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Cash_Activity/"/>
    </mc:Choice>
  </mc:AlternateContent>
  <xr:revisionPtr revIDLastSave="0" documentId="8_{C74A76C4-D69A-428A-86D3-5930B304D394}" xr6:coauthVersionLast="47" xr6:coauthVersionMax="47" xr10:uidLastSave="{00000000-0000-0000-0000-000000000000}"/>
  <bookViews>
    <workbookView xWindow="-120" yWindow="-120" windowWidth="29040" windowHeight="15720" tabRatio="881" activeTab="1" xr2:uid="{7A569D00-B553-4FA2-B06B-0310AF7E835C}"/>
  </bookViews>
  <sheets>
    <sheet name="Checklist" sheetId="1382" r:id="rId1"/>
    <sheet name="Cash Activity 11-3" sheetId="1378" r:id="rId2"/>
    <sheet name="Cash Entries 11-3" sheetId="1379" r:id="rId3"/>
    <sheet name="Cash Activity 11-4" sheetId="1460" r:id="rId4"/>
    <sheet name="Cash Entries 11-4" sheetId="1461" r:id="rId5"/>
    <sheet name="Cash Activity 11-5" sheetId="1462" r:id="rId6"/>
    <sheet name="Cash Entries 11-5" sheetId="1463" r:id="rId7"/>
    <sheet name="Cash Activity 11-6" sheetId="1464" r:id="rId8"/>
    <sheet name="Cash Entries 11-6" sheetId="1465" r:id="rId9"/>
    <sheet name="Cash Activity 11-7" sheetId="1468" r:id="rId10"/>
    <sheet name="Cash Entries 11-7" sheetId="1469" r:id="rId11"/>
    <sheet name="Cash Activity 11 - 10" sheetId="1466" r:id="rId12"/>
    <sheet name="Cash Entries 11 - 10" sheetId="1467" r:id="rId13"/>
    <sheet name="Cash Activity 11-12" sheetId="1472" r:id="rId14"/>
    <sheet name="Cash Entries 11-12" sheetId="1473" r:id="rId15"/>
    <sheet name="Cash Activity 11-13" sheetId="1474" r:id="rId16"/>
    <sheet name="Cash Entries 11-13" sheetId="1475" r:id="rId17"/>
    <sheet name="Cash Activity 11-14" sheetId="1476" r:id="rId18"/>
    <sheet name="Cash Entries 11-14" sheetId="1477" r:id="rId19"/>
    <sheet name="Cash Activity 11-17" sheetId="1478" r:id="rId20"/>
    <sheet name="Cash Entries 11-17" sheetId="1479" r:id="rId21"/>
    <sheet name="Cash Activity 11-18" sheetId="1480" r:id="rId22"/>
    <sheet name="Cash Entries 11-18" sheetId="1481" r:id="rId23"/>
    <sheet name="Cash Activity 11-19" sheetId="1482" r:id="rId24"/>
    <sheet name="Cash Entries 11-19" sheetId="1483" r:id="rId25"/>
    <sheet name="Cash Activity 11-20" sheetId="1484" r:id="rId26"/>
    <sheet name="Cash Entries 11-20" sheetId="1485" r:id="rId27"/>
    <sheet name="Cash Activity 11-21" sheetId="1486" state="hidden" r:id="rId28"/>
    <sheet name="Cash Entries 11-21" sheetId="1487" state="hidden" r:id="rId29"/>
    <sheet name="Cash Activity 11-24" sheetId="1488" state="hidden" r:id="rId30"/>
    <sheet name="Cash Entries 11-24" sheetId="1489" state="hidden" r:id="rId31"/>
    <sheet name="Cash Activity 11-25" sheetId="1490" state="hidden" r:id="rId32"/>
    <sheet name="Cash Entries 11-25" sheetId="1491" state="hidden" r:id="rId33"/>
    <sheet name="Cash Activity 11-26" sheetId="1492" state="hidden" r:id="rId34"/>
    <sheet name="Cash Entries 11-26" sheetId="1493" state="hidden" r:id="rId35"/>
    <sheet name="Cash Activity 11-27" sheetId="1494" state="hidden" r:id="rId36"/>
    <sheet name="Cash Entries 11-27" sheetId="1495" state="hidden" r:id="rId37"/>
    <sheet name="Cash Activity 11-28" sheetId="1496" state="hidden" r:id="rId38"/>
    <sheet name="Cash Entries 11-28" sheetId="1497" state="hidden" r:id="rId39"/>
    <sheet name="Cash Activity 7-29" sheetId="1498" state="hidden" r:id="rId40"/>
    <sheet name="Cash Entries 7-29" sheetId="1499" state="hidden" r:id="rId41"/>
    <sheet name="Cash Activity 7-30" sheetId="1500" state="hidden" r:id="rId42"/>
    <sheet name="Cash Entries 7-30" sheetId="1501" state="hidden" r:id="rId43"/>
    <sheet name="Cash Activity 7-31" sheetId="1502" state="hidden" r:id="rId44"/>
    <sheet name="Cash Entries 7-31" sheetId="1503" state="hidden" r:id="rId45"/>
    <sheet name="Entity Code" sheetId="507" r:id="rId46"/>
    <sheet name="Bank Account" sheetId="1383" r:id="rId47"/>
    <sheet name="Transfers" sheetId="1405" r:id="rId48"/>
    <sheet name="Key" sheetId="1414" state="hidden" r:id="rId49"/>
    <sheet name="Cash Activity MM-DD" sheetId="1505" r:id="rId50"/>
    <sheet name="Cash Entries MM-DD" sheetId="1504" r:id="rId51"/>
    <sheet name="Sheet4" sheetId="1510" r:id="rId52"/>
    <sheet name="Maual Payments" sheetId="1508" r:id="rId53"/>
    <sheet name="Key for Manuals" sheetId="1506" r:id="rId54"/>
    <sheet name="Vendors" sheetId="1509" r:id="rId55"/>
    <sheet name="Tax Vendors" sheetId="1507" r:id="rId56"/>
    <sheet name="Sheet1" sheetId="1450" state="hidden" r:id="rId57"/>
    <sheet name="Sheet2" sheetId="1451" state="hidden" r:id="rId58"/>
    <sheet name="Sheet3" sheetId="1452" state="hidden" r:id="rId59"/>
    <sheet name="LTD cash sheet for naming" sheetId="1415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</externalReferences>
  <definedNames>
    <definedName name="\A" localSheetId="46">#REF!</definedName>
    <definedName name="\A" localSheetId="49">#REF!</definedName>
    <definedName name="\E" localSheetId="46">#REF!</definedName>
    <definedName name="\E" localSheetId="49">#REF!</definedName>
    <definedName name="\L" localSheetId="46">#REF!</definedName>
    <definedName name="\L" localSheetId="49">#REF!</definedName>
    <definedName name="\S" localSheetId="46">#REF!</definedName>
    <definedName name="\S" localSheetId="49">#REF!</definedName>
    <definedName name="__cii2">[1]CII!$C$3:$Q$316</definedName>
    <definedName name="__dov01">'[2]tsy summary'!$U$151</definedName>
    <definedName name="__dur10">'[3]Treasury Yields'!$H$14</definedName>
    <definedName name="__dur2">'[2]tsy summary'!$H$20</definedName>
    <definedName name="__dur3">'[2]tsy summary'!$H$21</definedName>
    <definedName name="__dur4">'[2]tsy summary'!$H$23</definedName>
    <definedName name="__dur5">'[2]tsy summary'!$H$26</definedName>
    <definedName name="__FDS_HYPERLINK_TOGGLE_STATE__" hidden="1">"ON"</definedName>
    <definedName name="__Num10">'[4]Maturing Loans'!$A$1</definedName>
    <definedName name="__Num11">'[4]Macro-Level Slowdown'!$A$1</definedName>
    <definedName name="__Num12">'[4]Interest Rate Risk'!$A$1</definedName>
    <definedName name="__Num13">'[4]Position by State'!$A$1</definedName>
    <definedName name="__Num14">'[4]Position by Type'!$A$1</definedName>
    <definedName name="__Num15">'[4]Position by LTV'!$A$1</definedName>
    <definedName name="__Num16">'[4]Top Ten Commitments'!$A$1</definedName>
    <definedName name="__Num17">[4]Requests!$A$1</definedName>
    <definedName name="__Num2">'[4]Table of Contents'!$A$1</definedName>
    <definedName name="__Num21">'[4]Position by DSCR'!$A$1</definedName>
    <definedName name="__Num22">'[4]Position by DSCR'!$A$1</definedName>
    <definedName name="__Num5">'[4]Security History'!$A$1</definedName>
    <definedName name="__Num6">'[4]Risk Rating'!$A$1</definedName>
    <definedName name="__Num7">[4]Watchlist!$A$1</definedName>
    <definedName name="__Num8">[4]Delinquency!$A$1</definedName>
    <definedName name="__Num9">[4]Pipeline!$A$1</definedName>
    <definedName name="__prc10">'[3]Treasury Yields'!$G$14</definedName>
    <definedName name="__prc2">'[2]tsy summary'!$G$20</definedName>
    <definedName name="__prc3">'[2]tsy summary'!$G$21</definedName>
    <definedName name="__prc4">'[2]tsy summary'!$G$23</definedName>
    <definedName name="__prc5">'[2]tsy summary'!$G$26</definedName>
    <definedName name="__TSY15">'[2]tsy summary'!$C$13</definedName>
    <definedName name="__TSY16">'[5]tsy summary'!$C$14</definedName>
    <definedName name="__TSY25">'[5]tsy summary'!$C$16</definedName>
    <definedName name="_10_0_S" localSheetId="46" hidden="1">#REF!</definedName>
    <definedName name="_10_0_S" localSheetId="49" hidden="1">#REF!</definedName>
    <definedName name="_100_0G_A1" localSheetId="46">#REF!</definedName>
    <definedName name="_100_0G_A1" localSheetId="49">#REF!</definedName>
    <definedName name="_104_0HBG" localSheetId="46">#REF!</definedName>
    <definedName name="_104_0HBG" localSheetId="49">#REF!</definedName>
    <definedName name="_108_0INST" localSheetId="46">#REF!</definedName>
    <definedName name="_108_0INST" localSheetId="49">#REF!</definedName>
    <definedName name="_112_0TOT" localSheetId="46">#REF!</definedName>
    <definedName name="_112_0TOT" localSheetId="49">#REF!</definedName>
    <definedName name="_116_9_0FACTO" localSheetId="46">#REF!</definedName>
    <definedName name="_116_9_0FACTO" localSheetId="49">#REF!</definedName>
    <definedName name="_12_0H" localSheetId="46">#REF!</definedName>
    <definedName name="_12_0H" localSheetId="49">#REF!</definedName>
    <definedName name="_120L_0CDG" localSheetId="46">#REF!</definedName>
    <definedName name="_120L_0CDG" localSheetId="49">#REF!</definedName>
    <definedName name="_124L_0ERASE" localSheetId="46">#REF!</definedName>
    <definedName name="_124L_0ERASE" localSheetId="49">#REF!</definedName>
    <definedName name="_128Y_0CDG" localSheetId="46">#REF!</definedName>
    <definedName name="_128Y_0CDG" localSheetId="49">#REF!</definedName>
    <definedName name="_132Y_0ERASE" localSheetId="46">#REF!</definedName>
    <definedName name="_132Y_0ERASE" localSheetId="49">#REF!</definedName>
    <definedName name="_16_0CSG" localSheetId="46">#REF!</definedName>
    <definedName name="_16_0CSG" localSheetId="49">#REF!</definedName>
    <definedName name="_20_0DIRECTG" localSheetId="46">#REF!</definedName>
    <definedName name="_20_0DIRECTG" localSheetId="49">#REF!</definedName>
    <definedName name="_24_0ERASE" localSheetId="46">#REF!</definedName>
    <definedName name="_24_0ERASE" localSheetId="49">#REF!</definedName>
    <definedName name="_28_0HBG" localSheetId="46">#REF!</definedName>
    <definedName name="_28_0HBG" localSheetId="49">#REF!</definedName>
    <definedName name="_30360" hidden="1">2</definedName>
    <definedName name="_32_0FACTO" localSheetId="46">#REF!</definedName>
    <definedName name="_32_0FACTO" localSheetId="49">#REF!</definedName>
    <definedName name="_36_0AFCMHF" localSheetId="46">#REF!</definedName>
    <definedName name="_36_0AFCMHF" localSheetId="49">#REF!</definedName>
    <definedName name="_360" hidden="1">2</definedName>
    <definedName name="_4_0FACTO" localSheetId="46">#REF!</definedName>
    <definedName name="_4_0FACTO" localSheetId="49">#REF!</definedName>
    <definedName name="_40_0H" localSheetId="46">#REF!</definedName>
    <definedName name="_40_0H" localSheetId="49">#REF!</definedName>
    <definedName name="_44_0C" localSheetId="46">#REF!</definedName>
    <definedName name="_44_0C" localSheetId="49">#REF!</definedName>
    <definedName name="_48_0" localSheetId="46">#REF!</definedName>
    <definedName name="_48_0" localSheetId="49">#REF!</definedName>
    <definedName name="_52_0_S" localSheetId="46" hidden="1">#REF!</definedName>
    <definedName name="_52_0_S" localSheetId="49" hidden="1">#REF!</definedName>
    <definedName name="_56_0_0C" localSheetId="46">#REF!</definedName>
    <definedName name="_56_0_0C" localSheetId="49">#REF!</definedName>
    <definedName name="_60_0ADMI" localSheetId="46">#REF!</definedName>
    <definedName name="_60_0ADMI" localSheetId="49">#REF!</definedName>
    <definedName name="_64_0ADMI" localSheetId="46">#REF!</definedName>
    <definedName name="_64_0ADMI" localSheetId="49">#REF!</definedName>
    <definedName name="_68_0AHC_" localSheetId="46">#REF!</definedName>
    <definedName name="_68_0AHC_" localSheetId="49">#REF!</definedName>
    <definedName name="_72_0AHC_I" localSheetId="46">#REF!</definedName>
    <definedName name="_72_0AHC_I" localSheetId="49">#REF!</definedName>
    <definedName name="_76_0CSG" localSheetId="46">#REF!</definedName>
    <definedName name="_76_0CSG" localSheetId="49">#REF!</definedName>
    <definedName name="_8_0AFCMH" localSheetId="46">#REF!</definedName>
    <definedName name="_8_0AFCMH" localSheetId="49">#REF!</definedName>
    <definedName name="_80_0DIRECTG" localSheetId="46">#REF!</definedName>
    <definedName name="_80_0DIRECTG" localSheetId="49">#REF!</definedName>
    <definedName name="_84_0ERAS" localSheetId="46">#REF!</definedName>
    <definedName name="_84_0ERAS" localSheetId="49">#REF!</definedName>
    <definedName name="_88_0ERAS" localSheetId="46">#REF!</definedName>
    <definedName name="_88_0ERAS" localSheetId="49">#REF!</definedName>
    <definedName name="_92_0ERASE" localSheetId="46">#REF!</definedName>
    <definedName name="_92_0ERASE" localSheetId="49">#REF!</definedName>
    <definedName name="_96_0G" localSheetId="46">#REF!</definedName>
    <definedName name="_96_0G" localSheetId="49">#REF!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al12" localSheetId="46">#REF!</definedName>
    <definedName name="_bal12" localSheetId="49">#REF!</definedName>
    <definedName name="_BAL13" localSheetId="46">#REF!</definedName>
    <definedName name="_BAL13" localSheetId="49">#REF!</definedName>
    <definedName name="_bdm.CACA089BA62B49F7820CDAFFEC8BEC19.edm" localSheetId="46" hidden="1">#REF!</definedName>
    <definedName name="_bdm.CACA089BA62B49F7820CDAFFEC8BEC19.edm" localSheetId="49" hidden="1">#REF!</definedName>
    <definedName name="_bond" hidden="1">3</definedName>
    <definedName name="_cii2">[1]CII!$C$3:$Q$316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dov01">'[2]tsy summary'!$U$151</definedName>
    <definedName name="_dur10">'[3]Treasury Yields'!$H$14</definedName>
    <definedName name="_dur2">'[2]tsy summary'!$H$20</definedName>
    <definedName name="_dur3">'[2]tsy summary'!$H$21</definedName>
    <definedName name="_dur4">'[2]tsy summary'!$H$23</definedName>
    <definedName name="_dur5">'[2]tsy summary'!$H$26</definedName>
    <definedName name="_e360" hidden="1">3</definedName>
    <definedName name="_ec2005">"V2004-05-31"</definedName>
    <definedName name="_eom" hidden="1">1</definedName>
    <definedName name="_Fill" hidden="1">#REF!</definedName>
    <definedName name="_xlnm._FilterDatabase" localSheetId="46" hidden="1">'Bank Account'!$A$1:$D$1</definedName>
    <definedName name="_xlnm._FilterDatabase" localSheetId="11" hidden="1">'Cash Activity 11 - 10'!$B$4:$Q$29</definedName>
    <definedName name="_xlnm._FilterDatabase" localSheetId="13" hidden="1">'Cash Activity 11-12'!$B$4:$Q$30</definedName>
    <definedName name="_xlnm._FilterDatabase" localSheetId="15" hidden="1">'Cash Activity 11-13'!$B$4:$Q$29</definedName>
    <definedName name="_xlnm._FilterDatabase" localSheetId="17" hidden="1">'Cash Activity 11-14'!$B$4:$Q$29</definedName>
    <definedName name="_xlnm._FilterDatabase" localSheetId="19" hidden="1">'Cash Activity 11-17'!$B$4:$Q$29</definedName>
    <definedName name="_xlnm._FilterDatabase" localSheetId="21" hidden="1">'Cash Activity 11-18'!$B$4:$Q$29</definedName>
    <definedName name="_xlnm._FilterDatabase" localSheetId="23" hidden="1">'Cash Activity 11-19'!$B$4:$S$29</definedName>
    <definedName name="_xlnm._FilterDatabase" localSheetId="25" hidden="1">'Cash Activity 11-20'!$B$4:$S$29</definedName>
    <definedName name="_xlnm._FilterDatabase" localSheetId="27" hidden="1">'Cash Activity 11-21'!$B$4:$S$29</definedName>
    <definedName name="_xlnm._FilterDatabase" localSheetId="29" hidden="1">'Cash Activity 11-24'!$B$4:$S$29</definedName>
    <definedName name="_xlnm._FilterDatabase" localSheetId="31" hidden="1">'Cash Activity 11-25'!$B$4:$S$29</definedName>
    <definedName name="_xlnm._FilterDatabase" localSheetId="33" hidden="1">'Cash Activity 11-26'!$B$4:$S$29</definedName>
    <definedName name="_xlnm._FilterDatabase" localSheetId="35" hidden="1">'Cash Activity 11-27'!$B$4:$S$29</definedName>
    <definedName name="_xlnm._FilterDatabase" localSheetId="37" hidden="1">'Cash Activity 11-28'!$B$4:$S$29</definedName>
    <definedName name="_xlnm._FilterDatabase" localSheetId="1" hidden="1">'Cash Activity 11-3'!$B$4:$Q$12</definedName>
    <definedName name="_xlnm._FilterDatabase" localSheetId="3" hidden="1">'Cash Activity 11-4'!$B$4:$Q$29</definedName>
    <definedName name="_xlnm._FilterDatabase" localSheetId="5" hidden="1">'Cash Activity 11-5'!$B$4:$Q$29</definedName>
    <definedName name="_xlnm._FilterDatabase" localSheetId="7" hidden="1">'Cash Activity 11-6'!$B$4:$Q$68</definedName>
    <definedName name="_xlnm._FilterDatabase" localSheetId="9" hidden="1">'Cash Activity 11-7'!$B$4:$Q$29</definedName>
    <definedName name="_xlnm._FilterDatabase" localSheetId="39" hidden="1">'Cash Activity 7-29'!$B$4:$S$29</definedName>
    <definedName name="_xlnm._FilterDatabase" localSheetId="41" hidden="1">'Cash Activity 7-30'!$B$4:$S$29</definedName>
    <definedName name="_xlnm._FilterDatabase" localSheetId="43" hidden="1">'Cash Activity 7-31'!$B$4:$S$29</definedName>
    <definedName name="_xlnm._FilterDatabase" localSheetId="49">'Cash Activity MM-DD'!$B$4:$Q$13</definedName>
    <definedName name="_xlnm._FilterDatabase" localSheetId="12" hidden="1">'Cash Entries 11 - 10'!$A$1:$K$166</definedName>
    <definedName name="_xlnm._FilterDatabase" localSheetId="14" hidden="1">'Cash Entries 11-12'!$A$1:$K$1</definedName>
    <definedName name="_xlnm._FilterDatabase" localSheetId="16" hidden="1">'Cash Entries 11-13'!$A$1:$K$1</definedName>
    <definedName name="_xlnm._FilterDatabase" localSheetId="18" hidden="1">'Cash Entries 11-14'!$A$1:$K$1</definedName>
    <definedName name="_xlnm._FilterDatabase" localSheetId="20" hidden="1">'Cash Entries 11-17'!$A$1:$K$1</definedName>
    <definedName name="_xlnm._FilterDatabase" localSheetId="22" hidden="1">'Cash Entries 11-18'!$A$1:$K$1</definedName>
    <definedName name="_xlnm._FilterDatabase" localSheetId="24" hidden="1">'Cash Entries 11-19'!$A$1:$K$1</definedName>
    <definedName name="_xlnm._FilterDatabase" localSheetId="26" hidden="1">'Cash Entries 11-20'!$A$1:$K$1</definedName>
    <definedName name="_xlnm._FilterDatabase" localSheetId="28" hidden="1">'Cash Entries 11-21'!$A$1:$K$1</definedName>
    <definedName name="_xlnm._FilterDatabase" localSheetId="30" hidden="1">'Cash Entries 11-24'!$A$1:$K$1</definedName>
    <definedName name="_xlnm._FilterDatabase" localSheetId="32" hidden="1">'Cash Entries 11-25'!$A$1:$K$1</definedName>
    <definedName name="_xlnm._FilterDatabase" localSheetId="34" hidden="1">'Cash Entries 11-26'!$A$1:$K$1</definedName>
    <definedName name="_xlnm._FilterDatabase" localSheetId="36" hidden="1">'Cash Entries 11-27'!$A$1:$K$1</definedName>
    <definedName name="_xlnm._FilterDatabase" localSheetId="38" hidden="1">'Cash Entries 11-28'!$A$1:$K$1</definedName>
    <definedName name="_xlnm._FilterDatabase" localSheetId="2" hidden="1">'Cash Entries 11-3'!$A$1:$K$1</definedName>
    <definedName name="_xlnm._FilterDatabase" localSheetId="4" hidden="1">'Cash Entries 11-4'!$A$1:$K$1</definedName>
    <definedName name="_xlnm._FilterDatabase" localSheetId="6" hidden="1">'Cash Entries 11-5'!$A$1:$K$1</definedName>
    <definedName name="_xlnm._FilterDatabase" localSheetId="8" hidden="1">'Cash Entries 11-6'!$A$1:$K$1</definedName>
    <definedName name="_xlnm._FilterDatabase" localSheetId="10" hidden="1">'Cash Entries 11-7'!$A$1:$K$1</definedName>
    <definedName name="_xlnm._FilterDatabase" localSheetId="40" hidden="1">'Cash Entries 7-29'!$A$1:$K$1</definedName>
    <definedName name="_xlnm._FilterDatabase" localSheetId="42" hidden="1">'Cash Entries 7-30'!$A$1:$K$1</definedName>
    <definedName name="_xlnm._FilterDatabase" localSheetId="44" hidden="1">'Cash Entries 7-31'!$A$1:$K$1</definedName>
    <definedName name="_xlnm._FilterDatabase" localSheetId="45" hidden="1">'Entity Code'!$A$1:$D$63</definedName>
    <definedName name="_xlnm._FilterDatabase" localSheetId="59" hidden="1">'LTD cash sheet for naming'!$A$1:$P$5090</definedName>
    <definedName name="_xlnm._FilterDatabase" localSheetId="51" hidden="1">Sheet4!$A$1:$H$48</definedName>
    <definedName name="_xlnm._FilterDatabase" localSheetId="54" hidden="1">Vendors!$A$1:$H$682</definedName>
    <definedName name="_full" hidden="1">1</definedName>
    <definedName name="_fullprecision" hidden="1">1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localSheetId="46" hidden="1">#REF!</definedName>
    <definedName name="_Key2" localSheetId="49" hidden="1">#REF!</definedName>
    <definedName name="_MailEndCompose" localSheetId="11">'Cash Activity 11 - 10'!#REF!</definedName>
    <definedName name="_MailEndCompose" localSheetId="13">'Cash Activity 11-12'!#REF!</definedName>
    <definedName name="_MailEndCompose" localSheetId="15">'Cash Activity 11-13'!#REF!</definedName>
    <definedName name="_MailEndCompose" localSheetId="17">'Cash Activity 11-14'!#REF!</definedName>
    <definedName name="_MailEndCompose" localSheetId="19">'Cash Activity 11-17'!#REF!</definedName>
    <definedName name="_MailEndCompose" localSheetId="21">'Cash Activity 11-18'!#REF!</definedName>
    <definedName name="_MailEndCompose" localSheetId="23">'Cash Activity 11-19'!#REF!</definedName>
    <definedName name="_MailEndCompose" localSheetId="25">'Cash Activity 11-20'!#REF!</definedName>
    <definedName name="_MailEndCompose" localSheetId="27">'Cash Activity 11-21'!#REF!</definedName>
    <definedName name="_MailEndCompose" localSheetId="29">'Cash Activity 11-24'!#REF!</definedName>
    <definedName name="_MailEndCompose" localSheetId="31">'Cash Activity 11-25'!#REF!</definedName>
    <definedName name="_MailEndCompose" localSheetId="33">'Cash Activity 11-26'!#REF!</definedName>
    <definedName name="_MailEndCompose" localSheetId="35">'Cash Activity 11-27'!#REF!</definedName>
    <definedName name="_MailEndCompose" localSheetId="37">'Cash Activity 11-28'!#REF!</definedName>
    <definedName name="_MailEndCompose" localSheetId="1">'Cash Activity 11-3'!#REF!</definedName>
    <definedName name="_MailEndCompose" localSheetId="3">'Cash Activity 11-4'!#REF!</definedName>
    <definedName name="_MailEndCompose" localSheetId="5">'Cash Activity 11-5'!#REF!</definedName>
    <definedName name="_MailEndCompose" localSheetId="7">'Cash Activity 11-6'!#REF!</definedName>
    <definedName name="_MailEndCompose" localSheetId="9">'Cash Activity 11-7'!#REF!</definedName>
    <definedName name="_MailEndCompose" localSheetId="39">'Cash Activity 7-29'!#REF!</definedName>
    <definedName name="_MailEndCompose" localSheetId="41">'Cash Activity 7-30'!#REF!</definedName>
    <definedName name="_MailEndCompose" localSheetId="43">'Cash Activity 7-31'!#REF!</definedName>
    <definedName name="_MailEndCompose" localSheetId="49">'Cash Activity MM-DD'!#REF!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Num1">'[4]Cover Page'!$A$1</definedName>
    <definedName name="_Num10">'[4]Maturing Loans'!$A$1</definedName>
    <definedName name="_Num11">'[4]Macro-Level Slowdown'!$A$1</definedName>
    <definedName name="_Num12">'[4]Interest Rate Risk'!$A$1</definedName>
    <definedName name="_Num13">'[4]Position by State'!$A$1</definedName>
    <definedName name="_Num14">'[4]Position by Type'!$A$1</definedName>
    <definedName name="_Num15">'[4]Position by LTV'!$A$1</definedName>
    <definedName name="_Num16">'[4]Top Ten Commitments'!$A$1</definedName>
    <definedName name="_Num17">[4]Requests!$A$1</definedName>
    <definedName name="_Num2">'[4]Table of Contents'!$A$1</definedName>
    <definedName name="_Num21">'[4]Position by DSCR'!$A$1</definedName>
    <definedName name="_Num22">'[4]Position by DSCR'!$A$1</definedName>
    <definedName name="_Num5">'[4]Security History'!$A$1</definedName>
    <definedName name="_Num6">'[4]Risk Rating'!$A$1</definedName>
    <definedName name="_Num7">[4]Watchlist!$A$1</definedName>
    <definedName name="_Num8">[4]Delinquency!$A$1</definedName>
    <definedName name="_Num9">[4]Pipeline!$A$1</definedName>
    <definedName name="_old1">'[6]Emmes &amp; Co'!#REF!</definedName>
    <definedName name="_old2" localSheetId="46" hidden="1">{#N/A,#N/A,FALSE,"Summary";#N/A,#N/A,FALSE,"Buckets";#N/A,#N/A,FALSE,"Northstar";#N/A,#N/A,FALSE,"Comp"}</definedName>
    <definedName name="_old2" localSheetId="49" hidden="1">{#N/A,#N/A,FALSE,"Summary";#N/A,#N/A,FALSE,"Buckets";#N/A,#N/A,FALSE,"Northstar";#N/A,#N/A,FALSE,"Comp"}</definedName>
    <definedName name="_old3" localSheetId="46" hidden="1">{#N/A,#N/A,FALSE,"Emmes Services";#N/A,#N/A,FALSE,"Emmes Capital";#N/A,#N/A,FALSE,"Emmes &amp; Co"}</definedName>
    <definedName name="_old3" localSheetId="49" hidden="1">{#N/A,#N/A,FALSE,"Emmes Services";#N/A,#N/A,FALSE,"Emmes Capital";#N/A,#N/A,FALSE,"Emmes &amp; Co"}</definedName>
    <definedName name="_old4" localSheetId="46" hidden="1">{#N/A,#N/A,FALSE,"Summary";#N/A,#N/A,FALSE,"Buckets";#N/A,#N/A,FALSE,"Northstar";#N/A,#N/A,FALSE,"Comp"}</definedName>
    <definedName name="_old4" localSheetId="49" hidden="1">{#N/A,#N/A,FALSE,"Summary";#N/A,#N/A,FALSE,"Buckets";#N/A,#N/A,FALSE,"Northstar";#N/A,#N/A,FALSE,"Comp"}</definedName>
    <definedName name="_old5" localSheetId="46" hidden="1">{#N/A,#N/A,FALSE,"Emmes Services";#N/A,#N/A,FALSE,"Emmes Capital";#N/A,#N/A,FALSE,"Emmes &amp; Co"}</definedName>
    <definedName name="_old5" localSheetId="49" hidden="1">{#N/A,#N/A,FALSE,"Emmes Services";#N/A,#N/A,FALSE,"Emmes Capital";#N/A,#N/A,FALSE,"Emmes &amp; Co"}</definedName>
    <definedName name="_old6" localSheetId="46" hidden="1">{#N/A,#N/A,FALSE,"Summary";#N/A,#N/A,FALSE,"Buckets";#N/A,#N/A,FALSE,"Northstar";#N/A,#N/A,FALSE,"Comp"}</definedName>
    <definedName name="_old6" localSheetId="49" hidden="1">{#N/A,#N/A,FALSE,"Summary";#N/A,#N/A,FALSE,"Buckets";#N/A,#N/A,FALSE,"Northstar";#N/A,#N/A,FALSE,"Comp"}</definedName>
    <definedName name="_Order1" hidden="1">255</definedName>
    <definedName name="_Order2" hidden="1">255</definedName>
    <definedName name="_Par1">#REF!</definedName>
    <definedName name="_Par2" localSheetId="46">#REF!</definedName>
    <definedName name="_Par2" localSheetId="49">#REF!</definedName>
    <definedName name="_pb1">[7]binom_C!$D$5</definedName>
    <definedName name="_pik" hidden="1">6</definedName>
    <definedName name="_prc1">'[2]tsy summary'!$G$19</definedName>
    <definedName name="_prc10">'[3]Treasury Yields'!$G$14</definedName>
    <definedName name="_prc2">'[2]tsy summary'!$G$20</definedName>
    <definedName name="_prc3">'[2]tsy summary'!$G$21</definedName>
    <definedName name="_prc4">'[2]tsy summary'!$G$23</definedName>
    <definedName name="_prc5">'[2]tsy summary'!$G$26</definedName>
    <definedName name="_qrt" hidden="1">4</definedName>
    <definedName name="_quarterly" hidden="1">4</definedName>
    <definedName name="_Regression_Out" hidden="1">#REF!</definedName>
    <definedName name="_Regression_X" localSheetId="46" hidden="1">#REF!</definedName>
    <definedName name="_Regression_X" localSheetId="49" hidden="1">#REF!</definedName>
    <definedName name="_Regression_Y" localSheetId="46" hidden="1">#REF!</definedName>
    <definedName name="_Regression_Y" localSheetId="49" hidden="1">#REF!</definedName>
    <definedName name="_round" hidden="1">0</definedName>
    <definedName name="_roundtrunc" hidden="1">0</definedName>
    <definedName name="_seg2002" localSheetId="46">#REF!</definedName>
    <definedName name="_seg2002" localSheetId="49">#REF!</definedName>
    <definedName name="_semi" hidden="1">2</definedName>
    <definedName name="_semiannual" hidden="1">2</definedName>
    <definedName name="_singlestep" hidden="1">4</definedName>
    <definedName name="_Sort" localSheetId="46" hidden="1">#REF!</definedName>
    <definedName name="_Sort" localSheetId="49" hidden="1">#REF!</definedName>
    <definedName name="_step" hidden="1">4</definedName>
    <definedName name="_Table2_In1" hidden="1">#REF!</definedName>
    <definedName name="_Table2_In2" localSheetId="46" hidden="1">#REF!</definedName>
    <definedName name="_Table2_In2" localSheetId="49" hidden="1">#REF!</definedName>
    <definedName name="_Table2_Out" localSheetId="46" hidden="1">#REF!</definedName>
    <definedName name="_Table2_Out" localSheetId="49" hidden="1">#REF!</definedName>
    <definedName name="_TSY15">'[2]tsy summary'!$C$13</definedName>
    <definedName name="_TSY16">'[5]tsy summary'!$C$14</definedName>
    <definedName name="_TSY25">'[5]tsy summary'!$C$16</definedName>
    <definedName name="_UDF2">[8]lookups!$E$2:$E$29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051505">'[9]P&amp;L'!$H$211</definedName>
    <definedName name="_ustreasury" hidden="1">1</definedName>
    <definedName name="②">[10]jl10!$D$807:$E$807</definedName>
    <definedName name="A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localSheetId="49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_1_Loss">#REF!</definedName>
    <definedName name="A_2_Loss" localSheetId="46">#REF!</definedName>
    <definedName name="A_2_Loss" localSheetId="49">#REF!</definedName>
    <definedName name="A1_Default" localSheetId="46">#REF!</definedName>
    <definedName name="A1_Default" localSheetId="49">#REF!</definedName>
    <definedName name="A1BoolRunArray">[7]Multinomial!$P$14:$P$18</definedName>
    <definedName name="A1ExpLossArray">[7]Multinomial!$D$14:$D$43</definedName>
    <definedName name="A1ExpLossArrayDB">[7]Multinomial!$D$54:$D$83</definedName>
    <definedName name="A1ImpliedRating">[7]Multinomial!$R$4</definedName>
    <definedName name="A1IntShortfall">[7]Model2!$BC$12</definedName>
    <definedName name="A1LiveBase">'[7]Binomial -- Main'!$I$41</definedName>
    <definedName name="A1LiveRange">'[7]Binomial -- Main'!$I$41:$I$46</definedName>
    <definedName name="A1MultiLoss">[7]Multinomial!$Q$4</definedName>
    <definedName name="A1MultiRecov">[7]Multinomial!$Y$4</definedName>
    <definedName name="A1RecovBreak">[7]Breakevens!$G$19</definedName>
    <definedName name="A1RecovBreak_f">[7]Breakevens!$G$47</definedName>
    <definedName name="A1StartBreak">[7]Breakevens!$K$2</definedName>
    <definedName name="A1StartBreak_f">[7]Breakevens!$K$30</definedName>
    <definedName name="A1TargetRating">[7]Multinomial!$T$4</definedName>
    <definedName name="A1ThresholdArray">[7]Multinomial!$AD$61:$AD$79</definedName>
    <definedName name="A1WAL">[7]Multinomial!$S$4</definedName>
    <definedName name="A2_Default" localSheetId="46">#REF!</definedName>
    <definedName name="A2_Default" localSheetId="49">#REF!</definedName>
    <definedName name="A2BoolRunArray">[7]Multinomial!$Q$14:$Q$18</definedName>
    <definedName name="A2ExpLossArray">[7]Multinomial!$F$14:$F$43</definedName>
    <definedName name="A2ExpLossArrayDB">[7]Multinomial!$F$54:$F$83</definedName>
    <definedName name="A2ImpliedRating">[7]Multinomial!$R$5</definedName>
    <definedName name="A2IntShortfall">[7]Model2!$BD$12</definedName>
    <definedName name="A2LiveBase">'[7]Binomial -- Main'!$K$41</definedName>
    <definedName name="A2LiveRange">'[7]Binomial -- Main'!$K$41:$K$46</definedName>
    <definedName name="A2MultiLoss">[7]Multinomial!$Q$5</definedName>
    <definedName name="A2MultiRecov">[7]Multinomial!$Y$5</definedName>
    <definedName name="A2RecovBreak">[7]Breakevens!$G$20</definedName>
    <definedName name="A2StartBreak">[7]Breakevens!$T$2</definedName>
    <definedName name="A2TargetRating">[7]Multinomial!$T$5</definedName>
    <definedName name="A2ThresholdArray">[7]Multinomial!$AI$61:$AI$79</definedName>
    <definedName name="A2WAL">[7]Multinomial!$S$5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_Button" hidden="1">"管理債権表_明細_List"</definedName>
    <definedName name="AccessDatabase" hidden="1">"C:\ﾏｲｷｬﾋﾞﾈ\月次処理\管理債権表.mdb"</definedName>
    <definedName name="ActualExpenses">#REF!</definedName>
    <definedName name="ACwvu.inputs._.raw._.data." hidden="1">[11]Input!#REF!</definedName>
    <definedName name="ACwvu.summary1." hidden="1">[12]Comps!$A$1:$AA$49</definedName>
    <definedName name="ACwvu.summary2." hidden="1">[12]Comps!$A$147:$AA$192</definedName>
    <definedName name="ACwvu.summary3." hidden="1">[12]Comps!$A$103:$AA$146</definedName>
    <definedName name="Address" localSheetId="46">#REF!</definedName>
    <definedName name="Address" localSheetId="49">#REF!</definedName>
    <definedName name="Advisory_Fee" localSheetId="46">#REF!</definedName>
    <definedName name="Advisory_Fee" localSheetId="49">#REF!</definedName>
    <definedName name="AGENCY_CUSIP">[13]SETUP!$B$25:$B$38</definedName>
    <definedName name="AIMCO">'[14]Sellers'' Expenses'!#REF!</definedName>
    <definedName name="Albert_Ashkenazi" localSheetId="46">#REF!</definedName>
    <definedName name="Albert_Ashkenazi" localSheetId="49">#REF!</definedName>
    <definedName name="AllocationRule">[8]lookups!$D$2:$D$10</definedName>
    <definedName name="AllTables" localSheetId="46">{10}</definedName>
    <definedName name="AllTables" localSheetId="49">{10}</definedName>
    <definedName name="amcap">#REF!</definedName>
    <definedName name="amcappx" localSheetId="46">#REF!</definedName>
    <definedName name="amcappx" localSheetId="49">#REF!</definedName>
    <definedName name="amjv" localSheetId="46">#REF!</definedName>
    <definedName name="amjv" localSheetId="49">#REF!</definedName>
    <definedName name="amjvpx" localSheetId="46">#REF!</definedName>
    <definedName name="amjvpx" localSheetId="49">#REF!</definedName>
    <definedName name="Amort_Months" localSheetId="46">'[15]Moodys Sizing'!#REF!</definedName>
    <definedName name="Amort_Months" localSheetId="49">'[15]Moodys Sizing'!#REF!</definedName>
    <definedName name="amount" localSheetId="46">#REF!</definedName>
    <definedName name="amount" localSheetId="49">#REF!</definedName>
    <definedName name="ampi" localSheetId="46">#REF!</definedName>
    <definedName name="ampi" localSheetId="49">#REF!</definedName>
    <definedName name="Amresco100" localSheetId="46">#REF!</definedName>
    <definedName name="Amresco100" localSheetId="49">#REF!</definedName>
    <definedName name="Amresco50" localSheetId="46">'[14]Sellers'' Expenses'!#REF!</definedName>
    <definedName name="Amresco50" localSheetId="49">'[14]Sellers'' Expenses'!#REF!</definedName>
    <definedName name="amttower" localSheetId="46">#REF!</definedName>
    <definedName name="amttower" localSheetId="49">#REF!</definedName>
    <definedName name="andytable" localSheetId="46">#REF!</definedName>
    <definedName name="andytable" localSheetId="49">#REF!</definedName>
    <definedName name="Anil_Narang" localSheetId="46">#REF!</definedName>
    <definedName name="Anil_Narang" localSheetId="49">#REF!</definedName>
    <definedName name="Ann_Mos" localSheetId="46">#REF!</definedName>
    <definedName name="Ann_Mos" localSheetId="49">#REF!</definedName>
    <definedName name="anscount" hidden="1">1</definedName>
    <definedName name="AOC">(1-([16]Model!$D$12/[16]Model!$O$10))</definedName>
    <definedName name="Appraisal_Cash_Flow" localSheetId="46">#REF!</definedName>
    <definedName name="Appraisal_Cash_Flow" localSheetId="49">#REF!</definedName>
    <definedName name="Appraisal_Cost_Approach_Value" localSheetId="46">#REF!</definedName>
    <definedName name="Appraisal_Cost_Approach_Value" localSheetId="49">#REF!</definedName>
    <definedName name="Appraisal_Effective_Date" localSheetId="46">#REF!</definedName>
    <definedName name="Appraisal_Effective_Date" localSheetId="49">#REF!</definedName>
    <definedName name="Appraisal_EGI" localSheetId="46">#REF!</definedName>
    <definedName name="Appraisal_EGI" localSheetId="49">#REF!</definedName>
    <definedName name="Appraisal_Firm_Name" localSheetId="46">#REF!</definedName>
    <definedName name="Appraisal_Firm_Name" localSheetId="49">#REF!</definedName>
    <definedName name="Appraisal_Income_Approach_Value" localSheetId="46">#REF!</definedName>
    <definedName name="Appraisal_Income_Approach_Value" localSheetId="49">#REF!</definedName>
    <definedName name="Appraisal_Market_Approach_Value" localSheetId="46">#REF!</definedName>
    <definedName name="Appraisal_Market_Approach_Value" localSheetId="49">#REF!</definedName>
    <definedName name="Appraisal_Net_Cash_Flow" localSheetId="46">#REF!</definedName>
    <definedName name="Appraisal_Net_Cash_Flow" localSheetId="49">#REF!</definedName>
    <definedName name="Appraisal_Occupancy" localSheetId="46">#REF!</definedName>
    <definedName name="Appraisal_Occupancy" localSheetId="49">#REF!</definedName>
    <definedName name="Appraisal_Tot_Expense" localSheetId="46">#REF!</definedName>
    <definedName name="Appraisal_Tot_Expense" localSheetId="49">#REF!</definedName>
    <definedName name="Appraisal_Value_Final" localSheetId="46">#REF!</definedName>
    <definedName name="Appraisal_Value_Final" localSheetId="49">#REF!</definedName>
    <definedName name="archon" localSheetId="46">#REF!</definedName>
    <definedName name="archon" localSheetId="49">#REF!</definedName>
    <definedName name="archpx" localSheetId="46">#REF!</definedName>
    <definedName name="archpx" localSheetId="49">#REF!</definedName>
    <definedName name="as" localSheetId="46" hidden="1">{"FCB_ALL",#N/A,FALSE,"FCB"}</definedName>
    <definedName name="as" localSheetId="49" hidden="1">{"FCB_ALL",#N/A,FALSE,"FCB"}</definedName>
    <definedName name="asdf" localSheetId="46">{"Client Name or Project Name"}</definedName>
    <definedName name="asdf" localSheetId="49">{"Client Name or Project Name"}</definedName>
    <definedName name="ASHKENAZI_ALBERT">#REF!</definedName>
    <definedName name="ASHKENAZI_SALLY" localSheetId="46">#REF!</definedName>
    <definedName name="ASHKENAZI_SALLY" localSheetId="49">#REF!</definedName>
    <definedName name="ASHKENAZI_SAUL" localSheetId="46">#REF!</definedName>
    <definedName name="ASHKENAZI_SAUL" localSheetId="49">#REF!</definedName>
    <definedName name="Asset_Mgt_Fee" localSheetId="46">#REF!</definedName>
    <definedName name="Asset_Mgt_Fee" localSheetId="49">#REF!</definedName>
    <definedName name="Asset_TYPE">'[17]Rating Tables'!$C$45:$C$48</definedName>
    <definedName name="AssetsLeft">[7]Model!$E$85</definedName>
    <definedName name="Assumptions" localSheetId="46">#REF!</definedName>
    <definedName name="Assumptions" localSheetId="49">#REF!</definedName>
    <definedName name="AuctionOptions" localSheetId="46">[7]RunCombo!#REF!</definedName>
    <definedName name="AuctionOptions" localSheetId="49">[7]RunCombo!#REF!</definedName>
    <definedName name="avglife" localSheetId="46">#REF!</definedName>
    <definedName name="avglife" localSheetId="49">#REF!</definedName>
    <definedName name="B_Default" localSheetId="46">#REF!</definedName>
    <definedName name="B_Default" localSheetId="49">#REF!</definedName>
    <definedName name="B_Loss" localSheetId="46">#REF!</definedName>
    <definedName name="B_Loss" localSheetId="49">#REF!</definedName>
    <definedName name="B1IntShortfall">[7]Model2!$BE$12</definedName>
    <definedName name="BALANCE_SHT" localSheetId="46">#REF!</definedName>
    <definedName name="BALANCE_SHT" localSheetId="49">#REF!</definedName>
    <definedName name="balancesheet" localSheetId="46">#REF!</definedName>
    <definedName name="balancesheet" localSheetId="49">#REF!</definedName>
    <definedName name="BALSHEET" localSheetId="46">#REF!</definedName>
    <definedName name="BALSHEET" localSheetId="49">#REF!</definedName>
    <definedName name="Bank_Data" localSheetId="46">#REF!</definedName>
    <definedName name="Bank_Data" localSheetId="49">#REF!</definedName>
    <definedName name="BaseA1" localSheetId="46">#REF!</definedName>
    <definedName name="BaseA1" localSheetId="49">#REF!</definedName>
    <definedName name="BaseA2" localSheetId="46">#REF!</definedName>
    <definedName name="BaseA2" localSheetId="49">#REF!</definedName>
    <definedName name="BaseB" localSheetId="46">#REF!</definedName>
    <definedName name="BaseB" localSheetId="49">#REF!</definedName>
    <definedName name="bbbbbb" localSheetId="46" hidden="1">{#N/A,#N/A,FALSE,"Services Summary";#N/A,#N/A,FALSE,"Emmes Summary";#N/A,#N/A,FALSE,"Northstar"}</definedName>
    <definedName name="bbbbbb" localSheetId="49" hidden="1">{#N/A,#N/A,FALSE,"Services Summary";#N/A,#N/A,FALSE,"Emmes Summary";#N/A,#N/A,FALSE,"Northstar"}</definedName>
    <definedName name="BBoolRunArray">[7]Multinomial!$R$14:$R$18</definedName>
    <definedName name="betamt">'[5]tsy summary'!$E$279</definedName>
    <definedName name="BExpLossArray">[7]Multinomial!$H$14:$H$43</definedName>
    <definedName name="BExpLossArrayDB">[7]Multinomial!$H$54:$H$83</definedName>
    <definedName name="BImpliedRating">[7]Multinomial!$R$6</definedName>
    <definedName name="BinomA1Loss">[7]binom_A!$L$4</definedName>
    <definedName name="BinomA1LossMain">'[7]Binomial -- Main'!$I$20</definedName>
    <definedName name="binomA2Loss">'[7]Binomial -- Main'!$K$36</definedName>
    <definedName name="BinomA2LossMain">'[7]Binomial -- Main'!$K$20</definedName>
    <definedName name="binomALoss">'[7]Binomial -- Main'!$I$36</definedName>
    <definedName name="BinomB1Loss" localSheetId="46">#REF!</definedName>
    <definedName name="BinomB1Loss" localSheetId="49">#REF!</definedName>
    <definedName name="binomBLoss">'[7]Binomial -- Main'!$M$36</definedName>
    <definedName name="BinomBLossMain">'[7]Binomial -- Main'!$M$20</definedName>
    <definedName name="binomCLoss">'[7]Binomial -- Main'!$O$36</definedName>
    <definedName name="BinomCLossMain">'[7]Binomial -- Main'!$O$20</definedName>
    <definedName name="binomDLoss">'[7]Binomial -- Main'!$Q$36</definedName>
    <definedName name="BinomialMode">[7]Binomial!$E$4</definedName>
    <definedName name="BinomLossRangeA1">[7]binom_A!$L$9:$L$57</definedName>
    <definedName name="BinomLossRangeA2">'[7]binom_A-2'!$L$9:$L$57</definedName>
    <definedName name="BinomLossRangeB">[7]binom_B!$L$9:$L$57</definedName>
    <definedName name="BinomLossRangeC">[7]binom_C!$L$9:$L$57</definedName>
    <definedName name="BinomLossRangeRR">[7]binom_RR!$L$9:$L$57</definedName>
    <definedName name="BinomRRLossMain">'[7]Binomial -- Main'!$Q$20</definedName>
    <definedName name="BinomTestRangeA1">[7]binom_A!$F$9:$F$57</definedName>
    <definedName name="BinomTestRangeA2">'[7]binom_A-2'!$F$9:$F$57</definedName>
    <definedName name="BinomTestRangeB">[7]binom_B!$F$9:$F$57</definedName>
    <definedName name="BinomTestRangeC">[7]binom_C!$F$9:$F$57</definedName>
    <definedName name="BLiveBase">'[7]Binomial -- Main'!$M$41</definedName>
    <definedName name="BLiveRange">'[7]Binomial -- Main'!$M$41:$M$46</definedName>
    <definedName name="BloomRange">[7]Bloom!$E$8:$W$280</definedName>
    <definedName name="BloomStart">[7]Bloom!$E$8</definedName>
    <definedName name="BMultiLoss">[7]Multinomial!$Q$6</definedName>
    <definedName name="BMultiRecov">[7]Multinomial!$Y$6</definedName>
    <definedName name="BNAME">[18]Sch01!$B$1</definedName>
    <definedName name="BOC">(1-([16]Model!F2/[16]Model!$O$10))</definedName>
    <definedName name="Bonds">[7]Portfolio!$A$4:$EP$97</definedName>
    <definedName name="bool1">[7]Binomial!$F$20</definedName>
    <definedName name="bool2">[7]Binomial!$F$21</definedName>
    <definedName name="bool3">[7]Binomial!$F$22</definedName>
    <definedName name="bool4">[7]Binomial!$F$23</definedName>
    <definedName name="bool5">[7]Binomial!$F$24</definedName>
    <definedName name="bool6">[7]Binomial!$F$25</definedName>
    <definedName name="bool7">[7]Binomial!$F$26</definedName>
    <definedName name="bool8">[7]Binomial!$F$27</definedName>
    <definedName name="bool9">[7]Binomial!$F$28</definedName>
    <definedName name="BoolCallSwap" localSheetId="46">#REF!</definedName>
    <definedName name="BoolCallSwap" localSheetId="49">#REF!</definedName>
    <definedName name="BoolDBSameRecov" localSheetId="46">#REF!</definedName>
    <definedName name="BoolDBSameRecov" localSheetId="49">#REF!</definedName>
    <definedName name="BoolRunA1">'[7]Binomial -- Main'!$D$31</definedName>
    <definedName name="BoolRunA2">'[7]Binomial -- Main'!$D$32</definedName>
    <definedName name="BoolRunB">'[7]Binomial -- Main'!$D$33</definedName>
    <definedName name="BoolRunBase">'[7]Binomial -- Main'!$C$40</definedName>
    <definedName name="BoolRunBreakA1">[7]Breakevens!$F$19</definedName>
    <definedName name="BoolRunBreakA1_f">[7]Breakevens!$F$47</definedName>
    <definedName name="BoolRunBreakA2">[7]Breakevens!$F$20</definedName>
    <definedName name="BoolRunBreakB">[7]Breakevens!$F$21</definedName>
    <definedName name="BoolRunBreakC">[7]Breakevens!$F$22</definedName>
    <definedName name="BoolRunBreakRR">[7]Breakevens!$F$23</definedName>
    <definedName name="BoolRunC">'[7]Binomial -- Main'!$D$34</definedName>
    <definedName name="BoolRunRR">'[7]Binomial -- Main'!$D$35</definedName>
    <definedName name="BoolRunSingleBreakA1">[7]Breakevens!#REF!</definedName>
    <definedName name="BoolRunSingleBreakA1Princ">[7]Breakevens!#REF!</definedName>
    <definedName name="BoolRunSingleBreakA2">[7]Breakevens!#REF!</definedName>
    <definedName name="BoolRunSingleBreakA2Princ">[7]Breakevens!#REF!</definedName>
    <definedName name="BoolRunSingleBreakB">[7]Breakevens!#REF!</definedName>
    <definedName name="BoolRunSingleBreakBPrinc">[7]Breakevens!#REF!</definedName>
    <definedName name="BoolRunSingleBreakC">[7]Breakevens!#REF!</definedName>
    <definedName name="BoolRunSingleBreakCPrinc">[7]Breakevens!#REF!</definedName>
    <definedName name="BoolRunSingleBreakRR">[7]Breakevens!#REF!</definedName>
    <definedName name="BoolRunSingleBreakRRPrinc">[7]Breakevens!#REF!</definedName>
    <definedName name="BoolSameRecov">'[7]Binomial -- Main'!$F$37</definedName>
    <definedName name="BoolSPCurves">[7]Model!$I$43</definedName>
    <definedName name="BoolUseAmort" localSheetId="46">#REF!</definedName>
    <definedName name="BoolUseAmort" localSheetId="49">#REF!</definedName>
    <definedName name="Borrower_Contact_City" localSheetId="46">#REF!</definedName>
    <definedName name="Borrower_Contact_City" localSheetId="49">#REF!</definedName>
    <definedName name="Borrower_Contact_Company" localSheetId="46">#REF!</definedName>
    <definedName name="Borrower_Contact_Company" localSheetId="49">#REF!</definedName>
    <definedName name="Borrower_Contact_Name" localSheetId="46">#REF!</definedName>
    <definedName name="Borrower_Contact_Name" localSheetId="49">#REF!</definedName>
    <definedName name="Borrower_Contact_State" localSheetId="46">#REF!</definedName>
    <definedName name="Borrower_Contact_State" localSheetId="49">#REF!</definedName>
    <definedName name="Borrower_Contact_Street" localSheetId="46">#REF!</definedName>
    <definedName name="Borrower_Contact_Street" localSheetId="49">#REF!</definedName>
    <definedName name="Borrower_Contact_Zip" localSheetId="46">#REF!</definedName>
    <definedName name="Borrower_Contact_Zip" localSheetId="49">#REF!</definedName>
    <definedName name="Borrower_Date_Acquired" localSheetId="46">#REF!</definedName>
    <definedName name="Borrower_Date_Acquired" localSheetId="49">#REF!</definedName>
    <definedName name="Borrower_Entity" localSheetId="46">#REF!</definedName>
    <definedName name="Borrower_Entity" localSheetId="49">#REF!</definedName>
    <definedName name="Borrower_Entity_SPE" localSheetId="46">#REF!</definedName>
    <definedName name="Borrower_Entity_SPE" localSheetId="49">#REF!</definedName>
    <definedName name="Borrower_Fax_No" localSheetId="46">#REF!</definedName>
    <definedName name="Borrower_Fax_No" localSheetId="49">#REF!</definedName>
    <definedName name="Borrower_Phone_No" localSheetId="46">#REF!</definedName>
    <definedName name="Borrower_Phone_No" localSheetId="49">#REF!</definedName>
    <definedName name="BottomDefRate">[7]Breakevens!$C$6</definedName>
    <definedName name="BottomLoss">[7]Breakevens!$D$6</definedName>
    <definedName name="BoughtFlag">[7]Portfolio!$DH$2</definedName>
    <definedName name="BreakevenBase">[7]Breakevens!$K$3</definedName>
    <definedName name="BRecovBreak">[7]Breakevens!$G$21</definedName>
    <definedName name="Broker_Contact_City" localSheetId="46">#REF!</definedName>
    <definedName name="Broker_Contact_City" localSheetId="49">#REF!</definedName>
    <definedName name="Broker_Contact_Company" localSheetId="46">#REF!</definedName>
    <definedName name="Broker_Contact_Company" localSheetId="49">#REF!</definedName>
    <definedName name="Broker_Contact_Name" localSheetId="46">#REF!</definedName>
    <definedName name="Broker_Contact_Name" localSheetId="49">#REF!</definedName>
    <definedName name="Broker_Contact_State" localSheetId="46">#REF!</definedName>
    <definedName name="Broker_Contact_State" localSheetId="49">#REF!</definedName>
    <definedName name="Broker_Contact_Street" localSheetId="46">#REF!</definedName>
    <definedName name="Broker_Contact_Street" localSheetId="49">#REF!</definedName>
    <definedName name="Broker_Contact_Zip" localSheetId="46">#REF!</definedName>
    <definedName name="Broker_Contact_Zip" localSheetId="49">#REF!</definedName>
    <definedName name="Broker_Fax_No" localSheetId="46">#REF!</definedName>
    <definedName name="Broker_Fax_No" localSheetId="49">#REF!</definedName>
    <definedName name="Broker_Phone_No" localSheetId="46">#REF!</definedName>
    <definedName name="Broker_Phone_No" localSheetId="49">#REF!</definedName>
    <definedName name="BStartBreak">[7]Breakevens!$AC$2</definedName>
    <definedName name="BTargetRating">[7]Multinomial!$T$6</definedName>
    <definedName name="BThresholdArray">[7]Multinomial!$AN$61:$AN$79</definedName>
    <definedName name="Buckets">'[19]Emmes &amp; Co'!#REF!</definedName>
    <definedName name="budcomp" localSheetId="46">#REF!</definedName>
    <definedName name="budcomp" localSheetId="49">#REF!</definedName>
    <definedName name="budcompebs" localSheetId="46">#REF!</definedName>
    <definedName name="budcompebs" localSheetId="49">#REF!</definedName>
    <definedName name="budget" localSheetId="46">#REF!</definedName>
    <definedName name="budget" localSheetId="49">#REF!</definedName>
    <definedName name="BUILDING_IMPROVEM" localSheetId="46">#REF!</definedName>
    <definedName name="BUILDING_IMPROVEM" localSheetId="49">#REF!</definedName>
    <definedName name="BUILDINGS_LAND" localSheetId="46">#REF!</definedName>
    <definedName name="BUILDINGS_LAND" localSheetId="49">#REF!</definedName>
    <definedName name="BWAL">[7]Multinomial!$S$6</definedName>
    <definedName name="C_Default" localSheetId="46">#REF!</definedName>
    <definedName name="C_Default" localSheetId="49">#REF!</definedName>
    <definedName name="C_Loss" localSheetId="46">#REF!</definedName>
    <definedName name="C_Loss" localSheetId="49">#REF!</definedName>
    <definedName name="calc" hidden="1">-4135</definedName>
    <definedName name="CallOn">[7]Model!$J$50</definedName>
    <definedName name="CallPeriod">[7]Model!$J$52</definedName>
    <definedName name="CallPrice">[7]Model!$J$51</definedName>
    <definedName name="CallYears">[7]Model!$J$53</definedName>
    <definedName name="Capacity_Dollar" localSheetId="46">#REF!</definedName>
    <definedName name="Capacity_Dollar" localSheetId="49">#REF!</definedName>
    <definedName name="Capacity_Percentage" localSheetId="46">#REF!</definedName>
    <definedName name="Capacity_Percentage" localSheetId="49">#REF!</definedName>
    <definedName name="Capital_Securities" localSheetId="46">#REF!</definedName>
    <definedName name="Capital_Securities" localSheetId="49">#REF!</definedName>
    <definedName name="Capital_Stmt" localSheetId="46">#REF!</definedName>
    <definedName name="Capital_Stmt" localSheetId="49">#REF!</definedName>
    <definedName name="capitalacct" localSheetId="46">#REF!</definedName>
    <definedName name="capitalacct" localSheetId="49">#REF!</definedName>
    <definedName name="capitalstatement" localSheetId="46">#REF!</definedName>
    <definedName name="capitalstatement" localSheetId="49">#REF!</definedName>
    <definedName name="Cash_Flow_Stmt" localSheetId="46">'[20]cash flow'!#REF!</definedName>
    <definedName name="Cash_Flow_Stmt" localSheetId="49">'[20]cash flow'!#REF!</definedName>
    <definedName name="CashDrag">[7]Model!$J$47</definedName>
    <definedName name="CashDragCel">[7]Model!$V$3</definedName>
    <definedName name="CASHFLOW" localSheetId="46">#REF!</definedName>
    <definedName name="CASHFLOW" localSheetId="49">#REF!</definedName>
    <definedName name="CASHFLOW_NOTE2" localSheetId="46">#REF!</definedName>
    <definedName name="CASHFLOW_NOTE2" localSheetId="49">#REF!</definedName>
    <definedName name="Cashflows">[7]CashFlow!$S$10:$AD$430</definedName>
    <definedName name="CashReturn">[7]Model!$FZ$5</definedName>
    <definedName name="CashTable">[7]RunCombo!#REF!</definedName>
    <definedName name="Casualty" localSheetId="46">#REF!</definedName>
    <definedName name="Casualty" localSheetId="49">#REF!</definedName>
    <definedName name="Casualty_Insurance_Carrier" localSheetId="46">#REF!</definedName>
    <definedName name="Casualty_Insurance_Carrier" localSheetId="49">#REF!</definedName>
    <definedName name="Casualty_Insurance_Carrier_Ratings" localSheetId="46">#REF!</definedName>
    <definedName name="Casualty_Insurance_Carrier_Ratings" localSheetId="49">#REF!</definedName>
    <definedName name="Casualty_Insurance_Coverage" localSheetId="46">#REF!</definedName>
    <definedName name="Casualty_Insurance_Coverage" localSheetId="49">#REF!</definedName>
    <definedName name="Casualty_Insurance_Premium" localSheetId="46">#REF!</definedName>
    <definedName name="Casualty_Insurance_Premium" localSheetId="49">#REF!</definedName>
    <definedName name="Casualty_Insurance_Required" localSheetId="46">#REF!</definedName>
    <definedName name="Casualty_Insurance_Required" localSheetId="49">#REF!</definedName>
    <definedName name="Casualty_PMLRatio_FloodZone_Tier" localSheetId="46">#REF!</definedName>
    <definedName name="Casualty_PMLRatio_FloodZone_Tier" localSheetId="49">#REF!</definedName>
    <definedName name="CBoolRunArray">[7]Multinomial!$S$14:$S$18</definedName>
    <definedName name="CCRE_bal">[21]KeyBank!$D$6</definedName>
    <definedName name="CDCSub">'[22]CDC Subord. Loan Part. Data'!$B$6:$I$28</definedName>
    <definedName name="cdo" localSheetId="46">#REF!</definedName>
    <definedName name="cdo" localSheetId="49">#REF!</definedName>
    <definedName name="CDOList">[7]Statistics!$AE$4</definedName>
    <definedName name="CDONameList">[7]Portfolio!#REF!</definedName>
    <definedName name="cdopay" localSheetId="46">#REF!</definedName>
    <definedName name="cdopay" localSheetId="49">#REF!</definedName>
    <definedName name="cdopaydown" localSheetId="46">#REF!</definedName>
    <definedName name="cdopaydown" localSheetId="49">#REF!</definedName>
    <definedName name="CDOUniqueList" localSheetId="46">[7]Portfolio!#REF!</definedName>
    <definedName name="CDOUniqueList" localSheetId="49">[7]Portfolio!#REF!</definedName>
    <definedName name="CEO_Name" localSheetId="46">#REF!</definedName>
    <definedName name="CEO_Name" localSheetId="49">#REF!</definedName>
    <definedName name="CExpLossArray">[7]Multinomial!$J$14:$J$43</definedName>
    <definedName name="CExpLossArrayDB">[7]Multinomial!$J$54:$J$83</definedName>
    <definedName name="cfafldAM3">'[23]Cash Flow (NOI)'!$J$43</definedName>
    <definedName name="cfafldAM4">'[23]Cash Flow (NOI)'!$M$43</definedName>
    <definedName name="cfafldBR3">'[23]Cash Flow (NOI)'!$J$26</definedName>
    <definedName name="cfafldBR4">'[23]Cash Flow (NOI)'!$M$26</definedName>
    <definedName name="cfafldCAPEX3">'[23]Cash Flow (NOI)'!$J$69</definedName>
    <definedName name="cfafldCAPEX4">'[23]Cash Flow (NOI)'!$M$69</definedName>
    <definedName name="cfafldCON3">'[23]Cash Flow (NOI)'!$J$37</definedName>
    <definedName name="cfafldCON4">'[23]Cash Flow (NOI)'!$M$37</definedName>
    <definedName name="cfafldDTEL3">'[23]Cash Flow (NOI)'!$J$54</definedName>
    <definedName name="cfafldDTEL4">'[23]Cash Flow (NOI)'!$M$54</definedName>
    <definedName name="cfafldECAPEX3">'[23]Cash Flow (NOI)'!$J$70</definedName>
    <definedName name="cfafldECAPEX4">'[23]Cash Flow (NOI)'!$M$70</definedName>
    <definedName name="cfafldEffectiveGrossIncome4">'[24]UW Cash Flows'!$L$38</definedName>
    <definedName name="cfafldER3">'[23]Cash Flow (NOI)'!$J$27</definedName>
    <definedName name="cfafldER4">'[23]Cash Flow (NOI)'!$M$27</definedName>
    <definedName name="cfafldER5">'[23]Cash Flow (NOI)'!$P$27</definedName>
    <definedName name="cfafldFB3">'[23]Cash Flow (NOI)'!$J$53</definedName>
    <definedName name="cfafldFB4">'[23]Cash Flow (NOI)'!$M$53</definedName>
    <definedName name="cfafldFBV3">'[23]Cash Flow (NOI)'!$J$34</definedName>
    <definedName name="cfafldFBV4">'[23]Cash Flow (NOI)'!$M$34</definedName>
    <definedName name="cfafldFFEE3">'[23]Cash Flow (NOI)'!$J$60</definedName>
    <definedName name="cfafldFFEE4">'[23]Cash Flow (NOI)'!$M$60</definedName>
    <definedName name="cfafldGA3">'[23]Cash Flow (NOI)'!$J$45</definedName>
    <definedName name="cfafldGA4">'[23]Cash Flow (NOI)'!$M$45</definedName>
    <definedName name="cfafldGDR3">'[23]Cash Flow (NOI)'!$J$59</definedName>
    <definedName name="cfafldGDR4">'[23]Cash Flow (NOI)'!$M$59</definedName>
    <definedName name="cfafldGPR3">'[23]Cash Flow (NOI)'!$J$24</definedName>
    <definedName name="cfafldGPR4">'[23]Cash Flow (NOI)'!$M$24</definedName>
    <definedName name="cfafldHistoricEconOccp3">'[23]Cash Flow (NOI)'!$K$23</definedName>
    <definedName name="cfafldInterestOnlyCalc">'[24]UW Cash Flows'!$AC$13</definedName>
    <definedName name="cfafldJAN3">'[23]Cash Flow (NOI)'!$J$50</definedName>
    <definedName name="cfafldJAN4">'[23]Cash Flow (NOI)'!$M$50</definedName>
    <definedName name="cfafldLC3">'[23]Cash Flow (NOI)'!$J$67</definedName>
    <definedName name="cfafldLC4">'[23]Cash Flow (NOI)'!$M$67</definedName>
    <definedName name="cfafldLC5">'[23]Cash Flow (NOI)'!$P$67</definedName>
    <definedName name="cfafldLoanPaymentTypeIndex">'[23]Cash Flow (NOI)'!$X$16</definedName>
    <definedName name="cfafldLV3">'[23]Cash Flow (NOI)'!$J$30</definedName>
    <definedName name="cfafldLV4">'[23]Cash Flow (NOI)'!$M$30</definedName>
    <definedName name="cfafldMFEE3">'[23]Cash Flow (NOI)'!$J$41</definedName>
    <definedName name="cfafldMFEE4">'[23]Cash Flow (NOI)'!$M$41</definedName>
    <definedName name="cfafldNetCashFlow4">'[24]UW Cash Flows'!$L$77</definedName>
    <definedName name="cfafldNOI4">'[24]UW Cash Flows'!$L$65</definedName>
    <definedName name="cfafldODE3">'[23]Cash Flow (NOI)'!$J$55</definedName>
    <definedName name="cfafldODE4">'[23]Cash Flow (NOI)'!$M$55</definedName>
    <definedName name="cfafldODR3">'[23]Cash Flow (NOI)'!$J$36</definedName>
    <definedName name="cfafldODR4">'[23]Cash Flow (NOI)'!$M$36</definedName>
    <definedName name="cfafldOEXP3">'[23]Cash Flow (NOI)'!$J$51</definedName>
    <definedName name="cfafldOEXP4">'[23]Cash Flow (NOI)'!$M$51</definedName>
    <definedName name="cfafldOI3">'[23]Cash Flow (NOI)'!$J$32</definedName>
    <definedName name="cfafldOI4">'[23]Cash Flow (NOI)'!$M$32</definedName>
    <definedName name="cfafldPB3">'[23]Cash Flow (NOI)'!$J$42</definedName>
    <definedName name="cfafldPB4">'[23]Cash Flow (NOI)'!$M$42</definedName>
    <definedName name="cfafldPFEE3">'[23]Cash Flow (NOI)'!$J$44</definedName>
    <definedName name="cfafldPFEE4">'[23]Cash Flow (NOI)'!$M$44</definedName>
    <definedName name="cfafldPI3">'[23]Cash Flow (NOI)'!$J$31</definedName>
    <definedName name="cfafldPI4">'[23]Cash Flow (NOI)'!$M$31</definedName>
    <definedName name="cfafldPINS3">'[23]Cash Flow (NOI)'!$J$58</definedName>
    <definedName name="cfafldPINS4">'[23]Cash Flow (NOI)'!$M$58</definedName>
    <definedName name="cfafldPR3">'[23]Cash Flow (NOI)'!$J$28</definedName>
    <definedName name="cfafldPR4">'[23]Cash Flow (NOI)'!$M$28</definedName>
    <definedName name="cfafldRET3">'[23]Cash Flow (NOI)'!$J$57</definedName>
    <definedName name="cfafldRET4">'[23]Cash Flow (NOI)'!$M$57</definedName>
    <definedName name="cfafldRM3">'[23]Cash Flow (NOI)'!$J$49</definedName>
    <definedName name="cfafldRM4">'[23]Cash Flow (NOI)'!$M$49</definedName>
    <definedName name="cfafldRMRV3">'[23]Cash Flow (NOI)'!$J$33</definedName>
    <definedName name="cfafldRMRV4">'[23]Cash Flow (NOI)'!$M$33</definedName>
    <definedName name="cfafldRMSE3">'[23]Cash Flow (NOI)'!$J$52</definedName>
    <definedName name="cfafldRMSE4">'[23]Cash Flow (NOI)'!$M$52</definedName>
    <definedName name="cfafldTI3">'[23]Cash Flow (NOI)'!$J$68</definedName>
    <definedName name="cfafldTI4">'[23]Cash Flow (NOI)'!$M$68</definedName>
    <definedName name="cfafldTI5">'[23]Cash Flow (NOI)'!$P$68</definedName>
    <definedName name="cfafldTLRV3">'[23]Cash Flow (NOI)'!$J$35</definedName>
    <definedName name="cfafldTLRV4">'[23]Cash Flow (NOI)'!$M$35</definedName>
    <definedName name="cfafldTotalAdminExp4">'[24]UW Cash Flows'!$L$47</definedName>
    <definedName name="cfafldTotalCapitalItems4">'[24]UW Cash Flows'!$L$75</definedName>
    <definedName name="cfafldTotalExpenses4">'[24]UW Cash Flows'!$L$63</definedName>
    <definedName name="cfafldTotalFixedExp4">'[24]UW Cash Flows'!$L$61</definedName>
    <definedName name="cfafldTotalGAExpExclMgt4">'[24]UW Cash Flows'!$L$46</definedName>
    <definedName name="cfafldTotalNetRentalIncome4">'[24]UW Cash Flows'!$L$29</definedName>
    <definedName name="cfafldTotalOperatingExp4">'[24]UW Cash Flows'!$L$56</definedName>
    <definedName name="cfafldUTL3">'[23]Cash Flow (NOI)'!$J$48</definedName>
    <definedName name="cfafldUTL4">'[23]Cash Flow (NOI)'!$M$48</definedName>
    <definedName name="cfafldVAC3">'[23]Cash Flow (NOI)'!$J$25</definedName>
    <definedName name="cfafldVAC4">'[23]Cash Flow (NOI)'!$M$25</definedName>
    <definedName name="chagnge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localSheetId="49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rt">#REF!</definedName>
    <definedName name="checkamt" localSheetId="46">#REF!</definedName>
    <definedName name="checkamt" localSheetId="49">#REF!</definedName>
    <definedName name="ciidata1">'[1]7-31-01'!$E$3:$Z$594</definedName>
    <definedName name="CImpliedRating">[7]Multinomial!$R$7</definedName>
    <definedName name="CIQWBGuid" hidden="1">"31460ea3-dbb1-43a1-893f-65ddfced3efe"</definedName>
    <definedName name="Circ">[25]Detail!$B$1</definedName>
    <definedName name="citi" localSheetId="46">#REF!</definedName>
    <definedName name="citi" localSheetId="49">#REF!</definedName>
    <definedName name="citipx" localSheetId="46">#REF!</definedName>
    <definedName name="citipx" localSheetId="49">#REF!</definedName>
    <definedName name="City" localSheetId="46">#REF!</definedName>
    <definedName name="City" localSheetId="49">#REF!</definedName>
    <definedName name="ClassA1">[7]Breakevens!$D$19</definedName>
    <definedName name="ClassA1_f">[7]Breakevens!$D$47</definedName>
    <definedName name="ClassBreakeven">[7]Breakevens!$C$7</definedName>
    <definedName name="ClassD_OCRoom">[7]Model!$J$84</definedName>
    <definedName name="CLiveBase">'[7]Binomial -- Main'!$O$41</definedName>
    <definedName name="CLiveRange">'[7]Binomial -- Main'!$O$41:$O$46</definedName>
    <definedName name="CLOSING_COSTS" localSheetId="46">#REF!</definedName>
    <definedName name="CLOSING_COSTS" localSheetId="49">#REF!</definedName>
    <definedName name="CMultiLoss">[7]Multinomial!$Q$7</definedName>
    <definedName name="CMultiRecov">[7]Multinomial!$Y$7</definedName>
    <definedName name="COC">(1-([16]Model!$G$12/[16]Model!$O$10))</definedName>
    <definedName name="collateral" localSheetId="46">#REF!</definedName>
    <definedName name="collateral" localSheetId="49">#REF!</definedName>
    <definedName name="CollateralTable" localSheetId="46">#REF!</definedName>
    <definedName name="CollateralTable" localSheetId="49">#REF!</definedName>
    <definedName name="Combined_Capital" localSheetId="46">#REF!</definedName>
    <definedName name="Combined_Capital" localSheetId="49">#REF!</definedName>
    <definedName name="ComboResults1" localSheetId="46">[7]RunCombo!#REF!</definedName>
    <definedName name="ComboResults1" localSheetId="49">[7]RunCombo!#REF!</definedName>
    <definedName name="ComboTable" localSheetId="46">[7]RunCombo!#REF!</definedName>
    <definedName name="ComboTable" localSheetId="49">[7]RunCombo!#REF!</definedName>
    <definedName name="ComboTable1" localSheetId="46">[7]RunCombo!#REF!</definedName>
    <definedName name="ComboTable1" localSheetId="49">[7]RunCombo!#REF!</definedName>
    <definedName name="ComboTable2">[7]RunCombo!#REF!</definedName>
    <definedName name="ComboTable3">[7]RunCombo!#REF!</definedName>
    <definedName name="ComboTable4">[7]RunCombo!#REF!</definedName>
    <definedName name="ComboWALBase">[7]Binomial!$K$16</definedName>
    <definedName name="ComboWALFast">[7]Binomial!$K$18</definedName>
    <definedName name="ComboWALSlow">[7]Binomial!$K$17</definedName>
    <definedName name="Comment">'[26]Daily P &amp; L'!#REF!</definedName>
    <definedName name="Const_Fixed_Ratio_Reinv">[27]Model!#REF!</definedName>
    <definedName name="Constant_Actual">'[28]Loan Analysis'!$J$26</definedName>
    <definedName name="Constant_Stressed">'[28]Loan Analysis'!$Q$27</definedName>
    <definedName name="COPY1" localSheetId="46">#REF!</definedName>
    <definedName name="COPY1" localSheetId="49">#REF!</definedName>
    <definedName name="COPY2" localSheetId="46">#REF!</definedName>
    <definedName name="COPY2" localSheetId="49">#REF!</definedName>
    <definedName name="COPY3" localSheetId="46">#REF!</definedName>
    <definedName name="COPY3" localSheetId="49">#REF!</definedName>
    <definedName name="COPY4" localSheetId="46">#REF!</definedName>
    <definedName name="COPY4" localSheetId="49">#REF!</definedName>
    <definedName name="COPY5" localSheetId="46">#REF!</definedName>
    <definedName name="COPY5" localSheetId="49">#REF!</definedName>
    <definedName name="COPY6" localSheetId="46">#REF!</definedName>
    <definedName name="COPY6" localSheetId="49">#REF!</definedName>
    <definedName name="COPY7" localSheetId="46">#REF!</definedName>
    <definedName name="COPY7" localSheetId="49">#REF!</definedName>
    <definedName name="COPY8" localSheetId="46">#REF!</definedName>
    <definedName name="COPY8" localSheetId="49">#REF!</definedName>
    <definedName name="Cor" localSheetId="46">#REF!</definedName>
    <definedName name="Cor" localSheetId="49">#REF!</definedName>
    <definedName name="Correlation">[7]Distribution!$C$12</definedName>
    <definedName name="country">[29]Tables!$O$10:$O$113</definedName>
    <definedName name="CountryList">[7]Statistics!#REF!</definedName>
    <definedName name="CountryNameList">[7]Portfolio!#REF!</definedName>
    <definedName name="CountryUniqueList">[7]Portfolio!#REF!</definedName>
    <definedName name="CoupAsLTReinv" localSheetId="46">#REF!</definedName>
    <definedName name="CoupAsLTReinv" localSheetId="49">#REF!</definedName>
    <definedName name="CouponAsLTReinv">[7]Breakevens!$D$12</definedName>
    <definedName name="coupons" localSheetId="46">#REF!</definedName>
    <definedName name="coupons" localSheetId="49">#REF!</definedName>
    <definedName name="Cov" localSheetId="46">#REF!</definedName>
    <definedName name="Cov" localSheetId="49">#REF!</definedName>
    <definedName name="cover" localSheetId="46">#REF!</definedName>
    <definedName name="cover" localSheetId="49">#REF!</definedName>
    <definedName name="COVER_2" localSheetId="46">#REF!</definedName>
    <definedName name="COVER_2" localSheetId="49">#REF!</definedName>
    <definedName name="cpc" localSheetId="46">#REF!</definedName>
    <definedName name="cpc" localSheetId="49">#REF!</definedName>
    <definedName name="cpcpx" localSheetId="46">#REF!</definedName>
    <definedName name="cpcpx" localSheetId="49">#REF!</definedName>
    <definedName name="CRecovBreak">[7]Breakevens!$G$22</definedName>
    <definedName name="CRIT">'[30]Working TB 12-31-07'!$C$6:$C$103</definedName>
    <definedName name="crit12" localSheetId="46">#REF!</definedName>
    <definedName name="crit12" localSheetId="49">#REF!</definedName>
    <definedName name="CRIT13" localSheetId="46">#REF!</definedName>
    <definedName name="CRIT13" localSheetId="49">#REF!</definedName>
    <definedName name="CRIT14" localSheetId="46">#REF!</definedName>
    <definedName name="CRIT14" localSheetId="49">#REF!</definedName>
    <definedName name="critcheck" localSheetId="46">#REF!</definedName>
    <definedName name="critcheck" localSheetId="49">#REF!</definedName>
    <definedName name="crittower" localSheetId="46">#REF!</definedName>
    <definedName name="crittower" localSheetId="49">#REF!</definedName>
    <definedName name="CSFB_Fin_Mod" localSheetId="46">#REF!</definedName>
    <definedName name="CSFB_Fin_Mod" localSheetId="49">#REF!</definedName>
    <definedName name="CSHFLW" localSheetId="46">#REF!</definedName>
    <definedName name="CSHFLW" localSheetId="49">#REF!</definedName>
    <definedName name="CStartBreak">[7]Breakevens!$AL$2</definedName>
    <definedName name="CTargetRating">[7]Multinomial!$T$7</definedName>
    <definedName name="CThresholdArray">[7]Multinomial!$AS$61:$AS$79</definedName>
    <definedName name="CumDefRate">[7]Model!$E$38</definedName>
    <definedName name="CuoffBalanceRange">'[31]DBUBS 2011-LC3'!$T$5:$T$90</definedName>
    <definedName name="curmondate">[32]checklist!$C$4</definedName>
    <definedName name="Current_Bond" localSheetId="46">#REF!</definedName>
    <definedName name="Current_Bond" localSheetId="49">#REF!</definedName>
    <definedName name="CurrentLibor">[7]Multinomial!$W$15</definedName>
    <definedName name="CurrentTiming">[7]Multinomial!$W$16</definedName>
    <definedName name="CurrentTranche">[7]Distribution!$C$16</definedName>
    <definedName name="cusips">[33]amresco!$P$278:$S$746</definedName>
    <definedName name="CutOff_Date">'[34]XAG Inputs &amp; Log'!$B$6</definedName>
    <definedName name="CutoffBalanceRange" localSheetId="46">#REF!</definedName>
    <definedName name="CutoffBalanceRange" localSheetId="49">#REF!</definedName>
    <definedName name="cv3q02">'[35]Actual 3Q02 Risk Rating Summary'!$C$2:$H$12</definedName>
    <definedName name="CWAL">[7]Multinomial!$S$7</definedName>
    <definedName name="Cwvu.GREY_ALL." hidden="1">[36]Sheet2!#REF!</definedName>
    <definedName name="d" localSheetId="46" hidden="1">{"FCB_ALL",#N/A,FALSE,"FCB"}</definedName>
    <definedName name="d" localSheetId="49" hidden="1">{"FCB_ALL",#N/A,FALSE,"FCB"}</definedName>
    <definedName name="D_1">#REF!</definedName>
    <definedName name="D_2" localSheetId="46">#REF!</definedName>
    <definedName name="D_2" localSheetId="49">#REF!</definedName>
    <definedName name="DATA_AREA" localSheetId="46">#REF!</definedName>
    <definedName name="DATA_AREA" localSheetId="49">#REF!</definedName>
    <definedName name="Data_Tables" localSheetId="46">#REF!</definedName>
    <definedName name="Data_Tables" localSheetId="49">#REF!</definedName>
    <definedName name="Data_Tables2" localSheetId="46">#REF!</definedName>
    <definedName name="Data_Tables2" localSheetId="49">#REF!</definedName>
    <definedName name="DATA2" localSheetId="46">#REF!</definedName>
    <definedName name="DATA2" localSheetId="49">#REF!</definedName>
    <definedName name="_xlnm.Database" localSheetId="46">#REF!</definedName>
    <definedName name="_xlnm.Database" localSheetId="49">#REF!</definedName>
    <definedName name="_xlnm.Database">#REF!</definedName>
    <definedName name="datarange" localSheetId="46">#REF!</definedName>
    <definedName name="datarange" localSheetId="49">#REF!</definedName>
    <definedName name="DATE">'[37]Northstar Realty Finance LP'!$C$14</definedName>
    <definedName name="Date1" localSheetId="46">#REF!</definedName>
    <definedName name="Date1" localSheetId="49">#REF!</definedName>
    <definedName name="Date10" localSheetId="46">#REF!</definedName>
    <definedName name="Date10" localSheetId="49">#REF!</definedName>
    <definedName name="Date2" localSheetId="46">#REF!</definedName>
    <definedName name="Date2" localSheetId="49">#REF!</definedName>
    <definedName name="Date3" localSheetId="46">#REF!</definedName>
    <definedName name="Date3" localSheetId="49">#REF!</definedName>
    <definedName name="Date4" localSheetId="46">#REF!</definedName>
    <definedName name="Date4" localSheetId="49">#REF!</definedName>
    <definedName name="Date5" localSheetId="46">#REF!</definedName>
    <definedName name="Date5" localSheetId="49">#REF!</definedName>
    <definedName name="Date6" localSheetId="46">#REF!</definedName>
    <definedName name="Date6" localSheetId="49">#REF!</definedName>
    <definedName name="Date7" localSheetId="46">#REF!</definedName>
    <definedName name="Date7" localSheetId="49">#REF!</definedName>
    <definedName name="Date8" localSheetId="46">#REF!</definedName>
    <definedName name="Date8" localSheetId="49">#REF!</definedName>
    <definedName name="Date9" localSheetId="46">#REF!</definedName>
    <definedName name="Date9" localSheetId="49">#REF!</definedName>
    <definedName name="datemarch" localSheetId="46">#REF!</definedName>
    <definedName name="datemarch" localSheetId="49">#REF!</definedName>
    <definedName name="DATEVEC">[7]CashFlow!$B$10</definedName>
    <definedName name="DATEVEC2">[38]CashFlow!$B$10</definedName>
    <definedName name="DAVIDOFF_MERRILL" localSheetId="46">#REF!</definedName>
    <definedName name="DAVIDOFF_MERRILL" localSheetId="49">#REF!</definedName>
    <definedName name="DBA1Base" localSheetId="46">#REF!</definedName>
    <definedName name="DBA1Base" localSheetId="49">#REF!</definedName>
    <definedName name="DBA1LiveBase" localSheetId="46">#REF!</definedName>
    <definedName name="DBA1LiveBase" localSheetId="49">#REF!</definedName>
    <definedName name="DBA1LiveRange" localSheetId="46">#REF!</definedName>
    <definedName name="DBA1LiveRange" localSheetId="49">#REF!</definedName>
    <definedName name="DBA1Loss" localSheetId="46">#REF!</definedName>
    <definedName name="DBA1Loss" localSheetId="49">#REF!</definedName>
    <definedName name="DBA1LossMain" localSheetId="46">#REF!</definedName>
    <definedName name="DBA1LossMain" localSheetId="49">#REF!</definedName>
    <definedName name="DBA1ProbBase" localSheetId="46">#REF!</definedName>
    <definedName name="DBA1ProbBase" localSheetId="49">#REF!</definedName>
    <definedName name="DBA2Base" localSheetId="46">#REF!</definedName>
    <definedName name="DBA2Base" localSheetId="49">#REF!</definedName>
    <definedName name="DBA2LiveBase" localSheetId="46">#REF!</definedName>
    <definedName name="DBA2LiveBase" localSheetId="49">#REF!</definedName>
    <definedName name="DBA2LiveRange" localSheetId="46">#REF!</definedName>
    <definedName name="DBA2LiveRange" localSheetId="49">#REF!</definedName>
    <definedName name="DBA2Loss" localSheetId="46">#REF!</definedName>
    <definedName name="DBA2Loss" localSheetId="49">#REF!</definedName>
    <definedName name="DBA2LossMain" localSheetId="46">#REF!</definedName>
    <definedName name="DBA2LossMain" localSheetId="49">#REF!</definedName>
    <definedName name="DBA2ProbBase" localSheetId="46">#REF!</definedName>
    <definedName name="DBA2ProbBase" localSheetId="49">#REF!</definedName>
    <definedName name="DBB1Base" localSheetId="46">#REF!</definedName>
    <definedName name="DBB1Base" localSheetId="49">#REF!</definedName>
    <definedName name="DBB1Loss" localSheetId="46">#REF!</definedName>
    <definedName name="DBB1Loss" localSheetId="49">#REF!</definedName>
    <definedName name="DBB1ProbBase" localSheetId="46">#REF!</definedName>
    <definedName name="DBB1ProbBase" localSheetId="49">#REF!</definedName>
    <definedName name="DBB2Base" localSheetId="46">#REF!</definedName>
    <definedName name="DBB2Base" localSheetId="49">#REF!</definedName>
    <definedName name="DBB2Loss" localSheetId="46">#REF!</definedName>
    <definedName name="DBB2Loss" localSheetId="49">#REF!</definedName>
    <definedName name="DBB2ProbBase" localSheetId="46">#REF!</definedName>
    <definedName name="DBB2ProbBase" localSheetId="49">#REF!</definedName>
    <definedName name="DBBBase" localSheetId="46">#REF!</definedName>
    <definedName name="DBBBase" localSheetId="49">#REF!</definedName>
    <definedName name="DBBLiveBase" localSheetId="46">#REF!</definedName>
    <definedName name="DBBLiveBase" localSheetId="49">#REF!</definedName>
    <definedName name="DBBLiveRange" localSheetId="46">#REF!</definedName>
    <definedName name="DBBLiveRange" localSheetId="49">#REF!</definedName>
    <definedName name="DBBLossMain" localSheetId="46">#REF!</definedName>
    <definedName name="DBBLossMain" localSheetId="49">#REF!</definedName>
    <definedName name="DBBoolRunA1" localSheetId="46">#REF!</definedName>
    <definedName name="DBBoolRunA1" localSheetId="49">#REF!</definedName>
    <definedName name="DBBoolRunA2" localSheetId="46">#REF!</definedName>
    <definedName name="DBBoolRunA2" localSheetId="49">#REF!</definedName>
    <definedName name="DBBoolRunB" localSheetId="46">#REF!</definedName>
    <definedName name="DBBoolRunB" localSheetId="49">#REF!</definedName>
    <definedName name="DBBoolRunC" localSheetId="46">#REF!</definedName>
    <definedName name="DBBoolRunC" localSheetId="49">#REF!</definedName>
    <definedName name="DBBoolRunRR" localSheetId="46">#REF!</definedName>
    <definedName name="DBBoolRunRR" localSheetId="49">#REF!</definedName>
    <definedName name="DBCBase" localSheetId="46">#REF!</definedName>
    <definedName name="DBCBase" localSheetId="49">#REF!</definedName>
    <definedName name="DBCLiveBase" localSheetId="46">#REF!</definedName>
    <definedName name="DBCLiveBase" localSheetId="49">#REF!</definedName>
    <definedName name="DBCLiveRange" localSheetId="46">#REF!</definedName>
    <definedName name="DBCLiveRange" localSheetId="49">#REF!</definedName>
    <definedName name="DBCLossMain" localSheetId="46">#REF!</definedName>
    <definedName name="DBCLossMain" localSheetId="49">#REF!</definedName>
    <definedName name="DBCutoff" localSheetId="46">#REF!</definedName>
    <definedName name="DBCutoff" localSheetId="49">#REF!</definedName>
    <definedName name="DBDBase" localSheetId="46">#REF!</definedName>
    <definedName name="DBDBase" localSheetId="49">#REF!</definedName>
    <definedName name="DBend" localSheetId="46">#REF!</definedName>
    <definedName name="DBend" localSheetId="49">#REF!</definedName>
    <definedName name="DBEndTime" localSheetId="46">#REF!</definedName>
    <definedName name="DBEndTime" localSheetId="49">#REF!</definedName>
    <definedName name="DBGroupATestRangeA1" localSheetId="46">#REF!</definedName>
    <definedName name="DBGroupATestRangeA1" localSheetId="49">#REF!</definedName>
    <definedName name="DBGroupATestRangeA2" localSheetId="46">#REF!</definedName>
    <definedName name="DBGroupATestRangeA2" localSheetId="49">#REF!</definedName>
    <definedName name="DBGroupATestRangeB" localSheetId="46">#REF!</definedName>
    <definedName name="DBGroupATestRangeB" localSheetId="49">#REF!</definedName>
    <definedName name="DBGroupAWeightA1" localSheetId="46">#REF!</definedName>
    <definedName name="DBGroupAWeightA1" localSheetId="49">#REF!</definedName>
    <definedName name="DBGroupAWeightA2" localSheetId="46">#REF!</definedName>
    <definedName name="DBGroupAWeightA2" localSheetId="49">#REF!</definedName>
    <definedName name="DBGroupAWeightB" localSheetId="46">#REF!</definedName>
    <definedName name="DBGroupAWeightB" localSheetId="49">#REF!</definedName>
    <definedName name="DBGroupBTestRangeA1" localSheetId="46">#REF!</definedName>
    <definedName name="DBGroupBTestRangeA1" localSheetId="49">#REF!</definedName>
    <definedName name="DBGroupBTestRangeA2" localSheetId="46">#REF!</definedName>
    <definedName name="DBGroupBTestRangeA2" localSheetId="49">#REF!</definedName>
    <definedName name="DBGroupBTestRangeB" localSheetId="46">#REF!</definedName>
    <definedName name="DBGroupBTestRangeB" localSheetId="49">#REF!</definedName>
    <definedName name="DBGroupBWeightA1" localSheetId="46">#REF!</definedName>
    <definedName name="DBGroupBWeightA1" localSheetId="49">#REF!</definedName>
    <definedName name="DBGroupBWeightA2" localSheetId="46">#REF!</definedName>
    <definedName name="DBGroupBWeightA2" localSheetId="49">#REF!</definedName>
    <definedName name="DBGroupBWeightB" localSheetId="46">#REF!</definedName>
    <definedName name="DBGroupBWeightB" localSheetId="49">#REF!</definedName>
    <definedName name="DBLossRangeA1" localSheetId="46">#REF!</definedName>
    <definedName name="DBLossRangeA1" localSheetId="49">#REF!</definedName>
    <definedName name="DBLossRangeA2" localSheetId="46">#REF!</definedName>
    <definedName name="DBLossRangeA2" localSheetId="49">#REF!</definedName>
    <definedName name="DBLossRangeB" localSheetId="46">#REF!</definedName>
    <definedName name="DBLossRangeB" localSheetId="49">#REF!</definedName>
    <definedName name="DBLossRangeB1" localSheetId="46">#REF!</definedName>
    <definedName name="DBLossRangeB1" localSheetId="49">#REF!</definedName>
    <definedName name="DBLossRangeB2" localSheetId="46">#REF!</definedName>
    <definedName name="DBLossRangeB2" localSheetId="49">#REF!</definedName>
    <definedName name="DBLossRangeC" localSheetId="46">#REF!</definedName>
    <definedName name="DBLossRangeC" localSheetId="49">#REF!</definedName>
    <definedName name="DBLossRangeD" localSheetId="46">#REF!</definedName>
    <definedName name="DBLossRangeD" localSheetId="49">#REF!</definedName>
    <definedName name="DBoolRunArray">[7]Multinomial!$T$14:$T$18</definedName>
    <definedName name="DBPrepayEnd" localSheetId="46">#REF!</definedName>
    <definedName name="DBPrepayEnd" localSheetId="49">#REF!</definedName>
    <definedName name="DBPrepayStart" localSheetId="46">#REF!</definedName>
    <definedName name="DBPrepayStart" localSheetId="49">#REF!</definedName>
    <definedName name="DBRecov2A1" localSheetId="46">#REF!</definedName>
    <definedName name="DBRecov2A1" localSheetId="49">#REF!</definedName>
    <definedName name="DBRecov2A2" localSheetId="46">#REF!</definedName>
    <definedName name="DBRecov2A2" localSheetId="49">#REF!</definedName>
    <definedName name="DBRecov2B" localSheetId="46">#REF!</definedName>
    <definedName name="DBRecov2B" localSheetId="49">#REF!</definedName>
    <definedName name="DBRecov2C" localSheetId="46">#REF!</definedName>
    <definedName name="DBRecov2C" localSheetId="49">#REF!</definedName>
    <definedName name="DBRecov2RR" localSheetId="46">#REF!</definedName>
    <definedName name="DBRecov2RR" localSheetId="49">#REF!</definedName>
    <definedName name="DBRecovA1" localSheetId="46">#REF!</definedName>
    <definedName name="DBRecovA1" localSheetId="49">#REF!</definedName>
    <definedName name="DBRecovA2" localSheetId="46">#REF!</definedName>
    <definedName name="DBRecovA2" localSheetId="49">#REF!</definedName>
    <definedName name="DBRecovB" localSheetId="46">#REF!</definedName>
    <definedName name="DBRecovB" localSheetId="49">#REF!</definedName>
    <definedName name="DBRecovC" localSheetId="46">#REF!</definedName>
    <definedName name="DBRecovC" localSheetId="49">#REF!</definedName>
    <definedName name="DBRecovRR" localSheetId="46">#REF!</definedName>
    <definedName name="DBRecovRR" localSheetId="49">#REF!</definedName>
    <definedName name="DBReloadCollat" localSheetId="46">#REF!</definedName>
    <definedName name="DBReloadCollat" localSheetId="49">#REF!</definedName>
    <definedName name="DBRRLiveBase" localSheetId="46">#REF!</definedName>
    <definedName name="DBRRLiveBase" localSheetId="49">#REF!</definedName>
    <definedName name="DBRRLiveRange" localSheetId="46">#REF!</definedName>
    <definedName name="DBRRLiveRange" localSheetId="49">#REF!</definedName>
    <definedName name="DBRRLossMain" localSheetId="46">#REF!</definedName>
    <definedName name="DBRRLossMain" localSheetId="49">#REF!</definedName>
    <definedName name="DBstart" localSheetId="46">#REF!</definedName>
    <definedName name="DBstart" localSheetId="49">#REF!</definedName>
    <definedName name="DBStartTime" localSheetId="46">#REF!</definedName>
    <definedName name="DBStartTime" localSheetId="49">#REF!</definedName>
    <definedName name="DDC_Contact" localSheetId="46">#REF!</definedName>
    <definedName name="DDC_Contact" localSheetId="49">#REF!</definedName>
    <definedName name="DDC_Name" localSheetId="46">#REF!</definedName>
    <definedName name="DDC_Name" localSheetId="49">#REF!</definedName>
    <definedName name="DDC_Phone" localSheetId="46">#REF!</definedName>
    <definedName name="DDC_Phone" localSheetId="49">#REF!</definedName>
    <definedName name="DDC_Site_Visit_Date" localSheetId="46">#REF!</definedName>
    <definedName name="DDC_Site_Visit_Date" localSheetId="49">#REF!</definedName>
    <definedName name="ddifldPropTypeCurrent">'[23]Drop Down Info'!$A$66</definedName>
    <definedName name="ddifldValueOfMeasureSource2">'[23]Drop Down Info'!$A$18</definedName>
    <definedName name="DEAL">'[34]XAG Inputs &amp; Log'!$A$1</definedName>
    <definedName name="Deal_Model" localSheetId="46">#REF!</definedName>
    <definedName name="Deal_Model" localSheetId="49">#REF!</definedName>
    <definedName name="dealexp" localSheetId="46">#REF!</definedName>
    <definedName name="dealexp" localSheetId="49">#REF!</definedName>
    <definedName name="DealName">[8]lookups!$A$2:$A$164</definedName>
    <definedName name="DEF_INIT">[7]Model!$E$34</definedName>
    <definedName name="DEF_VEC">[7]Scenario!#REF!</definedName>
    <definedName name="DefaultProbability">[7]Distribution!$C$13</definedName>
    <definedName name="DefaultVector">[7]Scenario!$A$5</definedName>
    <definedName name="Deferred" localSheetId="46">#REF!</definedName>
    <definedName name="Deferred" localSheetId="49">#REF!</definedName>
    <definedName name="DefInit">[7]Model!$E$34</definedName>
    <definedName name="DEFPER">[7]Model!$D$89</definedName>
    <definedName name="DefRate">[7]Model!$E$31</definedName>
    <definedName name="DefRatesIndex">[7]Binomial!$S$4</definedName>
    <definedName name="DefTiming">[7]Model!$J$43</definedName>
    <definedName name="DetailProp1Op1">'[28]Income - Detail'!$B$5:$K$47</definedName>
    <definedName name="DetailProp1Op2">'[28]Income - Detail'!$N$5:$W$47</definedName>
    <definedName name="DetailProp1Op3">'[28]Income - Detail'!$Z$5:$AI$47</definedName>
    <definedName name="DExpLossArray">[7]Multinomial!$L$14:$L$43</definedName>
    <definedName name="DExpLossArrayDB">[7]Multinomial!$L$54:$L$83</definedName>
    <definedName name="dfd" localSheetId="46" hidden="1">{"FCB_ALL",#N/A,FALSE,"FCB";"GREY_ALL",#N/A,FALSE,"GREY"}</definedName>
    <definedName name="dfd" localSheetId="49" hidden="1">{"FCB_ALL",#N/A,FALSE,"FCB";"GREY_ALL",#N/A,FALSE,"GREY"}</definedName>
    <definedName name="dfdas" localSheetId="46" hidden="1">{"FCB_ALL",#N/A,FALSE,"FCB";"GREY_ALL",#N/A,FALSE,"GREY"}</definedName>
    <definedName name="dfdas" localSheetId="49" hidden="1">{"FCB_ALL",#N/A,FALSE,"FCB";"GREY_ALL",#N/A,FALSE,"GREY"}</definedName>
    <definedName name="dfdfd" localSheetId="46" hidden="1">{"FCB_ALL",#N/A,FALSE,"FCB";"GREY_ALL",#N/A,FALSE,"GREY"}</definedName>
    <definedName name="dfdfd" localSheetId="49" hidden="1">{"FCB_ALL",#N/A,FALSE,"FCB";"GREY_ALL",#N/A,FALSE,"GREY"}</definedName>
    <definedName name="dfdfdfd" localSheetId="46" hidden="1">{"FCB_ALL",#N/A,FALSE,"FCB"}</definedName>
    <definedName name="dfdfdfd" localSheetId="49" hidden="1">{"FCB_ALL",#N/A,FALSE,"FCB"}</definedName>
    <definedName name="DFF" hidden="1">#REF!</definedName>
    <definedName name="DiagnosticFlag">[7]Diagnostics!$B$2</definedName>
    <definedName name="DIMENNA_JOSEPH" localSheetId="46">#REF!</definedName>
    <definedName name="DIMENNA_JOSEPH" localSheetId="49">#REF!</definedName>
    <definedName name="DImpliedRating">[7]Multinomial!$R$8</definedName>
    <definedName name="Display_Mode_Indicator" localSheetId="46">#REF!</definedName>
    <definedName name="Display_Mode_Indicator" localSheetId="49">#REF!</definedName>
    <definedName name="div">'[7]binom_A-2'!$D$4</definedName>
    <definedName name="divb1">[7]binom_C!$D$4</definedName>
    <definedName name="divbaa3">[7]binom_B!$D$4</definedName>
    <definedName name="DiversifiedSecurities">[7]Tables!$C$10:$I$12</definedName>
    <definedName name="Diversity">[7]Distribution!$C$11</definedName>
    <definedName name="DivYield">[7]Model!$J$73</definedName>
    <definedName name="DivYieldOn">[7]Model!$J$72</definedName>
    <definedName name="DMultiLoss">[7]Multinomial!$Q$8</definedName>
    <definedName name="DMultiRecov">[7]Multinomial!$Y$8</definedName>
    <definedName name="DTargetRating">[7]Multinomial!$T$8</definedName>
    <definedName name="DThresholdArray">[7]Multinomial!$AX$61:$AX$79</definedName>
    <definedName name="DummyTargets" localSheetId="46">#REF!</definedName>
    <definedName name="DummyTargets" localSheetId="49">#REF!</definedName>
    <definedName name="DWAL">[7]Multinomial!$S$8</definedName>
    <definedName name="e" localSheetId="46" hidden="1">{"cap_structure",#N/A,FALSE,"Graph-Mkt Cap";"price",#N/A,FALSE,"Graph-Price";"ebit",#N/A,FALSE,"Graph-EBITDA";"ebitda",#N/A,FALSE,"Graph-EBITDA"}</definedName>
    <definedName name="e" localSheetId="49" hidden="1">{"cap_structure",#N/A,FALSE,"Graph-Mkt Cap";"price",#N/A,FALSE,"Graph-Price";"ebit",#N/A,FALSE,"Graph-EBITDA";"ebitda",#N/A,FALSE,"Graph-EBITDA"}</definedName>
    <definedName name="EARL_BRENDA">#REF!</definedName>
    <definedName name="Earl_Capital" localSheetId="46">#REF!</definedName>
    <definedName name="Earl_Capital" localSheetId="49">#REF!</definedName>
    <definedName name="EastDate" localSheetId="46">#REF!</definedName>
    <definedName name="EastDate" localSheetId="49">#REF!</definedName>
    <definedName name="ECAF_cap" localSheetId="46">#REF!</definedName>
    <definedName name="ECAF_cap" localSheetId="49">#REF!</definedName>
    <definedName name="Effective_Date">'[34]XAG Inputs &amp; Log'!$B$10</definedName>
    <definedName name="EGENER_STANLEY" localSheetId="46">#REF!</definedName>
    <definedName name="EGENER_STANLEY" localSheetId="49">#REF!</definedName>
    <definedName name="ELTable">[7]Tables!$BG$2:$BZ$32</definedName>
    <definedName name="ELTableMod">[7]Tables!$BG$37:$CH$67</definedName>
    <definedName name="EMMES_CO" localSheetId="46">#REF!</definedName>
    <definedName name="EMMES_CO" localSheetId="49">#REF!</definedName>
    <definedName name="end" localSheetId="46">'[7]Binomial -- Main'!#REF!</definedName>
    <definedName name="end" localSheetId="49">'[7]Binomial -- Main'!#REF!</definedName>
    <definedName name="EndTime">'[7]Binomial -- Main'!$D$48</definedName>
    <definedName name="Engineering_Eng_Ongoing_Annual_Inflator" localSheetId="46">#REF!</definedName>
    <definedName name="Engineering_Eng_Ongoing_Annual_Inflator" localSheetId="49">#REF!</definedName>
    <definedName name="Engineering_Eng_Ongoing_Recommendation" localSheetId="46">#REF!</definedName>
    <definedName name="Engineering_Eng_Ongoing_Recommendation" localSheetId="49">#REF!</definedName>
    <definedName name="Engineering_Eng_Ongoing_Years" localSheetId="46">#REF!</definedName>
    <definedName name="Engineering_Eng_Ongoing_Years" localSheetId="49">#REF!</definedName>
    <definedName name="Engineering_Eng_Upfront_Recommendation" localSheetId="46">#REF!</definedName>
    <definedName name="Engineering_Eng_Upfront_Recommendation" localSheetId="49">#REF!</definedName>
    <definedName name="Engineering_Firm_Name" localSheetId="46">#REF!</definedName>
    <definedName name="Engineering_Firm_Name" localSheetId="49">#REF!</definedName>
    <definedName name="Engineering_NACC_Ongoing_Requirement" localSheetId="46">#REF!</definedName>
    <definedName name="Engineering_NACC_Ongoing_Requirement" localSheetId="49">#REF!</definedName>
    <definedName name="Engineering_NACC_Upfront_Requirement" localSheetId="46">#REF!</definedName>
    <definedName name="Engineering_NACC_Upfront_Requirement" localSheetId="49">#REF!</definedName>
    <definedName name="Engineering_Report_Date" localSheetId="46">#REF!</definedName>
    <definedName name="Engineering_Report_Date" localSheetId="49">#REF!</definedName>
    <definedName name="Environmental_Additional_Investigation_Indicator" localSheetId="46">#REF!</definedName>
    <definedName name="Environmental_Additional_Investigation_Indicator" localSheetId="49">#REF!</definedName>
    <definedName name="Environmental_Eng_ACM_Risk_Indicator" localSheetId="46">#REF!</definedName>
    <definedName name="Environmental_Eng_ACM_Risk_Indicator" localSheetId="49">#REF!</definedName>
    <definedName name="Environmental_Eng_LBP_Risk_Indicator" localSheetId="46">#REF!</definedName>
    <definedName name="Environmental_Eng_LBP_Risk_Indicator" localSheetId="49">#REF!</definedName>
    <definedName name="Environmental_Eng_Upfront_Recommendation" localSheetId="46">#REF!</definedName>
    <definedName name="Environmental_Eng_Upfront_Recommendation" localSheetId="49">#REF!</definedName>
    <definedName name="Environmental_Firm_Name" localSheetId="46">#REF!</definedName>
    <definedName name="Environmental_Firm_Name" localSheetId="49">#REF!</definedName>
    <definedName name="Environmental_NACC_ACM_OM_Indicator" localSheetId="46">#REF!</definedName>
    <definedName name="Environmental_NACC_ACM_OM_Indicator" localSheetId="49">#REF!</definedName>
    <definedName name="Environmental_NACC_LBP_OM_Indicator" localSheetId="46">#REF!</definedName>
    <definedName name="Environmental_NACC_LBP_OM_Indicator" localSheetId="49">#REF!</definedName>
    <definedName name="Environmental_NACC_Upfront_Requirement" localSheetId="46">#REF!</definedName>
    <definedName name="Environmental_NACC_Upfront_Requirement" localSheetId="49">#REF!</definedName>
    <definedName name="Environmental_OM_Other_Indicator" localSheetId="46">#REF!</definedName>
    <definedName name="Environmental_OM_Other_Indicator" localSheetId="49">#REF!</definedName>
    <definedName name="Environmental_Report_Date" localSheetId="46">#REF!</definedName>
    <definedName name="Environmental_Report_Date" localSheetId="49">#REF!</definedName>
    <definedName name="Equity_Returns" localSheetId="46">#REF!</definedName>
    <definedName name="Equity_Returns" localSheetId="49">#REF!</definedName>
    <definedName name="EquityIRR" localSheetId="46">#REF!</definedName>
    <definedName name="EquityIRR" localSheetId="49">#REF!</definedName>
    <definedName name="EquityReturn">[7]Model!$E$1</definedName>
    <definedName name="EquityTable">[7]RunCombo!#REF!</definedName>
    <definedName name="EREOF_CAPITAL" localSheetId="46">#REF!</definedName>
    <definedName name="EREOF_CAPITAL" localSheetId="49">#REF!</definedName>
    <definedName name="Escrow_Unfunded" localSheetId="46">#REF!</definedName>
    <definedName name="Escrow_Unfunded" localSheetId="49">#REF!</definedName>
    <definedName name="EST_RI">'[34]Estimated RI '!$D$43</definedName>
    <definedName name="ev.Calculation" hidden="1">-4105</definedName>
    <definedName name="ev.Initialized" hidden="1">FALSE</definedName>
    <definedName name="ExceptionsList">[7]Bloom!$A$403</definedName>
    <definedName name="ExceptionsRange">[7]Bloom!$D$403:$H$491</definedName>
    <definedName name="ExpensePercentage" localSheetId="46">#REF!</definedName>
    <definedName name="ExpensePercentage" localSheetId="49">#REF!</definedName>
    <definedName name="ExpLossMatrix">'[7]Binomial -- Main'!$S$32:$AW$56</definedName>
    <definedName name="Falcon">'[14]Sellers'' Expenses'!#REF!</definedName>
    <definedName name="FEBTBL" localSheetId="46">#REF!</definedName>
    <definedName name="FEBTBL" localSheetId="49">#REF!</definedName>
    <definedName name="Fees_to_Placement_Agent" localSheetId="46">#REF!</definedName>
    <definedName name="Fees_to_Placement_Agent" localSheetId="49">#REF!</definedName>
    <definedName name="Financing" localSheetId="46">#REF!</definedName>
    <definedName name="Financing" localSheetId="49">#REF!</definedName>
    <definedName name="First_Pymt_Date">'[34]XAG Inputs &amp; Log'!$B$11</definedName>
    <definedName name="Fitch_CapStack" localSheetId="46">#REF!</definedName>
    <definedName name="Fitch_CapStack" localSheetId="49">#REF!</definedName>
    <definedName name="Fitch_DSCRBen" localSheetId="46">'[15]Fitch Sizing Grid'!#REF!</definedName>
    <definedName name="Fitch_DSCRBen" localSheetId="49">'[15]Fitch Sizing Grid'!#REF!</definedName>
    <definedName name="FitchCurve">[7]Fitch!$A$28</definedName>
    <definedName name="FitchDefault">[7]Fitch!$D$14</definedName>
    <definedName name="FitchObligorMatrix">[7]Fitch!$AO$5</definedName>
    <definedName name="FitchPrepay">[7]Fitch!$A$26</definedName>
    <definedName name="FitchRatingColumn">[7]Portfolio!#REF!</definedName>
    <definedName name="FitchRecovery">[7]Fitch!$E$14</definedName>
    <definedName name="FitchResults">[7]Fitch!$B$29:$M$32</definedName>
    <definedName name="FitchVector">[7]Fitch!$A$27</definedName>
    <definedName name="FiveYearSwap">[7]Rates!$S$5:$T$125</definedName>
    <definedName name="FixedFlag">[7]Portfolio!$CT$2</definedName>
    <definedName name="Flag">[7]Binomial!$BT$4</definedName>
    <definedName name="FloatSpread">[7]Model!$E$57</definedName>
    <definedName name="FMAC">'[14]Sellers'' Expenses'!#REF!</definedName>
    <definedName name="Forecast_Date">'[25]Annual Summary'!$I$1</definedName>
    <definedName name="Forecast1">[39]Agency!$A$506</definedName>
    <definedName name="FRANCO_ISAAC" localSheetId="46">#REF!</definedName>
    <definedName name="FRANCO_ISAAC" localSheetId="49">#REF!</definedName>
    <definedName name="FRANCO_MORRIS" localSheetId="46">#REF!</definedName>
    <definedName name="FRANCO_MORRIS" localSheetId="49">#REF!</definedName>
    <definedName name="FReRo" localSheetId="46">#REF!</definedName>
    <definedName name="FReRo" localSheetId="49">#REF!</definedName>
    <definedName name="Frisco_Capital" localSheetId="46">#REF!</definedName>
    <definedName name="Frisco_Capital" localSheetId="49">#REF!</definedName>
    <definedName name="FROMER_DAVID" localSheetId="46">#REF!</definedName>
    <definedName name="FROMER_DAVID" localSheetId="49">#REF!</definedName>
    <definedName name="FromerDistLtr">'[40]PARTNER DIST. LETTERS'!$A$58:$G$108</definedName>
    <definedName name="fvbalancesheet" localSheetId="46">#REF!</definedName>
    <definedName name="fvbalancesheet" localSheetId="49">#REF!</definedName>
    <definedName name="Gains_Losses" localSheetId="46">#REF!</definedName>
    <definedName name="Gains_Losses" localSheetId="49">#REF!</definedName>
    <definedName name="GLICK_LILIAN" localSheetId="46">#REF!</definedName>
    <definedName name="GLICK_LILIAN" localSheetId="49">#REF!</definedName>
    <definedName name="GlobalRecovery">[7]Multinomial!$U$19</definedName>
    <definedName name="GMAC" localSheetId="46">#REF!</definedName>
    <definedName name="GMAC" localSheetId="49">#REF!</definedName>
    <definedName name="GMACCMLiqBal">'[41]Liquid Assets'!$R$37</definedName>
    <definedName name="GMACCMRN1Iss">'[41]Liquid Assets'!$Q$7</definedName>
    <definedName name="GMACCMRN2Iss">'[41]Illiquid Assets'!$Q$7</definedName>
    <definedName name="GMACMIlliqBal">'[41]Illiquid Assets'!$L$37</definedName>
    <definedName name="GMACMLiqBal">'[41]Liquid Assets'!$L$37</definedName>
    <definedName name="GMACMRN1Iss">'[41]Liquid Assets'!$L$7</definedName>
    <definedName name="GMACMRN2Iss">'[41]Illiquid Assets'!$L$7</definedName>
    <definedName name="GOLDMAN_ISRAELOW" localSheetId="46">#REF!</definedName>
    <definedName name="GOLDMAN_ISRAELOW" localSheetId="49">#REF!</definedName>
    <definedName name="Group1DefProb">[7]Multinomial!$G$5</definedName>
    <definedName name="Group1Div" localSheetId="46">#REF!</definedName>
    <definedName name="Group1Div" localSheetId="49">#REF!</definedName>
    <definedName name="Group1Diversity">[7]Multinomial!$D$5</definedName>
    <definedName name="Group1Percentage">[7]Multinomial!$E$5</definedName>
    <definedName name="Group1Recov" localSheetId="46">#REF!</definedName>
    <definedName name="Group1Recov" localSheetId="49">#REF!</definedName>
    <definedName name="Group1WAL">[7]Multinomial!$F$5</definedName>
    <definedName name="Group1WARF">[7]Multinomial!$C$5</definedName>
    <definedName name="Group2DefProb">[7]Multinomial!$G$6</definedName>
    <definedName name="Group2Div" localSheetId="46">#REF!</definedName>
    <definedName name="Group2Div" localSheetId="49">#REF!</definedName>
    <definedName name="Group2Diversity">[7]Multinomial!$D$6</definedName>
    <definedName name="Group2Percentage">[7]Multinomial!$E$6</definedName>
    <definedName name="Group2Recov" localSheetId="46">#REF!</definedName>
    <definedName name="Group2Recov" localSheetId="49">#REF!</definedName>
    <definedName name="Group2WAL">[7]Multinomial!$F$6</definedName>
    <definedName name="Group2WARF">[7]Multinomial!$C$6</definedName>
    <definedName name="Group3DefProb">[7]Multinomial!$G$7</definedName>
    <definedName name="Group3Diversity">[7]Multinomial!$D$7</definedName>
    <definedName name="Group3Percentage">[7]Multinomial!$E$7</definedName>
    <definedName name="Group3WAL">[7]Multinomial!$F$7</definedName>
    <definedName name="Group3WARF">[7]Multinomial!$C$7</definedName>
    <definedName name="Group4DefProb">[7]Multinomial!$G$8</definedName>
    <definedName name="Group4Diversity">[7]Multinomial!$D$8</definedName>
    <definedName name="Group4Percentage">[7]Multinomial!$E$8</definedName>
    <definedName name="Group4WAL">[7]Multinomial!$F$8</definedName>
    <definedName name="Group4WARF">[7]Multinomial!$C$8</definedName>
    <definedName name="GRUSS_LESLIE" localSheetId="46">#REF!</definedName>
    <definedName name="GRUSS_LESLIE" localSheetId="49">#REF!</definedName>
    <definedName name="gsmc" localSheetId="46">#REF!</definedName>
    <definedName name="gsmc" localSheetId="49">#REF!</definedName>
    <definedName name="gsmcpx" localSheetId="46">#REF!</definedName>
    <definedName name="gsmcpx" localSheetId="49">#REF!</definedName>
    <definedName name="GuarantorList" localSheetId="46">[7]Statistics!#REF!</definedName>
    <definedName name="GuarantorList" localSheetId="49">[7]Statistics!#REF!</definedName>
    <definedName name="GuarantorNameList" localSheetId="46">[7]Portfolio!#REF!</definedName>
    <definedName name="GuarantorNameList" localSheetId="49">[7]Portfolio!#REF!</definedName>
    <definedName name="GuarantorUniqueList" localSheetId="46">[7]Portfolio!#REF!</definedName>
    <definedName name="GuarantorUniqueList" localSheetId="49">[7]Portfolio!#REF!</definedName>
    <definedName name="HAAS_MARVIN" localSheetId="46">#REF!</definedName>
    <definedName name="HAAS_MARVIN" localSheetId="49">#REF!</definedName>
    <definedName name="Haircut" localSheetId="46">#REF!</definedName>
    <definedName name="Haircut" localSheetId="49">#REF!</definedName>
    <definedName name="HedgeFactor">[7]Model!$I$36</definedName>
    <definedName name="HEI" localSheetId="46" hidden="1">{"AQUIRORDCF",#N/A,FALSE,"Merger consequences";"Acquirorassns",#N/A,FALSE,"Merger consequences"}</definedName>
    <definedName name="HEI" localSheetId="49" hidden="1">{"AQUIRORDCF",#N/A,FALSE,"Merger consequences";"Acquirorassns",#N/A,FALSE,"Merger consequences"}</definedName>
    <definedName name="HighDiversityCDOs">[7]Tables!$C$40:$I$44</definedName>
    <definedName name="Historical_Operations_1_AsOfDate" localSheetId="46">#REF!</definedName>
    <definedName name="Historical_Operations_1_AsOfDate" localSheetId="49">#REF!</definedName>
    <definedName name="Historical_Operations_1_EGI" localSheetId="46">#REF!</definedName>
    <definedName name="Historical_Operations_1_EGI" localSheetId="49">#REF!</definedName>
    <definedName name="Historical_Operations_1_Financial_Type" localSheetId="46">#REF!</definedName>
    <definedName name="Historical_Operations_1_Financial_Type" localSheetId="49">#REF!</definedName>
    <definedName name="Historical_Operations_1_NCF" localSheetId="46">#REF!</definedName>
    <definedName name="Historical_Operations_1_NCF" localSheetId="49">#REF!</definedName>
    <definedName name="Historical_Operations_1_Occupancy" localSheetId="46">#REF!</definedName>
    <definedName name="Historical_Operations_1_Occupancy" localSheetId="49">#REF!</definedName>
    <definedName name="Historical_Operations_1_Title" localSheetId="46">#REF!</definedName>
    <definedName name="Historical_Operations_1_Title" localSheetId="49">#REF!</definedName>
    <definedName name="Historical_Operations_2_AsOfDate" localSheetId="46">#REF!</definedName>
    <definedName name="Historical_Operations_2_AsOfDate" localSheetId="49">#REF!</definedName>
    <definedName name="Historical_Operations_2_EGI" localSheetId="46">#REF!</definedName>
    <definedName name="Historical_Operations_2_EGI" localSheetId="49">#REF!</definedName>
    <definedName name="Historical_Operations_2_Financial_Type" localSheetId="46">#REF!</definedName>
    <definedName name="Historical_Operations_2_Financial_Type" localSheetId="49">#REF!</definedName>
    <definedName name="Historical_Operations_2_NCF" localSheetId="46">#REF!</definedName>
    <definedName name="Historical_Operations_2_NCF" localSheetId="49">#REF!</definedName>
    <definedName name="Historical_Operations_2_Occupancy" localSheetId="46">#REF!</definedName>
    <definedName name="Historical_Operations_2_Occupancy" localSheetId="49">#REF!</definedName>
    <definedName name="Historical_Operations_2_Title" localSheetId="46">#REF!</definedName>
    <definedName name="Historical_Operations_2_Title" localSheetId="49">#REF!</definedName>
    <definedName name="Historical_Operations_3_AsOfDate" localSheetId="46">#REF!</definedName>
    <definedName name="Historical_Operations_3_AsOfDate" localSheetId="49">#REF!</definedName>
    <definedName name="Historical_Operations_3_EGI" localSheetId="46">#REF!</definedName>
    <definedName name="Historical_Operations_3_EGI" localSheetId="49">#REF!</definedName>
    <definedName name="Historical_Operations_3_Financial_Type" localSheetId="46">#REF!</definedName>
    <definedName name="Historical_Operations_3_Financial_Type" localSheetId="49">#REF!</definedName>
    <definedName name="Historical_Operations_3_NCF" localSheetId="46">#REF!</definedName>
    <definedName name="Historical_Operations_3_NCF" localSheetId="49">#REF!</definedName>
    <definedName name="Historical_Operations_3_Occupancy" localSheetId="46">#REF!</definedName>
    <definedName name="Historical_Operations_3_Occupancy" localSheetId="49">#REF!</definedName>
    <definedName name="Historical_Operations_3_Title" localSheetId="46">#REF!</definedName>
    <definedName name="Historical_Operations_3_Title" localSheetId="49">#REF!</definedName>
    <definedName name="Historical_Operations_4_AsOfDate" localSheetId="46">#REF!</definedName>
    <definedName name="Historical_Operations_4_AsOfDate" localSheetId="49">#REF!</definedName>
    <definedName name="Historical_Operations_4_EGI" localSheetId="46">#REF!</definedName>
    <definedName name="Historical_Operations_4_EGI" localSheetId="49">#REF!</definedName>
    <definedName name="Historical_Operations_4_Financial_Type" localSheetId="46">#REF!</definedName>
    <definedName name="Historical_Operations_4_Financial_Type" localSheetId="49">#REF!</definedName>
    <definedName name="Historical_Operations_4_NCF" localSheetId="46">#REF!</definedName>
    <definedName name="Historical_Operations_4_NCF" localSheetId="49">#REF!</definedName>
    <definedName name="Historical_Operations_4_Occupancy" localSheetId="46">#REF!</definedName>
    <definedName name="Historical_Operations_4_Occupancy" localSheetId="49">#REF!</definedName>
    <definedName name="Historical_Operations_4_Title" localSheetId="46">#REF!</definedName>
    <definedName name="Historical_Operations_4_Title" localSheetId="49">#REF!</definedName>
    <definedName name="Historical_Operations_5_AsOfDate" localSheetId="46">#REF!</definedName>
    <definedName name="Historical_Operations_5_AsOfDate" localSheetId="49">#REF!</definedName>
    <definedName name="Historical_Operations_5_EGI" localSheetId="46">#REF!</definedName>
    <definedName name="Historical_Operations_5_EGI" localSheetId="49">#REF!</definedName>
    <definedName name="Historical_Operations_5_Financial_Type" localSheetId="46">#REF!</definedName>
    <definedName name="Historical_Operations_5_Financial_Type" localSheetId="49">#REF!</definedName>
    <definedName name="Historical_Operations_5_NCF" localSheetId="46">#REF!</definedName>
    <definedName name="Historical_Operations_5_NCF" localSheetId="49">#REF!</definedName>
    <definedName name="Historical_Operations_5_Occupancy" localSheetId="46">#REF!</definedName>
    <definedName name="Historical_Operations_5_Occupancy" localSheetId="49">#REF!</definedName>
    <definedName name="Historical_Operations_5_Title" localSheetId="46">#REF!</definedName>
    <definedName name="Historical_Operations_5_Title" localSheetId="49">#REF!</definedName>
    <definedName name="Historical_Operations_6_AsOfDate" localSheetId="46">#REF!</definedName>
    <definedName name="Historical_Operations_6_AsOfDate" localSheetId="49">#REF!</definedName>
    <definedName name="Historical_Operations_6_EGI" localSheetId="46">#REF!</definedName>
    <definedName name="Historical_Operations_6_EGI" localSheetId="49">#REF!</definedName>
    <definedName name="Historical_Operations_6_Financial_Type" localSheetId="46">#REF!</definedName>
    <definedName name="Historical_Operations_6_Financial_Type" localSheetId="49">#REF!</definedName>
    <definedName name="Historical_Operations_6_NCF" localSheetId="46">#REF!</definedName>
    <definedName name="Historical_Operations_6_NCF" localSheetId="49">#REF!</definedName>
    <definedName name="Historical_Operations_6_Occupancy" localSheetId="46">#REF!</definedName>
    <definedName name="Historical_Operations_6_Occupancy" localSheetId="49">#REF!</definedName>
    <definedName name="Historical_Operations_6_Title" localSheetId="46">#REF!</definedName>
    <definedName name="Historical_Operations_6_Title" localSheetId="49">#REF!</definedName>
    <definedName name="hn.ConvertZero1" hidden="1">[42]LTM!$G$461:$J$461,[42]LTM!$G$463:$J$464,[42]LTM!$G$468:$J$469,[42]LTM!$G$473:$J$475,[42]LTM!$G$480:$J$480,[42]LTM!$G$484:$J$485,[42]LTM!$G$490:$J$490,[42]LTM!$G$514:$J$518,[42]LTM!$G$525:$J$526,[42]LTM!$G$532:$J$537</definedName>
    <definedName name="hn.ConvertZero2" hidden="1">[42]LTM!$G$560:$J$560,[42]LTM!$H$590:$J$591,[42]LTM!$H$614:$J$614,[42]LTM!$H$635:$J$636,[42]LTM!$G$676:$J$680,[42]LTM!$G$686:$J$686,[42]LTM!$G$688:$J$694,[42]LTM!$G$681:$J$682</definedName>
    <definedName name="hn.ConvertZero3" hidden="1">[42]LTM!$G$699:$J$706,[42]LTM!$G$710:$J$714,[42]LTM!$G$717:$J$734,[42]LTM!$G$738:$J$738,[42]LTM!$G$745:$J$751</definedName>
    <definedName name="hn.ConvertZero4" hidden="1">[42]LTM!$G$840:$J$840,[42]LTM!$H$1266:$J$1266,[42]LTM!$G$1267:$J$1267,[42]LTM!$G$1454:$J$1461,[42]LTM!$J$1462,[42]LTM!$J$1463,[42]LTM!$G$1468:$J$1469,[42]LTM!$L$1469:$N$1469</definedName>
    <definedName name="hn.ConvertZeroUnhide1" hidden="1">[42]LTM!$G$1469:$J$1469,[42]LTM!$L$1469:$N$1469,[42]LTM!$H$1266:$J$1266</definedName>
    <definedName name="hn.Delete015" hidden="1">'[42]CREDIT STATS'!$B$9:$K$11,'[42]CREDIT STATS'!$O$11:$X$14,'[42]CREDIT STATS'!$B$25:$K$30,'[42]CREDIT STATS'!$O$25:$X$26</definedName>
    <definedName name="hn.DZ_MultByFXRates" hidden="1">[42]DropZone!$B$2:$I$118,[42]DropZone!$B$120:$I$132,[42]DropZone!$B$134:$I$136,[42]DropZone!$B$138:$I$146</definedName>
    <definedName name="hn.ExtDb" hidden="1">FALSE</definedName>
    <definedName name="hn.LTM_MultByFXRates" hidden="1">[42]LTM!$G$461:$N$477,[42]LTM!$G$480:$N$539,[42]LTM!$G$548:$N$667,[42]LTM!$G$676:$N$1266,[42]LTM!$G$1454:$N$1461,[42]LTM!$G$1463:$N$1465,[42]LTM!$G$1468:$N$1469</definedName>
    <definedName name="hn.ModelType" hidden="1">"DEAL"</definedName>
    <definedName name="hn.ModelVersion" hidden="1">1</definedName>
    <definedName name="hn.MultbyFXRates" hidden="1">[42]LTM!$G$461:$N$477,[42]LTM!$G$480:$N$539,[42]LTM!$G$548:$N$667,[42]LTM!$G$676:$N$1266,[42]LTM!$G$1454:$N$1461,[42]LTM!$G$1463:$N$1465,[42]LTM!$G$1468:$N$1469</definedName>
    <definedName name="hn.MultByFXRates1" hidden="1">[42]LTM!$G$461:$G$477,[42]LTM!$G$480:$G$539,[42]LTM!$G$548:$G$562,[42]LTM!$G$676:$G$840,[42]LTM!$G$1454:$G$1469</definedName>
    <definedName name="hn.MultByFXRates2" hidden="1">[42]LTM!$H$461:$H$477,[42]LTM!$H$480:$H$539,[42]LTM!$H$548:$H$667,[42]LTM!$H$676:$H$1266,[42]LTM!$H$1454:$H$1469</definedName>
    <definedName name="hn.MultByFXRates3" hidden="1">[42]LTM!$I$461:$I$477,[42]LTM!$I$480:$I$539,[42]LTM!$I$548:$I$667,[42]LTM!$I$676:$I$1266,[42]LTM!$I$1454:$I$1469</definedName>
    <definedName name="hn.MultbyFxrates4" hidden="1">[42]LTM!$J$461:$J$477,[42]LTM!$J$480:$J$539,[42]LTM!$J$548:$J$668,[42]LTM!$J$676:$J$1266,[42]LTM!$J$1454:$J$1461,[42]LTM!$J$1463:$J$1465,[42]LTM!$J$1468</definedName>
    <definedName name="hn.multbyfxrates5" hidden="1">[42]LTM!$L$461:$L$477,[42]LTM!$L$480:$L$539,[42]LTM!$L$548:$L$562,[42]LTM!$L$676:$L$840,[42]LTM!$L$1454:$L$1469</definedName>
    <definedName name="hn.multbyfxrates6" hidden="1">[42]LTM!$M$461:$M$477,[42]LTM!$M$480:$M$539,[42]LTM!$M$548:$M$668,[42]LTM!$M$676:$M$1266,[42]LTM!$M$1454:$M$1469</definedName>
    <definedName name="hn.multbyfxrates7" hidden="1">[42]LTM!$N$461:$N$477,[42]LTM!$N$480:$N$539,[42]LTM!$N$548:$N$667,[42]LTM!$N$676:$N$1266,[42]LTM!$N$1454:$N$1469</definedName>
    <definedName name="hn.MultByFXRatesBot1" hidden="1">[42]LTM!$G$676:$G$682,[42]LTM!$G$686,[42]LTM!$G$688:$G$694,[42]LTM!$G$699:$G$706,[42]LTM!$G$710:$G$714,[42]LTM!$G$717:$G$734,[42]LTM!$G$738,[42]LTM!$G$738,[42]LTM!$G$745:$G$751,[42]LTM!$G$840,[42]LTM!$G$1454:$G$1461,[42]LTM!$G$1468:$G$1469</definedName>
    <definedName name="hn.MultByFXRatesBot2" hidden="1">[42]LTM!$H$676:$H$682,[42]LTM!$H$686,[42]LTM!$H$688:$H$694,[42]LTM!$H$699:$H$706,[42]LTM!$H$710:$H$714,[42]LTM!$H$717:$H$734,[42]LTM!$H$738,[42]LTM!$H$745:$H$751,[42]LTM!$H$840,[42]LTM!$H$1266,[42]LTM!$H$1454:$H$1461,[42]LTM!$H$1468:$H$1469</definedName>
    <definedName name="hn.MultByFXRatesBot3" hidden="1">[42]LTM!$I$676:$I$682,[42]LTM!$I$686,[42]LTM!$I$688:$I$694,[42]LTM!$I$699:$I$706,[42]LTM!$I$710:$I$714,[42]LTM!$I$717:$I$734,[42]LTM!$I$738,[42]LTM!$I$745:$I$751,[42]LTM!$I$840,[42]LTM!$I$1266,[42]LTM!$I$1454:$I$1461,[42]LTM!$I$1468:$I$1469</definedName>
    <definedName name="hn.MultByFXRatesBot4" hidden="1">[42]LTM!$J$676:$J$682,[42]LTM!$J$686,[42]LTM!$J$688:$J$694,[42]LTM!$J$699:$J$706,[42]LTM!$J$710:$J$714,[42]LTM!$J$717:$J$734,[42]LTM!$J$738,[42]LTM!$J$745:$J$751,[42]LTM!$J$840,[42]LTM!$J$1266,[42]LTM!$J$1454:$J$1461,[42]LTM!$J$1463:$J$1465,[42]LTM!$J$1468</definedName>
    <definedName name="hn.MultByFXRatesBot5" hidden="1">[42]LTM!$L$676:$L$682,[42]LTM!$L$686,[42]LTM!$L$688:$L$694,[42]LTM!$L$699:$L$706,[42]LTM!$L$710:$L$714,[42]LTM!$L$717:$L$734,[42]LTM!$L$738,[42]LTM!$L$745:$L$751,[42]LTM!$L$837:$L$838,[42]LTM!$L$1454:$L$1458,[42]LTM!$L$1468:$L$1469</definedName>
    <definedName name="hn.MultByFXRatesBot6" hidden="1">[42]LTM!$M$676:$M$682,[42]LTM!$M$686,[42]LTM!$M$688:$M$694,[42]LTM!$M$699:$M$706,[42]LTM!$M$710:$M$714,[42]LTM!$M$717:$M$734,[42]LTM!$M$738,[42]LTM!$M$745:$M$751,[42]LTM!$M$837:$M$838,[42]LTM!$M$1454:$M$1458,[42]LTM!$M$1468:$M$1469</definedName>
    <definedName name="hn.MultByFXRatesBot7" hidden="1">[42]LTM!$N$676:$N$682,[42]LTM!$N$686,[42]LTM!$N$688:$N$694,[42]LTM!$N$699:$N$706,[42]LTM!$N$710:$N$714,[42]LTM!$N$717:$N$734,[42]LTM!$N$738,[42]LTM!$N$745:$N$751,[42]LTM!$N$837:$N$838,[42]LTM!$N$1454:$N$1458,[42]LTM!$N$1468:$N$1469</definedName>
    <definedName name="hn.MultByFXRatesTop1" hidden="1">[42]LTM!$G$461,[42]LTM!$G$463:$G$464,[42]LTM!$G$468:$G$469,[42]LTM!$G$473:$G$475,[42]LTM!$G$480,[42]LTM!$G$484:$G$485,[42]LTM!$G$490:$G$509,[42]LTM!$G$512,[42]LTM!$G$514:$G$518,[42]LTM!$G$525:$G$526,[42]LTM!$G$532:$G$537,[42]LTM!$G$560</definedName>
    <definedName name="hn.MultByFXRatesTop2" hidden="1">[42]LTM!$H$461,[42]LTM!$H$463:$H$464,[42]LTM!$H$468:$H$469,[42]LTM!$H$473:$H$475,[42]LTM!$H$480,[42]LTM!$H$484:$H$485,[42]LTM!$H$490:$H$509,[42]LTM!$H$512,[42]LTM!$H$514:$H$518,[42]LTM!$H$525:$H$526,[42]LTM!$H$532:$H$537,[42]LTM!$H$560,[42]LTM!$H$590:$H$591,[42]LTM!$H$614:$H$631,[42]LTM!$H$635:$H$636</definedName>
    <definedName name="hn.MultByFXRatesTop3" hidden="1">[42]LTM!$I$461,[42]LTM!$I$463:$I$464,[42]LTM!$I$468:$I$469,[42]LTM!$I$473:$I$475,[42]LTM!$I$480,[42]LTM!$I$484:$I$485,[42]LTM!$I$490:$I$509,[42]LTM!$I$512,[42]LTM!$I$514:$I$518,[42]LTM!$I$525:$I$526,[42]LTM!$I$532:$I$537,[42]LTM!$I$560,[42]LTM!$I$590:$I$591,[42]LTM!$I$614:$I$631,[42]LTM!$I$635:$I$636</definedName>
    <definedName name="hn.MultByFXRatesTop4" hidden="1">[42]LTM!$J$461,[42]LTM!$J$463:$J$464,[42]LTM!$J$468:$J$469,[42]LTM!$J$473:$J$475,[42]LTM!$J$480,[42]LTM!$J$484:$J$485,[42]LTM!$J$490:$J$509,[42]LTM!$J$512,[42]LTM!$J$514:$J$518,[42]LTM!$J$525:$J$526,[42]LTM!$J$532:$J$537,[42]LTM!$J$560,[42]LTM!$J$590:$J$591,[42]LTM!$J$614:$J$631,[42]LTM!$J$635:$J$636</definedName>
    <definedName name="hn.MultByFXRatesTop5" hidden="1">[42]LTM!$L$461,[42]LTM!$L$463:$L$464,[42]LTM!$L$468:$L$469,[42]LTM!$L$473:$L$475,[42]LTM!$L$480,[42]LTM!$L$484:$L$485,[42]LTM!$L$490:$L$509,[42]LTM!$L$512,[42]LTM!$L$514:$L$518,[42]LTM!$L$525:$L$526,[42]LTM!$L$532:$L$537,[42]LTM!$L$560</definedName>
    <definedName name="hn.MultByFXRatesTop6" hidden="1">[42]LTM!$M$461,[42]LTM!$M$463:$M$464,[42]LTM!$M$468:$M$469,[42]LTM!$M$473:$M$475,[42]LTM!$M$480,[42]LTM!$M$484:$M$485,[42]LTM!$M$490:$M$509,[42]LTM!$M$512,[42]LTM!$M$514:$M$518,[42]LTM!$M$525:$M$526,[42]LTM!$M$532:$M$537,[42]LTM!$M$560,[42]LTM!$M$590:$M$591,[42]LTM!$M$614:$M$631,[42]LTM!$M$635:$M$636</definedName>
    <definedName name="hn.MultByFXRatesTop7" hidden="1">[42]LTM!$N$461,[42]LTM!$N$463:$N$464,[42]LTM!$N$468:$N$469,[42]LTM!$N$473:$N$475,[42]LTM!$N$480,[42]LTM!$N$484:$N$485,[42]LTM!$N$490:$N$509,[42]LTM!$N$512,[42]LTM!$N$514:$N$518,[42]LTM!$N$525:$N$526,[42]LTM!$N$532:$N$537,[42]LTM!$N$560,[42]LTM!$N$590:$N$591,[42]LTM!$N$614:$N$631,[42]LTM!$N$635:$N$636</definedName>
    <definedName name="hn.NoUpload" hidden="1">0</definedName>
    <definedName name="hn.YearLabel" localSheetId="46" hidden="1">#REF!</definedName>
    <definedName name="hn.YearLabel" localSheetId="49" hidden="1">#REF!</definedName>
    <definedName name="holdback" localSheetId="46">#REF!</definedName>
    <definedName name="holdback" localSheetId="49">#REF!</definedName>
    <definedName name="holidays_Frankfurt">OFFSET([43]Holidays!$C$14,0,0,[43]Holidays!$B$6,1)</definedName>
    <definedName name="holidays_London">OFFSET([43]Holidays!$E$14,0,0,[43]Holidays!$B$8,1)</definedName>
    <definedName name="holidays_NewYork">OFFSET([43]Holidays!$F$14,0,0,[43]Holidays!$B$9,1)</definedName>
    <definedName name="holidays_Sydney">OFFSET([43]Holidays!$A$14,0,0,[43]Holidays!$B$4,1)</definedName>
    <definedName name="holidays_Tokyo">OFFSET([43]Holidays!$D$14,0,0,[43]Holidays!$B$7,1)</definedName>
    <definedName name="holidays_Toronto">OFFSET([43]Holidays!$B$14,0,0,[43]Holidays!$B$5,1)</definedName>
    <definedName name="hosp2">'[1]7-31-01'!$E$243:$W$327</definedName>
    <definedName name="hosp3">[1]Hospitality!$C$3:$Q$120</definedName>
    <definedName name="hospchanges">'[44]Hosp 2Q01'!$B$3:$BD$129</definedName>
    <definedName name="HY">[45]Dscore!$S$3:$AY$205</definedName>
    <definedName name="i_HC">'[46]Inputs &amp; Tracking'!$C$15</definedName>
    <definedName name="i_Issuer_NCF">'[47]Inputs &amp; Tracking'!$C$13</definedName>
    <definedName name="i_Quote_Date">'[48]Inputs &amp; Tracking'!$C$6</definedName>
    <definedName name="i_Trans_Name">'[48]Inputs &amp; Tracking'!$B$4</definedName>
    <definedName name="Illiquid">'[41]Illiquid Assets'!$A$40:$IV$1296</definedName>
    <definedName name="Inc_Stmt" localSheetId="46">#REF!</definedName>
    <definedName name="Inc_Stmt" localSheetId="49">#REF!</definedName>
    <definedName name="Income_Stmt">'[49]Income Statement'!$A$1:$D$43</definedName>
    <definedName name="incomestatement" localSheetId="46">#REF!</definedName>
    <definedName name="incomestatement" localSheetId="49">#REF!</definedName>
    <definedName name="INCSTAT" localSheetId="46">#REF!</definedName>
    <definedName name="INCSTAT" localSheetId="49">#REF!</definedName>
    <definedName name="index1">[7]Binomial!$E$33</definedName>
    <definedName name="index2">[7]Binomial!$E$53</definedName>
    <definedName name="index3">[7]Binomial!$E$73</definedName>
    <definedName name="index4">[7]Binomial!$E$93</definedName>
    <definedName name="index5">[7]Binomial!$E$113</definedName>
    <definedName name="index6">[7]Binomial!$E$133</definedName>
    <definedName name="index7">[7]Binomial!$E$153</definedName>
    <definedName name="index8">[7]Binomial!$E$173</definedName>
    <definedName name="index9">[7]Binomial!$E$193</definedName>
    <definedName name="indexwal">[7]Binomial!$C$16</definedName>
    <definedName name="INSINFLATION">[50]VALUE!$G$54</definedName>
    <definedName name="Insurance" localSheetId="46">#REF!</definedName>
    <definedName name="Insurance" localSheetId="49">#REF!</definedName>
    <definedName name="Int_Escrow" localSheetId="46">#REF!</definedName>
    <definedName name="Int_Escrow" localSheetId="49">#REF!</definedName>
    <definedName name="InterestMissed">[7]Model!$J$48</definedName>
    <definedName name="InterestMissedCel">[7]Model!$V$4</definedName>
    <definedName name="INTPAY">[7]CashFlow!$C$11</definedName>
    <definedName name="IntShortfall">[7]Breakevens!$D$13</definedName>
    <definedName name="InvestorBreakevenStart">[7]Breakevens!$B$60</definedName>
    <definedName name="InvestorYield">[7]Breakevens!$C$61</definedName>
    <definedName name="Invoice_Date">[51]Input!$B$6</definedName>
    <definedName name="IO_CUSIP">[52]SETUP!$B$5:$B$19</definedName>
    <definedName name="IPO_Only">[53]Toggle!#REF!</definedName>
    <definedName name="IPOPRICE">'[54]Offering Sources and Uses'!$E$6</definedName>
    <definedName name="iprent_rank">'[55]Rent Roll'!#REF!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SHARE_SHARE_THOM" hidden="1">"c4005"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SHARE_SHARE_DIFF_THOM" hidden="1">"c5186"</definedName>
    <definedName name="IQ_EST_FFO_SHARE_SHARE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41339.404212963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39794.5012268519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ac_Franco">#REF!</definedName>
    <definedName name="IsColHidden" hidden="1">FALSE</definedName>
    <definedName name="IsLTMColHidden" hidden="1">FALSE</definedName>
    <definedName name="Issuance" localSheetId="46">#REF!</definedName>
    <definedName name="Issuance" localSheetId="49">#REF!</definedName>
    <definedName name="j" localSheetId="4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localSheetId="4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an_03">'[56]Yardi budget comp'!$A$4:$H$208</definedName>
    <definedName name="JANTBL" localSheetId="46">#REF!</definedName>
    <definedName name="JANTBL" localSheetId="49">#REF!</definedName>
    <definedName name="Jeffrey_Deneroff" localSheetId="46">#REF!</definedName>
    <definedName name="Jeffrey_Deneroff" localSheetId="49">#REF!</definedName>
    <definedName name="JUMP10">#N/A</definedName>
    <definedName name="JUMP101">#N/A</definedName>
    <definedName name="JUMP11">#N/A</definedName>
    <definedName name="JUMP111">#N/A</definedName>
    <definedName name="JUMP2">#N/A</definedName>
    <definedName name="JUMP20">#N/A</definedName>
    <definedName name="JUMP21">#N/A</definedName>
    <definedName name="JUMP3">#N/A</definedName>
    <definedName name="JUMP31">#N/A</definedName>
    <definedName name="JUMP4">#N/A</definedName>
    <definedName name="JUMP41">#N/A</definedName>
    <definedName name="JUMP5">#N/A</definedName>
    <definedName name="JUMP51">#N/A</definedName>
    <definedName name="JUMP6">#N/A</definedName>
    <definedName name="JUMP61">#N/A</definedName>
    <definedName name="JUMP7">#N/A</definedName>
    <definedName name="JUMP71">#N/A</definedName>
    <definedName name="JUMP8">#N/A</definedName>
    <definedName name="JUMP81">#N/A</definedName>
    <definedName name="JUMP9">#N/A</definedName>
    <definedName name="JUMP91">#N/A</definedName>
    <definedName name="k" localSheetId="4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4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ag">[7]Model!$E$32</definedName>
    <definedName name="LAND_BUILDING_IMP" localSheetId="46">#REF!</definedName>
    <definedName name="LAND_BUILDING_IMP" localSheetId="49">#REF!</definedName>
    <definedName name="LANIADO_SONNY" localSheetId="46">#REF!</definedName>
    <definedName name="LANIADO_SONNY" localSheetId="49">#REF!</definedName>
    <definedName name="LaniadoDistLtr">'[40]PARTNER DIST. LETTERS'!$A$1:$G$49</definedName>
    <definedName name="lasalletable" localSheetId="46">#REF!</definedName>
    <definedName name="lasalletable" localSheetId="49">#REF!</definedName>
    <definedName name="LastPeriod" localSheetId="46">[7]RunCombo!#REF!</definedName>
    <definedName name="LastPeriod" localSheetId="49">[7]RunCombo!#REF!</definedName>
    <definedName name="LIABILITY" localSheetId="46">#REF!</definedName>
    <definedName name="LIABILITY" localSheetId="49">#REF!</definedName>
    <definedName name="Libor">[57]Model!$I$34</definedName>
    <definedName name="libor1mo" localSheetId="46">#REF!</definedName>
    <definedName name="libor1mo" localSheetId="49">#REF!</definedName>
    <definedName name="LiborBreakeven">[7]Breakevens!$C$8</definedName>
    <definedName name="LiborLevel1" localSheetId="46">#REF!</definedName>
    <definedName name="LiborLevel1" localSheetId="49">#REF!</definedName>
    <definedName name="LiborLevel2" localSheetId="46">#REF!</definedName>
    <definedName name="LiborLevel2" localSheetId="49">#REF!</definedName>
    <definedName name="Lilian_Glick" localSheetId="46">#REF!</definedName>
    <definedName name="Lilian_Glick" localSheetId="49">#REF!</definedName>
    <definedName name="limcount" hidden="1">1</definedName>
    <definedName name="list_rating">[29]Tables!$T$10:$T$29</definedName>
    <definedName name="LoadCollatMulti">[7]Multinomial!$V$18</definedName>
    <definedName name="Loan_Amortization" localSheetId="46">#REF!</definedName>
    <definedName name="Loan_Amortization" localSheetId="49">#REF!</definedName>
    <definedName name="Loan_Amount" localSheetId="46">#REF!</definedName>
    <definedName name="Loan_Amount" localSheetId="49">#REF!</definedName>
    <definedName name="Loan_Collateral_Type" localSheetId="46">#REF!</definedName>
    <definedName name="Loan_Collateral_Type" localSheetId="49">#REF!</definedName>
    <definedName name="Loan_Hyperamortization" localSheetId="46">#REF!</definedName>
    <definedName name="Loan_Hyperamortization" localSheetId="49">#REF!</definedName>
    <definedName name="Loan_Index" localSheetId="46">#REF!</definedName>
    <definedName name="Loan_Index" localSheetId="49">#REF!</definedName>
    <definedName name="Loan_Lock_Box" localSheetId="46">#REF!</definedName>
    <definedName name="Loan_Lock_Box" localSheetId="49">#REF!</definedName>
    <definedName name="Loan_Lock_Box_Type" localSheetId="46">#REF!</definedName>
    <definedName name="Loan_Lock_Box_Type" localSheetId="49">#REF!</definedName>
    <definedName name="Loan_Minimum_DSC" localSheetId="46">#REF!</definedName>
    <definedName name="Loan_Minimum_DSC" localSheetId="49">#REF!</definedName>
    <definedName name="Loan_Name" localSheetId="46">#REF!</definedName>
    <definedName name="Loan_Name" localSheetId="49">#REF!</definedName>
    <definedName name="Loan_Orig_Amort" localSheetId="46">'[58]ORGANIZ. COSTS'!#REF!</definedName>
    <definedName name="Loan_Orig_Amort" localSheetId="49">'[58]ORGANIZ. COSTS'!#REF!</definedName>
    <definedName name="Loan_Preferred_Equity" localSheetId="46">#REF!</definedName>
    <definedName name="Loan_Preferred_Equity" localSheetId="49">#REF!</definedName>
    <definedName name="Loan_Preferred_Equity_Amount" localSheetId="46">#REF!</definedName>
    <definedName name="Loan_Preferred_Equity_Amount" localSheetId="49">#REF!</definedName>
    <definedName name="Loan_Purpose" localSheetId="46">#REF!</definedName>
    <definedName name="Loan_Purpose" localSheetId="49">#REF!</definedName>
    <definedName name="Loan_Rate_Locked" localSheetId="46">#REF!</definedName>
    <definedName name="Loan_Rate_Locked" localSheetId="49">#REF!</definedName>
    <definedName name="Loan_Securitization_Pool" localSheetId="46">#REF!</definedName>
    <definedName name="Loan_Securitization_Pool" localSheetId="49">#REF!</definedName>
    <definedName name="Loan_Spread" localSheetId="46">#REF!</definedName>
    <definedName name="Loan_Spread" localSheetId="49">#REF!</definedName>
    <definedName name="Loan_Table">[59]Factors!$G$48:$I$57</definedName>
    <definedName name="Loan_Term" localSheetId="46">#REF!</definedName>
    <definedName name="Loan_Term" localSheetId="49">#REF!</definedName>
    <definedName name="LoanAmt_Requested">'[28]Loan Analysis'!$G$20</definedName>
    <definedName name="LOANBALANCE">[50]VALUE!$C$135:$C$495</definedName>
    <definedName name="LoanFlag">'[31]DBUBS 2011-LC3'!$CV$5:$CV$90</definedName>
    <definedName name="LOANSPAY" localSheetId="46">#REF!</definedName>
    <definedName name="LOANSPAY" localSheetId="49">#REF!</definedName>
    <definedName name="LOCKOUTUPB">[50]VALUE!$G$81</definedName>
    <definedName name="LossTestOn">[7]Model!$E$72</definedName>
    <definedName name="LowDiversityCDOs">[7]Tables!$C$32:$I$36</definedName>
    <definedName name="Lowell_Harwood" localSheetId="46">#REF!</definedName>
    <definedName name="Lowell_Harwood" localSheetId="49">#REF!</definedName>
    <definedName name="LPI" localSheetId="46">#REF!</definedName>
    <definedName name="LPI" localSheetId="49">#REF!</definedName>
    <definedName name="M_1" localSheetId="46">#REF!</definedName>
    <definedName name="M_1" localSheetId="49">#REF!</definedName>
    <definedName name="M_2" localSheetId="46">#REF!</definedName>
    <definedName name="M_2" localSheetId="49">#REF!</definedName>
    <definedName name="M_PlaceofPath" hidden="1">"F:\GCAPPELL\VDF_Model_Backups\Education\STRA_VDF.xls"</definedName>
    <definedName name="Management_Actual_Base_Fee" localSheetId="46">#REF!</definedName>
    <definedName name="Management_Actual_Base_Fee" localSheetId="49">#REF!</definedName>
    <definedName name="MAOT_GROUP" localSheetId="46">#REF!</definedName>
    <definedName name="MAOT_GROUP" localSheetId="49">#REF!</definedName>
    <definedName name="Maot_Group_Partners" localSheetId="46">#REF!</definedName>
    <definedName name="Maot_Group_Partners" localSheetId="49">#REF!</definedName>
    <definedName name="MaotDistLtr" localSheetId="46">'[40]PARTNER DIST. LETTERS'!#REF!</definedName>
    <definedName name="MaotDistLtr" localSheetId="49">'[40]PARTNER DIST. LETTERS'!#REF!</definedName>
    <definedName name="Market_Occupancy" localSheetId="46">#REF!</definedName>
    <definedName name="Market_Occupancy" localSheetId="49">#REF!</definedName>
    <definedName name="Market_Sub_Occupancy" localSheetId="46">#REF!</definedName>
    <definedName name="Market_Sub_Occupancy" localSheetId="49">#REF!</definedName>
    <definedName name="Marvin_Haas" localSheetId="46">#REF!</definedName>
    <definedName name="Marvin_Haas" localSheetId="49">#REF!</definedName>
    <definedName name="Mat_Mult_Result" localSheetId="46">#REF!</definedName>
    <definedName name="Mat_Mult_Result" localSheetId="49">#REF!</definedName>
    <definedName name="Mat_Mult_WA_Result" localSheetId="46">#REF!</definedName>
    <definedName name="Mat_Mult_WA_Result" localSheetId="49">#REF!</definedName>
    <definedName name="MatDump">[7]Diagnostics!$C$10</definedName>
    <definedName name="MaturityDateRange">[7]Base!$A$7</definedName>
    <definedName name="MaturityRange">[7]Base!$C$7</definedName>
    <definedName name="Mdys_Category">'[17]Rating Tables'!$AQ$3:$AQ$63</definedName>
    <definedName name="Mezz_IRR_New" localSheetId="46">#REF!</definedName>
    <definedName name="Mezz_IRR_New" localSheetId="49">#REF!</definedName>
    <definedName name="MGMTBS">'[60]Management Companies'!$A$1:$I$52</definedName>
    <definedName name="MGMTPL">'[60]Management Companies'!$A$53:$I$112</definedName>
    <definedName name="Michael_Kubin" localSheetId="46">#REF!</definedName>
    <definedName name="Michael_Kubin" localSheetId="49">#REF!</definedName>
    <definedName name="Michael_Shea" localSheetId="46">#REF!</definedName>
    <definedName name="Michael_Shea" localSheetId="49">#REF!</definedName>
    <definedName name="Michael_Sonnenfeld" localSheetId="46">#REF!</definedName>
    <definedName name="Michael_Sonnenfeld" localSheetId="49">#REF!</definedName>
    <definedName name="MidDefRate">[7]Breakevens!$C$5</definedName>
    <definedName name="MidLoss">[7]Breakevens!$D$5</definedName>
    <definedName name="min_thresh" localSheetId="46">#REF!</definedName>
    <definedName name="min_thresh" localSheetId="49">#REF!</definedName>
    <definedName name="ModDiversity">[7]Binomial!$E$7</definedName>
    <definedName name="Month_Ended">[61]Input!$B$4</definedName>
    <definedName name="Month_Prior">'[26]Daily P &amp; L'!#REF!</definedName>
    <definedName name="Month_Today">'[26]Daily P &amp; L'!#REF!</definedName>
    <definedName name="months" localSheetId="46">#REF!</definedName>
    <definedName name="months" localSheetId="49">#REF!</definedName>
    <definedName name="moodys" localSheetId="46">#REF!</definedName>
    <definedName name="moodys" localSheetId="49">#REF!</definedName>
    <definedName name="MoodysCashflows">[7]Agencies!$L$9:$W$429</definedName>
    <definedName name="MoodysDefaultPattern">[7]Model!$G$148:$H$171</definedName>
    <definedName name="MoodysDefPct">[7]Model!$E$42</definedName>
    <definedName name="moodysrecov">[7]Binomial!$C$5</definedName>
    <definedName name="MoodysWALs">[7]Binomial!$C$16:$K$18</definedName>
    <definedName name="MoodyTiming">'[7]Binomial -- Main'!$L$23</definedName>
    <definedName name="Morris_Franco" localSheetId="46">#REF!</definedName>
    <definedName name="Morris_Franco" localSheetId="49">#REF!</definedName>
    <definedName name="MSAcode">[62]metrocode!$A$2:$C$321</definedName>
    <definedName name="Mtge_Princ_Int" localSheetId="46">#REF!</definedName>
    <definedName name="Mtge_Princ_Int" localSheetId="49">#REF!</definedName>
    <definedName name="Mtges_Int" localSheetId="46">#REF!</definedName>
    <definedName name="Mtges_Int" localSheetId="49">#REF!</definedName>
    <definedName name="MultiCutoff">[7]Multinomial!$M$10</definedName>
    <definedName name="n" localSheetId="46">#REF!</definedName>
    <definedName name="n" localSheetId="49">#REF!</definedName>
    <definedName name="NACC_Loan_No" localSheetId="46">#REF!</definedName>
    <definedName name="NACC_Loan_No" localSheetId="49">#REF!</definedName>
    <definedName name="NACC_UW_CapEx" localSheetId="46">#REF!</definedName>
    <definedName name="NACC_UW_CapEx" localSheetId="49">#REF!</definedName>
    <definedName name="NACC_UW_Cash_Flow" localSheetId="46">#REF!</definedName>
    <definedName name="NACC_UW_Cash_Flow" localSheetId="49">#REF!</definedName>
    <definedName name="NACC_UW_EGI" localSheetId="46">#REF!</definedName>
    <definedName name="NACC_UW_EGI" localSheetId="49">#REF!</definedName>
    <definedName name="NACC_UW_Mngmt_Fee" localSheetId="46">#REF!</definedName>
    <definedName name="NACC_UW_Mngmt_Fee" localSheetId="49">#REF!</definedName>
    <definedName name="NACC_UW_Net_Cash_Flow" localSheetId="46">#REF!</definedName>
    <definedName name="NACC_UW_Net_Cash_Flow" localSheetId="49">#REF!</definedName>
    <definedName name="Name">'[63]Rent Roll'!$A$2</definedName>
    <definedName name="name1">'[64]FS Preparation Procedures'!$C$2</definedName>
    <definedName name="NCF" localSheetId="46">#REF!</definedName>
    <definedName name="NCF" localSheetId="49">#REF!</definedName>
    <definedName name="ncfm" localSheetId="46">#REF!</definedName>
    <definedName name="ncfm" localSheetId="49">#REF!</definedName>
    <definedName name="new" localSheetId="46" hidden="1">{#N/A,#N/A,FALSE,"Emmes Services";#N/A,#N/A,FALSE,"Emmes Capital";#N/A,#N/A,FALSE,"Emmes &amp; Co"}</definedName>
    <definedName name="new" localSheetId="49" hidden="1">{#N/A,#N/A,FALSE,"Emmes Services";#N/A,#N/A,FALSE,"Emmes Capital";#N/A,#N/A,FALSE,"Emmes &amp; Co"}</definedName>
    <definedName name="New_Workday">'[26]Daily P &amp; L'!#REF!</definedName>
    <definedName name="newbal" localSheetId="46">#REF!</definedName>
    <definedName name="newbal" localSheetId="49">#REF!</definedName>
    <definedName name="newpromote" localSheetId="46">#REF!</definedName>
    <definedName name="newpromote" localSheetId="49">#REF!</definedName>
    <definedName name="nicole" localSheetId="46">#REF!</definedName>
    <definedName name="nicole" localSheetId="49">#REF!</definedName>
    <definedName name="NOI" localSheetId="46">#REF!</definedName>
    <definedName name="NOI" localSheetId="49">#REF!</definedName>
    <definedName name="noim" localSheetId="46">#REF!</definedName>
    <definedName name="noim" localSheetId="49">#REF!</definedName>
    <definedName name="Non_CDO_REIT_Balance">[7]Scenario!$C$6</definedName>
    <definedName name="Non_CMBS2">[59]Factors!$E$5:$P$13</definedName>
    <definedName name="nra" localSheetId="46">#REF!</definedName>
    <definedName name="nra" localSheetId="49">#REF!</definedName>
    <definedName name="NRMI" localSheetId="46">#REF!</definedName>
    <definedName name="NRMI" localSheetId="49">#REF!</definedName>
    <definedName name="NrProps">[28]DS_LoanInfo!$D$6</definedName>
    <definedName name="NumOfBonds" localSheetId="46">#REF!</definedName>
    <definedName name="NumOfBonds" localSheetId="49">#REF!</definedName>
    <definedName name="NumPIK">[7]Model!$HH$9</definedName>
    <definedName name="NumTranches">[7]Distribution!$C$15</definedName>
    <definedName name="NvsAnswerCol">"'[Drill1]Journal Lines'!$A$4:$A$630"</definedName>
    <definedName name="NvsASD">"V2005-12-31"</definedName>
    <definedName name="NvsASD1">"V2002-07-31"</definedName>
    <definedName name="NvsAutoDrillOk">"VN"</definedName>
    <definedName name="NvsDateToNumber">"Y"</definedName>
    <definedName name="NvsElapsedTime">0.00295138888759539</definedName>
    <definedName name="NvsElapsedTime1">0.0000568287068745121</definedName>
    <definedName name="NvsEndTime">38268.8614699074</definedName>
    <definedName name="NvsEndTime1">37474.4493949074</definedName>
    <definedName name="NvsImportActivity">"Import Journals from nVision"</definedName>
    <definedName name="NvsInstLang">"VENG"</definedName>
    <definedName name="NvsInstSpec">"%,FDEPTID,TBUDGET_2005,NAMER_FHAHUD"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NplSpec1">"%,X,RZF..nPlode1,CZF.."</definedName>
    <definedName name="NvsPanelBusUnit">"V"</definedName>
    <definedName name="NvsPanelEffdt">"V2001-01-01"</definedName>
    <definedName name="NvsPanelEffdt1">"V1900-01-01"</definedName>
    <definedName name="NvsPanelSetid">"VGMAC"</definedName>
    <definedName name="NvsParentRef">[65]Sheet1!$CO$13223</definedName>
    <definedName name="NvsReqBU">"V02000"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sValTbl.SCENARIO">"BD_SCENARIO_TBL"</definedName>
    <definedName name="ok">#REF!</definedName>
    <definedName name="old" localSheetId="46" hidden="1">{"AQUIRORDCF",#N/A,FALSE,"Merger consequences";"Acquirorassns",#N/A,FALSE,"Merger consequences"}</definedName>
    <definedName name="old" localSheetId="49" hidden="1">{"AQUIRORDCF",#N/A,FALSE,"Merger consequences";"Acquirorassns",#N/A,FALSE,"Merger consequences"}</definedName>
    <definedName name="Old_Workday">'[26]Daily P &amp; L'!#REF!</definedName>
    <definedName name="oldfile1">'[6]Emmes &amp; Co'!#REF!</definedName>
    <definedName name="oldfile2" localSheetId="46" hidden="1">{#N/A,#N/A,FALSE,"Summary";#N/A,#N/A,FALSE,"Buckets";#N/A,#N/A,FALSE,"Northstar";#N/A,#N/A,FALSE,"Comp"}</definedName>
    <definedName name="oldfile2" localSheetId="49" hidden="1">{#N/A,#N/A,FALSE,"Summary";#N/A,#N/A,FALSE,"Buckets";#N/A,#N/A,FALSE,"Northstar";#N/A,#N/A,FALSE,"Comp"}</definedName>
    <definedName name="Op_Comp_Bal_Sht">#REF!</definedName>
    <definedName name="Op_Comp_Inc_St" localSheetId="46">#REF!</definedName>
    <definedName name="Op_Comp_Inc_St" localSheetId="49">#REF!</definedName>
    <definedName name="Op_Stmt_Lookup_Range">'[66]Op Stmt Reconciliation Lookup'!$F$3:$K$50</definedName>
    <definedName name="OPERBS">'[60]Operating Companies'!$A$1:$I$76</definedName>
    <definedName name="OPERPL">'[60]Operating Companies'!$A$80:$I$135</definedName>
    <definedName name="Org_Cost_Amort">'[49]Org Costs &amp; Loan orig fees'!$A$1:$T$10</definedName>
    <definedName name="Originator_Application_No" localSheetId="46">#REF!</definedName>
    <definedName name="Originator_Application_No" localSheetId="49">#REF!</definedName>
    <definedName name="Originator_City" localSheetId="46">#REF!</definedName>
    <definedName name="Originator_City" localSheetId="49">#REF!</definedName>
    <definedName name="Originator_Contact" localSheetId="46">#REF!</definedName>
    <definedName name="Originator_Contact" localSheetId="49">#REF!</definedName>
    <definedName name="Originator_Fax" localSheetId="46">#REF!</definedName>
    <definedName name="Originator_Fax" localSheetId="49">#REF!</definedName>
    <definedName name="Originator_Name" localSheetId="46">#REF!</definedName>
    <definedName name="Originator_Name" localSheetId="49">#REF!</definedName>
    <definedName name="Originator_Phone" localSheetId="46">#REF!</definedName>
    <definedName name="Originator_Phone" localSheetId="49">#REF!</definedName>
    <definedName name="Originator_Site_Visit_Date" localSheetId="46">#REF!</definedName>
    <definedName name="Originator_Site_Visit_Date" localSheetId="49">#REF!</definedName>
    <definedName name="Originator_State" localSheetId="46">#REF!</definedName>
    <definedName name="Originator_State" localSheetId="49">#REF!</definedName>
    <definedName name="Originator_Street" localSheetId="46">#REF!</definedName>
    <definedName name="Originator_Street" localSheetId="49">#REF!</definedName>
    <definedName name="Originator_UW_Cash_Flow" localSheetId="46">#REF!</definedName>
    <definedName name="Originator_UW_Cash_Flow" localSheetId="49">#REF!</definedName>
    <definedName name="Originator_UW_Net_Cash_Flow" localSheetId="46">#REF!</definedName>
    <definedName name="Originator_UW_Net_Cash_Flow" localSheetId="49">#REF!</definedName>
    <definedName name="Originator_Zip" localSheetId="46">#REF!</definedName>
    <definedName name="Originator_Zip" localSheetId="49">#REF!</definedName>
    <definedName name="OutputArea">[7]Distribution!$I$11:$DE$11</definedName>
    <definedName name="OverrideTable">[7]RunCombo!#REF!</definedName>
    <definedName name="p">'[7]binom_A-2'!$D$5</definedName>
    <definedName name="P1A1StressFactor">[7]Multinomial!$U$4</definedName>
    <definedName name="P1A2StressFactor">[7]Multinomial!$U$5</definedName>
    <definedName name="P1BStressFactor">[7]Multinomial!$U$6</definedName>
    <definedName name="P1CStressFactor">[7]Multinomial!$U$7</definedName>
    <definedName name="P1DStressFactor">[7]Multinomial!$U$8</definedName>
    <definedName name="P2A1StressFactor">[7]Multinomial!$V$4</definedName>
    <definedName name="P2A2StressFactor">[7]Multinomial!$V$5</definedName>
    <definedName name="P2BStressFactor">[7]Multinomial!$V$6</definedName>
    <definedName name="P2CStressFactor">[7]Multinomial!$V$7</definedName>
    <definedName name="P2DStressFactor">[7]Multinomial!$V$8</definedName>
    <definedName name="P3A1StressFactor">[7]Multinomial!$W$4</definedName>
    <definedName name="P3A2StressFactor">[7]Multinomial!$W$5</definedName>
    <definedName name="P3BStressFactor">[7]Multinomial!$W$6</definedName>
    <definedName name="P3CStressFactor">[7]Multinomial!$W$7</definedName>
    <definedName name="P3DStressFactor">[7]Multinomial!$W$8</definedName>
    <definedName name="P4A1StressFactor">[7]Multinomial!$X$4</definedName>
    <definedName name="P4A2StressFactor">[7]Multinomial!$X$5</definedName>
    <definedName name="P4BStressFactor">[7]Multinomial!$X$6</definedName>
    <definedName name="P4CStressFactor">[7]Multinomial!$X$7</definedName>
    <definedName name="P4DStressFactor">[7]Multinomial!$X$8</definedName>
    <definedName name="Page5_income_and_expenses">[67]BALANCE!#REF!</definedName>
    <definedName name="Page6_statement_of_capital">[67]BALANCE!#REF!</definedName>
    <definedName name="Page7_statement_of_cash_flows">[67]BALANCE!#REF!</definedName>
    <definedName name="ParColumn">[7]Portfolio!#REF!</definedName>
    <definedName name="Paste_Range?" localSheetId="46">#REF!</definedName>
    <definedName name="Paste_Range?" localSheetId="49">#REF!</definedName>
    <definedName name="PasteHere">[7]CashFlow!$S$10</definedName>
    <definedName name="paydownnew" localSheetId="46">#REF!</definedName>
    <definedName name="paydownnew" localSheetId="49">#REF!</definedName>
    <definedName name="PAYFREQ" localSheetId="46">#REF!</definedName>
    <definedName name="PAYFREQ" localSheetId="49">#REF!</definedName>
    <definedName name="payfreq2">[7]Model!$F$50</definedName>
    <definedName name="Payrollestimate" localSheetId="46">#REF!</definedName>
    <definedName name="Payrollestimate" localSheetId="49">#REF!</definedName>
    <definedName name="pbaa3">[7]binom_B!$D$5</definedName>
    <definedName name="pennrate" localSheetId="46">#REF!</definedName>
    <definedName name="pennrate" localSheetId="49">#REF!</definedName>
    <definedName name="PercentCallable" localSheetId="46">#REF!</definedName>
    <definedName name="PercentCallable" localSheetId="49">#REF!</definedName>
    <definedName name="PercentSwapped1" localSheetId="46">#REF!</definedName>
    <definedName name="PercentSwapped1" localSheetId="49">#REF!</definedName>
    <definedName name="PercentSwapped2">[7]Model2!$FC$7</definedName>
    <definedName name="PERFM">[68]B!$D$8:$AN$62</definedName>
    <definedName name="pidata" localSheetId="46">#REF!</definedName>
    <definedName name="pidata" localSheetId="49">#REF!</definedName>
    <definedName name="PIE_CHARTS" localSheetId="46">#REF!</definedName>
    <definedName name="PIE_CHARTS" localSheetId="49">#REF!</definedName>
    <definedName name="PIECHARTS">[69]Charts!$G$57:$M$108</definedName>
    <definedName name="pies">'[70]Stacked Mortgage Chart'!#REF!</definedName>
    <definedName name="PIKable">[7]Model!$E$54</definedName>
    <definedName name="PIKPeriods">[7]Breakevens!$D$14</definedName>
    <definedName name="Placement_Agent" localSheetId="46">#REF!</definedName>
    <definedName name="Placement_Agent" localSheetId="49">#REF!</definedName>
    <definedName name="Placement_Fee" localSheetId="46">#REF!</definedName>
    <definedName name="Placement_Fee" localSheetId="49">#REF!</definedName>
    <definedName name="PMSR">[50]VALUE!$AI$484:$AI$495</definedName>
    <definedName name="Pmt_Freq" localSheetId="46">#REF!</definedName>
    <definedName name="Pmt_Freq" localSheetId="49">#REF!</definedName>
    <definedName name="Pool1_Num" localSheetId="46">#REF!</definedName>
    <definedName name="Pool1_Num" localSheetId="49">#REF!</definedName>
    <definedName name="Pool1_Var" localSheetId="46">#REF!</definedName>
    <definedName name="Pool1_Var" localSheetId="49">#REF!</definedName>
    <definedName name="Pool1_WADF" localSheetId="46">#REF!</definedName>
    <definedName name="Pool1_WADF" localSheetId="49">#REF!</definedName>
    <definedName name="Pool1hori" localSheetId="46">#REF!</definedName>
    <definedName name="Pool1hori" localSheetId="49">#REF!</definedName>
    <definedName name="Pool1Par" localSheetId="46">#REF!</definedName>
    <definedName name="Pool1Par" localSheetId="49">#REF!</definedName>
    <definedName name="Pool1vert" localSheetId="46">#REF!</definedName>
    <definedName name="Pool1vert" localSheetId="49">#REF!</definedName>
    <definedName name="Pool1vsvert" localSheetId="46">#REF!</definedName>
    <definedName name="Pool1vsvert" localSheetId="49">#REF!</definedName>
    <definedName name="Pool2_Num" localSheetId="46">#REF!</definedName>
    <definedName name="Pool2_Num" localSheetId="49">#REF!</definedName>
    <definedName name="Pool2_Var" localSheetId="46">#REF!</definedName>
    <definedName name="Pool2_Var" localSheetId="49">#REF!</definedName>
    <definedName name="Pool2_WADF" localSheetId="46">#REF!</definedName>
    <definedName name="Pool2_WADF" localSheetId="49">#REF!</definedName>
    <definedName name="Pool2hori" localSheetId="46">#REF!</definedName>
    <definedName name="Pool2hori" localSheetId="49">#REF!</definedName>
    <definedName name="Pool2Par" localSheetId="46">#REF!</definedName>
    <definedName name="Pool2Par" localSheetId="49">#REF!</definedName>
    <definedName name="Pool2vert" localSheetId="46">#REF!</definedName>
    <definedName name="Pool2vert" localSheetId="49">#REF!</definedName>
    <definedName name="Pool2vshori" localSheetId="46">#REF!</definedName>
    <definedName name="Pool2vshori" localSheetId="49">#REF!</definedName>
    <definedName name="poolbal">'[71]Summary Strats'!$G$5</definedName>
    <definedName name="Port_2003" localSheetId="46">#REF!</definedName>
    <definedName name="Port_2003" localSheetId="49">#REF!</definedName>
    <definedName name="port930" localSheetId="46">#REF!</definedName>
    <definedName name="port930" localSheetId="49">#REF!</definedName>
    <definedName name="Portfolio">[7]Portfolio!$A$5:$FX$97</definedName>
    <definedName name="Possible_Buckets">'[17]Diversity Score'!$B$13:$B$18</definedName>
    <definedName name="prefret" localSheetId="46">#REF!</definedName>
    <definedName name="prefret" localSheetId="49">#REF!</definedName>
    <definedName name="PrepayBreakeven">[7]Breakevens!$C$10</definedName>
    <definedName name="Prepayment">[7]Model!$I$38</definedName>
    <definedName name="Principal_Owner_1" localSheetId="46">#REF!</definedName>
    <definedName name="Principal_Owner_1" localSheetId="49">#REF!</definedName>
    <definedName name="Principal_Owner_2" localSheetId="46">#REF!</definedName>
    <definedName name="Principal_Owner_2" localSheetId="49">#REF!</definedName>
    <definedName name="Principal_Owner_3" localSheetId="46">#REF!</definedName>
    <definedName name="Principal_Owner_3" localSheetId="49">#REF!</definedName>
    <definedName name="Principal_Owner_4" localSheetId="46">#REF!</definedName>
    <definedName name="Principal_Owner_4" localSheetId="49">#REF!</definedName>
    <definedName name="Principal_Owner_5" localSheetId="46">#REF!</definedName>
    <definedName name="Principal_Owner_5" localSheetId="49">#REF!</definedName>
    <definedName name="PrincLossA1">[7]Model!$G$3</definedName>
    <definedName name="PrincLossA1B">[7]Model!#REF!</definedName>
    <definedName name="PrincLossA2">[7]Model!#REF!</definedName>
    <definedName name="PrincLossB">[7]Model!#REF!</definedName>
    <definedName name="PrincLossC">[7]Model!#REF!</definedName>
    <definedName name="PrincLossD">[7]Model!#REF!</definedName>
    <definedName name="PrincLossRR">[7]RunCombo!$L$10</definedName>
    <definedName name="Print_11">#N/A</definedName>
    <definedName name="Print_2">#N/A</definedName>
    <definedName name="Print_3">#N/A</definedName>
    <definedName name="Print_4">#N/A</definedName>
    <definedName name="Print_5">#N/A</definedName>
    <definedName name="Print_6">#N/A</definedName>
    <definedName name="Print_7">#N/A</definedName>
    <definedName name="Print_8">#N/A</definedName>
    <definedName name="Print_9">#N/A</definedName>
    <definedName name="PRINT_ALL_CAPITAL" localSheetId="46">#REF!</definedName>
    <definedName name="PRINT_ALL_CAPITAL" localSheetId="49">#REF!</definedName>
    <definedName name="Print_ALL11">#N/A</definedName>
    <definedName name="_xlnm.Print_Area" localSheetId="46">#REF!</definedName>
    <definedName name="_xlnm.Print_Area" localSheetId="11">'Cash Activity 11 - 10'!$A$1:$Q$4</definedName>
    <definedName name="_xlnm.Print_Area" localSheetId="13">'Cash Activity 11-12'!$A$1:$Q$4</definedName>
    <definedName name="_xlnm.Print_Area" localSheetId="15">'Cash Activity 11-13'!$A$1:$Q$4</definedName>
    <definedName name="_xlnm.Print_Area" localSheetId="17">'Cash Activity 11-14'!$A$1:$Q$4</definedName>
    <definedName name="_xlnm.Print_Area" localSheetId="19">'Cash Activity 11-17'!$A$1:$Q$4</definedName>
    <definedName name="_xlnm.Print_Area" localSheetId="21">'Cash Activity 11-18'!$A$1:$Q$4</definedName>
    <definedName name="_xlnm.Print_Area" localSheetId="23">'Cash Activity 11-19'!$A$1:$Q$4</definedName>
    <definedName name="_xlnm.Print_Area" localSheetId="25">'Cash Activity 11-20'!$A$1:$Q$4</definedName>
    <definedName name="_xlnm.Print_Area" localSheetId="27">'Cash Activity 11-21'!$A$1:$Q$4</definedName>
    <definedName name="_xlnm.Print_Area" localSheetId="29">'Cash Activity 11-24'!$A$1:$Q$4</definedName>
    <definedName name="_xlnm.Print_Area" localSheetId="31">'Cash Activity 11-25'!$A$1:$Q$4</definedName>
    <definedName name="_xlnm.Print_Area" localSheetId="33">'Cash Activity 11-26'!$A$1:$Q$4</definedName>
    <definedName name="_xlnm.Print_Area" localSheetId="35">'Cash Activity 11-27'!$A$1:$Q$4</definedName>
    <definedName name="_xlnm.Print_Area" localSheetId="37">'Cash Activity 11-28'!$A$1:$Q$4</definedName>
    <definedName name="_xlnm.Print_Area" localSheetId="1">'Cash Activity 11-3'!$A$1:$Q$4</definedName>
    <definedName name="_xlnm.Print_Area" localSheetId="3">'Cash Activity 11-4'!$A$1:$Q$4</definedName>
    <definedName name="_xlnm.Print_Area" localSheetId="5">'Cash Activity 11-5'!$A$1:$Q$4</definedName>
    <definedName name="_xlnm.Print_Area" localSheetId="7">'Cash Activity 11-6'!$A$1:$Q$4</definedName>
    <definedName name="_xlnm.Print_Area" localSheetId="9">'Cash Activity 11-7'!$A$1:$Q$4</definedName>
    <definedName name="_xlnm.Print_Area" localSheetId="39">'Cash Activity 7-29'!$A$1:$Q$4</definedName>
    <definedName name="_xlnm.Print_Area" localSheetId="41">'Cash Activity 7-30'!$A$1:$Q$4</definedName>
    <definedName name="_xlnm.Print_Area" localSheetId="43">'Cash Activity 7-31'!$A$1:$Q$4</definedName>
    <definedName name="_xlnm.Print_Area" localSheetId="49">'Cash Activity MM-DD'!$A$1:$Q$4</definedName>
    <definedName name="_xlnm.Print_Area">#REF!</definedName>
    <definedName name="Print_Area_MI">[50]VALUE!$AK$1:$AY$56</definedName>
    <definedName name="_xlnm.Print_Titles" localSheetId="46">#REF!</definedName>
    <definedName name="_xlnm.Print_Titles" localSheetId="49">#REF!</definedName>
    <definedName name="_xlnm.Print_Titles">#REF!</definedName>
    <definedName name="PRINT1" localSheetId="46">#REF!</definedName>
    <definedName name="PRINT1" localSheetId="49">#REF!</definedName>
    <definedName name="Prior_Day_Est" localSheetId="46">'[26]Daily P &amp; L'!#REF!</definedName>
    <definedName name="Prior_Day_Est" localSheetId="49">'[26]Daily P &amp; L'!#REF!</definedName>
    <definedName name="Prior_Forecast_Date">'[25]Annual Summary'!$I$3</definedName>
    <definedName name="Prior_MTD">'[26]Daily P &amp; L'!#REF!</definedName>
    <definedName name="Prior_YTD">'[26]Daily P &amp; L'!#REF!</definedName>
    <definedName name="prob1">[7]Binomial!$C$13</definedName>
    <definedName name="prob2">[7]Binomial!$D$13</definedName>
    <definedName name="prob3">[7]Binomial!$E$13</definedName>
    <definedName name="prob4">[7]Binomial!$F$13</definedName>
    <definedName name="prob5">[7]Binomial!$G$13</definedName>
    <definedName name="prob6">[7]Binomial!$H$13</definedName>
    <definedName name="prob7">[7]Binomial!$I$13</definedName>
    <definedName name="prob8">[7]Binomial!$J$13</definedName>
    <definedName name="prob9">[7]Binomial!$K$13</definedName>
    <definedName name="ProbOut">[7]Distribution!$I$11</definedName>
    <definedName name="ProjectName" localSheetId="46">{"Client Name or Project Name"}</definedName>
    <definedName name="ProjectName" localSheetId="49">{"Client Name or Project Name"}</definedName>
    <definedName name="Property_City">#REF!</definedName>
    <definedName name="Property_Class" localSheetId="46">#REF!</definedName>
    <definedName name="Property_Class" localSheetId="49">#REF!</definedName>
    <definedName name="Property_Construction_Type" localSheetId="46">#REF!</definedName>
    <definedName name="Property_Construction_Type" localSheetId="49">#REF!</definedName>
    <definedName name="Property_Description_Mngmt_Name" localSheetId="46">#REF!</definedName>
    <definedName name="Property_Description_Mngmt_Name" localSheetId="49">#REF!</definedName>
    <definedName name="Property_Name" localSheetId="46">#REF!</definedName>
    <definedName name="Property_Name" localSheetId="49">#REF!</definedName>
    <definedName name="Property_No_of_Buildings" localSheetId="46">#REF!</definedName>
    <definedName name="Property_No_of_Buildings" localSheetId="49">#REF!</definedName>
    <definedName name="Property_No_of_Floors" localSheetId="46">#REF!</definedName>
    <definedName name="Property_No_of_Floors" localSheetId="49">#REF!</definedName>
    <definedName name="Property_No_of_Parking" localSheetId="46">#REF!</definedName>
    <definedName name="Property_No_of_Parking" localSheetId="49">#REF!</definedName>
    <definedName name="Property_State" localSheetId="46">#REF!</definedName>
    <definedName name="Property_State" localSheetId="49">#REF!</definedName>
    <definedName name="Property_Street" localSheetId="46">#REF!</definedName>
    <definedName name="Property_Street" localSheetId="49">#REF!</definedName>
    <definedName name="Property_Type_1_Primary" localSheetId="46">#REF!</definedName>
    <definedName name="Property_Type_1_Primary" localSheetId="49">#REF!</definedName>
    <definedName name="Property_Type_2" localSheetId="46">#REF!</definedName>
    <definedName name="Property_Type_2" localSheetId="49">#REF!</definedName>
    <definedName name="Property_Type_3" localSheetId="46">#REF!</definedName>
    <definedName name="Property_Type_3" localSheetId="49">#REF!</definedName>
    <definedName name="Property_Type_4" localSheetId="46">#REF!</definedName>
    <definedName name="Property_Type_4" localSheetId="49">#REF!</definedName>
    <definedName name="Property_Units_Rooms_SF_Beds_Sites" localSheetId="46">#REF!</definedName>
    <definedName name="Property_Units_Rooms_SF_Beds_Sites" localSheetId="49">#REF!</definedName>
    <definedName name="Property_Year_Built" localSheetId="46">#REF!</definedName>
    <definedName name="Property_Year_Built" localSheetId="49">#REF!</definedName>
    <definedName name="Property_Year_Expanded" localSheetId="46">#REF!</definedName>
    <definedName name="Property_Year_Expanded" localSheetId="49">#REF!</definedName>
    <definedName name="Property_Year_Renovated" localSheetId="46">#REF!</definedName>
    <definedName name="Property_Year_Renovated" localSheetId="49">#REF!</definedName>
    <definedName name="Property_Zip" localSheetId="46">#REF!</definedName>
    <definedName name="Property_Zip" localSheetId="49">#REF!</definedName>
    <definedName name="ProRata">[7]Model!$E$84</definedName>
    <definedName name="purchaseint" localSheetId="46">#REF!</definedName>
    <definedName name="purchaseint" localSheetId="49">#REF!</definedName>
    <definedName name="PURCHASEYIELD">[50]VALUE!$G$20</definedName>
    <definedName name="purint" localSheetId="46">#REF!</definedName>
    <definedName name="purint" localSheetId="49">#REF!</definedName>
    <definedName name="pvloss1">[7]Model!$H$3</definedName>
    <definedName name="pvloss2">[7]Model!$H$4</definedName>
    <definedName name="pvloss3">[7]Model!$H$5</definedName>
    <definedName name="pvloss4">[7]Model!$H$6</definedName>
    <definedName name="pvloss5">[7]Model!$H$7</definedName>
    <definedName name="pvloss6">[7]Model!$H$8</definedName>
    <definedName name="pvloss7">[7]Model!$H$9</definedName>
    <definedName name="pvloss8">[7]Model!$H$10</definedName>
    <definedName name="PVLossA1">[7]Model!$F$3</definedName>
    <definedName name="PVLossA1A" localSheetId="46">#REF!</definedName>
    <definedName name="PVLossA1A" localSheetId="49">#REF!</definedName>
    <definedName name="PVLossA1B">[7]Model!$F$4</definedName>
    <definedName name="PVLossA1C" localSheetId="46">#REF!</definedName>
    <definedName name="PVLossA1C" localSheetId="49">#REF!</definedName>
    <definedName name="PVLossA2">[7]Model!$F$5</definedName>
    <definedName name="PVLossB">[7]Model!$F$3</definedName>
    <definedName name="PVLossB1">[7]Model!$F$6</definedName>
    <definedName name="PVLossB2">[7]Model!$F$7</definedName>
    <definedName name="PVLOssC">[7]Model!$F$9</definedName>
    <definedName name="PVLossC1">[7]Model!$F$8</definedName>
    <definedName name="PVLossC2">[7]Model!$F$9</definedName>
    <definedName name="PVLossD">[7]Model!$F$10</definedName>
    <definedName name="Pymt_Date">'[34]XAG Inputs &amp; Log'!$B$7</definedName>
    <definedName name="Qrtly_Part_Cap" localSheetId="46">#REF!</definedName>
    <definedName name="Qrtly_Part_Cap" localSheetId="49">#REF!</definedName>
    <definedName name="Range1">[7]Returns!$C$7:$C$12</definedName>
    <definedName name="Range2">[7]Returns!$C$23:$C$26</definedName>
    <definedName name="rankings">'[55]Rent Roll'!#REF!</definedName>
    <definedName name="rate" localSheetId="46">#REF!</definedName>
    <definedName name="rate" localSheetId="49">#REF!</definedName>
    <definedName name="RateMatrix">[7]Rates!$F$4:$V$836</definedName>
    <definedName name="RateMatrix2">[38]Rates!$F$4:$V$836</definedName>
    <definedName name="rating">[29]Tables!$T$10:$V$29</definedName>
    <definedName name="rating2_start">'[72]Rating Categories'!$Y$57</definedName>
    <definedName name="rating3_start">'[72]Rating Categories'!$AI$57</definedName>
    <definedName name="rating4_start">'[72]Rating Categories'!$AS$57</definedName>
    <definedName name="rating5_start">'[72]Rating Categories'!$BC$57</definedName>
    <definedName name="RatingCol">[7]Tables!$A$1:$B$6</definedName>
    <definedName name="ratingfactor">'[73]Moody''s Loss'!$A$27:$B$45</definedName>
    <definedName name="RatingFactorBase">'[7]Binomial -- Main'!$I$8</definedName>
    <definedName name="RatingFactorFast">'[7]Binomial -- Main'!$K$8</definedName>
    <definedName name="RatingFactorMatrix">[7]Tables!$M$8:$N$34</definedName>
    <definedName name="RatingFactorSlow">'[7]Binomial -- Main'!$J$8</definedName>
    <definedName name="ratingpercentage">'[74]Rating Template'!$A$20:$B$28</definedName>
    <definedName name="Ratings">[59]Factors!$K$30:$L$50</definedName>
    <definedName name="RatingsArray">[7]Multinomial!$AB$5:$AB$23</definedName>
    <definedName name="RATIOS">[75]SUMMARY!#REF!</definedName>
    <definedName name="RecommendedAmount">'[28]Loan Analysis'!$J$33</definedName>
    <definedName name="_xlnm.Recorder" localSheetId="46">#REF!</definedName>
    <definedName name="_xlnm.Recorder" localSheetId="49">#REF!</definedName>
    <definedName name="_xlnm.Recorder">#REF!</definedName>
    <definedName name="RecovA1">'[7]Binomial -- Main'!$F$31</definedName>
    <definedName name="RecovA2">'[7]Binomial -- Main'!$F$32</definedName>
    <definedName name="RecovB">'[7]Binomial -- Main'!$F$33</definedName>
    <definedName name="RecovC">'[7]Binomial -- Main'!$F$34</definedName>
    <definedName name="Recovery">[7]Model!$E$33</definedName>
    <definedName name="RECOVERY_RATE" localSheetId="46">#REF!</definedName>
    <definedName name="RECOVERY_RATE" localSheetId="49">#REF!</definedName>
    <definedName name="recovery1">[7]Binomial!$C$14</definedName>
    <definedName name="recovery2">[7]Binomial!$D$14</definedName>
    <definedName name="recovery3">[7]Binomial!$E$14</definedName>
    <definedName name="recovery4">[7]Binomial!$F$14</definedName>
    <definedName name="recovery5">[7]Binomial!$G$14</definedName>
    <definedName name="recovery6">[7]Binomial!$H$14</definedName>
    <definedName name="recovery7">[7]Binomial!$I$14</definedName>
    <definedName name="recovery8">[7]Binomial!$J$14</definedName>
    <definedName name="RecovRR">'[7]Binomial -- Main'!$F$35</definedName>
    <definedName name="RedirectAfterCall">[7]Model!$J$54</definedName>
    <definedName name="regbalsheet" localSheetId="46">#REF!</definedName>
    <definedName name="regbalsheet" localSheetId="49">#REF!</definedName>
    <definedName name="Regions" localSheetId="46">#REF!</definedName>
    <definedName name="Regions" localSheetId="49">#REF!</definedName>
    <definedName name="Reimbursement" localSheetId="46">'[14]Sellers'' Expenses'!#REF!</definedName>
    <definedName name="Reimbursement" localSheetId="49">'[14]Sellers'' Expenses'!#REF!</definedName>
    <definedName name="reinv_rate" localSheetId="46">#REF!</definedName>
    <definedName name="reinv_rate" localSheetId="49">#REF!</definedName>
    <definedName name="Reinv_Term_Fl" localSheetId="46">[27]Model!#REF!</definedName>
    <definedName name="Reinv_Term_Fl" localSheetId="49">[27]Model!#REF!</definedName>
    <definedName name="ReinvConstantCpn">[7]Model!$J$57</definedName>
    <definedName name="ReinvConstantRatio">[7]Model!$E$60</definedName>
    <definedName name="REINVDEFV">[7]Model!$I$342</definedName>
    <definedName name="ReinvestPercent">[7]Model!#REF!</definedName>
    <definedName name="ReinvestTrigger">[7]Model!$K$22</definedName>
    <definedName name="ReinvPeriod">[7]Model!$E$58</definedName>
    <definedName name="ReinvTerm">[7]Model!$E$63</definedName>
    <definedName name="RELOAD_LIBOR" localSheetId="46">#REF!</definedName>
    <definedName name="RELOAD_LIBOR" localSheetId="49">#REF!</definedName>
    <definedName name="ReloadCollat">'[7]Binomial -- Main'!$F$36</definedName>
    <definedName name="Rent_Roll_2002_East_Exp_List" localSheetId="46">#REF!</definedName>
    <definedName name="Rent_Roll_2002_East_Exp_List" localSheetId="49">#REF!</definedName>
    <definedName name="RentRoll_Date" localSheetId="46">#REF!</definedName>
    <definedName name="RentRoll_Date" localSheetId="49">#REF!</definedName>
    <definedName name="Rentroll_Gross_Potential_Base_Rent" localSheetId="46">#REF!</definedName>
    <definedName name="Rentroll_Gross_Potential_Base_Rent" localSheetId="49">#REF!</definedName>
    <definedName name="Rentroll_Mngmt_Space_Mkt_Base_Rent" localSheetId="46">#REF!</definedName>
    <definedName name="Rentroll_Mngmt_Space_Mkt_Base_Rent" localSheetId="49">#REF!</definedName>
    <definedName name="Rentroll_Vacancy_Economic_Base_Rent" localSheetId="46">#REF!</definedName>
    <definedName name="Rentroll_Vacancy_Economic_Base_Rent" localSheetId="49">#REF!</definedName>
    <definedName name="Rentroll_Vacancy_Physical" localSheetId="46">#REF!</definedName>
    <definedName name="Rentroll_Vacancy_Physical" localSheetId="49">#REF!</definedName>
    <definedName name="Rentroll_Vacant_Mkt_Base_Rent" localSheetId="46">#REF!</definedName>
    <definedName name="Rentroll_Vacant_Mkt_Base_Rent" localSheetId="49">#REF!</definedName>
    <definedName name="Rentroll_Vacant_Rents" localSheetId="46">#REF!</definedName>
    <definedName name="Rentroll_Vacant_Rents" localSheetId="49">#REF!</definedName>
    <definedName name="Rentroll_Vacant_SF" localSheetId="46">#REF!</definedName>
    <definedName name="Rentroll_Vacant_SF" localSheetId="49">#REF!</definedName>
    <definedName name="REPDATE">[18]Sch01!$B$5</definedName>
    <definedName name="REPORTCOVER" localSheetId="46">#REF!</definedName>
    <definedName name="REPORTCOVER" localSheetId="49">#REF!</definedName>
    <definedName name="Reporting_Date">'[34]XAG Inputs &amp; Log'!$B$5</definedName>
    <definedName name="ReRo" localSheetId="46">#REF!</definedName>
    <definedName name="ReRo" localSheetId="49">#REF!</definedName>
    <definedName name="RESERVEGROWTH">[50]VALUE!$G$68</definedName>
    <definedName name="RESERVEPAYMENT">[50]VALUE!$G$66</definedName>
    <definedName name="RESERVEPERUNIT">#N/A</definedName>
    <definedName name="RESERVERATE">[50]VALUE!$G$70</definedName>
    <definedName name="resid" localSheetId="46">#REF!</definedName>
    <definedName name="resid" localSheetId="49">#REF!</definedName>
    <definedName name="ResidentialSecurities">[7]Tables!$C$16:$I$20</definedName>
    <definedName name="REVENUE" localSheetId="46">#REF!</definedName>
    <definedName name="REVENUE" localSheetId="49">#REF!</definedName>
    <definedName name="RFCIlliqBal">'[41]Illiquid Assets'!$F$37</definedName>
    <definedName name="RFCLiqBal">'[41]Liquid Assets'!$F$37</definedName>
    <definedName name="RFCRN1Iss">'[41]Liquid Assets'!$G$7</definedName>
    <definedName name="RFCRN2Iss">'[41]Illiquid Assets'!$G$7</definedName>
    <definedName name="rho" localSheetId="46">#REF!</definedName>
    <definedName name="rho" localSheetId="49">#REF!</definedName>
    <definedName name="Robert_Ganer" localSheetId="46">#REF!</definedName>
    <definedName name="Robert_Ganer" localSheetId="49">#REF!</definedName>
    <definedName name="Robert_Ganer_IRA" localSheetId="46">#REF!</definedName>
    <definedName name="Robert_Ganer_IRA" localSheetId="49">#REF!</definedName>
    <definedName name="ronrate" localSheetId="46">#REF!</definedName>
    <definedName name="ronrate" localSheetId="49">#REF!</definedName>
    <definedName name="rr" localSheetId="46">[7]RunCombo!#REF!</definedName>
    <definedName name="rr" localSheetId="49">[7]RunCombo!#REF!</definedName>
    <definedName name="RR_Default" localSheetId="46">#REF!</definedName>
    <definedName name="RR_Default" localSheetId="49">#REF!</definedName>
    <definedName name="RR_Loss" localSheetId="46">#REF!</definedName>
    <definedName name="RR_Loss" localSheetId="49">#REF!</definedName>
    <definedName name="RRIRR">[7]RunCombo!$L$5</definedName>
    <definedName name="RRLife">[7]RunCombo!$L$8</definedName>
    <definedName name="RRLiveBase">'[7]Binomial -- Main'!$Q$41</definedName>
    <definedName name="RRLiveRange">'[7]Binomial -- Main'!$Q$41:$Q$46</definedName>
    <definedName name="RRLoss">[7]RunCombo!$L$9</definedName>
    <definedName name="RRRecovBreak">[7]Breakevens!$G$23</definedName>
    <definedName name="RRStartBreak">[7]Breakevens!$AU$2</definedName>
    <definedName name="RunAllArray">[7]Multinomial!$U$14:$U$18</definedName>
    <definedName name="RunScenario">[7]Fitch!$A$22</definedName>
    <definedName name="runtoperiod">[7]RunCombo!#REF!</definedName>
    <definedName name="RunTranche">[7]Fitch!$F$14</definedName>
    <definedName name="RWA" localSheetId="46">#REF!</definedName>
    <definedName name="RWA" localSheetId="49">#REF!</definedName>
    <definedName name="salepct" localSheetId="46">#REF!</definedName>
    <definedName name="salepct" localSheetId="49">#REF!</definedName>
    <definedName name="Sally_Ashkenazi" localSheetId="46">#REF!</definedName>
    <definedName name="Sally_Ashkenazi" localSheetId="49">#REF!</definedName>
    <definedName name="SandPIndustry">[29]Tables!$Z$11:$Z$49</definedName>
    <definedName name="SandPlookup">[29]Tables!$Z$11:$AA$49</definedName>
    <definedName name="Saul_Ashkenazi" localSheetId="46">#REF!</definedName>
    <definedName name="Saul_Ashkenazi" localSheetId="49">#REF!</definedName>
    <definedName name="Scen1" localSheetId="46">#REF!</definedName>
    <definedName name="Scen1" localSheetId="49">#REF!</definedName>
    <definedName name="Sched_A1" localSheetId="46">#REF!</definedName>
    <definedName name="Sched_A1" localSheetId="49">#REF!</definedName>
    <definedName name="Sched_A2" localSheetId="46">#REF!</definedName>
    <definedName name="Sched_A2" localSheetId="49">#REF!</definedName>
    <definedName name="Sched_A3" localSheetId="46">#REF!</definedName>
    <definedName name="Sched_A3" localSheetId="49">#REF!</definedName>
    <definedName name="Sched_A4" localSheetId="46">#REF!</definedName>
    <definedName name="Sched_A4" localSheetId="49">#REF!</definedName>
    <definedName name="Sched_of_Secur" localSheetId="46">#REF!</definedName>
    <definedName name="Sched_of_Secur" localSheetId="49">#REF!</definedName>
    <definedName name="SCORP" localSheetId="46">[75]SUMMARY!#REF!</definedName>
    <definedName name="SCORP" localSheetId="49">[75]SUMMARY!#REF!</definedName>
    <definedName name="sd" localSheetId="46">#REF!</definedName>
    <definedName name="sd" localSheetId="49">#REF!</definedName>
    <definedName name="Seller">'[31]DBUBS 2011-LC3'!$E$5:$E$90</definedName>
    <definedName name="SELLERS">'[76]Do Not TOUCH'!$A$3:$A$11</definedName>
    <definedName name="sencount" hidden="1">1</definedName>
    <definedName name="SEPT04COST">#REF!</definedName>
    <definedName name="SEPT04VALUE" localSheetId="46">#REF!</definedName>
    <definedName name="SEPT04VALUE" localSheetId="49">#REF!</definedName>
    <definedName name="ServicerList">[7]Statistics!$AA$4</definedName>
    <definedName name="ServicerNameList">[7]Portfolio!#REF!</definedName>
    <definedName name="ServicerUniqueList">[7]Portfolio!#REF!</definedName>
    <definedName name="Servicing_Advances">'[77]Asset Purchased Advances'!$A$2:$BS$5</definedName>
    <definedName name="SERVICINGFEE">[50]VALUE!$G$31</definedName>
    <definedName name="settle">[78]Inputs!$B$2</definedName>
    <definedName name="SettleDate">[7]Model!$E$47</definedName>
    <definedName name="SF">[79]Sheet1!$F$24</definedName>
    <definedName name="SFToggle">[7]Breakevens!$H$2</definedName>
    <definedName name="Shifra_Bronznick" localSheetId="46">#REF!</definedName>
    <definedName name="Shifra_Bronznick" localSheetId="49">#REF!</definedName>
    <definedName name="ShortLegalFinal">[7]Model!$L$9</definedName>
    <definedName name="ShortLegalMaturity">[7]Model!$M$9</definedName>
    <definedName name="SingleBreakevenA">[7]Breakevens!#REF!</definedName>
    <definedName name="SingleBreakevenA2">[7]Breakevens!#REF!</definedName>
    <definedName name="SingleBreakevenA2Cum">[7]Breakevens!#REF!</definedName>
    <definedName name="SingleBreakevenA2Princ">[7]Breakevens!#REF!</definedName>
    <definedName name="SingleBreakevenA2PrincCum">[7]Breakevens!#REF!</definedName>
    <definedName name="SingleBreakevenACum">[7]Breakevens!#REF!</definedName>
    <definedName name="SingleBreakevenAPrinc">[7]Breakevens!#REF!</definedName>
    <definedName name="SingleBreakevenAPrincCum">[7]Breakevens!#REF!</definedName>
    <definedName name="SingleBreakevenB">[7]Breakevens!#REF!</definedName>
    <definedName name="SingleBreakevenBCum">[7]Breakevens!#REF!</definedName>
    <definedName name="SingleBreakevenBPrinc">[7]Breakevens!#REF!</definedName>
    <definedName name="SingleBreakevenBPrincCum">[7]Breakevens!#REF!</definedName>
    <definedName name="SingleBreakevenC">[7]Breakevens!#REF!</definedName>
    <definedName name="SingleBreakevenCCum">[7]Breakevens!#REF!</definedName>
    <definedName name="SingleBreakevenCPrinc">[7]Breakevens!#REF!</definedName>
    <definedName name="SingleBreakevenCPrincCum">[7]Breakevens!#REF!</definedName>
    <definedName name="SingleBreakevenRR">[7]Breakevens!#REF!</definedName>
    <definedName name="SingleBreakevenRRCum">[7]Breakevens!#REF!</definedName>
    <definedName name="SingleBreakevenRRPrinc">[7]Breakevens!#REF!</definedName>
    <definedName name="SingleBreakevenRRPrincCum">[7]Breakevens!#REF!</definedName>
    <definedName name="SINKSTART" localSheetId="46">#REF!</definedName>
    <definedName name="SINKSTART" localSheetId="49">#REF!</definedName>
    <definedName name="SocGenSub">'[22]SocGen Subord. Loan Part. Data'!$B$6:$I$95</definedName>
    <definedName name="SonnDistLtr">'[40]PARTNER DIST. LETTERS'!$A$116:$G$167</definedName>
    <definedName name="Sonny_Laniado" localSheetId="46">#REF!</definedName>
    <definedName name="Sonny_Laniado" localSheetId="49">#REF!</definedName>
    <definedName name="sort" localSheetId="46">#REF!</definedName>
    <definedName name="sort" localSheetId="49">#REF!</definedName>
    <definedName name="sort2">'[80]Monthly &amp; Cum. NOI'!$E$8:$S$49</definedName>
    <definedName name="SORTA2">'[81]Monthly &amp; Cum. NOI'!#REF!</definedName>
    <definedName name="sortarea" localSheetId="46">#REF!</definedName>
    <definedName name="sortarea" localSheetId="49">#REF!</definedName>
    <definedName name="SP_Category">'[17]Rating Tables'!$T$21:$T$29</definedName>
    <definedName name="SPDefRate">[7]Model!$J$42</definedName>
    <definedName name="SpecialCoupons" localSheetId="46">#REF!</definedName>
    <definedName name="SpecialCoupons" localSheetId="49">#REF!</definedName>
    <definedName name="speed" localSheetId="46">[27]Binomial!#REF!</definedName>
    <definedName name="speed" localSheetId="49">[27]Binomial!#REF!</definedName>
    <definedName name="speed1">[27]Binomial!#REF!</definedName>
    <definedName name="speed2">[27]Binomial!#REF!</definedName>
    <definedName name="Sponsor_Quality">'[15]Fitch Sizing Grid'!#REF!</definedName>
    <definedName name="spot">OFFSET([82]Graph!$G$41,0,0,COUNT([82]Graph!$G$41:'[82]Graph'!$G$76),2)</definedName>
    <definedName name="SPRecovRate">[7]Breakevens!$D$11</definedName>
    <definedName name="SPSeniorRecoveryTable">[7]Tables!$U$10:$Z$13</definedName>
    <definedName name="SPSubRecoveryTable">[7]Tables!$U$17:$Z$23</definedName>
    <definedName name="SPTiming">[7]Model!$J$43</definedName>
    <definedName name="Stack_Chart">'[70]Stacked Mortgage Chart'!$L$28:$W$99</definedName>
    <definedName name="Stack_Info">'[70]Stacked Mortgage Chart'!$A$2:$K$46</definedName>
    <definedName name="Stanley_Egener" localSheetId="46">#REF!</definedName>
    <definedName name="Stanley_Egener" localSheetId="49">#REF!</definedName>
    <definedName name="Stanley_Egener_IRA" localSheetId="46">#REF!</definedName>
    <definedName name="Stanley_Egener_IRA" localSheetId="49">#REF!</definedName>
    <definedName name="start" localSheetId="46">'[7]Binomial -- Main'!#REF!</definedName>
    <definedName name="start" localSheetId="49">'[7]Binomial -- Main'!#REF!</definedName>
    <definedName name="Start1">[7]Returns!$E$6</definedName>
    <definedName name="Start2">[7]Returns!$E$22</definedName>
    <definedName name="StartBal">[7]Model!$Q$12</definedName>
    <definedName name="StartHere">[7]Portfolio!$DW$5</definedName>
    <definedName name="StartHere2">[7]Distribution!$C$19</definedName>
    <definedName name="StartingBalance">[7]Scenario!$C$10</definedName>
    <definedName name="StartTime">'[7]Binomial -- Main'!$D$47</definedName>
    <definedName name="State" localSheetId="46">#REF!</definedName>
    <definedName name="State" localSheetId="49">#REF!</definedName>
    <definedName name="Std_Loan_Type">[72]List!$B$7:$B$13</definedName>
    <definedName name="StepUpA1">[7]Model!$F$27</definedName>
    <definedName name="StepUpOC">[7]Model!$E$73</definedName>
    <definedName name="Stmts">[83]statements!$A$1:$IV$111</definedName>
    <definedName name="StressFactorTable">[7]Multinomial!$BB$7:$BC$25</definedName>
    <definedName name="Student_Loans">'[72]Student Loans'!$A$2:$AJ$20</definedName>
    <definedName name="Student_Status">[72]List!$D$9:$D$13</definedName>
    <definedName name="Sub_Debt" localSheetId="46">#REF!</definedName>
    <definedName name="Sub_Debt" localSheetId="49">#REF!</definedName>
    <definedName name="sum_of_invest" localSheetId="46">#REF!</definedName>
    <definedName name="sum_of_invest" localSheetId="49">#REF!</definedName>
    <definedName name="Summary_Environmental_Additional_Action_Other" localSheetId="46">#REF!</definedName>
    <definedName name="Summary_Environmental_Additional_Action_Other" localSheetId="49">#REF!</definedName>
    <definedName name="Summary_Environmental_OM_Other" localSheetId="46">#REF!</definedName>
    <definedName name="Summary_Environmental_OM_Other" localSheetId="49">#REF!</definedName>
    <definedName name="SVCCOST">[50]VALUE!$G$93</definedName>
    <definedName name="SwapFormula">[7]Model2!$FE$12:$FE$139</definedName>
    <definedName name="SwapHardcode">[7]Model2!$FF$12:$FF$139</definedName>
    <definedName name="SwapMatrix">[7]Rates!$P$5:$Q$125</definedName>
    <definedName name="SwapPV">[7]Model2!$ES$12</definedName>
    <definedName name="SwapRate1">[7]Model!$I$30</definedName>
    <definedName name="SwapRate2">[7]Model2!$EQ$8</definedName>
    <definedName name="Swvu.inputs._.raw._.data." hidden="1">[11]Input!#REF!</definedName>
    <definedName name="Swvu.summary1." hidden="1">[12]Comps!$A$1:$AA$49</definedName>
    <definedName name="Swvu.summary2." hidden="1">[12]Comps!$A$147:$AA$192</definedName>
    <definedName name="Swvu.summary3." hidden="1">[12]Comps!$A$103:$AA$146</definedName>
    <definedName name="t10p">'[2]tsy summary'!$H$10</definedName>
    <definedName name="T2_T1_Ratio" localSheetId="46">#REF!</definedName>
    <definedName name="T2_T1_Ratio" localSheetId="49">#REF!</definedName>
    <definedName name="Tables" localSheetId="46">{8}</definedName>
    <definedName name="Tables" localSheetId="49">{8}</definedName>
    <definedName name="Target_codes">#REF!</definedName>
    <definedName name="Tax_Return_Analysis_Year" localSheetId="46">#REF!</definedName>
    <definedName name="Tax_Return_Analysis_Year" localSheetId="49">#REF!</definedName>
    <definedName name="TAXINFLATION">[50]VALUE!$G$47</definedName>
    <definedName name="TAXRATE">[50]VALUE!$G$112</definedName>
    <definedName name="TB_2003" localSheetId="46">#REF!</definedName>
    <definedName name="TB_2003" localSheetId="49">#REF!</definedName>
    <definedName name="tb_table_44" localSheetId="46">#REF!</definedName>
    <definedName name="tb_table_44" localSheetId="49">#REF!</definedName>
    <definedName name="tb_table_5" localSheetId="46">#REF!</definedName>
    <definedName name="tb_table_5" localSheetId="49">#REF!</definedName>
    <definedName name="TB_table_all">'[84]TB dump soccall'!$A$7:$E$90</definedName>
    <definedName name="tbable" localSheetId="46">#REF!</definedName>
    <definedName name="tbable" localSheetId="49">#REF!</definedName>
    <definedName name="tbtable" localSheetId="46">#REF!</definedName>
    <definedName name="tbtable" localSheetId="49">#REF!</definedName>
    <definedName name="tbtable00" localSheetId="46">#REF!</definedName>
    <definedName name="tbtable00" localSheetId="49">#REF!</definedName>
    <definedName name="tbtable01" localSheetId="46">#REF!</definedName>
    <definedName name="tbtable01" localSheetId="49">#REF!</definedName>
    <definedName name="tbtable1" localSheetId="46">#REF!</definedName>
    <definedName name="tbtable1" localSheetId="49">#REF!</definedName>
    <definedName name="tbtable44" localSheetId="46">#REF!</definedName>
    <definedName name="tbtable44" localSheetId="49">#REF!</definedName>
    <definedName name="tbtablea" localSheetId="46">#REF!</definedName>
    <definedName name="tbtablea" localSheetId="49">#REF!</definedName>
    <definedName name="tbtablemo" localSheetId="46">#REF!</definedName>
    <definedName name="tbtablemo" localSheetId="49">#REF!</definedName>
    <definedName name="td" localSheetId="46">#REF!</definedName>
    <definedName name="td" localSheetId="49">#REF!</definedName>
    <definedName name="TERI_Std_Loans">'[72]Credit Enhancement Tables'!$C$28:$H$28</definedName>
    <definedName name="TERM">[50]VALUE!$G$13</definedName>
    <definedName name="TestIn">[7]Diagnostics!$D$5</definedName>
    <definedName name="Tier1_Ratio" localSheetId="46">#REF!</definedName>
    <definedName name="Tier1_Ratio" localSheetId="49">#REF!</definedName>
    <definedName name="Timing" localSheetId="46">#REF!</definedName>
    <definedName name="Timing" localSheetId="49">#REF!</definedName>
    <definedName name="Timing1">[7]Model!$E$148</definedName>
    <definedName name="TimingBreakeven">[7]Breakevens!$C$9</definedName>
    <definedName name="TimingTable">[7]RunCombo!#REF!</definedName>
    <definedName name="Title" localSheetId="46">#REF!</definedName>
    <definedName name="Title" localSheetId="49">#REF!</definedName>
    <definedName name="toggle1" localSheetId="46">#REF!</definedName>
    <definedName name="toggle1" localSheetId="49">#REF!</definedName>
    <definedName name="TopDefRate">[7]Breakevens!$C$4</definedName>
    <definedName name="TopLoss">[7]Breakevens!$D$4</definedName>
    <definedName name="Tot_cost_2002" localSheetId="46">#REF!</definedName>
    <definedName name="Tot_cost_2002" localSheetId="49">#REF!</definedName>
    <definedName name="Tot_cost_2003" localSheetId="46">#REF!</definedName>
    <definedName name="Tot_cost_2003" localSheetId="49">#REF!</definedName>
    <definedName name="Total_bal" localSheetId="46">[21]KeyBank!#REF!</definedName>
    <definedName name="Total_bal" localSheetId="49">[21]KeyBank!#REF!</definedName>
    <definedName name="Total_Risk_Ratio" localSheetId="46">#REF!</definedName>
    <definedName name="Total_Risk_Ratio" localSheetId="49">#REF!</definedName>
    <definedName name="Total_Trustee_Fees" localSheetId="46">#REF!</definedName>
    <definedName name="Total_Trustee_Fees" localSheetId="49">#REF!</definedName>
    <definedName name="Total_Trustee_Fees_Paid_by_Issuers" localSheetId="46">#REF!</definedName>
    <definedName name="Total_Trustee_Fees_Paid_by_Issuers" localSheetId="49">#REF!</definedName>
    <definedName name="Total_Trustee_Fees_Paid_by_PA" localSheetId="46">#REF!</definedName>
    <definedName name="Total_Trustee_Fees_Paid_by_PA" localSheetId="49">#REF!</definedName>
    <definedName name="TPW_Fees" localSheetId="46">#REF!</definedName>
    <definedName name="TPW_Fees" localSheetId="49">#REF!</definedName>
    <definedName name="Tranche1ExpLoss">[7]Binomial!$U$2</definedName>
    <definedName name="Tranche1ExpLosses">[7]Binomial!$E$33:$I$50</definedName>
    <definedName name="Tranche1Losses">[7]Binomial!$T$4:$T$104</definedName>
    <definedName name="Tranche1Probs">[7]Binomial!$U$4</definedName>
    <definedName name="Tranche2ExpLoss">[7]Binomial!$AA$2</definedName>
    <definedName name="Tranche2ExpLosses">[7]Binomial!$E$53:$I$70</definedName>
    <definedName name="Tranche2Losses">[7]Binomial!$Z$4:$Z$104</definedName>
    <definedName name="Tranche2Probs">[7]Binomial!$AA$4</definedName>
    <definedName name="Tranche3ExpLoss">[7]Binomial!$AG$2</definedName>
    <definedName name="Tranche3ExpLosses">[7]Binomial!$E$93:$I$110</definedName>
    <definedName name="Tranche3Losses">[7]Binomial!$AF$4:$AF$104</definedName>
    <definedName name="Tranche3Probs">[7]Binomial!$AG$4</definedName>
    <definedName name="Tranche4ExpLoss">[7]Binomial!$AM$2</definedName>
    <definedName name="Tranche4ExpLosses">[7]Binomial!$E$113:$I$130</definedName>
    <definedName name="Tranche4Losses">[7]Binomial!$AL$4:$AL$104</definedName>
    <definedName name="Tranche4Probs">[7]Binomial!$AM$4</definedName>
    <definedName name="Tranche5ExpLoss">[7]Binomial!$AS$2</definedName>
    <definedName name="Tranche5ExpLosses">[7]Binomial!$E$133:$I$150</definedName>
    <definedName name="Tranche5Losses">[7]Binomial!$AR$4:$AR$104</definedName>
    <definedName name="Tranche5Probs">[7]Binomial!$AS$4</definedName>
    <definedName name="Tranche6ExpLoss">[7]Binomial!$AY$2</definedName>
    <definedName name="Tranche6ExpLosses">[7]Binomial!$E$153:$I$170</definedName>
    <definedName name="Tranche6Losses">[7]Binomial!$AX$4:$AX$104</definedName>
    <definedName name="Tranche6Probs">[7]Binomial!$AY$4</definedName>
    <definedName name="Tranche7ExpLoss">[7]Binomial!$BE$2</definedName>
    <definedName name="Tranche7ExpLosses">[7]Binomial!$E$173:$I$190</definedName>
    <definedName name="Tranche7Losses">[7]Binomial!$BD$4:$BD$104</definedName>
    <definedName name="Tranche7Probs">[7]Binomial!$BE$4</definedName>
    <definedName name="Tranche8ExpLoss">[7]Binomial!$BK$2</definedName>
    <definedName name="Tranche8ExpLosses">[7]Binomial!$E$193:$I$210</definedName>
    <definedName name="Tranche8Losses">[7]Binomial!$BJ$4:$BJ$104</definedName>
    <definedName name="Tranche8Probs">[7]Binomial!$BK$4</definedName>
    <definedName name="Tranche9ExpLoss">[7]Binomial!$BQ$2</definedName>
    <definedName name="Tranche9Losses">[7]Binomial!$BP$4:$BP$104</definedName>
    <definedName name="Tranche9Probs">[7]Binomial!$BQ$4</definedName>
    <definedName name="TrancheA1" localSheetId="46">#REF!</definedName>
    <definedName name="TrancheA1" localSheetId="49">#REF!</definedName>
    <definedName name="TransType">[8]lookups!$B$2:$B$75</definedName>
    <definedName name="Trustee_Legal_Fees" localSheetId="46">#REF!</definedName>
    <definedName name="Trustee_Legal_Fees" localSheetId="49">#REF!</definedName>
    <definedName name="Trustee_Legal_Fees_Paid_by_PA" localSheetId="46">#REF!</definedName>
    <definedName name="Trustee_Legal_Fees_Paid_by_PA" localSheetId="49">#REF!</definedName>
    <definedName name="tsytot">'[2]tsy summary'!$E$149</definedName>
    <definedName name="tt">37452.5566550926</definedName>
    <definedName name="twopies">'[70]Stacked Mortgage Chart'!#REF!</definedName>
    <definedName name="TYPE" localSheetId="46">#REF!</definedName>
    <definedName name="TYPE" localSheetId="49">#REF!</definedName>
    <definedName name="UndiversifiedSecurities">[7]Tables!$C$24:$I$28</definedName>
    <definedName name="UNITCHART" localSheetId="46">#REF!</definedName>
    <definedName name="UNITCHART" localSheetId="49">#REF!</definedName>
    <definedName name="UOF_Capital_Reserves" localSheetId="46">#REF!</definedName>
    <definedName name="UOF_Capital_Reserves" localSheetId="49">#REF!</definedName>
    <definedName name="UOF_Closing_Costs" localSheetId="46">#REF!</definedName>
    <definedName name="UOF_Closing_Costs" localSheetId="49">#REF!</definedName>
    <definedName name="UOF_Fee_Price" localSheetId="46">#REF!</definedName>
    <definedName name="UOF_Fee_Price" localSheetId="49">#REF!</definedName>
    <definedName name="UOF_Fees" localSheetId="46">#REF!</definedName>
    <definedName name="UOF_Fees" localSheetId="49">#REF!</definedName>
    <definedName name="UOF_Leasehold_Price" localSheetId="46">#REF!</definedName>
    <definedName name="UOF_Leasehold_Price" localSheetId="49">#REF!</definedName>
    <definedName name="UOF_Other" localSheetId="46">#REF!</definedName>
    <definedName name="UOF_Other" localSheetId="49">#REF!</definedName>
    <definedName name="UOF_Other_Price" localSheetId="46">#REF!</definedName>
    <definedName name="UOF_Other_Price" localSheetId="49">#REF!</definedName>
    <definedName name="UOF_Payoff_1st" localSheetId="46">#REF!</definedName>
    <definedName name="UOF_Payoff_1st" localSheetId="49">#REF!</definedName>
    <definedName name="UOF_Payoff_2nd" localSheetId="46">#REF!</definedName>
    <definedName name="UOF_Payoff_2nd" localSheetId="49">#REF!</definedName>
    <definedName name="UOF_Payoff_Other_1" localSheetId="46">#REF!</definedName>
    <definedName name="UOF_Payoff_Other_1" localSheetId="49">#REF!</definedName>
    <definedName name="UOF_Payoff_Other_2" localSheetId="46">#REF!</definedName>
    <definedName name="UOF_Payoff_Other_2" localSheetId="49">#REF!</definedName>
    <definedName name="us_industry">[29]Tables!$A$14:$A$52</definedName>
    <definedName name="uw">[85]UCF!$J$79</definedName>
    <definedName name="valuation" localSheetId="46">#REF!</definedName>
    <definedName name="valuation" localSheetId="49">#REF!</definedName>
    <definedName name="valuation2" localSheetId="46">#REF!</definedName>
    <definedName name="valuation2" localSheetId="49">#REF!</definedName>
    <definedName name="valuation3" localSheetId="46">#REF!</definedName>
    <definedName name="valuation3" localSheetId="49">#REF!</definedName>
    <definedName name="values_2003" localSheetId="46">#REF!</definedName>
    <definedName name="values_2003" localSheetId="49">#REF!</definedName>
    <definedName name="Vector_Default" localSheetId="46">#REF!</definedName>
    <definedName name="Vector_Default" localSheetId="49">#REF!</definedName>
    <definedName name="VECTOR_YN">[7]Model!$J$41</definedName>
    <definedName name="VMS">'[14]Sellers'' Expenses'!#REF!</definedName>
    <definedName name="Volatility">[7]Model!$E$52</definedName>
    <definedName name="Vouched" localSheetId="46">#REF!</definedName>
    <definedName name="Vouched" localSheetId="49">#REF!</definedName>
    <definedName name="VReRo" localSheetId="46">#REF!</definedName>
    <definedName name="VReRo" localSheetId="49">#REF!</definedName>
    <definedName name="WAL">[7]Model!$B$18</definedName>
    <definedName name="WAM">[50]VALUE!$G$11</definedName>
    <definedName name="WAOT">[50]VALUE!$G$12</definedName>
    <definedName name="Weekday_Codes">'[86]Lookup Tables'!$A$2:$B$8</definedName>
    <definedName name="WEIGHTED_AVG_COUPON" localSheetId="46">#REF!</definedName>
    <definedName name="WEIGHTED_AVG_COUPON" localSheetId="49">#REF!</definedName>
    <definedName name="WEITHORN_CASPER" localSheetId="46">#REF!</definedName>
    <definedName name="WEITHORN_CASPER" localSheetId="49">#REF!</definedName>
    <definedName name="WestDate" localSheetId="46">#REF!</definedName>
    <definedName name="WestDate" localSheetId="49">#REF!</definedName>
    <definedName name="Whatever" localSheetId="46">#REF!</definedName>
    <definedName name="Whatever" localSheetId="49">#REF!</definedName>
    <definedName name="William_Rouhana" localSheetId="46">#REF!</definedName>
    <definedName name="William_Rouhana" localSheetId="49">#REF!</definedName>
    <definedName name="windrate" localSheetId="46">#REF!</definedName>
    <definedName name="windrate" localSheetId="49">#REF!</definedName>
    <definedName name="WINDspread" localSheetId="46">#REF!</definedName>
    <definedName name="WINDspread" localSheetId="49">#REF!</definedName>
    <definedName name="wrn.Accretion." localSheetId="46" hidden="1">{"Accretion",#N/A,FALSE,"Assum"}</definedName>
    <definedName name="wrn.Accretion." localSheetId="49" hidden="1">{"Accretion",#N/A,FALSE,"Assum"}</definedName>
    <definedName name="wrn.Acquisition_matrix." localSheetId="46" hidden="1">{"Acq_matrix",#N/A,FALSE,"Acquisition Matrix"}</definedName>
    <definedName name="wrn.Acquisition_matrix." localSheetId="49" hidden="1">{"Acq_matrix",#N/A,FALSE,"Acquisition Matrix"}</definedName>
    <definedName name="wrn.adj95." localSheetId="46" hidden="1">{"adj95mult",#N/A,FALSE,"COMPCO";"adj95est",#N/A,FALSE,"COMPCO"}</definedName>
    <definedName name="wrn.adj95." localSheetId="49" hidden="1">{"adj95mult",#N/A,FALSE,"COMPCO";"adj95est",#N/A,FALSE,"COMPCO"}</definedName>
    <definedName name="wrn.adj95a" localSheetId="46" hidden="1">{"adj95mult",#N/A,FALSE,"COMPCO";"adj95est",#N/A,FALSE,"COMPCO"}</definedName>
    <definedName name="wrn.adj95a" localSheetId="49" hidden="1">{"adj95mult",#N/A,FALSE,"COMPCO";"adj95est",#N/A,FALSE,"COMPCO"}</definedName>
    <definedName name="wrn.Alex." localSheetId="46" hidden="1">{#N/A,#N/A,FALSE,"TradeSumm";#N/A,#N/A,FALSE,"StatsSumm"}</definedName>
    <definedName name="wrn.Alex." localSheetId="49" hidden="1">{#N/A,#N/A,FALSE,"TradeSumm";#N/A,#N/A,FALSE,"StatsSumm"}</definedName>
    <definedName name="wrn.All." localSheetId="46" hidden="1">{"Matrix",#N/A,FALSE,"ACQMTRX";"Fees",#N/A,FALSE,"ACQMTRX"}</definedName>
    <definedName name="wrn.All." localSheetId="49" hidden="1">{"Matrix",#N/A,FALSE,"ACQMTRX";"Fees",#N/A,FALSE,"ACQMTRX"}</definedName>
    <definedName name="wrn.All._.Consolidations." localSheetId="46" hidden="1">{#N/A,#N/A,FALSE,"Emmes Services";#N/A,#N/A,FALSE,"Emmes Capital";#N/A,#N/A,FALSE,"Emmes &amp; Co"}</definedName>
    <definedName name="wrn.All._.Consolidations." localSheetId="49" hidden="1">{#N/A,#N/A,FALSE,"Emmes Services";#N/A,#N/A,FALSE,"Emmes Capital";#N/A,#N/A,FALSE,"Emmes &amp; Co"}</definedName>
    <definedName name="wrn.all._.input." localSheetId="4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9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QUIROR._.DCF." localSheetId="46" hidden="1">{"AQUIRORDCF",#N/A,FALSE,"Merger consequences";"Acquirorassns",#N/A,FALSE,"Merger consequences"}</definedName>
    <definedName name="wrn.AQUIROR._.DCF." localSheetId="49" hidden="1">{"AQUIRORDCF",#N/A,FALSE,"Merger consequences";"Acquirorassns",#N/A,FALSE,"Merger consequences"}</definedName>
    <definedName name="wrn.Assumptions." localSheetId="46" hidden="1">{"Assumptions",#N/A,FALSE,"Assum"}</definedName>
    <definedName name="wrn.Assumptions." localSheetId="49" hidden="1">{"Assumptions",#N/A,FALSE,"Assum"}</definedName>
    <definedName name="wrn.Basic." localSheetId="46" hidden="1">{#N/A,#N/A,FALSE,"e-Svc Level";#N/A,#N/A,FALSE,"e-Hosted";#N/A,#N/A,FALSE,"e-Licensed";#N/A,#N/A,FALSE,"Assumptions"}</definedName>
    <definedName name="wrn.Basic." localSheetId="49" hidden="1">{#N/A,#N/A,FALSE,"e-Svc Level";#N/A,#N/A,FALSE,"e-Hosted";#N/A,#N/A,FALSE,"e-Licensed";#N/A,#N/A,FALSE,"Assumptions"}</definedName>
    <definedName name="wrn.compco." localSheetId="46" hidden="1">{"page1",#N/A,FALSE,"BHCOMPC5";"page2",#N/A,FALSE,"BHCOMPC5";"page3",#N/A,FALSE,"BHCOMPC5";"page4",#N/A,FALSE,"BHCOMPC5"}</definedName>
    <definedName name="wrn.compco." localSheetId="49" hidden="1">{"page1",#N/A,FALSE,"BHCOMPC5";"page2",#N/A,FALSE,"BHCOMPC5";"page3",#N/A,FALSE,"BHCOMPC5";"page4",#N/A,FALSE,"BHCOMPC5"}</definedName>
    <definedName name="wrn.compco2" localSheetId="46" hidden="1">{"mult96",#N/A,FALSE,"PETCOMP";"est96",#N/A,FALSE,"PETCOMP";"mult95",#N/A,FALSE,"PETCOMP";"est95",#N/A,FALSE,"PETCOMP";"multltm",#N/A,FALSE,"PETCOMP";"resultltm",#N/A,FALSE,"PETCOMP"}</definedName>
    <definedName name="wrn.compco2" localSheetId="49" hidden="1">{"mult96",#N/A,FALSE,"PETCOMP";"est96",#N/A,FALSE,"PETCOMP";"mult95",#N/A,FALSE,"PETCOMP";"est95",#N/A,FALSE,"PETCOMP";"multltm",#N/A,FALSE,"PETCOMP";"resultltm",#N/A,FALSE,"PETCOMP"}</definedName>
    <definedName name="wrn.compco3" localSheetId="46" hidden="1">{"mult96",#N/A,FALSE,"PETCOMP";"est96",#N/A,FALSE,"PETCOMP";"mult95",#N/A,FALSE,"PETCOMP";"est95",#N/A,FALSE,"PETCOMP";"multltm",#N/A,FALSE,"PETCOMP";"resultltm",#N/A,FALSE,"PETCOMP"}</definedName>
    <definedName name="wrn.compco3" localSheetId="49" hidden="1">{"mult96",#N/A,FALSE,"PETCOMP";"est96",#N/A,FALSE,"PETCOMP";"mult95",#N/A,FALSE,"PETCOMP";"est95",#N/A,FALSE,"PETCOMP";"multltm",#N/A,FALSE,"PETCOMP";"resultltm",#N/A,FALSE,"PETCOMP"}</definedName>
    <definedName name="wrn.DCF." localSheetId="46" hidden="1">{"DCF1",#N/A,FALSE,"SIERRA DCF";"MATRIX1",#N/A,FALSE,"SIERRA DCF"}</definedName>
    <definedName name="wrn.DCF." localSheetId="49" hidden="1">{"DCF1",#N/A,FALSE,"SIERRA DCF";"MATRIX1",#N/A,FALSE,"SIERRA DCF"}</definedName>
    <definedName name="wrn.DCF._.Valuation." localSheetId="46" hidden="1">{"value box",#N/A,TRUE,"DPL Inc. Fin Statements";"unlevered free cash flows",#N/A,TRUE,"DPL Inc. Fin Statements"}</definedName>
    <definedName name="wrn.DCF._.Valuation." localSheetId="49" hidden="1">{"value box",#N/A,TRUE,"DPL Inc. Fin Statements";"unlevered free cash flows",#N/A,TRUE,"DPL Inc. Fin Statements"}</definedName>
    <definedName name="wrn.DCF_Terminal_Value_qchm." localSheetId="46" hidden="1">{"qchm_dcf",#N/A,FALSE,"QCHMDCF2";"qchm_terminal",#N/A,FALSE,"QCHMDCF2"}</definedName>
    <definedName name="wrn.DCF_Terminal_Value_qchm." localSheetId="49" hidden="1">{"qchm_dcf",#N/A,FALSE,"QCHMDCF2";"qchm_terminal",#N/A,FALSE,"QCHMDCF2"}</definedName>
    <definedName name="wrn.Economic._.Value._.Added._.Analysis." localSheetId="46" hidden="1">{"EVA",#N/A,FALSE,"EVA";"WACC",#N/A,FALSE,"WACC"}</definedName>
    <definedName name="wrn.Economic._.Value._.Added._.Analysis." localSheetId="49" hidden="1">{"EVA",#N/A,FALSE,"EVA";"WACC",#N/A,FALSE,"WACC"}</definedName>
    <definedName name="wrn.Entry._.Grids." localSheetId="46" hidden="1">{#N/A,#N/A,FALSE,"Services JE Grid";#N/A,#N/A,FALSE,"Emmes JE Grid";#N/A,#N/A,FALSE,"Capital JE Grid "}</definedName>
    <definedName name="wrn.Entry._.Grids." localSheetId="49" hidden="1">{#N/A,#N/A,FALSE,"Services JE Grid";#N/A,#N/A,FALSE,"Emmes JE Grid";#N/A,#N/A,FALSE,"Capital JE Grid "}</definedName>
    <definedName name="wrn.FCB." localSheetId="46" hidden="1">{"FCB_ALL",#N/A,FALSE,"FCB"}</definedName>
    <definedName name="wrn.FCB." localSheetId="49" hidden="1">{"FCB_ALL",#N/A,FALSE,"FCB"}</definedName>
    <definedName name="wrn.fcb2" localSheetId="46" hidden="1">{"FCB_ALL",#N/A,FALSE,"FCB"}</definedName>
    <definedName name="wrn.fcb2" localSheetId="49" hidden="1">{"FCB_ALL",#N/A,FALSE,"FCB"}</definedName>
    <definedName name="wrn.Financial._.Reporting._.Package.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localSheetId="49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leck." localSheetId="46" hidden="1">{"first",#N/A,FALSE,"FLEXPAC2";"second",#N/A,FALSE,"FLEXPAC2"}</definedName>
    <definedName name="wrn.fleck." localSheetId="49" hidden="1">{"first",#N/A,FALSE,"FLEXPAC2";"second",#N/A,FALSE,"FLEXPAC2"}</definedName>
    <definedName name="wrn.fleckcompac." localSheetId="46" hidden="1">{"one",#N/A,FALSE,"FLEXPAC2";"two",#N/A,FALSE,"FLEXPAC2";"three",#N/A,FALSE,"FLEXPAC2"}</definedName>
    <definedName name="wrn.fleckcompac." localSheetId="49" hidden="1">{"one",#N/A,FALSE,"FLEXPAC2";"two",#N/A,FALSE,"FLEXPAC2";"three",#N/A,FALSE,"FLEXPAC2"}</definedName>
    <definedName name="wrn.Frontschedules." localSheetId="46" hidden="1">{"YTDamount",#N/A,FALSE,"SPS";"YTDparameter",#N/A,FALSE,"SPS"}</definedName>
    <definedName name="wrn.Frontschedules." localSheetId="49" hidden="1">{"YTDamount",#N/A,FALSE,"SPS";"YTDparameter",#N/A,FALSE,"SPS"}</definedName>
    <definedName name="wrn.Full._.Model." localSheetId="46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49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ckage." localSheetId="46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localSheetId="49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localSheetId="4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9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new." localSheetId="46" hidden="1">{"new1",#N/A,FALSE,"FLEXPAC2";"new2",#N/A,FALSE,"FLEXPAC2"}</definedName>
    <definedName name="wrn.new." localSheetId="49" hidden="1">{"new1",#N/A,FALSE,"FLEXPAC2";"new2",#N/A,FALSE,"FLEXPAC2"}</definedName>
    <definedName name="wrn.Northstar." localSheetId="46" hidden="1">{#N/A,#N/A,FALSE,"Services Summary";#N/A,#N/A,FALSE,"Emmes Summary";#N/A,#N/A,FALSE,"Northstar"}</definedName>
    <definedName name="wrn.Northstar." localSheetId="49" hidden="1">{#N/A,#N/A,FALSE,"Services Summary";#N/A,#N/A,FALSE,"Emmes Summary";#N/A,#N/A,FALSE,"Northstar"}</definedName>
    <definedName name="wrn.OUTPUT." localSheetId="46" hidden="1">{"DCF","UPSIDE CASE",FALSE,"Sheet1";"DCF","BASE CASE",FALSE,"Sheet1";"DCF","DOWNSIDE CASE",FALSE,"Sheet1"}</definedName>
    <definedName name="wrn.OUTPUT." localSheetId="49" hidden="1">{"DCF","UPSIDE CASE",FALSE,"Sheet1";"DCF","BASE CASE",FALSE,"Sheet1";"DCF","DOWNSIDE CASE",FALSE,"Sheet1"}</definedName>
    <definedName name="wrn.Package." localSheetId="46" hidden="1">{#N/A,#N/A,FALSE,"cover";#N/A,#N/A,FALSE,"SUMMARY";#N/A,#N/A,FALSE,"DEBT SUMMARY"}</definedName>
    <definedName name="wrn.Package." localSheetId="49" hidden="1">{#N/A,#N/A,FALSE,"cover";#N/A,#N/A,FALSE,"SUMMARY";#N/A,#N/A,FALSE,"DEBT SUMMARY"}</definedName>
    <definedName name="wrn.print._.graphs." localSheetId="46" hidden="1">{"cap_structure",#N/A,FALSE,"Graph-Mkt Cap";"price",#N/A,FALSE,"Graph-Price";"ebit",#N/A,FALSE,"Graph-EBITDA";"ebitda",#N/A,FALSE,"Graph-EBITDA"}</definedName>
    <definedName name="wrn.print._.graphs." localSheetId="49" hidden="1">{"cap_structure",#N/A,FALSE,"Graph-Mkt Cap";"price",#N/A,FALSE,"Graph-Price";"ebit",#N/A,FALSE,"Graph-EBITDA";"ebitda",#N/A,FALSE,"Graph-EBITDA"}</definedName>
    <definedName name="wrn.print._.raw._.data._.entry." localSheetId="46" hidden="1">{"inputs raw data",#N/A,TRUE,"INPUT"}</definedName>
    <definedName name="wrn.print._.raw._.data._.entry." localSheetId="49" hidden="1">{"inputs raw data",#N/A,TRUE,"INPUT"}</definedName>
    <definedName name="wrn.print._.summary._.sheets." localSheetId="46" hidden="1">{"summary1",#N/A,TRUE,"Comps";"summary2",#N/A,TRUE,"Comps";"summary3",#N/A,TRUE,"Comps"}</definedName>
    <definedName name="wrn.print._.summary._.sheets." localSheetId="49" hidden="1">{"summary1",#N/A,TRUE,"Comps";"summary2",#N/A,TRUE,"Comps";"summary3",#N/A,TRUE,"Comps"}</definedName>
    <definedName name="wrn.print._.summary._.sheets.2" localSheetId="46" hidden="1">{"summary1",#N/A,TRUE,"Comps";"summary2",#N/A,TRUE,"Comps";"summary3",#N/A,TRUE,"Comps"}</definedName>
    <definedName name="wrn.print._.summary._.sheets.2" localSheetId="49" hidden="1">{"summary1",#N/A,TRUE,"Comps";"summary2",#N/A,TRUE,"Comps";"summary3",#N/A,TRUE,"Comps"}</definedName>
    <definedName name="wrn.Print_Buyer." localSheetId="46" hidden="1">{#N/A,"DR",FALSE,"increm pf";#N/A,"MAMSI",FALSE,"increm pf";#N/A,"MAXI",FALSE,"increm pf";#N/A,"PCAM",FALSE,"increm pf";#N/A,"PHSV",FALSE,"increm pf";#N/A,"SIE",FALSE,"increm pf"}</definedName>
    <definedName name="wrn.Print_Buyer." localSheetId="49" hidden="1">{#N/A,"DR",FALSE,"increm pf";#N/A,"MAMSI",FALSE,"increm pf";#N/A,"MAXI",FALSE,"increm pf";#N/A,"PCAM",FALSE,"increm pf";#N/A,"PHSV",FALSE,"increm pf";#N/A,"SIE",FALSE,"increm pf"}</definedName>
    <definedName name="wrn.Print_Target." localSheetId="4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4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." localSheetId="46" hidden="1">{#N/A,#N/A,FALSE,"Loan Summary";#N/A,#N/A,FALSE,"NOI";"RR and Expir",#N/A,FALSE,"Rental";"Sales History",#N/A,FALSE,"Rental";#N/A,#N/A,FALSE,"Reserves"}</definedName>
    <definedName name="wrn.Report." localSheetId="49" hidden="1">{#N/A,#N/A,FALSE,"Loan Summary";#N/A,#N/A,FALSE,"NOI";"RR and Expir",#N/A,FALSE,"Rental";"Sales History",#N/A,FALSE,"Rental";#N/A,#N/A,FALSE,"Reserves"}</definedName>
    <definedName name="wrn.sales." localSheetId="46" hidden="1">{"sales",#N/A,FALSE,"Sales";"sales existing",#N/A,FALSE,"Sales";"sales rd1",#N/A,FALSE,"Sales";"sales rd2",#N/A,FALSE,"Sales"}</definedName>
    <definedName name="wrn.sales." localSheetId="49" hidden="1">{"sales",#N/A,FALSE,"Sales";"sales existing",#N/A,FALSE,"Sales";"sales rd1",#N/A,FALSE,"Sales";"sales rd2",#N/A,FALSE,"Sales"}</definedName>
    <definedName name="wrn.STAND_ALONE_BOTH." localSheetId="46" hidden="1">{"FCB_ALL",#N/A,FALSE,"FCB";"GREY_ALL",#N/A,FALSE,"GREY"}</definedName>
    <definedName name="wrn.STAND_ALONE_BOTH." localSheetId="49" hidden="1">{"FCB_ALL",#N/A,FALSE,"FCB";"GREY_ALL",#N/A,FALSE,"GREY"}</definedName>
    <definedName name="wrn.TARGET._.DCF." localSheetId="46" hidden="1">{"targetdcf",#N/A,FALSE,"Merger consequences";"TARGETASSU",#N/A,FALSE,"Merger consequences";"TERMINAL VALUE",#N/A,FALSE,"Merger consequences"}</definedName>
    <definedName name="wrn.TARGET._.DCF." localSheetId="49" hidden="1">{"targetdcf",#N/A,FALSE,"Merger consequences";"TARGETASSU",#N/A,FALSE,"Merger consequences";"TERMINAL VALUE",#N/A,FALSE,"Merger consequences"}</definedName>
    <definedName name="wrn.test." localSheetId="46" hidden="1">{"Cash Flow",#N/A,FALSE,"Cash Flow"}</definedName>
    <definedName name="wrn.test." localSheetId="49" hidden="1">{"Cash Flow",#N/A,FALSE,"Cash Flow"}</definedName>
    <definedName name="wrn.Wacc." localSheetId="46" hidden="1">{"Area1",#N/A,FALSE,"OREWACC";"Area2",#N/A,FALSE,"OREWACC"}</definedName>
    <definedName name="wrn.Wacc." localSheetId="49" hidden="1">{"Area1",#N/A,FALSE,"OREWACC";"Area2",#N/A,FALSE,"OREWACC"}</definedName>
    <definedName name="wrn.Woksheets._.and._.entries." localSheetId="46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localSheetId="49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_eva" localSheetId="46" hidden="1">{"EVA",#N/A,FALSE,"EVA";"WACC",#N/A,FALSE,"WACC"}</definedName>
    <definedName name="wrn_eva" localSheetId="49" hidden="1">{"EVA",#N/A,FALSE,"EVA";"WACC",#N/A,FALSE,"WACC"}</definedName>
    <definedName name="wrn_otpt" localSheetId="46" hidden="1">{"DCF","UPSIDE CASE",FALSE,"Sheet1";"DCF","BASE CASE",FALSE,"Sheet1";"DCF","DOWNSIDE CASE",FALSE,"Sheet1"}</definedName>
    <definedName name="wrn_otpt" localSheetId="49" hidden="1">{"DCF","UPSIDE CASE",FALSE,"Sheet1";"DCF","BASE CASE",FALSE,"Sheet1";"DCF","DOWNSIDE CASE",FALSE,"Sheet1"}</definedName>
    <definedName name="wrn2.Basic" localSheetId="46" hidden="1">{#N/A,#N/A,FALSE,"e-Svc Level";#N/A,#N/A,FALSE,"e-Hosted";#N/A,#N/A,FALSE,"e-Licensed";#N/A,#N/A,FALSE,"Assumptions"}</definedName>
    <definedName name="wrn2.Basic" localSheetId="49" hidden="1">{#N/A,#N/A,FALSE,"e-Svc Level";#N/A,#N/A,FALSE,"e-Hosted";#N/A,#N/A,FALSE,"e-Licensed";#N/A,#N/A,FALSE,"Assumptions"}</definedName>
    <definedName name="wrn2.Basic." localSheetId="46" hidden="1">{#N/A,#N/A,FALSE,"e-Svc Level";#N/A,#N/A,FALSE,"e-Hosted";#N/A,#N/A,FALSE,"e-Licensed";#N/A,#N/A,FALSE,"Assumptions"}</definedName>
    <definedName name="wrn2.Basic." localSheetId="49" hidden="1">{#N/A,#N/A,FALSE,"e-Svc Level";#N/A,#N/A,FALSE,"e-Hosted";#N/A,#N/A,FALSE,"e-Licensed";#N/A,#N/A,FALSE,"Assumptions"}</definedName>
    <definedName name="wvu.inputs._.raw._.data." localSheetId="4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>'[87]Annual Summary'!$I$1</definedName>
    <definedName name="yasdjasdf">'[88]Treasury Yields'!$F$7</definedName>
    <definedName name="yld.6">'[3]Treasury Yields'!$F$5</definedName>
    <definedName name="yld1">'[3]Treasury Yields'!$F$6</definedName>
    <definedName name="yld10">'[3]Treasury Yields'!$F$14</definedName>
    <definedName name="yld2">'[3]Treasury Yields'!$F$7</definedName>
    <definedName name="yld3">'[3]Treasury Yields'!$F$8</definedName>
    <definedName name="yld30">'[3]Treasury Yields'!$F$15</definedName>
    <definedName name="Yossi_Steinman" localSheetId="46">#REF!</definedName>
    <definedName name="Yossi_Steinman" localSheetId="49">#REF!</definedName>
    <definedName name="z" localSheetId="46" hidden="1">{#N/A,#N/A,FALSE,"e-Svc Level";#N/A,#N/A,FALSE,"e-Hosted";#N/A,#N/A,FALSE,"e-Licensed";#N/A,#N/A,FALSE,"Assumptions"}</definedName>
    <definedName name="z" localSheetId="49" hidden="1">{#N/A,#N/A,FALSE,"e-Svc Level";#N/A,#N/A,FALSE,"e-Hosted";#N/A,#N/A,FALSE,"e-Licensed";#N/A,#N/A,FALSE,"Assumptions"}</definedName>
    <definedName name="zap533">[7]Fitch!$C$15:$C$19</definedName>
    <definedName name="zap705">[7]Model2!$FG$17:$FG$18</definedName>
    <definedName name="Zip" localSheetId="46">#REF!</definedName>
    <definedName name="Zip" localSheetId="49">#REF!</definedName>
    <definedName name="ﾌﾟﾛｸﾞﾗﾑ1.Print_2">#N/A</definedName>
    <definedName name="ﾌﾟﾛｸﾞﾗﾑ1.Print_3">#N/A</definedName>
    <definedName name="ﾌﾟﾛｸﾞﾗﾑ1.Print_4">#N/A</definedName>
    <definedName name="ﾌﾟﾛｸﾞﾗﾑ5.JUMP1">#N/A</definedName>
    <definedName name="ﾌﾟﾛｸﾞﾗﾑ5.JUMP2">#N/A</definedName>
    <definedName name="ﾌﾟﾛｸﾞﾗﾑ5.JUMP3">#N/A</definedName>
    <definedName name="ﾌﾟﾛｸﾞﾗﾑ5.JUMP4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484" l="1"/>
  <c r="K20" i="1484"/>
  <c r="K22" i="1484"/>
  <c r="L24" i="1484"/>
  <c r="K24" i="1484"/>
  <c r="R24" i="1484"/>
  <c r="S24" i="1484"/>
  <c r="L20" i="1484"/>
  <c r="R20" i="1484"/>
  <c r="S20" i="1484"/>
  <c r="L12" i="1484"/>
  <c r="K12" i="1484"/>
  <c r="R12" i="1484"/>
  <c r="S12" i="1484"/>
  <c r="L35" i="1484"/>
  <c r="K35" i="1484"/>
  <c r="R35" i="1484"/>
  <c r="S35" i="1484"/>
  <c r="L14" i="1484"/>
  <c r="K14" i="1484"/>
  <c r="R14" i="1484"/>
  <c r="S14" i="1484"/>
  <c r="L37" i="1484"/>
  <c r="K37" i="1484"/>
  <c r="R37" i="1484"/>
  <c r="S37" i="1484"/>
  <c r="L9" i="1484"/>
  <c r="K9" i="1484"/>
  <c r="R9" i="1484"/>
  <c r="S9" i="1484"/>
  <c r="L34" i="1484"/>
  <c r="O33" i="1484"/>
  <c r="R34" i="1484"/>
  <c r="S34" i="1484"/>
  <c r="L29" i="1484"/>
  <c r="K29" i="1484"/>
  <c r="R29" i="1484"/>
  <c r="S29" i="1484"/>
  <c r="L32" i="1484"/>
  <c r="K32" i="1484"/>
  <c r="R32" i="1484"/>
  <c r="S32" i="1484"/>
  <c r="L19" i="1484"/>
  <c r="K19" i="1484"/>
  <c r="R19" i="1484"/>
  <c r="S19" i="1484"/>
  <c r="L22" i="1484"/>
  <c r="R22" i="1484"/>
  <c r="S22" i="1484"/>
  <c r="I29" i="1469"/>
  <c r="F29" i="1469"/>
  <c r="B29" i="1469"/>
  <c r="I28" i="1469"/>
  <c r="F28" i="1469"/>
  <c r="B28" i="1469"/>
  <c r="I27" i="1469"/>
  <c r="F27" i="1469"/>
  <c r="B27" i="1469"/>
  <c r="I26" i="1469"/>
  <c r="F26" i="1469"/>
  <c r="B26" i="1469"/>
  <c r="I25" i="1469"/>
  <c r="F25" i="1469"/>
  <c r="B25" i="1469"/>
  <c r="I24" i="1469"/>
  <c r="F24" i="1469"/>
  <c r="B24" i="1469"/>
  <c r="I23" i="1469"/>
  <c r="F23" i="1469"/>
  <c r="B23" i="1469"/>
  <c r="I22" i="1469"/>
  <c r="F22" i="1469"/>
  <c r="B22" i="1469"/>
  <c r="I5" i="1477" l="1"/>
  <c r="I4" i="1477"/>
  <c r="I3" i="1477"/>
  <c r="I2" i="1477"/>
  <c r="L28" i="1472" l="1"/>
  <c r="K28" i="1472"/>
  <c r="L30" i="1472"/>
  <c r="K30" i="1472"/>
  <c r="L33" i="1472"/>
  <c r="K33" i="1472"/>
  <c r="L32" i="1472"/>
  <c r="K32" i="1472"/>
  <c r="L9" i="1472"/>
  <c r="K9" i="1472"/>
  <c r="L8" i="1472"/>
  <c r="K8" i="1472"/>
  <c r="D5" i="1467" l="1"/>
  <c r="D7" i="1467" s="1"/>
  <c r="D8" i="1467" s="1"/>
  <c r="D9" i="1467" s="1"/>
  <c r="D10" i="1467" s="1"/>
  <c r="D11" i="1467" s="1"/>
  <c r="D12" i="1467" s="1"/>
  <c r="D13" i="1467" s="1"/>
  <c r="D14" i="1467" s="1"/>
  <c r="D15" i="1467" s="1"/>
  <c r="D16" i="1467" s="1"/>
  <c r="D17" i="1467" s="1"/>
  <c r="D19" i="1467" s="1"/>
  <c r="D20" i="1467" s="1"/>
  <c r="D21" i="1467" s="1"/>
  <c r="D22" i="1467" s="1"/>
  <c r="D23" i="1467" s="1"/>
  <c r="D24" i="1467" s="1"/>
  <c r="D25" i="1467" s="1"/>
  <c r="D26" i="1467" s="1"/>
  <c r="D27" i="1467" s="1"/>
  <c r="D28" i="1467" s="1"/>
  <c r="D29" i="1467" s="1"/>
  <c r="D31" i="1467" s="1"/>
  <c r="D32" i="1467" s="1"/>
  <c r="D33" i="1467" s="1"/>
  <c r="D34" i="1467" s="1"/>
  <c r="D35" i="1467" s="1"/>
  <c r="D36" i="1467" s="1"/>
  <c r="D37" i="1467" s="1"/>
  <c r="D38" i="1467" s="1"/>
  <c r="D39" i="1467" s="1"/>
  <c r="D40" i="1467" s="1"/>
  <c r="D41" i="1467" s="1"/>
  <c r="D42" i="1467" s="1"/>
  <c r="D43" i="1467" s="1"/>
  <c r="D44" i="1467" s="1"/>
  <c r="D45" i="1467" s="1"/>
  <c r="D46" i="1467" s="1"/>
  <c r="D47" i="1467" s="1"/>
  <c r="D48" i="1467" s="1"/>
  <c r="D49" i="1467" s="1"/>
  <c r="D50" i="1467" s="1"/>
  <c r="D51" i="1467" s="1"/>
  <c r="D52" i="1467" s="1"/>
  <c r="D53" i="1467" s="1"/>
  <c r="D54" i="1467" s="1"/>
  <c r="D55" i="1467" s="1"/>
  <c r="D56" i="1467" s="1"/>
  <c r="D57" i="1467" s="1"/>
  <c r="D58" i="1467" s="1"/>
  <c r="D59" i="1467" s="1"/>
  <c r="D60" i="1467" s="1"/>
  <c r="D61" i="1467" s="1"/>
  <c r="D62" i="1467" s="1"/>
  <c r="D63" i="1467" s="1"/>
  <c r="D64" i="1467" s="1"/>
  <c r="D65" i="1467" s="1"/>
  <c r="D66" i="1467" s="1"/>
  <c r="D67" i="1467" s="1"/>
  <c r="D68" i="1467" s="1"/>
  <c r="D69" i="1467" s="1"/>
  <c r="D70" i="1467" s="1"/>
  <c r="D71" i="1467" s="1"/>
  <c r="D72" i="1467" s="1"/>
  <c r="D73" i="1467" s="1"/>
  <c r="D74" i="1467" s="1"/>
  <c r="D75" i="1467" s="1"/>
  <c r="D76" i="1467" s="1"/>
  <c r="D77" i="1467" s="1"/>
  <c r="D78" i="1467" s="1"/>
  <c r="D79" i="1467" s="1"/>
  <c r="D80" i="1467" s="1"/>
  <c r="D81" i="1467" s="1"/>
  <c r="D82" i="1467" s="1"/>
  <c r="D83" i="1467" s="1"/>
  <c r="D84" i="1467" s="1"/>
  <c r="D85" i="1467" s="1"/>
  <c r="D86" i="1467" s="1"/>
  <c r="D87" i="1467" s="1"/>
  <c r="D88" i="1467" s="1"/>
  <c r="D89" i="1467" s="1"/>
  <c r="D90" i="1467" s="1"/>
  <c r="D91" i="1467" s="1"/>
  <c r="D92" i="1467" s="1"/>
  <c r="D93" i="1467" s="1"/>
  <c r="D94" i="1467" s="1"/>
  <c r="D95" i="1467" s="1"/>
  <c r="D96" i="1467" s="1"/>
  <c r="D97" i="1467" s="1"/>
  <c r="D98" i="1467" s="1"/>
  <c r="D99" i="1467" s="1"/>
  <c r="D100" i="1467" s="1"/>
  <c r="D101" i="1467" s="1"/>
  <c r="D102" i="1467" s="1"/>
  <c r="D103" i="1467" s="1"/>
  <c r="D104" i="1467" s="1"/>
  <c r="D105" i="1467" s="1"/>
  <c r="D106" i="1467" s="1"/>
  <c r="D107" i="1467" s="1"/>
  <c r="D108" i="1467" s="1"/>
  <c r="D109" i="1467" s="1"/>
  <c r="D110" i="1467" s="1"/>
  <c r="D111" i="1467" s="1"/>
  <c r="D112" i="1467" s="1"/>
  <c r="D113" i="1467" s="1"/>
  <c r="D114" i="1467" s="1"/>
  <c r="D115" i="1467" s="1"/>
  <c r="D116" i="1467" s="1"/>
  <c r="D117" i="1467" s="1"/>
  <c r="D118" i="1467" s="1"/>
  <c r="D119" i="1467" s="1"/>
  <c r="D120" i="1467" s="1"/>
  <c r="D121" i="1467" s="1"/>
  <c r="D122" i="1467" s="1"/>
  <c r="D123" i="1467" s="1"/>
  <c r="D124" i="1467" s="1"/>
  <c r="D125" i="1467" s="1"/>
  <c r="D126" i="1467" s="1"/>
  <c r="D127" i="1467" s="1"/>
  <c r="D128" i="1467" s="1"/>
  <c r="D129" i="1467" s="1"/>
  <c r="D130" i="1467" s="1"/>
  <c r="D131" i="1467" s="1"/>
  <c r="D132" i="1467" s="1"/>
  <c r="D133" i="1467" s="1"/>
  <c r="D134" i="1467" s="1"/>
  <c r="D135" i="1467" s="1"/>
  <c r="D136" i="1467" s="1"/>
  <c r="D137" i="1467" s="1"/>
  <c r="D138" i="1467" s="1"/>
  <c r="D139" i="1467" s="1"/>
  <c r="D140" i="1467" s="1"/>
  <c r="D141" i="1467" s="1"/>
  <c r="D142" i="1467" s="1"/>
  <c r="D143" i="1467" s="1"/>
  <c r="D144" i="1467" s="1"/>
  <c r="D145" i="1467" s="1"/>
  <c r="D146" i="1467" s="1"/>
  <c r="D147" i="1467" s="1"/>
  <c r="D148" i="1467" s="1"/>
  <c r="D149" i="1467" s="1"/>
  <c r="D150" i="1467" s="1"/>
  <c r="D151" i="1467" s="1"/>
  <c r="D152" i="1467" s="1"/>
  <c r="D153" i="1467" s="1"/>
  <c r="D154" i="1467" s="1"/>
  <c r="D155" i="1467" s="1"/>
  <c r="D156" i="1467" s="1"/>
  <c r="D157" i="1467" s="1"/>
  <c r="D158" i="1467" s="1"/>
  <c r="D159" i="1467" s="1"/>
  <c r="D160" i="1467" s="1"/>
  <c r="D161" i="1467" s="1"/>
  <c r="D162" i="1467" s="1"/>
  <c r="D163" i="1467" s="1"/>
  <c r="D164" i="1467" s="1"/>
  <c r="D165" i="1467" s="1"/>
  <c r="D166" i="1467" s="1"/>
  <c r="A12" i="1382"/>
  <c r="A13" i="1382" s="1"/>
  <c r="A14" i="1382" s="1"/>
  <c r="A15" i="1382" s="1"/>
  <c r="A16" i="1382" s="1"/>
  <c r="A17" i="1382" s="1"/>
  <c r="A18" i="1382" s="1"/>
  <c r="A19" i="1382" s="1"/>
  <c r="A20" i="1382" s="1"/>
  <c r="A21" i="1382" s="1"/>
  <c r="A22" i="1382" s="1"/>
  <c r="A23" i="1382" s="1"/>
  <c r="B152" i="1467"/>
  <c r="B153" i="1467"/>
  <c r="B154" i="1467"/>
  <c r="B155" i="1467"/>
  <c r="B156" i="1467"/>
  <c r="B157" i="1467"/>
  <c r="B158" i="1467"/>
  <c r="B159" i="1467"/>
  <c r="B160" i="1467"/>
  <c r="B161" i="1467"/>
  <c r="B162" i="1467"/>
  <c r="B163" i="1467"/>
  <c r="B164" i="1467"/>
  <c r="B165" i="1467"/>
  <c r="B166" i="1467"/>
  <c r="B43" i="1467"/>
  <c r="B44" i="1467"/>
  <c r="B45" i="1467"/>
  <c r="B46" i="1467"/>
  <c r="B47" i="1467"/>
  <c r="B48" i="1467"/>
  <c r="B49" i="1467"/>
  <c r="B50" i="1467"/>
  <c r="B51" i="1467"/>
  <c r="B52" i="1467"/>
  <c r="B53" i="1467"/>
  <c r="B54" i="1467"/>
  <c r="B55" i="1467"/>
  <c r="B56" i="1467"/>
  <c r="B57" i="1467"/>
  <c r="B58" i="1467"/>
  <c r="B59" i="1467"/>
  <c r="B60" i="1467"/>
  <c r="B61" i="1467"/>
  <c r="B62" i="1467"/>
  <c r="B63" i="1467"/>
  <c r="B64" i="1467"/>
  <c r="B65" i="1467"/>
  <c r="B66" i="1467"/>
  <c r="B67" i="1467"/>
  <c r="B68" i="1467"/>
  <c r="B69" i="1467"/>
  <c r="B70" i="1467"/>
  <c r="B71" i="1467"/>
  <c r="B72" i="1467"/>
  <c r="B73" i="1467"/>
  <c r="B74" i="1467"/>
  <c r="B75" i="1467"/>
  <c r="B76" i="1467"/>
  <c r="B77" i="1467"/>
  <c r="B78" i="1467"/>
  <c r="B79" i="1467"/>
  <c r="B80" i="1467"/>
  <c r="B81" i="1467"/>
  <c r="B82" i="1467"/>
  <c r="B83" i="1467"/>
  <c r="B84" i="1467"/>
  <c r="B85" i="1467"/>
  <c r="B86" i="1467"/>
  <c r="B87" i="1467"/>
  <c r="B88" i="1467"/>
  <c r="B89" i="1467"/>
  <c r="B90" i="1467"/>
  <c r="B91" i="1467"/>
  <c r="B92" i="1467"/>
  <c r="B93" i="1467"/>
  <c r="B94" i="1467"/>
  <c r="B95" i="1467"/>
  <c r="B96" i="1467"/>
  <c r="B97" i="1467"/>
  <c r="B98" i="1467"/>
  <c r="B99" i="1467"/>
  <c r="B100" i="1467"/>
  <c r="B101" i="1467"/>
  <c r="B102" i="1467"/>
  <c r="B103" i="1467"/>
  <c r="B104" i="1467"/>
  <c r="B105" i="1467"/>
  <c r="B106" i="1467"/>
  <c r="B107" i="1467"/>
  <c r="B108" i="1467"/>
  <c r="B109" i="1467"/>
  <c r="B110" i="1467"/>
  <c r="B111" i="1467"/>
  <c r="B112" i="1467"/>
  <c r="B113" i="1467"/>
  <c r="B114" i="1467"/>
  <c r="B115" i="1467"/>
  <c r="B116" i="1467"/>
  <c r="B117" i="1467"/>
  <c r="B118" i="1467"/>
  <c r="B119" i="1467"/>
  <c r="B120" i="1467"/>
  <c r="B121" i="1467"/>
  <c r="B122" i="1467"/>
  <c r="B123" i="1467"/>
  <c r="B124" i="1467"/>
  <c r="B125" i="1467"/>
  <c r="B126" i="1467"/>
  <c r="B127" i="1467"/>
  <c r="B128" i="1467"/>
  <c r="B129" i="1467"/>
  <c r="B130" i="1467"/>
  <c r="B131" i="1467"/>
  <c r="B132" i="1467"/>
  <c r="B133" i="1467"/>
  <c r="B134" i="1467"/>
  <c r="B135" i="1467"/>
  <c r="B136" i="1467"/>
  <c r="B137" i="1467"/>
  <c r="B138" i="1467"/>
  <c r="B139" i="1467"/>
  <c r="B140" i="1467"/>
  <c r="B141" i="1467"/>
  <c r="B142" i="1467"/>
  <c r="B143" i="1467"/>
  <c r="B144" i="1467"/>
  <c r="B145" i="1467"/>
  <c r="B146" i="1467"/>
  <c r="B147" i="1467"/>
  <c r="B148" i="1467"/>
  <c r="B149" i="1467"/>
  <c r="B150" i="1467"/>
  <c r="B151" i="1467"/>
  <c r="B26" i="1467" l="1"/>
  <c r="B27" i="1467"/>
  <c r="B28" i="1467"/>
  <c r="B29" i="1467"/>
  <c r="B30" i="1467"/>
  <c r="B31" i="1467"/>
  <c r="B32" i="1467"/>
  <c r="B33" i="1467"/>
  <c r="B34" i="1467"/>
  <c r="B35" i="1467"/>
  <c r="B36" i="1467"/>
  <c r="B37" i="1467"/>
  <c r="B38" i="1467"/>
  <c r="B39" i="1467"/>
  <c r="B40" i="1467"/>
  <c r="B41" i="1467"/>
  <c r="B42" i="1467"/>
  <c r="G29" i="1467"/>
  <c r="H28" i="1467"/>
  <c r="H27" i="1467"/>
  <c r="G25" i="1467"/>
  <c r="H24" i="1467"/>
  <c r="H23" i="1467"/>
  <c r="G21" i="1467"/>
  <c r="H20" i="1467"/>
  <c r="H19" i="1467"/>
  <c r="G17" i="1467"/>
  <c r="H16" i="1467"/>
  <c r="H15" i="1467"/>
  <c r="G13" i="1467"/>
  <c r="H12" i="1467"/>
  <c r="H11" i="1467"/>
  <c r="G9" i="1467"/>
  <c r="H8" i="1467"/>
  <c r="H7" i="1467"/>
  <c r="K27" i="1466"/>
  <c r="K24" i="1466"/>
  <c r="K43" i="1466"/>
  <c r="K42" i="1466"/>
  <c r="K4" i="1405"/>
  <c r="M4" i="1405"/>
  <c r="N4" i="1405"/>
  <c r="K5" i="1405"/>
  <c r="M5" i="1405"/>
  <c r="N5" i="1405"/>
  <c r="K6" i="1405"/>
  <c r="M6" i="1405"/>
  <c r="N6" i="1405"/>
  <c r="K7" i="1405"/>
  <c r="M7" i="1405"/>
  <c r="N7" i="1405"/>
  <c r="K8" i="1405"/>
  <c r="M8" i="1405"/>
  <c r="N8" i="1405"/>
  <c r="K9" i="1405"/>
  <c r="M9" i="1405"/>
  <c r="N9" i="1405"/>
  <c r="K10" i="1405"/>
  <c r="M10" i="1405"/>
  <c r="N10" i="1405"/>
  <c r="K11" i="1405"/>
  <c r="M11" i="1405"/>
  <c r="N11" i="1405"/>
  <c r="K12" i="1405"/>
  <c r="M12" i="1405"/>
  <c r="N12" i="1405"/>
  <c r="K13" i="1405"/>
  <c r="M13" i="1405"/>
  <c r="N13" i="1405"/>
  <c r="K14" i="1405"/>
  <c r="M14" i="1405"/>
  <c r="N14" i="1405"/>
  <c r="K15" i="1405"/>
  <c r="M15" i="1405"/>
  <c r="N15" i="1405"/>
  <c r="K16" i="1405"/>
  <c r="M16" i="1405"/>
  <c r="N16" i="1405"/>
  <c r="K17" i="1405"/>
  <c r="L17" i="1405"/>
  <c r="M17" i="1405"/>
  <c r="P17" i="1405" s="1"/>
  <c r="N17" i="1405"/>
  <c r="K18" i="1405"/>
  <c r="L18" i="1405"/>
  <c r="M18" i="1405"/>
  <c r="N18" i="1405"/>
  <c r="K19" i="1405"/>
  <c r="L19" i="1405"/>
  <c r="M19" i="1405"/>
  <c r="P19" i="1405" s="1"/>
  <c r="N19" i="1405"/>
  <c r="K20" i="1405"/>
  <c r="M20" i="1405"/>
  <c r="N20" i="1405"/>
  <c r="L33" i="1466"/>
  <c r="K33" i="1466"/>
  <c r="L32" i="1466"/>
  <c r="K32" i="1466"/>
  <c r="L35" i="1466"/>
  <c r="K35" i="1466"/>
  <c r="L21" i="1466"/>
  <c r="K21" i="1466"/>
  <c r="L38" i="1466"/>
  <c r="K38" i="1466"/>
  <c r="L23" i="1466"/>
  <c r="K23" i="1466"/>
  <c r="L40" i="1466"/>
  <c r="K40" i="1466"/>
  <c r="L12" i="1466"/>
  <c r="K12" i="1466"/>
  <c r="L16" i="1466"/>
  <c r="K16" i="1466"/>
  <c r="L17" i="1466"/>
  <c r="K17" i="1466"/>
  <c r="L42" i="1466"/>
  <c r="L43" i="1466"/>
  <c r="L24" i="1466"/>
  <c r="L46" i="1466"/>
  <c r="K46" i="1466"/>
  <c r="L27" i="1466"/>
  <c r="L48" i="1466"/>
  <c r="K48" i="1466"/>
  <c r="L29" i="1466"/>
  <c r="K29" i="1466"/>
  <c r="L14" i="1466"/>
  <c r="K14" i="1466"/>
  <c r="L15" i="1466"/>
  <c r="K15" i="1466"/>
  <c r="L44" i="1466"/>
  <c r="K44" i="1466"/>
  <c r="L25" i="1466"/>
  <c r="K25" i="1466"/>
  <c r="L36" i="1466"/>
  <c r="K36" i="1466"/>
  <c r="O37" i="1466"/>
  <c r="P11" i="1405" l="1"/>
  <c r="P18" i="1405"/>
  <c r="B11" i="1461"/>
  <c r="B12" i="1461"/>
  <c r="B13" i="1461"/>
  <c r="B14" i="1461"/>
  <c r="B15" i="1461"/>
  <c r="B16" i="1461"/>
  <c r="B17" i="1461"/>
  <c r="B18" i="1461"/>
  <c r="B19" i="1461"/>
  <c r="B20" i="1461"/>
  <c r="B21" i="1461"/>
  <c r="B22" i="1461"/>
  <c r="B23" i="1461"/>
  <c r="B24" i="1461"/>
  <c r="B25" i="1461"/>
  <c r="B26" i="1461"/>
  <c r="B27" i="1461"/>
  <c r="B28" i="1461"/>
  <c r="B230" i="1465"/>
  <c r="B229" i="1465"/>
  <c r="B228" i="1465"/>
  <c r="B227" i="1465"/>
  <c r="B226" i="1465"/>
  <c r="B225" i="1465"/>
  <c r="B224" i="1465"/>
  <c r="B223" i="1465"/>
  <c r="B222" i="1465"/>
  <c r="B221" i="1465"/>
  <c r="B220" i="1465"/>
  <c r="B219" i="1465"/>
  <c r="B218" i="1465"/>
  <c r="B76" i="1465"/>
  <c r="B77" i="1465"/>
  <c r="B78" i="1465"/>
  <c r="B79" i="1465"/>
  <c r="B80" i="1465"/>
  <c r="B81" i="1465"/>
  <c r="B82" i="1465"/>
  <c r="B83" i="1465"/>
  <c r="B84" i="1465"/>
  <c r="B85" i="1465"/>
  <c r="B86" i="1465"/>
  <c r="B87" i="1465"/>
  <c r="B88" i="1465"/>
  <c r="B89" i="1465"/>
  <c r="B90" i="1465"/>
  <c r="B91" i="1465"/>
  <c r="B92" i="1465"/>
  <c r="B93" i="1465"/>
  <c r="B94" i="1465"/>
  <c r="B95" i="1465"/>
  <c r="B96" i="1465"/>
  <c r="B97" i="1465"/>
  <c r="B98" i="1465"/>
  <c r="B99" i="1465"/>
  <c r="B100" i="1465"/>
  <c r="B101" i="1465"/>
  <c r="B102" i="1465"/>
  <c r="B103" i="1465"/>
  <c r="B104" i="1465"/>
  <c r="B105" i="1465"/>
  <c r="B106" i="1465"/>
  <c r="B107" i="1465"/>
  <c r="B108" i="1465"/>
  <c r="B109" i="1465"/>
  <c r="B110" i="1465"/>
  <c r="B111" i="1465"/>
  <c r="B112" i="1465"/>
  <c r="B113" i="1465"/>
  <c r="B114" i="1465"/>
  <c r="B115" i="1465"/>
  <c r="B116" i="1465"/>
  <c r="B117" i="1465"/>
  <c r="B118" i="1465"/>
  <c r="B119" i="1465"/>
  <c r="B120" i="1465"/>
  <c r="B121" i="1465"/>
  <c r="B122" i="1465"/>
  <c r="B123" i="1465"/>
  <c r="B124" i="1465"/>
  <c r="B125" i="1465"/>
  <c r="B126" i="1465"/>
  <c r="B127" i="1465"/>
  <c r="B128" i="1465"/>
  <c r="B129" i="1465"/>
  <c r="B130" i="1465"/>
  <c r="B131" i="1465"/>
  <c r="B132" i="1465"/>
  <c r="B133" i="1465"/>
  <c r="B134" i="1465"/>
  <c r="B135" i="1465"/>
  <c r="B136" i="1465"/>
  <c r="B137" i="1465"/>
  <c r="B138" i="1465"/>
  <c r="B139" i="1465"/>
  <c r="B140" i="1465"/>
  <c r="B141" i="1465"/>
  <c r="B142" i="1465"/>
  <c r="B143" i="1465"/>
  <c r="B144" i="1465"/>
  <c r="B145" i="1465"/>
  <c r="B146" i="1465"/>
  <c r="B147" i="1465"/>
  <c r="B148" i="1465"/>
  <c r="B149" i="1465"/>
  <c r="B150" i="1465"/>
  <c r="B151" i="1465"/>
  <c r="B152" i="1465"/>
  <c r="B153" i="1465"/>
  <c r="B154" i="1465"/>
  <c r="B155" i="1465"/>
  <c r="B156" i="1465"/>
  <c r="B157" i="1465"/>
  <c r="B158" i="1465"/>
  <c r="B159" i="1465"/>
  <c r="B160" i="1465"/>
  <c r="B161" i="1465"/>
  <c r="B162" i="1465"/>
  <c r="B163" i="1465"/>
  <c r="B164" i="1465"/>
  <c r="B165" i="1465"/>
  <c r="B166" i="1465"/>
  <c r="B167" i="1465"/>
  <c r="B168" i="1465"/>
  <c r="B169" i="1465"/>
  <c r="B170" i="1465"/>
  <c r="B171" i="1465"/>
  <c r="B172" i="1465"/>
  <c r="B173" i="1465"/>
  <c r="B174" i="1465"/>
  <c r="B175" i="1465"/>
  <c r="B176" i="1465"/>
  <c r="B177" i="1465"/>
  <c r="B178" i="1465"/>
  <c r="B179" i="1465"/>
  <c r="B180" i="1465"/>
  <c r="B181" i="1465"/>
  <c r="B182" i="1465"/>
  <c r="B183" i="1465"/>
  <c r="B184" i="1465"/>
  <c r="B185" i="1465"/>
  <c r="B186" i="1465"/>
  <c r="B187" i="1465"/>
  <c r="B188" i="1465"/>
  <c r="B189" i="1465"/>
  <c r="B190" i="1465"/>
  <c r="B191" i="1465"/>
  <c r="B192" i="1465"/>
  <c r="B193" i="1465"/>
  <c r="B194" i="1465"/>
  <c r="B195" i="1465"/>
  <c r="B196" i="1465"/>
  <c r="B197" i="1465"/>
  <c r="B198" i="1465"/>
  <c r="B199" i="1465"/>
  <c r="B200" i="1465"/>
  <c r="B201" i="1465"/>
  <c r="B202" i="1465"/>
  <c r="B203" i="1465"/>
  <c r="B204" i="1465"/>
  <c r="B205" i="1465"/>
  <c r="B206" i="1465"/>
  <c r="B207" i="1465"/>
  <c r="B208" i="1465"/>
  <c r="B209" i="1465"/>
  <c r="B210" i="1465"/>
  <c r="B211" i="1465"/>
  <c r="B212" i="1465"/>
  <c r="B213" i="1465"/>
  <c r="B214" i="1465"/>
  <c r="B215" i="1465"/>
  <c r="B216" i="1465"/>
  <c r="B217" i="1465"/>
  <c r="B41" i="1465"/>
  <c r="B42" i="1465"/>
  <c r="B43" i="1465"/>
  <c r="B44" i="1465"/>
  <c r="B45" i="1465"/>
  <c r="B46" i="1465"/>
  <c r="B47" i="1465"/>
  <c r="B48" i="1465"/>
  <c r="B49" i="1465"/>
  <c r="B50" i="1465"/>
  <c r="B51" i="1465"/>
  <c r="B52" i="1465"/>
  <c r="B53" i="1465"/>
  <c r="B54" i="1465"/>
  <c r="B55" i="1465"/>
  <c r="B56" i="1465"/>
  <c r="B57" i="1465"/>
  <c r="B58" i="1465"/>
  <c r="B59" i="1465"/>
  <c r="B60" i="1465"/>
  <c r="B61" i="1465"/>
  <c r="B62" i="1465"/>
  <c r="B63" i="1465"/>
  <c r="B64" i="1465"/>
  <c r="B65" i="1465"/>
  <c r="B66" i="1465"/>
  <c r="B67" i="1465"/>
  <c r="B68" i="1465"/>
  <c r="B69" i="1465"/>
  <c r="B70" i="1465"/>
  <c r="B71" i="1465"/>
  <c r="B72" i="1465"/>
  <c r="B73" i="1465"/>
  <c r="B74" i="1465"/>
  <c r="B75" i="1465"/>
  <c r="O61" i="1464"/>
  <c r="O60" i="1464"/>
  <c r="B30" i="1465"/>
  <c r="B31" i="1465"/>
  <c r="B32" i="1465"/>
  <c r="B33" i="1465"/>
  <c r="B34" i="1465"/>
  <c r="B35" i="1465"/>
  <c r="B36" i="1465"/>
  <c r="B37" i="1465"/>
  <c r="B38" i="1465"/>
  <c r="B39" i="1465"/>
  <c r="B40" i="1465"/>
  <c r="B18" i="1465" l="1"/>
  <c r="B19" i="1465"/>
  <c r="B20" i="1465"/>
  <c r="B21" i="1465"/>
  <c r="B22" i="1465"/>
  <c r="B23" i="1465"/>
  <c r="B24" i="1465"/>
  <c r="B25" i="1465"/>
  <c r="B26" i="1465"/>
  <c r="B27" i="1465"/>
  <c r="B28" i="1465"/>
  <c r="B29" i="1465"/>
  <c r="K66" i="1464"/>
  <c r="K61" i="1464"/>
  <c r="K29" i="1464"/>
  <c r="K30" i="1464"/>
  <c r="K25" i="1464"/>
  <c r="K26" i="1464"/>
  <c r="K51" i="1464"/>
  <c r="K49" i="1464"/>
  <c r="K44" i="1464"/>
  <c r="K55" i="1464"/>
  <c r="K35" i="1464"/>
  <c r="K38" i="1464"/>
  <c r="K33" i="1464"/>
  <c r="K41" i="1464"/>
  <c r="K23" i="1464"/>
  <c r="R4" i="1405"/>
  <c r="S4" i="1405"/>
  <c r="R5" i="1405"/>
  <c r="S5" i="1405"/>
  <c r="R6" i="1405"/>
  <c r="S6" i="1405"/>
  <c r="R7" i="1405"/>
  <c r="S7" i="1405"/>
  <c r="R8" i="1405"/>
  <c r="S8" i="1405"/>
  <c r="R9" i="1405"/>
  <c r="S9" i="1405"/>
  <c r="R10" i="1405"/>
  <c r="S10" i="1405"/>
  <c r="R11" i="1405"/>
  <c r="S11" i="1405"/>
  <c r="R12" i="1405"/>
  <c r="S12" i="1405"/>
  <c r="R13" i="1405"/>
  <c r="S13" i="1405"/>
  <c r="R14" i="1405"/>
  <c r="S14" i="1405"/>
  <c r="R15" i="1405"/>
  <c r="S15" i="1405"/>
  <c r="R16" i="1405"/>
  <c r="S16" i="1405"/>
  <c r="R17" i="1405"/>
  <c r="S17" i="1405"/>
  <c r="R18" i="1405"/>
  <c r="S18" i="1405"/>
  <c r="R19" i="1405"/>
  <c r="S19" i="1405"/>
  <c r="R20" i="1405"/>
  <c r="S20" i="1405"/>
  <c r="R21" i="1405"/>
  <c r="S21" i="1405"/>
  <c r="R22" i="1405"/>
  <c r="S22" i="1405"/>
  <c r="R23" i="1405"/>
  <c r="S23" i="1405"/>
  <c r="R24" i="1405"/>
  <c r="S24" i="1405"/>
  <c r="R25" i="1405"/>
  <c r="S25" i="1405"/>
  <c r="R26" i="1405"/>
  <c r="S26" i="1405"/>
  <c r="K3" i="1405"/>
  <c r="L106" i="1464"/>
  <c r="K106" i="1464"/>
  <c r="L107" i="1464"/>
  <c r="K107" i="1464"/>
  <c r="L108" i="1464"/>
  <c r="K108" i="1464"/>
  <c r="L109" i="1464"/>
  <c r="K109" i="1464"/>
  <c r="L110" i="1464"/>
  <c r="K110" i="1464"/>
  <c r="L111" i="1464"/>
  <c r="K111" i="1464"/>
  <c r="L112" i="1464"/>
  <c r="K112" i="1464"/>
  <c r="L113" i="1464"/>
  <c r="K113" i="1464"/>
  <c r="L114" i="1464"/>
  <c r="K114" i="1464"/>
  <c r="L115" i="1464"/>
  <c r="K115" i="1464"/>
  <c r="L116" i="1464"/>
  <c r="K116" i="1464"/>
  <c r="L117" i="1464"/>
  <c r="K117" i="1464"/>
  <c r="L118" i="1464"/>
  <c r="K118" i="1464"/>
  <c r="L119" i="1464"/>
  <c r="K119" i="1464"/>
  <c r="L120" i="1464"/>
  <c r="K120" i="1464"/>
  <c r="L121" i="1464"/>
  <c r="K121" i="1464"/>
  <c r="L122" i="1464"/>
  <c r="K122" i="1464"/>
  <c r="L123" i="1464"/>
  <c r="K123" i="1464"/>
  <c r="L124" i="1464"/>
  <c r="K124" i="1464"/>
  <c r="L125" i="1464"/>
  <c r="K125" i="1464"/>
  <c r="L126" i="1464"/>
  <c r="K126" i="1464"/>
  <c r="L127" i="1464"/>
  <c r="K127" i="1464"/>
  <c r="L128" i="1464"/>
  <c r="K128" i="1464"/>
  <c r="L129" i="1464"/>
  <c r="K129" i="1464"/>
  <c r="L130" i="1464"/>
  <c r="K130" i="1464"/>
  <c r="L131" i="1464"/>
  <c r="K131" i="1464"/>
  <c r="L132" i="1464"/>
  <c r="K132" i="1464"/>
  <c r="L133" i="1464"/>
  <c r="K133" i="1464"/>
  <c r="L134" i="1464"/>
  <c r="K134" i="1464"/>
  <c r="L135" i="1464"/>
  <c r="K135" i="1464"/>
  <c r="L136" i="1464"/>
  <c r="K136" i="1464"/>
  <c r="L137" i="1464"/>
  <c r="K137" i="1464"/>
  <c r="K138" i="1464"/>
  <c r="L138" i="1464"/>
  <c r="L139" i="1464"/>
  <c r="K139" i="1464"/>
  <c r="L140" i="1464"/>
  <c r="K140" i="1464"/>
  <c r="L141" i="1464"/>
  <c r="K141" i="1464"/>
  <c r="L142" i="1464"/>
  <c r="K142" i="1464"/>
  <c r="L143" i="1464"/>
  <c r="K143" i="1464"/>
  <c r="L144" i="1464"/>
  <c r="K144" i="1464"/>
  <c r="L145" i="1464"/>
  <c r="K145" i="1464"/>
  <c r="L146" i="1464"/>
  <c r="K146" i="1464"/>
  <c r="L147" i="1464"/>
  <c r="K147" i="1464"/>
  <c r="L148" i="1464"/>
  <c r="K148" i="1464"/>
  <c r="L149" i="1464"/>
  <c r="K149" i="1464"/>
  <c r="L150" i="1464"/>
  <c r="K150" i="1464"/>
  <c r="L151" i="1464"/>
  <c r="K151" i="1464"/>
  <c r="L152" i="1464"/>
  <c r="K152" i="1464"/>
  <c r="L153" i="1464"/>
  <c r="K153" i="1464"/>
  <c r="L154" i="1464"/>
  <c r="K154" i="1464"/>
  <c r="L155" i="1464"/>
  <c r="K155" i="1464"/>
  <c r="L156" i="1464"/>
  <c r="K156" i="1464"/>
  <c r="L157" i="1464"/>
  <c r="K157" i="1464"/>
  <c r="L158" i="1464"/>
  <c r="K158" i="1464"/>
  <c r="L18" i="1464"/>
  <c r="K18" i="1464"/>
  <c r="L61" i="1464"/>
  <c r="L60" i="1464"/>
  <c r="K60" i="1464"/>
  <c r="L63" i="1464"/>
  <c r="K63" i="1464"/>
  <c r="L19" i="1464"/>
  <c r="K19" i="1464"/>
  <c r="L35" i="1464"/>
  <c r="L45" i="1464"/>
  <c r="K45" i="1464"/>
  <c r="L64" i="1464"/>
  <c r="K64" i="1464"/>
  <c r="L38" i="1464"/>
  <c r="L48" i="1464"/>
  <c r="K48" i="1464"/>
  <c r="L6" i="1464"/>
  <c r="K6" i="1464"/>
  <c r="L5" i="1464"/>
  <c r="K5" i="1464"/>
  <c r="L41" i="1464"/>
  <c r="L51" i="1464"/>
  <c r="L27" i="1464"/>
  <c r="K27" i="1464"/>
  <c r="L58" i="1464"/>
  <c r="K58" i="1464"/>
  <c r="L62" i="1464"/>
  <c r="K62" i="1464"/>
  <c r="L7" i="1464"/>
  <c r="K7" i="1464"/>
  <c r="L34" i="1464"/>
  <c r="K34" i="1464"/>
  <c r="L54" i="1464"/>
  <c r="K54" i="1464"/>
  <c r="O53" i="1464"/>
  <c r="L44" i="1464"/>
  <c r="L26" i="1464"/>
  <c r="L30" i="1464"/>
  <c r="L67" i="1464"/>
  <c r="K67" i="1464"/>
  <c r="K8" i="1464"/>
  <c r="L8" i="1464"/>
  <c r="L55" i="1464"/>
  <c r="L65" i="1464"/>
  <c r="K65" i="1464"/>
  <c r="L39" i="1464"/>
  <c r="K39" i="1464"/>
  <c r="L49" i="1464"/>
  <c r="L29" i="1464"/>
  <c r="L42" i="1464"/>
  <c r="K42" i="1464"/>
  <c r="L52" i="1464"/>
  <c r="K52" i="1464"/>
  <c r="L32" i="1464"/>
  <c r="K32" i="1464"/>
  <c r="L20" i="1464"/>
  <c r="K20" i="1464"/>
  <c r="L57" i="1464"/>
  <c r="K57" i="1464"/>
  <c r="L37" i="1464"/>
  <c r="K37" i="1464"/>
  <c r="L47" i="1464"/>
  <c r="K47" i="1464"/>
  <c r="L31" i="1464"/>
  <c r="K31" i="1464"/>
  <c r="L40" i="1464"/>
  <c r="K40" i="1464"/>
  <c r="L50" i="1464"/>
  <c r="K50" i="1464"/>
  <c r="L25" i="1464"/>
  <c r="L66" i="1464"/>
  <c r="L56" i="1464"/>
  <c r="K56" i="1464"/>
  <c r="L23" i="1464"/>
  <c r="L28" i="1464"/>
  <c r="K28" i="1464"/>
  <c r="L59" i="1464"/>
  <c r="K59" i="1464"/>
  <c r="L68" i="1464"/>
  <c r="K68" i="1464"/>
  <c r="L53" i="1464"/>
  <c r="K53" i="1464"/>
  <c r="O54" i="1464"/>
  <c r="L22" i="1464"/>
  <c r="K22" i="1464"/>
  <c r="L21" i="1464"/>
  <c r="K21" i="1464"/>
  <c r="L69" i="1464"/>
  <c r="K69" i="1464"/>
  <c r="L70" i="1464"/>
  <c r="K70" i="1464"/>
  <c r="L71" i="1464"/>
  <c r="K71" i="1464"/>
  <c r="L72" i="1464"/>
  <c r="K72" i="1464"/>
  <c r="L73" i="1464"/>
  <c r="K73" i="1464"/>
  <c r="L74" i="1464"/>
  <c r="K74" i="1464"/>
  <c r="L75" i="1464"/>
  <c r="K75" i="1464"/>
  <c r="L76" i="1464"/>
  <c r="K76" i="1464"/>
  <c r="L77" i="1464"/>
  <c r="K77" i="1464"/>
  <c r="L78" i="1464"/>
  <c r="K78" i="1464"/>
  <c r="L79" i="1464"/>
  <c r="K79" i="1464"/>
  <c r="L80" i="1464"/>
  <c r="K80" i="1464"/>
  <c r="L9" i="1464"/>
  <c r="K9" i="1464"/>
  <c r="L10" i="1464"/>
  <c r="K10" i="1464"/>
  <c r="L11" i="1464"/>
  <c r="K11" i="1464"/>
  <c r="L12" i="1464"/>
  <c r="K12" i="1464"/>
  <c r="L13" i="1464"/>
  <c r="K13" i="1464"/>
  <c r="L14" i="1464"/>
  <c r="K14" i="1464"/>
  <c r="L15" i="1464"/>
  <c r="K15" i="1464"/>
  <c r="L16" i="1464"/>
  <c r="K16" i="1464"/>
  <c r="L17" i="1464"/>
  <c r="K17" i="1464"/>
  <c r="L33" i="1464"/>
  <c r="L43" i="1464"/>
  <c r="K43" i="1464"/>
  <c r="L36" i="1464"/>
  <c r="K36" i="1464"/>
  <c r="L46" i="1464"/>
  <c r="K46" i="1464"/>
  <c r="L24" i="1464"/>
  <c r="K24" i="1464"/>
  <c r="K21" i="1405" l="1"/>
  <c r="K22" i="1405"/>
  <c r="K23" i="1405"/>
  <c r="K24" i="1405"/>
  <c r="K25" i="1405"/>
  <c r="K26" i="1405"/>
  <c r="K27" i="1405"/>
  <c r="K28" i="1405"/>
  <c r="K29" i="1405"/>
  <c r="K30" i="1405"/>
  <c r="K31" i="1405"/>
  <c r="K32" i="1405"/>
  <c r="K33" i="1405"/>
  <c r="K34" i="1405"/>
  <c r="K35" i="1405"/>
  <c r="K36" i="1405"/>
  <c r="K37" i="1405"/>
  <c r="K38" i="1405"/>
  <c r="K39" i="1405"/>
  <c r="K40" i="1405"/>
  <c r="K41" i="1405"/>
  <c r="K42" i="1405"/>
  <c r="K43" i="1405"/>
  <c r="K44" i="1405"/>
  <c r="K45" i="1405"/>
  <c r="K46" i="1405"/>
  <c r="K47" i="1405"/>
  <c r="K48" i="1405"/>
  <c r="K49" i="1405"/>
  <c r="K50" i="1405"/>
  <c r="K51" i="1405"/>
  <c r="K52" i="1405"/>
  <c r="K53" i="1405"/>
  <c r="K54" i="1405"/>
  <c r="K55" i="1405"/>
  <c r="K56" i="1405"/>
  <c r="K57" i="1405"/>
  <c r="K58" i="1405"/>
  <c r="K59" i="1405"/>
  <c r="K60" i="1405"/>
  <c r="K61" i="1405"/>
  <c r="K62" i="1405"/>
  <c r="K63" i="1405"/>
  <c r="K64" i="1405"/>
  <c r="K65" i="1405"/>
  <c r="K66" i="1405"/>
  <c r="K67" i="1405"/>
  <c r="K68" i="1405"/>
  <c r="K69" i="1405"/>
  <c r="K70" i="1405"/>
  <c r="K71" i="1405"/>
  <c r="K72" i="1405"/>
  <c r="K73" i="1405"/>
  <c r="K74" i="1405"/>
  <c r="K75" i="1405"/>
  <c r="K76" i="1405"/>
  <c r="K77" i="1405"/>
  <c r="K78" i="1405"/>
  <c r="K79" i="1405"/>
  <c r="K80" i="1405"/>
  <c r="K81" i="1405"/>
  <c r="K82" i="1405"/>
  <c r="K83" i="1405"/>
  <c r="K84" i="1405"/>
  <c r="K85" i="1405"/>
  <c r="K86" i="1405"/>
  <c r="K87" i="1405"/>
  <c r="K88" i="1405"/>
  <c r="K89" i="1405"/>
  <c r="H3" i="1405"/>
  <c r="S3" i="1405"/>
  <c r="R3" i="1405"/>
  <c r="O9" i="1460" l="1"/>
  <c r="K9" i="1460"/>
  <c r="L9" i="1460"/>
  <c r="O36" i="1460"/>
  <c r="O35" i="1460"/>
  <c r="O27" i="1460"/>
  <c r="O26" i="1460"/>
  <c r="T6" i="1508"/>
  <c r="U6" i="1508" s="1"/>
  <c r="T7" i="1508"/>
  <c r="U7" i="1508" s="1"/>
  <c r="T8" i="1508"/>
  <c r="U8" i="1508" s="1"/>
  <c r="T9" i="1508"/>
  <c r="U9" i="1508" s="1"/>
  <c r="T10" i="1508"/>
  <c r="U10" i="1508" s="1"/>
  <c r="T11" i="1508"/>
  <c r="U11" i="1508" s="1"/>
  <c r="T12" i="1508"/>
  <c r="U12" i="1508" s="1"/>
  <c r="T13" i="1508"/>
  <c r="U13" i="1508" s="1"/>
  <c r="T14" i="1508"/>
  <c r="U14" i="1508" s="1"/>
  <c r="T15" i="1508"/>
  <c r="U15" i="1508" s="1"/>
  <c r="T16" i="1508"/>
  <c r="U16" i="1508" s="1"/>
  <c r="T17" i="1508"/>
  <c r="U17" i="1508" s="1"/>
  <c r="T18" i="1508"/>
  <c r="U18" i="1508" s="1"/>
  <c r="T19" i="1508"/>
  <c r="U19" i="1508" s="1"/>
  <c r="T20" i="1508"/>
  <c r="U20" i="1508" s="1"/>
  <c r="T21" i="1508"/>
  <c r="U21" i="1508" s="1"/>
  <c r="T22" i="1508"/>
  <c r="U22" i="1508" s="1"/>
  <c r="T23" i="1508"/>
  <c r="U23" i="1508" s="1"/>
  <c r="T24" i="1508"/>
  <c r="U24" i="1508" s="1"/>
  <c r="T25" i="1508"/>
  <c r="U25" i="1508" s="1"/>
  <c r="T26" i="1508"/>
  <c r="U26" i="1508" s="1"/>
  <c r="T27" i="1508"/>
  <c r="U27" i="1508" s="1"/>
  <c r="T28" i="1508"/>
  <c r="U28" i="1508" s="1"/>
  <c r="O28" i="1460" l="1"/>
  <c r="O37" i="1460"/>
  <c r="K15" i="1378"/>
  <c r="L19" i="1378"/>
  <c r="K19" i="1378"/>
  <c r="L20" i="1378"/>
  <c r="K20" i="1378"/>
  <c r="L22" i="1378"/>
  <c r="K22" i="1378"/>
  <c r="L21" i="1378"/>
  <c r="K21" i="1378"/>
  <c r="L30" i="1378"/>
  <c r="K30" i="1378"/>
  <c r="L9" i="1378"/>
  <c r="K9" i="1378"/>
  <c r="L13" i="1378"/>
  <c r="K13" i="1378"/>
  <c r="L15" i="1378"/>
  <c r="F39" i="1504" l="1"/>
  <c r="D39" i="1504"/>
  <c r="D40" i="1504" s="1"/>
  <c r="E40" i="1504" s="1"/>
  <c r="D43" i="1504"/>
  <c r="E43" i="1504" s="1"/>
  <c r="E42" i="1504"/>
  <c r="B34" i="1506"/>
  <c r="E39" i="1504" l="1"/>
  <c r="F30" i="1504"/>
  <c r="D30" i="1504"/>
  <c r="D31" i="1504" s="1"/>
  <c r="Q2" i="1405"/>
  <c r="D32" i="1504" l="1"/>
  <c r="E31" i="1504"/>
  <c r="E30" i="1504"/>
  <c r="E2" i="1509"/>
  <c r="F2" i="1509"/>
  <c r="G2" i="1509"/>
  <c r="E3" i="1509"/>
  <c r="F3" i="1509"/>
  <c r="G3" i="1509"/>
  <c r="E4" i="1509"/>
  <c r="F4" i="1509"/>
  <c r="G4" i="1509"/>
  <c r="E5" i="1509"/>
  <c r="F5" i="1509"/>
  <c r="G5" i="1509"/>
  <c r="E6" i="1509"/>
  <c r="F6" i="1509"/>
  <c r="G6" i="1509"/>
  <c r="E7" i="1509"/>
  <c r="F7" i="1509"/>
  <c r="G7" i="1509"/>
  <c r="E8" i="1509"/>
  <c r="F8" i="1509"/>
  <c r="G8" i="1509"/>
  <c r="E9" i="1509"/>
  <c r="F9" i="1509"/>
  <c r="G9" i="1509"/>
  <c r="E10" i="1509"/>
  <c r="F10" i="1509"/>
  <c r="G10" i="1509"/>
  <c r="E11" i="1509"/>
  <c r="F11" i="1509"/>
  <c r="G11" i="1509"/>
  <c r="E12" i="1509"/>
  <c r="F12" i="1509"/>
  <c r="G12" i="1509"/>
  <c r="E13" i="1509"/>
  <c r="F13" i="1509"/>
  <c r="G13" i="1509"/>
  <c r="E14" i="1509"/>
  <c r="F14" i="1509"/>
  <c r="G14" i="1509"/>
  <c r="E15" i="1509"/>
  <c r="F15" i="1509"/>
  <c r="G15" i="1509"/>
  <c r="E16" i="1509"/>
  <c r="F16" i="1509"/>
  <c r="G16" i="1509"/>
  <c r="E17" i="1509"/>
  <c r="F17" i="1509"/>
  <c r="G17" i="1509"/>
  <c r="E18" i="1509"/>
  <c r="F18" i="1509"/>
  <c r="G18" i="1509"/>
  <c r="E19" i="1509"/>
  <c r="F19" i="1509"/>
  <c r="G19" i="1509"/>
  <c r="E20" i="1509"/>
  <c r="F20" i="1509"/>
  <c r="G20" i="1509"/>
  <c r="E21" i="1509"/>
  <c r="F21" i="1509"/>
  <c r="G21" i="1509"/>
  <c r="E22" i="1509"/>
  <c r="F22" i="1509"/>
  <c r="G22" i="1509"/>
  <c r="E23" i="1509"/>
  <c r="F23" i="1509"/>
  <c r="G23" i="1509"/>
  <c r="E24" i="1509"/>
  <c r="F24" i="1509"/>
  <c r="G24" i="1509"/>
  <c r="E25" i="1509"/>
  <c r="F25" i="1509"/>
  <c r="G25" i="1509"/>
  <c r="E26" i="1509"/>
  <c r="F26" i="1509"/>
  <c r="G26" i="1509"/>
  <c r="E27" i="1509"/>
  <c r="F27" i="1509"/>
  <c r="G27" i="1509"/>
  <c r="E28" i="1509"/>
  <c r="F28" i="1509"/>
  <c r="G28" i="1509"/>
  <c r="E29" i="1509"/>
  <c r="F29" i="1509"/>
  <c r="G29" i="1509"/>
  <c r="E30" i="1509"/>
  <c r="F30" i="1509"/>
  <c r="G30" i="1509"/>
  <c r="E31" i="1509"/>
  <c r="F31" i="1509"/>
  <c r="G31" i="1509"/>
  <c r="E32" i="1509"/>
  <c r="F32" i="1509"/>
  <c r="G32" i="1509"/>
  <c r="E33" i="1509"/>
  <c r="F33" i="1509"/>
  <c r="G33" i="1509"/>
  <c r="E34" i="1509"/>
  <c r="F34" i="1509"/>
  <c r="G34" i="1509"/>
  <c r="E35" i="1509"/>
  <c r="F35" i="1509"/>
  <c r="G35" i="1509"/>
  <c r="E36" i="1509"/>
  <c r="F36" i="1509"/>
  <c r="G36" i="1509"/>
  <c r="E37" i="1509"/>
  <c r="F37" i="1509"/>
  <c r="G37" i="1509"/>
  <c r="E38" i="1509"/>
  <c r="F38" i="1509"/>
  <c r="G38" i="1509"/>
  <c r="E39" i="1509"/>
  <c r="F39" i="1509"/>
  <c r="G39" i="1509"/>
  <c r="E40" i="1509"/>
  <c r="F40" i="1509"/>
  <c r="G40" i="1509"/>
  <c r="E41" i="1509"/>
  <c r="F41" i="1509"/>
  <c r="G41" i="1509"/>
  <c r="E42" i="1509"/>
  <c r="F42" i="1509"/>
  <c r="G42" i="1509"/>
  <c r="E43" i="1509"/>
  <c r="F43" i="1509"/>
  <c r="G43" i="1509"/>
  <c r="E44" i="1509"/>
  <c r="F44" i="1509"/>
  <c r="G44" i="1509"/>
  <c r="E45" i="1509"/>
  <c r="F45" i="1509"/>
  <c r="G45" i="1509"/>
  <c r="E46" i="1509"/>
  <c r="F46" i="1509"/>
  <c r="G46" i="1509"/>
  <c r="E47" i="1509"/>
  <c r="F47" i="1509"/>
  <c r="G47" i="1509"/>
  <c r="E48" i="1509"/>
  <c r="F48" i="1509"/>
  <c r="G48" i="1509"/>
  <c r="E49" i="1509"/>
  <c r="F49" i="1509"/>
  <c r="G49" i="1509"/>
  <c r="E50" i="1509"/>
  <c r="F50" i="1509"/>
  <c r="G50" i="1509"/>
  <c r="E51" i="1509"/>
  <c r="F51" i="1509"/>
  <c r="G51" i="1509"/>
  <c r="E52" i="1509"/>
  <c r="F52" i="1509"/>
  <c r="G52" i="1509"/>
  <c r="E53" i="1509"/>
  <c r="F53" i="1509"/>
  <c r="G53" i="1509"/>
  <c r="E54" i="1509"/>
  <c r="F54" i="1509"/>
  <c r="G54" i="1509"/>
  <c r="E55" i="1509"/>
  <c r="F55" i="1509"/>
  <c r="G55" i="1509"/>
  <c r="E56" i="1509"/>
  <c r="F56" i="1509"/>
  <c r="G56" i="1509"/>
  <c r="E57" i="1509"/>
  <c r="F57" i="1509"/>
  <c r="G57" i="1509"/>
  <c r="E58" i="1509"/>
  <c r="F58" i="1509"/>
  <c r="G58" i="1509"/>
  <c r="E59" i="1509"/>
  <c r="F59" i="1509"/>
  <c r="G59" i="1509"/>
  <c r="E60" i="1509"/>
  <c r="F60" i="1509"/>
  <c r="G60" i="1509"/>
  <c r="E61" i="1509"/>
  <c r="F61" i="1509"/>
  <c r="G61" i="1509"/>
  <c r="E62" i="1509"/>
  <c r="F62" i="1509"/>
  <c r="G62" i="1509"/>
  <c r="F63" i="1509"/>
  <c r="G63" i="1509"/>
  <c r="E64" i="1509"/>
  <c r="F64" i="1509"/>
  <c r="G64" i="1509"/>
  <c r="F65" i="1509"/>
  <c r="G65" i="1509"/>
  <c r="F66" i="1509"/>
  <c r="G66" i="1509"/>
  <c r="E67" i="1509"/>
  <c r="F67" i="1509"/>
  <c r="G67" i="1509"/>
  <c r="E68" i="1509"/>
  <c r="F68" i="1509"/>
  <c r="G68" i="1509"/>
  <c r="E69" i="1509"/>
  <c r="F69" i="1509"/>
  <c r="G69" i="1509"/>
  <c r="E70" i="1509"/>
  <c r="F70" i="1509"/>
  <c r="G70" i="1509"/>
  <c r="E71" i="1509"/>
  <c r="F71" i="1509"/>
  <c r="G71" i="1509"/>
  <c r="E72" i="1509"/>
  <c r="F72" i="1509"/>
  <c r="G72" i="1509"/>
  <c r="E73" i="1509"/>
  <c r="F73" i="1509"/>
  <c r="G73" i="1509"/>
  <c r="E74" i="1509"/>
  <c r="F74" i="1509"/>
  <c r="G74" i="1509"/>
  <c r="E75" i="1509"/>
  <c r="F75" i="1509"/>
  <c r="G75" i="1509"/>
  <c r="E76" i="1509"/>
  <c r="F76" i="1509"/>
  <c r="G76" i="1509"/>
  <c r="E77" i="1509"/>
  <c r="F77" i="1509"/>
  <c r="G77" i="1509"/>
  <c r="E78" i="1509"/>
  <c r="F78" i="1509"/>
  <c r="G78" i="1509"/>
  <c r="E79" i="1509"/>
  <c r="F79" i="1509"/>
  <c r="G79" i="1509"/>
  <c r="E80" i="1509"/>
  <c r="F80" i="1509"/>
  <c r="G80" i="1509"/>
  <c r="E81" i="1509"/>
  <c r="F81" i="1509"/>
  <c r="G81" i="1509"/>
  <c r="E82" i="1509"/>
  <c r="F82" i="1509"/>
  <c r="G82" i="1509"/>
  <c r="E83" i="1509"/>
  <c r="F83" i="1509"/>
  <c r="G83" i="1509"/>
  <c r="E84" i="1509"/>
  <c r="F84" i="1509"/>
  <c r="G84" i="1509"/>
  <c r="E85" i="1509"/>
  <c r="F85" i="1509"/>
  <c r="G85" i="1509"/>
  <c r="E86" i="1509"/>
  <c r="F86" i="1509"/>
  <c r="G86" i="1509"/>
  <c r="E87" i="1509"/>
  <c r="F87" i="1509"/>
  <c r="G87" i="1509"/>
  <c r="E88" i="1509"/>
  <c r="F88" i="1509"/>
  <c r="G88" i="1509"/>
  <c r="E89" i="1509"/>
  <c r="F89" i="1509"/>
  <c r="G89" i="1509"/>
  <c r="E90" i="1509"/>
  <c r="F90" i="1509"/>
  <c r="G90" i="1509"/>
  <c r="E91" i="1509"/>
  <c r="F91" i="1509"/>
  <c r="G91" i="1509"/>
  <c r="E92" i="1509"/>
  <c r="F92" i="1509"/>
  <c r="G92" i="1509"/>
  <c r="E93" i="1509"/>
  <c r="F93" i="1509"/>
  <c r="G93" i="1509"/>
  <c r="E94" i="1509"/>
  <c r="F94" i="1509"/>
  <c r="G94" i="1509"/>
  <c r="E97" i="1509"/>
  <c r="F97" i="1509"/>
  <c r="G97" i="1509"/>
  <c r="E98" i="1509"/>
  <c r="F98" i="1509"/>
  <c r="G98" i="1509"/>
  <c r="E99" i="1509"/>
  <c r="F99" i="1509"/>
  <c r="G99" i="1509"/>
  <c r="E100" i="1509"/>
  <c r="F100" i="1509"/>
  <c r="G100" i="1509"/>
  <c r="E101" i="1509"/>
  <c r="F101" i="1509"/>
  <c r="G101" i="1509"/>
  <c r="E102" i="1509"/>
  <c r="F102" i="1509"/>
  <c r="G102" i="1509"/>
  <c r="E103" i="1509"/>
  <c r="F103" i="1509"/>
  <c r="G103" i="1509"/>
  <c r="E104" i="1509"/>
  <c r="F104" i="1509"/>
  <c r="G104" i="1509"/>
  <c r="E105" i="1509"/>
  <c r="F105" i="1509"/>
  <c r="G105" i="1509"/>
  <c r="E106" i="1509"/>
  <c r="F106" i="1509"/>
  <c r="G106" i="1509"/>
  <c r="E107" i="1509"/>
  <c r="F107" i="1509"/>
  <c r="G107" i="1509"/>
  <c r="F108" i="1509"/>
  <c r="G108" i="1509"/>
  <c r="E109" i="1509"/>
  <c r="F109" i="1509"/>
  <c r="G109" i="1509"/>
  <c r="E110" i="1509"/>
  <c r="F110" i="1509"/>
  <c r="G110" i="1509"/>
  <c r="E111" i="1509"/>
  <c r="F111" i="1509"/>
  <c r="G111" i="1509"/>
  <c r="E112" i="1509"/>
  <c r="F112" i="1509"/>
  <c r="G112" i="1509"/>
  <c r="E113" i="1509"/>
  <c r="F113" i="1509"/>
  <c r="G113" i="1509"/>
  <c r="E114" i="1509"/>
  <c r="F114" i="1509"/>
  <c r="G114" i="1509"/>
  <c r="E115" i="1509"/>
  <c r="F115" i="1509"/>
  <c r="G115" i="1509"/>
  <c r="E116" i="1509"/>
  <c r="F116" i="1509"/>
  <c r="G116" i="1509"/>
  <c r="E117" i="1509"/>
  <c r="F117" i="1509"/>
  <c r="G117" i="1509"/>
  <c r="E118" i="1509"/>
  <c r="F118" i="1509"/>
  <c r="G118" i="1509"/>
  <c r="E119" i="1509"/>
  <c r="F119" i="1509"/>
  <c r="G119" i="1509"/>
  <c r="E120" i="1509"/>
  <c r="F120" i="1509"/>
  <c r="G120" i="1509"/>
  <c r="E121" i="1509"/>
  <c r="F121" i="1509"/>
  <c r="G121" i="1509"/>
  <c r="E122" i="1509"/>
  <c r="F122" i="1509"/>
  <c r="G122" i="1509"/>
  <c r="E123" i="1509"/>
  <c r="F123" i="1509"/>
  <c r="G123" i="1509"/>
  <c r="E124" i="1509"/>
  <c r="F124" i="1509"/>
  <c r="G124" i="1509"/>
  <c r="E125" i="1509"/>
  <c r="F125" i="1509"/>
  <c r="G125" i="1509"/>
  <c r="E126" i="1509"/>
  <c r="F126" i="1509"/>
  <c r="G126" i="1509"/>
  <c r="E127" i="1509"/>
  <c r="F127" i="1509"/>
  <c r="G127" i="1509"/>
  <c r="E128" i="1509"/>
  <c r="F128" i="1509"/>
  <c r="G128" i="1509"/>
  <c r="E129" i="1509"/>
  <c r="F129" i="1509"/>
  <c r="G129" i="1509"/>
  <c r="E130" i="1509"/>
  <c r="F130" i="1509"/>
  <c r="G130" i="1509"/>
  <c r="E131" i="1509"/>
  <c r="F131" i="1509"/>
  <c r="G131" i="1509"/>
  <c r="E132" i="1509"/>
  <c r="F132" i="1509"/>
  <c r="G132" i="1509"/>
  <c r="E133" i="1509"/>
  <c r="F133" i="1509"/>
  <c r="G133" i="1509"/>
  <c r="E134" i="1509"/>
  <c r="F134" i="1509"/>
  <c r="G134" i="1509"/>
  <c r="F135" i="1509"/>
  <c r="G135" i="1509"/>
  <c r="E136" i="1509"/>
  <c r="F136" i="1509"/>
  <c r="G136" i="1509"/>
  <c r="E137" i="1509"/>
  <c r="F137" i="1509"/>
  <c r="G137" i="1509"/>
  <c r="E138" i="1509"/>
  <c r="F138" i="1509"/>
  <c r="G138" i="1509"/>
  <c r="E139" i="1509"/>
  <c r="F139" i="1509"/>
  <c r="G139" i="1509"/>
  <c r="E140" i="1509"/>
  <c r="F140" i="1509"/>
  <c r="G140" i="1509"/>
  <c r="E141" i="1509"/>
  <c r="F141" i="1509"/>
  <c r="G141" i="1509"/>
  <c r="E142" i="1509"/>
  <c r="F142" i="1509"/>
  <c r="G142" i="1509"/>
  <c r="E143" i="1509"/>
  <c r="F143" i="1509"/>
  <c r="G143" i="1509"/>
  <c r="E144" i="1509"/>
  <c r="F144" i="1509"/>
  <c r="G144" i="1509"/>
  <c r="E145" i="1509"/>
  <c r="F145" i="1509"/>
  <c r="G145" i="1509"/>
  <c r="E146" i="1509"/>
  <c r="F146" i="1509"/>
  <c r="G146" i="1509"/>
  <c r="E147" i="1509"/>
  <c r="F147" i="1509"/>
  <c r="G147" i="1509"/>
  <c r="E148" i="1509"/>
  <c r="F148" i="1509"/>
  <c r="G148" i="1509"/>
  <c r="E149" i="1509"/>
  <c r="F149" i="1509"/>
  <c r="G149" i="1509"/>
  <c r="E150" i="1509"/>
  <c r="F150" i="1509"/>
  <c r="G150" i="1509"/>
  <c r="E151" i="1509"/>
  <c r="F151" i="1509"/>
  <c r="G151" i="1509"/>
  <c r="E152" i="1509"/>
  <c r="F152" i="1509"/>
  <c r="G152" i="1509"/>
  <c r="E153" i="1509"/>
  <c r="F153" i="1509"/>
  <c r="G153" i="1509"/>
  <c r="E154" i="1509"/>
  <c r="F154" i="1509"/>
  <c r="G154" i="1509"/>
  <c r="E155" i="1509"/>
  <c r="F155" i="1509"/>
  <c r="G155" i="1509"/>
  <c r="E156" i="1509"/>
  <c r="F156" i="1509"/>
  <c r="G156" i="1509"/>
  <c r="E157" i="1509"/>
  <c r="F157" i="1509"/>
  <c r="G157" i="1509"/>
  <c r="E158" i="1509"/>
  <c r="F158" i="1509"/>
  <c r="G158" i="1509"/>
  <c r="E159" i="1509"/>
  <c r="F159" i="1509"/>
  <c r="G159" i="1509"/>
  <c r="E160" i="1509"/>
  <c r="F160" i="1509"/>
  <c r="G160" i="1509"/>
  <c r="E161" i="1509"/>
  <c r="F161" i="1509"/>
  <c r="G161" i="1509"/>
  <c r="E162" i="1509"/>
  <c r="F162" i="1509"/>
  <c r="G162" i="1509"/>
  <c r="E163" i="1509"/>
  <c r="F163" i="1509"/>
  <c r="G163" i="1509"/>
  <c r="E164" i="1509"/>
  <c r="F164" i="1509"/>
  <c r="G164" i="1509"/>
  <c r="E165" i="1509"/>
  <c r="F165" i="1509"/>
  <c r="G165" i="1509"/>
  <c r="E166" i="1509"/>
  <c r="F166" i="1509"/>
  <c r="G166" i="1509"/>
  <c r="E167" i="1509"/>
  <c r="F167" i="1509"/>
  <c r="G167" i="1509"/>
  <c r="E168" i="1509"/>
  <c r="F168" i="1509"/>
  <c r="G168" i="1509"/>
  <c r="E169" i="1509"/>
  <c r="F169" i="1509"/>
  <c r="G169" i="1509"/>
  <c r="E170" i="1509"/>
  <c r="F170" i="1509"/>
  <c r="G170" i="1509"/>
  <c r="E171" i="1509"/>
  <c r="F171" i="1509"/>
  <c r="G171" i="1509"/>
  <c r="E172" i="1509"/>
  <c r="F172" i="1509"/>
  <c r="G172" i="1509"/>
  <c r="E173" i="1509"/>
  <c r="F173" i="1509"/>
  <c r="G173" i="1509"/>
  <c r="E174" i="1509"/>
  <c r="F174" i="1509"/>
  <c r="G174" i="1509"/>
  <c r="E175" i="1509"/>
  <c r="F175" i="1509"/>
  <c r="G175" i="1509"/>
  <c r="E176" i="1509"/>
  <c r="F176" i="1509"/>
  <c r="G176" i="1509"/>
  <c r="E177" i="1509"/>
  <c r="F177" i="1509"/>
  <c r="G177" i="1509"/>
  <c r="E178" i="1509"/>
  <c r="F178" i="1509"/>
  <c r="G178" i="1509"/>
  <c r="E179" i="1509"/>
  <c r="F179" i="1509"/>
  <c r="G179" i="1509"/>
  <c r="E180" i="1509"/>
  <c r="F180" i="1509"/>
  <c r="G180" i="1509"/>
  <c r="E181" i="1509"/>
  <c r="F181" i="1509"/>
  <c r="G181" i="1509"/>
  <c r="E182" i="1509"/>
  <c r="F182" i="1509"/>
  <c r="G182" i="1509"/>
  <c r="E183" i="1509"/>
  <c r="F183" i="1509"/>
  <c r="G183" i="1509"/>
  <c r="E184" i="1509"/>
  <c r="F184" i="1509"/>
  <c r="G184" i="1509"/>
  <c r="E185" i="1509"/>
  <c r="F185" i="1509"/>
  <c r="G185" i="1509"/>
  <c r="E186" i="1509"/>
  <c r="F186" i="1509"/>
  <c r="G186" i="1509"/>
  <c r="E187" i="1509"/>
  <c r="F187" i="1509"/>
  <c r="G187" i="1509"/>
  <c r="F188" i="1509"/>
  <c r="G188" i="1509"/>
  <c r="E189" i="1509"/>
  <c r="F189" i="1509"/>
  <c r="G189" i="1509"/>
  <c r="E190" i="1509"/>
  <c r="F190" i="1509"/>
  <c r="G190" i="1509"/>
  <c r="E191" i="1509"/>
  <c r="F191" i="1509"/>
  <c r="G191" i="1509"/>
  <c r="E192" i="1509"/>
  <c r="F192" i="1509"/>
  <c r="G192" i="1509"/>
  <c r="E193" i="1509"/>
  <c r="F193" i="1509"/>
  <c r="G193" i="1509"/>
  <c r="E194" i="1509"/>
  <c r="F194" i="1509"/>
  <c r="G194" i="1509"/>
  <c r="E195" i="1509"/>
  <c r="F195" i="1509"/>
  <c r="G195" i="1509"/>
  <c r="E196" i="1509"/>
  <c r="F196" i="1509"/>
  <c r="G196" i="1509"/>
  <c r="E197" i="1509"/>
  <c r="F197" i="1509"/>
  <c r="G197" i="1509"/>
  <c r="E198" i="1509"/>
  <c r="F198" i="1509"/>
  <c r="G198" i="1509"/>
  <c r="E199" i="1509"/>
  <c r="F199" i="1509"/>
  <c r="G199" i="1509"/>
  <c r="E200" i="1509"/>
  <c r="F200" i="1509"/>
  <c r="G200" i="1509"/>
  <c r="E201" i="1509"/>
  <c r="F201" i="1509"/>
  <c r="G201" i="1509"/>
  <c r="E202" i="1509"/>
  <c r="F202" i="1509"/>
  <c r="G202" i="1509"/>
  <c r="E203" i="1509"/>
  <c r="F203" i="1509"/>
  <c r="G203" i="1509"/>
  <c r="E204" i="1509"/>
  <c r="F204" i="1509"/>
  <c r="G204" i="1509"/>
  <c r="E205" i="1509"/>
  <c r="F205" i="1509"/>
  <c r="G205" i="1509"/>
  <c r="E206" i="1509"/>
  <c r="F206" i="1509"/>
  <c r="G206" i="1509"/>
  <c r="E207" i="1509"/>
  <c r="F207" i="1509"/>
  <c r="G207" i="1509"/>
  <c r="E208" i="1509"/>
  <c r="F208" i="1509"/>
  <c r="G208" i="1509"/>
  <c r="E209" i="1509"/>
  <c r="F209" i="1509"/>
  <c r="G209" i="1509"/>
  <c r="E210" i="1509"/>
  <c r="F210" i="1509"/>
  <c r="G210" i="1509"/>
  <c r="E211" i="1509"/>
  <c r="F211" i="1509"/>
  <c r="G211" i="1509"/>
  <c r="E212" i="1509"/>
  <c r="F212" i="1509"/>
  <c r="G212" i="1509"/>
  <c r="E213" i="1509"/>
  <c r="F213" i="1509"/>
  <c r="G213" i="1509"/>
  <c r="E214" i="1509"/>
  <c r="F214" i="1509"/>
  <c r="G214" i="1509"/>
  <c r="E215" i="1509"/>
  <c r="F215" i="1509"/>
  <c r="G215" i="1509"/>
  <c r="E216" i="1509"/>
  <c r="F216" i="1509"/>
  <c r="G216" i="1509"/>
  <c r="E217" i="1509"/>
  <c r="F217" i="1509"/>
  <c r="G217" i="1509"/>
  <c r="E218" i="1509"/>
  <c r="F218" i="1509"/>
  <c r="G218" i="1509"/>
  <c r="E219" i="1509"/>
  <c r="F219" i="1509"/>
  <c r="G219" i="1509"/>
  <c r="E220" i="1509"/>
  <c r="F220" i="1509"/>
  <c r="G220" i="1509"/>
  <c r="E221" i="1509"/>
  <c r="F221" i="1509"/>
  <c r="G221" i="1509"/>
  <c r="E222" i="1509"/>
  <c r="F222" i="1509"/>
  <c r="G222" i="1509"/>
  <c r="E223" i="1509"/>
  <c r="F223" i="1509"/>
  <c r="G223" i="1509"/>
  <c r="E224" i="1509"/>
  <c r="F224" i="1509"/>
  <c r="G224" i="1509"/>
  <c r="F225" i="1509"/>
  <c r="G225" i="1509"/>
  <c r="E226" i="1509"/>
  <c r="F226" i="1509"/>
  <c r="G226" i="1509"/>
  <c r="E227" i="1509"/>
  <c r="F227" i="1509"/>
  <c r="G227" i="1509"/>
  <c r="E228" i="1509"/>
  <c r="F228" i="1509"/>
  <c r="G228" i="1509"/>
  <c r="E229" i="1509"/>
  <c r="F229" i="1509"/>
  <c r="G229" i="1509"/>
  <c r="E230" i="1509"/>
  <c r="F230" i="1509"/>
  <c r="G230" i="1509"/>
  <c r="E231" i="1509"/>
  <c r="F231" i="1509"/>
  <c r="G231" i="1509"/>
  <c r="E232" i="1509"/>
  <c r="F232" i="1509"/>
  <c r="G232" i="1509"/>
  <c r="E233" i="1509"/>
  <c r="F233" i="1509"/>
  <c r="G233" i="1509"/>
  <c r="E234" i="1509"/>
  <c r="F234" i="1509"/>
  <c r="G234" i="1509"/>
  <c r="E235" i="1509"/>
  <c r="F235" i="1509"/>
  <c r="G235" i="1509"/>
  <c r="E236" i="1509"/>
  <c r="F236" i="1509"/>
  <c r="G236" i="1509"/>
  <c r="F237" i="1509"/>
  <c r="G237" i="1509"/>
  <c r="E238" i="1509"/>
  <c r="F238" i="1509"/>
  <c r="G238" i="1509"/>
  <c r="E239" i="1509"/>
  <c r="F239" i="1509"/>
  <c r="G239" i="1509"/>
  <c r="E240" i="1509"/>
  <c r="F240" i="1509"/>
  <c r="G240" i="1509"/>
  <c r="E241" i="1509"/>
  <c r="F241" i="1509"/>
  <c r="G241" i="1509"/>
  <c r="E242" i="1509"/>
  <c r="F242" i="1509"/>
  <c r="G242" i="1509"/>
  <c r="E243" i="1509"/>
  <c r="F243" i="1509"/>
  <c r="G243" i="1509"/>
  <c r="E244" i="1509"/>
  <c r="F244" i="1509"/>
  <c r="G244" i="1509"/>
  <c r="E245" i="1509"/>
  <c r="F245" i="1509"/>
  <c r="G245" i="1509"/>
  <c r="E246" i="1509"/>
  <c r="F246" i="1509"/>
  <c r="G246" i="1509"/>
  <c r="E247" i="1509"/>
  <c r="F247" i="1509"/>
  <c r="G247" i="1509"/>
  <c r="E248" i="1509"/>
  <c r="F248" i="1509"/>
  <c r="G248" i="1509"/>
  <c r="E249" i="1509"/>
  <c r="F249" i="1509"/>
  <c r="G249" i="1509"/>
  <c r="E250" i="1509"/>
  <c r="F250" i="1509"/>
  <c r="G250" i="1509"/>
  <c r="E251" i="1509"/>
  <c r="F251" i="1509"/>
  <c r="G251" i="1509"/>
  <c r="E252" i="1509"/>
  <c r="F252" i="1509"/>
  <c r="G252" i="1509"/>
  <c r="E253" i="1509"/>
  <c r="F253" i="1509"/>
  <c r="G253" i="1509"/>
  <c r="E254" i="1509"/>
  <c r="F254" i="1509"/>
  <c r="G254" i="1509"/>
  <c r="E255" i="1509"/>
  <c r="F255" i="1509"/>
  <c r="G255" i="1509"/>
  <c r="E256" i="1509"/>
  <c r="F256" i="1509"/>
  <c r="G256" i="1509"/>
  <c r="E257" i="1509"/>
  <c r="F257" i="1509"/>
  <c r="G257" i="1509"/>
  <c r="E258" i="1509"/>
  <c r="F258" i="1509"/>
  <c r="G258" i="1509"/>
  <c r="E259" i="1509"/>
  <c r="F259" i="1509"/>
  <c r="G259" i="1509"/>
  <c r="E260" i="1509"/>
  <c r="F260" i="1509"/>
  <c r="G260" i="1509"/>
  <c r="E261" i="1509"/>
  <c r="F261" i="1509"/>
  <c r="G261" i="1509"/>
  <c r="E262" i="1509"/>
  <c r="F262" i="1509"/>
  <c r="G262" i="1509"/>
  <c r="E263" i="1509"/>
  <c r="F263" i="1509"/>
  <c r="G263" i="1509"/>
  <c r="E264" i="1509"/>
  <c r="F264" i="1509"/>
  <c r="G264" i="1509"/>
  <c r="E265" i="1509"/>
  <c r="F265" i="1509"/>
  <c r="G265" i="1509"/>
  <c r="E266" i="1509"/>
  <c r="F266" i="1509"/>
  <c r="G266" i="1509"/>
  <c r="F267" i="1509"/>
  <c r="G267" i="1509"/>
  <c r="F268" i="1509"/>
  <c r="G268" i="1509"/>
  <c r="E269" i="1509"/>
  <c r="F269" i="1509"/>
  <c r="G269" i="1509"/>
  <c r="E270" i="1509"/>
  <c r="F270" i="1509"/>
  <c r="G270" i="1509"/>
  <c r="E271" i="1509"/>
  <c r="F271" i="1509"/>
  <c r="G271" i="1509"/>
  <c r="E272" i="1509"/>
  <c r="F272" i="1509"/>
  <c r="G272" i="1509"/>
  <c r="E273" i="1509"/>
  <c r="F273" i="1509"/>
  <c r="G273" i="1509"/>
  <c r="E274" i="1509"/>
  <c r="F274" i="1509"/>
  <c r="G274" i="1509"/>
  <c r="E275" i="1509"/>
  <c r="F275" i="1509"/>
  <c r="G275" i="1509"/>
  <c r="E276" i="1509"/>
  <c r="F276" i="1509"/>
  <c r="G276" i="1509"/>
  <c r="E277" i="1509"/>
  <c r="F277" i="1509"/>
  <c r="G277" i="1509"/>
  <c r="E278" i="1509"/>
  <c r="F278" i="1509"/>
  <c r="G278" i="1509"/>
  <c r="E279" i="1509"/>
  <c r="F279" i="1509"/>
  <c r="G279" i="1509"/>
  <c r="E280" i="1509"/>
  <c r="F280" i="1509"/>
  <c r="G280" i="1509"/>
  <c r="E281" i="1509"/>
  <c r="F281" i="1509"/>
  <c r="G281" i="1509"/>
  <c r="E282" i="1509"/>
  <c r="F282" i="1509"/>
  <c r="G282" i="1509"/>
  <c r="E283" i="1509"/>
  <c r="F283" i="1509"/>
  <c r="G283" i="1509"/>
  <c r="E284" i="1509"/>
  <c r="F284" i="1509"/>
  <c r="G284" i="1509"/>
  <c r="E285" i="1509"/>
  <c r="F285" i="1509"/>
  <c r="G285" i="1509"/>
  <c r="E286" i="1509"/>
  <c r="F286" i="1509"/>
  <c r="G286" i="1509"/>
  <c r="E287" i="1509"/>
  <c r="F287" i="1509"/>
  <c r="G287" i="1509"/>
  <c r="E288" i="1509"/>
  <c r="F288" i="1509"/>
  <c r="G288" i="1509"/>
  <c r="E289" i="1509"/>
  <c r="F289" i="1509"/>
  <c r="G289" i="1509"/>
  <c r="E290" i="1509"/>
  <c r="F290" i="1509"/>
  <c r="G290" i="1509"/>
  <c r="E291" i="1509"/>
  <c r="F291" i="1509"/>
  <c r="G291" i="1509"/>
  <c r="E292" i="1509"/>
  <c r="F292" i="1509"/>
  <c r="G292" i="1509"/>
  <c r="E293" i="1509"/>
  <c r="F293" i="1509"/>
  <c r="G293" i="1509"/>
  <c r="E294" i="1509"/>
  <c r="F294" i="1509"/>
  <c r="G294" i="1509"/>
  <c r="E295" i="1509"/>
  <c r="F295" i="1509"/>
  <c r="G295" i="1509"/>
  <c r="E296" i="1509"/>
  <c r="F296" i="1509"/>
  <c r="G296" i="1509"/>
  <c r="E297" i="1509"/>
  <c r="F297" i="1509"/>
  <c r="G297" i="1509"/>
  <c r="E298" i="1509"/>
  <c r="F298" i="1509"/>
  <c r="G298" i="1509"/>
  <c r="E300" i="1509"/>
  <c r="F300" i="1509"/>
  <c r="G300" i="1509"/>
  <c r="E301" i="1509"/>
  <c r="F301" i="1509"/>
  <c r="G301" i="1509"/>
  <c r="E302" i="1509"/>
  <c r="F302" i="1509"/>
  <c r="G302" i="1509"/>
  <c r="E303" i="1509"/>
  <c r="F303" i="1509"/>
  <c r="G303" i="1509"/>
  <c r="E304" i="1509"/>
  <c r="F304" i="1509"/>
  <c r="G304" i="1509"/>
  <c r="E305" i="1509"/>
  <c r="F305" i="1509"/>
  <c r="G305" i="1509"/>
  <c r="E306" i="1509"/>
  <c r="F306" i="1509"/>
  <c r="G306" i="1509"/>
  <c r="E307" i="1509"/>
  <c r="F307" i="1509"/>
  <c r="G307" i="1509"/>
  <c r="E308" i="1509"/>
  <c r="F308" i="1509"/>
  <c r="G308" i="1509"/>
  <c r="E309" i="1509"/>
  <c r="F309" i="1509"/>
  <c r="G309" i="1509"/>
  <c r="E310" i="1509"/>
  <c r="F310" i="1509"/>
  <c r="G310" i="1509"/>
  <c r="E311" i="1509"/>
  <c r="F311" i="1509"/>
  <c r="G311" i="1509"/>
  <c r="E312" i="1509"/>
  <c r="F312" i="1509"/>
  <c r="G312" i="1509"/>
  <c r="E313" i="1509"/>
  <c r="F313" i="1509"/>
  <c r="G313" i="1509"/>
  <c r="E314" i="1509"/>
  <c r="F314" i="1509"/>
  <c r="G314" i="1509"/>
  <c r="E315" i="1509"/>
  <c r="F315" i="1509"/>
  <c r="G315" i="1509"/>
  <c r="E316" i="1509"/>
  <c r="F316" i="1509"/>
  <c r="G316" i="1509"/>
  <c r="E317" i="1509"/>
  <c r="F317" i="1509"/>
  <c r="G317" i="1509"/>
  <c r="E318" i="1509"/>
  <c r="F318" i="1509"/>
  <c r="G318" i="1509"/>
  <c r="E319" i="1509"/>
  <c r="F319" i="1509"/>
  <c r="G319" i="1509"/>
  <c r="E320" i="1509"/>
  <c r="F320" i="1509"/>
  <c r="G320" i="1509"/>
  <c r="E321" i="1509"/>
  <c r="F321" i="1509"/>
  <c r="G321" i="1509"/>
  <c r="E322" i="1509"/>
  <c r="F322" i="1509"/>
  <c r="G322" i="1509"/>
  <c r="E323" i="1509"/>
  <c r="F323" i="1509"/>
  <c r="G323" i="1509"/>
  <c r="E324" i="1509"/>
  <c r="F324" i="1509"/>
  <c r="G324" i="1509"/>
  <c r="E325" i="1509"/>
  <c r="F325" i="1509"/>
  <c r="G325" i="1509"/>
  <c r="E326" i="1509"/>
  <c r="F326" i="1509"/>
  <c r="G326" i="1509"/>
  <c r="E327" i="1509"/>
  <c r="F327" i="1509"/>
  <c r="G327" i="1509"/>
  <c r="E328" i="1509"/>
  <c r="F328" i="1509"/>
  <c r="G328" i="1509"/>
  <c r="E329" i="1509"/>
  <c r="F329" i="1509"/>
  <c r="G329" i="1509"/>
  <c r="E330" i="1509"/>
  <c r="F330" i="1509"/>
  <c r="G330" i="1509"/>
  <c r="E331" i="1509"/>
  <c r="F331" i="1509"/>
  <c r="G331" i="1509"/>
  <c r="E332" i="1509"/>
  <c r="F332" i="1509"/>
  <c r="G332" i="1509"/>
  <c r="E333" i="1509"/>
  <c r="F333" i="1509"/>
  <c r="G333" i="1509"/>
  <c r="E334" i="1509"/>
  <c r="F334" i="1509"/>
  <c r="G334" i="1509"/>
  <c r="E335" i="1509"/>
  <c r="F335" i="1509"/>
  <c r="G335" i="1509"/>
  <c r="E337" i="1509"/>
  <c r="F337" i="1509"/>
  <c r="G337" i="1509"/>
  <c r="E338" i="1509"/>
  <c r="F338" i="1509"/>
  <c r="G338" i="1509"/>
  <c r="E339" i="1509"/>
  <c r="F339" i="1509"/>
  <c r="G339" i="1509"/>
  <c r="E340" i="1509"/>
  <c r="F340" i="1509"/>
  <c r="G340" i="1509"/>
  <c r="E341" i="1509"/>
  <c r="F341" i="1509"/>
  <c r="G341" i="1509"/>
  <c r="E342" i="1509"/>
  <c r="F342" i="1509"/>
  <c r="G342" i="1509"/>
  <c r="E343" i="1509"/>
  <c r="F343" i="1509"/>
  <c r="G343" i="1509"/>
  <c r="E344" i="1509"/>
  <c r="F344" i="1509"/>
  <c r="G344" i="1509"/>
  <c r="E345" i="1509"/>
  <c r="F345" i="1509"/>
  <c r="G345" i="1509"/>
  <c r="E346" i="1509"/>
  <c r="F346" i="1509"/>
  <c r="G346" i="1509"/>
  <c r="E347" i="1509"/>
  <c r="F347" i="1509"/>
  <c r="G347" i="1509"/>
  <c r="E348" i="1509"/>
  <c r="F348" i="1509"/>
  <c r="G348" i="1509"/>
  <c r="E349" i="1509"/>
  <c r="F349" i="1509"/>
  <c r="G349" i="1509"/>
  <c r="E350" i="1509"/>
  <c r="F350" i="1509"/>
  <c r="G350" i="1509"/>
  <c r="E351" i="1509"/>
  <c r="F351" i="1509"/>
  <c r="G351" i="1509"/>
  <c r="E352" i="1509"/>
  <c r="F352" i="1509"/>
  <c r="G352" i="1509"/>
  <c r="E353" i="1509"/>
  <c r="F353" i="1509"/>
  <c r="G353" i="1509"/>
  <c r="E354" i="1509"/>
  <c r="F354" i="1509"/>
  <c r="G354" i="1509"/>
  <c r="E355" i="1509"/>
  <c r="F355" i="1509"/>
  <c r="G355" i="1509"/>
  <c r="E356" i="1509"/>
  <c r="F356" i="1509"/>
  <c r="G356" i="1509"/>
  <c r="E357" i="1509"/>
  <c r="F357" i="1509"/>
  <c r="G357" i="1509"/>
  <c r="E358" i="1509"/>
  <c r="F358" i="1509"/>
  <c r="G358" i="1509"/>
  <c r="E359" i="1509"/>
  <c r="F359" i="1509"/>
  <c r="G359" i="1509"/>
  <c r="E360" i="1509"/>
  <c r="F360" i="1509"/>
  <c r="G360" i="1509"/>
  <c r="E361" i="1509"/>
  <c r="F361" i="1509"/>
  <c r="G361" i="1509"/>
  <c r="E362" i="1509"/>
  <c r="F362" i="1509"/>
  <c r="G362" i="1509"/>
  <c r="E363" i="1509"/>
  <c r="F363" i="1509"/>
  <c r="G363" i="1509"/>
  <c r="E364" i="1509"/>
  <c r="F364" i="1509"/>
  <c r="G364" i="1509"/>
  <c r="E365" i="1509"/>
  <c r="F365" i="1509"/>
  <c r="G365" i="1509"/>
  <c r="E366" i="1509"/>
  <c r="F366" i="1509"/>
  <c r="G366" i="1509"/>
  <c r="E367" i="1509"/>
  <c r="F367" i="1509"/>
  <c r="G367" i="1509"/>
  <c r="E368" i="1509"/>
  <c r="F368" i="1509"/>
  <c r="G368" i="1509"/>
  <c r="E369" i="1509"/>
  <c r="F369" i="1509"/>
  <c r="G369" i="1509"/>
  <c r="E370" i="1509"/>
  <c r="F370" i="1509"/>
  <c r="G370" i="1509"/>
  <c r="E371" i="1509"/>
  <c r="F371" i="1509"/>
  <c r="G371" i="1509"/>
  <c r="E372" i="1509"/>
  <c r="F372" i="1509"/>
  <c r="G372" i="1509"/>
  <c r="E373" i="1509"/>
  <c r="F373" i="1509"/>
  <c r="G373" i="1509"/>
  <c r="E374" i="1509"/>
  <c r="F374" i="1509"/>
  <c r="G374" i="1509"/>
  <c r="E375" i="1509"/>
  <c r="F375" i="1509"/>
  <c r="G375" i="1509"/>
  <c r="E376" i="1509"/>
  <c r="F376" i="1509"/>
  <c r="G376" i="1509"/>
  <c r="E377" i="1509"/>
  <c r="F377" i="1509"/>
  <c r="G377" i="1509"/>
  <c r="E378" i="1509"/>
  <c r="F378" i="1509"/>
  <c r="G378" i="1509"/>
  <c r="E379" i="1509"/>
  <c r="F379" i="1509"/>
  <c r="G379" i="1509"/>
  <c r="E380" i="1509"/>
  <c r="F380" i="1509"/>
  <c r="G380" i="1509"/>
  <c r="E381" i="1509"/>
  <c r="F381" i="1509"/>
  <c r="G381" i="1509"/>
  <c r="E382" i="1509"/>
  <c r="F382" i="1509"/>
  <c r="G382" i="1509"/>
  <c r="E383" i="1509"/>
  <c r="F383" i="1509"/>
  <c r="G383" i="1509"/>
  <c r="E384" i="1509"/>
  <c r="F384" i="1509"/>
  <c r="G384" i="1509"/>
  <c r="E385" i="1509"/>
  <c r="F385" i="1509"/>
  <c r="G385" i="1509"/>
  <c r="E386" i="1509"/>
  <c r="F386" i="1509"/>
  <c r="G386" i="1509"/>
  <c r="E387" i="1509"/>
  <c r="F387" i="1509"/>
  <c r="G387" i="1509"/>
  <c r="E388" i="1509"/>
  <c r="F388" i="1509"/>
  <c r="G388" i="1509"/>
  <c r="E389" i="1509"/>
  <c r="F389" i="1509"/>
  <c r="G389" i="1509"/>
  <c r="E390" i="1509"/>
  <c r="F390" i="1509"/>
  <c r="G390" i="1509"/>
  <c r="E391" i="1509"/>
  <c r="F391" i="1509"/>
  <c r="G391" i="1509"/>
  <c r="E392" i="1509"/>
  <c r="F392" i="1509"/>
  <c r="G392" i="1509"/>
  <c r="E393" i="1509"/>
  <c r="F393" i="1509"/>
  <c r="G393" i="1509"/>
  <c r="E394" i="1509"/>
  <c r="F394" i="1509"/>
  <c r="G394" i="1509"/>
  <c r="E395" i="1509"/>
  <c r="F395" i="1509"/>
  <c r="G395" i="1509"/>
  <c r="E396" i="1509"/>
  <c r="F396" i="1509"/>
  <c r="G396" i="1509"/>
  <c r="E397" i="1509"/>
  <c r="F397" i="1509"/>
  <c r="G397" i="1509"/>
  <c r="E398" i="1509"/>
  <c r="F398" i="1509"/>
  <c r="G398" i="1509"/>
  <c r="E399" i="1509"/>
  <c r="F399" i="1509"/>
  <c r="G399" i="1509"/>
  <c r="E400" i="1509"/>
  <c r="F400" i="1509"/>
  <c r="G400" i="1509"/>
  <c r="E401" i="1509"/>
  <c r="F401" i="1509"/>
  <c r="G401" i="1509"/>
  <c r="E402" i="1509"/>
  <c r="F402" i="1509"/>
  <c r="G402" i="1509"/>
  <c r="E403" i="1509"/>
  <c r="F403" i="1509"/>
  <c r="G403" i="1509"/>
  <c r="E404" i="1509"/>
  <c r="F404" i="1509"/>
  <c r="G404" i="1509"/>
  <c r="E405" i="1509"/>
  <c r="F405" i="1509"/>
  <c r="G405" i="1509"/>
  <c r="E406" i="1509"/>
  <c r="F406" i="1509"/>
  <c r="G406" i="1509"/>
  <c r="E407" i="1509"/>
  <c r="F407" i="1509"/>
  <c r="G407" i="1509"/>
  <c r="E408" i="1509"/>
  <c r="F408" i="1509"/>
  <c r="G408" i="1509"/>
  <c r="E409" i="1509"/>
  <c r="F409" i="1509"/>
  <c r="G409" i="1509"/>
  <c r="E410" i="1509"/>
  <c r="F410" i="1509"/>
  <c r="G410" i="1509"/>
  <c r="E411" i="1509"/>
  <c r="F411" i="1509"/>
  <c r="G411" i="1509"/>
  <c r="E412" i="1509"/>
  <c r="F412" i="1509"/>
  <c r="G412" i="1509"/>
  <c r="E413" i="1509"/>
  <c r="F413" i="1509"/>
  <c r="G413" i="1509"/>
  <c r="E414" i="1509"/>
  <c r="F414" i="1509"/>
  <c r="G414" i="1509"/>
  <c r="E415" i="1509"/>
  <c r="F415" i="1509"/>
  <c r="G415" i="1509"/>
  <c r="E416" i="1509"/>
  <c r="F416" i="1509"/>
  <c r="G416" i="1509"/>
  <c r="E417" i="1509"/>
  <c r="F417" i="1509"/>
  <c r="G417" i="1509"/>
  <c r="E418" i="1509"/>
  <c r="F418" i="1509"/>
  <c r="G418" i="1509"/>
  <c r="E419" i="1509"/>
  <c r="F419" i="1509"/>
  <c r="G419" i="1509"/>
  <c r="E420" i="1509"/>
  <c r="F420" i="1509"/>
  <c r="G420" i="1509"/>
  <c r="E422" i="1509"/>
  <c r="F422" i="1509"/>
  <c r="G422" i="1509"/>
  <c r="E423" i="1509"/>
  <c r="F423" i="1509"/>
  <c r="G423" i="1509"/>
  <c r="E424" i="1509"/>
  <c r="F424" i="1509"/>
  <c r="G424" i="1509"/>
  <c r="E425" i="1509"/>
  <c r="F425" i="1509"/>
  <c r="G425" i="1509"/>
  <c r="E426" i="1509"/>
  <c r="F426" i="1509"/>
  <c r="G426" i="1509"/>
  <c r="E427" i="1509"/>
  <c r="F427" i="1509"/>
  <c r="G427" i="1509"/>
  <c r="E428" i="1509"/>
  <c r="F428" i="1509"/>
  <c r="G428" i="1509"/>
  <c r="E429" i="1509"/>
  <c r="F429" i="1509"/>
  <c r="G429" i="1509"/>
  <c r="E430" i="1509"/>
  <c r="F430" i="1509"/>
  <c r="G430" i="1509"/>
  <c r="E431" i="1509"/>
  <c r="F431" i="1509"/>
  <c r="G431" i="1509"/>
  <c r="E432" i="1509"/>
  <c r="F432" i="1509"/>
  <c r="G432" i="1509"/>
  <c r="E433" i="1509"/>
  <c r="F433" i="1509"/>
  <c r="G433" i="1509"/>
  <c r="E434" i="1509"/>
  <c r="F434" i="1509"/>
  <c r="G434" i="1509"/>
  <c r="E435" i="1509"/>
  <c r="F435" i="1509"/>
  <c r="G435" i="1509"/>
  <c r="E436" i="1509"/>
  <c r="F436" i="1509"/>
  <c r="G436" i="1509"/>
  <c r="E437" i="1509"/>
  <c r="F437" i="1509"/>
  <c r="G437" i="1509"/>
  <c r="E438" i="1509"/>
  <c r="F438" i="1509"/>
  <c r="G438" i="1509"/>
  <c r="E439" i="1509"/>
  <c r="F439" i="1509"/>
  <c r="G439" i="1509"/>
  <c r="E440" i="1509"/>
  <c r="F440" i="1509"/>
  <c r="G440" i="1509"/>
  <c r="E441" i="1509"/>
  <c r="F441" i="1509"/>
  <c r="G441" i="1509"/>
  <c r="E442" i="1509"/>
  <c r="F442" i="1509"/>
  <c r="G442" i="1509"/>
  <c r="E443" i="1509"/>
  <c r="F443" i="1509"/>
  <c r="G443" i="1509"/>
  <c r="E444" i="1509"/>
  <c r="F444" i="1509"/>
  <c r="G444" i="1509"/>
  <c r="E445" i="1509"/>
  <c r="F445" i="1509"/>
  <c r="G445" i="1509"/>
  <c r="E446" i="1509"/>
  <c r="F446" i="1509"/>
  <c r="G446" i="1509"/>
  <c r="E447" i="1509"/>
  <c r="F447" i="1509"/>
  <c r="G447" i="1509"/>
  <c r="E448" i="1509"/>
  <c r="F448" i="1509"/>
  <c r="G448" i="1509"/>
  <c r="E449" i="1509"/>
  <c r="F449" i="1509"/>
  <c r="G449" i="1509"/>
  <c r="E450" i="1509"/>
  <c r="F450" i="1509"/>
  <c r="G450" i="1509"/>
  <c r="E451" i="1509"/>
  <c r="F451" i="1509"/>
  <c r="G451" i="1509"/>
  <c r="E452" i="1509"/>
  <c r="F452" i="1509"/>
  <c r="G452" i="1509"/>
  <c r="E453" i="1509"/>
  <c r="F453" i="1509"/>
  <c r="G453" i="1509"/>
  <c r="E454" i="1509"/>
  <c r="F454" i="1509"/>
  <c r="G454" i="1509"/>
  <c r="E455" i="1509"/>
  <c r="F455" i="1509"/>
  <c r="G455" i="1509"/>
  <c r="E456" i="1509"/>
  <c r="F456" i="1509"/>
  <c r="G456" i="1509"/>
  <c r="E457" i="1509"/>
  <c r="F457" i="1509"/>
  <c r="G457" i="1509"/>
  <c r="E458" i="1509"/>
  <c r="F458" i="1509"/>
  <c r="G458" i="1509"/>
  <c r="E459" i="1509"/>
  <c r="F459" i="1509"/>
  <c r="G459" i="1509"/>
  <c r="E460" i="1509"/>
  <c r="F460" i="1509"/>
  <c r="G460" i="1509"/>
  <c r="E461" i="1509"/>
  <c r="F461" i="1509"/>
  <c r="G461" i="1509"/>
  <c r="E462" i="1509"/>
  <c r="F462" i="1509"/>
  <c r="G462" i="1509"/>
  <c r="E463" i="1509"/>
  <c r="F463" i="1509"/>
  <c r="G463" i="1509"/>
  <c r="E464" i="1509"/>
  <c r="F464" i="1509"/>
  <c r="G464" i="1509"/>
  <c r="E465" i="1509"/>
  <c r="F465" i="1509"/>
  <c r="G465" i="1509"/>
  <c r="E466" i="1509"/>
  <c r="F466" i="1509"/>
  <c r="G466" i="1509"/>
  <c r="E467" i="1509"/>
  <c r="F467" i="1509"/>
  <c r="G467" i="1509"/>
  <c r="E468" i="1509"/>
  <c r="F468" i="1509"/>
  <c r="G468" i="1509"/>
  <c r="E469" i="1509"/>
  <c r="F469" i="1509"/>
  <c r="G469" i="1509"/>
  <c r="E470" i="1509"/>
  <c r="F470" i="1509"/>
  <c r="G470" i="1509"/>
  <c r="E471" i="1509"/>
  <c r="F471" i="1509"/>
  <c r="G471" i="1509"/>
  <c r="E472" i="1509"/>
  <c r="F472" i="1509"/>
  <c r="G472" i="1509"/>
  <c r="E473" i="1509"/>
  <c r="F473" i="1509"/>
  <c r="G473" i="1509"/>
  <c r="E474" i="1509"/>
  <c r="F474" i="1509"/>
  <c r="G474" i="1509"/>
  <c r="E475" i="1509"/>
  <c r="F475" i="1509"/>
  <c r="G475" i="1509"/>
  <c r="E476" i="1509"/>
  <c r="F476" i="1509"/>
  <c r="G476" i="1509"/>
  <c r="E477" i="1509"/>
  <c r="F477" i="1509"/>
  <c r="G477" i="1509"/>
  <c r="E478" i="1509"/>
  <c r="F478" i="1509"/>
  <c r="G478" i="1509"/>
  <c r="E479" i="1509"/>
  <c r="F479" i="1509"/>
  <c r="G479" i="1509"/>
  <c r="E480" i="1509"/>
  <c r="F480" i="1509"/>
  <c r="G480" i="1509"/>
  <c r="E481" i="1509"/>
  <c r="F481" i="1509"/>
  <c r="G481" i="1509"/>
  <c r="E482" i="1509"/>
  <c r="F482" i="1509"/>
  <c r="G482" i="1509"/>
  <c r="E483" i="1509"/>
  <c r="F483" i="1509"/>
  <c r="G483" i="1509"/>
  <c r="E484" i="1509"/>
  <c r="F484" i="1509"/>
  <c r="G484" i="1509"/>
  <c r="E485" i="1509"/>
  <c r="F485" i="1509"/>
  <c r="G485" i="1509"/>
  <c r="E486" i="1509"/>
  <c r="F486" i="1509"/>
  <c r="G486" i="1509"/>
  <c r="E487" i="1509"/>
  <c r="F487" i="1509"/>
  <c r="G487" i="1509"/>
  <c r="E488" i="1509"/>
  <c r="F488" i="1509"/>
  <c r="G488" i="1509"/>
  <c r="E489" i="1509"/>
  <c r="F489" i="1509"/>
  <c r="G489" i="1509"/>
  <c r="E490" i="1509"/>
  <c r="F490" i="1509"/>
  <c r="G490" i="1509"/>
  <c r="E491" i="1509"/>
  <c r="F491" i="1509"/>
  <c r="G491" i="1509"/>
  <c r="E492" i="1509"/>
  <c r="F492" i="1509"/>
  <c r="G492" i="1509"/>
  <c r="E493" i="1509"/>
  <c r="F493" i="1509"/>
  <c r="G493" i="1509"/>
  <c r="E494" i="1509"/>
  <c r="F494" i="1509"/>
  <c r="G494" i="1509"/>
  <c r="E495" i="1509"/>
  <c r="F495" i="1509"/>
  <c r="G495" i="1509"/>
  <c r="E496" i="1509"/>
  <c r="F496" i="1509"/>
  <c r="G496" i="1509"/>
  <c r="E497" i="1509"/>
  <c r="F497" i="1509"/>
  <c r="G497" i="1509"/>
  <c r="E498" i="1509"/>
  <c r="F498" i="1509"/>
  <c r="G498" i="1509"/>
  <c r="E499" i="1509"/>
  <c r="F499" i="1509"/>
  <c r="G499" i="1509"/>
  <c r="E500" i="1509"/>
  <c r="F500" i="1509"/>
  <c r="G500" i="1509"/>
  <c r="E501" i="1509"/>
  <c r="F501" i="1509"/>
  <c r="G501" i="1509"/>
  <c r="E502" i="1509"/>
  <c r="F502" i="1509"/>
  <c r="G502" i="1509"/>
  <c r="E503" i="1509"/>
  <c r="F503" i="1509"/>
  <c r="G503" i="1509"/>
  <c r="E504" i="1509"/>
  <c r="F504" i="1509"/>
  <c r="G504" i="1509"/>
  <c r="E505" i="1509"/>
  <c r="F505" i="1509"/>
  <c r="G505" i="1509"/>
  <c r="E506" i="1509"/>
  <c r="F506" i="1509"/>
  <c r="G506" i="1509"/>
  <c r="E507" i="1509"/>
  <c r="F507" i="1509"/>
  <c r="G507" i="1509"/>
  <c r="E508" i="1509"/>
  <c r="F508" i="1509"/>
  <c r="G508" i="1509"/>
  <c r="E509" i="1509"/>
  <c r="F509" i="1509"/>
  <c r="G509" i="1509"/>
  <c r="E510" i="1509"/>
  <c r="F510" i="1509"/>
  <c r="G510" i="1509"/>
  <c r="E511" i="1509"/>
  <c r="F511" i="1509"/>
  <c r="G511" i="1509"/>
  <c r="E512" i="1509"/>
  <c r="F512" i="1509"/>
  <c r="G512" i="1509"/>
  <c r="E513" i="1509"/>
  <c r="F513" i="1509"/>
  <c r="G513" i="1509"/>
  <c r="E514" i="1509"/>
  <c r="F514" i="1509"/>
  <c r="G514" i="1509"/>
  <c r="E515" i="1509"/>
  <c r="F515" i="1509"/>
  <c r="G515" i="1509"/>
  <c r="E516" i="1509"/>
  <c r="F516" i="1509"/>
  <c r="G516" i="1509"/>
  <c r="E517" i="1509"/>
  <c r="F517" i="1509"/>
  <c r="G517" i="1509"/>
  <c r="E518" i="1509"/>
  <c r="F518" i="1509"/>
  <c r="G518" i="1509"/>
  <c r="E519" i="1509"/>
  <c r="F519" i="1509"/>
  <c r="G519" i="1509"/>
  <c r="E520" i="1509"/>
  <c r="F520" i="1509"/>
  <c r="G520" i="1509"/>
  <c r="E521" i="1509"/>
  <c r="F521" i="1509"/>
  <c r="G521" i="1509"/>
  <c r="E522" i="1509"/>
  <c r="F522" i="1509"/>
  <c r="G522" i="1509"/>
  <c r="E523" i="1509"/>
  <c r="F523" i="1509"/>
  <c r="G523" i="1509"/>
  <c r="E524" i="1509"/>
  <c r="F524" i="1509"/>
  <c r="G524" i="1509"/>
  <c r="E525" i="1509"/>
  <c r="F525" i="1509"/>
  <c r="G525" i="1509"/>
  <c r="E526" i="1509"/>
  <c r="F526" i="1509"/>
  <c r="G526" i="1509"/>
  <c r="E527" i="1509"/>
  <c r="F527" i="1509"/>
  <c r="G527" i="1509"/>
  <c r="E528" i="1509"/>
  <c r="F528" i="1509"/>
  <c r="G528" i="1509"/>
  <c r="E529" i="1509"/>
  <c r="F529" i="1509"/>
  <c r="G529" i="1509"/>
  <c r="E530" i="1509"/>
  <c r="F530" i="1509"/>
  <c r="G530" i="1509"/>
  <c r="E531" i="1509"/>
  <c r="F531" i="1509"/>
  <c r="G531" i="1509"/>
  <c r="E532" i="1509"/>
  <c r="F532" i="1509"/>
  <c r="G532" i="1509"/>
  <c r="E533" i="1509"/>
  <c r="F533" i="1509"/>
  <c r="G533" i="1509"/>
  <c r="E534" i="1509"/>
  <c r="F534" i="1509"/>
  <c r="G534" i="1509"/>
  <c r="E535" i="1509"/>
  <c r="F535" i="1509"/>
  <c r="G535" i="1509"/>
  <c r="E536" i="1509"/>
  <c r="F536" i="1509"/>
  <c r="G536" i="1509"/>
  <c r="E537" i="1509"/>
  <c r="F537" i="1509"/>
  <c r="G537" i="1509"/>
  <c r="E538" i="1509"/>
  <c r="F538" i="1509"/>
  <c r="G538" i="1509"/>
  <c r="E539" i="1509"/>
  <c r="F539" i="1509"/>
  <c r="G539" i="1509"/>
  <c r="E540" i="1509"/>
  <c r="F540" i="1509"/>
  <c r="G540" i="1509"/>
  <c r="E541" i="1509"/>
  <c r="F541" i="1509"/>
  <c r="G541" i="1509"/>
  <c r="E542" i="1509"/>
  <c r="F542" i="1509"/>
  <c r="G542" i="1509"/>
  <c r="E543" i="1509"/>
  <c r="F543" i="1509"/>
  <c r="G543" i="1509"/>
  <c r="E544" i="1509"/>
  <c r="F544" i="1509"/>
  <c r="G544" i="1509"/>
  <c r="E545" i="1509"/>
  <c r="F545" i="1509"/>
  <c r="G545" i="1509"/>
  <c r="E546" i="1509"/>
  <c r="F546" i="1509"/>
  <c r="G546" i="1509"/>
  <c r="E547" i="1509"/>
  <c r="F547" i="1509"/>
  <c r="G547" i="1509"/>
  <c r="E548" i="1509"/>
  <c r="F548" i="1509"/>
  <c r="G548" i="1509"/>
  <c r="E549" i="1509"/>
  <c r="F549" i="1509"/>
  <c r="G549" i="1509"/>
  <c r="E550" i="1509"/>
  <c r="F550" i="1509"/>
  <c r="G550" i="1509"/>
  <c r="E551" i="1509"/>
  <c r="F551" i="1509"/>
  <c r="G551" i="1509"/>
  <c r="E552" i="1509"/>
  <c r="F552" i="1509"/>
  <c r="G552" i="1509"/>
  <c r="E553" i="1509"/>
  <c r="F553" i="1509"/>
  <c r="G553" i="1509"/>
  <c r="E554" i="1509"/>
  <c r="F554" i="1509"/>
  <c r="G554" i="1509"/>
  <c r="E555" i="1509"/>
  <c r="F555" i="1509"/>
  <c r="G555" i="1509"/>
  <c r="E556" i="1509"/>
  <c r="F556" i="1509"/>
  <c r="G556" i="1509"/>
  <c r="E557" i="1509"/>
  <c r="F557" i="1509"/>
  <c r="G557" i="1509"/>
  <c r="E558" i="1509"/>
  <c r="F558" i="1509"/>
  <c r="G558" i="1509"/>
  <c r="E559" i="1509"/>
  <c r="F559" i="1509"/>
  <c r="G559" i="1509"/>
  <c r="E560" i="1509"/>
  <c r="F560" i="1509"/>
  <c r="G560" i="1509"/>
  <c r="E561" i="1509"/>
  <c r="F561" i="1509"/>
  <c r="G561" i="1509"/>
  <c r="E562" i="1509"/>
  <c r="F562" i="1509"/>
  <c r="G562" i="1509"/>
  <c r="E563" i="1509"/>
  <c r="F563" i="1509"/>
  <c r="G563" i="1509"/>
  <c r="E564" i="1509"/>
  <c r="F564" i="1509"/>
  <c r="G564" i="1509"/>
  <c r="F565" i="1509"/>
  <c r="G565" i="1509"/>
  <c r="E566" i="1509"/>
  <c r="F566" i="1509"/>
  <c r="G566" i="1509"/>
  <c r="E567" i="1509"/>
  <c r="F567" i="1509"/>
  <c r="G567" i="1509"/>
  <c r="F568" i="1509"/>
  <c r="G568" i="1509"/>
  <c r="E569" i="1509"/>
  <c r="F569" i="1509"/>
  <c r="G569" i="1509"/>
  <c r="F570" i="1509"/>
  <c r="G570" i="1509"/>
  <c r="E571" i="1509"/>
  <c r="F571" i="1509"/>
  <c r="G571" i="1509"/>
  <c r="E572" i="1509"/>
  <c r="F572" i="1509"/>
  <c r="G572" i="1509"/>
  <c r="E573" i="1509"/>
  <c r="F573" i="1509"/>
  <c r="G573" i="1509"/>
  <c r="E574" i="1509"/>
  <c r="F574" i="1509"/>
  <c r="G574" i="1509"/>
  <c r="E575" i="1509"/>
  <c r="F575" i="1509"/>
  <c r="G575" i="1509"/>
  <c r="E576" i="1509"/>
  <c r="F576" i="1509"/>
  <c r="G576" i="1509"/>
  <c r="E577" i="1509"/>
  <c r="F577" i="1509"/>
  <c r="G577" i="1509"/>
  <c r="E578" i="1509"/>
  <c r="F578" i="1509"/>
  <c r="G578" i="1509"/>
  <c r="E579" i="1509"/>
  <c r="F579" i="1509"/>
  <c r="G579" i="1509"/>
  <c r="E580" i="1509"/>
  <c r="F580" i="1509"/>
  <c r="G580" i="1509"/>
  <c r="E581" i="1509"/>
  <c r="F581" i="1509"/>
  <c r="G581" i="1509"/>
  <c r="E582" i="1509"/>
  <c r="F582" i="1509"/>
  <c r="G582" i="1509"/>
  <c r="E583" i="1509"/>
  <c r="F583" i="1509"/>
  <c r="G583" i="1509"/>
  <c r="E584" i="1509"/>
  <c r="F584" i="1509"/>
  <c r="G584" i="1509"/>
  <c r="E585" i="1509"/>
  <c r="F585" i="1509"/>
  <c r="G585" i="1509"/>
  <c r="E586" i="1509"/>
  <c r="F586" i="1509"/>
  <c r="G586" i="1509"/>
  <c r="E587" i="1509"/>
  <c r="F587" i="1509"/>
  <c r="G587" i="1509"/>
  <c r="E588" i="1509"/>
  <c r="F588" i="1509"/>
  <c r="G588" i="1509"/>
  <c r="E589" i="1509"/>
  <c r="F589" i="1509"/>
  <c r="G589" i="1509"/>
  <c r="E590" i="1509"/>
  <c r="F590" i="1509"/>
  <c r="G590" i="1509"/>
  <c r="E591" i="1509"/>
  <c r="F591" i="1509"/>
  <c r="G591" i="1509"/>
  <c r="E592" i="1509"/>
  <c r="F592" i="1509"/>
  <c r="G592" i="1509"/>
  <c r="E593" i="1509"/>
  <c r="F593" i="1509"/>
  <c r="G593" i="1509"/>
  <c r="E594" i="1509"/>
  <c r="F594" i="1509"/>
  <c r="G594" i="1509"/>
  <c r="E595" i="1509"/>
  <c r="F595" i="1509"/>
  <c r="G595" i="1509"/>
  <c r="E596" i="1509"/>
  <c r="F596" i="1509"/>
  <c r="G596" i="1509"/>
  <c r="E597" i="1509"/>
  <c r="F597" i="1509"/>
  <c r="G597" i="1509"/>
  <c r="E598" i="1509"/>
  <c r="F598" i="1509"/>
  <c r="G598" i="1509"/>
  <c r="E599" i="1509"/>
  <c r="F599" i="1509"/>
  <c r="G599" i="1509"/>
  <c r="E600" i="1509"/>
  <c r="F600" i="1509"/>
  <c r="G600" i="1509"/>
  <c r="E601" i="1509"/>
  <c r="F601" i="1509"/>
  <c r="G601" i="1509"/>
  <c r="E602" i="1509"/>
  <c r="F602" i="1509"/>
  <c r="G602" i="1509"/>
  <c r="E603" i="1509"/>
  <c r="F603" i="1509"/>
  <c r="G603" i="1509"/>
  <c r="E604" i="1509"/>
  <c r="F604" i="1509"/>
  <c r="G604" i="1509"/>
  <c r="E605" i="1509"/>
  <c r="F605" i="1509"/>
  <c r="G605" i="1509"/>
  <c r="E606" i="1509"/>
  <c r="F606" i="1509"/>
  <c r="G606" i="1509"/>
  <c r="E607" i="1509"/>
  <c r="F607" i="1509"/>
  <c r="G607" i="1509"/>
  <c r="E608" i="1509"/>
  <c r="F608" i="1509"/>
  <c r="G608" i="1509"/>
  <c r="E609" i="1509"/>
  <c r="F609" i="1509"/>
  <c r="G609" i="1509"/>
  <c r="E610" i="1509"/>
  <c r="F610" i="1509"/>
  <c r="G610" i="1509"/>
  <c r="E611" i="1509"/>
  <c r="F611" i="1509"/>
  <c r="G611" i="1509"/>
  <c r="E612" i="1509"/>
  <c r="F612" i="1509"/>
  <c r="G612" i="1509"/>
  <c r="E613" i="1509"/>
  <c r="F613" i="1509"/>
  <c r="G613" i="1509"/>
  <c r="E614" i="1509"/>
  <c r="F614" i="1509"/>
  <c r="G614" i="1509"/>
  <c r="E615" i="1509"/>
  <c r="F615" i="1509"/>
  <c r="G615" i="1509"/>
  <c r="E616" i="1509"/>
  <c r="F616" i="1509"/>
  <c r="G616" i="1509"/>
  <c r="E617" i="1509"/>
  <c r="F617" i="1509"/>
  <c r="G617" i="1509"/>
  <c r="E618" i="1509"/>
  <c r="F618" i="1509"/>
  <c r="G618" i="1509"/>
  <c r="E620" i="1509"/>
  <c r="F620" i="1509"/>
  <c r="G620" i="1509"/>
  <c r="E621" i="1509"/>
  <c r="F621" i="1509"/>
  <c r="G621" i="1509"/>
  <c r="E622" i="1509"/>
  <c r="F622" i="1509"/>
  <c r="G622" i="1509"/>
  <c r="E623" i="1509"/>
  <c r="F623" i="1509"/>
  <c r="G623" i="1509"/>
  <c r="E624" i="1509"/>
  <c r="F624" i="1509"/>
  <c r="G624" i="1509"/>
  <c r="E625" i="1509"/>
  <c r="F625" i="1509"/>
  <c r="G625" i="1509"/>
  <c r="E626" i="1509"/>
  <c r="F626" i="1509"/>
  <c r="G626" i="1509"/>
  <c r="E627" i="1509"/>
  <c r="F627" i="1509"/>
  <c r="G627" i="1509"/>
  <c r="E628" i="1509"/>
  <c r="F628" i="1509"/>
  <c r="G628" i="1509"/>
  <c r="E629" i="1509"/>
  <c r="F629" i="1509"/>
  <c r="G629" i="1509"/>
  <c r="E630" i="1509"/>
  <c r="F630" i="1509"/>
  <c r="G630" i="1509"/>
  <c r="E631" i="1509"/>
  <c r="F631" i="1509"/>
  <c r="G631" i="1509"/>
  <c r="E633" i="1509"/>
  <c r="F633" i="1509"/>
  <c r="G633" i="1509"/>
  <c r="E634" i="1509"/>
  <c r="F634" i="1509"/>
  <c r="G634" i="1509"/>
  <c r="E635" i="1509"/>
  <c r="F635" i="1509"/>
  <c r="G635" i="1509"/>
  <c r="E636" i="1509"/>
  <c r="F636" i="1509"/>
  <c r="G636" i="1509"/>
  <c r="E637" i="1509"/>
  <c r="F637" i="1509"/>
  <c r="G637" i="1509"/>
  <c r="E638" i="1509"/>
  <c r="F638" i="1509"/>
  <c r="G638" i="1509"/>
  <c r="E639" i="1509"/>
  <c r="F639" i="1509"/>
  <c r="G639" i="1509"/>
  <c r="E640" i="1509"/>
  <c r="F640" i="1509"/>
  <c r="G640" i="1509"/>
  <c r="E641" i="1509"/>
  <c r="F641" i="1509"/>
  <c r="G641" i="1509"/>
  <c r="E642" i="1509"/>
  <c r="F642" i="1509"/>
  <c r="G642" i="1509"/>
  <c r="E643" i="1509"/>
  <c r="F643" i="1509"/>
  <c r="G643" i="1509"/>
  <c r="E644" i="1509"/>
  <c r="F644" i="1509"/>
  <c r="G644" i="1509"/>
  <c r="E645" i="1509"/>
  <c r="F645" i="1509"/>
  <c r="G645" i="1509"/>
  <c r="E646" i="1509"/>
  <c r="F646" i="1509"/>
  <c r="G646" i="1509"/>
  <c r="E647" i="1509"/>
  <c r="F647" i="1509"/>
  <c r="G647" i="1509"/>
  <c r="E648" i="1509"/>
  <c r="F648" i="1509"/>
  <c r="G648" i="1509"/>
  <c r="E649" i="1509"/>
  <c r="F649" i="1509"/>
  <c r="G649" i="1509"/>
  <c r="E650" i="1509"/>
  <c r="F650" i="1509"/>
  <c r="G650" i="1509"/>
  <c r="E651" i="1509"/>
  <c r="F651" i="1509"/>
  <c r="G651" i="1509"/>
  <c r="E652" i="1509"/>
  <c r="F652" i="1509"/>
  <c r="G652" i="1509"/>
  <c r="E653" i="1509"/>
  <c r="F653" i="1509"/>
  <c r="G653" i="1509"/>
  <c r="E654" i="1509"/>
  <c r="F654" i="1509"/>
  <c r="G654" i="1509"/>
  <c r="E655" i="1509"/>
  <c r="F655" i="1509"/>
  <c r="G655" i="1509"/>
  <c r="E656" i="1509"/>
  <c r="F656" i="1509"/>
  <c r="G656" i="1509"/>
  <c r="E657" i="1509"/>
  <c r="F657" i="1509"/>
  <c r="G657" i="1509"/>
  <c r="E658" i="1509"/>
  <c r="F658" i="1509"/>
  <c r="G658" i="1509"/>
  <c r="E659" i="1509"/>
  <c r="F659" i="1509"/>
  <c r="G659" i="1509"/>
  <c r="E660" i="1509"/>
  <c r="F660" i="1509"/>
  <c r="G660" i="1509"/>
  <c r="E661" i="1509"/>
  <c r="F661" i="1509"/>
  <c r="G661" i="1509"/>
  <c r="E662" i="1509"/>
  <c r="F662" i="1509"/>
  <c r="G662" i="1509"/>
  <c r="E663" i="1509"/>
  <c r="F663" i="1509"/>
  <c r="G663" i="1509"/>
  <c r="E664" i="1509"/>
  <c r="F664" i="1509"/>
  <c r="G664" i="1509"/>
  <c r="E665" i="1509"/>
  <c r="F665" i="1509"/>
  <c r="G665" i="1509"/>
  <c r="E666" i="1509"/>
  <c r="F666" i="1509"/>
  <c r="G666" i="1509"/>
  <c r="E667" i="1509"/>
  <c r="F667" i="1509"/>
  <c r="G667" i="1509"/>
  <c r="E668" i="1509"/>
  <c r="F668" i="1509"/>
  <c r="G668" i="1509"/>
  <c r="E669" i="1509"/>
  <c r="F669" i="1509"/>
  <c r="G669" i="1509"/>
  <c r="E670" i="1509"/>
  <c r="F670" i="1509"/>
  <c r="G670" i="1509"/>
  <c r="E671" i="1509"/>
  <c r="F671" i="1509"/>
  <c r="G671" i="1509"/>
  <c r="E672" i="1509"/>
  <c r="F672" i="1509"/>
  <c r="G672" i="1509"/>
  <c r="E673" i="1509"/>
  <c r="F673" i="1509"/>
  <c r="G673" i="1509"/>
  <c r="E674" i="1509"/>
  <c r="F674" i="1509"/>
  <c r="G674" i="1509"/>
  <c r="E675" i="1509"/>
  <c r="F675" i="1509"/>
  <c r="G675" i="1509"/>
  <c r="E676" i="1509"/>
  <c r="F676" i="1509"/>
  <c r="G676" i="1509"/>
  <c r="E677" i="1509"/>
  <c r="F677" i="1509"/>
  <c r="G677" i="1509"/>
  <c r="E678" i="1509"/>
  <c r="F678" i="1509"/>
  <c r="G678" i="1509"/>
  <c r="E679" i="1509"/>
  <c r="F679" i="1509"/>
  <c r="G679" i="1509"/>
  <c r="E680" i="1509"/>
  <c r="F680" i="1509"/>
  <c r="G680" i="1509"/>
  <c r="E681" i="1509"/>
  <c r="F681" i="1509"/>
  <c r="G681" i="1509"/>
  <c r="E682" i="1509"/>
  <c r="F682" i="1509"/>
  <c r="G682" i="1509"/>
  <c r="T5" i="1508"/>
  <c r="U5" i="1508" s="1"/>
  <c r="D33" i="1504" l="1"/>
  <c r="E32" i="1504"/>
  <c r="D34" i="1504" l="1"/>
  <c r="E33" i="1504"/>
  <c r="C2" i="1507"/>
  <c r="C3" i="1507"/>
  <c r="C4" i="1507"/>
  <c r="C5" i="1507"/>
  <c r="C6" i="1507"/>
  <c r="C7" i="1507"/>
  <c r="C8" i="1507"/>
  <c r="C9" i="1507"/>
  <c r="C10" i="1507"/>
  <c r="C11" i="1507"/>
  <c r="C12" i="1507"/>
  <c r="C13" i="1507"/>
  <c r="C14" i="1507"/>
  <c r="C16" i="1507"/>
  <c r="C17" i="1507"/>
  <c r="C18" i="1507"/>
  <c r="C19" i="1507"/>
  <c r="C20" i="1507"/>
  <c r="C21" i="1507"/>
  <c r="C22" i="1507"/>
  <c r="C23" i="1507"/>
  <c r="C24" i="1507"/>
  <c r="C25" i="1507"/>
  <c r="C26" i="1507"/>
  <c r="C27" i="1507"/>
  <c r="C28" i="1507"/>
  <c r="C29" i="1507"/>
  <c r="C30" i="1507"/>
  <c r="C31" i="1507"/>
  <c r="C32" i="1507"/>
  <c r="C33" i="1507"/>
  <c r="C34" i="1507"/>
  <c r="C35" i="1507"/>
  <c r="C36" i="1507"/>
  <c r="C37" i="1507"/>
  <c r="C38" i="1507"/>
  <c r="C40" i="1507"/>
  <c r="C41" i="1507"/>
  <c r="C42" i="1507"/>
  <c r="C43" i="1507"/>
  <c r="C44" i="1507"/>
  <c r="D35" i="1504" l="1"/>
  <c r="E34" i="1504"/>
  <c r="G27" i="1504"/>
  <c r="H26" i="1504"/>
  <c r="H25" i="1504"/>
  <c r="D25" i="1504"/>
  <c r="D26" i="1504" s="1"/>
  <c r="E24" i="1504"/>
  <c r="G23" i="1504"/>
  <c r="H22" i="1504"/>
  <c r="H21" i="1504"/>
  <c r="D21" i="1504"/>
  <c r="D22" i="1504" s="1"/>
  <c r="E20" i="1504"/>
  <c r="G19" i="1504"/>
  <c r="H18" i="1504"/>
  <c r="H17" i="1504"/>
  <c r="F16" i="1504"/>
  <c r="I16" i="1504" s="1"/>
  <c r="D16" i="1504"/>
  <c r="D17" i="1504" s="1"/>
  <c r="G13" i="1504"/>
  <c r="H12" i="1504"/>
  <c r="H11" i="1504"/>
  <c r="D11" i="1504"/>
  <c r="D12" i="1504" s="1"/>
  <c r="E10" i="1504"/>
  <c r="G9" i="1504"/>
  <c r="H8" i="1504"/>
  <c r="H7" i="1504"/>
  <c r="D7" i="1504"/>
  <c r="E7" i="1504" s="1"/>
  <c r="E6" i="1504"/>
  <c r="G5" i="1504"/>
  <c r="H4" i="1504"/>
  <c r="H3" i="1504"/>
  <c r="F2" i="1504"/>
  <c r="D2" i="1504"/>
  <c r="D3" i="1504" s="1"/>
  <c r="B25" i="1503"/>
  <c r="B24" i="1503"/>
  <c r="B23" i="1503"/>
  <c r="B22" i="1503"/>
  <c r="B21" i="1503"/>
  <c r="B20" i="1503"/>
  <c r="B19" i="1503"/>
  <c r="B18" i="1503"/>
  <c r="B17" i="1503"/>
  <c r="B16" i="1503"/>
  <c r="B15" i="1503"/>
  <c r="B14" i="1503"/>
  <c r="B13" i="1503"/>
  <c r="B12" i="1503"/>
  <c r="B11" i="1503"/>
  <c r="B10" i="1503"/>
  <c r="B9" i="1503"/>
  <c r="B8" i="1503"/>
  <c r="B7" i="1503"/>
  <c r="B6" i="1503"/>
  <c r="B5" i="1503"/>
  <c r="B4" i="1503"/>
  <c r="B3" i="1503"/>
  <c r="B2" i="1503"/>
  <c r="S29" i="1502"/>
  <c r="R29" i="1502"/>
  <c r="O29" i="1502"/>
  <c r="N29" i="1502"/>
  <c r="K29" i="1502" s="1"/>
  <c r="L29" i="1502"/>
  <c r="S28" i="1502"/>
  <c r="R28" i="1502"/>
  <c r="O28" i="1502"/>
  <c r="N28" i="1502"/>
  <c r="K28" i="1502" s="1"/>
  <c r="L28" i="1502"/>
  <c r="S27" i="1502"/>
  <c r="R27" i="1502"/>
  <c r="O27" i="1502"/>
  <c r="N27" i="1502"/>
  <c r="K27" i="1502" s="1"/>
  <c r="L27" i="1502"/>
  <c r="S26" i="1502"/>
  <c r="R26" i="1502"/>
  <c r="O26" i="1502"/>
  <c r="N26" i="1502"/>
  <c r="K26" i="1502" s="1"/>
  <c r="L26" i="1502"/>
  <c r="S25" i="1502"/>
  <c r="R25" i="1502"/>
  <c r="O25" i="1502"/>
  <c r="N25" i="1502"/>
  <c r="K25" i="1502" s="1"/>
  <c r="L25" i="1502"/>
  <c r="S24" i="1502"/>
  <c r="R24" i="1502"/>
  <c r="O24" i="1502"/>
  <c r="N24" i="1502"/>
  <c r="K24" i="1502" s="1"/>
  <c r="L24" i="1502"/>
  <c r="S23" i="1502"/>
  <c r="R23" i="1502"/>
  <c r="O23" i="1502"/>
  <c r="N23" i="1502"/>
  <c r="K23" i="1502" s="1"/>
  <c r="L23" i="1502"/>
  <c r="S22" i="1502"/>
  <c r="R22" i="1502"/>
  <c r="O22" i="1502"/>
  <c r="N22" i="1502"/>
  <c r="K22" i="1502" s="1"/>
  <c r="L22" i="1502"/>
  <c r="S21" i="1502"/>
  <c r="R21" i="1502"/>
  <c r="O21" i="1502"/>
  <c r="N21" i="1502"/>
  <c r="K21" i="1502" s="1"/>
  <c r="L21" i="1502"/>
  <c r="S20" i="1502"/>
  <c r="R20" i="1502"/>
  <c r="O20" i="1502"/>
  <c r="N20" i="1502"/>
  <c r="K20" i="1502" s="1"/>
  <c r="L20" i="1502"/>
  <c r="S19" i="1502"/>
  <c r="R19" i="1502"/>
  <c r="O19" i="1502"/>
  <c r="N19" i="1502"/>
  <c r="K19" i="1502" s="1"/>
  <c r="L19" i="1502"/>
  <c r="S18" i="1502"/>
  <c r="R18" i="1502"/>
  <c r="O18" i="1502"/>
  <c r="N18" i="1502"/>
  <c r="K18" i="1502" s="1"/>
  <c r="L18" i="1502"/>
  <c r="S17" i="1502"/>
  <c r="R17" i="1502"/>
  <c r="O17" i="1502"/>
  <c r="N17" i="1502"/>
  <c r="K17" i="1502" s="1"/>
  <c r="L17" i="1502"/>
  <c r="S16" i="1502"/>
  <c r="R16" i="1502"/>
  <c r="O16" i="1502"/>
  <c r="N16" i="1502"/>
  <c r="K16" i="1502" s="1"/>
  <c r="L16" i="1502"/>
  <c r="S15" i="1502"/>
  <c r="R15" i="1502"/>
  <c r="O15" i="1502"/>
  <c r="N15" i="1502"/>
  <c r="K15" i="1502" s="1"/>
  <c r="L15" i="1502"/>
  <c r="S14" i="1502"/>
  <c r="R14" i="1502"/>
  <c r="O14" i="1502"/>
  <c r="N14" i="1502"/>
  <c r="K14" i="1502" s="1"/>
  <c r="L14" i="1502"/>
  <c r="S13" i="1502"/>
  <c r="R13" i="1502"/>
  <c r="O13" i="1502"/>
  <c r="N13" i="1502"/>
  <c r="K13" i="1502" s="1"/>
  <c r="L13" i="1502"/>
  <c r="S12" i="1502"/>
  <c r="R12" i="1502"/>
  <c r="O12" i="1502"/>
  <c r="N12" i="1502"/>
  <c r="K12" i="1502" s="1"/>
  <c r="L12" i="1502"/>
  <c r="S11" i="1502"/>
  <c r="R11" i="1502"/>
  <c r="O11" i="1502"/>
  <c r="N11" i="1502"/>
  <c r="K11" i="1502" s="1"/>
  <c r="L11" i="1502"/>
  <c r="S10" i="1502"/>
  <c r="R10" i="1502"/>
  <c r="O10" i="1502"/>
  <c r="N10" i="1502"/>
  <c r="K10" i="1502" s="1"/>
  <c r="L10" i="1502"/>
  <c r="S9" i="1502"/>
  <c r="R9" i="1502"/>
  <c r="O9" i="1502"/>
  <c r="N9" i="1502"/>
  <c r="K9" i="1502" s="1"/>
  <c r="L9" i="1502"/>
  <c r="S8" i="1502"/>
  <c r="R8" i="1502"/>
  <c r="O8" i="1502"/>
  <c r="N8" i="1502"/>
  <c r="K8" i="1502" s="1"/>
  <c r="L8" i="1502"/>
  <c r="S7" i="1502"/>
  <c r="R7" i="1502"/>
  <c r="O7" i="1502"/>
  <c r="N7" i="1502"/>
  <c r="K7" i="1502" s="1"/>
  <c r="L7" i="1502"/>
  <c r="S6" i="1502"/>
  <c r="R6" i="1502"/>
  <c r="O6" i="1502"/>
  <c r="N6" i="1502"/>
  <c r="K6" i="1502" s="1"/>
  <c r="L6" i="1502"/>
  <c r="S5" i="1502"/>
  <c r="R5" i="1502"/>
  <c r="O5" i="1502"/>
  <c r="N5" i="1502"/>
  <c r="K5" i="1502" s="1"/>
  <c r="L5" i="1502"/>
  <c r="B9" i="1465"/>
  <c r="B10" i="1465"/>
  <c r="K18" i="1378"/>
  <c r="L18" i="1378"/>
  <c r="K17" i="1378"/>
  <c r="L17" i="1378"/>
  <c r="K28" i="1378"/>
  <c r="L28" i="1378"/>
  <c r="K26" i="1378"/>
  <c r="L26" i="1378"/>
  <c r="K10" i="1378"/>
  <c r="L10" i="1378"/>
  <c r="K24" i="1378"/>
  <c r="L24" i="1378"/>
  <c r="K8" i="1378"/>
  <c r="L8" i="1378"/>
  <c r="K31" i="1378"/>
  <c r="L31" i="1378"/>
  <c r="K27" i="1378"/>
  <c r="L27" i="1378"/>
  <c r="K25" i="1378"/>
  <c r="L25" i="1378"/>
  <c r="K23" i="1378"/>
  <c r="L23" i="1378"/>
  <c r="K7" i="1378"/>
  <c r="L7" i="1378"/>
  <c r="K32" i="1378"/>
  <c r="L32" i="1378"/>
  <c r="K29" i="1378"/>
  <c r="L29" i="1378"/>
  <c r="K5" i="1378"/>
  <c r="L5" i="1378"/>
  <c r="K6" i="1378"/>
  <c r="L6" i="1378"/>
  <c r="K14" i="1378"/>
  <c r="L14" i="1378"/>
  <c r="K12" i="1378"/>
  <c r="L12" i="1378"/>
  <c r="K37" i="1378"/>
  <c r="L37" i="1378"/>
  <c r="K36" i="1378"/>
  <c r="L36" i="1378"/>
  <c r="K35" i="1378"/>
  <c r="L35" i="1378"/>
  <c r="K34" i="1378"/>
  <c r="L34" i="1378"/>
  <c r="K33" i="1378"/>
  <c r="L33" i="1378"/>
  <c r="K11" i="1378"/>
  <c r="L11" i="1378"/>
  <c r="K16" i="1378"/>
  <c r="L16" i="1378"/>
  <c r="K13" i="1460"/>
  <c r="L13" i="1460"/>
  <c r="K14" i="1460"/>
  <c r="L14" i="1460"/>
  <c r="K16" i="1460"/>
  <c r="L16" i="1460"/>
  <c r="K8" i="1460"/>
  <c r="L8" i="1460"/>
  <c r="K7" i="1460"/>
  <c r="L7" i="1460"/>
  <c r="K15" i="1460"/>
  <c r="L15" i="1460"/>
  <c r="K5" i="1460"/>
  <c r="L5" i="1460"/>
  <c r="K6" i="1460"/>
  <c r="L6" i="1460"/>
  <c r="K10" i="1460"/>
  <c r="L10" i="1460"/>
  <c r="K18" i="1460"/>
  <c r="L18" i="1460"/>
  <c r="K17" i="1460"/>
  <c r="L17" i="1460"/>
  <c r="K11" i="1460"/>
  <c r="L11" i="1460"/>
  <c r="K12" i="1460"/>
  <c r="L12" i="1460"/>
  <c r="K10" i="1462"/>
  <c r="L10" i="1462"/>
  <c r="K8" i="1462"/>
  <c r="L8" i="1462"/>
  <c r="K17" i="1462"/>
  <c r="L17" i="1462"/>
  <c r="K15" i="1462"/>
  <c r="L15" i="1462"/>
  <c r="K14" i="1462"/>
  <c r="L14" i="1462"/>
  <c r="K21" i="1462"/>
  <c r="L21" i="1462"/>
  <c r="K19" i="1462"/>
  <c r="L19" i="1462"/>
  <c r="K16" i="1462"/>
  <c r="L16" i="1462"/>
  <c r="K25" i="1462"/>
  <c r="L25" i="1462"/>
  <c r="K22" i="1462"/>
  <c r="L22" i="1462"/>
  <c r="K23" i="1462"/>
  <c r="L23" i="1462"/>
  <c r="K7" i="1462"/>
  <c r="L7" i="1462"/>
  <c r="K11" i="1462"/>
  <c r="L11" i="1462"/>
  <c r="K24" i="1462"/>
  <c r="L24" i="1462"/>
  <c r="K18" i="1462"/>
  <c r="L18" i="1462"/>
  <c r="K5" i="1462"/>
  <c r="L5" i="1462"/>
  <c r="K6" i="1462"/>
  <c r="L6" i="1462"/>
  <c r="K20" i="1462"/>
  <c r="L20" i="1462"/>
  <c r="K12" i="1462"/>
  <c r="L12" i="1462"/>
  <c r="K9" i="1462"/>
  <c r="L9" i="1462"/>
  <c r="K26" i="1462"/>
  <c r="L26" i="1462"/>
  <c r="K13" i="1462"/>
  <c r="L13" i="1462"/>
  <c r="K105" i="1464"/>
  <c r="L105" i="1464"/>
  <c r="K104" i="1464"/>
  <c r="L104" i="1464"/>
  <c r="K103" i="1464"/>
  <c r="L103" i="1464"/>
  <c r="K102" i="1464"/>
  <c r="L102" i="1464"/>
  <c r="K101" i="1464"/>
  <c r="L101" i="1464"/>
  <c r="K100" i="1464"/>
  <c r="L100" i="1464"/>
  <c r="K99" i="1464"/>
  <c r="L99" i="1464"/>
  <c r="K98" i="1464"/>
  <c r="L98" i="1464"/>
  <c r="K97" i="1464"/>
  <c r="L97" i="1464"/>
  <c r="K96" i="1464"/>
  <c r="L96" i="1464"/>
  <c r="K95" i="1464"/>
  <c r="L95" i="1464"/>
  <c r="K94" i="1464"/>
  <c r="L94" i="1464"/>
  <c r="K93" i="1464"/>
  <c r="L93" i="1464"/>
  <c r="K92" i="1464"/>
  <c r="L92" i="1464"/>
  <c r="K91" i="1464"/>
  <c r="L91" i="1464"/>
  <c r="K90" i="1464"/>
  <c r="L90" i="1464"/>
  <c r="K89" i="1464"/>
  <c r="L89" i="1464"/>
  <c r="K88" i="1464"/>
  <c r="L88" i="1464"/>
  <c r="K87" i="1464"/>
  <c r="L87" i="1464"/>
  <c r="K86" i="1464"/>
  <c r="L86" i="1464"/>
  <c r="K85" i="1464"/>
  <c r="L85" i="1464"/>
  <c r="K84" i="1464"/>
  <c r="L84" i="1464"/>
  <c r="K83" i="1464"/>
  <c r="L83" i="1464"/>
  <c r="K82" i="1464"/>
  <c r="L82" i="1464"/>
  <c r="K81" i="1464"/>
  <c r="L81" i="1464"/>
  <c r="K30" i="1466"/>
  <c r="L30" i="1466"/>
  <c r="K9" i="1466"/>
  <c r="L9" i="1466"/>
  <c r="K10" i="1466"/>
  <c r="L10" i="1466"/>
  <c r="K20" i="1466"/>
  <c r="L20" i="1466"/>
  <c r="K39" i="1466"/>
  <c r="L39" i="1466"/>
  <c r="K31" i="1466"/>
  <c r="L31" i="1466"/>
  <c r="K22" i="1466"/>
  <c r="L22" i="1466"/>
  <c r="K7" i="1466"/>
  <c r="L7" i="1466"/>
  <c r="K19" i="1466"/>
  <c r="L19" i="1466"/>
  <c r="K26" i="1466"/>
  <c r="L26" i="1466"/>
  <c r="K45" i="1466"/>
  <c r="L45" i="1466"/>
  <c r="K41" i="1466"/>
  <c r="L41" i="1466"/>
  <c r="K5" i="1466"/>
  <c r="L5" i="1466"/>
  <c r="K6" i="1466"/>
  <c r="L6" i="1466"/>
  <c r="K50" i="1466"/>
  <c r="L50" i="1466"/>
  <c r="O36" i="1466"/>
  <c r="K37" i="1466"/>
  <c r="L37" i="1466"/>
  <c r="K18" i="1466"/>
  <c r="L18" i="1466"/>
  <c r="K28" i="1466"/>
  <c r="L28" i="1466"/>
  <c r="K47" i="1466"/>
  <c r="L47" i="1466"/>
  <c r="K34" i="1466"/>
  <c r="L34" i="1466"/>
  <c r="K11" i="1466"/>
  <c r="L11" i="1466"/>
  <c r="K13" i="1466"/>
  <c r="L13" i="1466"/>
  <c r="K51" i="1466"/>
  <c r="L51" i="1466"/>
  <c r="K49" i="1466"/>
  <c r="L49" i="1466"/>
  <c r="K8" i="1466"/>
  <c r="L8" i="1466"/>
  <c r="C5" i="1382"/>
  <c r="D5" i="1382"/>
  <c r="B5" i="1382"/>
  <c r="B7" i="1465"/>
  <c r="B8" i="1465"/>
  <c r="I39" i="1504" l="1"/>
  <c r="F40" i="1504"/>
  <c r="I40" i="1504"/>
  <c r="E12" i="1504"/>
  <c r="D13" i="1504"/>
  <c r="E13" i="1504" s="1"/>
  <c r="E11" i="1504"/>
  <c r="I43" i="1504"/>
  <c r="F42" i="1504"/>
  <c r="F43" i="1504"/>
  <c r="I42" i="1504"/>
  <c r="D8" i="1504"/>
  <c r="D9" i="1504" s="1"/>
  <c r="E9" i="1504" s="1"/>
  <c r="F27" i="1504"/>
  <c r="I27" i="1504" s="1"/>
  <c r="F37" i="1504"/>
  <c r="I34" i="1504"/>
  <c r="F33" i="1504"/>
  <c r="I30" i="1504"/>
  <c r="I35" i="1504"/>
  <c r="F34" i="1504"/>
  <c r="I31" i="1504"/>
  <c r="I36" i="1504"/>
  <c r="F35" i="1504"/>
  <c r="I32" i="1504"/>
  <c r="F31" i="1504"/>
  <c r="I37" i="1504"/>
  <c r="F36" i="1504"/>
  <c r="I33" i="1504"/>
  <c r="F32" i="1504"/>
  <c r="D36" i="1504"/>
  <c r="E35" i="1504"/>
  <c r="I7" i="1504"/>
  <c r="I8" i="1504"/>
  <c r="I9" i="1504"/>
  <c r="I2" i="1504"/>
  <c r="F4" i="1504"/>
  <c r="I5" i="1504"/>
  <c r="F9" i="1504"/>
  <c r="F10" i="1504"/>
  <c r="F11" i="1504"/>
  <c r="F18" i="1504"/>
  <c r="I18" i="1504" s="1"/>
  <c r="F17" i="1504"/>
  <c r="I17" i="1504" s="1"/>
  <c r="F21" i="1504"/>
  <c r="I21" i="1504" s="1"/>
  <c r="F24" i="1504"/>
  <c r="I24" i="1504" s="1"/>
  <c r="I11" i="1504"/>
  <c r="F12" i="1504"/>
  <c r="F13" i="1504"/>
  <c r="F20" i="1504"/>
  <c r="I20" i="1504" s="1"/>
  <c r="D23" i="1504"/>
  <c r="E23" i="1504" s="1"/>
  <c r="E22" i="1504"/>
  <c r="D4" i="1504"/>
  <c r="E3" i="1504"/>
  <c r="D18" i="1504"/>
  <c r="E17" i="1504"/>
  <c r="D27" i="1504"/>
  <c r="E27" i="1504" s="1"/>
  <c r="E26" i="1504"/>
  <c r="E8" i="1504"/>
  <c r="I4" i="1504"/>
  <c r="F8" i="1504"/>
  <c r="E21" i="1504"/>
  <c r="E25" i="1504"/>
  <c r="F25" i="1504"/>
  <c r="I25" i="1504" s="1"/>
  <c r="F5" i="1504"/>
  <c r="I12" i="1504"/>
  <c r="E2" i="1504"/>
  <c r="F22" i="1504"/>
  <c r="I22" i="1504" s="1"/>
  <c r="F6" i="1504"/>
  <c r="F26" i="1504"/>
  <c r="I26" i="1504" s="1"/>
  <c r="I6" i="1504"/>
  <c r="I13" i="1504"/>
  <c r="F19" i="1504"/>
  <c r="I19" i="1504" s="1"/>
  <c r="F3" i="1504"/>
  <c r="I10" i="1504"/>
  <c r="E16" i="1504"/>
  <c r="F23" i="1504"/>
  <c r="I23" i="1504" s="1"/>
  <c r="I3" i="1504"/>
  <c r="F7" i="1504"/>
  <c r="K14" i="1468"/>
  <c r="K18" i="1468"/>
  <c r="K8" i="1468"/>
  <c r="K15" i="1468"/>
  <c r="K16" i="1468"/>
  <c r="K7" i="1468"/>
  <c r="K5" i="1468"/>
  <c r="K6" i="1468"/>
  <c r="K22" i="1468"/>
  <c r="K27" i="1468"/>
  <c r="K26" i="1468"/>
  <c r="K25" i="1468"/>
  <c r="K24" i="1468"/>
  <c r="K23" i="1468"/>
  <c r="K21" i="1468"/>
  <c r="K13" i="1468"/>
  <c r="K20" i="1468"/>
  <c r="K12" i="1468"/>
  <c r="K11" i="1468"/>
  <c r="K10" i="1468"/>
  <c r="K9" i="1468"/>
  <c r="K19" i="1468"/>
  <c r="K17" i="1468"/>
  <c r="K25" i="1472"/>
  <c r="K22" i="1472"/>
  <c r="O26" i="1472"/>
  <c r="K27" i="1472"/>
  <c r="K18" i="1472"/>
  <c r="K16" i="1472"/>
  <c r="K10" i="1472"/>
  <c r="K19" i="1472"/>
  <c r="K14" i="1472"/>
  <c r="K15" i="1472"/>
  <c r="K21" i="1472"/>
  <c r="K20" i="1472"/>
  <c r="K29" i="1472"/>
  <c r="K17" i="1472"/>
  <c r="K7" i="1472"/>
  <c r="K12" i="1472"/>
  <c r="K13" i="1472"/>
  <c r="O27" i="1472"/>
  <c r="K26" i="1472"/>
  <c r="K24" i="1472"/>
  <c r="K5" i="1472"/>
  <c r="K6" i="1472"/>
  <c r="K31" i="1472"/>
  <c r="K23" i="1472"/>
  <c r="K34" i="1472"/>
  <c r="K35" i="1472"/>
  <c r="K11" i="1472"/>
  <c r="K10" i="1474"/>
  <c r="K11" i="1474"/>
  <c r="K12" i="1474"/>
  <c r="K7" i="1474"/>
  <c r="K5" i="1474"/>
  <c r="K6" i="1474"/>
  <c r="K13" i="1474"/>
  <c r="K9" i="1474"/>
  <c r="K8" i="1474"/>
  <c r="K14" i="1476"/>
  <c r="K10" i="1476"/>
  <c r="K7" i="1476"/>
  <c r="K5" i="1476"/>
  <c r="K6" i="1476"/>
  <c r="K13" i="1476"/>
  <c r="K12" i="1476"/>
  <c r="K16" i="1476"/>
  <c r="K18" i="1476"/>
  <c r="K17" i="1476"/>
  <c r="K8" i="1476"/>
  <c r="K15" i="1476"/>
  <c r="K11" i="1476"/>
  <c r="K9" i="1476"/>
  <c r="K15" i="1478"/>
  <c r="K13" i="1478"/>
  <c r="K10" i="1478"/>
  <c r="K7" i="1478"/>
  <c r="K9" i="1478"/>
  <c r="K14" i="1478"/>
  <c r="K5" i="1478"/>
  <c r="K6" i="1478"/>
  <c r="K12" i="1478"/>
  <c r="K11" i="1478"/>
  <c r="K20" i="1478"/>
  <c r="K8" i="1478"/>
  <c r="K19" i="1478"/>
  <c r="K18" i="1478"/>
  <c r="K17" i="1478"/>
  <c r="K16" i="1478"/>
  <c r="K22" i="1480"/>
  <c r="K20" i="1480"/>
  <c r="K14" i="1480"/>
  <c r="K18" i="1480"/>
  <c r="K9" i="1480"/>
  <c r="K19" i="1480"/>
  <c r="K7" i="1480"/>
  <c r="K23" i="1480"/>
  <c r="K15" i="1480"/>
  <c r="K8" i="1480"/>
  <c r="K21" i="1480"/>
  <c r="K5" i="1480"/>
  <c r="K6" i="1480"/>
  <c r="K17" i="1480"/>
  <c r="K25" i="1480"/>
  <c r="K24" i="1480"/>
  <c r="K13" i="1480"/>
  <c r="K16" i="1480"/>
  <c r="K12" i="1480"/>
  <c r="K11" i="1480"/>
  <c r="K10" i="1480"/>
  <c r="S20" i="1482"/>
  <c r="R20" i="1482"/>
  <c r="K20" i="1482"/>
  <c r="S17" i="1482"/>
  <c r="R17" i="1482"/>
  <c r="K17" i="1482"/>
  <c r="S11" i="1482"/>
  <c r="R11" i="1482"/>
  <c r="K11" i="1482"/>
  <c r="S18" i="1482"/>
  <c r="R18" i="1482"/>
  <c r="K18" i="1482"/>
  <c r="S13" i="1482"/>
  <c r="R13" i="1482"/>
  <c r="K13" i="1482"/>
  <c r="S15" i="1482"/>
  <c r="R15" i="1482"/>
  <c r="K15" i="1482"/>
  <c r="S22" i="1482"/>
  <c r="R22" i="1482"/>
  <c r="K22" i="1482"/>
  <c r="S10" i="1482"/>
  <c r="R10" i="1482"/>
  <c r="K10" i="1482"/>
  <c r="S9" i="1482"/>
  <c r="R9" i="1482"/>
  <c r="K9" i="1482"/>
  <c r="S14" i="1482"/>
  <c r="R14" i="1482"/>
  <c r="K14" i="1482"/>
  <c r="S16" i="1482"/>
  <c r="R16" i="1482"/>
  <c r="K16" i="1482"/>
  <c r="S7" i="1482"/>
  <c r="R7" i="1482"/>
  <c r="K7" i="1482"/>
  <c r="S5" i="1482"/>
  <c r="R5" i="1482"/>
  <c r="K5" i="1482"/>
  <c r="S6" i="1482"/>
  <c r="R6" i="1482"/>
  <c r="K6" i="1482"/>
  <c r="S8" i="1482"/>
  <c r="R8" i="1482"/>
  <c r="K8" i="1482"/>
  <c r="S21" i="1482"/>
  <c r="R21" i="1482"/>
  <c r="K21" i="1482"/>
  <c r="S19" i="1482"/>
  <c r="R19" i="1482"/>
  <c r="K19" i="1482"/>
  <c r="S27" i="1482"/>
  <c r="R27" i="1482"/>
  <c r="K27" i="1482"/>
  <c r="S26" i="1482"/>
  <c r="R26" i="1482"/>
  <c r="K26" i="1482"/>
  <c r="S25" i="1482"/>
  <c r="R25" i="1482"/>
  <c r="K25" i="1482"/>
  <c r="S24" i="1482"/>
  <c r="R24" i="1482"/>
  <c r="K24" i="1482"/>
  <c r="S23" i="1482"/>
  <c r="R23" i="1482"/>
  <c r="K23" i="1482"/>
  <c r="S12" i="1482"/>
  <c r="R12" i="1482"/>
  <c r="K12" i="1482"/>
  <c r="S17" i="1484"/>
  <c r="R17" i="1484"/>
  <c r="K17" i="1484"/>
  <c r="S28" i="1484"/>
  <c r="R28" i="1484"/>
  <c r="K28" i="1484"/>
  <c r="S26" i="1484"/>
  <c r="R26" i="1484"/>
  <c r="K26" i="1484"/>
  <c r="S21" i="1484"/>
  <c r="R21" i="1484"/>
  <c r="K21" i="1484"/>
  <c r="S23" i="1484"/>
  <c r="R23" i="1484"/>
  <c r="K23" i="1484"/>
  <c r="S10" i="1484"/>
  <c r="R10" i="1484"/>
  <c r="K10" i="1484"/>
  <c r="S36" i="1484"/>
  <c r="R36" i="1484"/>
  <c r="K36" i="1484"/>
  <c r="S13" i="1484"/>
  <c r="R13" i="1484"/>
  <c r="K13" i="1484"/>
  <c r="S16" i="1484"/>
  <c r="R16" i="1484"/>
  <c r="K16" i="1484"/>
  <c r="S7" i="1484"/>
  <c r="R7" i="1484"/>
  <c r="K7" i="1484"/>
  <c r="S11" i="1484"/>
  <c r="R11" i="1484"/>
  <c r="K11" i="1484"/>
  <c r="S33" i="1484"/>
  <c r="R33" i="1484"/>
  <c r="O34" i="1484"/>
  <c r="K33" i="1484"/>
  <c r="S27" i="1484"/>
  <c r="R27" i="1484"/>
  <c r="K27" i="1484"/>
  <c r="S31" i="1484"/>
  <c r="R31" i="1484"/>
  <c r="K31" i="1484"/>
  <c r="S25" i="1484"/>
  <c r="R25" i="1484"/>
  <c r="K25" i="1484"/>
  <c r="S5" i="1484"/>
  <c r="R5" i="1484"/>
  <c r="K5" i="1484"/>
  <c r="S6" i="1484"/>
  <c r="R6" i="1484"/>
  <c r="K6" i="1484"/>
  <c r="S30" i="1484"/>
  <c r="R30" i="1484"/>
  <c r="K30" i="1484"/>
  <c r="S18" i="1484"/>
  <c r="R18" i="1484"/>
  <c r="K18" i="1484"/>
  <c r="S15" i="1484"/>
  <c r="R15" i="1484"/>
  <c r="K15" i="1484"/>
  <c r="S41" i="1484"/>
  <c r="R41" i="1484"/>
  <c r="K41" i="1484"/>
  <c r="S40" i="1484"/>
  <c r="R40" i="1484"/>
  <c r="K40" i="1484"/>
  <c r="S39" i="1484"/>
  <c r="R39" i="1484"/>
  <c r="K39" i="1484"/>
  <c r="S38" i="1484"/>
  <c r="R38" i="1484"/>
  <c r="K38" i="1484"/>
  <c r="S8" i="1484"/>
  <c r="R8" i="1484"/>
  <c r="K8" i="1484"/>
  <c r="S29" i="1486"/>
  <c r="R29" i="1486"/>
  <c r="O29" i="1486"/>
  <c r="N29" i="1486"/>
  <c r="K29" i="1486" s="1"/>
  <c r="S28" i="1486"/>
  <c r="R28" i="1486"/>
  <c r="O28" i="1486"/>
  <c r="N28" i="1486"/>
  <c r="K28" i="1486" s="1"/>
  <c r="S27" i="1486"/>
  <c r="R27" i="1486"/>
  <c r="O27" i="1486"/>
  <c r="N27" i="1486"/>
  <c r="K27" i="1486" s="1"/>
  <c r="S26" i="1486"/>
  <c r="R26" i="1486"/>
  <c r="O26" i="1486"/>
  <c r="N26" i="1486"/>
  <c r="K26" i="1486" s="1"/>
  <c r="S25" i="1486"/>
  <c r="R25" i="1486"/>
  <c r="O25" i="1486"/>
  <c r="N25" i="1486"/>
  <c r="K25" i="1486" s="1"/>
  <c r="S24" i="1486"/>
  <c r="R24" i="1486"/>
  <c r="O24" i="1486"/>
  <c r="N24" i="1486"/>
  <c r="K24" i="1486" s="1"/>
  <c r="S23" i="1486"/>
  <c r="R23" i="1486"/>
  <c r="O23" i="1486"/>
  <c r="N23" i="1486"/>
  <c r="K23" i="1486" s="1"/>
  <c r="S22" i="1486"/>
  <c r="R22" i="1486"/>
  <c r="O22" i="1486"/>
  <c r="N22" i="1486"/>
  <c r="K22" i="1486" s="1"/>
  <c r="S21" i="1486"/>
  <c r="R21" i="1486"/>
  <c r="O21" i="1486"/>
  <c r="N21" i="1486"/>
  <c r="K21" i="1486" s="1"/>
  <c r="S20" i="1486"/>
  <c r="R20" i="1486"/>
  <c r="O20" i="1486"/>
  <c r="N20" i="1486"/>
  <c r="K20" i="1486" s="1"/>
  <c r="S19" i="1486"/>
  <c r="R19" i="1486"/>
  <c r="O19" i="1486"/>
  <c r="N19" i="1486"/>
  <c r="K19" i="1486" s="1"/>
  <c r="S18" i="1486"/>
  <c r="R18" i="1486"/>
  <c r="O18" i="1486"/>
  <c r="N18" i="1486"/>
  <c r="K18" i="1486" s="1"/>
  <c r="S17" i="1486"/>
  <c r="R17" i="1486"/>
  <c r="O17" i="1486"/>
  <c r="N17" i="1486"/>
  <c r="K17" i="1486" s="1"/>
  <c r="S16" i="1486"/>
  <c r="R16" i="1486"/>
  <c r="O16" i="1486"/>
  <c r="N16" i="1486"/>
  <c r="K16" i="1486" s="1"/>
  <c r="S15" i="1486"/>
  <c r="R15" i="1486"/>
  <c r="O15" i="1486"/>
  <c r="N15" i="1486"/>
  <c r="K15" i="1486" s="1"/>
  <c r="S14" i="1486"/>
  <c r="R14" i="1486"/>
  <c r="O14" i="1486"/>
  <c r="N14" i="1486"/>
  <c r="K14" i="1486" s="1"/>
  <c r="S13" i="1486"/>
  <c r="R13" i="1486"/>
  <c r="O13" i="1486"/>
  <c r="N13" i="1486"/>
  <c r="K13" i="1486" s="1"/>
  <c r="S12" i="1486"/>
  <c r="R12" i="1486"/>
  <c r="O12" i="1486"/>
  <c r="N12" i="1486"/>
  <c r="K12" i="1486" s="1"/>
  <c r="S11" i="1486"/>
  <c r="R11" i="1486"/>
  <c r="O11" i="1486"/>
  <c r="N11" i="1486"/>
  <c r="K11" i="1486" s="1"/>
  <c r="S10" i="1486"/>
  <c r="R10" i="1486"/>
  <c r="O10" i="1486"/>
  <c r="N10" i="1486"/>
  <c r="K10" i="1486" s="1"/>
  <c r="S9" i="1486"/>
  <c r="R9" i="1486"/>
  <c r="O9" i="1486"/>
  <c r="N9" i="1486"/>
  <c r="K9" i="1486" s="1"/>
  <c r="S8" i="1486"/>
  <c r="R8" i="1486"/>
  <c r="O8" i="1486"/>
  <c r="N8" i="1486"/>
  <c r="K8" i="1486" s="1"/>
  <c r="S7" i="1486"/>
  <c r="R7" i="1486"/>
  <c r="O7" i="1486"/>
  <c r="N7" i="1486"/>
  <c r="K7" i="1486" s="1"/>
  <c r="S6" i="1486"/>
  <c r="R6" i="1486"/>
  <c r="O6" i="1486"/>
  <c r="N6" i="1486"/>
  <c r="K6" i="1486" s="1"/>
  <c r="S5" i="1486"/>
  <c r="R5" i="1486"/>
  <c r="O5" i="1486"/>
  <c r="N5" i="1486"/>
  <c r="K5" i="1486" s="1"/>
  <c r="S29" i="1488"/>
  <c r="R29" i="1488"/>
  <c r="O29" i="1488"/>
  <c r="N29" i="1488"/>
  <c r="K29" i="1488" s="1"/>
  <c r="S28" i="1488"/>
  <c r="R28" i="1488"/>
  <c r="O28" i="1488"/>
  <c r="N28" i="1488"/>
  <c r="K28" i="1488" s="1"/>
  <c r="S27" i="1488"/>
  <c r="R27" i="1488"/>
  <c r="O27" i="1488"/>
  <c r="N27" i="1488"/>
  <c r="K27" i="1488" s="1"/>
  <c r="S26" i="1488"/>
  <c r="R26" i="1488"/>
  <c r="O26" i="1488"/>
  <c r="N26" i="1488"/>
  <c r="K26" i="1488" s="1"/>
  <c r="S25" i="1488"/>
  <c r="R25" i="1488"/>
  <c r="O25" i="1488"/>
  <c r="N25" i="1488"/>
  <c r="K25" i="1488" s="1"/>
  <c r="S24" i="1488"/>
  <c r="R24" i="1488"/>
  <c r="O24" i="1488"/>
  <c r="N24" i="1488"/>
  <c r="K24" i="1488" s="1"/>
  <c r="S23" i="1488"/>
  <c r="R23" i="1488"/>
  <c r="O23" i="1488"/>
  <c r="N23" i="1488"/>
  <c r="K23" i="1488" s="1"/>
  <c r="S22" i="1488"/>
  <c r="R22" i="1488"/>
  <c r="O22" i="1488"/>
  <c r="N22" i="1488"/>
  <c r="K22" i="1488" s="1"/>
  <c r="S21" i="1488"/>
  <c r="R21" i="1488"/>
  <c r="O21" i="1488"/>
  <c r="N21" i="1488"/>
  <c r="K21" i="1488" s="1"/>
  <c r="S20" i="1488"/>
  <c r="R20" i="1488"/>
  <c r="O20" i="1488"/>
  <c r="N20" i="1488"/>
  <c r="K20" i="1488" s="1"/>
  <c r="S19" i="1488"/>
  <c r="R19" i="1488"/>
  <c r="O19" i="1488"/>
  <c r="N19" i="1488"/>
  <c r="K19" i="1488" s="1"/>
  <c r="S18" i="1488"/>
  <c r="R18" i="1488"/>
  <c r="O18" i="1488"/>
  <c r="N18" i="1488"/>
  <c r="K18" i="1488" s="1"/>
  <c r="S17" i="1488"/>
  <c r="R17" i="1488"/>
  <c r="O17" i="1488"/>
  <c r="N17" i="1488"/>
  <c r="K17" i="1488" s="1"/>
  <c r="S16" i="1488"/>
  <c r="R16" i="1488"/>
  <c r="O16" i="1488"/>
  <c r="N16" i="1488"/>
  <c r="K16" i="1488" s="1"/>
  <c r="S15" i="1488"/>
  <c r="R15" i="1488"/>
  <c r="O15" i="1488"/>
  <c r="N15" i="1488"/>
  <c r="K15" i="1488" s="1"/>
  <c r="S14" i="1488"/>
  <c r="R14" i="1488"/>
  <c r="O14" i="1488"/>
  <c r="N14" i="1488"/>
  <c r="K14" i="1488" s="1"/>
  <c r="S13" i="1488"/>
  <c r="R13" i="1488"/>
  <c r="O13" i="1488"/>
  <c r="N13" i="1488"/>
  <c r="K13" i="1488" s="1"/>
  <c r="S12" i="1488"/>
  <c r="R12" i="1488"/>
  <c r="O12" i="1488"/>
  <c r="N12" i="1488"/>
  <c r="K12" i="1488" s="1"/>
  <c r="S11" i="1488"/>
  <c r="R11" i="1488"/>
  <c r="O11" i="1488"/>
  <c r="N11" i="1488"/>
  <c r="K11" i="1488" s="1"/>
  <c r="S10" i="1488"/>
  <c r="R10" i="1488"/>
  <c r="O10" i="1488"/>
  <c r="N10" i="1488"/>
  <c r="K10" i="1488" s="1"/>
  <c r="S9" i="1488"/>
  <c r="R9" i="1488"/>
  <c r="O9" i="1488"/>
  <c r="N9" i="1488"/>
  <c r="K9" i="1488" s="1"/>
  <c r="S8" i="1488"/>
  <c r="R8" i="1488"/>
  <c r="O8" i="1488"/>
  <c r="N8" i="1488"/>
  <c r="K8" i="1488" s="1"/>
  <c r="S7" i="1488"/>
  <c r="R7" i="1488"/>
  <c r="O7" i="1488"/>
  <c r="N7" i="1488"/>
  <c r="K7" i="1488" s="1"/>
  <c r="S6" i="1488"/>
  <c r="R6" i="1488"/>
  <c r="O6" i="1488"/>
  <c r="N6" i="1488"/>
  <c r="K6" i="1488" s="1"/>
  <c r="S5" i="1488"/>
  <c r="R5" i="1488"/>
  <c r="O5" i="1488"/>
  <c r="N5" i="1488"/>
  <c r="K5" i="1488" s="1"/>
  <c r="S29" i="1490"/>
  <c r="R29" i="1490"/>
  <c r="O29" i="1490"/>
  <c r="N29" i="1490"/>
  <c r="K29" i="1490" s="1"/>
  <c r="S28" i="1490"/>
  <c r="R28" i="1490"/>
  <c r="O28" i="1490"/>
  <c r="N28" i="1490"/>
  <c r="K28" i="1490" s="1"/>
  <c r="S27" i="1490"/>
  <c r="R27" i="1490"/>
  <c r="O27" i="1490"/>
  <c r="N27" i="1490"/>
  <c r="K27" i="1490" s="1"/>
  <c r="S26" i="1490"/>
  <c r="R26" i="1490"/>
  <c r="O26" i="1490"/>
  <c r="N26" i="1490"/>
  <c r="K26" i="1490" s="1"/>
  <c r="S25" i="1490"/>
  <c r="R25" i="1490"/>
  <c r="O25" i="1490"/>
  <c r="N25" i="1490"/>
  <c r="K25" i="1490" s="1"/>
  <c r="S24" i="1490"/>
  <c r="R24" i="1490"/>
  <c r="O24" i="1490"/>
  <c r="N24" i="1490"/>
  <c r="K24" i="1490" s="1"/>
  <c r="S23" i="1490"/>
  <c r="R23" i="1490"/>
  <c r="O23" i="1490"/>
  <c r="N23" i="1490"/>
  <c r="K23" i="1490" s="1"/>
  <c r="S22" i="1490"/>
  <c r="R22" i="1490"/>
  <c r="O22" i="1490"/>
  <c r="N22" i="1490"/>
  <c r="K22" i="1490" s="1"/>
  <c r="S21" i="1490"/>
  <c r="R21" i="1490"/>
  <c r="O21" i="1490"/>
  <c r="N21" i="1490"/>
  <c r="K21" i="1490" s="1"/>
  <c r="S20" i="1490"/>
  <c r="R20" i="1490"/>
  <c r="O20" i="1490"/>
  <c r="N20" i="1490"/>
  <c r="K20" i="1490" s="1"/>
  <c r="S19" i="1490"/>
  <c r="R19" i="1490"/>
  <c r="O19" i="1490"/>
  <c r="N19" i="1490"/>
  <c r="K19" i="1490" s="1"/>
  <c r="S18" i="1490"/>
  <c r="R18" i="1490"/>
  <c r="O18" i="1490"/>
  <c r="N18" i="1490"/>
  <c r="K18" i="1490" s="1"/>
  <c r="S17" i="1490"/>
  <c r="R17" i="1490"/>
  <c r="O17" i="1490"/>
  <c r="N17" i="1490"/>
  <c r="K17" i="1490" s="1"/>
  <c r="S16" i="1490"/>
  <c r="R16" i="1490"/>
  <c r="O16" i="1490"/>
  <c r="N16" i="1490"/>
  <c r="K16" i="1490" s="1"/>
  <c r="S15" i="1490"/>
  <c r="R15" i="1490"/>
  <c r="O15" i="1490"/>
  <c r="N15" i="1490"/>
  <c r="K15" i="1490" s="1"/>
  <c r="S14" i="1490"/>
  <c r="R14" i="1490"/>
  <c r="O14" i="1490"/>
  <c r="N14" i="1490"/>
  <c r="K14" i="1490" s="1"/>
  <c r="S13" i="1490"/>
  <c r="R13" i="1490"/>
  <c r="O13" i="1490"/>
  <c r="N13" i="1490"/>
  <c r="K13" i="1490" s="1"/>
  <c r="S12" i="1490"/>
  <c r="R12" i="1490"/>
  <c r="O12" i="1490"/>
  <c r="N12" i="1490"/>
  <c r="K12" i="1490" s="1"/>
  <c r="S11" i="1490"/>
  <c r="R11" i="1490"/>
  <c r="O11" i="1490"/>
  <c r="N11" i="1490"/>
  <c r="K11" i="1490" s="1"/>
  <c r="S10" i="1490"/>
  <c r="R10" i="1490"/>
  <c r="O10" i="1490"/>
  <c r="N10" i="1490"/>
  <c r="K10" i="1490" s="1"/>
  <c r="S9" i="1490"/>
  <c r="R9" i="1490"/>
  <c r="O9" i="1490"/>
  <c r="N9" i="1490"/>
  <c r="K9" i="1490" s="1"/>
  <c r="S8" i="1490"/>
  <c r="R8" i="1490"/>
  <c r="O8" i="1490"/>
  <c r="N8" i="1490"/>
  <c r="K8" i="1490" s="1"/>
  <c r="S7" i="1490"/>
  <c r="R7" i="1490"/>
  <c r="O7" i="1490"/>
  <c r="N7" i="1490"/>
  <c r="K7" i="1490" s="1"/>
  <c r="S6" i="1490"/>
  <c r="R6" i="1490"/>
  <c r="O6" i="1490"/>
  <c r="N6" i="1490"/>
  <c r="K6" i="1490" s="1"/>
  <c r="S5" i="1490"/>
  <c r="R5" i="1490"/>
  <c r="O5" i="1490"/>
  <c r="N5" i="1490"/>
  <c r="K5" i="1490" s="1"/>
  <c r="S29" i="1492"/>
  <c r="R29" i="1492"/>
  <c r="O29" i="1492"/>
  <c r="N29" i="1492"/>
  <c r="K29" i="1492" s="1"/>
  <c r="S28" i="1492"/>
  <c r="R28" i="1492"/>
  <c r="O28" i="1492"/>
  <c r="N28" i="1492"/>
  <c r="K28" i="1492" s="1"/>
  <c r="S27" i="1492"/>
  <c r="R27" i="1492"/>
  <c r="O27" i="1492"/>
  <c r="N27" i="1492"/>
  <c r="K27" i="1492" s="1"/>
  <c r="S26" i="1492"/>
  <c r="R26" i="1492"/>
  <c r="O26" i="1492"/>
  <c r="N26" i="1492"/>
  <c r="K26" i="1492" s="1"/>
  <c r="S25" i="1492"/>
  <c r="R25" i="1492"/>
  <c r="O25" i="1492"/>
  <c r="N25" i="1492"/>
  <c r="K25" i="1492" s="1"/>
  <c r="S24" i="1492"/>
  <c r="R24" i="1492"/>
  <c r="O24" i="1492"/>
  <c r="N24" i="1492"/>
  <c r="K24" i="1492" s="1"/>
  <c r="S23" i="1492"/>
  <c r="R23" i="1492"/>
  <c r="O23" i="1492"/>
  <c r="N23" i="1492"/>
  <c r="K23" i="1492" s="1"/>
  <c r="S22" i="1492"/>
  <c r="R22" i="1492"/>
  <c r="O22" i="1492"/>
  <c r="N22" i="1492"/>
  <c r="K22" i="1492" s="1"/>
  <c r="S21" i="1492"/>
  <c r="R21" i="1492"/>
  <c r="O21" i="1492"/>
  <c r="N21" i="1492"/>
  <c r="K21" i="1492" s="1"/>
  <c r="S20" i="1492"/>
  <c r="R20" i="1492"/>
  <c r="O20" i="1492"/>
  <c r="N20" i="1492"/>
  <c r="K20" i="1492" s="1"/>
  <c r="S19" i="1492"/>
  <c r="R19" i="1492"/>
  <c r="O19" i="1492"/>
  <c r="N19" i="1492"/>
  <c r="K19" i="1492" s="1"/>
  <c r="S18" i="1492"/>
  <c r="R18" i="1492"/>
  <c r="O18" i="1492"/>
  <c r="N18" i="1492"/>
  <c r="K18" i="1492" s="1"/>
  <c r="S17" i="1492"/>
  <c r="R17" i="1492"/>
  <c r="O17" i="1492"/>
  <c r="N17" i="1492"/>
  <c r="K17" i="1492" s="1"/>
  <c r="S16" i="1492"/>
  <c r="R16" i="1492"/>
  <c r="O16" i="1492"/>
  <c r="N16" i="1492"/>
  <c r="K16" i="1492" s="1"/>
  <c r="S15" i="1492"/>
  <c r="R15" i="1492"/>
  <c r="O15" i="1492"/>
  <c r="N15" i="1492"/>
  <c r="K15" i="1492" s="1"/>
  <c r="S14" i="1492"/>
  <c r="R14" i="1492"/>
  <c r="O14" i="1492"/>
  <c r="N14" i="1492"/>
  <c r="K14" i="1492" s="1"/>
  <c r="S13" i="1492"/>
  <c r="R13" i="1492"/>
  <c r="O13" i="1492"/>
  <c r="N13" i="1492"/>
  <c r="K13" i="1492" s="1"/>
  <c r="S12" i="1492"/>
  <c r="R12" i="1492"/>
  <c r="O12" i="1492"/>
  <c r="N12" i="1492"/>
  <c r="K12" i="1492" s="1"/>
  <c r="S11" i="1492"/>
  <c r="R11" i="1492"/>
  <c r="O11" i="1492"/>
  <c r="N11" i="1492"/>
  <c r="K11" i="1492" s="1"/>
  <c r="S10" i="1492"/>
  <c r="R10" i="1492"/>
  <c r="O10" i="1492"/>
  <c r="N10" i="1492"/>
  <c r="K10" i="1492" s="1"/>
  <c r="S9" i="1492"/>
  <c r="R9" i="1492"/>
  <c r="O9" i="1492"/>
  <c r="N9" i="1492"/>
  <c r="K9" i="1492" s="1"/>
  <c r="S8" i="1492"/>
  <c r="R8" i="1492"/>
  <c r="O8" i="1492"/>
  <c r="N8" i="1492"/>
  <c r="K8" i="1492" s="1"/>
  <c r="S7" i="1492"/>
  <c r="R7" i="1492"/>
  <c r="O7" i="1492"/>
  <c r="N7" i="1492"/>
  <c r="K7" i="1492" s="1"/>
  <c r="S6" i="1492"/>
  <c r="R6" i="1492"/>
  <c r="O6" i="1492"/>
  <c r="N6" i="1492"/>
  <c r="K6" i="1492" s="1"/>
  <c r="S5" i="1492"/>
  <c r="R5" i="1492"/>
  <c r="O5" i="1492"/>
  <c r="N5" i="1492"/>
  <c r="K5" i="1492" s="1"/>
  <c r="S29" i="1494"/>
  <c r="R29" i="1494"/>
  <c r="O29" i="1494"/>
  <c r="N29" i="1494"/>
  <c r="K29" i="1494" s="1"/>
  <c r="S28" i="1494"/>
  <c r="R28" i="1494"/>
  <c r="O28" i="1494"/>
  <c r="N28" i="1494"/>
  <c r="K28" i="1494" s="1"/>
  <c r="S27" i="1494"/>
  <c r="R27" i="1494"/>
  <c r="O27" i="1494"/>
  <c r="N27" i="1494"/>
  <c r="K27" i="1494" s="1"/>
  <c r="S26" i="1494"/>
  <c r="R26" i="1494"/>
  <c r="O26" i="1494"/>
  <c r="N26" i="1494"/>
  <c r="K26" i="1494" s="1"/>
  <c r="S25" i="1494"/>
  <c r="R25" i="1494"/>
  <c r="O25" i="1494"/>
  <c r="N25" i="1494"/>
  <c r="K25" i="1494" s="1"/>
  <c r="S24" i="1494"/>
  <c r="R24" i="1494"/>
  <c r="O24" i="1494"/>
  <c r="N24" i="1494"/>
  <c r="K24" i="1494" s="1"/>
  <c r="S23" i="1494"/>
  <c r="R23" i="1494"/>
  <c r="O23" i="1494"/>
  <c r="N23" i="1494"/>
  <c r="K23" i="1494" s="1"/>
  <c r="S22" i="1494"/>
  <c r="R22" i="1494"/>
  <c r="O22" i="1494"/>
  <c r="N22" i="1494"/>
  <c r="K22" i="1494" s="1"/>
  <c r="S21" i="1494"/>
  <c r="R21" i="1494"/>
  <c r="O21" i="1494"/>
  <c r="N21" i="1494"/>
  <c r="K21" i="1494" s="1"/>
  <c r="S20" i="1494"/>
  <c r="R20" i="1494"/>
  <c r="O20" i="1494"/>
  <c r="N20" i="1494"/>
  <c r="K20" i="1494" s="1"/>
  <c r="S19" i="1494"/>
  <c r="R19" i="1494"/>
  <c r="O19" i="1494"/>
  <c r="N19" i="1494"/>
  <c r="K19" i="1494" s="1"/>
  <c r="S18" i="1494"/>
  <c r="R18" i="1494"/>
  <c r="O18" i="1494"/>
  <c r="N18" i="1494"/>
  <c r="K18" i="1494" s="1"/>
  <c r="S17" i="1494"/>
  <c r="R17" i="1494"/>
  <c r="O17" i="1494"/>
  <c r="N17" i="1494"/>
  <c r="K17" i="1494" s="1"/>
  <c r="S16" i="1494"/>
  <c r="R16" i="1494"/>
  <c r="O16" i="1494"/>
  <c r="N16" i="1494"/>
  <c r="K16" i="1494" s="1"/>
  <c r="S15" i="1494"/>
  <c r="R15" i="1494"/>
  <c r="O15" i="1494"/>
  <c r="N15" i="1494"/>
  <c r="K15" i="1494" s="1"/>
  <c r="S14" i="1494"/>
  <c r="R14" i="1494"/>
  <c r="O14" i="1494"/>
  <c r="N14" i="1494"/>
  <c r="K14" i="1494" s="1"/>
  <c r="S13" i="1494"/>
  <c r="R13" i="1494"/>
  <c r="O13" i="1494"/>
  <c r="N13" i="1494"/>
  <c r="K13" i="1494" s="1"/>
  <c r="S12" i="1494"/>
  <c r="R12" i="1494"/>
  <c r="O12" i="1494"/>
  <c r="N12" i="1494"/>
  <c r="K12" i="1494" s="1"/>
  <c r="S11" i="1494"/>
  <c r="R11" i="1494"/>
  <c r="O11" i="1494"/>
  <c r="N11" i="1494"/>
  <c r="K11" i="1494" s="1"/>
  <c r="S10" i="1494"/>
  <c r="R10" i="1494"/>
  <c r="O10" i="1494"/>
  <c r="N10" i="1494"/>
  <c r="K10" i="1494" s="1"/>
  <c r="S9" i="1494"/>
  <c r="R9" i="1494"/>
  <c r="O9" i="1494"/>
  <c r="N9" i="1494"/>
  <c r="K9" i="1494" s="1"/>
  <c r="S8" i="1494"/>
  <c r="R8" i="1494"/>
  <c r="O8" i="1494"/>
  <c r="N8" i="1494"/>
  <c r="K8" i="1494" s="1"/>
  <c r="S7" i="1494"/>
  <c r="R7" i="1494"/>
  <c r="O7" i="1494"/>
  <c r="N7" i="1494"/>
  <c r="K7" i="1494" s="1"/>
  <c r="S6" i="1494"/>
  <c r="R6" i="1494"/>
  <c r="O6" i="1494"/>
  <c r="N6" i="1494"/>
  <c r="K6" i="1494" s="1"/>
  <c r="S5" i="1494"/>
  <c r="R5" i="1494"/>
  <c r="O5" i="1494"/>
  <c r="N5" i="1494"/>
  <c r="K5" i="1494" s="1"/>
  <c r="S29" i="1496"/>
  <c r="R29" i="1496"/>
  <c r="O29" i="1496"/>
  <c r="N29" i="1496"/>
  <c r="K29" i="1496" s="1"/>
  <c r="S28" i="1496"/>
  <c r="R28" i="1496"/>
  <c r="O28" i="1496"/>
  <c r="N28" i="1496"/>
  <c r="K28" i="1496" s="1"/>
  <c r="S27" i="1496"/>
  <c r="R27" i="1496"/>
  <c r="O27" i="1496"/>
  <c r="N27" i="1496"/>
  <c r="K27" i="1496" s="1"/>
  <c r="S26" i="1496"/>
  <c r="R26" i="1496"/>
  <c r="O26" i="1496"/>
  <c r="N26" i="1496"/>
  <c r="K26" i="1496" s="1"/>
  <c r="S25" i="1496"/>
  <c r="R25" i="1496"/>
  <c r="O25" i="1496"/>
  <c r="N25" i="1496"/>
  <c r="K25" i="1496" s="1"/>
  <c r="S24" i="1496"/>
  <c r="R24" i="1496"/>
  <c r="O24" i="1496"/>
  <c r="N24" i="1496"/>
  <c r="K24" i="1496" s="1"/>
  <c r="S23" i="1496"/>
  <c r="R23" i="1496"/>
  <c r="O23" i="1496"/>
  <c r="N23" i="1496"/>
  <c r="K23" i="1496" s="1"/>
  <c r="S22" i="1496"/>
  <c r="R22" i="1496"/>
  <c r="O22" i="1496"/>
  <c r="N22" i="1496"/>
  <c r="K22" i="1496" s="1"/>
  <c r="S21" i="1496"/>
  <c r="R21" i="1496"/>
  <c r="O21" i="1496"/>
  <c r="N21" i="1496"/>
  <c r="K21" i="1496" s="1"/>
  <c r="S20" i="1496"/>
  <c r="R20" i="1496"/>
  <c r="O20" i="1496"/>
  <c r="N20" i="1496"/>
  <c r="K20" i="1496" s="1"/>
  <c r="S19" i="1496"/>
  <c r="R19" i="1496"/>
  <c r="O19" i="1496"/>
  <c r="N19" i="1496"/>
  <c r="K19" i="1496" s="1"/>
  <c r="S18" i="1496"/>
  <c r="R18" i="1496"/>
  <c r="O18" i="1496"/>
  <c r="N18" i="1496"/>
  <c r="K18" i="1496" s="1"/>
  <c r="S17" i="1496"/>
  <c r="R17" i="1496"/>
  <c r="O17" i="1496"/>
  <c r="N17" i="1496"/>
  <c r="K17" i="1496" s="1"/>
  <c r="S16" i="1496"/>
  <c r="R16" i="1496"/>
  <c r="O16" i="1496"/>
  <c r="N16" i="1496"/>
  <c r="K16" i="1496" s="1"/>
  <c r="S15" i="1496"/>
  <c r="R15" i="1496"/>
  <c r="O15" i="1496"/>
  <c r="N15" i="1496"/>
  <c r="K15" i="1496" s="1"/>
  <c r="S14" i="1496"/>
  <c r="R14" i="1496"/>
  <c r="O14" i="1496"/>
  <c r="N14" i="1496"/>
  <c r="K14" i="1496" s="1"/>
  <c r="S13" i="1496"/>
  <c r="R13" i="1496"/>
  <c r="O13" i="1496"/>
  <c r="N13" i="1496"/>
  <c r="K13" i="1496" s="1"/>
  <c r="S12" i="1496"/>
  <c r="R12" i="1496"/>
  <c r="O12" i="1496"/>
  <c r="N12" i="1496"/>
  <c r="K12" i="1496" s="1"/>
  <c r="S11" i="1496"/>
  <c r="R11" i="1496"/>
  <c r="O11" i="1496"/>
  <c r="N11" i="1496"/>
  <c r="K11" i="1496" s="1"/>
  <c r="S10" i="1496"/>
  <c r="R10" i="1496"/>
  <c r="O10" i="1496"/>
  <c r="N10" i="1496"/>
  <c r="K10" i="1496" s="1"/>
  <c r="S9" i="1496"/>
  <c r="R9" i="1496"/>
  <c r="O9" i="1496"/>
  <c r="N9" i="1496"/>
  <c r="K9" i="1496" s="1"/>
  <c r="S8" i="1496"/>
  <c r="R8" i="1496"/>
  <c r="O8" i="1496"/>
  <c r="N8" i="1496"/>
  <c r="K8" i="1496" s="1"/>
  <c r="S7" i="1496"/>
  <c r="R7" i="1496"/>
  <c r="O7" i="1496"/>
  <c r="N7" i="1496"/>
  <c r="K7" i="1496" s="1"/>
  <c r="S6" i="1496"/>
  <c r="R6" i="1496"/>
  <c r="O6" i="1496"/>
  <c r="N6" i="1496"/>
  <c r="K6" i="1496" s="1"/>
  <c r="S5" i="1496"/>
  <c r="R5" i="1496"/>
  <c r="O5" i="1496"/>
  <c r="N5" i="1496"/>
  <c r="K5" i="1496" s="1"/>
  <c r="S29" i="1498"/>
  <c r="R29" i="1498"/>
  <c r="O29" i="1498"/>
  <c r="N29" i="1498"/>
  <c r="K29" i="1498" s="1"/>
  <c r="S28" i="1498"/>
  <c r="R28" i="1498"/>
  <c r="O28" i="1498"/>
  <c r="N28" i="1498"/>
  <c r="K28" i="1498" s="1"/>
  <c r="S27" i="1498"/>
  <c r="R27" i="1498"/>
  <c r="O27" i="1498"/>
  <c r="N27" i="1498"/>
  <c r="K27" i="1498" s="1"/>
  <c r="S26" i="1498"/>
  <c r="R26" i="1498"/>
  <c r="O26" i="1498"/>
  <c r="N26" i="1498"/>
  <c r="K26" i="1498" s="1"/>
  <c r="S25" i="1498"/>
  <c r="R25" i="1498"/>
  <c r="O25" i="1498"/>
  <c r="N25" i="1498"/>
  <c r="K25" i="1498" s="1"/>
  <c r="S24" i="1498"/>
  <c r="R24" i="1498"/>
  <c r="O24" i="1498"/>
  <c r="N24" i="1498"/>
  <c r="K24" i="1498" s="1"/>
  <c r="S23" i="1498"/>
  <c r="R23" i="1498"/>
  <c r="O23" i="1498"/>
  <c r="N23" i="1498"/>
  <c r="K23" i="1498" s="1"/>
  <c r="S22" i="1498"/>
  <c r="R22" i="1498"/>
  <c r="O22" i="1498"/>
  <c r="N22" i="1498"/>
  <c r="K22" i="1498" s="1"/>
  <c r="S21" i="1498"/>
  <c r="R21" i="1498"/>
  <c r="O21" i="1498"/>
  <c r="N21" i="1498"/>
  <c r="K21" i="1498" s="1"/>
  <c r="S20" i="1498"/>
  <c r="R20" i="1498"/>
  <c r="O20" i="1498"/>
  <c r="N20" i="1498"/>
  <c r="K20" i="1498" s="1"/>
  <c r="S19" i="1498"/>
  <c r="R19" i="1498"/>
  <c r="O19" i="1498"/>
  <c r="N19" i="1498"/>
  <c r="K19" i="1498" s="1"/>
  <c r="S18" i="1498"/>
  <c r="R18" i="1498"/>
  <c r="O18" i="1498"/>
  <c r="N18" i="1498"/>
  <c r="K18" i="1498" s="1"/>
  <c r="S17" i="1498"/>
  <c r="R17" i="1498"/>
  <c r="O17" i="1498"/>
  <c r="N17" i="1498"/>
  <c r="K17" i="1498" s="1"/>
  <c r="S16" i="1498"/>
  <c r="R16" i="1498"/>
  <c r="O16" i="1498"/>
  <c r="N16" i="1498"/>
  <c r="K16" i="1498" s="1"/>
  <c r="S15" i="1498"/>
  <c r="R15" i="1498"/>
  <c r="O15" i="1498"/>
  <c r="N15" i="1498"/>
  <c r="K15" i="1498" s="1"/>
  <c r="S14" i="1498"/>
  <c r="R14" i="1498"/>
  <c r="O14" i="1498"/>
  <c r="N14" i="1498"/>
  <c r="K14" i="1498" s="1"/>
  <c r="S13" i="1498"/>
  <c r="R13" i="1498"/>
  <c r="O13" i="1498"/>
  <c r="N13" i="1498"/>
  <c r="K13" i="1498" s="1"/>
  <c r="S12" i="1498"/>
  <c r="R12" i="1498"/>
  <c r="O12" i="1498"/>
  <c r="N12" i="1498"/>
  <c r="K12" i="1498" s="1"/>
  <c r="S11" i="1498"/>
  <c r="R11" i="1498"/>
  <c r="O11" i="1498"/>
  <c r="N11" i="1498"/>
  <c r="K11" i="1498" s="1"/>
  <c r="S10" i="1498"/>
  <c r="R10" i="1498"/>
  <c r="O10" i="1498"/>
  <c r="N10" i="1498"/>
  <c r="K10" i="1498" s="1"/>
  <c r="S9" i="1498"/>
  <c r="R9" i="1498"/>
  <c r="O9" i="1498"/>
  <c r="N9" i="1498"/>
  <c r="K9" i="1498" s="1"/>
  <c r="S8" i="1498"/>
  <c r="R8" i="1498"/>
  <c r="O8" i="1498"/>
  <c r="N8" i="1498"/>
  <c r="K8" i="1498" s="1"/>
  <c r="S7" i="1498"/>
  <c r="R7" i="1498"/>
  <c r="O7" i="1498"/>
  <c r="N7" i="1498"/>
  <c r="K7" i="1498" s="1"/>
  <c r="S6" i="1498"/>
  <c r="R6" i="1498"/>
  <c r="O6" i="1498"/>
  <c r="N6" i="1498"/>
  <c r="K6" i="1498" s="1"/>
  <c r="S5" i="1498"/>
  <c r="R5" i="1498"/>
  <c r="O5" i="1498"/>
  <c r="N5" i="1498"/>
  <c r="K5" i="1498" s="1"/>
  <c r="S29" i="1500"/>
  <c r="R29" i="1500"/>
  <c r="O29" i="1500"/>
  <c r="N29" i="1500"/>
  <c r="K29" i="1500" s="1"/>
  <c r="S28" i="1500"/>
  <c r="R28" i="1500"/>
  <c r="O28" i="1500"/>
  <c r="N28" i="1500"/>
  <c r="K28" i="1500" s="1"/>
  <c r="S27" i="1500"/>
  <c r="R27" i="1500"/>
  <c r="O27" i="1500"/>
  <c r="N27" i="1500"/>
  <c r="K27" i="1500" s="1"/>
  <c r="S26" i="1500"/>
  <c r="R26" i="1500"/>
  <c r="O26" i="1500"/>
  <c r="N26" i="1500"/>
  <c r="K26" i="1500" s="1"/>
  <c r="S25" i="1500"/>
  <c r="R25" i="1500"/>
  <c r="O25" i="1500"/>
  <c r="N25" i="1500"/>
  <c r="K25" i="1500" s="1"/>
  <c r="S24" i="1500"/>
  <c r="R24" i="1500"/>
  <c r="O24" i="1500"/>
  <c r="N24" i="1500"/>
  <c r="K24" i="1500" s="1"/>
  <c r="S23" i="1500"/>
  <c r="R23" i="1500"/>
  <c r="O23" i="1500"/>
  <c r="N23" i="1500"/>
  <c r="K23" i="1500" s="1"/>
  <c r="S22" i="1500"/>
  <c r="R22" i="1500"/>
  <c r="O22" i="1500"/>
  <c r="N22" i="1500"/>
  <c r="K22" i="1500" s="1"/>
  <c r="S21" i="1500"/>
  <c r="R21" i="1500"/>
  <c r="O21" i="1500"/>
  <c r="N21" i="1500"/>
  <c r="K21" i="1500" s="1"/>
  <c r="S20" i="1500"/>
  <c r="R20" i="1500"/>
  <c r="O20" i="1500"/>
  <c r="N20" i="1500"/>
  <c r="K20" i="1500" s="1"/>
  <c r="S19" i="1500"/>
  <c r="R19" i="1500"/>
  <c r="O19" i="1500"/>
  <c r="N19" i="1500"/>
  <c r="K19" i="1500" s="1"/>
  <c r="S18" i="1500"/>
  <c r="R18" i="1500"/>
  <c r="O18" i="1500"/>
  <c r="N18" i="1500"/>
  <c r="K18" i="1500" s="1"/>
  <c r="S17" i="1500"/>
  <c r="R17" i="1500"/>
  <c r="O17" i="1500"/>
  <c r="N17" i="1500"/>
  <c r="K17" i="1500" s="1"/>
  <c r="S16" i="1500"/>
  <c r="R16" i="1500"/>
  <c r="O16" i="1500"/>
  <c r="N16" i="1500"/>
  <c r="K16" i="1500" s="1"/>
  <c r="S15" i="1500"/>
  <c r="R15" i="1500"/>
  <c r="O15" i="1500"/>
  <c r="N15" i="1500"/>
  <c r="K15" i="1500" s="1"/>
  <c r="S14" i="1500"/>
  <c r="R14" i="1500"/>
  <c r="O14" i="1500"/>
  <c r="N14" i="1500"/>
  <c r="K14" i="1500" s="1"/>
  <c r="S13" i="1500"/>
  <c r="R13" i="1500"/>
  <c r="O13" i="1500"/>
  <c r="N13" i="1500"/>
  <c r="K13" i="1500" s="1"/>
  <c r="S12" i="1500"/>
  <c r="R12" i="1500"/>
  <c r="O12" i="1500"/>
  <c r="N12" i="1500"/>
  <c r="K12" i="1500" s="1"/>
  <c r="S11" i="1500"/>
  <c r="R11" i="1500"/>
  <c r="O11" i="1500"/>
  <c r="N11" i="1500"/>
  <c r="K11" i="1500" s="1"/>
  <c r="S10" i="1500"/>
  <c r="R10" i="1500"/>
  <c r="O10" i="1500"/>
  <c r="N10" i="1500"/>
  <c r="K10" i="1500" s="1"/>
  <c r="S9" i="1500"/>
  <c r="R9" i="1500"/>
  <c r="O9" i="1500"/>
  <c r="N9" i="1500"/>
  <c r="K9" i="1500" s="1"/>
  <c r="S8" i="1500"/>
  <c r="R8" i="1500"/>
  <c r="O8" i="1500"/>
  <c r="N8" i="1500"/>
  <c r="K8" i="1500" s="1"/>
  <c r="S7" i="1500"/>
  <c r="R7" i="1500"/>
  <c r="O7" i="1500"/>
  <c r="N7" i="1500"/>
  <c r="K7" i="1500" s="1"/>
  <c r="S6" i="1500"/>
  <c r="R6" i="1500"/>
  <c r="O6" i="1500"/>
  <c r="N6" i="1500"/>
  <c r="K6" i="1500" s="1"/>
  <c r="S5" i="1500"/>
  <c r="R5" i="1500"/>
  <c r="O5" i="1500"/>
  <c r="N5" i="1500"/>
  <c r="K5" i="1500" s="1"/>
  <c r="D2" i="1379"/>
  <c r="D3" i="1379" s="1"/>
  <c r="F2" i="1379"/>
  <c r="B25" i="1463"/>
  <c r="B24" i="1463"/>
  <c r="B23" i="1463"/>
  <c r="B22" i="1463"/>
  <c r="B21" i="1463"/>
  <c r="B20" i="1463"/>
  <c r="B19" i="1463"/>
  <c r="B18" i="1463"/>
  <c r="B17" i="1463"/>
  <c r="B16" i="1463"/>
  <c r="B15" i="1463"/>
  <c r="B14" i="1463"/>
  <c r="B13" i="1463"/>
  <c r="B12" i="1463"/>
  <c r="B11" i="1463"/>
  <c r="B10" i="1463"/>
  <c r="B9" i="1463"/>
  <c r="B8" i="1463"/>
  <c r="B7" i="1463"/>
  <c r="B6" i="1463"/>
  <c r="B5" i="1463"/>
  <c r="B4" i="1463"/>
  <c r="B3" i="1463"/>
  <c r="B2" i="1463"/>
  <c r="B17" i="1465"/>
  <c r="B16" i="1465"/>
  <c r="B15" i="1465"/>
  <c r="B14" i="1465"/>
  <c r="B13" i="1465"/>
  <c r="B12" i="1465"/>
  <c r="B11" i="1465"/>
  <c r="B6" i="1465"/>
  <c r="B5" i="1465"/>
  <c r="B4" i="1465"/>
  <c r="B3" i="1465"/>
  <c r="B2" i="1465"/>
  <c r="B25" i="1467"/>
  <c r="B24" i="1467"/>
  <c r="B23" i="1467"/>
  <c r="B22" i="1467"/>
  <c r="B21" i="1467"/>
  <c r="B20" i="1467"/>
  <c r="B19" i="1467"/>
  <c r="B18" i="1467"/>
  <c r="B17" i="1467"/>
  <c r="B16" i="1467"/>
  <c r="B15" i="1467"/>
  <c r="B14" i="1467"/>
  <c r="B13" i="1467"/>
  <c r="B12" i="1467"/>
  <c r="B11" i="1467"/>
  <c r="B10" i="1467"/>
  <c r="B9" i="1467"/>
  <c r="B8" i="1467"/>
  <c r="B7" i="1467"/>
  <c r="B6" i="1467"/>
  <c r="B5" i="1467"/>
  <c r="B4" i="1467"/>
  <c r="B3" i="1467"/>
  <c r="B2" i="1467"/>
  <c r="B21" i="1469"/>
  <c r="B20" i="1469"/>
  <c r="B19" i="1469"/>
  <c r="B18" i="1469"/>
  <c r="B17" i="1469"/>
  <c r="B16" i="1469"/>
  <c r="B15" i="1469"/>
  <c r="B14" i="1469"/>
  <c r="B13" i="1469"/>
  <c r="B12" i="1469"/>
  <c r="B11" i="1469"/>
  <c r="B10" i="1469"/>
  <c r="B9" i="1469"/>
  <c r="B8" i="1469"/>
  <c r="B7" i="1469"/>
  <c r="B6" i="1469"/>
  <c r="B5" i="1469"/>
  <c r="B4" i="1469"/>
  <c r="B3" i="1469"/>
  <c r="B2" i="1469"/>
  <c r="B25" i="1473"/>
  <c r="B24" i="1473"/>
  <c r="B23" i="1473"/>
  <c r="B22" i="1473"/>
  <c r="B21" i="1473"/>
  <c r="B20" i="1473"/>
  <c r="B19" i="1473"/>
  <c r="B18" i="1473"/>
  <c r="B17" i="1473"/>
  <c r="B16" i="1473"/>
  <c r="B15" i="1473"/>
  <c r="B14" i="1473"/>
  <c r="B13" i="1473"/>
  <c r="B12" i="1473"/>
  <c r="B11" i="1473"/>
  <c r="B10" i="1473"/>
  <c r="B9" i="1473"/>
  <c r="B8" i="1473"/>
  <c r="B7" i="1473"/>
  <c r="B6" i="1473"/>
  <c r="B5" i="1473"/>
  <c r="B4" i="1473"/>
  <c r="B3" i="1473"/>
  <c r="B2" i="1473"/>
  <c r="B25" i="1475"/>
  <c r="B24" i="1475"/>
  <c r="B23" i="1475"/>
  <c r="B22" i="1475"/>
  <c r="B21" i="1475"/>
  <c r="B20" i="1475"/>
  <c r="B19" i="1475"/>
  <c r="B18" i="1475"/>
  <c r="B17" i="1475"/>
  <c r="B16" i="1475"/>
  <c r="B15" i="1475"/>
  <c r="B14" i="1475"/>
  <c r="B13" i="1475"/>
  <c r="B12" i="1475"/>
  <c r="B11" i="1475"/>
  <c r="B10" i="1475"/>
  <c r="B9" i="1475"/>
  <c r="B8" i="1475"/>
  <c r="B7" i="1475"/>
  <c r="B6" i="1475"/>
  <c r="B5" i="1475"/>
  <c r="B4" i="1475"/>
  <c r="B3" i="1475"/>
  <c r="B2" i="1475"/>
  <c r="B25" i="1477"/>
  <c r="B24" i="1477"/>
  <c r="B23" i="1477"/>
  <c r="B22" i="1477"/>
  <c r="B21" i="1477"/>
  <c r="B20" i="1477"/>
  <c r="B19" i="1477"/>
  <c r="B18" i="1477"/>
  <c r="B17" i="1477"/>
  <c r="B16" i="1477"/>
  <c r="B15" i="1477"/>
  <c r="B14" i="1477"/>
  <c r="B13" i="1477"/>
  <c r="B12" i="1477"/>
  <c r="B11" i="1477"/>
  <c r="B10" i="1477"/>
  <c r="B9" i="1477"/>
  <c r="B8" i="1477"/>
  <c r="B7" i="1477"/>
  <c r="B6" i="1477"/>
  <c r="B5" i="1477"/>
  <c r="B4" i="1477"/>
  <c r="B3" i="1477"/>
  <c r="B2" i="1477"/>
  <c r="B25" i="1479"/>
  <c r="B24" i="1479"/>
  <c r="B23" i="1479"/>
  <c r="B22" i="1479"/>
  <c r="B21" i="1479"/>
  <c r="B20" i="1479"/>
  <c r="B19" i="1479"/>
  <c r="B18" i="1479"/>
  <c r="B17" i="1479"/>
  <c r="B16" i="1479"/>
  <c r="B15" i="1479"/>
  <c r="B14" i="1479"/>
  <c r="B13" i="1479"/>
  <c r="B12" i="1479"/>
  <c r="B11" i="1479"/>
  <c r="B10" i="1479"/>
  <c r="B9" i="1479"/>
  <c r="B8" i="1479"/>
  <c r="B7" i="1479"/>
  <c r="B6" i="1479"/>
  <c r="B5" i="1479"/>
  <c r="B4" i="1479"/>
  <c r="B3" i="1479"/>
  <c r="B2" i="1479"/>
  <c r="B25" i="1481"/>
  <c r="B24" i="1481"/>
  <c r="B23" i="1481"/>
  <c r="B22" i="1481"/>
  <c r="B21" i="1481"/>
  <c r="B20" i="1481"/>
  <c r="B19" i="1481"/>
  <c r="B18" i="1481"/>
  <c r="B17" i="1481"/>
  <c r="B16" i="1481"/>
  <c r="B15" i="1481"/>
  <c r="B14" i="1481"/>
  <c r="B13" i="1481"/>
  <c r="B12" i="1481"/>
  <c r="B11" i="1481"/>
  <c r="B10" i="1481"/>
  <c r="B9" i="1481"/>
  <c r="B8" i="1481"/>
  <c r="B7" i="1481"/>
  <c r="B6" i="1481"/>
  <c r="B5" i="1481"/>
  <c r="B4" i="1481"/>
  <c r="B3" i="1481"/>
  <c r="B2" i="1481"/>
  <c r="B25" i="1483"/>
  <c r="B24" i="1483"/>
  <c r="B23" i="1483"/>
  <c r="B22" i="1483"/>
  <c r="B21" i="1483"/>
  <c r="B20" i="1483"/>
  <c r="B19" i="1483"/>
  <c r="B18" i="1483"/>
  <c r="B17" i="1483"/>
  <c r="B16" i="1483"/>
  <c r="B15" i="1483"/>
  <c r="B14" i="1483"/>
  <c r="B13" i="1483"/>
  <c r="B12" i="1483"/>
  <c r="B11" i="1483"/>
  <c r="B10" i="1483"/>
  <c r="B9" i="1483"/>
  <c r="B8" i="1483"/>
  <c r="B7" i="1483"/>
  <c r="B6" i="1483"/>
  <c r="B5" i="1483"/>
  <c r="B4" i="1483"/>
  <c r="B3" i="1483"/>
  <c r="B2" i="1483"/>
  <c r="B25" i="1485"/>
  <c r="B24" i="1485"/>
  <c r="B23" i="1485"/>
  <c r="B22" i="1485"/>
  <c r="B21" i="1485"/>
  <c r="B20" i="1485"/>
  <c r="B19" i="1485"/>
  <c r="B18" i="1485"/>
  <c r="B17" i="1485"/>
  <c r="B16" i="1485"/>
  <c r="B15" i="1485"/>
  <c r="B14" i="1485"/>
  <c r="B13" i="1485"/>
  <c r="B12" i="1485"/>
  <c r="B11" i="1485"/>
  <c r="B10" i="1485"/>
  <c r="B9" i="1485"/>
  <c r="B8" i="1485"/>
  <c r="B7" i="1485"/>
  <c r="B6" i="1485"/>
  <c r="B5" i="1485"/>
  <c r="B4" i="1485"/>
  <c r="B3" i="1485"/>
  <c r="B2" i="1485"/>
  <c r="B25" i="1487"/>
  <c r="B24" i="1487"/>
  <c r="B23" i="1487"/>
  <c r="B22" i="1487"/>
  <c r="B21" i="1487"/>
  <c r="B20" i="1487"/>
  <c r="B19" i="1487"/>
  <c r="B18" i="1487"/>
  <c r="B17" i="1487"/>
  <c r="B16" i="1487"/>
  <c r="B15" i="1487"/>
  <c r="B14" i="1487"/>
  <c r="B13" i="1487"/>
  <c r="B12" i="1487"/>
  <c r="B11" i="1487"/>
  <c r="B10" i="1487"/>
  <c r="B9" i="1487"/>
  <c r="B8" i="1487"/>
  <c r="B7" i="1487"/>
  <c r="B6" i="1487"/>
  <c r="B5" i="1487"/>
  <c r="B4" i="1487"/>
  <c r="B3" i="1487"/>
  <c r="B2" i="1487"/>
  <c r="B25" i="1489"/>
  <c r="B24" i="1489"/>
  <c r="B23" i="1489"/>
  <c r="B22" i="1489"/>
  <c r="B21" i="1489"/>
  <c r="B20" i="1489"/>
  <c r="B19" i="1489"/>
  <c r="B18" i="1489"/>
  <c r="B17" i="1489"/>
  <c r="B16" i="1489"/>
  <c r="B15" i="1489"/>
  <c r="B14" i="1489"/>
  <c r="B13" i="1489"/>
  <c r="B12" i="1489"/>
  <c r="B11" i="1489"/>
  <c r="B10" i="1489"/>
  <c r="B9" i="1489"/>
  <c r="B8" i="1489"/>
  <c r="B7" i="1489"/>
  <c r="B6" i="1489"/>
  <c r="B5" i="1489"/>
  <c r="B4" i="1489"/>
  <c r="B3" i="1489"/>
  <c r="B2" i="1489"/>
  <c r="B25" i="1491"/>
  <c r="B24" i="1491"/>
  <c r="B23" i="1491"/>
  <c r="B22" i="1491"/>
  <c r="B21" i="1491"/>
  <c r="B20" i="1491"/>
  <c r="B19" i="1491"/>
  <c r="B18" i="1491"/>
  <c r="B17" i="1491"/>
  <c r="B16" i="1491"/>
  <c r="B15" i="1491"/>
  <c r="B14" i="1491"/>
  <c r="B13" i="1491"/>
  <c r="B12" i="1491"/>
  <c r="B11" i="1491"/>
  <c r="B10" i="1491"/>
  <c r="B9" i="1491"/>
  <c r="B8" i="1491"/>
  <c r="B7" i="1491"/>
  <c r="B6" i="1491"/>
  <c r="B5" i="1491"/>
  <c r="B4" i="1491"/>
  <c r="B3" i="1491"/>
  <c r="B2" i="1491"/>
  <c r="B25" i="1493"/>
  <c r="B24" i="1493"/>
  <c r="B23" i="1493"/>
  <c r="B22" i="1493"/>
  <c r="B21" i="1493"/>
  <c r="B20" i="1493"/>
  <c r="B19" i="1493"/>
  <c r="B18" i="1493"/>
  <c r="B17" i="1493"/>
  <c r="B16" i="1493"/>
  <c r="B15" i="1493"/>
  <c r="B14" i="1493"/>
  <c r="B13" i="1493"/>
  <c r="B12" i="1493"/>
  <c r="B11" i="1493"/>
  <c r="B10" i="1493"/>
  <c r="B9" i="1493"/>
  <c r="B8" i="1493"/>
  <c r="B7" i="1493"/>
  <c r="B6" i="1493"/>
  <c r="B5" i="1493"/>
  <c r="B4" i="1493"/>
  <c r="B3" i="1493"/>
  <c r="B2" i="1493"/>
  <c r="B25" i="1495"/>
  <c r="B24" i="1495"/>
  <c r="B23" i="1495"/>
  <c r="B22" i="1495"/>
  <c r="B21" i="1495"/>
  <c r="B20" i="1495"/>
  <c r="B19" i="1495"/>
  <c r="B18" i="1495"/>
  <c r="B17" i="1495"/>
  <c r="B16" i="1495"/>
  <c r="B15" i="1495"/>
  <c r="B14" i="1495"/>
  <c r="B13" i="1495"/>
  <c r="B12" i="1495"/>
  <c r="B11" i="1495"/>
  <c r="B10" i="1495"/>
  <c r="B9" i="1495"/>
  <c r="B8" i="1495"/>
  <c r="B7" i="1495"/>
  <c r="B6" i="1495"/>
  <c r="B5" i="1495"/>
  <c r="B4" i="1495"/>
  <c r="B3" i="1495"/>
  <c r="B2" i="1495"/>
  <c r="B25" i="1497"/>
  <c r="B24" i="1497"/>
  <c r="B23" i="1497"/>
  <c r="B22" i="1497"/>
  <c r="B21" i="1497"/>
  <c r="B20" i="1497"/>
  <c r="B19" i="1497"/>
  <c r="B18" i="1497"/>
  <c r="B17" i="1497"/>
  <c r="B16" i="1497"/>
  <c r="B15" i="1497"/>
  <c r="B14" i="1497"/>
  <c r="B13" i="1497"/>
  <c r="B12" i="1497"/>
  <c r="B11" i="1497"/>
  <c r="B10" i="1497"/>
  <c r="B9" i="1497"/>
  <c r="B8" i="1497"/>
  <c r="B7" i="1497"/>
  <c r="B6" i="1497"/>
  <c r="B5" i="1497"/>
  <c r="B4" i="1497"/>
  <c r="B3" i="1497"/>
  <c r="B2" i="1497"/>
  <c r="B25" i="1499"/>
  <c r="B24" i="1499"/>
  <c r="B23" i="1499"/>
  <c r="B22" i="1499"/>
  <c r="B21" i="1499"/>
  <c r="B20" i="1499"/>
  <c r="B19" i="1499"/>
  <c r="B18" i="1499"/>
  <c r="B17" i="1499"/>
  <c r="B16" i="1499"/>
  <c r="B15" i="1499"/>
  <c r="B14" i="1499"/>
  <c r="B13" i="1499"/>
  <c r="B12" i="1499"/>
  <c r="B11" i="1499"/>
  <c r="B10" i="1499"/>
  <c r="B9" i="1499"/>
  <c r="B8" i="1499"/>
  <c r="B7" i="1499"/>
  <c r="B6" i="1499"/>
  <c r="B5" i="1499"/>
  <c r="B4" i="1499"/>
  <c r="B3" i="1499"/>
  <c r="B2" i="1499"/>
  <c r="B25" i="1501"/>
  <c r="B24" i="1501"/>
  <c r="B23" i="1501"/>
  <c r="B22" i="1501"/>
  <c r="B21" i="1501"/>
  <c r="B20" i="1501"/>
  <c r="B19" i="1501"/>
  <c r="B18" i="1501"/>
  <c r="B17" i="1501"/>
  <c r="B16" i="1501"/>
  <c r="B15" i="1501"/>
  <c r="B14" i="1501"/>
  <c r="B13" i="1501"/>
  <c r="B12" i="1501"/>
  <c r="B11" i="1501"/>
  <c r="B10" i="1501"/>
  <c r="B9" i="1501"/>
  <c r="B8" i="1501"/>
  <c r="B7" i="1501"/>
  <c r="B6" i="1501"/>
  <c r="B5" i="1501"/>
  <c r="B4" i="1501"/>
  <c r="B3" i="1501"/>
  <c r="B2" i="1501"/>
  <c r="B10" i="1461"/>
  <c r="B9" i="1461"/>
  <c r="B8" i="1461"/>
  <c r="B7" i="1461"/>
  <c r="B6" i="1461"/>
  <c r="B5" i="1461"/>
  <c r="B4" i="1461"/>
  <c r="B3" i="1461"/>
  <c r="B2" i="1461"/>
  <c r="B3" i="1379"/>
  <c r="B4" i="1379"/>
  <c r="B5" i="1379"/>
  <c r="B6" i="1379"/>
  <c r="B7" i="1379"/>
  <c r="B8" i="1379"/>
  <c r="B9" i="1379"/>
  <c r="B10" i="1379"/>
  <c r="B11" i="1379"/>
  <c r="B12" i="1379"/>
  <c r="B13" i="1379"/>
  <c r="B14" i="1379"/>
  <c r="B15" i="1379"/>
  <c r="B16" i="1379"/>
  <c r="B17" i="1379"/>
  <c r="B18" i="1379"/>
  <c r="B19" i="1379"/>
  <c r="B20" i="1379"/>
  <c r="B21" i="1379"/>
  <c r="B22" i="1379"/>
  <c r="B23" i="1379"/>
  <c r="B24" i="1379"/>
  <c r="B25" i="1379"/>
  <c r="B2" i="1379"/>
  <c r="A1" i="1378"/>
  <c r="L29" i="1500"/>
  <c r="L28" i="1500"/>
  <c r="L27" i="1500"/>
  <c r="L26" i="1500"/>
  <c r="L25" i="1500"/>
  <c r="L24" i="1500"/>
  <c r="L23" i="1500"/>
  <c r="L22" i="1500"/>
  <c r="L21" i="1500"/>
  <c r="L20" i="1500"/>
  <c r="L19" i="1500"/>
  <c r="L18" i="1500"/>
  <c r="L17" i="1500"/>
  <c r="L16" i="1500"/>
  <c r="L15" i="1500"/>
  <c r="L14" i="1500"/>
  <c r="L13" i="1500"/>
  <c r="L12" i="1500"/>
  <c r="L11" i="1500"/>
  <c r="L10" i="1500"/>
  <c r="L9" i="1500"/>
  <c r="L8" i="1500"/>
  <c r="L7" i="1500"/>
  <c r="L6" i="1500"/>
  <c r="L5" i="1500"/>
  <c r="L29" i="1498"/>
  <c r="L28" i="1498"/>
  <c r="L27" i="1498"/>
  <c r="L26" i="1498"/>
  <c r="L25" i="1498"/>
  <c r="L24" i="1498"/>
  <c r="L23" i="1498"/>
  <c r="L22" i="1498"/>
  <c r="L21" i="1498"/>
  <c r="L20" i="1498"/>
  <c r="L19" i="1498"/>
  <c r="L18" i="1498"/>
  <c r="L17" i="1498"/>
  <c r="L16" i="1498"/>
  <c r="L15" i="1498"/>
  <c r="L14" i="1498"/>
  <c r="L13" i="1498"/>
  <c r="L12" i="1498"/>
  <c r="L11" i="1498"/>
  <c r="L10" i="1498"/>
  <c r="L9" i="1498"/>
  <c r="L8" i="1498"/>
  <c r="L7" i="1498"/>
  <c r="L6" i="1498"/>
  <c r="L5" i="1498"/>
  <c r="L29" i="1496"/>
  <c r="L28" i="1496"/>
  <c r="L27" i="1496"/>
  <c r="L26" i="1496"/>
  <c r="L25" i="1496"/>
  <c r="L24" i="1496"/>
  <c r="L23" i="1496"/>
  <c r="L22" i="1496"/>
  <c r="L21" i="1496"/>
  <c r="L20" i="1496"/>
  <c r="L19" i="1496"/>
  <c r="L18" i="1496"/>
  <c r="L17" i="1496"/>
  <c r="L16" i="1496"/>
  <c r="L15" i="1496"/>
  <c r="L14" i="1496"/>
  <c r="L13" i="1496"/>
  <c r="L12" i="1496"/>
  <c r="L11" i="1496"/>
  <c r="L10" i="1496"/>
  <c r="L9" i="1496"/>
  <c r="L8" i="1496"/>
  <c r="L7" i="1496"/>
  <c r="L6" i="1496"/>
  <c r="L5" i="1496"/>
  <c r="L29" i="1494"/>
  <c r="L28" i="1494"/>
  <c r="L27" i="1494"/>
  <c r="L26" i="1494"/>
  <c r="L25" i="1494"/>
  <c r="L24" i="1494"/>
  <c r="L23" i="1494"/>
  <c r="L22" i="1494"/>
  <c r="L21" i="1494"/>
  <c r="L20" i="1494"/>
  <c r="L19" i="1494"/>
  <c r="L18" i="1494"/>
  <c r="L17" i="1494"/>
  <c r="L16" i="1494"/>
  <c r="L15" i="1494"/>
  <c r="L14" i="1494"/>
  <c r="L13" i="1494"/>
  <c r="L12" i="1494"/>
  <c r="L11" i="1494"/>
  <c r="L10" i="1494"/>
  <c r="L9" i="1494"/>
  <c r="L8" i="1494"/>
  <c r="L7" i="1494"/>
  <c r="L6" i="1494"/>
  <c r="L5" i="1494"/>
  <c r="L29" i="1492"/>
  <c r="L28" i="1492"/>
  <c r="L27" i="1492"/>
  <c r="L26" i="1492"/>
  <c r="L25" i="1492"/>
  <c r="L24" i="1492"/>
  <c r="L23" i="1492"/>
  <c r="L22" i="1492"/>
  <c r="L21" i="1492"/>
  <c r="L20" i="1492"/>
  <c r="L19" i="1492"/>
  <c r="L18" i="1492"/>
  <c r="L17" i="1492"/>
  <c r="L16" i="1492"/>
  <c r="L15" i="1492"/>
  <c r="L14" i="1492"/>
  <c r="L13" i="1492"/>
  <c r="L12" i="1492"/>
  <c r="L11" i="1492"/>
  <c r="L10" i="1492"/>
  <c r="L9" i="1492"/>
  <c r="L8" i="1492"/>
  <c r="L7" i="1492"/>
  <c r="L6" i="1492"/>
  <c r="L5" i="1492"/>
  <c r="L29" i="1490"/>
  <c r="L28" i="1490"/>
  <c r="L27" i="1490"/>
  <c r="L26" i="1490"/>
  <c r="L25" i="1490"/>
  <c r="L24" i="1490"/>
  <c r="L23" i="1490"/>
  <c r="L22" i="1490"/>
  <c r="L21" i="1490"/>
  <c r="L20" i="1490"/>
  <c r="L19" i="1490"/>
  <c r="L18" i="1490"/>
  <c r="L17" i="1490"/>
  <c r="L16" i="1490"/>
  <c r="L15" i="1490"/>
  <c r="L14" i="1490"/>
  <c r="L13" i="1490"/>
  <c r="L12" i="1490"/>
  <c r="L11" i="1490"/>
  <c r="L10" i="1490"/>
  <c r="L9" i="1490"/>
  <c r="L8" i="1490"/>
  <c r="L7" i="1490"/>
  <c r="L6" i="1490"/>
  <c r="L5" i="1490"/>
  <c r="L29" i="1488"/>
  <c r="L28" i="1488"/>
  <c r="L27" i="1488"/>
  <c r="L26" i="1488"/>
  <c r="L25" i="1488"/>
  <c r="L24" i="1488"/>
  <c r="L23" i="1488"/>
  <c r="L22" i="1488"/>
  <c r="L21" i="1488"/>
  <c r="L20" i="1488"/>
  <c r="L19" i="1488"/>
  <c r="L18" i="1488"/>
  <c r="L17" i="1488"/>
  <c r="L16" i="1488"/>
  <c r="L15" i="1488"/>
  <c r="L14" i="1488"/>
  <c r="L13" i="1488"/>
  <c r="L12" i="1488"/>
  <c r="L11" i="1488"/>
  <c r="L10" i="1488"/>
  <c r="L9" i="1488"/>
  <c r="L8" i="1488"/>
  <c r="L7" i="1488"/>
  <c r="L6" i="1488"/>
  <c r="L5" i="1488"/>
  <c r="L29" i="1486"/>
  <c r="L28" i="1486"/>
  <c r="L27" i="1486"/>
  <c r="L26" i="1486"/>
  <c r="L25" i="1486"/>
  <c r="L24" i="1486"/>
  <c r="L23" i="1486"/>
  <c r="L22" i="1486"/>
  <c r="L21" i="1486"/>
  <c r="L20" i="1486"/>
  <c r="L19" i="1486"/>
  <c r="L18" i="1486"/>
  <c r="L17" i="1486"/>
  <c r="L16" i="1486"/>
  <c r="L15" i="1486"/>
  <c r="L14" i="1486"/>
  <c r="L13" i="1486"/>
  <c r="L12" i="1486"/>
  <c r="L11" i="1486"/>
  <c r="L10" i="1486"/>
  <c r="L9" i="1486"/>
  <c r="L8" i="1486"/>
  <c r="L7" i="1486"/>
  <c r="L6" i="1486"/>
  <c r="L5" i="1486"/>
  <c r="L17" i="1484"/>
  <c r="L28" i="1484"/>
  <c r="L26" i="1484"/>
  <c r="L21" i="1484"/>
  <c r="L23" i="1484"/>
  <c r="L10" i="1484"/>
  <c r="L36" i="1484"/>
  <c r="L13" i="1484"/>
  <c r="L16" i="1484"/>
  <c r="L7" i="1484"/>
  <c r="L11" i="1484"/>
  <c r="L33" i="1484"/>
  <c r="L27" i="1484"/>
  <c r="L31" i="1484"/>
  <c r="L25" i="1484"/>
  <c r="L5" i="1484"/>
  <c r="L6" i="1484"/>
  <c r="L30" i="1484"/>
  <c r="L18" i="1484"/>
  <c r="L15" i="1484"/>
  <c r="L41" i="1484"/>
  <c r="L40" i="1484"/>
  <c r="L39" i="1484"/>
  <c r="L38" i="1484"/>
  <c r="L8" i="1484"/>
  <c r="L20" i="1482"/>
  <c r="L17" i="1482"/>
  <c r="L11" i="1482"/>
  <c r="L18" i="1482"/>
  <c r="L13" i="1482"/>
  <c r="L15" i="1482"/>
  <c r="L22" i="1482"/>
  <c r="L10" i="1482"/>
  <c r="L9" i="1482"/>
  <c r="L14" i="1482"/>
  <c r="L16" i="1482"/>
  <c r="L7" i="1482"/>
  <c r="L5" i="1482"/>
  <c r="L6" i="1482"/>
  <c r="L8" i="1482"/>
  <c r="L21" i="1482"/>
  <c r="L19" i="1482"/>
  <c r="L27" i="1482"/>
  <c r="L26" i="1482"/>
  <c r="L25" i="1482"/>
  <c r="L24" i="1482"/>
  <c r="L23" i="1482"/>
  <c r="L12" i="1482"/>
  <c r="L22" i="1480"/>
  <c r="L20" i="1480"/>
  <c r="L14" i="1480"/>
  <c r="L18" i="1480"/>
  <c r="L9" i="1480"/>
  <c r="L19" i="1480"/>
  <c r="L7" i="1480"/>
  <c r="L23" i="1480"/>
  <c r="L15" i="1480"/>
  <c r="L8" i="1480"/>
  <c r="L21" i="1480"/>
  <c r="L5" i="1480"/>
  <c r="L6" i="1480"/>
  <c r="L17" i="1480"/>
  <c r="L25" i="1480"/>
  <c r="L24" i="1480"/>
  <c r="L13" i="1480"/>
  <c r="L16" i="1480"/>
  <c r="L12" i="1480"/>
  <c r="L11" i="1480"/>
  <c r="L10" i="1480"/>
  <c r="L15" i="1478"/>
  <c r="L13" i="1478"/>
  <c r="L10" i="1478"/>
  <c r="L7" i="1478"/>
  <c r="L9" i="1478"/>
  <c r="L14" i="1478"/>
  <c r="L5" i="1478"/>
  <c r="L6" i="1478"/>
  <c r="L12" i="1478"/>
  <c r="L11" i="1478"/>
  <c r="L20" i="1478"/>
  <c r="L8" i="1478"/>
  <c r="L19" i="1478"/>
  <c r="L18" i="1478"/>
  <c r="L17" i="1478"/>
  <c r="L16" i="1478"/>
  <c r="L14" i="1476"/>
  <c r="L10" i="1476"/>
  <c r="L7" i="1476"/>
  <c r="L5" i="1476"/>
  <c r="L6" i="1476"/>
  <c r="L13" i="1476"/>
  <c r="L12" i="1476"/>
  <c r="L16" i="1476"/>
  <c r="L18" i="1476"/>
  <c r="L17" i="1476"/>
  <c r="L8" i="1476"/>
  <c r="L15" i="1476"/>
  <c r="L11" i="1476"/>
  <c r="L9" i="1476"/>
  <c r="L10" i="1474"/>
  <c r="L11" i="1474"/>
  <c r="L12" i="1474"/>
  <c r="L7" i="1474"/>
  <c r="L5" i="1474"/>
  <c r="L6" i="1474"/>
  <c r="L13" i="1474"/>
  <c r="L9" i="1474"/>
  <c r="L8" i="1474"/>
  <c r="L25" i="1472"/>
  <c r="L22" i="1472"/>
  <c r="L27" i="1472"/>
  <c r="L18" i="1472"/>
  <c r="L16" i="1472"/>
  <c r="L10" i="1472"/>
  <c r="L19" i="1472"/>
  <c r="L14" i="1472"/>
  <c r="L15" i="1472"/>
  <c r="L21" i="1472"/>
  <c r="L20" i="1472"/>
  <c r="L29" i="1472"/>
  <c r="L17" i="1472"/>
  <c r="L7" i="1472"/>
  <c r="L12" i="1472"/>
  <c r="L13" i="1472"/>
  <c r="L26" i="1472"/>
  <c r="L24" i="1472"/>
  <c r="L5" i="1472"/>
  <c r="L6" i="1472"/>
  <c r="L31" i="1472"/>
  <c r="L23" i="1472"/>
  <c r="L34" i="1472"/>
  <c r="L35" i="1472"/>
  <c r="L11" i="1472"/>
  <c r="L14" i="1468"/>
  <c r="L18" i="1468"/>
  <c r="L8" i="1468"/>
  <c r="L15" i="1468"/>
  <c r="L16" i="1468"/>
  <c r="L7" i="1468"/>
  <c r="L5" i="1468"/>
  <c r="L6" i="1468"/>
  <c r="L22" i="1468"/>
  <c r="L27" i="1468"/>
  <c r="L26" i="1468"/>
  <c r="L25" i="1468"/>
  <c r="L24" i="1468"/>
  <c r="L23" i="1468"/>
  <c r="L21" i="1468"/>
  <c r="L13" i="1468"/>
  <c r="L20" i="1468"/>
  <c r="L12" i="1468"/>
  <c r="L11" i="1468"/>
  <c r="L10" i="1468"/>
  <c r="L9" i="1468"/>
  <c r="L19" i="1468"/>
  <c r="L17" i="1468"/>
  <c r="M3" i="1405"/>
  <c r="N3" i="1405"/>
  <c r="G3" i="1405"/>
  <c r="J3" i="1405"/>
  <c r="G4" i="1405"/>
  <c r="H4" i="1405"/>
  <c r="J4" i="1405"/>
  <c r="G5" i="1405"/>
  <c r="H5" i="1405"/>
  <c r="J5" i="1405"/>
  <c r="G6" i="1405"/>
  <c r="H6" i="1405"/>
  <c r="J6" i="1405"/>
  <c r="G7" i="1405"/>
  <c r="H7" i="1405"/>
  <c r="J7" i="1405"/>
  <c r="G8" i="1405"/>
  <c r="H8" i="1405"/>
  <c r="J8" i="1405"/>
  <c r="G9" i="1405"/>
  <c r="H9" i="1405"/>
  <c r="J9" i="1405"/>
  <c r="G10" i="1405"/>
  <c r="H10" i="1405"/>
  <c r="J10" i="1405"/>
  <c r="G11" i="1405"/>
  <c r="H11" i="1405"/>
  <c r="J11" i="1405"/>
  <c r="G12" i="1405"/>
  <c r="H12" i="1405"/>
  <c r="J12" i="1405"/>
  <c r="G13" i="1405"/>
  <c r="H13" i="1405"/>
  <c r="J13" i="1405"/>
  <c r="G14" i="1405"/>
  <c r="H14" i="1405"/>
  <c r="J14" i="1405"/>
  <c r="G15" i="1405"/>
  <c r="H15" i="1405"/>
  <c r="J15" i="1405"/>
  <c r="G16" i="1405"/>
  <c r="H16" i="1405"/>
  <c r="J16" i="1405"/>
  <c r="G17" i="1405"/>
  <c r="H17" i="1405"/>
  <c r="J17" i="1405"/>
  <c r="G18" i="1405"/>
  <c r="H18" i="1405"/>
  <c r="J18" i="1405"/>
  <c r="G19" i="1405"/>
  <c r="O19" i="1405" s="1"/>
  <c r="H19" i="1405"/>
  <c r="J19" i="1405"/>
  <c r="G20" i="1405"/>
  <c r="H20" i="1405"/>
  <c r="J20" i="1405"/>
  <c r="G21" i="1405"/>
  <c r="H21" i="1405"/>
  <c r="L21" i="1405" s="1"/>
  <c r="J21" i="1405"/>
  <c r="M21" i="1405"/>
  <c r="N21" i="1405"/>
  <c r="G22" i="1405"/>
  <c r="H22" i="1405"/>
  <c r="J22" i="1405"/>
  <c r="L22" i="1405"/>
  <c r="M22" i="1405"/>
  <c r="N22" i="1405"/>
  <c r="G23" i="1405"/>
  <c r="H23" i="1405"/>
  <c r="L23" i="1405" s="1"/>
  <c r="J23" i="1405"/>
  <c r="M23" i="1405"/>
  <c r="N23" i="1405"/>
  <c r="G24" i="1405"/>
  <c r="H24" i="1405"/>
  <c r="J24" i="1405"/>
  <c r="L24" i="1405" s="1"/>
  <c r="M24" i="1405"/>
  <c r="N24" i="1405"/>
  <c r="G25" i="1405"/>
  <c r="H25" i="1405"/>
  <c r="J25" i="1405"/>
  <c r="L25" i="1405"/>
  <c r="M25" i="1405"/>
  <c r="N25" i="1405"/>
  <c r="G26" i="1405"/>
  <c r="H26" i="1405"/>
  <c r="J26" i="1405"/>
  <c r="M26" i="1405"/>
  <c r="N26" i="1405"/>
  <c r="G27" i="1405"/>
  <c r="H27" i="1405"/>
  <c r="J27" i="1405"/>
  <c r="L27" i="1405"/>
  <c r="M27" i="1405"/>
  <c r="N27" i="1405"/>
  <c r="G28" i="1405"/>
  <c r="H28" i="1405"/>
  <c r="J28" i="1405"/>
  <c r="L28" i="1405"/>
  <c r="M28" i="1405"/>
  <c r="N28" i="1405"/>
  <c r="G29" i="1405"/>
  <c r="H29" i="1405"/>
  <c r="J29" i="1405"/>
  <c r="L29" i="1405"/>
  <c r="M29" i="1405"/>
  <c r="N29" i="1405"/>
  <c r="G30" i="1405"/>
  <c r="H30" i="1405"/>
  <c r="J30" i="1405"/>
  <c r="L30" i="1405"/>
  <c r="M30" i="1405"/>
  <c r="N30" i="1405"/>
  <c r="G31" i="1405"/>
  <c r="H31" i="1405"/>
  <c r="J31" i="1405"/>
  <c r="L31" i="1405"/>
  <c r="M31" i="1405"/>
  <c r="N31" i="1405"/>
  <c r="G32" i="1405"/>
  <c r="H32" i="1405"/>
  <c r="J32" i="1405"/>
  <c r="L32" i="1405"/>
  <c r="M32" i="1405"/>
  <c r="N32" i="1405"/>
  <c r="G33" i="1405"/>
  <c r="H33" i="1405"/>
  <c r="J33" i="1405"/>
  <c r="L33" i="1405"/>
  <c r="M33" i="1405"/>
  <c r="N33" i="1405"/>
  <c r="G34" i="1405"/>
  <c r="H34" i="1405"/>
  <c r="J34" i="1405"/>
  <c r="L34" i="1405"/>
  <c r="M34" i="1405"/>
  <c r="N34" i="1405"/>
  <c r="G35" i="1405"/>
  <c r="H35" i="1405"/>
  <c r="J35" i="1405"/>
  <c r="L35" i="1405"/>
  <c r="M35" i="1405"/>
  <c r="N35" i="1405"/>
  <c r="G36" i="1405"/>
  <c r="H36" i="1405"/>
  <c r="J36" i="1405"/>
  <c r="L36" i="1405"/>
  <c r="M36" i="1405"/>
  <c r="N36" i="1405"/>
  <c r="G37" i="1405"/>
  <c r="H37" i="1405"/>
  <c r="J37" i="1405"/>
  <c r="L37" i="1405"/>
  <c r="M37" i="1405"/>
  <c r="N37" i="1405"/>
  <c r="G38" i="1405"/>
  <c r="H38" i="1405"/>
  <c r="J38" i="1405"/>
  <c r="L38" i="1405"/>
  <c r="M38" i="1405"/>
  <c r="N38" i="1405"/>
  <c r="G39" i="1405"/>
  <c r="H39" i="1405"/>
  <c r="J39" i="1405"/>
  <c r="L39" i="1405"/>
  <c r="M39" i="1405"/>
  <c r="N39" i="1405"/>
  <c r="O39" i="1405"/>
  <c r="G40" i="1405"/>
  <c r="H40" i="1405"/>
  <c r="J40" i="1405"/>
  <c r="L40" i="1405"/>
  <c r="M40" i="1405"/>
  <c r="N40" i="1405"/>
  <c r="G41" i="1405"/>
  <c r="H41" i="1405"/>
  <c r="J41" i="1405"/>
  <c r="L41" i="1405"/>
  <c r="M41" i="1405"/>
  <c r="N41" i="1405"/>
  <c r="G42" i="1405"/>
  <c r="H42" i="1405"/>
  <c r="J42" i="1405"/>
  <c r="L42" i="1405"/>
  <c r="M42" i="1405"/>
  <c r="N42" i="1405"/>
  <c r="G43" i="1405"/>
  <c r="H43" i="1405"/>
  <c r="O43" i="1405" s="1"/>
  <c r="J43" i="1405"/>
  <c r="L43" i="1405"/>
  <c r="M43" i="1405"/>
  <c r="N43" i="1405"/>
  <c r="G44" i="1405"/>
  <c r="H44" i="1405"/>
  <c r="J44" i="1405"/>
  <c r="L44" i="1405"/>
  <c r="M44" i="1405"/>
  <c r="N44" i="1405"/>
  <c r="G45" i="1405"/>
  <c r="H45" i="1405"/>
  <c r="J45" i="1405"/>
  <c r="L45" i="1405"/>
  <c r="M45" i="1405"/>
  <c r="N45" i="1405"/>
  <c r="G46" i="1405"/>
  <c r="H46" i="1405"/>
  <c r="J46" i="1405"/>
  <c r="L46" i="1405"/>
  <c r="M46" i="1405"/>
  <c r="N46" i="1405"/>
  <c r="G47" i="1405"/>
  <c r="H47" i="1405"/>
  <c r="J47" i="1405"/>
  <c r="L47" i="1405"/>
  <c r="M47" i="1405"/>
  <c r="N47" i="1405"/>
  <c r="G48" i="1405"/>
  <c r="H48" i="1405"/>
  <c r="J48" i="1405"/>
  <c r="L48" i="1405"/>
  <c r="M48" i="1405"/>
  <c r="N48" i="1405"/>
  <c r="G49" i="1405"/>
  <c r="H49" i="1405"/>
  <c r="J49" i="1405"/>
  <c r="L49" i="1405"/>
  <c r="M49" i="1405"/>
  <c r="N49" i="1405"/>
  <c r="G50" i="1405"/>
  <c r="H50" i="1405"/>
  <c r="J50" i="1405"/>
  <c r="L50" i="1405"/>
  <c r="M50" i="1405"/>
  <c r="N50" i="1405"/>
  <c r="G51" i="1405"/>
  <c r="H51" i="1405"/>
  <c r="J51" i="1405"/>
  <c r="L51" i="1405"/>
  <c r="M51" i="1405"/>
  <c r="N51" i="1405"/>
  <c r="G52" i="1405"/>
  <c r="H52" i="1405"/>
  <c r="J52" i="1405"/>
  <c r="L52" i="1405"/>
  <c r="M52" i="1405"/>
  <c r="N52" i="1405"/>
  <c r="G53" i="1405"/>
  <c r="H53" i="1405"/>
  <c r="J53" i="1405"/>
  <c r="L53" i="1405"/>
  <c r="M53" i="1405"/>
  <c r="N53" i="1405"/>
  <c r="G54" i="1405"/>
  <c r="H54" i="1405"/>
  <c r="J54" i="1405"/>
  <c r="L54" i="1405"/>
  <c r="M54" i="1405"/>
  <c r="N54" i="1405"/>
  <c r="G55" i="1405"/>
  <c r="H55" i="1405"/>
  <c r="J55" i="1405"/>
  <c r="L55" i="1405"/>
  <c r="M55" i="1405"/>
  <c r="N55" i="1405"/>
  <c r="G56" i="1405"/>
  <c r="H56" i="1405"/>
  <c r="J56" i="1405"/>
  <c r="L56" i="1405"/>
  <c r="M56" i="1405"/>
  <c r="N56" i="1405"/>
  <c r="G57" i="1405"/>
  <c r="H57" i="1405"/>
  <c r="J57" i="1405"/>
  <c r="L57" i="1405"/>
  <c r="M57" i="1405"/>
  <c r="N57" i="1405"/>
  <c r="G58" i="1405"/>
  <c r="H58" i="1405"/>
  <c r="J58" i="1405"/>
  <c r="L58" i="1405"/>
  <c r="M58" i="1405"/>
  <c r="N58" i="1405"/>
  <c r="O58" i="1405"/>
  <c r="G59" i="1405"/>
  <c r="H59" i="1405"/>
  <c r="J59" i="1405"/>
  <c r="L59" i="1405"/>
  <c r="M59" i="1405"/>
  <c r="N59" i="1405"/>
  <c r="G60" i="1405"/>
  <c r="H60" i="1405"/>
  <c r="J60" i="1405"/>
  <c r="L60" i="1405"/>
  <c r="M60" i="1405"/>
  <c r="N60" i="1405"/>
  <c r="G61" i="1405"/>
  <c r="H61" i="1405"/>
  <c r="J61" i="1405"/>
  <c r="L61" i="1405"/>
  <c r="M61" i="1405"/>
  <c r="N61" i="1405"/>
  <c r="G62" i="1405"/>
  <c r="H62" i="1405"/>
  <c r="J62" i="1405"/>
  <c r="L62" i="1405"/>
  <c r="M62" i="1405"/>
  <c r="N62" i="1405"/>
  <c r="G63" i="1405"/>
  <c r="H63" i="1405"/>
  <c r="J63" i="1405"/>
  <c r="L63" i="1405"/>
  <c r="M63" i="1405"/>
  <c r="N63" i="1405"/>
  <c r="G64" i="1405"/>
  <c r="H64" i="1405"/>
  <c r="J64" i="1405"/>
  <c r="L64" i="1405"/>
  <c r="M64" i="1405"/>
  <c r="N64" i="1405"/>
  <c r="G65" i="1405"/>
  <c r="H65" i="1405"/>
  <c r="J65" i="1405"/>
  <c r="L65" i="1405"/>
  <c r="M65" i="1405"/>
  <c r="N65" i="1405"/>
  <c r="G66" i="1405"/>
  <c r="H66" i="1405"/>
  <c r="J66" i="1405"/>
  <c r="L66" i="1405"/>
  <c r="M66" i="1405"/>
  <c r="N66" i="1405"/>
  <c r="G67" i="1405"/>
  <c r="H67" i="1405"/>
  <c r="J67" i="1405"/>
  <c r="L67" i="1405"/>
  <c r="M67" i="1405"/>
  <c r="N67" i="1405"/>
  <c r="G68" i="1405"/>
  <c r="H68" i="1405"/>
  <c r="J68" i="1405"/>
  <c r="L68" i="1405"/>
  <c r="M68" i="1405"/>
  <c r="N68" i="1405"/>
  <c r="G69" i="1405"/>
  <c r="H69" i="1405"/>
  <c r="J69" i="1405"/>
  <c r="L69" i="1405"/>
  <c r="M69" i="1405"/>
  <c r="N69" i="1405"/>
  <c r="G70" i="1405"/>
  <c r="H70" i="1405"/>
  <c r="J70" i="1405"/>
  <c r="L70" i="1405"/>
  <c r="M70" i="1405"/>
  <c r="N70" i="1405"/>
  <c r="G71" i="1405"/>
  <c r="H71" i="1405"/>
  <c r="J71" i="1405"/>
  <c r="L71" i="1405"/>
  <c r="M71" i="1405"/>
  <c r="N71" i="1405"/>
  <c r="G72" i="1405"/>
  <c r="H72" i="1405"/>
  <c r="J72" i="1405"/>
  <c r="L72" i="1405"/>
  <c r="M72" i="1405"/>
  <c r="N72" i="1405"/>
  <c r="G73" i="1405"/>
  <c r="H73" i="1405"/>
  <c r="J73" i="1405"/>
  <c r="L73" i="1405"/>
  <c r="M73" i="1405"/>
  <c r="N73" i="1405"/>
  <c r="G74" i="1405"/>
  <c r="H74" i="1405"/>
  <c r="J74" i="1405"/>
  <c r="L74" i="1405"/>
  <c r="M74" i="1405"/>
  <c r="N74" i="1405"/>
  <c r="G75" i="1405"/>
  <c r="H75" i="1405"/>
  <c r="J75" i="1405"/>
  <c r="L75" i="1405"/>
  <c r="M75" i="1405"/>
  <c r="N75" i="1405"/>
  <c r="O75" i="1405"/>
  <c r="G76" i="1405"/>
  <c r="H76" i="1405"/>
  <c r="J76" i="1405"/>
  <c r="L76" i="1405"/>
  <c r="M76" i="1405"/>
  <c r="N76" i="1405"/>
  <c r="G77" i="1405"/>
  <c r="H77" i="1405"/>
  <c r="J77" i="1405"/>
  <c r="L77" i="1405"/>
  <c r="M77" i="1405"/>
  <c r="N77" i="1405"/>
  <c r="G78" i="1405"/>
  <c r="H78" i="1405"/>
  <c r="J78" i="1405"/>
  <c r="L78" i="1405"/>
  <c r="M78" i="1405"/>
  <c r="N78" i="1405"/>
  <c r="G79" i="1405"/>
  <c r="H79" i="1405"/>
  <c r="J79" i="1405"/>
  <c r="L79" i="1405"/>
  <c r="M79" i="1405"/>
  <c r="N79" i="1405"/>
  <c r="G80" i="1405"/>
  <c r="H80" i="1405"/>
  <c r="J80" i="1405"/>
  <c r="L80" i="1405"/>
  <c r="M80" i="1405"/>
  <c r="N80" i="1405"/>
  <c r="G81" i="1405"/>
  <c r="H81" i="1405"/>
  <c r="J81" i="1405"/>
  <c r="L81" i="1405"/>
  <c r="M81" i="1405"/>
  <c r="N81" i="1405"/>
  <c r="G82" i="1405"/>
  <c r="H82" i="1405"/>
  <c r="J82" i="1405"/>
  <c r="L82" i="1405"/>
  <c r="M82" i="1405"/>
  <c r="N82" i="1405"/>
  <c r="G83" i="1405"/>
  <c r="H83" i="1405"/>
  <c r="J83" i="1405"/>
  <c r="L83" i="1405"/>
  <c r="M83" i="1405"/>
  <c r="N83" i="1405"/>
  <c r="G84" i="1405"/>
  <c r="H84" i="1405"/>
  <c r="J84" i="1405"/>
  <c r="L84" i="1405"/>
  <c r="M84" i="1405"/>
  <c r="N84" i="1405"/>
  <c r="G85" i="1405"/>
  <c r="H85" i="1405"/>
  <c r="J85" i="1405"/>
  <c r="L85" i="1405"/>
  <c r="M85" i="1405"/>
  <c r="N85" i="1405"/>
  <c r="G86" i="1405"/>
  <c r="H86" i="1405"/>
  <c r="J86" i="1405"/>
  <c r="L86" i="1405"/>
  <c r="M86" i="1405"/>
  <c r="N86" i="1405"/>
  <c r="G87" i="1405"/>
  <c r="H87" i="1405"/>
  <c r="J87" i="1405"/>
  <c r="L87" i="1405"/>
  <c r="M87" i="1405"/>
  <c r="N87" i="1405"/>
  <c r="G88" i="1405"/>
  <c r="H88" i="1405"/>
  <c r="J88" i="1405"/>
  <c r="L88" i="1405"/>
  <c r="M88" i="1405"/>
  <c r="N88" i="1405"/>
  <c r="G89" i="1405"/>
  <c r="H89" i="1405"/>
  <c r="J89" i="1405"/>
  <c r="L89" i="1405"/>
  <c r="M89" i="1405"/>
  <c r="N89" i="1405"/>
  <c r="L7" i="1450"/>
  <c r="L6" i="1450"/>
  <c r="L5" i="1450"/>
  <c r="L4" i="1450"/>
  <c r="L3" i="1450"/>
  <c r="L2" i="1450"/>
  <c r="M3" i="1415"/>
  <c r="N3" i="1415"/>
  <c r="M4" i="1415"/>
  <c r="N4" i="1415"/>
  <c r="M5" i="1415"/>
  <c r="N5" i="1415"/>
  <c r="M6" i="1415"/>
  <c r="N6" i="1415"/>
  <c r="M7" i="1415"/>
  <c r="N7" i="1415"/>
  <c r="M8" i="1415"/>
  <c r="N8" i="1415"/>
  <c r="M9" i="1415"/>
  <c r="N9" i="1415"/>
  <c r="M10" i="1415"/>
  <c r="N10" i="1415"/>
  <c r="M11" i="1415"/>
  <c r="N11" i="1415"/>
  <c r="M12" i="1415"/>
  <c r="N12" i="1415"/>
  <c r="M13" i="1415"/>
  <c r="N13" i="1415"/>
  <c r="M14" i="1415"/>
  <c r="N14" i="1415"/>
  <c r="M15" i="1415"/>
  <c r="N15" i="1415"/>
  <c r="M16" i="1415"/>
  <c r="N16" i="1415"/>
  <c r="M17" i="1415"/>
  <c r="N17" i="1415"/>
  <c r="M18" i="1415"/>
  <c r="N18" i="1415"/>
  <c r="M19" i="1415"/>
  <c r="N19" i="1415"/>
  <c r="M20" i="1415"/>
  <c r="N20" i="1415"/>
  <c r="M21" i="1415"/>
  <c r="N21" i="1415"/>
  <c r="M22" i="1415"/>
  <c r="N22" i="1415"/>
  <c r="M23" i="1415"/>
  <c r="N23" i="1415"/>
  <c r="M24" i="1415"/>
  <c r="N24" i="1415"/>
  <c r="M885" i="1415"/>
  <c r="N885" i="1415"/>
  <c r="M886" i="1415"/>
  <c r="N886" i="1415"/>
  <c r="M887" i="1415"/>
  <c r="N887" i="1415"/>
  <c r="M929" i="1415"/>
  <c r="N929" i="1415"/>
  <c r="M935" i="1415"/>
  <c r="N935" i="1415"/>
  <c r="M1259" i="1415"/>
  <c r="N1259" i="1415"/>
  <c r="M1260" i="1415"/>
  <c r="N1260" i="1415"/>
  <c r="M1895" i="1415"/>
  <c r="N1895" i="1415"/>
  <c r="M1915" i="1415"/>
  <c r="N1915" i="1415"/>
  <c r="M1916" i="1415"/>
  <c r="N1916" i="1415"/>
  <c r="M1917" i="1415"/>
  <c r="N1917" i="1415"/>
  <c r="M36" i="1415"/>
  <c r="N36" i="1415"/>
  <c r="M37" i="1415"/>
  <c r="N37" i="1415"/>
  <c r="M38" i="1415"/>
  <c r="N38" i="1415"/>
  <c r="M39" i="1415"/>
  <c r="N39" i="1415"/>
  <c r="M40" i="1415"/>
  <c r="N40" i="1415"/>
  <c r="M41" i="1415"/>
  <c r="N41" i="1415"/>
  <c r="M42" i="1415"/>
  <c r="N42" i="1415"/>
  <c r="M43" i="1415"/>
  <c r="N43" i="1415"/>
  <c r="M44" i="1415"/>
  <c r="N44" i="1415"/>
  <c r="M45" i="1415"/>
  <c r="N45" i="1415"/>
  <c r="M46" i="1415"/>
  <c r="N46" i="1415"/>
  <c r="M47" i="1415"/>
  <c r="N47" i="1415"/>
  <c r="M48" i="1415"/>
  <c r="N48" i="1415"/>
  <c r="M49" i="1415"/>
  <c r="N49" i="1415"/>
  <c r="M50" i="1415"/>
  <c r="N50" i="1415"/>
  <c r="M51" i="1415"/>
  <c r="N51" i="1415"/>
  <c r="M52" i="1415"/>
  <c r="N52" i="1415"/>
  <c r="M53" i="1415"/>
  <c r="N53" i="1415"/>
  <c r="M54" i="1415"/>
  <c r="N54" i="1415"/>
  <c r="M55" i="1415"/>
  <c r="N55" i="1415"/>
  <c r="M56" i="1415"/>
  <c r="N56" i="1415"/>
  <c r="M57" i="1415"/>
  <c r="N57" i="1415"/>
  <c r="M58" i="1415"/>
  <c r="N58" i="1415"/>
  <c r="M59" i="1415"/>
  <c r="N59" i="1415"/>
  <c r="M60" i="1415"/>
  <c r="N60" i="1415"/>
  <c r="M61" i="1415"/>
  <c r="N61" i="1415"/>
  <c r="M62" i="1415"/>
  <c r="N62" i="1415"/>
  <c r="M63" i="1415"/>
  <c r="N63" i="1415"/>
  <c r="M64" i="1415"/>
  <c r="N64" i="1415"/>
  <c r="M65" i="1415"/>
  <c r="N65" i="1415"/>
  <c r="M66" i="1415"/>
  <c r="N66" i="1415"/>
  <c r="M67" i="1415"/>
  <c r="N67" i="1415"/>
  <c r="M68" i="1415"/>
  <c r="N68" i="1415"/>
  <c r="M69" i="1415"/>
  <c r="N69" i="1415"/>
  <c r="M70" i="1415"/>
  <c r="N70" i="1415"/>
  <c r="M71" i="1415"/>
  <c r="N71" i="1415"/>
  <c r="M72" i="1415"/>
  <c r="N72" i="1415"/>
  <c r="M73" i="1415"/>
  <c r="N73" i="1415"/>
  <c r="M74" i="1415"/>
  <c r="N74" i="1415"/>
  <c r="M75" i="1415"/>
  <c r="N75" i="1415"/>
  <c r="M76" i="1415"/>
  <c r="N76" i="1415"/>
  <c r="M77" i="1415"/>
  <c r="N77" i="1415"/>
  <c r="M78" i="1415"/>
  <c r="N78" i="1415"/>
  <c r="M79" i="1415"/>
  <c r="N79" i="1415"/>
  <c r="M80" i="1415"/>
  <c r="N80" i="1415"/>
  <c r="M81" i="1415"/>
  <c r="N81" i="1415"/>
  <c r="M82" i="1415"/>
  <c r="N82" i="1415"/>
  <c r="M83" i="1415"/>
  <c r="N83" i="1415"/>
  <c r="M84" i="1415"/>
  <c r="N84" i="1415"/>
  <c r="M85" i="1415"/>
  <c r="N85" i="1415"/>
  <c r="M86" i="1415"/>
  <c r="N86" i="1415"/>
  <c r="M87" i="1415"/>
  <c r="N87" i="1415"/>
  <c r="M88" i="1415"/>
  <c r="N88" i="1415"/>
  <c r="M89" i="1415"/>
  <c r="N89" i="1415"/>
  <c r="M90" i="1415"/>
  <c r="N90" i="1415"/>
  <c r="M91" i="1415"/>
  <c r="N91" i="1415"/>
  <c r="M92" i="1415"/>
  <c r="N92" i="1415"/>
  <c r="M93" i="1415"/>
  <c r="N93" i="1415"/>
  <c r="M94" i="1415"/>
  <c r="N94" i="1415"/>
  <c r="M95" i="1415"/>
  <c r="N95" i="1415"/>
  <c r="M96" i="1415"/>
  <c r="N96" i="1415"/>
  <c r="M97" i="1415"/>
  <c r="N97" i="1415"/>
  <c r="M98" i="1415"/>
  <c r="N98" i="1415"/>
  <c r="M99" i="1415"/>
  <c r="N99" i="1415"/>
  <c r="M100" i="1415"/>
  <c r="N100" i="1415"/>
  <c r="M101" i="1415"/>
  <c r="N101" i="1415"/>
  <c r="M102" i="1415"/>
  <c r="N102" i="1415"/>
  <c r="M103" i="1415"/>
  <c r="N103" i="1415"/>
  <c r="M104" i="1415"/>
  <c r="N104" i="1415"/>
  <c r="M105" i="1415"/>
  <c r="N105" i="1415"/>
  <c r="M106" i="1415"/>
  <c r="N106" i="1415"/>
  <c r="M107" i="1415"/>
  <c r="N107" i="1415"/>
  <c r="M108" i="1415"/>
  <c r="N108" i="1415"/>
  <c r="M109" i="1415"/>
  <c r="N109" i="1415"/>
  <c r="M110" i="1415"/>
  <c r="N110" i="1415"/>
  <c r="M111" i="1415"/>
  <c r="N111" i="1415"/>
  <c r="M112" i="1415"/>
  <c r="N112" i="1415"/>
  <c r="M113" i="1415"/>
  <c r="N113" i="1415"/>
  <c r="M114" i="1415"/>
  <c r="N114" i="1415"/>
  <c r="M115" i="1415"/>
  <c r="N115" i="1415"/>
  <c r="M116" i="1415"/>
  <c r="N116" i="1415"/>
  <c r="M117" i="1415"/>
  <c r="N117" i="1415"/>
  <c r="M118" i="1415"/>
  <c r="N118" i="1415"/>
  <c r="M119" i="1415"/>
  <c r="N119" i="1415"/>
  <c r="M120" i="1415"/>
  <c r="N120" i="1415"/>
  <c r="M121" i="1415"/>
  <c r="N121" i="1415"/>
  <c r="M122" i="1415"/>
  <c r="N122" i="1415"/>
  <c r="M123" i="1415"/>
  <c r="N123" i="1415"/>
  <c r="M124" i="1415"/>
  <c r="N124" i="1415"/>
  <c r="M125" i="1415"/>
  <c r="N125" i="1415"/>
  <c r="M126" i="1415"/>
  <c r="N126" i="1415"/>
  <c r="M127" i="1415"/>
  <c r="N127" i="1415"/>
  <c r="M128" i="1415"/>
  <c r="N128" i="1415"/>
  <c r="M129" i="1415"/>
  <c r="N129" i="1415"/>
  <c r="M130" i="1415"/>
  <c r="N130" i="1415"/>
  <c r="M131" i="1415"/>
  <c r="N131" i="1415"/>
  <c r="M132" i="1415"/>
  <c r="N132" i="1415"/>
  <c r="M133" i="1415"/>
  <c r="N133" i="1415"/>
  <c r="M134" i="1415"/>
  <c r="N134" i="1415"/>
  <c r="M135" i="1415"/>
  <c r="N135" i="1415"/>
  <c r="M136" i="1415"/>
  <c r="N136" i="1415"/>
  <c r="M137" i="1415"/>
  <c r="N137" i="1415"/>
  <c r="M138" i="1415"/>
  <c r="N138" i="1415"/>
  <c r="M139" i="1415"/>
  <c r="N139" i="1415"/>
  <c r="M140" i="1415"/>
  <c r="N140" i="1415"/>
  <c r="M141" i="1415"/>
  <c r="N141" i="1415"/>
  <c r="M142" i="1415"/>
  <c r="N142" i="1415"/>
  <c r="M143" i="1415"/>
  <c r="N143" i="1415"/>
  <c r="M144" i="1415"/>
  <c r="N144" i="1415"/>
  <c r="M145" i="1415"/>
  <c r="N145" i="1415"/>
  <c r="M146" i="1415"/>
  <c r="N146" i="1415"/>
  <c r="M147" i="1415"/>
  <c r="N147" i="1415"/>
  <c r="M148" i="1415"/>
  <c r="N148" i="1415"/>
  <c r="M149" i="1415"/>
  <c r="N149" i="1415"/>
  <c r="M150" i="1415"/>
  <c r="N150" i="1415"/>
  <c r="M151" i="1415"/>
  <c r="N151" i="1415"/>
  <c r="M152" i="1415"/>
  <c r="N152" i="1415"/>
  <c r="M153" i="1415"/>
  <c r="N153" i="1415"/>
  <c r="M154" i="1415"/>
  <c r="N154" i="1415"/>
  <c r="M155" i="1415"/>
  <c r="N155" i="1415"/>
  <c r="M156" i="1415"/>
  <c r="N156" i="1415"/>
  <c r="M157" i="1415"/>
  <c r="N157" i="1415"/>
  <c r="M158" i="1415"/>
  <c r="N158" i="1415"/>
  <c r="M159" i="1415"/>
  <c r="N159" i="1415"/>
  <c r="M160" i="1415"/>
  <c r="N160" i="1415"/>
  <c r="M161" i="1415"/>
  <c r="N161" i="1415"/>
  <c r="M162" i="1415"/>
  <c r="N162" i="1415"/>
  <c r="M163" i="1415"/>
  <c r="N163" i="1415"/>
  <c r="M164" i="1415"/>
  <c r="N164" i="1415"/>
  <c r="M165" i="1415"/>
  <c r="N165" i="1415"/>
  <c r="M166" i="1415"/>
  <c r="N166" i="1415"/>
  <c r="M167" i="1415"/>
  <c r="N167" i="1415"/>
  <c r="M168" i="1415"/>
  <c r="N168" i="1415"/>
  <c r="M169" i="1415"/>
  <c r="N169" i="1415"/>
  <c r="M170" i="1415"/>
  <c r="N170" i="1415"/>
  <c r="M171" i="1415"/>
  <c r="N171" i="1415"/>
  <c r="M172" i="1415"/>
  <c r="N172" i="1415"/>
  <c r="M173" i="1415"/>
  <c r="N173" i="1415"/>
  <c r="M174" i="1415"/>
  <c r="N174" i="1415"/>
  <c r="M175" i="1415"/>
  <c r="N175" i="1415"/>
  <c r="M176" i="1415"/>
  <c r="N176" i="1415"/>
  <c r="M177" i="1415"/>
  <c r="N177" i="1415"/>
  <c r="M178" i="1415"/>
  <c r="N178" i="1415"/>
  <c r="M179" i="1415"/>
  <c r="N179" i="1415"/>
  <c r="M180" i="1415"/>
  <c r="N180" i="1415"/>
  <c r="M181" i="1415"/>
  <c r="N181" i="1415"/>
  <c r="M182" i="1415"/>
  <c r="N182" i="1415"/>
  <c r="M183" i="1415"/>
  <c r="N183" i="1415"/>
  <c r="M184" i="1415"/>
  <c r="N184" i="1415"/>
  <c r="M185" i="1415"/>
  <c r="N185" i="1415"/>
  <c r="M186" i="1415"/>
  <c r="N186" i="1415"/>
  <c r="M187" i="1415"/>
  <c r="N187" i="1415"/>
  <c r="M188" i="1415"/>
  <c r="N188" i="1415"/>
  <c r="M189" i="1415"/>
  <c r="N189" i="1415"/>
  <c r="M190" i="1415"/>
  <c r="N190" i="1415"/>
  <c r="M191" i="1415"/>
  <c r="N191" i="1415"/>
  <c r="M192" i="1415"/>
  <c r="N192" i="1415"/>
  <c r="M193" i="1415"/>
  <c r="N193" i="1415"/>
  <c r="M194" i="1415"/>
  <c r="N194" i="1415"/>
  <c r="M195" i="1415"/>
  <c r="N195" i="1415"/>
  <c r="M196" i="1415"/>
  <c r="N196" i="1415"/>
  <c r="M197" i="1415"/>
  <c r="N197" i="1415"/>
  <c r="M198" i="1415"/>
  <c r="N198" i="1415"/>
  <c r="M199" i="1415"/>
  <c r="N199" i="1415"/>
  <c r="M200" i="1415"/>
  <c r="N200" i="1415"/>
  <c r="M201" i="1415"/>
  <c r="N201" i="1415"/>
  <c r="M202" i="1415"/>
  <c r="N202" i="1415"/>
  <c r="M203" i="1415"/>
  <c r="N203" i="1415"/>
  <c r="M204" i="1415"/>
  <c r="N204" i="1415"/>
  <c r="M205" i="1415"/>
  <c r="N205" i="1415"/>
  <c r="M206" i="1415"/>
  <c r="N206" i="1415"/>
  <c r="M207" i="1415"/>
  <c r="N207" i="1415"/>
  <c r="M208" i="1415"/>
  <c r="N208" i="1415"/>
  <c r="M209" i="1415"/>
  <c r="N209" i="1415"/>
  <c r="M210" i="1415"/>
  <c r="N210" i="1415"/>
  <c r="M211" i="1415"/>
  <c r="N211" i="1415"/>
  <c r="M212" i="1415"/>
  <c r="N212" i="1415"/>
  <c r="M213" i="1415"/>
  <c r="N213" i="1415"/>
  <c r="M214" i="1415"/>
  <c r="N214" i="1415"/>
  <c r="M215" i="1415"/>
  <c r="N215" i="1415"/>
  <c r="M216" i="1415"/>
  <c r="N216" i="1415"/>
  <c r="M217" i="1415"/>
  <c r="N217" i="1415"/>
  <c r="M218" i="1415"/>
  <c r="N218" i="1415"/>
  <c r="M219" i="1415"/>
  <c r="N219" i="1415"/>
  <c r="M220" i="1415"/>
  <c r="N220" i="1415"/>
  <c r="M221" i="1415"/>
  <c r="N221" i="1415"/>
  <c r="M222" i="1415"/>
  <c r="N222" i="1415"/>
  <c r="M223" i="1415"/>
  <c r="N223" i="1415"/>
  <c r="M224" i="1415"/>
  <c r="N224" i="1415"/>
  <c r="M225" i="1415"/>
  <c r="N225" i="1415"/>
  <c r="M226" i="1415"/>
  <c r="N226" i="1415"/>
  <c r="M227" i="1415"/>
  <c r="N227" i="1415"/>
  <c r="M228" i="1415"/>
  <c r="N228" i="1415"/>
  <c r="M229" i="1415"/>
  <c r="N229" i="1415"/>
  <c r="M230" i="1415"/>
  <c r="N230" i="1415"/>
  <c r="M231" i="1415"/>
  <c r="N231" i="1415"/>
  <c r="M232" i="1415"/>
  <c r="N232" i="1415"/>
  <c r="M233" i="1415"/>
  <c r="N233" i="1415"/>
  <c r="M234" i="1415"/>
  <c r="N234" i="1415"/>
  <c r="M235" i="1415"/>
  <c r="N235" i="1415"/>
  <c r="M236" i="1415"/>
  <c r="N236" i="1415"/>
  <c r="M237" i="1415"/>
  <c r="N237" i="1415"/>
  <c r="M238" i="1415"/>
  <c r="N238" i="1415"/>
  <c r="M239" i="1415"/>
  <c r="N239" i="1415"/>
  <c r="M240" i="1415"/>
  <c r="N240" i="1415"/>
  <c r="M241" i="1415"/>
  <c r="N241" i="1415"/>
  <c r="M242" i="1415"/>
  <c r="N242" i="1415"/>
  <c r="M243" i="1415"/>
  <c r="N243" i="1415"/>
  <c r="M244" i="1415"/>
  <c r="N244" i="1415"/>
  <c r="M245" i="1415"/>
  <c r="N245" i="1415"/>
  <c r="M246" i="1415"/>
  <c r="N246" i="1415"/>
  <c r="M247" i="1415"/>
  <c r="N247" i="1415"/>
  <c r="M248" i="1415"/>
  <c r="N248" i="1415"/>
  <c r="M249" i="1415"/>
  <c r="N249" i="1415"/>
  <c r="M250" i="1415"/>
  <c r="N250" i="1415"/>
  <c r="M251" i="1415"/>
  <c r="N251" i="1415"/>
  <c r="M252" i="1415"/>
  <c r="N252" i="1415"/>
  <c r="M253" i="1415"/>
  <c r="N253" i="1415"/>
  <c r="M254" i="1415"/>
  <c r="N254" i="1415"/>
  <c r="M255" i="1415"/>
  <c r="N255" i="1415"/>
  <c r="M256" i="1415"/>
  <c r="N256" i="1415"/>
  <c r="M257" i="1415"/>
  <c r="N257" i="1415"/>
  <c r="M258" i="1415"/>
  <c r="N258" i="1415"/>
  <c r="M259" i="1415"/>
  <c r="N259" i="1415"/>
  <c r="M260" i="1415"/>
  <c r="N260" i="1415"/>
  <c r="M261" i="1415"/>
  <c r="N261" i="1415"/>
  <c r="M262" i="1415"/>
  <c r="N262" i="1415"/>
  <c r="M263" i="1415"/>
  <c r="N263" i="1415"/>
  <c r="M264" i="1415"/>
  <c r="N264" i="1415"/>
  <c r="M265" i="1415"/>
  <c r="N265" i="1415"/>
  <c r="M266" i="1415"/>
  <c r="N266" i="1415"/>
  <c r="M267" i="1415"/>
  <c r="N267" i="1415"/>
  <c r="M268" i="1415"/>
  <c r="N268" i="1415"/>
  <c r="M269" i="1415"/>
  <c r="N269" i="1415"/>
  <c r="M270" i="1415"/>
  <c r="N270" i="1415"/>
  <c r="M271" i="1415"/>
  <c r="N271" i="1415"/>
  <c r="M272" i="1415"/>
  <c r="N272" i="1415"/>
  <c r="M273" i="1415"/>
  <c r="N273" i="1415"/>
  <c r="M274" i="1415"/>
  <c r="N274" i="1415"/>
  <c r="M275" i="1415"/>
  <c r="N275" i="1415"/>
  <c r="M276" i="1415"/>
  <c r="N276" i="1415"/>
  <c r="M277" i="1415"/>
  <c r="N277" i="1415"/>
  <c r="M278" i="1415"/>
  <c r="N278" i="1415"/>
  <c r="M279" i="1415"/>
  <c r="N279" i="1415"/>
  <c r="M280" i="1415"/>
  <c r="N280" i="1415"/>
  <c r="M281" i="1415"/>
  <c r="N281" i="1415"/>
  <c r="M282" i="1415"/>
  <c r="N282" i="1415"/>
  <c r="M283" i="1415"/>
  <c r="N283" i="1415"/>
  <c r="M284" i="1415"/>
  <c r="N284" i="1415"/>
  <c r="M285" i="1415"/>
  <c r="N285" i="1415"/>
  <c r="M286" i="1415"/>
  <c r="N286" i="1415"/>
  <c r="M287" i="1415"/>
  <c r="N287" i="1415"/>
  <c r="M288" i="1415"/>
  <c r="N288" i="1415"/>
  <c r="M289" i="1415"/>
  <c r="N289" i="1415"/>
  <c r="M290" i="1415"/>
  <c r="N290" i="1415"/>
  <c r="M291" i="1415"/>
  <c r="N291" i="1415"/>
  <c r="M292" i="1415"/>
  <c r="N292" i="1415"/>
  <c r="M293" i="1415"/>
  <c r="N293" i="1415"/>
  <c r="M294" i="1415"/>
  <c r="N294" i="1415"/>
  <c r="M295" i="1415"/>
  <c r="N295" i="1415"/>
  <c r="M296" i="1415"/>
  <c r="N296" i="1415"/>
  <c r="M297" i="1415"/>
  <c r="N297" i="1415"/>
  <c r="M298" i="1415"/>
  <c r="N298" i="1415"/>
  <c r="M299" i="1415"/>
  <c r="N299" i="1415"/>
  <c r="M300" i="1415"/>
  <c r="N300" i="1415"/>
  <c r="M301" i="1415"/>
  <c r="N301" i="1415"/>
  <c r="M302" i="1415"/>
  <c r="N302" i="1415"/>
  <c r="M303" i="1415"/>
  <c r="N303" i="1415"/>
  <c r="M304" i="1415"/>
  <c r="N304" i="1415"/>
  <c r="M305" i="1415"/>
  <c r="N305" i="1415"/>
  <c r="M306" i="1415"/>
  <c r="N306" i="1415"/>
  <c r="M307" i="1415"/>
  <c r="N307" i="1415"/>
  <c r="M308" i="1415"/>
  <c r="N308" i="1415"/>
  <c r="M309" i="1415"/>
  <c r="N309" i="1415"/>
  <c r="M310" i="1415"/>
  <c r="N310" i="1415"/>
  <c r="M311" i="1415"/>
  <c r="N311" i="1415"/>
  <c r="M312" i="1415"/>
  <c r="N312" i="1415"/>
  <c r="M313" i="1415"/>
  <c r="N313" i="1415"/>
  <c r="M314" i="1415"/>
  <c r="N314" i="1415"/>
  <c r="M315" i="1415"/>
  <c r="N315" i="1415"/>
  <c r="M316" i="1415"/>
  <c r="N316" i="1415"/>
  <c r="M317" i="1415"/>
  <c r="N317" i="1415"/>
  <c r="M318" i="1415"/>
  <c r="N318" i="1415"/>
  <c r="M319" i="1415"/>
  <c r="N319" i="1415"/>
  <c r="M320" i="1415"/>
  <c r="N320" i="1415"/>
  <c r="M321" i="1415"/>
  <c r="N321" i="1415"/>
  <c r="M322" i="1415"/>
  <c r="N322" i="1415"/>
  <c r="M323" i="1415"/>
  <c r="N323" i="1415"/>
  <c r="M324" i="1415"/>
  <c r="N324" i="1415"/>
  <c r="M325" i="1415"/>
  <c r="N325" i="1415"/>
  <c r="M326" i="1415"/>
  <c r="N326" i="1415"/>
  <c r="M327" i="1415"/>
  <c r="N327" i="1415"/>
  <c r="M328" i="1415"/>
  <c r="N328" i="1415"/>
  <c r="M329" i="1415"/>
  <c r="N329" i="1415"/>
  <c r="M330" i="1415"/>
  <c r="N330" i="1415"/>
  <c r="M331" i="1415"/>
  <c r="N331" i="1415"/>
  <c r="M332" i="1415"/>
  <c r="N332" i="1415"/>
  <c r="M333" i="1415"/>
  <c r="N333" i="1415"/>
  <c r="M334" i="1415"/>
  <c r="N334" i="1415"/>
  <c r="M335" i="1415"/>
  <c r="N335" i="1415"/>
  <c r="M336" i="1415"/>
  <c r="N336" i="1415"/>
  <c r="M337" i="1415"/>
  <c r="N337" i="1415"/>
  <c r="M338" i="1415"/>
  <c r="N338" i="1415"/>
  <c r="M339" i="1415"/>
  <c r="N339" i="1415"/>
  <c r="M340" i="1415"/>
  <c r="N340" i="1415"/>
  <c r="M341" i="1415"/>
  <c r="N341" i="1415"/>
  <c r="M342" i="1415"/>
  <c r="N342" i="1415"/>
  <c r="M343" i="1415"/>
  <c r="N343" i="1415"/>
  <c r="M344" i="1415"/>
  <c r="N344" i="1415"/>
  <c r="M345" i="1415"/>
  <c r="N345" i="1415"/>
  <c r="M346" i="1415"/>
  <c r="N346" i="1415"/>
  <c r="M347" i="1415"/>
  <c r="N347" i="1415"/>
  <c r="M348" i="1415"/>
  <c r="N348" i="1415"/>
  <c r="M349" i="1415"/>
  <c r="N349" i="1415"/>
  <c r="M350" i="1415"/>
  <c r="N350" i="1415"/>
  <c r="M351" i="1415"/>
  <c r="N351" i="1415"/>
  <c r="M352" i="1415"/>
  <c r="N352" i="1415"/>
  <c r="M353" i="1415"/>
  <c r="N353" i="1415"/>
  <c r="M354" i="1415"/>
  <c r="N354" i="1415"/>
  <c r="M355" i="1415"/>
  <c r="N355" i="1415"/>
  <c r="M356" i="1415"/>
  <c r="N356" i="1415"/>
  <c r="M357" i="1415"/>
  <c r="N357" i="1415"/>
  <c r="M358" i="1415"/>
  <c r="N358" i="1415"/>
  <c r="M359" i="1415"/>
  <c r="N359" i="1415"/>
  <c r="M360" i="1415"/>
  <c r="N360" i="1415"/>
  <c r="M361" i="1415"/>
  <c r="N361" i="1415"/>
  <c r="M362" i="1415"/>
  <c r="N362" i="1415"/>
  <c r="M363" i="1415"/>
  <c r="N363" i="1415"/>
  <c r="M364" i="1415"/>
  <c r="N364" i="1415"/>
  <c r="M365" i="1415"/>
  <c r="N365" i="1415"/>
  <c r="M366" i="1415"/>
  <c r="N366" i="1415"/>
  <c r="M367" i="1415"/>
  <c r="N367" i="1415"/>
  <c r="M368" i="1415"/>
  <c r="N368" i="1415"/>
  <c r="M369" i="1415"/>
  <c r="N369" i="1415"/>
  <c r="M370" i="1415"/>
  <c r="N370" i="1415"/>
  <c r="M371" i="1415"/>
  <c r="N371" i="1415"/>
  <c r="M372" i="1415"/>
  <c r="N372" i="1415"/>
  <c r="M373" i="1415"/>
  <c r="N373" i="1415"/>
  <c r="M374" i="1415"/>
  <c r="N374" i="1415"/>
  <c r="M375" i="1415"/>
  <c r="N375" i="1415"/>
  <c r="M376" i="1415"/>
  <c r="N376" i="1415"/>
  <c r="M377" i="1415"/>
  <c r="N377" i="1415"/>
  <c r="M378" i="1415"/>
  <c r="N378" i="1415"/>
  <c r="M379" i="1415"/>
  <c r="N379" i="1415"/>
  <c r="M380" i="1415"/>
  <c r="N380" i="1415"/>
  <c r="M381" i="1415"/>
  <c r="N381" i="1415"/>
  <c r="M382" i="1415"/>
  <c r="N382" i="1415"/>
  <c r="M383" i="1415"/>
  <c r="N383" i="1415"/>
  <c r="M384" i="1415"/>
  <c r="N384" i="1415"/>
  <c r="M385" i="1415"/>
  <c r="N385" i="1415"/>
  <c r="M386" i="1415"/>
  <c r="N386" i="1415"/>
  <c r="M387" i="1415"/>
  <c r="N387" i="1415"/>
  <c r="M388" i="1415"/>
  <c r="N388" i="1415"/>
  <c r="M389" i="1415"/>
  <c r="N389" i="1415"/>
  <c r="M390" i="1415"/>
  <c r="N390" i="1415"/>
  <c r="M391" i="1415"/>
  <c r="N391" i="1415"/>
  <c r="M392" i="1415"/>
  <c r="N392" i="1415"/>
  <c r="M393" i="1415"/>
  <c r="N393" i="1415"/>
  <c r="M394" i="1415"/>
  <c r="N394" i="1415"/>
  <c r="M395" i="1415"/>
  <c r="N395" i="1415"/>
  <c r="M396" i="1415"/>
  <c r="N396" i="1415"/>
  <c r="M397" i="1415"/>
  <c r="N397" i="1415"/>
  <c r="M398" i="1415"/>
  <c r="N398" i="1415"/>
  <c r="M399" i="1415"/>
  <c r="N399" i="1415"/>
  <c r="M400" i="1415"/>
  <c r="N400" i="1415"/>
  <c r="M401" i="1415"/>
  <c r="N401" i="1415"/>
  <c r="M402" i="1415"/>
  <c r="N402" i="1415"/>
  <c r="M403" i="1415"/>
  <c r="N403" i="1415"/>
  <c r="M404" i="1415"/>
  <c r="N404" i="1415"/>
  <c r="M405" i="1415"/>
  <c r="N405" i="1415"/>
  <c r="M406" i="1415"/>
  <c r="N406" i="1415"/>
  <c r="M407" i="1415"/>
  <c r="N407" i="1415"/>
  <c r="M408" i="1415"/>
  <c r="N408" i="1415"/>
  <c r="M409" i="1415"/>
  <c r="N409" i="1415"/>
  <c r="M410" i="1415"/>
  <c r="N410" i="1415"/>
  <c r="M411" i="1415"/>
  <c r="N411" i="1415"/>
  <c r="M412" i="1415"/>
  <c r="N412" i="1415"/>
  <c r="M413" i="1415"/>
  <c r="N413" i="1415"/>
  <c r="M414" i="1415"/>
  <c r="N414" i="1415"/>
  <c r="M415" i="1415"/>
  <c r="N415" i="1415"/>
  <c r="M416" i="1415"/>
  <c r="N416" i="1415"/>
  <c r="M417" i="1415"/>
  <c r="N417" i="1415"/>
  <c r="M418" i="1415"/>
  <c r="N418" i="1415"/>
  <c r="M419" i="1415"/>
  <c r="N419" i="1415"/>
  <c r="M420" i="1415"/>
  <c r="N420" i="1415"/>
  <c r="M421" i="1415"/>
  <c r="N421" i="1415"/>
  <c r="M422" i="1415"/>
  <c r="N422" i="1415"/>
  <c r="M423" i="1415"/>
  <c r="N423" i="1415"/>
  <c r="M424" i="1415"/>
  <c r="N424" i="1415"/>
  <c r="M425" i="1415"/>
  <c r="N425" i="1415"/>
  <c r="M426" i="1415"/>
  <c r="N426" i="1415"/>
  <c r="M427" i="1415"/>
  <c r="N427" i="1415"/>
  <c r="M428" i="1415"/>
  <c r="N428" i="1415"/>
  <c r="M429" i="1415"/>
  <c r="N429" i="1415"/>
  <c r="M430" i="1415"/>
  <c r="N430" i="1415"/>
  <c r="M431" i="1415"/>
  <c r="N431" i="1415"/>
  <c r="M432" i="1415"/>
  <c r="N432" i="1415"/>
  <c r="M433" i="1415"/>
  <c r="N433" i="1415"/>
  <c r="M434" i="1415"/>
  <c r="N434" i="1415"/>
  <c r="M435" i="1415"/>
  <c r="N435" i="1415"/>
  <c r="M436" i="1415"/>
  <c r="N436" i="1415"/>
  <c r="M437" i="1415"/>
  <c r="N437" i="1415"/>
  <c r="M438" i="1415"/>
  <c r="N438" i="1415"/>
  <c r="M439" i="1415"/>
  <c r="N439" i="1415"/>
  <c r="M440" i="1415"/>
  <c r="N440" i="1415"/>
  <c r="M441" i="1415"/>
  <c r="N441" i="1415"/>
  <c r="M442" i="1415"/>
  <c r="N442" i="1415"/>
  <c r="M443" i="1415"/>
  <c r="N443" i="1415"/>
  <c r="M444" i="1415"/>
  <c r="N444" i="1415"/>
  <c r="M445" i="1415"/>
  <c r="N445" i="1415"/>
  <c r="M446" i="1415"/>
  <c r="N446" i="1415"/>
  <c r="M447" i="1415"/>
  <c r="N447" i="1415"/>
  <c r="M448" i="1415"/>
  <c r="N448" i="1415"/>
  <c r="M449" i="1415"/>
  <c r="N449" i="1415"/>
  <c r="M450" i="1415"/>
  <c r="N450" i="1415"/>
  <c r="M451" i="1415"/>
  <c r="N451" i="1415"/>
  <c r="M452" i="1415"/>
  <c r="N452" i="1415"/>
  <c r="M453" i="1415"/>
  <c r="N453" i="1415"/>
  <c r="M454" i="1415"/>
  <c r="N454" i="1415"/>
  <c r="M455" i="1415"/>
  <c r="N455" i="1415"/>
  <c r="M456" i="1415"/>
  <c r="N456" i="1415"/>
  <c r="M457" i="1415"/>
  <c r="N457" i="1415"/>
  <c r="M458" i="1415"/>
  <c r="N458" i="1415"/>
  <c r="M459" i="1415"/>
  <c r="N459" i="1415"/>
  <c r="M460" i="1415"/>
  <c r="N460" i="1415"/>
  <c r="M461" i="1415"/>
  <c r="N461" i="1415"/>
  <c r="M462" i="1415"/>
  <c r="N462" i="1415"/>
  <c r="M463" i="1415"/>
  <c r="N463" i="1415"/>
  <c r="M464" i="1415"/>
  <c r="N464" i="1415"/>
  <c r="M465" i="1415"/>
  <c r="N465" i="1415"/>
  <c r="M466" i="1415"/>
  <c r="N466" i="1415"/>
  <c r="M467" i="1415"/>
  <c r="N467" i="1415"/>
  <c r="M468" i="1415"/>
  <c r="N468" i="1415"/>
  <c r="M469" i="1415"/>
  <c r="N469" i="1415"/>
  <c r="M470" i="1415"/>
  <c r="N470" i="1415"/>
  <c r="M471" i="1415"/>
  <c r="N471" i="1415"/>
  <c r="M472" i="1415"/>
  <c r="N472" i="1415"/>
  <c r="M473" i="1415"/>
  <c r="N473" i="1415"/>
  <c r="M474" i="1415"/>
  <c r="N474" i="1415"/>
  <c r="M475" i="1415"/>
  <c r="N475" i="1415"/>
  <c r="M476" i="1415"/>
  <c r="N476" i="1415"/>
  <c r="M477" i="1415"/>
  <c r="N477" i="1415"/>
  <c r="M478" i="1415"/>
  <c r="N478" i="1415"/>
  <c r="M479" i="1415"/>
  <c r="N479" i="1415"/>
  <c r="M480" i="1415"/>
  <c r="N480" i="1415"/>
  <c r="M481" i="1415"/>
  <c r="N481" i="1415"/>
  <c r="M482" i="1415"/>
  <c r="N482" i="1415"/>
  <c r="M483" i="1415"/>
  <c r="N483" i="1415"/>
  <c r="M484" i="1415"/>
  <c r="N484" i="1415"/>
  <c r="M485" i="1415"/>
  <c r="N485" i="1415"/>
  <c r="M486" i="1415"/>
  <c r="N486" i="1415"/>
  <c r="M487" i="1415"/>
  <c r="N487" i="1415"/>
  <c r="M488" i="1415"/>
  <c r="N488" i="1415"/>
  <c r="M489" i="1415"/>
  <c r="N489" i="1415"/>
  <c r="M490" i="1415"/>
  <c r="N490" i="1415"/>
  <c r="M491" i="1415"/>
  <c r="N491" i="1415"/>
  <c r="M492" i="1415"/>
  <c r="N492" i="1415"/>
  <c r="M493" i="1415"/>
  <c r="N493" i="1415"/>
  <c r="M494" i="1415"/>
  <c r="N494" i="1415"/>
  <c r="M495" i="1415"/>
  <c r="N495" i="1415"/>
  <c r="M496" i="1415"/>
  <c r="N496" i="1415"/>
  <c r="M497" i="1415"/>
  <c r="N497" i="1415"/>
  <c r="M498" i="1415"/>
  <c r="N498" i="1415"/>
  <c r="M499" i="1415"/>
  <c r="N499" i="1415"/>
  <c r="M500" i="1415"/>
  <c r="N500" i="1415"/>
  <c r="M501" i="1415"/>
  <c r="N501" i="1415"/>
  <c r="M502" i="1415"/>
  <c r="N502" i="1415"/>
  <c r="M503" i="1415"/>
  <c r="N503" i="1415"/>
  <c r="M504" i="1415"/>
  <c r="N504" i="1415"/>
  <c r="M505" i="1415"/>
  <c r="N505" i="1415"/>
  <c r="M506" i="1415"/>
  <c r="N506" i="1415"/>
  <c r="M507" i="1415"/>
  <c r="N507" i="1415"/>
  <c r="M508" i="1415"/>
  <c r="N508" i="1415"/>
  <c r="M509" i="1415"/>
  <c r="N509" i="1415"/>
  <c r="M510" i="1415"/>
  <c r="N510" i="1415"/>
  <c r="M511" i="1415"/>
  <c r="N511" i="1415"/>
  <c r="M512" i="1415"/>
  <c r="N512" i="1415"/>
  <c r="M513" i="1415"/>
  <c r="N513" i="1415"/>
  <c r="M514" i="1415"/>
  <c r="N514" i="1415"/>
  <c r="M515" i="1415"/>
  <c r="N515" i="1415"/>
  <c r="M516" i="1415"/>
  <c r="N516" i="1415"/>
  <c r="M517" i="1415"/>
  <c r="N517" i="1415"/>
  <c r="M518" i="1415"/>
  <c r="N518" i="1415"/>
  <c r="M519" i="1415"/>
  <c r="N519" i="1415"/>
  <c r="M520" i="1415"/>
  <c r="N520" i="1415"/>
  <c r="M521" i="1415"/>
  <c r="N521" i="1415"/>
  <c r="M522" i="1415"/>
  <c r="N522" i="1415"/>
  <c r="M523" i="1415"/>
  <c r="N523" i="1415"/>
  <c r="M524" i="1415"/>
  <c r="N524" i="1415"/>
  <c r="M525" i="1415"/>
  <c r="N525" i="1415"/>
  <c r="M526" i="1415"/>
  <c r="N526" i="1415"/>
  <c r="M527" i="1415"/>
  <c r="N527" i="1415"/>
  <c r="M528" i="1415"/>
  <c r="N528" i="1415"/>
  <c r="M529" i="1415"/>
  <c r="N529" i="1415"/>
  <c r="M530" i="1415"/>
  <c r="N530" i="1415"/>
  <c r="M531" i="1415"/>
  <c r="N531" i="1415"/>
  <c r="M532" i="1415"/>
  <c r="N532" i="1415"/>
  <c r="M533" i="1415"/>
  <c r="N533" i="1415"/>
  <c r="M534" i="1415"/>
  <c r="N534" i="1415"/>
  <c r="M535" i="1415"/>
  <c r="N535" i="1415"/>
  <c r="M536" i="1415"/>
  <c r="N536" i="1415"/>
  <c r="M537" i="1415"/>
  <c r="N537" i="1415"/>
  <c r="M538" i="1415"/>
  <c r="N538" i="1415"/>
  <c r="M539" i="1415"/>
  <c r="N539" i="1415"/>
  <c r="M540" i="1415"/>
  <c r="N540" i="1415"/>
  <c r="M541" i="1415"/>
  <c r="N541" i="1415"/>
  <c r="M542" i="1415"/>
  <c r="N542" i="1415"/>
  <c r="M543" i="1415"/>
  <c r="N543" i="1415"/>
  <c r="M544" i="1415"/>
  <c r="N544" i="1415"/>
  <c r="M545" i="1415"/>
  <c r="N545" i="1415"/>
  <c r="M546" i="1415"/>
  <c r="N546" i="1415"/>
  <c r="M547" i="1415"/>
  <c r="N547" i="1415"/>
  <c r="M548" i="1415"/>
  <c r="N548" i="1415"/>
  <c r="M549" i="1415"/>
  <c r="N549" i="1415"/>
  <c r="M550" i="1415"/>
  <c r="N550" i="1415"/>
  <c r="M551" i="1415"/>
  <c r="N551" i="1415"/>
  <c r="M552" i="1415"/>
  <c r="N552" i="1415"/>
  <c r="M553" i="1415"/>
  <c r="N553" i="1415"/>
  <c r="M554" i="1415"/>
  <c r="N554" i="1415"/>
  <c r="M555" i="1415"/>
  <c r="N555" i="1415"/>
  <c r="M556" i="1415"/>
  <c r="N556" i="1415"/>
  <c r="M557" i="1415"/>
  <c r="N557" i="1415"/>
  <c r="M558" i="1415"/>
  <c r="N558" i="1415"/>
  <c r="M559" i="1415"/>
  <c r="N559" i="1415"/>
  <c r="M560" i="1415"/>
  <c r="N560" i="1415"/>
  <c r="M561" i="1415"/>
  <c r="N561" i="1415"/>
  <c r="M562" i="1415"/>
  <c r="N562" i="1415"/>
  <c r="M563" i="1415"/>
  <c r="N563" i="1415"/>
  <c r="M564" i="1415"/>
  <c r="N564" i="1415"/>
  <c r="M565" i="1415"/>
  <c r="N565" i="1415"/>
  <c r="M566" i="1415"/>
  <c r="N566" i="1415"/>
  <c r="M567" i="1415"/>
  <c r="N567" i="1415"/>
  <c r="M568" i="1415"/>
  <c r="N568" i="1415"/>
  <c r="M569" i="1415"/>
  <c r="N569" i="1415"/>
  <c r="M570" i="1415"/>
  <c r="N570" i="1415"/>
  <c r="M571" i="1415"/>
  <c r="N571" i="1415"/>
  <c r="M572" i="1415"/>
  <c r="N572" i="1415"/>
  <c r="M573" i="1415"/>
  <c r="N573" i="1415"/>
  <c r="M574" i="1415"/>
  <c r="N574" i="1415"/>
  <c r="M575" i="1415"/>
  <c r="N575" i="1415"/>
  <c r="M576" i="1415"/>
  <c r="N576" i="1415"/>
  <c r="M577" i="1415"/>
  <c r="N577" i="1415"/>
  <c r="M578" i="1415"/>
  <c r="N578" i="1415"/>
  <c r="M579" i="1415"/>
  <c r="N579" i="1415"/>
  <c r="M580" i="1415"/>
  <c r="N580" i="1415"/>
  <c r="M581" i="1415"/>
  <c r="N581" i="1415"/>
  <c r="M582" i="1415"/>
  <c r="N582" i="1415"/>
  <c r="M583" i="1415"/>
  <c r="N583" i="1415"/>
  <c r="M584" i="1415"/>
  <c r="N584" i="1415"/>
  <c r="M585" i="1415"/>
  <c r="N585" i="1415"/>
  <c r="M586" i="1415"/>
  <c r="N586" i="1415"/>
  <c r="M587" i="1415"/>
  <c r="N587" i="1415"/>
  <c r="M588" i="1415"/>
  <c r="N588" i="1415"/>
  <c r="M589" i="1415"/>
  <c r="N589" i="1415"/>
  <c r="M590" i="1415"/>
  <c r="N590" i="1415"/>
  <c r="M591" i="1415"/>
  <c r="N591" i="1415"/>
  <c r="M592" i="1415"/>
  <c r="N592" i="1415"/>
  <c r="M593" i="1415"/>
  <c r="N593" i="1415"/>
  <c r="M594" i="1415"/>
  <c r="N594" i="1415"/>
  <c r="M595" i="1415"/>
  <c r="N595" i="1415"/>
  <c r="M596" i="1415"/>
  <c r="N596" i="1415"/>
  <c r="M597" i="1415"/>
  <c r="N597" i="1415"/>
  <c r="M598" i="1415"/>
  <c r="N598" i="1415"/>
  <c r="M599" i="1415"/>
  <c r="N599" i="1415"/>
  <c r="M600" i="1415"/>
  <c r="N600" i="1415"/>
  <c r="M601" i="1415"/>
  <c r="N601" i="1415"/>
  <c r="M602" i="1415"/>
  <c r="N602" i="1415"/>
  <c r="M603" i="1415"/>
  <c r="N603" i="1415"/>
  <c r="M604" i="1415"/>
  <c r="N604" i="1415"/>
  <c r="M605" i="1415"/>
  <c r="N605" i="1415"/>
  <c r="M606" i="1415"/>
  <c r="N606" i="1415"/>
  <c r="M607" i="1415"/>
  <c r="N607" i="1415"/>
  <c r="M608" i="1415"/>
  <c r="N608" i="1415"/>
  <c r="M609" i="1415"/>
  <c r="N609" i="1415"/>
  <c r="M610" i="1415"/>
  <c r="N610" i="1415"/>
  <c r="M611" i="1415"/>
  <c r="N611" i="1415"/>
  <c r="M612" i="1415"/>
  <c r="N612" i="1415"/>
  <c r="M613" i="1415"/>
  <c r="N613" i="1415"/>
  <c r="M614" i="1415"/>
  <c r="N614" i="1415"/>
  <c r="M615" i="1415"/>
  <c r="N615" i="1415"/>
  <c r="M616" i="1415"/>
  <c r="N616" i="1415"/>
  <c r="M617" i="1415"/>
  <c r="N617" i="1415"/>
  <c r="M618" i="1415"/>
  <c r="N618" i="1415"/>
  <c r="M619" i="1415"/>
  <c r="N619" i="1415"/>
  <c r="M620" i="1415"/>
  <c r="N620" i="1415"/>
  <c r="M621" i="1415"/>
  <c r="N621" i="1415"/>
  <c r="M622" i="1415"/>
  <c r="N622" i="1415"/>
  <c r="M623" i="1415"/>
  <c r="N623" i="1415"/>
  <c r="M624" i="1415"/>
  <c r="N624" i="1415"/>
  <c r="M625" i="1415"/>
  <c r="N625" i="1415"/>
  <c r="M626" i="1415"/>
  <c r="N626" i="1415"/>
  <c r="M627" i="1415"/>
  <c r="N627" i="1415"/>
  <c r="M628" i="1415"/>
  <c r="N628" i="1415"/>
  <c r="M629" i="1415"/>
  <c r="N629" i="1415"/>
  <c r="M630" i="1415"/>
  <c r="N630" i="1415"/>
  <c r="M631" i="1415"/>
  <c r="N631" i="1415"/>
  <c r="M632" i="1415"/>
  <c r="N632" i="1415"/>
  <c r="M633" i="1415"/>
  <c r="N633" i="1415"/>
  <c r="M634" i="1415"/>
  <c r="N634" i="1415"/>
  <c r="M635" i="1415"/>
  <c r="N635" i="1415"/>
  <c r="M636" i="1415"/>
  <c r="N636" i="1415"/>
  <c r="M637" i="1415"/>
  <c r="N637" i="1415"/>
  <c r="M638" i="1415"/>
  <c r="N638" i="1415"/>
  <c r="M639" i="1415"/>
  <c r="N639" i="1415"/>
  <c r="M640" i="1415"/>
  <c r="N640" i="1415"/>
  <c r="M641" i="1415"/>
  <c r="N641" i="1415"/>
  <c r="M642" i="1415"/>
  <c r="N642" i="1415"/>
  <c r="M643" i="1415"/>
  <c r="N643" i="1415"/>
  <c r="M644" i="1415"/>
  <c r="N644" i="1415"/>
  <c r="M645" i="1415"/>
  <c r="N645" i="1415"/>
  <c r="M646" i="1415"/>
  <c r="N646" i="1415"/>
  <c r="M647" i="1415"/>
  <c r="N647" i="1415"/>
  <c r="M648" i="1415"/>
  <c r="N648" i="1415"/>
  <c r="M649" i="1415"/>
  <c r="N649" i="1415"/>
  <c r="M650" i="1415"/>
  <c r="N650" i="1415"/>
  <c r="M651" i="1415"/>
  <c r="N651" i="1415"/>
  <c r="M652" i="1415"/>
  <c r="N652" i="1415"/>
  <c r="M653" i="1415"/>
  <c r="N653" i="1415"/>
  <c r="M654" i="1415"/>
  <c r="N654" i="1415"/>
  <c r="M655" i="1415"/>
  <c r="N655" i="1415"/>
  <c r="M656" i="1415"/>
  <c r="N656" i="1415"/>
  <c r="M657" i="1415"/>
  <c r="N657" i="1415"/>
  <c r="M658" i="1415"/>
  <c r="N658" i="1415"/>
  <c r="M659" i="1415"/>
  <c r="N659" i="1415"/>
  <c r="M660" i="1415"/>
  <c r="N660" i="1415"/>
  <c r="M661" i="1415"/>
  <c r="N661" i="1415"/>
  <c r="M662" i="1415"/>
  <c r="N662" i="1415"/>
  <c r="M663" i="1415"/>
  <c r="N663" i="1415"/>
  <c r="M664" i="1415"/>
  <c r="N664" i="1415"/>
  <c r="M665" i="1415"/>
  <c r="N665" i="1415"/>
  <c r="M666" i="1415"/>
  <c r="N666" i="1415"/>
  <c r="M667" i="1415"/>
  <c r="N667" i="1415"/>
  <c r="M668" i="1415"/>
  <c r="N668" i="1415"/>
  <c r="M669" i="1415"/>
  <c r="N669" i="1415"/>
  <c r="M670" i="1415"/>
  <c r="N670" i="1415"/>
  <c r="M671" i="1415"/>
  <c r="N671" i="1415"/>
  <c r="M672" i="1415"/>
  <c r="N672" i="1415"/>
  <c r="M673" i="1415"/>
  <c r="N673" i="1415"/>
  <c r="M674" i="1415"/>
  <c r="N674" i="1415"/>
  <c r="M675" i="1415"/>
  <c r="N675" i="1415"/>
  <c r="M676" i="1415"/>
  <c r="N676" i="1415"/>
  <c r="M677" i="1415"/>
  <c r="N677" i="1415"/>
  <c r="M678" i="1415"/>
  <c r="N678" i="1415"/>
  <c r="M679" i="1415"/>
  <c r="N679" i="1415"/>
  <c r="M680" i="1415"/>
  <c r="N680" i="1415"/>
  <c r="M681" i="1415"/>
  <c r="N681" i="1415"/>
  <c r="M682" i="1415"/>
  <c r="N682" i="1415"/>
  <c r="M683" i="1415"/>
  <c r="N683" i="1415"/>
  <c r="M684" i="1415"/>
  <c r="N684" i="1415"/>
  <c r="M685" i="1415"/>
  <c r="N685" i="1415"/>
  <c r="M686" i="1415"/>
  <c r="N686" i="1415"/>
  <c r="M687" i="1415"/>
  <c r="N687" i="1415"/>
  <c r="M688" i="1415"/>
  <c r="N688" i="1415"/>
  <c r="M689" i="1415"/>
  <c r="N689" i="1415"/>
  <c r="M690" i="1415"/>
  <c r="N690" i="1415"/>
  <c r="M691" i="1415"/>
  <c r="N691" i="1415"/>
  <c r="M692" i="1415"/>
  <c r="N692" i="1415"/>
  <c r="M693" i="1415"/>
  <c r="N693" i="1415"/>
  <c r="M694" i="1415"/>
  <c r="N694" i="1415"/>
  <c r="M695" i="1415"/>
  <c r="N695" i="1415"/>
  <c r="M696" i="1415"/>
  <c r="N696" i="1415"/>
  <c r="M697" i="1415"/>
  <c r="N697" i="1415"/>
  <c r="M698" i="1415"/>
  <c r="N698" i="1415"/>
  <c r="M699" i="1415"/>
  <c r="N699" i="1415"/>
  <c r="M700" i="1415"/>
  <c r="N700" i="1415"/>
  <c r="M701" i="1415"/>
  <c r="N701" i="1415"/>
  <c r="M702" i="1415"/>
  <c r="N702" i="1415"/>
  <c r="M703" i="1415"/>
  <c r="N703" i="1415"/>
  <c r="M704" i="1415"/>
  <c r="N704" i="1415"/>
  <c r="M705" i="1415"/>
  <c r="N705" i="1415"/>
  <c r="M706" i="1415"/>
  <c r="N706" i="1415"/>
  <c r="M707" i="1415"/>
  <c r="N707" i="1415"/>
  <c r="M708" i="1415"/>
  <c r="N708" i="1415"/>
  <c r="M709" i="1415"/>
  <c r="N709" i="1415"/>
  <c r="M710" i="1415"/>
  <c r="N710" i="1415"/>
  <c r="M711" i="1415"/>
  <c r="N711" i="1415"/>
  <c r="M712" i="1415"/>
  <c r="N712" i="1415"/>
  <c r="M713" i="1415"/>
  <c r="N713" i="1415"/>
  <c r="M714" i="1415"/>
  <c r="N714" i="1415"/>
  <c r="M715" i="1415"/>
  <c r="N715" i="1415"/>
  <c r="M716" i="1415"/>
  <c r="N716" i="1415"/>
  <c r="M717" i="1415"/>
  <c r="N717" i="1415"/>
  <c r="M718" i="1415"/>
  <c r="N718" i="1415"/>
  <c r="M719" i="1415"/>
  <c r="N719" i="1415"/>
  <c r="M720" i="1415"/>
  <c r="N720" i="1415"/>
  <c r="M721" i="1415"/>
  <c r="N721" i="1415"/>
  <c r="M722" i="1415"/>
  <c r="N722" i="1415"/>
  <c r="M723" i="1415"/>
  <c r="N723" i="1415"/>
  <c r="M724" i="1415"/>
  <c r="N724" i="1415"/>
  <c r="M725" i="1415"/>
  <c r="N725" i="1415"/>
  <c r="M726" i="1415"/>
  <c r="N726" i="1415"/>
  <c r="M727" i="1415"/>
  <c r="N727" i="1415"/>
  <c r="M728" i="1415"/>
  <c r="N728" i="1415"/>
  <c r="M729" i="1415"/>
  <c r="N729" i="1415"/>
  <c r="M730" i="1415"/>
  <c r="N730" i="1415"/>
  <c r="M731" i="1415"/>
  <c r="N731" i="1415"/>
  <c r="M732" i="1415"/>
  <c r="N732" i="1415"/>
  <c r="M733" i="1415"/>
  <c r="N733" i="1415"/>
  <c r="M734" i="1415"/>
  <c r="N734" i="1415"/>
  <c r="M735" i="1415"/>
  <c r="N735" i="1415"/>
  <c r="M736" i="1415"/>
  <c r="N736" i="1415"/>
  <c r="M737" i="1415"/>
  <c r="N737" i="1415"/>
  <c r="M738" i="1415"/>
  <c r="N738" i="1415"/>
  <c r="M739" i="1415"/>
  <c r="N739" i="1415"/>
  <c r="M740" i="1415"/>
  <c r="N740" i="1415"/>
  <c r="M741" i="1415"/>
  <c r="N741" i="1415"/>
  <c r="M742" i="1415"/>
  <c r="N742" i="1415"/>
  <c r="M743" i="1415"/>
  <c r="N743" i="1415"/>
  <c r="M744" i="1415"/>
  <c r="N744" i="1415"/>
  <c r="M745" i="1415"/>
  <c r="N745" i="1415"/>
  <c r="M746" i="1415"/>
  <c r="N746" i="1415"/>
  <c r="M747" i="1415"/>
  <c r="N747" i="1415"/>
  <c r="M748" i="1415"/>
  <c r="N748" i="1415"/>
  <c r="M749" i="1415"/>
  <c r="N749" i="1415"/>
  <c r="M750" i="1415"/>
  <c r="N750" i="1415"/>
  <c r="M751" i="1415"/>
  <c r="N751" i="1415"/>
  <c r="M752" i="1415"/>
  <c r="N752" i="1415"/>
  <c r="M753" i="1415"/>
  <c r="N753" i="1415"/>
  <c r="M754" i="1415"/>
  <c r="N754" i="1415"/>
  <c r="M755" i="1415"/>
  <c r="N755" i="1415"/>
  <c r="M756" i="1415"/>
  <c r="N756" i="1415"/>
  <c r="M757" i="1415"/>
  <c r="N757" i="1415"/>
  <c r="M758" i="1415"/>
  <c r="N758" i="1415"/>
  <c r="M759" i="1415"/>
  <c r="N759" i="1415"/>
  <c r="M760" i="1415"/>
  <c r="N760" i="1415"/>
  <c r="M761" i="1415"/>
  <c r="N761" i="1415"/>
  <c r="M762" i="1415"/>
  <c r="N762" i="1415"/>
  <c r="M763" i="1415"/>
  <c r="N763" i="1415"/>
  <c r="M764" i="1415"/>
  <c r="N764" i="1415"/>
  <c r="M765" i="1415"/>
  <c r="N765" i="1415"/>
  <c r="M766" i="1415"/>
  <c r="N766" i="1415"/>
  <c r="M767" i="1415"/>
  <c r="N767" i="1415"/>
  <c r="M768" i="1415"/>
  <c r="N768" i="1415"/>
  <c r="M769" i="1415"/>
  <c r="N769" i="1415"/>
  <c r="M770" i="1415"/>
  <c r="N770" i="1415"/>
  <c r="M771" i="1415"/>
  <c r="N771" i="1415"/>
  <c r="M772" i="1415"/>
  <c r="N772" i="1415"/>
  <c r="M773" i="1415"/>
  <c r="N773" i="1415"/>
  <c r="M774" i="1415"/>
  <c r="N774" i="1415"/>
  <c r="M775" i="1415"/>
  <c r="N775" i="1415"/>
  <c r="M776" i="1415"/>
  <c r="N776" i="1415"/>
  <c r="M777" i="1415"/>
  <c r="N777" i="1415"/>
  <c r="M778" i="1415"/>
  <c r="N778" i="1415"/>
  <c r="M779" i="1415"/>
  <c r="N779" i="1415"/>
  <c r="M780" i="1415"/>
  <c r="N780" i="1415"/>
  <c r="M781" i="1415"/>
  <c r="N781" i="1415"/>
  <c r="M782" i="1415"/>
  <c r="N782" i="1415"/>
  <c r="M783" i="1415"/>
  <c r="N783" i="1415"/>
  <c r="M784" i="1415"/>
  <c r="N784" i="1415"/>
  <c r="M785" i="1415"/>
  <c r="N785" i="1415"/>
  <c r="M786" i="1415"/>
  <c r="N786" i="1415"/>
  <c r="M787" i="1415"/>
  <c r="N787" i="1415"/>
  <c r="M788" i="1415"/>
  <c r="N788" i="1415"/>
  <c r="M789" i="1415"/>
  <c r="N789" i="1415"/>
  <c r="M790" i="1415"/>
  <c r="N790" i="1415"/>
  <c r="M791" i="1415"/>
  <c r="N791" i="1415"/>
  <c r="M792" i="1415"/>
  <c r="N792" i="1415"/>
  <c r="M793" i="1415"/>
  <c r="N793" i="1415"/>
  <c r="M794" i="1415"/>
  <c r="N794" i="1415"/>
  <c r="M795" i="1415"/>
  <c r="N795" i="1415"/>
  <c r="M796" i="1415"/>
  <c r="N796" i="1415"/>
  <c r="M797" i="1415"/>
  <c r="N797" i="1415"/>
  <c r="M798" i="1415"/>
  <c r="N798" i="1415"/>
  <c r="M799" i="1415"/>
  <c r="N799" i="1415"/>
  <c r="M800" i="1415"/>
  <c r="N800" i="1415"/>
  <c r="M801" i="1415"/>
  <c r="N801" i="1415"/>
  <c r="M802" i="1415"/>
  <c r="N802" i="1415"/>
  <c r="M803" i="1415"/>
  <c r="N803" i="1415"/>
  <c r="M804" i="1415"/>
  <c r="N804" i="1415"/>
  <c r="M805" i="1415"/>
  <c r="N805" i="1415"/>
  <c r="M806" i="1415"/>
  <c r="N806" i="1415"/>
  <c r="M807" i="1415"/>
  <c r="N807" i="1415"/>
  <c r="M808" i="1415"/>
  <c r="N808" i="1415"/>
  <c r="M809" i="1415"/>
  <c r="N809" i="1415"/>
  <c r="M810" i="1415"/>
  <c r="N810" i="1415"/>
  <c r="M811" i="1415"/>
  <c r="N811" i="1415"/>
  <c r="M812" i="1415"/>
  <c r="N812" i="1415"/>
  <c r="M813" i="1415"/>
  <c r="N813" i="1415"/>
  <c r="M814" i="1415"/>
  <c r="N814" i="1415"/>
  <c r="M815" i="1415"/>
  <c r="N815" i="1415"/>
  <c r="M816" i="1415"/>
  <c r="N816" i="1415"/>
  <c r="M817" i="1415"/>
  <c r="N817" i="1415"/>
  <c r="M818" i="1415"/>
  <c r="N818" i="1415"/>
  <c r="M819" i="1415"/>
  <c r="N819" i="1415"/>
  <c r="M820" i="1415"/>
  <c r="N820" i="1415"/>
  <c r="M821" i="1415"/>
  <c r="N821" i="1415"/>
  <c r="M822" i="1415"/>
  <c r="N822" i="1415"/>
  <c r="M823" i="1415"/>
  <c r="N823" i="1415"/>
  <c r="M824" i="1415"/>
  <c r="N824" i="1415"/>
  <c r="M825" i="1415"/>
  <c r="N825" i="1415"/>
  <c r="M826" i="1415"/>
  <c r="N826" i="1415"/>
  <c r="M827" i="1415"/>
  <c r="N827" i="1415"/>
  <c r="M828" i="1415"/>
  <c r="N828" i="1415"/>
  <c r="M829" i="1415"/>
  <c r="N829" i="1415"/>
  <c r="M830" i="1415"/>
  <c r="N830" i="1415"/>
  <c r="M831" i="1415"/>
  <c r="N831" i="1415"/>
  <c r="M832" i="1415"/>
  <c r="N832" i="1415"/>
  <c r="M833" i="1415"/>
  <c r="N833" i="1415"/>
  <c r="M834" i="1415"/>
  <c r="N834" i="1415"/>
  <c r="M835" i="1415"/>
  <c r="N835" i="1415"/>
  <c r="M836" i="1415"/>
  <c r="N836" i="1415"/>
  <c r="M837" i="1415"/>
  <c r="N837" i="1415"/>
  <c r="M838" i="1415"/>
  <c r="N838" i="1415"/>
  <c r="M839" i="1415"/>
  <c r="N839" i="1415"/>
  <c r="M840" i="1415"/>
  <c r="N840" i="1415"/>
  <c r="M841" i="1415"/>
  <c r="N841" i="1415"/>
  <c r="M842" i="1415"/>
  <c r="N842" i="1415"/>
  <c r="M843" i="1415"/>
  <c r="N843" i="1415"/>
  <c r="M844" i="1415"/>
  <c r="N844" i="1415"/>
  <c r="M845" i="1415"/>
  <c r="N845" i="1415"/>
  <c r="M846" i="1415"/>
  <c r="N846" i="1415"/>
  <c r="M847" i="1415"/>
  <c r="N847" i="1415"/>
  <c r="M848" i="1415"/>
  <c r="N848" i="1415"/>
  <c r="M849" i="1415"/>
  <c r="N849" i="1415"/>
  <c r="M850" i="1415"/>
  <c r="N850" i="1415"/>
  <c r="M851" i="1415"/>
  <c r="N851" i="1415"/>
  <c r="M852" i="1415"/>
  <c r="N852" i="1415"/>
  <c r="M853" i="1415"/>
  <c r="N853" i="1415"/>
  <c r="M854" i="1415"/>
  <c r="N854" i="1415"/>
  <c r="M855" i="1415"/>
  <c r="N855" i="1415"/>
  <c r="M856" i="1415"/>
  <c r="N856" i="1415"/>
  <c r="M857" i="1415"/>
  <c r="N857" i="1415"/>
  <c r="M858" i="1415"/>
  <c r="N858" i="1415"/>
  <c r="M859" i="1415"/>
  <c r="N859" i="1415"/>
  <c r="M860" i="1415"/>
  <c r="N860" i="1415"/>
  <c r="M861" i="1415"/>
  <c r="N861" i="1415"/>
  <c r="M862" i="1415"/>
  <c r="N862" i="1415"/>
  <c r="M863" i="1415"/>
  <c r="N863" i="1415"/>
  <c r="M864" i="1415"/>
  <c r="N864" i="1415"/>
  <c r="M865" i="1415"/>
  <c r="N865" i="1415"/>
  <c r="M866" i="1415"/>
  <c r="N866" i="1415"/>
  <c r="M867" i="1415"/>
  <c r="N867" i="1415"/>
  <c r="M868" i="1415"/>
  <c r="N868" i="1415"/>
  <c r="M869" i="1415"/>
  <c r="N869" i="1415"/>
  <c r="M870" i="1415"/>
  <c r="N870" i="1415"/>
  <c r="M871" i="1415"/>
  <c r="N871" i="1415"/>
  <c r="M872" i="1415"/>
  <c r="N872" i="1415"/>
  <c r="M25" i="1415"/>
  <c r="N25" i="1415"/>
  <c r="M26" i="1415"/>
  <c r="N26" i="1415"/>
  <c r="M27" i="1415"/>
  <c r="N27" i="1415"/>
  <c r="M28" i="1415"/>
  <c r="N28" i="1415"/>
  <c r="M29" i="1415"/>
  <c r="N29" i="1415"/>
  <c r="M30" i="1415"/>
  <c r="N30" i="1415"/>
  <c r="M31" i="1415"/>
  <c r="N31" i="1415"/>
  <c r="M32" i="1415"/>
  <c r="N32" i="1415"/>
  <c r="M33" i="1415"/>
  <c r="N33" i="1415"/>
  <c r="M34" i="1415"/>
  <c r="N34" i="1415"/>
  <c r="M35" i="1415"/>
  <c r="N35" i="1415"/>
  <c r="M873" i="1415"/>
  <c r="N873" i="1415"/>
  <c r="M874" i="1415"/>
  <c r="N874" i="1415"/>
  <c r="M875" i="1415"/>
  <c r="N875" i="1415"/>
  <c r="M876" i="1415"/>
  <c r="N876" i="1415"/>
  <c r="M877" i="1415"/>
  <c r="N877" i="1415"/>
  <c r="M878" i="1415"/>
  <c r="N878" i="1415"/>
  <c r="M879" i="1415"/>
  <c r="N879" i="1415"/>
  <c r="M880" i="1415"/>
  <c r="N880" i="1415"/>
  <c r="M881" i="1415"/>
  <c r="N881" i="1415"/>
  <c r="M882" i="1415"/>
  <c r="N882" i="1415"/>
  <c r="M883" i="1415"/>
  <c r="N883" i="1415"/>
  <c r="M884" i="1415"/>
  <c r="N884" i="1415"/>
  <c r="M888" i="1415"/>
  <c r="N888" i="1415"/>
  <c r="M889" i="1415"/>
  <c r="N889" i="1415"/>
  <c r="M890" i="1415"/>
  <c r="N890" i="1415"/>
  <c r="M891" i="1415"/>
  <c r="N891" i="1415"/>
  <c r="M892" i="1415"/>
  <c r="N892" i="1415"/>
  <c r="M893" i="1415"/>
  <c r="N893" i="1415"/>
  <c r="M894" i="1415"/>
  <c r="N894" i="1415"/>
  <c r="M895" i="1415"/>
  <c r="N895" i="1415"/>
  <c r="M896" i="1415"/>
  <c r="N896" i="1415"/>
  <c r="M897" i="1415"/>
  <c r="N897" i="1415"/>
  <c r="M898" i="1415"/>
  <c r="N898" i="1415"/>
  <c r="M899" i="1415"/>
  <c r="N899" i="1415"/>
  <c r="M900" i="1415"/>
  <c r="N900" i="1415"/>
  <c r="M901" i="1415"/>
  <c r="N901" i="1415"/>
  <c r="M902" i="1415"/>
  <c r="N902" i="1415"/>
  <c r="M903" i="1415"/>
  <c r="N903" i="1415"/>
  <c r="M904" i="1415"/>
  <c r="N904" i="1415"/>
  <c r="M905" i="1415"/>
  <c r="N905" i="1415"/>
  <c r="M906" i="1415"/>
  <c r="N906" i="1415"/>
  <c r="M907" i="1415"/>
  <c r="N907" i="1415"/>
  <c r="M908" i="1415"/>
  <c r="N908" i="1415"/>
  <c r="M909" i="1415"/>
  <c r="N909" i="1415"/>
  <c r="M910" i="1415"/>
  <c r="N910" i="1415"/>
  <c r="M911" i="1415"/>
  <c r="N911" i="1415"/>
  <c r="M912" i="1415"/>
  <c r="N912" i="1415"/>
  <c r="M913" i="1415"/>
  <c r="N913" i="1415"/>
  <c r="M914" i="1415"/>
  <c r="N914" i="1415"/>
  <c r="M915" i="1415"/>
  <c r="N915" i="1415"/>
  <c r="M916" i="1415"/>
  <c r="N916" i="1415"/>
  <c r="M917" i="1415"/>
  <c r="N917" i="1415"/>
  <c r="M918" i="1415"/>
  <c r="N918" i="1415"/>
  <c r="M919" i="1415"/>
  <c r="N919" i="1415"/>
  <c r="M920" i="1415"/>
  <c r="N920" i="1415"/>
  <c r="M921" i="1415"/>
  <c r="N921" i="1415"/>
  <c r="M922" i="1415"/>
  <c r="N922" i="1415"/>
  <c r="M923" i="1415"/>
  <c r="N923" i="1415"/>
  <c r="M924" i="1415"/>
  <c r="N924" i="1415"/>
  <c r="M925" i="1415"/>
  <c r="N925" i="1415"/>
  <c r="M926" i="1415"/>
  <c r="N926" i="1415"/>
  <c r="M927" i="1415"/>
  <c r="N927" i="1415"/>
  <c r="M928" i="1415"/>
  <c r="N928" i="1415"/>
  <c r="M930" i="1415"/>
  <c r="N930" i="1415"/>
  <c r="M931" i="1415"/>
  <c r="N931" i="1415"/>
  <c r="M932" i="1415"/>
  <c r="N932" i="1415"/>
  <c r="M933" i="1415"/>
  <c r="N933" i="1415"/>
  <c r="M934" i="1415"/>
  <c r="N934" i="1415"/>
  <c r="M936" i="1415"/>
  <c r="N936" i="1415"/>
  <c r="M937" i="1415"/>
  <c r="N937" i="1415"/>
  <c r="M938" i="1415"/>
  <c r="N938" i="1415"/>
  <c r="M939" i="1415"/>
  <c r="N939" i="1415"/>
  <c r="M940" i="1415"/>
  <c r="N940" i="1415"/>
  <c r="M941" i="1415"/>
  <c r="N941" i="1415"/>
  <c r="M942" i="1415"/>
  <c r="N942" i="1415"/>
  <c r="M943" i="1415"/>
  <c r="N943" i="1415"/>
  <c r="M944" i="1415"/>
  <c r="N944" i="1415"/>
  <c r="M945" i="1415"/>
  <c r="N945" i="1415"/>
  <c r="M946" i="1415"/>
  <c r="N946" i="1415"/>
  <c r="M947" i="1415"/>
  <c r="N947" i="1415"/>
  <c r="M948" i="1415"/>
  <c r="N948" i="1415"/>
  <c r="M949" i="1415"/>
  <c r="N949" i="1415"/>
  <c r="M950" i="1415"/>
  <c r="N950" i="1415"/>
  <c r="M951" i="1415"/>
  <c r="N951" i="1415"/>
  <c r="M952" i="1415"/>
  <c r="N952" i="1415"/>
  <c r="M953" i="1415"/>
  <c r="N953" i="1415"/>
  <c r="M954" i="1415"/>
  <c r="N954" i="1415"/>
  <c r="M955" i="1415"/>
  <c r="N955" i="1415"/>
  <c r="M956" i="1415"/>
  <c r="N956" i="1415"/>
  <c r="M957" i="1415"/>
  <c r="N957" i="1415"/>
  <c r="M958" i="1415"/>
  <c r="N958" i="1415"/>
  <c r="M959" i="1415"/>
  <c r="N959" i="1415"/>
  <c r="M960" i="1415"/>
  <c r="N960" i="1415"/>
  <c r="M961" i="1415"/>
  <c r="N961" i="1415"/>
  <c r="M962" i="1415"/>
  <c r="N962" i="1415"/>
  <c r="M963" i="1415"/>
  <c r="N963" i="1415"/>
  <c r="M964" i="1415"/>
  <c r="N964" i="1415"/>
  <c r="M965" i="1415"/>
  <c r="N965" i="1415"/>
  <c r="M966" i="1415"/>
  <c r="N966" i="1415"/>
  <c r="M967" i="1415"/>
  <c r="N967" i="1415"/>
  <c r="M968" i="1415"/>
  <c r="N968" i="1415"/>
  <c r="M969" i="1415"/>
  <c r="N969" i="1415"/>
  <c r="M970" i="1415"/>
  <c r="N970" i="1415"/>
  <c r="M971" i="1415"/>
  <c r="N971" i="1415"/>
  <c r="M972" i="1415"/>
  <c r="N972" i="1415"/>
  <c r="M973" i="1415"/>
  <c r="N973" i="1415"/>
  <c r="M974" i="1415"/>
  <c r="N974" i="1415"/>
  <c r="M975" i="1415"/>
  <c r="N975" i="1415"/>
  <c r="M976" i="1415"/>
  <c r="N976" i="1415"/>
  <c r="M977" i="1415"/>
  <c r="N977" i="1415"/>
  <c r="M978" i="1415"/>
  <c r="N978" i="1415"/>
  <c r="M979" i="1415"/>
  <c r="N979" i="1415"/>
  <c r="M980" i="1415"/>
  <c r="N980" i="1415"/>
  <c r="M981" i="1415"/>
  <c r="N981" i="1415"/>
  <c r="M982" i="1415"/>
  <c r="N982" i="1415"/>
  <c r="M983" i="1415"/>
  <c r="N983" i="1415"/>
  <c r="M984" i="1415"/>
  <c r="N984" i="1415"/>
  <c r="M985" i="1415"/>
  <c r="N985" i="1415"/>
  <c r="M986" i="1415"/>
  <c r="N986" i="1415"/>
  <c r="M987" i="1415"/>
  <c r="N987" i="1415"/>
  <c r="M988" i="1415"/>
  <c r="N988" i="1415"/>
  <c r="M989" i="1415"/>
  <c r="N989" i="1415"/>
  <c r="M990" i="1415"/>
  <c r="N990" i="1415"/>
  <c r="M991" i="1415"/>
  <c r="N991" i="1415"/>
  <c r="M992" i="1415"/>
  <c r="N992" i="1415"/>
  <c r="M993" i="1415"/>
  <c r="N993" i="1415"/>
  <c r="M994" i="1415"/>
  <c r="N994" i="1415"/>
  <c r="M995" i="1415"/>
  <c r="N995" i="1415"/>
  <c r="M996" i="1415"/>
  <c r="N996" i="1415"/>
  <c r="M997" i="1415"/>
  <c r="N997" i="1415"/>
  <c r="M998" i="1415"/>
  <c r="N998" i="1415"/>
  <c r="M999" i="1415"/>
  <c r="N999" i="1415"/>
  <c r="M1000" i="1415"/>
  <c r="N1000" i="1415"/>
  <c r="M1001" i="1415"/>
  <c r="N1001" i="1415"/>
  <c r="M1002" i="1415"/>
  <c r="N1002" i="1415"/>
  <c r="M1003" i="1415"/>
  <c r="N1003" i="1415"/>
  <c r="M1004" i="1415"/>
  <c r="N1004" i="1415"/>
  <c r="M1005" i="1415"/>
  <c r="N1005" i="1415"/>
  <c r="M1006" i="1415"/>
  <c r="N1006" i="1415"/>
  <c r="M1007" i="1415"/>
  <c r="N1007" i="1415"/>
  <c r="M1008" i="1415"/>
  <c r="N1008" i="1415"/>
  <c r="M1009" i="1415"/>
  <c r="N1009" i="1415"/>
  <c r="M1010" i="1415"/>
  <c r="N1010" i="1415"/>
  <c r="M1011" i="1415"/>
  <c r="N1011" i="1415"/>
  <c r="M1012" i="1415"/>
  <c r="N1012" i="1415"/>
  <c r="M1013" i="1415"/>
  <c r="N1013" i="1415"/>
  <c r="M1014" i="1415"/>
  <c r="N1014" i="1415"/>
  <c r="M1015" i="1415"/>
  <c r="N1015" i="1415"/>
  <c r="M1016" i="1415"/>
  <c r="N1016" i="1415"/>
  <c r="M1017" i="1415"/>
  <c r="N1017" i="1415"/>
  <c r="M1018" i="1415"/>
  <c r="N1018" i="1415"/>
  <c r="M1019" i="1415"/>
  <c r="N1019" i="1415"/>
  <c r="M1020" i="1415"/>
  <c r="N1020" i="1415"/>
  <c r="M1021" i="1415"/>
  <c r="N1021" i="1415"/>
  <c r="M1022" i="1415"/>
  <c r="N1022" i="1415"/>
  <c r="M1023" i="1415"/>
  <c r="N1023" i="1415"/>
  <c r="M1024" i="1415"/>
  <c r="N1024" i="1415"/>
  <c r="M1025" i="1415"/>
  <c r="N1025" i="1415"/>
  <c r="M1026" i="1415"/>
  <c r="N1026" i="1415"/>
  <c r="M1027" i="1415"/>
  <c r="N1027" i="1415"/>
  <c r="M1028" i="1415"/>
  <c r="N1028" i="1415"/>
  <c r="M1029" i="1415"/>
  <c r="N1029" i="1415"/>
  <c r="M1030" i="1415"/>
  <c r="N1030" i="1415"/>
  <c r="M1031" i="1415"/>
  <c r="N1031" i="1415"/>
  <c r="M1032" i="1415"/>
  <c r="N1032" i="1415"/>
  <c r="M1033" i="1415"/>
  <c r="N1033" i="1415"/>
  <c r="M1034" i="1415"/>
  <c r="N1034" i="1415"/>
  <c r="M1035" i="1415"/>
  <c r="N1035" i="1415"/>
  <c r="M1036" i="1415"/>
  <c r="N1036" i="1415"/>
  <c r="M1037" i="1415"/>
  <c r="N1037" i="1415"/>
  <c r="M1038" i="1415"/>
  <c r="N1038" i="1415"/>
  <c r="M1039" i="1415"/>
  <c r="N1039" i="1415"/>
  <c r="M1040" i="1415"/>
  <c r="N1040" i="1415"/>
  <c r="M1041" i="1415"/>
  <c r="N1041" i="1415"/>
  <c r="M1042" i="1415"/>
  <c r="N1042" i="1415"/>
  <c r="M1043" i="1415"/>
  <c r="N1043" i="1415"/>
  <c r="M1044" i="1415"/>
  <c r="N1044" i="1415"/>
  <c r="M1045" i="1415"/>
  <c r="N1045" i="1415"/>
  <c r="M1046" i="1415"/>
  <c r="N1046" i="1415"/>
  <c r="M1047" i="1415"/>
  <c r="N1047" i="1415"/>
  <c r="M1048" i="1415"/>
  <c r="N1048" i="1415"/>
  <c r="M1049" i="1415"/>
  <c r="N1049" i="1415"/>
  <c r="M1050" i="1415"/>
  <c r="N1050" i="1415"/>
  <c r="M1051" i="1415"/>
  <c r="N1051" i="1415"/>
  <c r="M1052" i="1415"/>
  <c r="N1052" i="1415"/>
  <c r="M1053" i="1415"/>
  <c r="N1053" i="1415"/>
  <c r="M1054" i="1415"/>
  <c r="N1054" i="1415"/>
  <c r="M1055" i="1415"/>
  <c r="N1055" i="1415"/>
  <c r="M1056" i="1415"/>
  <c r="N1056" i="1415"/>
  <c r="M1057" i="1415"/>
  <c r="N1057" i="1415"/>
  <c r="M1058" i="1415"/>
  <c r="N1058" i="1415"/>
  <c r="M1059" i="1415"/>
  <c r="N1059" i="1415"/>
  <c r="M1060" i="1415"/>
  <c r="N1060" i="1415"/>
  <c r="M1061" i="1415"/>
  <c r="N1061" i="1415"/>
  <c r="M1062" i="1415"/>
  <c r="N1062" i="1415"/>
  <c r="M1063" i="1415"/>
  <c r="N1063" i="1415"/>
  <c r="M1064" i="1415"/>
  <c r="N1064" i="1415"/>
  <c r="M1065" i="1415"/>
  <c r="N1065" i="1415"/>
  <c r="M1066" i="1415"/>
  <c r="N1066" i="1415"/>
  <c r="M1067" i="1415"/>
  <c r="N1067" i="1415"/>
  <c r="M1068" i="1415"/>
  <c r="N1068" i="1415"/>
  <c r="M1069" i="1415"/>
  <c r="N1069" i="1415"/>
  <c r="M1070" i="1415"/>
  <c r="N1070" i="1415"/>
  <c r="M1071" i="1415"/>
  <c r="N1071" i="1415"/>
  <c r="M1072" i="1415"/>
  <c r="N1072" i="1415"/>
  <c r="M1073" i="1415"/>
  <c r="N1073" i="1415"/>
  <c r="M1074" i="1415"/>
  <c r="N1074" i="1415"/>
  <c r="M1075" i="1415"/>
  <c r="N1075" i="1415"/>
  <c r="M1076" i="1415"/>
  <c r="N1076" i="1415"/>
  <c r="M1077" i="1415"/>
  <c r="N1077" i="1415"/>
  <c r="M1078" i="1415"/>
  <c r="N1078" i="1415"/>
  <c r="M1079" i="1415"/>
  <c r="N1079" i="1415"/>
  <c r="M1080" i="1415"/>
  <c r="N1080" i="1415"/>
  <c r="M1081" i="1415"/>
  <c r="N1081" i="1415"/>
  <c r="M1082" i="1415"/>
  <c r="N1082" i="1415"/>
  <c r="M1083" i="1415"/>
  <c r="N1083" i="1415"/>
  <c r="M1084" i="1415"/>
  <c r="N1084" i="1415"/>
  <c r="M1085" i="1415"/>
  <c r="N1085" i="1415"/>
  <c r="M1086" i="1415"/>
  <c r="N1086" i="1415"/>
  <c r="M1087" i="1415"/>
  <c r="N1087" i="1415"/>
  <c r="M1088" i="1415"/>
  <c r="N1088" i="1415"/>
  <c r="M1089" i="1415"/>
  <c r="N1089" i="1415"/>
  <c r="M1090" i="1415"/>
  <c r="N1090" i="1415"/>
  <c r="M1091" i="1415"/>
  <c r="N1091" i="1415"/>
  <c r="M1092" i="1415"/>
  <c r="N1092" i="1415"/>
  <c r="M1093" i="1415"/>
  <c r="N1093" i="1415"/>
  <c r="M1094" i="1415"/>
  <c r="N1094" i="1415"/>
  <c r="M1095" i="1415"/>
  <c r="N1095" i="1415"/>
  <c r="M1096" i="1415"/>
  <c r="N1096" i="1415"/>
  <c r="M1097" i="1415"/>
  <c r="N1097" i="1415"/>
  <c r="M1098" i="1415"/>
  <c r="N1098" i="1415"/>
  <c r="M1099" i="1415"/>
  <c r="N1099" i="1415"/>
  <c r="M1100" i="1415"/>
  <c r="N1100" i="1415"/>
  <c r="M1101" i="1415"/>
  <c r="N1101" i="1415"/>
  <c r="M1102" i="1415"/>
  <c r="N1102" i="1415"/>
  <c r="M1103" i="1415"/>
  <c r="N1103" i="1415"/>
  <c r="M1104" i="1415"/>
  <c r="N1104" i="1415"/>
  <c r="M1105" i="1415"/>
  <c r="N1105" i="1415"/>
  <c r="M1106" i="1415"/>
  <c r="N1106" i="1415"/>
  <c r="M1107" i="1415"/>
  <c r="N1107" i="1415"/>
  <c r="M1108" i="1415"/>
  <c r="N1108" i="1415"/>
  <c r="M1109" i="1415"/>
  <c r="N1109" i="1415"/>
  <c r="M1110" i="1415"/>
  <c r="N1110" i="1415"/>
  <c r="M1111" i="1415"/>
  <c r="N1111" i="1415"/>
  <c r="M1112" i="1415"/>
  <c r="N1112" i="1415"/>
  <c r="M1113" i="1415"/>
  <c r="N1113" i="1415"/>
  <c r="M1114" i="1415"/>
  <c r="N1114" i="1415"/>
  <c r="M1115" i="1415"/>
  <c r="N1115" i="1415"/>
  <c r="M1116" i="1415"/>
  <c r="N1116" i="1415"/>
  <c r="M1117" i="1415"/>
  <c r="N1117" i="1415"/>
  <c r="M1118" i="1415"/>
  <c r="N1118" i="1415"/>
  <c r="M1119" i="1415"/>
  <c r="N1119" i="1415"/>
  <c r="M1120" i="1415"/>
  <c r="N1120" i="1415"/>
  <c r="M1121" i="1415"/>
  <c r="N1121" i="1415"/>
  <c r="M1122" i="1415"/>
  <c r="N1122" i="1415"/>
  <c r="M1123" i="1415"/>
  <c r="N1123" i="1415"/>
  <c r="M1124" i="1415"/>
  <c r="N1124" i="1415"/>
  <c r="M1125" i="1415"/>
  <c r="N1125" i="1415"/>
  <c r="M1126" i="1415"/>
  <c r="N1126" i="1415"/>
  <c r="M1127" i="1415"/>
  <c r="N1127" i="1415"/>
  <c r="M1128" i="1415"/>
  <c r="N1128" i="1415"/>
  <c r="M1129" i="1415"/>
  <c r="N1129" i="1415"/>
  <c r="M1130" i="1415"/>
  <c r="N1130" i="1415"/>
  <c r="M1131" i="1415"/>
  <c r="N1131" i="1415"/>
  <c r="M1132" i="1415"/>
  <c r="N1132" i="1415"/>
  <c r="M1133" i="1415"/>
  <c r="N1133" i="1415"/>
  <c r="M1134" i="1415"/>
  <c r="N1134" i="1415"/>
  <c r="M1135" i="1415"/>
  <c r="N1135" i="1415"/>
  <c r="M1136" i="1415"/>
  <c r="N1136" i="1415"/>
  <c r="M1137" i="1415"/>
  <c r="N1137" i="1415"/>
  <c r="M1138" i="1415"/>
  <c r="N1138" i="1415"/>
  <c r="M1139" i="1415"/>
  <c r="N1139" i="1415"/>
  <c r="M1140" i="1415"/>
  <c r="N1140" i="1415"/>
  <c r="M1141" i="1415"/>
  <c r="N1141" i="1415"/>
  <c r="M1142" i="1415"/>
  <c r="N1142" i="1415"/>
  <c r="M1143" i="1415"/>
  <c r="N1143" i="1415"/>
  <c r="M1144" i="1415"/>
  <c r="N1144" i="1415"/>
  <c r="M1145" i="1415"/>
  <c r="N1145" i="1415"/>
  <c r="M1146" i="1415"/>
  <c r="N1146" i="1415"/>
  <c r="M1147" i="1415"/>
  <c r="N1147" i="1415"/>
  <c r="M1148" i="1415"/>
  <c r="N1148" i="1415"/>
  <c r="M1149" i="1415"/>
  <c r="N1149" i="1415"/>
  <c r="M1150" i="1415"/>
  <c r="N1150" i="1415"/>
  <c r="M1151" i="1415"/>
  <c r="N1151" i="1415"/>
  <c r="M1152" i="1415"/>
  <c r="N1152" i="1415"/>
  <c r="M1153" i="1415"/>
  <c r="N1153" i="1415"/>
  <c r="M1154" i="1415"/>
  <c r="N1154" i="1415"/>
  <c r="M1155" i="1415"/>
  <c r="N1155" i="1415"/>
  <c r="M1156" i="1415"/>
  <c r="N1156" i="1415"/>
  <c r="M1157" i="1415"/>
  <c r="N1157" i="1415"/>
  <c r="M1158" i="1415"/>
  <c r="N1158" i="1415"/>
  <c r="M1159" i="1415"/>
  <c r="N1159" i="1415"/>
  <c r="M1160" i="1415"/>
  <c r="N1160" i="1415"/>
  <c r="M1161" i="1415"/>
  <c r="N1161" i="1415"/>
  <c r="M1162" i="1415"/>
  <c r="N1162" i="1415"/>
  <c r="M1163" i="1415"/>
  <c r="N1163" i="1415"/>
  <c r="M1164" i="1415"/>
  <c r="N1164" i="1415"/>
  <c r="M1165" i="1415"/>
  <c r="N1165" i="1415"/>
  <c r="M1166" i="1415"/>
  <c r="N1166" i="1415"/>
  <c r="M1167" i="1415"/>
  <c r="N1167" i="1415"/>
  <c r="M1168" i="1415"/>
  <c r="N1168" i="1415"/>
  <c r="M1169" i="1415"/>
  <c r="N1169" i="1415"/>
  <c r="M1170" i="1415"/>
  <c r="N1170" i="1415"/>
  <c r="M1171" i="1415"/>
  <c r="N1171" i="1415"/>
  <c r="M1172" i="1415"/>
  <c r="N1172" i="1415"/>
  <c r="M1173" i="1415"/>
  <c r="N1173" i="1415"/>
  <c r="M1174" i="1415"/>
  <c r="N1174" i="1415"/>
  <c r="M1175" i="1415"/>
  <c r="N1175" i="1415"/>
  <c r="M1176" i="1415"/>
  <c r="N1176" i="1415"/>
  <c r="M1177" i="1415"/>
  <c r="N1177" i="1415"/>
  <c r="M1178" i="1415"/>
  <c r="N1178" i="1415"/>
  <c r="M1179" i="1415"/>
  <c r="N1179" i="1415"/>
  <c r="M1180" i="1415"/>
  <c r="N1180" i="1415"/>
  <c r="M1181" i="1415"/>
  <c r="N1181" i="1415"/>
  <c r="M1182" i="1415"/>
  <c r="N1182" i="1415"/>
  <c r="M1183" i="1415"/>
  <c r="N1183" i="1415"/>
  <c r="M1184" i="1415"/>
  <c r="N1184" i="1415"/>
  <c r="M1185" i="1415"/>
  <c r="N1185" i="1415"/>
  <c r="M1186" i="1415"/>
  <c r="N1186" i="1415"/>
  <c r="M1187" i="1415"/>
  <c r="N1187" i="1415"/>
  <c r="M1188" i="1415"/>
  <c r="N1188" i="1415"/>
  <c r="M1189" i="1415"/>
  <c r="N1189" i="1415"/>
  <c r="M1190" i="1415"/>
  <c r="N1190" i="1415"/>
  <c r="M1191" i="1415"/>
  <c r="N1191" i="1415"/>
  <c r="M1192" i="1415"/>
  <c r="N1192" i="1415"/>
  <c r="M1193" i="1415"/>
  <c r="N1193" i="1415"/>
  <c r="M1194" i="1415"/>
  <c r="N1194" i="1415"/>
  <c r="M1195" i="1415"/>
  <c r="N1195" i="1415"/>
  <c r="M1196" i="1415"/>
  <c r="N1196" i="1415"/>
  <c r="M1197" i="1415"/>
  <c r="N1197" i="1415"/>
  <c r="M1198" i="1415"/>
  <c r="N1198" i="1415"/>
  <c r="M1199" i="1415"/>
  <c r="N1199" i="1415"/>
  <c r="M1200" i="1415"/>
  <c r="N1200" i="1415"/>
  <c r="M1201" i="1415"/>
  <c r="N1201" i="1415"/>
  <c r="M1202" i="1415"/>
  <c r="N1202" i="1415"/>
  <c r="M1203" i="1415"/>
  <c r="N1203" i="1415"/>
  <c r="M1204" i="1415"/>
  <c r="N1204" i="1415"/>
  <c r="M1205" i="1415"/>
  <c r="N1205" i="1415"/>
  <c r="M1206" i="1415"/>
  <c r="N1206" i="1415"/>
  <c r="M1207" i="1415"/>
  <c r="N1207" i="1415"/>
  <c r="M1208" i="1415"/>
  <c r="N1208" i="1415"/>
  <c r="M1209" i="1415"/>
  <c r="N1209" i="1415"/>
  <c r="M1210" i="1415"/>
  <c r="N1210" i="1415"/>
  <c r="M1211" i="1415"/>
  <c r="N1211" i="1415"/>
  <c r="M1212" i="1415"/>
  <c r="N1212" i="1415"/>
  <c r="M1213" i="1415"/>
  <c r="N1213" i="1415"/>
  <c r="M1214" i="1415"/>
  <c r="N1214" i="1415"/>
  <c r="M1215" i="1415"/>
  <c r="N1215" i="1415"/>
  <c r="M1216" i="1415"/>
  <c r="N1216" i="1415"/>
  <c r="M1217" i="1415"/>
  <c r="N1217" i="1415"/>
  <c r="M1218" i="1415"/>
  <c r="N1218" i="1415"/>
  <c r="M1219" i="1415"/>
  <c r="N1219" i="1415"/>
  <c r="M1220" i="1415"/>
  <c r="N1220" i="1415"/>
  <c r="M1221" i="1415"/>
  <c r="N1221" i="1415"/>
  <c r="M1222" i="1415"/>
  <c r="N1222" i="1415"/>
  <c r="M1223" i="1415"/>
  <c r="N1223" i="1415"/>
  <c r="M1224" i="1415"/>
  <c r="N1224" i="1415"/>
  <c r="M1225" i="1415"/>
  <c r="N1225" i="1415"/>
  <c r="M1226" i="1415"/>
  <c r="N1226" i="1415"/>
  <c r="M1227" i="1415"/>
  <c r="N1227" i="1415"/>
  <c r="M1228" i="1415"/>
  <c r="N1228" i="1415"/>
  <c r="M1229" i="1415"/>
  <c r="N1229" i="1415"/>
  <c r="M1230" i="1415"/>
  <c r="N1230" i="1415"/>
  <c r="M1231" i="1415"/>
  <c r="N1231" i="1415"/>
  <c r="M1232" i="1415"/>
  <c r="N1232" i="1415"/>
  <c r="M1233" i="1415"/>
  <c r="N1233" i="1415"/>
  <c r="M1234" i="1415"/>
  <c r="N1234" i="1415"/>
  <c r="M1235" i="1415"/>
  <c r="N1235" i="1415"/>
  <c r="M1236" i="1415"/>
  <c r="N1236" i="1415"/>
  <c r="M1237" i="1415"/>
  <c r="N1237" i="1415"/>
  <c r="M1238" i="1415"/>
  <c r="N1238" i="1415"/>
  <c r="M1239" i="1415"/>
  <c r="N1239" i="1415"/>
  <c r="M1240" i="1415"/>
  <c r="N1240" i="1415"/>
  <c r="M1241" i="1415"/>
  <c r="N1241" i="1415"/>
  <c r="M1242" i="1415"/>
  <c r="N1242" i="1415"/>
  <c r="M1243" i="1415"/>
  <c r="N1243" i="1415"/>
  <c r="M1244" i="1415"/>
  <c r="N1244" i="1415"/>
  <c r="M1245" i="1415"/>
  <c r="N1245" i="1415"/>
  <c r="M1246" i="1415"/>
  <c r="N1246" i="1415"/>
  <c r="M1247" i="1415"/>
  <c r="N1247" i="1415"/>
  <c r="M1248" i="1415"/>
  <c r="N1248" i="1415"/>
  <c r="M1249" i="1415"/>
  <c r="N1249" i="1415"/>
  <c r="M1250" i="1415"/>
  <c r="N1250" i="1415"/>
  <c r="M1251" i="1415"/>
  <c r="N1251" i="1415"/>
  <c r="M1252" i="1415"/>
  <c r="N1252" i="1415"/>
  <c r="M1253" i="1415"/>
  <c r="N1253" i="1415"/>
  <c r="M1254" i="1415"/>
  <c r="N1254" i="1415"/>
  <c r="M1255" i="1415"/>
  <c r="N1255" i="1415"/>
  <c r="M1256" i="1415"/>
  <c r="N1256" i="1415"/>
  <c r="M1257" i="1415"/>
  <c r="N1257" i="1415"/>
  <c r="M1258" i="1415"/>
  <c r="N1258" i="1415"/>
  <c r="M1261" i="1415"/>
  <c r="N1261" i="1415"/>
  <c r="M1262" i="1415"/>
  <c r="N1262" i="1415"/>
  <c r="M1263" i="1415"/>
  <c r="N1263" i="1415"/>
  <c r="M1264" i="1415"/>
  <c r="N1264" i="1415"/>
  <c r="M1265" i="1415"/>
  <c r="N1265" i="1415"/>
  <c r="M1266" i="1415"/>
  <c r="N1266" i="1415"/>
  <c r="M1267" i="1415"/>
  <c r="N1267" i="1415"/>
  <c r="M1268" i="1415"/>
  <c r="N1268" i="1415"/>
  <c r="M1269" i="1415"/>
  <c r="N1269" i="1415"/>
  <c r="M1270" i="1415"/>
  <c r="N1270" i="1415"/>
  <c r="M1271" i="1415"/>
  <c r="N1271" i="1415"/>
  <c r="M1272" i="1415"/>
  <c r="N1272" i="1415"/>
  <c r="M1273" i="1415"/>
  <c r="N1273" i="1415"/>
  <c r="M1274" i="1415"/>
  <c r="N1274" i="1415"/>
  <c r="M1275" i="1415"/>
  <c r="N1275" i="1415"/>
  <c r="M1276" i="1415"/>
  <c r="N1276" i="1415"/>
  <c r="M1277" i="1415"/>
  <c r="N1277" i="1415"/>
  <c r="M1278" i="1415"/>
  <c r="N1278" i="1415"/>
  <c r="M1279" i="1415"/>
  <c r="N1279" i="1415"/>
  <c r="M1280" i="1415"/>
  <c r="N1280" i="1415"/>
  <c r="M1281" i="1415"/>
  <c r="N1281" i="1415"/>
  <c r="M1282" i="1415"/>
  <c r="N1282" i="1415"/>
  <c r="M1283" i="1415"/>
  <c r="N1283" i="1415"/>
  <c r="M1284" i="1415"/>
  <c r="N1284" i="1415"/>
  <c r="M1285" i="1415"/>
  <c r="N1285" i="1415"/>
  <c r="M1286" i="1415"/>
  <c r="N1286" i="1415"/>
  <c r="M1287" i="1415"/>
  <c r="N1287" i="1415"/>
  <c r="M1288" i="1415"/>
  <c r="N1288" i="1415"/>
  <c r="M1289" i="1415"/>
  <c r="N1289" i="1415"/>
  <c r="M1290" i="1415"/>
  <c r="N1290" i="1415"/>
  <c r="M1291" i="1415"/>
  <c r="N1291" i="1415"/>
  <c r="M1292" i="1415"/>
  <c r="N1292" i="1415"/>
  <c r="M1293" i="1415"/>
  <c r="N1293" i="1415"/>
  <c r="M1294" i="1415"/>
  <c r="N1294" i="1415"/>
  <c r="M1295" i="1415"/>
  <c r="N1295" i="1415"/>
  <c r="M1296" i="1415"/>
  <c r="N1296" i="1415"/>
  <c r="M1297" i="1415"/>
  <c r="N1297" i="1415"/>
  <c r="M1298" i="1415"/>
  <c r="N1298" i="1415"/>
  <c r="M1299" i="1415"/>
  <c r="N1299" i="1415"/>
  <c r="M1300" i="1415"/>
  <c r="N1300" i="1415"/>
  <c r="M1301" i="1415"/>
  <c r="N1301" i="1415"/>
  <c r="M1302" i="1415"/>
  <c r="N1302" i="1415"/>
  <c r="M1303" i="1415"/>
  <c r="N1303" i="1415"/>
  <c r="M1304" i="1415"/>
  <c r="N1304" i="1415"/>
  <c r="M1305" i="1415"/>
  <c r="N1305" i="1415"/>
  <c r="M1306" i="1415"/>
  <c r="N1306" i="1415"/>
  <c r="M1307" i="1415"/>
  <c r="N1307" i="1415"/>
  <c r="M1308" i="1415"/>
  <c r="N1308" i="1415"/>
  <c r="M1309" i="1415"/>
  <c r="N1309" i="1415"/>
  <c r="M1310" i="1415"/>
  <c r="N1310" i="1415"/>
  <c r="M1311" i="1415"/>
  <c r="N1311" i="1415"/>
  <c r="M1312" i="1415"/>
  <c r="N1312" i="1415"/>
  <c r="M1313" i="1415"/>
  <c r="N1313" i="1415"/>
  <c r="M1314" i="1415"/>
  <c r="N1314" i="1415"/>
  <c r="M1315" i="1415"/>
  <c r="N1315" i="1415"/>
  <c r="M1316" i="1415"/>
  <c r="N1316" i="1415"/>
  <c r="M1317" i="1415"/>
  <c r="N1317" i="1415"/>
  <c r="M1318" i="1415"/>
  <c r="N1318" i="1415"/>
  <c r="M1319" i="1415"/>
  <c r="N1319" i="1415"/>
  <c r="M1320" i="1415"/>
  <c r="N1320" i="1415"/>
  <c r="M1321" i="1415"/>
  <c r="N1321" i="1415"/>
  <c r="M1322" i="1415"/>
  <c r="N1322" i="1415"/>
  <c r="M1323" i="1415"/>
  <c r="N1323" i="1415"/>
  <c r="M1324" i="1415"/>
  <c r="N1324" i="1415"/>
  <c r="M1325" i="1415"/>
  <c r="N1325" i="1415"/>
  <c r="M1326" i="1415"/>
  <c r="N1326" i="1415"/>
  <c r="M1327" i="1415"/>
  <c r="N1327" i="1415"/>
  <c r="M1328" i="1415"/>
  <c r="N1328" i="1415"/>
  <c r="M1329" i="1415"/>
  <c r="N1329" i="1415"/>
  <c r="M1330" i="1415"/>
  <c r="N1330" i="1415"/>
  <c r="M1331" i="1415"/>
  <c r="N1331" i="1415"/>
  <c r="M1332" i="1415"/>
  <c r="N1332" i="1415"/>
  <c r="M1333" i="1415"/>
  <c r="N1333" i="1415"/>
  <c r="M1334" i="1415"/>
  <c r="N1334" i="1415"/>
  <c r="M1335" i="1415"/>
  <c r="N1335" i="1415"/>
  <c r="M1336" i="1415"/>
  <c r="N1336" i="1415"/>
  <c r="M1337" i="1415"/>
  <c r="N1337" i="1415"/>
  <c r="M1338" i="1415"/>
  <c r="N1338" i="1415"/>
  <c r="M1339" i="1415"/>
  <c r="N1339" i="1415"/>
  <c r="M1340" i="1415"/>
  <c r="N1340" i="1415"/>
  <c r="M1341" i="1415"/>
  <c r="N1341" i="1415"/>
  <c r="M1342" i="1415"/>
  <c r="N1342" i="1415"/>
  <c r="M1343" i="1415"/>
  <c r="N1343" i="1415"/>
  <c r="M1344" i="1415"/>
  <c r="N1344" i="1415"/>
  <c r="M1345" i="1415"/>
  <c r="N1345" i="1415"/>
  <c r="M1346" i="1415"/>
  <c r="N1346" i="1415"/>
  <c r="M1347" i="1415"/>
  <c r="N1347" i="1415"/>
  <c r="M1348" i="1415"/>
  <c r="N1348" i="1415"/>
  <c r="M1349" i="1415"/>
  <c r="N1349" i="1415"/>
  <c r="M1350" i="1415"/>
  <c r="N1350" i="1415"/>
  <c r="M1351" i="1415"/>
  <c r="N1351" i="1415"/>
  <c r="M1352" i="1415"/>
  <c r="N1352" i="1415"/>
  <c r="M1353" i="1415"/>
  <c r="N1353" i="1415"/>
  <c r="M1354" i="1415"/>
  <c r="N1354" i="1415"/>
  <c r="M1355" i="1415"/>
  <c r="N1355" i="1415"/>
  <c r="M1356" i="1415"/>
  <c r="N1356" i="1415"/>
  <c r="M1357" i="1415"/>
  <c r="N1357" i="1415"/>
  <c r="M1358" i="1415"/>
  <c r="N1358" i="1415"/>
  <c r="M1359" i="1415"/>
  <c r="N1359" i="1415"/>
  <c r="M1360" i="1415"/>
  <c r="N1360" i="1415"/>
  <c r="M1361" i="1415"/>
  <c r="N1361" i="1415"/>
  <c r="M1362" i="1415"/>
  <c r="N1362" i="1415"/>
  <c r="M1363" i="1415"/>
  <c r="N1363" i="1415"/>
  <c r="M1364" i="1415"/>
  <c r="N1364" i="1415"/>
  <c r="M1365" i="1415"/>
  <c r="N1365" i="1415"/>
  <c r="M1366" i="1415"/>
  <c r="N1366" i="1415"/>
  <c r="M1367" i="1415"/>
  <c r="N1367" i="1415"/>
  <c r="M1368" i="1415"/>
  <c r="N1368" i="1415"/>
  <c r="M1369" i="1415"/>
  <c r="N1369" i="1415"/>
  <c r="M1370" i="1415"/>
  <c r="N1370" i="1415"/>
  <c r="M1371" i="1415"/>
  <c r="N1371" i="1415"/>
  <c r="M1372" i="1415"/>
  <c r="N1372" i="1415"/>
  <c r="M1373" i="1415"/>
  <c r="N1373" i="1415"/>
  <c r="M1374" i="1415"/>
  <c r="N1374" i="1415"/>
  <c r="M1375" i="1415"/>
  <c r="N1375" i="1415"/>
  <c r="M1376" i="1415"/>
  <c r="N1376" i="1415"/>
  <c r="M1377" i="1415"/>
  <c r="N1377" i="1415"/>
  <c r="M1378" i="1415"/>
  <c r="N1378" i="1415"/>
  <c r="M1379" i="1415"/>
  <c r="N1379" i="1415"/>
  <c r="M1380" i="1415"/>
  <c r="N1380" i="1415"/>
  <c r="M1381" i="1415"/>
  <c r="N1381" i="1415"/>
  <c r="M1382" i="1415"/>
  <c r="N1382" i="1415"/>
  <c r="M1383" i="1415"/>
  <c r="N1383" i="1415"/>
  <c r="M1384" i="1415"/>
  <c r="N1384" i="1415"/>
  <c r="M1385" i="1415"/>
  <c r="N1385" i="1415"/>
  <c r="M1386" i="1415"/>
  <c r="N1386" i="1415"/>
  <c r="M1387" i="1415"/>
  <c r="N1387" i="1415"/>
  <c r="M1388" i="1415"/>
  <c r="N1388" i="1415"/>
  <c r="M1389" i="1415"/>
  <c r="N1389" i="1415"/>
  <c r="M1390" i="1415"/>
  <c r="N1390" i="1415"/>
  <c r="M1391" i="1415"/>
  <c r="N1391" i="1415"/>
  <c r="M1392" i="1415"/>
  <c r="N1392" i="1415"/>
  <c r="M1393" i="1415"/>
  <c r="N1393" i="1415"/>
  <c r="M1394" i="1415"/>
  <c r="N1394" i="1415"/>
  <c r="M1395" i="1415"/>
  <c r="N1395" i="1415"/>
  <c r="M1396" i="1415"/>
  <c r="N1396" i="1415"/>
  <c r="M1397" i="1415"/>
  <c r="N1397" i="1415"/>
  <c r="M1398" i="1415"/>
  <c r="N1398" i="1415"/>
  <c r="M1399" i="1415"/>
  <c r="N1399" i="1415"/>
  <c r="M1400" i="1415"/>
  <c r="N1400" i="1415"/>
  <c r="M1401" i="1415"/>
  <c r="N1401" i="1415"/>
  <c r="M1402" i="1415"/>
  <c r="N1402" i="1415"/>
  <c r="M1403" i="1415"/>
  <c r="N1403" i="1415"/>
  <c r="M1404" i="1415"/>
  <c r="N1404" i="1415"/>
  <c r="M1405" i="1415"/>
  <c r="N1405" i="1415"/>
  <c r="M1406" i="1415"/>
  <c r="N1406" i="1415"/>
  <c r="M1407" i="1415"/>
  <c r="N1407" i="1415"/>
  <c r="M1408" i="1415"/>
  <c r="N1408" i="1415"/>
  <c r="M1409" i="1415"/>
  <c r="N1409" i="1415"/>
  <c r="M1410" i="1415"/>
  <c r="N1410" i="1415"/>
  <c r="M1411" i="1415"/>
  <c r="N1411" i="1415"/>
  <c r="M1412" i="1415"/>
  <c r="N1412" i="1415"/>
  <c r="M1413" i="1415"/>
  <c r="N1413" i="1415"/>
  <c r="M1414" i="1415"/>
  <c r="N1414" i="1415"/>
  <c r="M1415" i="1415"/>
  <c r="N1415" i="1415"/>
  <c r="M1416" i="1415"/>
  <c r="N1416" i="1415"/>
  <c r="M1417" i="1415"/>
  <c r="N1417" i="1415"/>
  <c r="M1418" i="1415"/>
  <c r="N1418" i="1415"/>
  <c r="M1419" i="1415"/>
  <c r="N1419" i="1415"/>
  <c r="M1420" i="1415"/>
  <c r="N1420" i="1415"/>
  <c r="M1421" i="1415"/>
  <c r="N1421" i="1415"/>
  <c r="M1422" i="1415"/>
  <c r="N1422" i="1415"/>
  <c r="M1423" i="1415"/>
  <c r="N1423" i="1415"/>
  <c r="M1424" i="1415"/>
  <c r="N1424" i="1415"/>
  <c r="M1425" i="1415"/>
  <c r="N1425" i="1415"/>
  <c r="M1426" i="1415"/>
  <c r="N1426" i="1415"/>
  <c r="M1427" i="1415"/>
  <c r="N1427" i="1415"/>
  <c r="M1428" i="1415"/>
  <c r="N1428" i="1415"/>
  <c r="M1429" i="1415"/>
  <c r="N1429" i="1415"/>
  <c r="M1430" i="1415"/>
  <c r="N1430" i="1415"/>
  <c r="M1431" i="1415"/>
  <c r="N1431" i="1415"/>
  <c r="M1432" i="1415"/>
  <c r="N1432" i="1415"/>
  <c r="M1433" i="1415"/>
  <c r="N1433" i="1415"/>
  <c r="M1434" i="1415"/>
  <c r="N1434" i="1415"/>
  <c r="M1435" i="1415"/>
  <c r="N1435" i="1415"/>
  <c r="M1436" i="1415"/>
  <c r="N1436" i="1415"/>
  <c r="M1437" i="1415"/>
  <c r="N1437" i="1415"/>
  <c r="M1438" i="1415"/>
  <c r="N1438" i="1415"/>
  <c r="M1439" i="1415"/>
  <c r="N1439" i="1415"/>
  <c r="M1440" i="1415"/>
  <c r="N1440" i="1415"/>
  <c r="M1441" i="1415"/>
  <c r="N1441" i="1415"/>
  <c r="M1442" i="1415"/>
  <c r="N1442" i="1415"/>
  <c r="M1443" i="1415"/>
  <c r="N1443" i="1415"/>
  <c r="M1444" i="1415"/>
  <c r="N1444" i="1415"/>
  <c r="M1445" i="1415"/>
  <c r="N1445" i="1415"/>
  <c r="M1446" i="1415"/>
  <c r="N1446" i="1415"/>
  <c r="M1447" i="1415"/>
  <c r="N1447" i="1415"/>
  <c r="M1448" i="1415"/>
  <c r="N1448" i="1415"/>
  <c r="M1449" i="1415"/>
  <c r="N1449" i="1415"/>
  <c r="M1450" i="1415"/>
  <c r="N1450" i="1415"/>
  <c r="M1451" i="1415"/>
  <c r="N1451" i="1415"/>
  <c r="M1452" i="1415"/>
  <c r="N1452" i="1415"/>
  <c r="M1453" i="1415"/>
  <c r="N1453" i="1415"/>
  <c r="M1454" i="1415"/>
  <c r="N1454" i="1415"/>
  <c r="M1455" i="1415"/>
  <c r="N1455" i="1415"/>
  <c r="M1456" i="1415"/>
  <c r="N1456" i="1415"/>
  <c r="M1457" i="1415"/>
  <c r="N1457" i="1415"/>
  <c r="M1458" i="1415"/>
  <c r="N1458" i="1415"/>
  <c r="M1459" i="1415"/>
  <c r="N1459" i="1415"/>
  <c r="M1460" i="1415"/>
  <c r="N1460" i="1415"/>
  <c r="M1461" i="1415"/>
  <c r="N1461" i="1415"/>
  <c r="M1462" i="1415"/>
  <c r="N1462" i="1415"/>
  <c r="M1463" i="1415"/>
  <c r="N1463" i="1415"/>
  <c r="M1464" i="1415"/>
  <c r="N1464" i="1415"/>
  <c r="M1465" i="1415"/>
  <c r="N1465" i="1415"/>
  <c r="M1466" i="1415"/>
  <c r="N1466" i="1415"/>
  <c r="M1467" i="1415"/>
  <c r="N1467" i="1415"/>
  <c r="M1468" i="1415"/>
  <c r="N1468" i="1415"/>
  <c r="M1469" i="1415"/>
  <c r="N1469" i="1415"/>
  <c r="M1470" i="1415"/>
  <c r="N1470" i="1415"/>
  <c r="M1471" i="1415"/>
  <c r="N1471" i="1415"/>
  <c r="M1472" i="1415"/>
  <c r="N1472" i="1415"/>
  <c r="M1473" i="1415"/>
  <c r="N1473" i="1415"/>
  <c r="M1474" i="1415"/>
  <c r="N1474" i="1415"/>
  <c r="M1475" i="1415"/>
  <c r="N1475" i="1415"/>
  <c r="M1476" i="1415"/>
  <c r="N1476" i="1415"/>
  <c r="M1477" i="1415"/>
  <c r="N1477" i="1415"/>
  <c r="M1478" i="1415"/>
  <c r="N1478" i="1415"/>
  <c r="M1479" i="1415"/>
  <c r="N1479" i="1415"/>
  <c r="M1480" i="1415"/>
  <c r="N1480" i="1415"/>
  <c r="M1481" i="1415"/>
  <c r="N1481" i="1415"/>
  <c r="M1482" i="1415"/>
  <c r="N1482" i="1415"/>
  <c r="M1483" i="1415"/>
  <c r="N1483" i="1415"/>
  <c r="M1484" i="1415"/>
  <c r="N1484" i="1415"/>
  <c r="M1485" i="1415"/>
  <c r="N1485" i="1415"/>
  <c r="M1486" i="1415"/>
  <c r="N1486" i="1415"/>
  <c r="M1487" i="1415"/>
  <c r="N1487" i="1415"/>
  <c r="M1488" i="1415"/>
  <c r="N1488" i="1415"/>
  <c r="M1489" i="1415"/>
  <c r="N1489" i="1415"/>
  <c r="M1490" i="1415"/>
  <c r="N1490" i="1415"/>
  <c r="M1491" i="1415"/>
  <c r="N1491" i="1415"/>
  <c r="M1492" i="1415"/>
  <c r="N1492" i="1415"/>
  <c r="M1493" i="1415"/>
  <c r="N1493" i="1415"/>
  <c r="M1494" i="1415"/>
  <c r="N1494" i="1415"/>
  <c r="M1495" i="1415"/>
  <c r="N1495" i="1415"/>
  <c r="M1496" i="1415"/>
  <c r="N1496" i="1415"/>
  <c r="M1497" i="1415"/>
  <c r="N1497" i="1415"/>
  <c r="M1498" i="1415"/>
  <c r="N1498" i="1415"/>
  <c r="M1499" i="1415"/>
  <c r="N1499" i="1415"/>
  <c r="M1500" i="1415"/>
  <c r="N1500" i="1415"/>
  <c r="M1501" i="1415"/>
  <c r="N1501" i="1415"/>
  <c r="M1502" i="1415"/>
  <c r="N1502" i="1415"/>
  <c r="M1503" i="1415"/>
  <c r="N1503" i="1415"/>
  <c r="M1504" i="1415"/>
  <c r="N1504" i="1415"/>
  <c r="M1505" i="1415"/>
  <c r="N1505" i="1415"/>
  <c r="M1506" i="1415"/>
  <c r="N1506" i="1415"/>
  <c r="M1507" i="1415"/>
  <c r="N1507" i="1415"/>
  <c r="M1508" i="1415"/>
  <c r="N1508" i="1415"/>
  <c r="M1509" i="1415"/>
  <c r="N1509" i="1415"/>
  <c r="M1510" i="1415"/>
  <c r="N1510" i="1415"/>
  <c r="M1511" i="1415"/>
  <c r="N1511" i="1415"/>
  <c r="M1512" i="1415"/>
  <c r="N1512" i="1415"/>
  <c r="M1513" i="1415"/>
  <c r="N1513" i="1415"/>
  <c r="M1514" i="1415"/>
  <c r="N1514" i="1415"/>
  <c r="M1515" i="1415"/>
  <c r="N1515" i="1415"/>
  <c r="M1516" i="1415"/>
  <c r="N1516" i="1415"/>
  <c r="M1517" i="1415"/>
  <c r="N1517" i="1415"/>
  <c r="M1518" i="1415"/>
  <c r="N1518" i="1415"/>
  <c r="M1519" i="1415"/>
  <c r="N1519" i="1415"/>
  <c r="M1520" i="1415"/>
  <c r="N1520" i="1415"/>
  <c r="M1521" i="1415"/>
  <c r="N1521" i="1415"/>
  <c r="M1522" i="1415"/>
  <c r="N1522" i="1415"/>
  <c r="M1523" i="1415"/>
  <c r="N1523" i="1415"/>
  <c r="M1524" i="1415"/>
  <c r="N1524" i="1415"/>
  <c r="M1525" i="1415"/>
  <c r="N1525" i="1415"/>
  <c r="M1526" i="1415"/>
  <c r="N1526" i="1415"/>
  <c r="M1527" i="1415"/>
  <c r="N1527" i="1415"/>
  <c r="M1528" i="1415"/>
  <c r="N1528" i="1415"/>
  <c r="M1529" i="1415"/>
  <c r="N1529" i="1415"/>
  <c r="M1530" i="1415"/>
  <c r="N1530" i="1415"/>
  <c r="M1531" i="1415"/>
  <c r="N1531" i="1415"/>
  <c r="M1532" i="1415"/>
  <c r="N1532" i="1415"/>
  <c r="M1533" i="1415"/>
  <c r="N1533" i="1415"/>
  <c r="M1534" i="1415"/>
  <c r="N1534" i="1415"/>
  <c r="M1535" i="1415"/>
  <c r="N1535" i="1415"/>
  <c r="M1536" i="1415"/>
  <c r="N1536" i="1415"/>
  <c r="M1537" i="1415"/>
  <c r="N1537" i="1415"/>
  <c r="M1538" i="1415"/>
  <c r="N1538" i="1415"/>
  <c r="M1539" i="1415"/>
  <c r="N1539" i="1415"/>
  <c r="M1540" i="1415"/>
  <c r="N1540" i="1415"/>
  <c r="M1541" i="1415"/>
  <c r="N1541" i="1415"/>
  <c r="M1542" i="1415"/>
  <c r="N1542" i="1415"/>
  <c r="M1543" i="1415"/>
  <c r="N1543" i="1415"/>
  <c r="M1544" i="1415"/>
  <c r="N1544" i="1415"/>
  <c r="M1545" i="1415"/>
  <c r="N1545" i="1415"/>
  <c r="M1546" i="1415"/>
  <c r="N1546" i="1415"/>
  <c r="M1547" i="1415"/>
  <c r="N1547" i="1415"/>
  <c r="M1548" i="1415"/>
  <c r="N1548" i="1415"/>
  <c r="M1549" i="1415"/>
  <c r="N1549" i="1415"/>
  <c r="M1550" i="1415"/>
  <c r="N1550" i="1415"/>
  <c r="M1551" i="1415"/>
  <c r="N1551" i="1415"/>
  <c r="M1552" i="1415"/>
  <c r="N1552" i="1415"/>
  <c r="M1553" i="1415"/>
  <c r="N1553" i="1415"/>
  <c r="M1554" i="1415"/>
  <c r="N1554" i="1415"/>
  <c r="M1555" i="1415"/>
  <c r="N1555" i="1415"/>
  <c r="M1556" i="1415"/>
  <c r="N1556" i="1415"/>
  <c r="M1557" i="1415"/>
  <c r="N1557" i="1415"/>
  <c r="M1558" i="1415"/>
  <c r="N1558" i="1415"/>
  <c r="M1559" i="1415"/>
  <c r="N1559" i="1415"/>
  <c r="M1560" i="1415"/>
  <c r="N1560" i="1415"/>
  <c r="M1561" i="1415"/>
  <c r="N1561" i="1415"/>
  <c r="M1562" i="1415"/>
  <c r="N1562" i="1415"/>
  <c r="M1563" i="1415"/>
  <c r="N1563" i="1415"/>
  <c r="M1564" i="1415"/>
  <c r="N1564" i="1415"/>
  <c r="M1565" i="1415"/>
  <c r="N1565" i="1415"/>
  <c r="M1566" i="1415"/>
  <c r="N1566" i="1415"/>
  <c r="M1567" i="1415"/>
  <c r="N1567" i="1415"/>
  <c r="M1568" i="1415"/>
  <c r="N1568" i="1415"/>
  <c r="M1569" i="1415"/>
  <c r="N1569" i="1415"/>
  <c r="M1570" i="1415"/>
  <c r="N1570" i="1415"/>
  <c r="M1571" i="1415"/>
  <c r="N1571" i="1415"/>
  <c r="M1572" i="1415"/>
  <c r="N1572" i="1415"/>
  <c r="M1573" i="1415"/>
  <c r="N1573" i="1415"/>
  <c r="M1574" i="1415"/>
  <c r="N1574" i="1415"/>
  <c r="M1575" i="1415"/>
  <c r="N1575" i="1415"/>
  <c r="M1576" i="1415"/>
  <c r="N1576" i="1415"/>
  <c r="M1577" i="1415"/>
  <c r="N1577" i="1415"/>
  <c r="M1578" i="1415"/>
  <c r="N1578" i="1415"/>
  <c r="M1579" i="1415"/>
  <c r="N1579" i="1415"/>
  <c r="M1580" i="1415"/>
  <c r="N1580" i="1415"/>
  <c r="M1581" i="1415"/>
  <c r="N1581" i="1415"/>
  <c r="M1582" i="1415"/>
  <c r="N1582" i="1415"/>
  <c r="M1583" i="1415"/>
  <c r="N1583" i="1415"/>
  <c r="M1584" i="1415"/>
  <c r="N1584" i="1415"/>
  <c r="M1585" i="1415"/>
  <c r="N1585" i="1415"/>
  <c r="M1586" i="1415"/>
  <c r="N1586" i="1415"/>
  <c r="M1587" i="1415"/>
  <c r="N1587" i="1415"/>
  <c r="M1588" i="1415"/>
  <c r="N1588" i="1415"/>
  <c r="M1589" i="1415"/>
  <c r="N1589" i="1415"/>
  <c r="M1590" i="1415"/>
  <c r="N1590" i="1415"/>
  <c r="M1591" i="1415"/>
  <c r="N1591" i="1415"/>
  <c r="M1592" i="1415"/>
  <c r="N1592" i="1415"/>
  <c r="M1593" i="1415"/>
  <c r="N1593" i="1415"/>
  <c r="M1594" i="1415"/>
  <c r="N1594" i="1415"/>
  <c r="M1595" i="1415"/>
  <c r="N1595" i="1415"/>
  <c r="M1596" i="1415"/>
  <c r="N1596" i="1415"/>
  <c r="M1597" i="1415"/>
  <c r="N1597" i="1415"/>
  <c r="M1598" i="1415"/>
  <c r="N1598" i="1415"/>
  <c r="M1599" i="1415"/>
  <c r="N1599" i="1415"/>
  <c r="M1600" i="1415"/>
  <c r="N1600" i="1415"/>
  <c r="M1601" i="1415"/>
  <c r="N1601" i="1415"/>
  <c r="M1602" i="1415"/>
  <c r="N1602" i="1415"/>
  <c r="M1603" i="1415"/>
  <c r="N1603" i="1415"/>
  <c r="M1604" i="1415"/>
  <c r="N1604" i="1415"/>
  <c r="M1605" i="1415"/>
  <c r="N1605" i="1415"/>
  <c r="M1606" i="1415"/>
  <c r="N1606" i="1415"/>
  <c r="M1607" i="1415"/>
  <c r="N1607" i="1415"/>
  <c r="M1608" i="1415"/>
  <c r="N1608" i="1415"/>
  <c r="M1609" i="1415"/>
  <c r="N1609" i="1415"/>
  <c r="M1610" i="1415"/>
  <c r="N1610" i="1415"/>
  <c r="M1611" i="1415"/>
  <c r="N1611" i="1415"/>
  <c r="M1612" i="1415"/>
  <c r="N1612" i="1415"/>
  <c r="M1613" i="1415"/>
  <c r="N1613" i="1415"/>
  <c r="M1614" i="1415"/>
  <c r="N1614" i="1415"/>
  <c r="M1615" i="1415"/>
  <c r="N1615" i="1415"/>
  <c r="M1616" i="1415"/>
  <c r="N1616" i="1415"/>
  <c r="M1617" i="1415"/>
  <c r="N1617" i="1415"/>
  <c r="M1618" i="1415"/>
  <c r="N1618" i="1415"/>
  <c r="M1619" i="1415"/>
  <c r="N1619" i="1415"/>
  <c r="M1620" i="1415"/>
  <c r="N1620" i="1415"/>
  <c r="M1621" i="1415"/>
  <c r="N1621" i="1415"/>
  <c r="M1622" i="1415"/>
  <c r="N1622" i="1415"/>
  <c r="M1623" i="1415"/>
  <c r="N1623" i="1415"/>
  <c r="M1624" i="1415"/>
  <c r="N1624" i="1415"/>
  <c r="M1625" i="1415"/>
  <c r="N1625" i="1415"/>
  <c r="M1626" i="1415"/>
  <c r="N1626" i="1415"/>
  <c r="M1627" i="1415"/>
  <c r="N1627" i="1415"/>
  <c r="M1628" i="1415"/>
  <c r="N1628" i="1415"/>
  <c r="M1629" i="1415"/>
  <c r="N1629" i="1415"/>
  <c r="M1630" i="1415"/>
  <c r="N1630" i="1415"/>
  <c r="M1631" i="1415"/>
  <c r="N1631" i="1415"/>
  <c r="M1632" i="1415"/>
  <c r="N1632" i="1415"/>
  <c r="M1633" i="1415"/>
  <c r="N1633" i="1415"/>
  <c r="M1634" i="1415"/>
  <c r="N1634" i="1415"/>
  <c r="M1635" i="1415"/>
  <c r="N1635" i="1415"/>
  <c r="M1636" i="1415"/>
  <c r="N1636" i="1415"/>
  <c r="M1637" i="1415"/>
  <c r="N1637" i="1415"/>
  <c r="M1638" i="1415"/>
  <c r="N1638" i="1415"/>
  <c r="M1639" i="1415"/>
  <c r="N1639" i="1415"/>
  <c r="M1640" i="1415"/>
  <c r="N1640" i="1415"/>
  <c r="M1641" i="1415"/>
  <c r="N1641" i="1415"/>
  <c r="M1642" i="1415"/>
  <c r="N1642" i="1415"/>
  <c r="M1643" i="1415"/>
  <c r="N1643" i="1415"/>
  <c r="M1644" i="1415"/>
  <c r="N1644" i="1415"/>
  <c r="M1645" i="1415"/>
  <c r="N1645" i="1415"/>
  <c r="M1646" i="1415"/>
  <c r="N1646" i="1415"/>
  <c r="M1647" i="1415"/>
  <c r="N1647" i="1415"/>
  <c r="M1648" i="1415"/>
  <c r="N1648" i="1415"/>
  <c r="M1649" i="1415"/>
  <c r="N1649" i="1415"/>
  <c r="M1650" i="1415"/>
  <c r="N1650" i="1415"/>
  <c r="M1651" i="1415"/>
  <c r="N1651" i="1415"/>
  <c r="M1652" i="1415"/>
  <c r="N1652" i="1415"/>
  <c r="M1653" i="1415"/>
  <c r="N1653" i="1415"/>
  <c r="M1654" i="1415"/>
  <c r="N1654" i="1415"/>
  <c r="M1655" i="1415"/>
  <c r="N1655" i="1415"/>
  <c r="M1656" i="1415"/>
  <c r="N1656" i="1415"/>
  <c r="M1657" i="1415"/>
  <c r="N1657" i="1415"/>
  <c r="M1658" i="1415"/>
  <c r="N1658" i="1415"/>
  <c r="M1659" i="1415"/>
  <c r="N1659" i="1415"/>
  <c r="M1660" i="1415"/>
  <c r="N1660" i="1415"/>
  <c r="M1661" i="1415"/>
  <c r="N1661" i="1415"/>
  <c r="M1662" i="1415"/>
  <c r="N1662" i="1415"/>
  <c r="M1663" i="1415"/>
  <c r="N1663" i="1415"/>
  <c r="M1664" i="1415"/>
  <c r="N1664" i="1415"/>
  <c r="M1665" i="1415"/>
  <c r="N1665" i="1415"/>
  <c r="M1666" i="1415"/>
  <c r="N1666" i="1415"/>
  <c r="M1667" i="1415"/>
  <c r="N1667" i="1415"/>
  <c r="M1668" i="1415"/>
  <c r="N1668" i="1415"/>
  <c r="M1669" i="1415"/>
  <c r="N1669" i="1415"/>
  <c r="M1670" i="1415"/>
  <c r="N1670" i="1415"/>
  <c r="M1671" i="1415"/>
  <c r="N1671" i="1415"/>
  <c r="M1672" i="1415"/>
  <c r="N1672" i="1415"/>
  <c r="M1673" i="1415"/>
  <c r="N1673" i="1415"/>
  <c r="M1674" i="1415"/>
  <c r="N1674" i="1415"/>
  <c r="M1675" i="1415"/>
  <c r="N1675" i="1415"/>
  <c r="M1676" i="1415"/>
  <c r="N1676" i="1415"/>
  <c r="M1677" i="1415"/>
  <c r="N1677" i="1415"/>
  <c r="M1678" i="1415"/>
  <c r="N1678" i="1415"/>
  <c r="M1679" i="1415"/>
  <c r="N1679" i="1415"/>
  <c r="M1680" i="1415"/>
  <c r="N1680" i="1415"/>
  <c r="M1681" i="1415"/>
  <c r="N1681" i="1415"/>
  <c r="M1682" i="1415"/>
  <c r="N1682" i="1415"/>
  <c r="M1683" i="1415"/>
  <c r="N1683" i="1415"/>
  <c r="M1684" i="1415"/>
  <c r="N1684" i="1415"/>
  <c r="M1685" i="1415"/>
  <c r="N1685" i="1415"/>
  <c r="M1686" i="1415"/>
  <c r="N1686" i="1415"/>
  <c r="M1687" i="1415"/>
  <c r="N1687" i="1415"/>
  <c r="M1688" i="1415"/>
  <c r="N1688" i="1415"/>
  <c r="M1689" i="1415"/>
  <c r="N1689" i="1415"/>
  <c r="M1690" i="1415"/>
  <c r="N1690" i="1415"/>
  <c r="M1691" i="1415"/>
  <c r="N1691" i="1415"/>
  <c r="M1692" i="1415"/>
  <c r="N1692" i="1415"/>
  <c r="M1693" i="1415"/>
  <c r="N1693" i="1415"/>
  <c r="M1694" i="1415"/>
  <c r="N1694" i="1415"/>
  <c r="M1695" i="1415"/>
  <c r="N1695" i="1415"/>
  <c r="M1696" i="1415"/>
  <c r="N1696" i="1415"/>
  <c r="M1697" i="1415"/>
  <c r="N1697" i="1415"/>
  <c r="M1698" i="1415"/>
  <c r="N1698" i="1415"/>
  <c r="M1699" i="1415"/>
  <c r="N1699" i="1415"/>
  <c r="M1700" i="1415"/>
  <c r="N1700" i="1415"/>
  <c r="M1701" i="1415"/>
  <c r="N1701" i="1415"/>
  <c r="M1702" i="1415"/>
  <c r="N1702" i="1415"/>
  <c r="M1703" i="1415"/>
  <c r="N1703" i="1415"/>
  <c r="M1704" i="1415"/>
  <c r="N1704" i="1415"/>
  <c r="M1705" i="1415"/>
  <c r="N1705" i="1415"/>
  <c r="M1706" i="1415"/>
  <c r="N1706" i="1415"/>
  <c r="M1707" i="1415"/>
  <c r="N1707" i="1415"/>
  <c r="M1708" i="1415"/>
  <c r="N1708" i="1415"/>
  <c r="M1709" i="1415"/>
  <c r="N1709" i="1415"/>
  <c r="M1710" i="1415"/>
  <c r="N1710" i="1415"/>
  <c r="M1711" i="1415"/>
  <c r="N1711" i="1415"/>
  <c r="M1712" i="1415"/>
  <c r="N1712" i="1415"/>
  <c r="M1713" i="1415"/>
  <c r="N1713" i="1415"/>
  <c r="M1714" i="1415"/>
  <c r="N1714" i="1415"/>
  <c r="M1715" i="1415"/>
  <c r="N1715" i="1415"/>
  <c r="M1716" i="1415"/>
  <c r="N1716" i="1415"/>
  <c r="M1717" i="1415"/>
  <c r="N1717" i="1415"/>
  <c r="M1718" i="1415"/>
  <c r="N1718" i="1415"/>
  <c r="M1719" i="1415"/>
  <c r="N1719" i="1415"/>
  <c r="M1720" i="1415"/>
  <c r="N1720" i="1415"/>
  <c r="M1721" i="1415"/>
  <c r="N1721" i="1415"/>
  <c r="M1722" i="1415"/>
  <c r="N1722" i="1415"/>
  <c r="M1723" i="1415"/>
  <c r="N1723" i="1415"/>
  <c r="M1724" i="1415"/>
  <c r="N1724" i="1415"/>
  <c r="M1725" i="1415"/>
  <c r="N1725" i="1415"/>
  <c r="M1726" i="1415"/>
  <c r="N1726" i="1415"/>
  <c r="M1727" i="1415"/>
  <c r="N1727" i="1415"/>
  <c r="M1728" i="1415"/>
  <c r="N1728" i="1415"/>
  <c r="M1729" i="1415"/>
  <c r="N1729" i="1415"/>
  <c r="M1730" i="1415"/>
  <c r="N1730" i="1415"/>
  <c r="M1731" i="1415"/>
  <c r="N1731" i="1415"/>
  <c r="M1732" i="1415"/>
  <c r="N1732" i="1415"/>
  <c r="M1733" i="1415"/>
  <c r="N1733" i="1415"/>
  <c r="M1734" i="1415"/>
  <c r="N1734" i="1415"/>
  <c r="M1735" i="1415"/>
  <c r="N1735" i="1415"/>
  <c r="M1736" i="1415"/>
  <c r="N1736" i="1415"/>
  <c r="M1737" i="1415"/>
  <c r="N1737" i="1415"/>
  <c r="M1738" i="1415"/>
  <c r="N1738" i="1415"/>
  <c r="M1739" i="1415"/>
  <c r="N1739" i="1415"/>
  <c r="M1740" i="1415"/>
  <c r="N1740" i="1415"/>
  <c r="M1741" i="1415"/>
  <c r="N1741" i="1415"/>
  <c r="M1742" i="1415"/>
  <c r="N1742" i="1415"/>
  <c r="M1743" i="1415"/>
  <c r="N1743" i="1415"/>
  <c r="M1744" i="1415"/>
  <c r="N1744" i="1415"/>
  <c r="M1745" i="1415"/>
  <c r="N1745" i="1415"/>
  <c r="M1746" i="1415"/>
  <c r="N1746" i="1415"/>
  <c r="M1747" i="1415"/>
  <c r="N1747" i="1415"/>
  <c r="M1748" i="1415"/>
  <c r="N1748" i="1415"/>
  <c r="M1749" i="1415"/>
  <c r="N1749" i="1415"/>
  <c r="M1750" i="1415"/>
  <c r="N1750" i="1415"/>
  <c r="M1751" i="1415"/>
  <c r="N1751" i="1415"/>
  <c r="M1752" i="1415"/>
  <c r="N1752" i="1415"/>
  <c r="M1753" i="1415"/>
  <c r="N1753" i="1415"/>
  <c r="M1754" i="1415"/>
  <c r="N1754" i="1415"/>
  <c r="M1755" i="1415"/>
  <c r="N1755" i="1415"/>
  <c r="M1756" i="1415"/>
  <c r="N1756" i="1415"/>
  <c r="M1757" i="1415"/>
  <c r="N1757" i="1415"/>
  <c r="M1758" i="1415"/>
  <c r="N1758" i="1415"/>
  <c r="M1759" i="1415"/>
  <c r="N1759" i="1415"/>
  <c r="M1760" i="1415"/>
  <c r="N1760" i="1415"/>
  <c r="M1761" i="1415"/>
  <c r="N1761" i="1415"/>
  <c r="M1762" i="1415"/>
  <c r="N1762" i="1415"/>
  <c r="M1763" i="1415"/>
  <c r="N1763" i="1415"/>
  <c r="M1764" i="1415"/>
  <c r="N1764" i="1415"/>
  <c r="M1765" i="1415"/>
  <c r="N1765" i="1415"/>
  <c r="M1766" i="1415"/>
  <c r="N1766" i="1415"/>
  <c r="M1767" i="1415"/>
  <c r="N1767" i="1415"/>
  <c r="M1768" i="1415"/>
  <c r="N1768" i="1415"/>
  <c r="M1769" i="1415"/>
  <c r="N1769" i="1415"/>
  <c r="M1770" i="1415"/>
  <c r="N1770" i="1415"/>
  <c r="M1771" i="1415"/>
  <c r="N1771" i="1415"/>
  <c r="M1772" i="1415"/>
  <c r="N1772" i="1415"/>
  <c r="M1773" i="1415"/>
  <c r="N1773" i="1415"/>
  <c r="M1774" i="1415"/>
  <c r="N1774" i="1415"/>
  <c r="M1775" i="1415"/>
  <c r="N1775" i="1415"/>
  <c r="M1776" i="1415"/>
  <c r="N1776" i="1415"/>
  <c r="M1777" i="1415"/>
  <c r="N1777" i="1415"/>
  <c r="M1778" i="1415"/>
  <c r="N1778" i="1415"/>
  <c r="M1779" i="1415"/>
  <c r="N1779" i="1415"/>
  <c r="M1780" i="1415"/>
  <c r="N1780" i="1415"/>
  <c r="M1781" i="1415"/>
  <c r="N1781" i="1415"/>
  <c r="M1782" i="1415"/>
  <c r="N1782" i="1415"/>
  <c r="M1783" i="1415"/>
  <c r="N1783" i="1415"/>
  <c r="M1784" i="1415"/>
  <c r="N1784" i="1415"/>
  <c r="M1785" i="1415"/>
  <c r="N1785" i="1415"/>
  <c r="M1786" i="1415"/>
  <c r="N1786" i="1415"/>
  <c r="M1787" i="1415"/>
  <c r="N1787" i="1415"/>
  <c r="M1788" i="1415"/>
  <c r="N1788" i="1415"/>
  <c r="M1789" i="1415"/>
  <c r="N1789" i="1415"/>
  <c r="M1790" i="1415"/>
  <c r="N1790" i="1415"/>
  <c r="M1791" i="1415"/>
  <c r="N1791" i="1415"/>
  <c r="M1792" i="1415"/>
  <c r="N1792" i="1415"/>
  <c r="M1793" i="1415"/>
  <c r="N1793" i="1415"/>
  <c r="M1794" i="1415"/>
  <c r="N1794" i="1415"/>
  <c r="M1795" i="1415"/>
  <c r="N1795" i="1415"/>
  <c r="M1796" i="1415"/>
  <c r="N1796" i="1415"/>
  <c r="M1797" i="1415"/>
  <c r="N1797" i="1415"/>
  <c r="M1798" i="1415"/>
  <c r="N1798" i="1415"/>
  <c r="M1799" i="1415"/>
  <c r="N1799" i="1415"/>
  <c r="M1800" i="1415"/>
  <c r="N1800" i="1415"/>
  <c r="M1801" i="1415"/>
  <c r="N1801" i="1415"/>
  <c r="M1802" i="1415"/>
  <c r="N1802" i="1415"/>
  <c r="M1803" i="1415"/>
  <c r="N1803" i="1415"/>
  <c r="M1804" i="1415"/>
  <c r="N1804" i="1415"/>
  <c r="M1805" i="1415"/>
  <c r="N1805" i="1415"/>
  <c r="M1806" i="1415"/>
  <c r="N1806" i="1415"/>
  <c r="M1807" i="1415"/>
  <c r="N1807" i="1415"/>
  <c r="M1808" i="1415"/>
  <c r="N1808" i="1415"/>
  <c r="M1809" i="1415"/>
  <c r="N1809" i="1415"/>
  <c r="M1810" i="1415"/>
  <c r="N1810" i="1415"/>
  <c r="M1811" i="1415"/>
  <c r="N1811" i="1415"/>
  <c r="M1812" i="1415"/>
  <c r="N1812" i="1415"/>
  <c r="M1813" i="1415"/>
  <c r="N1813" i="1415"/>
  <c r="M1814" i="1415"/>
  <c r="N1814" i="1415"/>
  <c r="M1815" i="1415"/>
  <c r="N1815" i="1415"/>
  <c r="M1816" i="1415"/>
  <c r="N1816" i="1415"/>
  <c r="M1817" i="1415"/>
  <c r="N1817" i="1415"/>
  <c r="M1818" i="1415"/>
  <c r="N1818" i="1415"/>
  <c r="M1819" i="1415"/>
  <c r="N1819" i="1415"/>
  <c r="M1820" i="1415"/>
  <c r="N1820" i="1415"/>
  <c r="M1821" i="1415"/>
  <c r="N1821" i="1415"/>
  <c r="M1822" i="1415"/>
  <c r="N1822" i="1415"/>
  <c r="M1823" i="1415"/>
  <c r="N1823" i="1415"/>
  <c r="M1824" i="1415"/>
  <c r="N1824" i="1415"/>
  <c r="M1825" i="1415"/>
  <c r="N1825" i="1415"/>
  <c r="M1826" i="1415"/>
  <c r="N1826" i="1415"/>
  <c r="M1827" i="1415"/>
  <c r="N1827" i="1415"/>
  <c r="M1828" i="1415"/>
  <c r="N1828" i="1415"/>
  <c r="M1829" i="1415"/>
  <c r="N1829" i="1415"/>
  <c r="M1830" i="1415"/>
  <c r="N1830" i="1415"/>
  <c r="M1831" i="1415"/>
  <c r="N1831" i="1415"/>
  <c r="M1832" i="1415"/>
  <c r="N1832" i="1415"/>
  <c r="M1833" i="1415"/>
  <c r="N1833" i="1415"/>
  <c r="M1834" i="1415"/>
  <c r="N1834" i="1415"/>
  <c r="M1835" i="1415"/>
  <c r="N1835" i="1415"/>
  <c r="M1836" i="1415"/>
  <c r="N1836" i="1415"/>
  <c r="M1837" i="1415"/>
  <c r="N1837" i="1415"/>
  <c r="M1838" i="1415"/>
  <c r="N1838" i="1415"/>
  <c r="M1839" i="1415"/>
  <c r="N1839" i="1415"/>
  <c r="M1840" i="1415"/>
  <c r="N1840" i="1415"/>
  <c r="M1841" i="1415"/>
  <c r="N1841" i="1415"/>
  <c r="M1842" i="1415"/>
  <c r="N1842" i="1415"/>
  <c r="M1843" i="1415"/>
  <c r="N1843" i="1415"/>
  <c r="M1844" i="1415"/>
  <c r="N1844" i="1415"/>
  <c r="M1845" i="1415"/>
  <c r="N1845" i="1415"/>
  <c r="M1846" i="1415"/>
  <c r="N1846" i="1415"/>
  <c r="M1847" i="1415"/>
  <c r="N1847" i="1415"/>
  <c r="M1848" i="1415"/>
  <c r="N1848" i="1415"/>
  <c r="M1849" i="1415"/>
  <c r="N1849" i="1415"/>
  <c r="M1850" i="1415"/>
  <c r="N1850" i="1415"/>
  <c r="M1851" i="1415"/>
  <c r="N1851" i="1415"/>
  <c r="M1852" i="1415"/>
  <c r="N1852" i="1415"/>
  <c r="M1853" i="1415"/>
  <c r="N1853" i="1415"/>
  <c r="M1854" i="1415"/>
  <c r="N1854" i="1415"/>
  <c r="M1855" i="1415"/>
  <c r="N1855" i="1415"/>
  <c r="M1856" i="1415"/>
  <c r="N1856" i="1415"/>
  <c r="M1857" i="1415"/>
  <c r="N1857" i="1415"/>
  <c r="M1858" i="1415"/>
  <c r="N1858" i="1415"/>
  <c r="M1859" i="1415"/>
  <c r="N1859" i="1415"/>
  <c r="M1860" i="1415"/>
  <c r="N1860" i="1415"/>
  <c r="M1861" i="1415"/>
  <c r="N1861" i="1415"/>
  <c r="M1862" i="1415"/>
  <c r="N1862" i="1415"/>
  <c r="M1863" i="1415"/>
  <c r="N1863" i="1415"/>
  <c r="M1864" i="1415"/>
  <c r="N1864" i="1415"/>
  <c r="M1865" i="1415"/>
  <c r="N1865" i="1415"/>
  <c r="M1866" i="1415"/>
  <c r="N1866" i="1415"/>
  <c r="M1867" i="1415"/>
  <c r="N1867" i="1415"/>
  <c r="M1868" i="1415"/>
  <c r="N1868" i="1415"/>
  <c r="M1869" i="1415"/>
  <c r="N1869" i="1415"/>
  <c r="M1870" i="1415"/>
  <c r="N1870" i="1415"/>
  <c r="M1871" i="1415"/>
  <c r="N1871" i="1415"/>
  <c r="M1872" i="1415"/>
  <c r="N1872" i="1415"/>
  <c r="M1873" i="1415"/>
  <c r="N1873" i="1415"/>
  <c r="M1874" i="1415"/>
  <c r="N1874" i="1415"/>
  <c r="M1875" i="1415"/>
  <c r="N1875" i="1415"/>
  <c r="M1876" i="1415"/>
  <c r="N1876" i="1415"/>
  <c r="M1877" i="1415"/>
  <c r="N1877" i="1415"/>
  <c r="M1878" i="1415"/>
  <c r="N1878" i="1415"/>
  <c r="M1879" i="1415"/>
  <c r="N1879" i="1415"/>
  <c r="M1880" i="1415"/>
  <c r="N1880" i="1415"/>
  <c r="M1881" i="1415"/>
  <c r="N1881" i="1415"/>
  <c r="M1882" i="1415"/>
  <c r="N1882" i="1415"/>
  <c r="M1883" i="1415"/>
  <c r="N1883" i="1415"/>
  <c r="M1884" i="1415"/>
  <c r="N1884" i="1415"/>
  <c r="M1885" i="1415"/>
  <c r="N1885" i="1415"/>
  <c r="M1886" i="1415"/>
  <c r="N1886" i="1415"/>
  <c r="M1887" i="1415"/>
  <c r="N1887" i="1415"/>
  <c r="M1888" i="1415"/>
  <c r="N1888" i="1415"/>
  <c r="M1889" i="1415"/>
  <c r="N1889" i="1415"/>
  <c r="M1890" i="1415"/>
  <c r="N1890" i="1415"/>
  <c r="M1891" i="1415"/>
  <c r="N1891" i="1415"/>
  <c r="M1892" i="1415"/>
  <c r="N1892" i="1415"/>
  <c r="M1893" i="1415"/>
  <c r="N1893" i="1415"/>
  <c r="M1894" i="1415"/>
  <c r="N1894" i="1415"/>
  <c r="M1896" i="1415"/>
  <c r="N1896" i="1415"/>
  <c r="M1897" i="1415"/>
  <c r="N1897" i="1415"/>
  <c r="M1898" i="1415"/>
  <c r="N1898" i="1415"/>
  <c r="M1899" i="1415"/>
  <c r="N1899" i="1415"/>
  <c r="M1900" i="1415"/>
  <c r="N1900" i="1415"/>
  <c r="M1901" i="1415"/>
  <c r="N1901" i="1415"/>
  <c r="M1902" i="1415"/>
  <c r="N1902" i="1415"/>
  <c r="M1903" i="1415"/>
  <c r="N1903" i="1415"/>
  <c r="M1904" i="1415"/>
  <c r="N1904" i="1415"/>
  <c r="M1905" i="1415"/>
  <c r="N1905" i="1415"/>
  <c r="M1906" i="1415"/>
  <c r="N1906" i="1415"/>
  <c r="M1907" i="1415"/>
  <c r="N1907" i="1415"/>
  <c r="M1908" i="1415"/>
  <c r="N1908" i="1415"/>
  <c r="M1909" i="1415"/>
  <c r="N1909" i="1415"/>
  <c r="M1910" i="1415"/>
  <c r="N1910" i="1415"/>
  <c r="M1911" i="1415"/>
  <c r="N1911" i="1415"/>
  <c r="M1912" i="1415"/>
  <c r="N1912" i="1415"/>
  <c r="M1913" i="1415"/>
  <c r="N1913" i="1415"/>
  <c r="M1914" i="1415"/>
  <c r="N1914" i="1415"/>
  <c r="M1918" i="1415"/>
  <c r="N1918" i="1415"/>
  <c r="M1919" i="1415"/>
  <c r="N1919" i="1415"/>
  <c r="M1920" i="1415"/>
  <c r="N1920" i="1415"/>
  <c r="M1921" i="1415"/>
  <c r="N1921" i="1415"/>
  <c r="M1922" i="1415"/>
  <c r="N1922" i="1415"/>
  <c r="M1923" i="1415"/>
  <c r="N1923" i="1415"/>
  <c r="M1924" i="1415"/>
  <c r="N1924" i="1415"/>
  <c r="M1925" i="1415"/>
  <c r="N1925" i="1415"/>
  <c r="M1926" i="1415"/>
  <c r="N1926" i="1415"/>
  <c r="M1927" i="1415"/>
  <c r="N1927" i="1415"/>
  <c r="M1928" i="1415"/>
  <c r="N1928" i="1415"/>
  <c r="M1929" i="1415"/>
  <c r="N1929" i="1415"/>
  <c r="M1930" i="1415"/>
  <c r="N1930" i="1415"/>
  <c r="M1931" i="1415"/>
  <c r="N1931" i="1415"/>
  <c r="M1932" i="1415"/>
  <c r="N1932" i="1415"/>
  <c r="M1933" i="1415"/>
  <c r="N1933" i="1415"/>
  <c r="M1934" i="1415"/>
  <c r="N1934" i="1415"/>
  <c r="M1935" i="1415"/>
  <c r="N1935" i="1415"/>
  <c r="M1936" i="1415"/>
  <c r="N1936" i="1415"/>
  <c r="M1937" i="1415"/>
  <c r="N1937" i="1415"/>
  <c r="M1938" i="1415"/>
  <c r="N1938" i="1415"/>
  <c r="M1939" i="1415"/>
  <c r="N1939" i="1415"/>
  <c r="M1940" i="1415"/>
  <c r="N1940" i="1415"/>
  <c r="M1941" i="1415"/>
  <c r="N1941" i="1415"/>
  <c r="M1942" i="1415"/>
  <c r="N1942" i="1415"/>
  <c r="M1943" i="1415"/>
  <c r="N1943" i="1415"/>
  <c r="M1944" i="1415"/>
  <c r="N1944" i="1415"/>
  <c r="M1945" i="1415"/>
  <c r="N1945" i="1415"/>
  <c r="M1946" i="1415"/>
  <c r="N1946" i="1415"/>
  <c r="M1947" i="1415"/>
  <c r="N1947" i="1415"/>
  <c r="M1948" i="1415"/>
  <c r="N1948" i="1415"/>
  <c r="M1949" i="1415"/>
  <c r="N1949" i="1415"/>
  <c r="M1950" i="1415"/>
  <c r="N1950" i="1415"/>
  <c r="M1951" i="1415"/>
  <c r="N1951" i="1415"/>
  <c r="M1952" i="1415"/>
  <c r="N1952" i="1415"/>
  <c r="M1953" i="1415"/>
  <c r="N1953" i="1415"/>
  <c r="M1954" i="1415"/>
  <c r="N1954" i="1415"/>
  <c r="M1955" i="1415"/>
  <c r="N1955" i="1415"/>
  <c r="M1956" i="1415"/>
  <c r="N1956" i="1415"/>
  <c r="M1957" i="1415"/>
  <c r="N1957" i="1415"/>
  <c r="M1958" i="1415"/>
  <c r="N1958" i="1415"/>
  <c r="M1959" i="1415"/>
  <c r="N1959" i="1415"/>
  <c r="M1960" i="1415"/>
  <c r="N1960" i="1415"/>
  <c r="M1961" i="1415"/>
  <c r="N1961" i="1415"/>
  <c r="M1962" i="1415"/>
  <c r="N1962" i="1415"/>
  <c r="M1963" i="1415"/>
  <c r="N1963" i="1415"/>
  <c r="M1964" i="1415"/>
  <c r="N1964" i="1415"/>
  <c r="M1965" i="1415"/>
  <c r="N1965" i="1415"/>
  <c r="M1966" i="1415"/>
  <c r="N1966" i="1415"/>
  <c r="M1967" i="1415"/>
  <c r="N1967" i="1415"/>
  <c r="M1968" i="1415"/>
  <c r="N1968" i="1415"/>
  <c r="M1969" i="1415"/>
  <c r="N1969" i="1415"/>
  <c r="M1970" i="1415"/>
  <c r="N1970" i="1415"/>
  <c r="M1971" i="1415"/>
  <c r="N1971" i="1415"/>
  <c r="M1972" i="1415"/>
  <c r="N1972" i="1415"/>
  <c r="M1973" i="1415"/>
  <c r="N1973" i="1415"/>
  <c r="M1974" i="1415"/>
  <c r="N1974" i="1415"/>
  <c r="M1975" i="1415"/>
  <c r="N1975" i="1415"/>
  <c r="M1976" i="1415"/>
  <c r="N1976" i="1415"/>
  <c r="M1977" i="1415"/>
  <c r="N1977" i="1415"/>
  <c r="M1978" i="1415"/>
  <c r="N1978" i="1415"/>
  <c r="M1979" i="1415"/>
  <c r="N1979" i="1415"/>
  <c r="M1980" i="1415"/>
  <c r="N1980" i="1415"/>
  <c r="M1981" i="1415"/>
  <c r="N1981" i="1415"/>
  <c r="M1982" i="1415"/>
  <c r="N1982" i="1415"/>
  <c r="M1983" i="1415"/>
  <c r="N1983" i="1415"/>
  <c r="M1984" i="1415"/>
  <c r="N1984" i="1415"/>
  <c r="M1985" i="1415"/>
  <c r="N1985" i="1415"/>
  <c r="M1986" i="1415"/>
  <c r="N1986" i="1415"/>
  <c r="M1987" i="1415"/>
  <c r="N1987" i="1415"/>
  <c r="M1988" i="1415"/>
  <c r="N1988" i="1415"/>
  <c r="M1989" i="1415"/>
  <c r="N1989" i="1415"/>
  <c r="M1990" i="1415"/>
  <c r="N1990" i="1415"/>
  <c r="M1991" i="1415"/>
  <c r="N1991" i="1415"/>
  <c r="M1992" i="1415"/>
  <c r="N1992" i="1415"/>
  <c r="M1993" i="1415"/>
  <c r="N1993" i="1415"/>
  <c r="M1994" i="1415"/>
  <c r="N1994" i="1415"/>
  <c r="M1995" i="1415"/>
  <c r="N1995" i="1415"/>
  <c r="M1996" i="1415"/>
  <c r="N1996" i="1415"/>
  <c r="M1997" i="1415"/>
  <c r="N1997" i="1415"/>
  <c r="M1998" i="1415"/>
  <c r="N1998" i="1415"/>
  <c r="M1999" i="1415"/>
  <c r="N1999" i="1415"/>
  <c r="M2000" i="1415"/>
  <c r="N2000" i="1415"/>
  <c r="M2001" i="1415"/>
  <c r="N2001" i="1415"/>
  <c r="M2002" i="1415"/>
  <c r="N2002" i="1415"/>
  <c r="M2003" i="1415"/>
  <c r="N2003" i="1415"/>
  <c r="M2004" i="1415"/>
  <c r="N2004" i="1415"/>
  <c r="M2005" i="1415"/>
  <c r="N2005" i="1415"/>
  <c r="M2006" i="1415"/>
  <c r="N2006" i="1415"/>
  <c r="M2007" i="1415"/>
  <c r="N2007" i="1415"/>
  <c r="M2008" i="1415"/>
  <c r="N2008" i="1415"/>
  <c r="M2009" i="1415"/>
  <c r="N2009" i="1415"/>
  <c r="M2010" i="1415"/>
  <c r="N2010" i="1415"/>
  <c r="M2011" i="1415"/>
  <c r="N2011" i="1415"/>
  <c r="M2012" i="1415"/>
  <c r="N2012" i="1415"/>
  <c r="M2013" i="1415"/>
  <c r="N2013" i="1415"/>
  <c r="M2014" i="1415"/>
  <c r="N2014" i="1415"/>
  <c r="M2015" i="1415"/>
  <c r="N2015" i="1415"/>
  <c r="M2016" i="1415"/>
  <c r="N2016" i="1415"/>
  <c r="M2017" i="1415"/>
  <c r="N2017" i="1415"/>
  <c r="M2018" i="1415"/>
  <c r="N2018" i="1415"/>
  <c r="M2019" i="1415"/>
  <c r="N2019" i="1415"/>
  <c r="M2020" i="1415"/>
  <c r="N2020" i="1415"/>
  <c r="M2021" i="1415"/>
  <c r="N2021" i="1415"/>
  <c r="M2022" i="1415"/>
  <c r="N2022" i="1415"/>
  <c r="M2023" i="1415"/>
  <c r="N2023" i="1415"/>
  <c r="M2024" i="1415"/>
  <c r="N2024" i="1415"/>
  <c r="M2025" i="1415"/>
  <c r="N2025" i="1415"/>
  <c r="M2026" i="1415"/>
  <c r="N2026" i="1415"/>
  <c r="M2027" i="1415"/>
  <c r="N2027" i="1415"/>
  <c r="M2028" i="1415"/>
  <c r="N2028" i="1415"/>
  <c r="M2029" i="1415"/>
  <c r="N2029" i="1415"/>
  <c r="M2030" i="1415"/>
  <c r="N2030" i="1415"/>
  <c r="M2031" i="1415"/>
  <c r="N2031" i="1415"/>
  <c r="M2032" i="1415"/>
  <c r="N2032" i="1415"/>
  <c r="M2033" i="1415"/>
  <c r="N2033" i="1415"/>
  <c r="M2034" i="1415"/>
  <c r="N2034" i="1415"/>
  <c r="M2035" i="1415"/>
  <c r="N2035" i="1415"/>
  <c r="M2036" i="1415"/>
  <c r="N2036" i="1415"/>
  <c r="M2037" i="1415"/>
  <c r="N2037" i="1415"/>
  <c r="M2038" i="1415"/>
  <c r="N2038" i="1415"/>
  <c r="M2039" i="1415"/>
  <c r="N2039" i="1415"/>
  <c r="M2040" i="1415"/>
  <c r="N2040" i="1415"/>
  <c r="M2041" i="1415"/>
  <c r="N2041" i="1415"/>
  <c r="M2042" i="1415"/>
  <c r="N2042" i="1415"/>
  <c r="M2043" i="1415"/>
  <c r="N2043" i="1415"/>
  <c r="M2044" i="1415"/>
  <c r="N2044" i="1415"/>
  <c r="M2045" i="1415"/>
  <c r="N2045" i="1415"/>
  <c r="M2046" i="1415"/>
  <c r="N2046" i="1415"/>
  <c r="M2047" i="1415"/>
  <c r="N2047" i="1415"/>
  <c r="M2048" i="1415"/>
  <c r="N2048" i="1415"/>
  <c r="M2049" i="1415"/>
  <c r="N2049" i="1415"/>
  <c r="M2050" i="1415"/>
  <c r="N2050" i="1415"/>
  <c r="M2051" i="1415"/>
  <c r="N2051" i="1415"/>
  <c r="M2052" i="1415"/>
  <c r="N2052" i="1415"/>
  <c r="M2053" i="1415"/>
  <c r="N2053" i="1415"/>
  <c r="M2054" i="1415"/>
  <c r="N2054" i="1415"/>
  <c r="M2055" i="1415"/>
  <c r="N2055" i="1415"/>
  <c r="M2056" i="1415"/>
  <c r="N2056" i="1415"/>
  <c r="M2057" i="1415"/>
  <c r="N2057" i="1415"/>
  <c r="M2058" i="1415"/>
  <c r="N2058" i="1415"/>
  <c r="M2059" i="1415"/>
  <c r="N2059" i="1415"/>
  <c r="M2060" i="1415"/>
  <c r="N2060" i="1415"/>
  <c r="M2061" i="1415"/>
  <c r="N2061" i="1415"/>
  <c r="M2062" i="1415"/>
  <c r="N2062" i="1415"/>
  <c r="M2063" i="1415"/>
  <c r="N2063" i="1415"/>
  <c r="M2064" i="1415"/>
  <c r="N2064" i="1415"/>
  <c r="M2065" i="1415"/>
  <c r="N2065" i="1415"/>
  <c r="M2066" i="1415"/>
  <c r="N2066" i="1415"/>
  <c r="M2067" i="1415"/>
  <c r="N2067" i="1415"/>
  <c r="M2068" i="1415"/>
  <c r="N2068" i="1415"/>
  <c r="M2069" i="1415"/>
  <c r="N2069" i="1415"/>
  <c r="M2070" i="1415"/>
  <c r="N2070" i="1415"/>
  <c r="M2071" i="1415"/>
  <c r="N2071" i="1415"/>
  <c r="M2072" i="1415"/>
  <c r="N2072" i="1415"/>
  <c r="M2073" i="1415"/>
  <c r="N2073" i="1415"/>
  <c r="M2074" i="1415"/>
  <c r="N2074" i="1415"/>
  <c r="M2075" i="1415"/>
  <c r="N2075" i="1415"/>
  <c r="M2076" i="1415"/>
  <c r="N2076" i="1415"/>
  <c r="M2077" i="1415"/>
  <c r="N2077" i="1415"/>
  <c r="M2078" i="1415"/>
  <c r="N2078" i="1415"/>
  <c r="M2079" i="1415"/>
  <c r="N2079" i="1415"/>
  <c r="M2080" i="1415"/>
  <c r="N2080" i="1415"/>
  <c r="M2081" i="1415"/>
  <c r="N2081" i="1415"/>
  <c r="M2082" i="1415"/>
  <c r="N2082" i="1415"/>
  <c r="M2083" i="1415"/>
  <c r="N2083" i="1415"/>
  <c r="M2084" i="1415"/>
  <c r="N2084" i="1415"/>
  <c r="M2085" i="1415"/>
  <c r="N2085" i="1415"/>
  <c r="M2086" i="1415"/>
  <c r="N2086" i="1415"/>
  <c r="M2087" i="1415"/>
  <c r="N2087" i="1415"/>
  <c r="M2088" i="1415"/>
  <c r="N2088" i="1415"/>
  <c r="M2089" i="1415"/>
  <c r="N2089" i="1415"/>
  <c r="M2090" i="1415"/>
  <c r="N2090" i="1415"/>
  <c r="M2091" i="1415"/>
  <c r="N2091" i="1415"/>
  <c r="M2092" i="1415"/>
  <c r="N2092" i="1415"/>
  <c r="M2093" i="1415"/>
  <c r="N2093" i="1415"/>
  <c r="M2094" i="1415"/>
  <c r="N2094" i="1415"/>
  <c r="M2095" i="1415"/>
  <c r="N2095" i="1415"/>
  <c r="M2096" i="1415"/>
  <c r="N2096" i="1415"/>
  <c r="M2097" i="1415"/>
  <c r="N2097" i="1415"/>
  <c r="M2098" i="1415"/>
  <c r="N2098" i="1415"/>
  <c r="M2099" i="1415"/>
  <c r="N2099" i="1415"/>
  <c r="M2100" i="1415"/>
  <c r="N2100" i="1415"/>
  <c r="M2101" i="1415"/>
  <c r="N2101" i="1415"/>
  <c r="M2102" i="1415"/>
  <c r="N2102" i="1415"/>
  <c r="M2103" i="1415"/>
  <c r="N2103" i="1415"/>
  <c r="M2104" i="1415"/>
  <c r="N2104" i="1415"/>
  <c r="M2105" i="1415"/>
  <c r="N2105" i="1415"/>
  <c r="M2106" i="1415"/>
  <c r="N2106" i="1415"/>
  <c r="M2107" i="1415"/>
  <c r="N2107" i="1415"/>
  <c r="M2108" i="1415"/>
  <c r="N2108" i="1415"/>
  <c r="M2109" i="1415"/>
  <c r="N2109" i="1415"/>
  <c r="M2110" i="1415"/>
  <c r="N2110" i="1415"/>
  <c r="M2111" i="1415"/>
  <c r="N2111" i="1415"/>
  <c r="M2112" i="1415"/>
  <c r="N2112" i="1415"/>
  <c r="M2113" i="1415"/>
  <c r="N2113" i="1415"/>
  <c r="M2114" i="1415"/>
  <c r="N2114" i="1415"/>
  <c r="M2115" i="1415"/>
  <c r="N2115" i="1415"/>
  <c r="M2116" i="1415"/>
  <c r="N2116" i="1415"/>
  <c r="M2117" i="1415"/>
  <c r="N2117" i="1415"/>
  <c r="M2118" i="1415"/>
  <c r="N2118" i="1415"/>
  <c r="M2119" i="1415"/>
  <c r="N2119" i="1415"/>
  <c r="M2120" i="1415"/>
  <c r="N2120" i="1415"/>
  <c r="M2121" i="1415"/>
  <c r="N2121" i="1415"/>
  <c r="M2122" i="1415"/>
  <c r="N2122" i="1415"/>
  <c r="M2123" i="1415"/>
  <c r="N2123" i="1415"/>
  <c r="M2124" i="1415"/>
  <c r="N2124" i="1415"/>
  <c r="M2125" i="1415"/>
  <c r="N2125" i="1415"/>
  <c r="M2126" i="1415"/>
  <c r="N2126" i="1415"/>
  <c r="M2127" i="1415"/>
  <c r="N2127" i="1415"/>
  <c r="M2128" i="1415"/>
  <c r="N2128" i="1415"/>
  <c r="M2129" i="1415"/>
  <c r="N2129" i="1415"/>
  <c r="M2130" i="1415"/>
  <c r="N2130" i="1415"/>
  <c r="M2131" i="1415"/>
  <c r="N2131" i="1415"/>
  <c r="M2132" i="1415"/>
  <c r="N2132" i="1415"/>
  <c r="M2133" i="1415"/>
  <c r="N2133" i="1415"/>
  <c r="M2134" i="1415"/>
  <c r="N2134" i="1415"/>
  <c r="M2135" i="1415"/>
  <c r="N2135" i="1415"/>
  <c r="M2136" i="1415"/>
  <c r="N2136" i="1415"/>
  <c r="M2137" i="1415"/>
  <c r="N2137" i="1415"/>
  <c r="M2138" i="1415"/>
  <c r="N2138" i="1415"/>
  <c r="M2139" i="1415"/>
  <c r="N2139" i="1415"/>
  <c r="M2140" i="1415"/>
  <c r="N2140" i="1415"/>
  <c r="M2141" i="1415"/>
  <c r="N2141" i="1415"/>
  <c r="M2142" i="1415"/>
  <c r="N2142" i="1415"/>
  <c r="M2143" i="1415"/>
  <c r="N2143" i="1415"/>
  <c r="M2144" i="1415"/>
  <c r="N2144" i="1415"/>
  <c r="M2145" i="1415"/>
  <c r="N2145" i="1415"/>
  <c r="M2146" i="1415"/>
  <c r="N2146" i="1415"/>
  <c r="M2147" i="1415"/>
  <c r="N2147" i="1415"/>
  <c r="M2148" i="1415"/>
  <c r="N2148" i="1415"/>
  <c r="M2149" i="1415"/>
  <c r="N2149" i="1415"/>
  <c r="M2150" i="1415"/>
  <c r="N2150" i="1415"/>
  <c r="M2151" i="1415"/>
  <c r="N2151" i="1415"/>
  <c r="M2152" i="1415"/>
  <c r="N2152" i="1415"/>
  <c r="M2153" i="1415"/>
  <c r="N2153" i="1415"/>
  <c r="M2154" i="1415"/>
  <c r="N2154" i="1415"/>
  <c r="M2155" i="1415"/>
  <c r="N2155" i="1415"/>
  <c r="M2156" i="1415"/>
  <c r="N2156" i="1415"/>
  <c r="M2157" i="1415"/>
  <c r="N2157" i="1415"/>
  <c r="M2158" i="1415"/>
  <c r="N2158" i="1415"/>
  <c r="M2159" i="1415"/>
  <c r="N2159" i="1415"/>
  <c r="M2160" i="1415"/>
  <c r="N2160" i="1415"/>
  <c r="M2161" i="1415"/>
  <c r="N2161" i="1415"/>
  <c r="M2162" i="1415"/>
  <c r="N2162" i="1415"/>
  <c r="M2163" i="1415"/>
  <c r="N2163" i="1415"/>
  <c r="M2164" i="1415"/>
  <c r="N2164" i="1415"/>
  <c r="M2165" i="1415"/>
  <c r="N2165" i="1415"/>
  <c r="M2166" i="1415"/>
  <c r="N2166" i="1415"/>
  <c r="M2167" i="1415"/>
  <c r="N2167" i="1415"/>
  <c r="M2168" i="1415"/>
  <c r="N2168" i="1415"/>
  <c r="M2169" i="1415"/>
  <c r="N2169" i="1415"/>
  <c r="M2170" i="1415"/>
  <c r="N2170" i="1415"/>
  <c r="M2171" i="1415"/>
  <c r="N2171" i="1415"/>
  <c r="M2172" i="1415"/>
  <c r="N2172" i="1415"/>
  <c r="M2173" i="1415"/>
  <c r="N2173" i="1415"/>
  <c r="M2174" i="1415"/>
  <c r="N2174" i="1415"/>
  <c r="M2175" i="1415"/>
  <c r="N2175" i="1415"/>
  <c r="M2176" i="1415"/>
  <c r="N2176" i="1415"/>
  <c r="M2177" i="1415"/>
  <c r="N2177" i="1415"/>
  <c r="M2178" i="1415"/>
  <c r="N2178" i="1415"/>
  <c r="M2179" i="1415"/>
  <c r="N2179" i="1415"/>
  <c r="M2180" i="1415"/>
  <c r="N2180" i="1415"/>
  <c r="M2181" i="1415"/>
  <c r="N2181" i="1415"/>
  <c r="M2182" i="1415"/>
  <c r="N2182" i="1415"/>
  <c r="M2183" i="1415"/>
  <c r="N2183" i="1415"/>
  <c r="M2184" i="1415"/>
  <c r="N2184" i="1415"/>
  <c r="M2185" i="1415"/>
  <c r="N2185" i="1415"/>
  <c r="M2186" i="1415"/>
  <c r="N2186" i="1415"/>
  <c r="M2187" i="1415"/>
  <c r="N2187" i="1415"/>
  <c r="M2188" i="1415"/>
  <c r="N2188" i="1415"/>
  <c r="M2189" i="1415"/>
  <c r="N2189" i="1415"/>
  <c r="M2190" i="1415"/>
  <c r="N2190" i="1415"/>
  <c r="M2191" i="1415"/>
  <c r="N2191" i="1415"/>
  <c r="M2192" i="1415"/>
  <c r="N2192" i="1415"/>
  <c r="M2193" i="1415"/>
  <c r="N2193" i="1415"/>
  <c r="M2194" i="1415"/>
  <c r="N2194" i="1415"/>
  <c r="M2195" i="1415"/>
  <c r="N2195" i="1415"/>
  <c r="M2196" i="1415"/>
  <c r="N2196" i="1415"/>
  <c r="M2197" i="1415"/>
  <c r="N2197" i="1415"/>
  <c r="M2198" i="1415"/>
  <c r="N2198" i="1415"/>
  <c r="M2199" i="1415"/>
  <c r="N2199" i="1415"/>
  <c r="M2200" i="1415"/>
  <c r="N2200" i="1415"/>
  <c r="M2201" i="1415"/>
  <c r="N2201" i="1415"/>
  <c r="M2202" i="1415"/>
  <c r="N2202" i="1415"/>
  <c r="M2203" i="1415"/>
  <c r="N2203" i="1415"/>
  <c r="M2204" i="1415"/>
  <c r="N2204" i="1415"/>
  <c r="M2205" i="1415"/>
  <c r="N2205" i="1415"/>
  <c r="M2206" i="1415"/>
  <c r="N2206" i="1415"/>
  <c r="M2207" i="1415"/>
  <c r="N2207" i="1415"/>
  <c r="M2208" i="1415"/>
  <c r="N2208" i="1415"/>
  <c r="M2209" i="1415"/>
  <c r="N2209" i="1415"/>
  <c r="M2210" i="1415"/>
  <c r="N2210" i="1415"/>
  <c r="M2211" i="1415"/>
  <c r="N2211" i="1415"/>
  <c r="M2212" i="1415"/>
  <c r="N2212" i="1415"/>
  <c r="M2213" i="1415"/>
  <c r="N2213" i="1415"/>
  <c r="M2214" i="1415"/>
  <c r="N2214" i="1415"/>
  <c r="M2215" i="1415"/>
  <c r="N2215" i="1415"/>
  <c r="M2216" i="1415"/>
  <c r="N2216" i="1415"/>
  <c r="M2217" i="1415"/>
  <c r="N2217" i="1415"/>
  <c r="M2218" i="1415"/>
  <c r="N2218" i="1415"/>
  <c r="O2218" i="1415" s="1"/>
  <c r="M2219" i="1415"/>
  <c r="N2219" i="1415"/>
  <c r="M2220" i="1415"/>
  <c r="N2220" i="1415"/>
  <c r="M2221" i="1415"/>
  <c r="N2221" i="1415"/>
  <c r="M2222" i="1415"/>
  <c r="N2222" i="1415"/>
  <c r="M2223" i="1415"/>
  <c r="N2223" i="1415"/>
  <c r="M2224" i="1415"/>
  <c r="N2224" i="1415"/>
  <c r="M2225" i="1415"/>
  <c r="N2225" i="1415"/>
  <c r="M2226" i="1415"/>
  <c r="N2226" i="1415"/>
  <c r="M2227" i="1415"/>
  <c r="N2227" i="1415"/>
  <c r="M2228" i="1415"/>
  <c r="N2228" i="1415"/>
  <c r="M2229" i="1415"/>
  <c r="N2229" i="1415"/>
  <c r="M2230" i="1415"/>
  <c r="N2230" i="1415"/>
  <c r="O2230" i="1415" s="1"/>
  <c r="M2231" i="1415"/>
  <c r="N2231" i="1415"/>
  <c r="M2232" i="1415"/>
  <c r="N2232" i="1415"/>
  <c r="M2233" i="1415"/>
  <c r="N2233" i="1415"/>
  <c r="M2234" i="1415"/>
  <c r="N2234" i="1415"/>
  <c r="M2235" i="1415"/>
  <c r="N2235" i="1415"/>
  <c r="M2236" i="1415"/>
  <c r="N2236" i="1415"/>
  <c r="M2237" i="1415"/>
  <c r="N2237" i="1415"/>
  <c r="M2238" i="1415"/>
  <c r="N2238" i="1415"/>
  <c r="M2239" i="1415"/>
  <c r="N2239" i="1415"/>
  <c r="M2240" i="1415"/>
  <c r="N2240" i="1415"/>
  <c r="M2241" i="1415"/>
  <c r="O2241" i="1415" s="1"/>
  <c r="N2241" i="1415"/>
  <c r="M2242" i="1415"/>
  <c r="N2242" i="1415"/>
  <c r="M2243" i="1415"/>
  <c r="N2243" i="1415"/>
  <c r="M2244" i="1415"/>
  <c r="N2244" i="1415"/>
  <c r="M2245" i="1415"/>
  <c r="N2245" i="1415"/>
  <c r="M2246" i="1415"/>
  <c r="N2246" i="1415"/>
  <c r="M2247" i="1415"/>
  <c r="N2247" i="1415"/>
  <c r="M2248" i="1415"/>
  <c r="N2248" i="1415"/>
  <c r="M2249" i="1415"/>
  <c r="N2249" i="1415"/>
  <c r="M2250" i="1415"/>
  <c r="N2250" i="1415"/>
  <c r="M2251" i="1415"/>
  <c r="N2251" i="1415"/>
  <c r="M2252" i="1415"/>
  <c r="N2252" i="1415"/>
  <c r="M2253" i="1415"/>
  <c r="N2253" i="1415"/>
  <c r="M2254" i="1415"/>
  <c r="N2254" i="1415"/>
  <c r="M2255" i="1415"/>
  <c r="N2255" i="1415"/>
  <c r="M2256" i="1415"/>
  <c r="N2256" i="1415"/>
  <c r="M2257" i="1415"/>
  <c r="N2257" i="1415"/>
  <c r="M2258" i="1415"/>
  <c r="N2258" i="1415"/>
  <c r="M2259" i="1415"/>
  <c r="N2259" i="1415"/>
  <c r="M2260" i="1415"/>
  <c r="N2260" i="1415"/>
  <c r="M2261" i="1415"/>
  <c r="N2261" i="1415"/>
  <c r="M2262" i="1415"/>
  <c r="N2262" i="1415"/>
  <c r="M2263" i="1415"/>
  <c r="N2263" i="1415"/>
  <c r="M2264" i="1415"/>
  <c r="N2264" i="1415"/>
  <c r="M2265" i="1415"/>
  <c r="O2265" i="1415" s="1"/>
  <c r="N2265" i="1415"/>
  <c r="M2266" i="1415"/>
  <c r="N2266" i="1415"/>
  <c r="M2267" i="1415"/>
  <c r="N2267" i="1415"/>
  <c r="M2268" i="1415"/>
  <c r="N2268" i="1415"/>
  <c r="M2269" i="1415"/>
  <c r="N2269" i="1415"/>
  <c r="M2270" i="1415"/>
  <c r="N2270" i="1415"/>
  <c r="M2271" i="1415"/>
  <c r="N2271" i="1415"/>
  <c r="M2272" i="1415"/>
  <c r="N2272" i="1415"/>
  <c r="M2273" i="1415"/>
  <c r="N2273" i="1415"/>
  <c r="M2274" i="1415"/>
  <c r="N2274" i="1415"/>
  <c r="M2275" i="1415"/>
  <c r="N2275" i="1415"/>
  <c r="M2276" i="1415"/>
  <c r="N2276" i="1415"/>
  <c r="M2277" i="1415"/>
  <c r="O2277" i="1415" s="1"/>
  <c r="N2277" i="1415"/>
  <c r="M2278" i="1415"/>
  <c r="N2278" i="1415"/>
  <c r="M2279" i="1415"/>
  <c r="N2279" i="1415"/>
  <c r="M2280" i="1415"/>
  <c r="N2280" i="1415"/>
  <c r="M2281" i="1415"/>
  <c r="N2281" i="1415"/>
  <c r="M2282" i="1415"/>
  <c r="N2282" i="1415"/>
  <c r="M2283" i="1415"/>
  <c r="N2283" i="1415"/>
  <c r="M2284" i="1415"/>
  <c r="N2284" i="1415"/>
  <c r="M2285" i="1415"/>
  <c r="N2285" i="1415"/>
  <c r="M2286" i="1415"/>
  <c r="N2286" i="1415"/>
  <c r="M2287" i="1415"/>
  <c r="N2287" i="1415"/>
  <c r="M2288" i="1415"/>
  <c r="N2288" i="1415"/>
  <c r="M2289" i="1415"/>
  <c r="N2289" i="1415"/>
  <c r="M2290" i="1415"/>
  <c r="N2290" i="1415"/>
  <c r="M2291" i="1415"/>
  <c r="N2291" i="1415"/>
  <c r="M2292" i="1415"/>
  <c r="N2292" i="1415"/>
  <c r="M2293" i="1415"/>
  <c r="N2293" i="1415"/>
  <c r="M2294" i="1415"/>
  <c r="N2294" i="1415"/>
  <c r="M2295" i="1415"/>
  <c r="N2295" i="1415"/>
  <c r="M2296" i="1415"/>
  <c r="N2296" i="1415"/>
  <c r="M2297" i="1415"/>
  <c r="N2297" i="1415"/>
  <c r="M2298" i="1415"/>
  <c r="N2298" i="1415"/>
  <c r="M2299" i="1415"/>
  <c r="N2299" i="1415"/>
  <c r="M2300" i="1415"/>
  <c r="N2300" i="1415"/>
  <c r="M2301" i="1415"/>
  <c r="N2301" i="1415"/>
  <c r="M2302" i="1415"/>
  <c r="N2302" i="1415"/>
  <c r="M2303" i="1415"/>
  <c r="N2303" i="1415"/>
  <c r="M2304" i="1415"/>
  <c r="N2304" i="1415"/>
  <c r="M2305" i="1415"/>
  <c r="N2305" i="1415"/>
  <c r="M2306" i="1415"/>
  <c r="N2306" i="1415"/>
  <c r="M2307" i="1415"/>
  <c r="N2307" i="1415"/>
  <c r="M2308" i="1415"/>
  <c r="N2308" i="1415"/>
  <c r="M2309" i="1415"/>
  <c r="N2309" i="1415"/>
  <c r="M2310" i="1415"/>
  <c r="N2310" i="1415"/>
  <c r="M2311" i="1415"/>
  <c r="N2311" i="1415"/>
  <c r="M2312" i="1415"/>
  <c r="N2312" i="1415"/>
  <c r="M2313" i="1415"/>
  <c r="N2313" i="1415"/>
  <c r="M2314" i="1415"/>
  <c r="N2314" i="1415"/>
  <c r="M2315" i="1415"/>
  <c r="N2315" i="1415"/>
  <c r="M2316" i="1415"/>
  <c r="N2316" i="1415"/>
  <c r="M2317" i="1415"/>
  <c r="N2317" i="1415"/>
  <c r="M2318" i="1415"/>
  <c r="N2318" i="1415"/>
  <c r="M2319" i="1415"/>
  <c r="N2319" i="1415"/>
  <c r="M2320" i="1415"/>
  <c r="N2320" i="1415"/>
  <c r="M2321" i="1415"/>
  <c r="N2321" i="1415"/>
  <c r="M2322" i="1415"/>
  <c r="N2322" i="1415"/>
  <c r="M2323" i="1415"/>
  <c r="N2323" i="1415"/>
  <c r="M2324" i="1415"/>
  <c r="N2324" i="1415"/>
  <c r="M2325" i="1415"/>
  <c r="N2325" i="1415"/>
  <c r="M2326" i="1415"/>
  <c r="N2326" i="1415"/>
  <c r="M2327" i="1415"/>
  <c r="N2327" i="1415"/>
  <c r="M2328" i="1415"/>
  <c r="N2328" i="1415"/>
  <c r="M2329" i="1415"/>
  <c r="N2329" i="1415"/>
  <c r="M2330" i="1415"/>
  <c r="N2330" i="1415"/>
  <c r="M2331" i="1415"/>
  <c r="N2331" i="1415"/>
  <c r="M2332" i="1415"/>
  <c r="N2332" i="1415"/>
  <c r="M2333" i="1415"/>
  <c r="N2333" i="1415"/>
  <c r="M2334" i="1415"/>
  <c r="N2334" i="1415"/>
  <c r="M2335" i="1415"/>
  <c r="N2335" i="1415"/>
  <c r="M2336" i="1415"/>
  <c r="N2336" i="1415"/>
  <c r="M2337" i="1415"/>
  <c r="N2337" i="1415"/>
  <c r="M2338" i="1415"/>
  <c r="N2338" i="1415"/>
  <c r="M2339" i="1415"/>
  <c r="N2339" i="1415"/>
  <c r="M2340" i="1415"/>
  <c r="N2340" i="1415"/>
  <c r="M2341" i="1415"/>
  <c r="N2341" i="1415"/>
  <c r="M2342" i="1415"/>
  <c r="N2342" i="1415"/>
  <c r="M2343" i="1415"/>
  <c r="N2343" i="1415"/>
  <c r="M2344" i="1415"/>
  <c r="N2344" i="1415"/>
  <c r="M2345" i="1415"/>
  <c r="N2345" i="1415"/>
  <c r="M2346" i="1415"/>
  <c r="N2346" i="1415"/>
  <c r="M2347" i="1415"/>
  <c r="N2347" i="1415"/>
  <c r="M2348" i="1415"/>
  <c r="N2348" i="1415"/>
  <c r="M2349" i="1415"/>
  <c r="N2349" i="1415"/>
  <c r="M2350" i="1415"/>
  <c r="N2350" i="1415"/>
  <c r="M2351" i="1415"/>
  <c r="N2351" i="1415"/>
  <c r="M2352" i="1415"/>
  <c r="N2352" i="1415"/>
  <c r="M2353" i="1415"/>
  <c r="N2353" i="1415"/>
  <c r="M2354" i="1415"/>
  <c r="N2354" i="1415"/>
  <c r="M2355" i="1415"/>
  <c r="N2355" i="1415"/>
  <c r="M2356" i="1415"/>
  <c r="N2356" i="1415"/>
  <c r="M2357" i="1415"/>
  <c r="N2357" i="1415"/>
  <c r="M2358" i="1415"/>
  <c r="N2358" i="1415"/>
  <c r="M2359" i="1415"/>
  <c r="N2359" i="1415"/>
  <c r="M2360" i="1415"/>
  <c r="N2360" i="1415"/>
  <c r="M2361" i="1415"/>
  <c r="N2361" i="1415"/>
  <c r="M2362" i="1415"/>
  <c r="N2362" i="1415"/>
  <c r="M2363" i="1415"/>
  <c r="N2363" i="1415"/>
  <c r="M2364" i="1415"/>
  <c r="N2364" i="1415"/>
  <c r="M2365" i="1415"/>
  <c r="N2365" i="1415"/>
  <c r="M2366" i="1415"/>
  <c r="N2366" i="1415"/>
  <c r="M2367" i="1415"/>
  <c r="N2367" i="1415"/>
  <c r="M2368" i="1415"/>
  <c r="N2368" i="1415"/>
  <c r="M2369" i="1415"/>
  <c r="N2369" i="1415"/>
  <c r="M2370" i="1415"/>
  <c r="N2370" i="1415"/>
  <c r="M2371" i="1415"/>
  <c r="N2371" i="1415"/>
  <c r="M2372" i="1415"/>
  <c r="N2372" i="1415"/>
  <c r="M2373" i="1415"/>
  <c r="N2373" i="1415"/>
  <c r="M2374" i="1415"/>
  <c r="N2374" i="1415"/>
  <c r="M2375" i="1415"/>
  <c r="N2375" i="1415"/>
  <c r="M2376" i="1415"/>
  <c r="N2376" i="1415"/>
  <c r="M2377" i="1415"/>
  <c r="N2377" i="1415"/>
  <c r="M2378" i="1415"/>
  <c r="N2378" i="1415"/>
  <c r="M2379" i="1415"/>
  <c r="N2379" i="1415"/>
  <c r="M2380" i="1415"/>
  <c r="N2380" i="1415"/>
  <c r="M2381" i="1415"/>
  <c r="N2381" i="1415"/>
  <c r="M2382" i="1415"/>
  <c r="N2382" i="1415"/>
  <c r="M2383" i="1415"/>
  <c r="N2383" i="1415"/>
  <c r="M2384" i="1415"/>
  <c r="N2384" i="1415"/>
  <c r="M2385" i="1415"/>
  <c r="N2385" i="1415"/>
  <c r="M2386" i="1415"/>
  <c r="N2386" i="1415"/>
  <c r="M2387" i="1415"/>
  <c r="N2387" i="1415"/>
  <c r="M2388" i="1415"/>
  <c r="N2388" i="1415"/>
  <c r="M2389" i="1415"/>
  <c r="N2389" i="1415"/>
  <c r="M2390" i="1415"/>
  <c r="N2390" i="1415"/>
  <c r="M2391" i="1415"/>
  <c r="N2391" i="1415"/>
  <c r="M2392" i="1415"/>
  <c r="N2392" i="1415"/>
  <c r="M2393" i="1415"/>
  <c r="N2393" i="1415"/>
  <c r="M2394" i="1415"/>
  <c r="N2394" i="1415"/>
  <c r="M2395" i="1415"/>
  <c r="N2395" i="1415"/>
  <c r="M2396" i="1415"/>
  <c r="N2396" i="1415"/>
  <c r="M2397" i="1415"/>
  <c r="N2397" i="1415"/>
  <c r="M2398" i="1415"/>
  <c r="N2398" i="1415"/>
  <c r="M2399" i="1415"/>
  <c r="N2399" i="1415"/>
  <c r="M2400" i="1415"/>
  <c r="N2400" i="1415"/>
  <c r="M2401" i="1415"/>
  <c r="N2401" i="1415"/>
  <c r="M2402" i="1415"/>
  <c r="N2402" i="1415"/>
  <c r="M2403" i="1415"/>
  <c r="O2403" i="1415" s="1"/>
  <c r="N2403" i="1415"/>
  <c r="M2404" i="1415"/>
  <c r="N2404" i="1415"/>
  <c r="M2405" i="1415"/>
  <c r="N2405" i="1415"/>
  <c r="M2406" i="1415"/>
  <c r="N2406" i="1415"/>
  <c r="M2407" i="1415"/>
  <c r="N2407" i="1415"/>
  <c r="M2408" i="1415"/>
  <c r="N2408" i="1415"/>
  <c r="M2409" i="1415"/>
  <c r="O2409" i="1415" s="1"/>
  <c r="N2409" i="1415"/>
  <c r="M2410" i="1415"/>
  <c r="N2410" i="1415"/>
  <c r="M2411" i="1415"/>
  <c r="N2411" i="1415"/>
  <c r="M2412" i="1415"/>
  <c r="N2412" i="1415"/>
  <c r="M2413" i="1415"/>
  <c r="N2413" i="1415"/>
  <c r="M2414" i="1415"/>
  <c r="N2414" i="1415"/>
  <c r="M2415" i="1415"/>
  <c r="O2415" i="1415" s="1"/>
  <c r="N2415" i="1415"/>
  <c r="M2416" i="1415"/>
  <c r="N2416" i="1415"/>
  <c r="O2416" i="1415" s="1"/>
  <c r="M2417" i="1415"/>
  <c r="N2417" i="1415"/>
  <c r="M2418" i="1415"/>
  <c r="N2418" i="1415"/>
  <c r="M2419" i="1415"/>
  <c r="N2419" i="1415"/>
  <c r="M2420" i="1415"/>
  <c r="N2420" i="1415"/>
  <c r="M2421" i="1415"/>
  <c r="N2421" i="1415"/>
  <c r="M2422" i="1415"/>
  <c r="N2422" i="1415"/>
  <c r="O2422" i="1415" s="1"/>
  <c r="M2423" i="1415"/>
  <c r="N2423" i="1415"/>
  <c r="M2424" i="1415"/>
  <c r="N2424" i="1415"/>
  <c r="M2425" i="1415"/>
  <c r="N2425" i="1415"/>
  <c r="M2426" i="1415"/>
  <c r="N2426" i="1415"/>
  <c r="M2427" i="1415"/>
  <c r="N2427" i="1415"/>
  <c r="M2428" i="1415"/>
  <c r="N2428" i="1415"/>
  <c r="M2429" i="1415"/>
  <c r="N2429" i="1415"/>
  <c r="M2430" i="1415"/>
  <c r="N2430" i="1415"/>
  <c r="M2431" i="1415"/>
  <c r="N2431" i="1415"/>
  <c r="M2432" i="1415"/>
  <c r="N2432" i="1415"/>
  <c r="M2433" i="1415"/>
  <c r="O2433" i="1415" s="1"/>
  <c r="N2433" i="1415"/>
  <c r="M2434" i="1415"/>
  <c r="N2434" i="1415"/>
  <c r="M2435" i="1415"/>
  <c r="N2435" i="1415"/>
  <c r="M2436" i="1415"/>
  <c r="N2436" i="1415"/>
  <c r="M2437" i="1415"/>
  <c r="N2437" i="1415"/>
  <c r="M2438" i="1415"/>
  <c r="N2438" i="1415"/>
  <c r="M2439" i="1415"/>
  <c r="O2439" i="1415" s="1"/>
  <c r="N2439" i="1415"/>
  <c r="M2440" i="1415"/>
  <c r="N2440" i="1415"/>
  <c r="O2440" i="1415" s="1"/>
  <c r="M2441" i="1415"/>
  <c r="N2441" i="1415"/>
  <c r="M2442" i="1415"/>
  <c r="N2442" i="1415"/>
  <c r="M2443" i="1415"/>
  <c r="N2443" i="1415"/>
  <c r="M2444" i="1415"/>
  <c r="N2444" i="1415"/>
  <c r="M2445" i="1415"/>
  <c r="N2445" i="1415"/>
  <c r="M2446" i="1415"/>
  <c r="O2446" i="1415"/>
  <c r="N2446" i="1415"/>
  <c r="M2447" i="1415"/>
  <c r="N2447" i="1415"/>
  <c r="M2448" i="1415"/>
  <c r="N2448" i="1415"/>
  <c r="M2449" i="1415"/>
  <c r="N2449" i="1415"/>
  <c r="M2450" i="1415"/>
  <c r="N2450" i="1415"/>
  <c r="M2451" i="1415"/>
  <c r="N2451" i="1415"/>
  <c r="M2452" i="1415"/>
  <c r="N2452" i="1415"/>
  <c r="M2453" i="1415"/>
  <c r="N2453" i="1415"/>
  <c r="M2454" i="1415"/>
  <c r="N2454" i="1415"/>
  <c r="M2455" i="1415"/>
  <c r="N2455" i="1415"/>
  <c r="M2456" i="1415"/>
  <c r="N2456" i="1415"/>
  <c r="M2457" i="1415"/>
  <c r="N2457" i="1415"/>
  <c r="M2458" i="1415"/>
  <c r="O2458" i="1415" s="1"/>
  <c r="N2458" i="1415"/>
  <c r="M2459" i="1415"/>
  <c r="N2459" i="1415"/>
  <c r="M2460" i="1415"/>
  <c r="N2460" i="1415"/>
  <c r="M2461" i="1415"/>
  <c r="N2461" i="1415"/>
  <c r="M2462" i="1415"/>
  <c r="N2462" i="1415"/>
  <c r="M2463" i="1415"/>
  <c r="N2463" i="1415"/>
  <c r="M2464" i="1415"/>
  <c r="N2464" i="1415"/>
  <c r="M2465" i="1415"/>
  <c r="N2465" i="1415"/>
  <c r="M2466" i="1415"/>
  <c r="O2466" i="1415" s="1"/>
  <c r="N2466" i="1415"/>
  <c r="M2467" i="1415"/>
  <c r="N2467" i="1415"/>
  <c r="M2468" i="1415"/>
  <c r="N2468" i="1415"/>
  <c r="M2469" i="1415"/>
  <c r="N2469" i="1415"/>
  <c r="M2470" i="1415"/>
  <c r="N2470" i="1415"/>
  <c r="M2471" i="1415"/>
  <c r="N2471" i="1415"/>
  <c r="M2472" i="1415"/>
  <c r="N2472" i="1415"/>
  <c r="M2473" i="1415"/>
  <c r="N2473" i="1415"/>
  <c r="M2474" i="1415"/>
  <c r="N2474" i="1415"/>
  <c r="M2475" i="1415"/>
  <c r="N2475" i="1415"/>
  <c r="M2476" i="1415"/>
  <c r="N2476" i="1415"/>
  <c r="M2477" i="1415"/>
  <c r="N2477" i="1415"/>
  <c r="M2478" i="1415"/>
  <c r="N2478" i="1415"/>
  <c r="M2479" i="1415"/>
  <c r="N2479" i="1415"/>
  <c r="M2480" i="1415"/>
  <c r="N2480" i="1415"/>
  <c r="M2481" i="1415"/>
  <c r="N2481" i="1415"/>
  <c r="M2482" i="1415"/>
  <c r="N2482" i="1415"/>
  <c r="M2483" i="1415"/>
  <c r="N2483" i="1415"/>
  <c r="M2484" i="1415"/>
  <c r="N2484" i="1415"/>
  <c r="M2485" i="1415"/>
  <c r="N2485" i="1415"/>
  <c r="M2486" i="1415"/>
  <c r="N2486" i="1415"/>
  <c r="M2487" i="1415"/>
  <c r="N2487" i="1415"/>
  <c r="M2488" i="1415"/>
  <c r="N2488" i="1415"/>
  <c r="M2489" i="1415"/>
  <c r="N2489" i="1415"/>
  <c r="M2490" i="1415"/>
  <c r="N2490" i="1415"/>
  <c r="M2491" i="1415"/>
  <c r="N2491" i="1415"/>
  <c r="M2492" i="1415"/>
  <c r="N2492" i="1415"/>
  <c r="M2493" i="1415"/>
  <c r="N2493" i="1415"/>
  <c r="M2494" i="1415"/>
  <c r="O2494" i="1415" s="1"/>
  <c r="N2494" i="1415"/>
  <c r="M2495" i="1415"/>
  <c r="N2495" i="1415"/>
  <c r="M2496" i="1415"/>
  <c r="N2496" i="1415"/>
  <c r="M2497" i="1415"/>
  <c r="N2497" i="1415"/>
  <c r="M2498" i="1415"/>
  <c r="O2498" i="1415" s="1"/>
  <c r="N2498" i="1415"/>
  <c r="M2499" i="1415"/>
  <c r="N2499" i="1415"/>
  <c r="M2500" i="1415"/>
  <c r="O2500" i="1415" s="1"/>
  <c r="N2500" i="1415"/>
  <c r="M2501" i="1415"/>
  <c r="N2501" i="1415"/>
  <c r="M2502" i="1415"/>
  <c r="N2502" i="1415"/>
  <c r="M2503" i="1415"/>
  <c r="N2503" i="1415"/>
  <c r="M2504" i="1415"/>
  <c r="N2504" i="1415"/>
  <c r="M2505" i="1415"/>
  <c r="N2505" i="1415"/>
  <c r="M2506" i="1415"/>
  <c r="O2506" i="1415" s="1"/>
  <c r="N2506" i="1415"/>
  <c r="M2507" i="1415"/>
  <c r="N2507" i="1415"/>
  <c r="M2508" i="1415"/>
  <c r="N2508" i="1415"/>
  <c r="M2509" i="1415"/>
  <c r="N2509" i="1415"/>
  <c r="M2510" i="1415"/>
  <c r="N2510" i="1415"/>
  <c r="M2511" i="1415"/>
  <c r="N2511" i="1415"/>
  <c r="M2512" i="1415"/>
  <c r="N2512" i="1415"/>
  <c r="M2513" i="1415"/>
  <c r="N2513" i="1415"/>
  <c r="M2514" i="1415"/>
  <c r="N2514" i="1415"/>
  <c r="M2515" i="1415"/>
  <c r="N2515" i="1415"/>
  <c r="M2516" i="1415"/>
  <c r="N2516" i="1415"/>
  <c r="M2517" i="1415"/>
  <c r="N2517" i="1415"/>
  <c r="M2518" i="1415"/>
  <c r="N2518" i="1415"/>
  <c r="M2519" i="1415"/>
  <c r="N2519" i="1415"/>
  <c r="M2520" i="1415"/>
  <c r="N2520" i="1415"/>
  <c r="M2521" i="1415"/>
  <c r="N2521" i="1415"/>
  <c r="M2522" i="1415"/>
  <c r="N2522" i="1415"/>
  <c r="M2523" i="1415"/>
  <c r="N2523" i="1415"/>
  <c r="M2524" i="1415"/>
  <c r="N2524" i="1415"/>
  <c r="M2525" i="1415"/>
  <c r="N2525" i="1415"/>
  <c r="M2526" i="1415"/>
  <c r="N2526" i="1415"/>
  <c r="M2527" i="1415"/>
  <c r="N2527" i="1415"/>
  <c r="M2528" i="1415"/>
  <c r="N2528" i="1415"/>
  <c r="M2529" i="1415"/>
  <c r="N2529" i="1415"/>
  <c r="M2530" i="1415"/>
  <c r="N2530" i="1415"/>
  <c r="M2531" i="1415"/>
  <c r="N2531" i="1415"/>
  <c r="M2532" i="1415"/>
  <c r="N2532" i="1415"/>
  <c r="M2533" i="1415"/>
  <c r="N2533" i="1415"/>
  <c r="M2534" i="1415"/>
  <c r="N2534" i="1415"/>
  <c r="M2535" i="1415"/>
  <c r="N2535" i="1415"/>
  <c r="M2536" i="1415"/>
  <c r="N2536" i="1415"/>
  <c r="M2537" i="1415"/>
  <c r="N2537" i="1415"/>
  <c r="M2538" i="1415"/>
  <c r="N2538" i="1415"/>
  <c r="M2539" i="1415"/>
  <c r="N2539" i="1415"/>
  <c r="M2540" i="1415"/>
  <c r="N2540" i="1415"/>
  <c r="M2541" i="1415"/>
  <c r="N2541" i="1415"/>
  <c r="M2542" i="1415"/>
  <c r="N2542" i="1415"/>
  <c r="M2543" i="1415"/>
  <c r="N2543" i="1415"/>
  <c r="M2544" i="1415"/>
  <c r="N2544" i="1415"/>
  <c r="M2545" i="1415"/>
  <c r="N2545" i="1415"/>
  <c r="M2546" i="1415"/>
  <c r="N2546" i="1415"/>
  <c r="M2547" i="1415"/>
  <c r="N2547" i="1415"/>
  <c r="M2548" i="1415"/>
  <c r="N2548" i="1415"/>
  <c r="M2549" i="1415"/>
  <c r="N2549" i="1415"/>
  <c r="M2550" i="1415"/>
  <c r="N2550" i="1415"/>
  <c r="M2551" i="1415"/>
  <c r="N2551" i="1415"/>
  <c r="M2552" i="1415"/>
  <c r="N2552" i="1415"/>
  <c r="M2553" i="1415"/>
  <c r="N2553" i="1415"/>
  <c r="M2554" i="1415"/>
  <c r="N2554" i="1415"/>
  <c r="M2555" i="1415"/>
  <c r="N2555" i="1415"/>
  <c r="M2556" i="1415"/>
  <c r="N2556" i="1415"/>
  <c r="M2557" i="1415"/>
  <c r="N2557" i="1415"/>
  <c r="M2558" i="1415"/>
  <c r="N2558" i="1415"/>
  <c r="M2559" i="1415"/>
  <c r="N2559" i="1415"/>
  <c r="M2560" i="1415"/>
  <c r="N2560" i="1415"/>
  <c r="M2561" i="1415"/>
  <c r="N2561" i="1415"/>
  <c r="M2562" i="1415"/>
  <c r="N2562" i="1415"/>
  <c r="M2563" i="1415"/>
  <c r="N2563" i="1415"/>
  <c r="M2564" i="1415"/>
  <c r="N2564" i="1415"/>
  <c r="M2565" i="1415"/>
  <c r="N2565" i="1415"/>
  <c r="M2566" i="1415"/>
  <c r="N2566" i="1415"/>
  <c r="M2567" i="1415"/>
  <c r="N2567" i="1415"/>
  <c r="M2568" i="1415"/>
  <c r="N2568" i="1415"/>
  <c r="M2569" i="1415"/>
  <c r="N2569" i="1415"/>
  <c r="M2570" i="1415"/>
  <c r="N2570" i="1415"/>
  <c r="M2571" i="1415"/>
  <c r="N2571" i="1415"/>
  <c r="M2572" i="1415"/>
  <c r="N2572" i="1415"/>
  <c r="M2573" i="1415"/>
  <c r="N2573" i="1415"/>
  <c r="M2574" i="1415"/>
  <c r="N2574" i="1415"/>
  <c r="M2575" i="1415"/>
  <c r="N2575" i="1415"/>
  <c r="M2576" i="1415"/>
  <c r="N2576" i="1415"/>
  <c r="M2577" i="1415"/>
  <c r="N2577" i="1415"/>
  <c r="M2578" i="1415"/>
  <c r="N2578" i="1415"/>
  <c r="M2579" i="1415"/>
  <c r="N2579" i="1415"/>
  <c r="M2580" i="1415"/>
  <c r="N2580" i="1415"/>
  <c r="M2581" i="1415"/>
  <c r="N2581" i="1415"/>
  <c r="M2582" i="1415"/>
  <c r="N2582" i="1415"/>
  <c r="M2583" i="1415"/>
  <c r="N2583" i="1415"/>
  <c r="M2584" i="1415"/>
  <c r="N2584" i="1415"/>
  <c r="M2585" i="1415"/>
  <c r="N2585" i="1415"/>
  <c r="M2586" i="1415"/>
  <c r="N2586" i="1415"/>
  <c r="M2587" i="1415"/>
  <c r="N2587" i="1415"/>
  <c r="M2588" i="1415"/>
  <c r="N2588" i="1415"/>
  <c r="M2589" i="1415"/>
  <c r="N2589" i="1415"/>
  <c r="M2590" i="1415"/>
  <c r="N2590" i="1415"/>
  <c r="M2591" i="1415"/>
  <c r="N2591" i="1415"/>
  <c r="M2592" i="1415"/>
  <c r="N2592" i="1415"/>
  <c r="M2593" i="1415"/>
  <c r="N2593" i="1415"/>
  <c r="M2594" i="1415"/>
  <c r="N2594" i="1415"/>
  <c r="M2595" i="1415"/>
  <c r="N2595" i="1415"/>
  <c r="M2596" i="1415"/>
  <c r="N2596" i="1415"/>
  <c r="M2597" i="1415"/>
  <c r="N2597" i="1415"/>
  <c r="M2598" i="1415"/>
  <c r="N2598" i="1415"/>
  <c r="M2599" i="1415"/>
  <c r="N2599" i="1415"/>
  <c r="M2600" i="1415"/>
  <c r="N2600" i="1415"/>
  <c r="M2601" i="1415"/>
  <c r="N2601" i="1415"/>
  <c r="M2602" i="1415"/>
  <c r="N2602" i="1415"/>
  <c r="M2603" i="1415"/>
  <c r="N2603" i="1415"/>
  <c r="M2604" i="1415"/>
  <c r="N2604" i="1415"/>
  <c r="M2605" i="1415"/>
  <c r="N2605" i="1415"/>
  <c r="M2606" i="1415"/>
  <c r="N2606" i="1415"/>
  <c r="M2607" i="1415"/>
  <c r="N2607" i="1415"/>
  <c r="M2608" i="1415"/>
  <c r="N2608" i="1415"/>
  <c r="M2609" i="1415"/>
  <c r="N2609" i="1415"/>
  <c r="M2610" i="1415"/>
  <c r="N2610" i="1415"/>
  <c r="M2611" i="1415"/>
  <c r="N2611" i="1415"/>
  <c r="M2612" i="1415"/>
  <c r="N2612" i="1415"/>
  <c r="M2613" i="1415"/>
  <c r="N2613" i="1415"/>
  <c r="M2614" i="1415"/>
  <c r="N2614" i="1415"/>
  <c r="M2615" i="1415"/>
  <c r="N2615" i="1415"/>
  <c r="M2616" i="1415"/>
  <c r="N2616" i="1415"/>
  <c r="M2617" i="1415"/>
  <c r="N2617" i="1415"/>
  <c r="M2618" i="1415"/>
  <c r="N2618" i="1415"/>
  <c r="M2619" i="1415"/>
  <c r="N2619" i="1415"/>
  <c r="M2620" i="1415"/>
  <c r="N2620" i="1415"/>
  <c r="M2621" i="1415"/>
  <c r="N2621" i="1415"/>
  <c r="M2622" i="1415"/>
  <c r="N2622" i="1415"/>
  <c r="M2623" i="1415"/>
  <c r="N2623" i="1415"/>
  <c r="M2624" i="1415"/>
  <c r="N2624" i="1415"/>
  <c r="M2625" i="1415"/>
  <c r="N2625" i="1415"/>
  <c r="M2626" i="1415"/>
  <c r="N2626" i="1415"/>
  <c r="M2627" i="1415"/>
  <c r="N2627" i="1415"/>
  <c r="M2628" i="1415"/>
  <c r="N2628" i="1415"/>
  <c r="M2629" i="1415"/>
  <c r="N2629" i="1415"/>
  <c r="M2630" i="1415"/>
  <c r="N2630" i="1415"/>
  <c r="M2631" i="1415"/>
  <c r="N2631" i="1415"/>
  <c r="M2632" i="1415"/>
  <c r="N2632" i="1415"/>
  <c r="M2633" i="1415"/>
  <c r="N2633" i="1415"/>
  <c r="M2634" i="1415"/>
  <c r="N2634" i="1415"/>
  <c r="M2635" i="1415"/>
  <c r="N2635" i="1415"/>
  <c r="M2636" i="1415"/>
  <c r="N2636" i="1415"/>
  <c r="M2637" i="1415"/>
  <c r="N2637" i="1415"/>
  <c r="M2638" i="1415"/>
  <c r="N2638" i="1415"/>
  <c r="M2639" i="1415"/>
  <c r="N2639" i="1415"/>
  <c r="M2640" i="1415"/>
  <c r="N2640" i="1415"/>
  <c r="M2641" i="1415"/>
  <c r="N2641" i="1415"/>
  <c r="M2642" i="1415"/>
  <c r="N2642" i="1415"/>
  <c r="M2643" i="1415"/>
  <c r="N2643" i="1415"/>
  <c r="M2644" i="1415"/>
  <c r="N2644" i="1415"/>
  <c r="M2645" i="1415"/>
  <c r="N2645" i="1415"/>
  <c r="M2646" i="1415"/>
  <c r="N2646" i="1415"/>
  <c r="M2647" i="1415"/>
  <c r="N2647" i="1415"/>
  <c r="M2648" i="1415"/>
  <c r="N2648" i="1415"/>
  <c r="M2649" i="1415"/>
  <c r="N2649" i="1415"/>
  <c r="M2650" i="1415"/>
  <c r="N2650" i="1415"/>
  <c r="M2651" i="1415"/>
  <c r="N2651" i="1415"/>
  <c r="M2652" i="1415"/>
  <c r="N2652" i="1415"/>
  <c r="M2653" i="1415"/>
  <c r="N2653" i="1415"/>
  <c r="M2654" i="1415"/>
  <c r="N2654" i="1415"/>
  <c r="M2655" i="1415"/>
  <c r="N2655" i="1415"/>
  <c r="M2656" i="1415"/>
  <c r="N2656" i="1415"/>
  <c r="M2657" i="1415"/>
  <c r="N2657" i="1415"/>
  <c r="M2658" i="1415"/>
  <c r="N2658" i="1415"/>
  <c r="M2659" i="1415"/>
  <c r="N2659" i="1415"/>
  <c r="M2660" i="1415"/>
  <c r="N2660" i="1415"/>
  <c r="M2661" i="1415"/>
  <c r="N2661" i="1415"/>
  <c r="M2662" i="1415"/>
  <c r="N2662" i="1415"/>
  <c r="M2663" i="1415"/>
  <c r="N2663" i="1415"/>
  <c r="M2664" i="1415"/>
  <c r="N2664" i="1415"/>
  <c r="M2665" i="1415"/>
  <c r="N2665" i="1415"/>
  <c r="M2666" i="1415"/>
  <c r="N2666" i="1415"/>
  <c r="M2667" i="1415"/>
  <c r="N2667" i="1415"/>
  <c r="M2668" i="1415"/>
  <c r="N2668" i="1415"/>
  <c r="M2669" i="1415"/>
  <c r="N2669" i="1415"/>
  <c r="M2670" i="1415"/>
  <c r="N2670" i="1415"/>
  <c r="M2671" i="1415"/>
  <c r="N2671" i="1415"/>
  <c r="M2672" i="1415"/>
  <c r="N2672" i="1415"/>
  <c r="M2673" i="1415"/>
  <c r="N2673" i="1415"/>
  <c r="M2674" i="1415"/>
  <c r="N2674" i="1415"/>
  <c r="M2675" i="1415"/>
  <c r="N2675" i="1415"/>
  <c r="M2676" i="1415"/>
  <c r="N2676" i="1415"/>
  <c r="M2677" i="1415"/>
  <c r="N2677" i="1415"/>
  <c r="M2678" i="1415"/>
  <c r="N2678" i="1415"/>
  <c r="M2679" i="1415"/>
  <c r="N2679" i="1415"/>
  <c r="M2680" i="1415"/>
  <c r="N2680" i="1415"/>
  <c r="M2681" i="1415"/>
  <c r="N2681" i="1415"/>
  <c r="M2682" i="1415"/>
  <c r="N2682" i="1415"/>
  <c r="M2683" i="1415"/>
  <c r="N2683" i="1415"/>
  <c r="M2684" i="1415"/>
  <c r="N2684" i="1415"/>
  <c r="M2685" i="1415"/>
  <c r="N2685" i="1415"/>
  <c r="M2686" i="1415"/>
  <c r="N2686" i="1415"/>
  <c r="M2687" i="1415"/>
  <c r="N2687" i="1415"/>
  <c r="M2688" i="1415"/>
  <c r="N2688" i="1415"/>
  <c r="M2689" i="1415"/>
  <c r="N2689" i="1415"/>
  <c r="M2690" i="1415"/>
  <c r="N2690" i="1415"/>
  <c r="M2691" i="1415"/>
  <c r="N2691" i="1415"/>
  <c r="M2692" i="1415"/>
  <c r="N2692" i="1415"/>
  <c r="M2693" i="1415"/>
  <c r="N2693" i="1415"/>
  <c r="M2694" i="1415"/>
  <c r="N2694" i="1415"/>
  <c r="M2695" i="1415"/>
  <c r="N2695" i="1415"/>
  <c r="M2696" i="1415"/>
  <c r="N2696" i="1415"/>
  <c r="M2697" i="1415"/>
  <c r="N2697" i="1415"/>
  <c r="M2698" i="1415"/>
  <c r="N2698" i="1415"/>
  <c r="M2699" i="1415"/>
  <c r="N2699" i="1415"/>
  <c r="M2700" i="1415"/>
  <c r="N2700" i="1415"/>
  <c r="M2701" i="1415"/>
  <c r="N2701" i="1415"/>
  <c r="M2702" i="1415"/>
  <c r="N2702" i="1415"/>
  <c r="M2703" i="1415"/>
  <c r="N2703" i="1415"/>
  <c r="M2704" i="1415"/>
  <c r="N2704" i="1415"/>
  <c r="M2705" i="1415"/>
  <c r="N2705" i="1415"/>
  <c r="M2706" i="1415"/>
  <c r="N2706" i="1415"/>
  <c r="M2707" i="1415"/>
  <c r="N2707" i="1415"/>
  <c r="M2708" i="1415"/>
  <c r="N2708" i="1415"/>
  <c r="M2709" i="1415"/>
  <c r="N2709" i="1415"/>
  <c r="M2710" i="1415"/>
  <c r="N2710" i="1415"/>
  <c r="M2711" i="1415"/>
  <c r="N2711" i="1415"/>
  <c r="M2712" i="1415"/>
  <c r="N2712" i="1415"/>
  <c r="M2713" i="1415"/>
  <c r="N2713" i="1415"/>
  <c r="M2714" i="1415"/>
  <c r="N2714" i="1415"/>
  <c r="M2715" i="1415"/>
  <c r="N2715" i="1415"/>
  <c r="M2716" i="1415"/>
  <c r="N2716" i="1415"/>
  <c r="M2717" i="1415"/>
  <c r="N2717" i="1415"/>
  <c r="M2718" i="1415"/>
  <c r="N2718" i="1415"/>
  <c r="M2719" i="1415"/>
  <c r="N2719" i="1415"/>
  <c r="M2720" i="1415"/>
  <c r="N2720" i="1415"/>
  <c r="M2721" i="1415"/>
  <c r="N2721" i="1415"/>
  <c r="M2722" i="1415"/>
  <c r="N2722" i="1415"/>
  <c r="M2723" i="1415"/>
  <c r="N2723" i="1415"/>
  <c r="M2724" i="1415"/>
  <c r="N2724" i="1415"/>
  <c r="M2725" i="1415"/>
  <c r="N2725" i="1415"/>
  <c r="M2726" i="1415"/>
  <c r="N2726" i="1415"/>
  <c r="M2727" i="1415"/>
  <c r="N2727" i="1415"/>
  <c r="M2728" i="1415"/>
  <c r="N2728" i="1415"/>
  <c r="M2729" i="1415"/>
  <c r="N2729" i="1415"/>
  <c r="M2730" i="1415"/>
  <c r="N2730" i="1415"/>
  <c r="M2731" i="1415"/>
  <c r="N2731" i="1415"/>
  <c r="M2732" i="1415"/>
  <c r="N2732" i="1415"/>
  <c r="M2733" i="1415"/>
  <c r="N2733" i="1415"/>
  <c r="M2734" i="1415"/>
  <c r="N2734" i="1415"/>
  <c r="M2735" i="1415"/>
  <c r="N2735" i="1415"/>
  <c r="M2736" i="1415"/>
  <c r="N2736" i="1415"/>
  <c r="M2737" i="1415"/>
  <c r="N2737" i="1415"/>
  <c r="M2738" i="1415"/>
  <c r="N2738" i="1415"/>
  <c r="M2739" i="1415"/>
  <c r="N2739" i="1415"/>
  <c r="M2740" i="1415"/>
  <c r="N2740" i="1415"/>
  <c r="M2741" i="1415"/>
  <c r="N2741" i="1415"/>
  <c r="M2742" i="1415"/>
  <c r="N2742" i="1415"/>
  <c r="M2743" i="1415"/>
  <c r="N2743" i="1415"/>
  <c r="M2744" i="1415"/>
  <c r="N2744" i="1415"/>
  <c r="M2745" i="1415"/>
  <c r="N2745" i="1415"/>
  <c r="M2746" i="1415"/>
  <c r="N2746" i="1415"/>
  <c r="M2747" i="1415"/>
  <c r="N2747" i="1415"/>
  <c r="M2748" i="1415"/>
  <c r="N2748" i="1415"/>
  <c r="M2749" i="1415"/>
  <c r="N2749" i="1415"/>
  <c r="M2750" i="1415"/>
  <c r="N2750" i="1415"/>
  <c r="M2751" i="1415"/>
  <c r="N2751" i="1415"/>
  <c r="M2752" i="1415"/>
  <c r="N2752" i="1415"/>
  <c r="M2753" i="1415"/>
  <c r="N2753" i="1415"/>
  <c r="M2754" i="1415"/>
  <c r="N2754" i="1415"/>
  <c r="M2755" i="1415"/>
  <c r="N2755" i="1415"/>
  <c r="M2756" i="1415"/>
  <c r="N2756" i="1415"/>
  <c r="M2757" i="1415"/>
  <c r="N2757" i="1415"/>
  <c r="M2758" i="1415"/>
  <c r="N2758" i="1415"/>
  <c r="M2759" i="1415"/>
  <c r="N2759" i="1415"/>
  <c r="M2760" i="1415"/>
  <c r="N2760" i="1415"/>
  <c r="M2761" i="1415"/>
  <c r="N2761" i="1415"/>
  <c r="M2762" i="1415"/>
  <c r="N2762" i="1415"/>
  <c r="M2763" i="1415"/>
  <c r="N2763" i="1415"/>
  <c r="M2764" i="1415"/>
  <c r="N2764" i="1415"/>
  <c r="M2765" i="1415"/>
  <c r="N2765" i="1415"/>
  <c r="M2766" i="1415"/>
  <c r="N2766" i="1415"/>
  <c r="M2767" i="1415"/>
  <c r="N2767" i="1415"/>
  <c r="M2768" i="1415"/>
  <c r="N2768" i="1415"/>
  <c r="M2769" i="1415"/>
  <c r="N2769" i="1415"/>
  <c r="M2770" i="1415"/>
  <c r="N2770" i="1415"/>
  <c r="M2771" i="1415"/>
  <c r="N2771" i="1415"/>
  <c r="M2772" i="1415"/>
  <c r="N2772" i="1415"/>
  <c r="M2773" i="1415"/>
  <c r="N2773" i="1415"/>
  <c r="M2774" i="1415"/>
  <c r="N2774" i="1415"/>
  <c r="M2775" i="1415"/>
  <c r="N2775" i="1415"/>
  <c r="M2776" i="1415"/>
  <c r="N2776" i="1415"/>
  <c r="M2777" i="1415"/>
  <c r="N2777" i="1415"/>
  <c r="M2778" i="1415"/>
  <c r="N2778" i="1415"/>
  <c r="M2779" i="1415"/>
  <c r="N2779" i="1415"/>
  <c r="M2780" i="1415"/>
  <c r="N2780" i="1415"/>
  <c r="M2781" i="1415"/>
  <c r="N2781" i="1415"/>
  <c r="M2782" i="1415"/>
  <c r="N2782" i="1415"/>
  <c r="M2783" i="1415"/>
  <c r="N2783" i="1415"/>
  <c r="M2784" i="1415"/>
  <c r="N2784" i="1415"/>
  <c r="M2785" i="1415"/>
  <c r="N2785" i="1415"/>
  <c r="M2786" i="1415"/>
  <c r="O2786" i="1415" s="1"/>
  <c r="N2786" i="1415"/>
  <c r="M2787" i="1415"/>
  <c r="N2787" i="1415"/>
  <c r="M2788" i="1415"/>
  <c r="N2788" i="1415"/>
  <c r="M2789" i="1415"/>
  <c r="N2789" i="1415"/>
  <c r="M2790" i="1415"/>
  <c r="N2790" i="1415"/>
  <c r="M2791" i="1415"/>
  <c r="N2791" i="1415"/>
  <c r="M2792" i="1415"/>
  <c r="N2792" i="1415"/>
  <c r="M2793" i="1415"/>
  <c r="N2793" i="1415"/>
  <c r="M2794" i="1415"/>
  <c r="N2794" i="1415"/>
  <c r="M2795" i="1415"/>
  <c r="N2795" i="1415"/>
  <c r="M2796" i="1415"/>
  <c r="N2796" i="1415"/>
  <c r="M2797" i="1415"/>
  <c r="N2797" i="1415"/>
  <c r="M2798" i="1415"/>
  <c r="N2798" i="1415"/>
  <c r="M2799" i="1415"/>
  <c r="N2799" i="1415"/>
  <c r="M2800" i="1415"/>
  <c r="N2800" i="1415"/>
  <c r="M2801" i="1415"/>
  <c r="N2801" i="1415"/>
  <c r="M2802" i="1415"/>
  <c r="N2802" i="1415"/>
  <c r="M2803" i="1415"/>
  <c r="N2803" i="1415"/>
  <c r="M2804" i="1415"/>
  <c r="N2804" i="1415"/>
  <c r="M2805" i="1415"/>
  <c r="N2805" i="1415"/>
  <c r="M2806" i="1415"/>
  <c r="N2806" i="1415"/>
  <c r="M2807" i="1415"/>
  <c r="N2807" i="1415"/>
  <c r="M2808" i="1415"/>
  <c r="N2808" i="1415"/>
  <c r="M2809" i="1415"/>
  <c r="N2809" i="1415"/>
  <c r="M2810" i="1415"/>
  <c r="N2810" i="1415"/>
  <c r="M2811" i="1415"/>
  <c r="N2811" i="1415"/>
  <c r="M2812" i="1415"/>
  <c r="N2812" i="1415"/>
  <c r="M2813" i="1415"/>
  <c r="N2813" i="1415"/>
  <c r="M2814" i="1415"/>
  <c r="N2814" i="1415"/>
  <c r="M2815" i="1415"/>
  <c r="N2815" i="1415"/>
  <c r="M2816" i="1415"/>
  <c r="N2816" i="1415"/>
  <c r="M2817" i="1415"/>
  <c r="N2817" i="1415"/>
  <c r="M2818" i="1415"/>
  <c r="N2818" i="1415"/>
  <c r="M2819" i="1415"/>
  <c r="N2819" i="1415"/>
  <c r="M2820" i="1415"/>
  <c r="N2820" i="1415"/>
  <c r="M2821" i="1415"/>
  <c r="N2821" i="1415"/>
  <c r="M2822" i="1415"/>
  <c r="N2822" i="1415"/>
  <c r="M2823" i="1415"/>
  <c r="N2823" i="1415"/>
  <c r="M2824" i="1415"/>
  <c r="N2824" i="1415"/>
  <c r="M2825" i="1415"/>
  <c r="N2825" i="1415"/>
  <c r="M2826" i="1415"/>
  <c r="N2826" i="1415"/>
  <c r="M2827" i="1415"/>
  <c r="N2827" i="1415"/>
  <c r="M2828" i="1415"/>
  <c r="N2828" i="1415"/>
  <c r="M2829" i="1415"/>
  <c r="N2829" i="1415"/>
  <c r="M2830" i="1415"/>
  <c r="N2830" i="1415"/>
  <c r="M2831" i="1415"/>
  <c r="N2831" i="1415"/>
  <c r="M2832" i="1415"/>
  <c r="N2832" i="1415"/>
  <c r="M2833" i="1415"/>
  <c r="N2833" i="1415"/>
  <c r="M2834" i="1415"/>
  <c r="N2834" i="1415"/>
  <c r="M2835" i="1415"/>
  <c r="N2835" i="1415"/>
  <c r="M2836" i="1415"/>
  <c r="N2836" i="1415"/>
  <c r="M2837" i="1415"/>
  <c r="N2837" i="1415"/>
  <c r="M2838" i="1415"/>
  <c r="N2838" i="1415"/>
  <c r="M2839" i="1415"/>
  <c r="N2839" i="1415"/>
  <c r="M2840" i="1415"/>
  <c r="N2840" i="1415"/>
  <c r="M2841" i="1415"/>
  <c r="N2841" i="1415"/>
  <c r="M2842" i="1415"/>
  <c r="N2842" i="1415"/>
  <c r="M2843" i="1415"/>
  <c r="N2843" i="1415"/>
  <c r="M2844" i="1415"/>
  <c r="N2844" i="1415"/>
  <c r="M2845" i="1415"/>
  <c r="N2845" i="1415"/>
  <c r="M2846" i="1415"/>
  <c r="N2846" i="1415"/>
  <c r="M2847" i="1415"/>
  <c r="N2847" i="1415"/>
  <c r="M2848" i="1415"/>
  <c r="N2848" i="1415"/>
  <c r="M2849" i="1415"/>
  <c r="N2849" i="1415"/>
  <c r="M2850" i="1415"/>
  <c r="N2850" i="1415"/>
  <c r="M2851" i="1415"/>
  <c r="N2851" i="1415"/>
  <c r="M2852" i="1415"/>
  <c r="N2852" i="1415"/>
  <c r="M2853" i="1415"/>
  <c r="N2853" i="1415"/>
  <c r="M2854" i="1415"/>
  <c r="N2854" i="1415"/>
  <c r="M2855" i="1415"/>
  <c r="N2855" i="1415"/>
  <c r="M2856" i="1415"/>
  <c r="N2856" i="1415"/>
  <c r="M2857" i="1415"/>
  <c r="N2857" i="1415"/>
  <c r="M2858" i="1415"/>
  <c r="N2858" i="1415"/>
  <c r="M2859" i="1415"/>
  <c r="N2859" i="1415"/>
  <c r="M2860" i="1415"/>
  <c r="N2860" i="1415"/>
  <c r="M2861" i="1415"/>
  <c r="N2861" i="1415"/>
  <c r="M2862" i="1415"/>
  <c r="N2862" i="1415"/>
  <c r="M2863" i="1415"/>
  <c r="N2863" i="1415"/>
  <c r="M2864" i="1415"/>
  <c r="N2864" i="1415"/>
  <c r="M2865" i="1415"/>
  <c r="N2865" i="1415"/>
  <c r="M2866" i="1415"/>
  <c r="N2866" i="1415"/>
  <c r="M2867" i="1415"/>
  <c r="N2867" i="1415"/>
  <c r="M2868" i="1415"/>
  <c r="N2868" i="1415"/>
  <c r="M2869" i="1415"/>
  <c r="N2869" i="1415"/>
  <c r="M2870" i="1415"/>
  <c r="N2870" i="1415"/>
  <c r="M2871" i="1415"/>
  <c r="N2871" i="1415"/>
  <c r="M2872" i="1415"/>
  <c r="N2872" i="1415"/>
  <c r="M2873" i="1415"/>
  <c r="N2873" i="1415"/>
  <c r="M2874" i="1415"/>
  <c r="N2874" i="1415"/>
  <c r="M2875" i="1415"/>
  <c r="N2875" i="1415"/>
  <c r="M2876" i="1415"/>
  <c r="N2876" i="1415"/>
  <c r="M2877" i="1415"/>
  <c r="N2877" i="1415"/>
  <c r="M2878" i="1415"/>
  <c r="N2878" i="1415"/>
  <c r="M2879" i="1415"/>
  <c r="N2879" i="1415"/>
  <c r="M2880" i="1415"/>
  <c r="N2880" i="1415"/>
  <c r="M2881" i="1415"/>
  <c r="N2881" i="1415"/>
  <c r="M2882" i="1415"/>
  <c r="N2882" i="1415"/>
  <c r="M2883" i="1415"/>
  <c r="N2883" i="1415"/>
  <c r="M2884" i="1415"/>
  <c r="N2884" i="1415"/>
  <c r="M2885" i="1415"/>
  <c r="N2885" i="1415"/>
  <c r="M2886" i="1415"/>
  <c r="N2886" i="1415"/>
  <c r="M2887" i="1415"/>
  <c r="N2887" i="1415"/>
  <c r="M2888" i="1415"/>
  <c r="N2888" i="1415"/>
  <c r="M2889" i="1415"/>
  <c r="N2889" i="1415"/>
  <c r="M2890" i="1415"/>
  <c r="N2890" i="1415"/>
  <c r="M2891" i="1415"/>
  <c r="N2891" i="1415"/>
  <c r="M2892" i="1415"/>
  <c r="N2892" i="1415"/>
  <c r="M2893" i="1415"/>
  <c r="N2893" i="1415"/>
  <c r="M2894" i="1415"/>
  <c r="N2894" i="1415"/>
  <c r="M2895" i="1415"/>
  <c r="N2895" i="1415"/>
  <c r="M2896" i="1415"/>
  <c r="N2896" i="1415"/>
  <c r="M2897" i="1415"/>
  <c r="N2897" i="1415"/>
  <c r="M2898" i="1415"/>
  <c r="N2898" i="1415"/>
  <c r="M2899" i="1415"/>
  <c r="N2899" i="1415"/>
  <c r="M2900" i="1415"/>
  <c r="N2900" i="1415"/>
  <c r="M2901" i="1415"/>
  <c r="N2901" i="1415"/>
  <c r="M2902" i="1415"/>
  <c r="N2902" i="1415"/>
  <c r="M2903" i="1415"/>
  <c r="N2903" i="1415"/>
  <c r="M2904" i="1415"/>
  <c r="N2904" i="1415"/>
  <c r="M2905" i="1415"/>
  <c r="N2905" i="1415"/>
  <c r="M2906" i="1415"/>
  <c r="N2906" i="1415"/>
  <c r="M2907" i="1415"/>
  <c r="N2907" i="1415"/>
  <c r="M2908" i="1415"/>
  <c r="N2908" i="1415"/>
  <c r="M2909" i="1415"/>
  <c r="N2909" i="1415"/>
  <c r="M2910" i="1415"/>
  <c r="N2910" i="1415"/>
  <c r="M2911" i="1415"/>
  <c r="N2911" i="1415"/>
  <c r="M2912" i="1415"/>
  <c r="N2912" i="1415"/>
  <c r="M2913" i="1415"/>
  <c r="N2913" i="1415"/>
  <c r="M2914" i="1415"/>
  <c r="N2914" i="1415"/>
  <c r="M2915" i="1415"/>
  <c r="N2915" i="1415"/>
  <c r="M2916" i="1415"/>
  <c r="N2916" i="1415"/>
  <c r="M2917" i="1415"/>
  <c r="N2917" i="1415"/>
  <c r="M2918" i="1415"/>
  <c r="N2918" i="1415"/>
  <c r="M2919" i="1415"/>
  <c r="N2919" i="1415"/>
  <c r="M2920" i="1415"/>
  <c r="N2920" i="1415"/>
  <c r="M2921" i="1415"/>
  <c r="N2921" i="1415"/>
  <c r="M2922" i="1415"/>
  <c r="N2922" i="1415"/>
  <c r="M2923" i="1415"/>
  <c r="N2923" i="1415"/>
  <c r="M2924" i="1415"/>
  <c r="N2924" i="1415"/>
  <c r="M2925" i="1415"/>
  <c r="N2925" i="1415"/>
  <c r="M2926" i="1415"/>
  <c r="N2926" i="1415"/>
  <c r="M2927" i="1415"/>
  <c r="N2927" i="1415"/>
  <c r="M2928" i="1415"/>
  <c r="N2928" i="1415"/>
  <c r="M2929" i="1415"/>
  <c r="N2929" i="1415"/>
  <c r="M2930" i="1415"/>
  <c r="N2930" i="1415"/>
  <c r="M2931" i="1415"/>
  <c r="N2931" i="1415"/>
  <c r="M2932" i="1415"/>
  <c r="N2932" i="1415"/>
  <c r="M2933" i="1415"/>
  <c r="N2933" i="1415"/>
  <c r="M2934" i="1415"/>
  <c r="N2934" i="1415"/>
  <c r="M2935" i="1415"/>
  <c r="N2935" i="1415"/>
  <c r="M2936" i="1415"/>
  <c r="N2936" i="1415"/>
  <c r="M2937" i="1415"/>
  <c r="N2937" i="1415"/>
  <c r="M2938" i="1415"/>
  <c r="N2938" i="1415"/>
  <c r="M2939" i="1415"/>
  <c r="N2939" i="1415"/>
  <c r="M2940" i="1415"/>
  <c r="N2940" i="1415"/>
  <c r="M2941" i="1415"/>
  <c r="N2941" i="1415"/>
  <c r="M2942" i="1415"/>
  <c r="N2942" i="1415"/>
  <c r="M2943" i="1415"/>
  <c r="N2943" i="1415"/>
  <c r="M2944" i="1415"/>
  <c r="N2944" i="1415"/>
  <c r="M2945" i="1415"/>
  <c r="N2945" i="1415"/>
  <c r="M2946" i="1415"/>
  <c r="N2946" i="1415"/>
  <c r="M2947" i="1415"/>
  <c r="N2947" i="1415"/>
  <c r="M2948" i="1415"/>
  <c r="N2948" i="1415"/>
  <c r="M2949" i="1415"/>
  <c r="N2949" i="1415"/>
  <c r="M2950" i="1415"/>
  <c r="N2950" i="1415"/>
  <c r="M2951" i="1415"/>
  <c r="N2951" i="1415"/>
  <c r="M2952" i="1415"/>
  <c r="N2952" i="1415"/>
  <c r="M2953" i="1415"/>
  <c r="N2953" i="1415"/>
  <c r="M2954" i="1415"/>
  <c r="N2954" i="1415"/>
  <c r="M2955" i="1415"/>
  <c r="N2955" i="1415"/>
  <c r="M2956" i="1415"/>
  <c r="N2956" i="1415"/>
  <c r="M2957" i="1415"/>
  <c r="N2957" i="1415"/>
  <c r="M2958" i="1415"/>
  <c r="N2958" i="1415"/>
  <c r="M2959" i="1415"/>
  <c r="N2959" i="1415"/>
  <c r="M2960" i="1415"/>
  <c r="N2960" i="1415"/>
  <c r="M2961" i="1415"/>
  <c r="N2961" i="1415"/>
  <c r="M2962" i="1415"/>
  <c r="N2962" i="1415"/>
  <c r="M2963" i="1415"/>
  <c r="N2963" i="1415"/>
  <c r="M2964" i="1415"/>
  <c r="N2964" i="1415"/>
  <c r="M2965" i="1415"/>
  <c r="N2965" i="1415"/>
  <c r="M2966" i="1415"/>
  <c r="N2966" i="1415"/>
  <c r="M2967" i="1415"/>
  <c r="N2967" i="1415"/>
  <c r="M2968" i="1415"/>
  <c r="N2968" i="1415"/>
  <c r="M2969" i="1415"/>
  <c r="N2969" i="1415"/>
  <c r="M2970" i="1415"/>
  <c r="N2970" i="1415"/>
  <c r="M2971" i="1415"/>
  <c r="N2971" i="1415"/>
  <c r="M2972" i="1415"/>
  <c r="N2972" i="1415"/>
  <c r="M2973" i="1415"/>
  <c r="N2973" i="1415"/>
  <c r="M2974" i="1415"/>
  <c r="N2974" i="1415"/>
  <c r="M2975" i="1415"/>
  <c r="N2975" i="1415"/>
  <c r="M2976" i="1415"/>
  <c r="N2976" i="1415"/>
  <c r="M2977" i="1415"/>
  <c r="N2977" i="1415"/>
  <c r="M2978" i="1415"/>
  <c r="N2978" i="1415"/>
  <c r="M2979" i="1415"/>
  <c r="N2979" i="1415"/>
  <c r="M2980" i="1415"/>
  <c r="N2980" i="1415"/>
  <c r="M2981" i="1415"/>
  <c r="N2981" i="1415"/>
  <c r="M2982" i="1415"/>
  <c r="N2982" i="1415"/>
  <c r="M2983" i="1415"/>
  <c r="N2983" i="1415"/>
  <c r="M2984" i="1415"/>
  <c r="N2984" i="1415"/>
  <c r="M2985" i="1415"/>
  <c r="N2985" i="1415"/>
  <c r="M2986" i="1415"/>
  <c r="N2986" i="1415"/>
  <c r="M2987" i="1415"/>
  <c r="N2987" i="1415"/>
  <c r="M2988" i="1415"/>
  <c r="N2988" i="1415"/>
  <c r="M2989" i="1415"/>
  <c r="N2989" i="1415"/>
  <c r="M2990" i="1415"/>
  <c r="N2990" i="1415"/>
  <c r="M2991" i="1415"/>
  <c r="N2991" i="1415"/>
  <c r="M2992" i="1415"/>
  <c r="N2992" i="1415"/>
  <c r="M2993" i="1415"/>
  <c r="N2993" i="1415"/>
  <c r="M2994" i="1415"/>
  <c r="N2994" i="1415"/>
  <c r="M2995" i="1415"/>
  <c r="N2995" i="1415"/>
  <c r="M2996" i="1415"/>
  <c r="N2996" i="1415"/>
  <c r="M2997" i="1415"/>
  <c r="N2997" i="1415"/>
  <c r="M2998" i="1415"/>
  <c r="N2998" i="1415"/>
  <c r="M2999" i="1415"/>
  <c r="N2999" i="1415"/>
  <c r="M3000" i="1415"/>
  <c r="N3000" i="1415"/>
  <c r="M3001" i="1415"/>
  <c r="N3001" i="1415"/>
  <c r="M3002" i="1415"/>
  <c r="N3002" i="1415"/>
  <c r="M3003" i="1415"/>
  <c r="N3003" i="1415"/>
  <c r="M3004" i="1415"/>
  <c r="N3004" i="1415"/>
  <c r="M3005" i="1415"/>
  <c r="N3005" i="1415"/>
  <c r="M3006" i="1415"/>
  <c r="N3006" i="1415"/>
  <c r="M3007" i="1415"/>
  <c r="N3007" i="1415"/>
  <c r="M3008" i="1415"/>
  <c r="N3008" i="1415"/>
  <c r="M3009" i="1415"/>
  <c r="N3009" i="1415"/>
  <c r="M3010" i="1415"/>
  <c r="N3010" i="1415"/>
  <c r="M3011" i="1415"/>
  <c r="N3011" i="1415"/>
  <c r="M3012" i="1415"/>
  <c r="N3012" i="1415"/>
  <c r="M3013" i="1415"/>
  <c r="N3013" i="1415"/>
  <c r="M3014" i="1415"/>
  <c r="N3014" i="1415"/>
  <c r="M3015" i="1415"/>
  <c r="N3015" i="1415"/>
  <c r="M3016" i="1415"/>
  <c r="N3016" i="1415"/>
  <c r="M3017" i="1415"/>
  <c r="N3017" i="1415"/>
  <c r="M3018" i="1415"/>
  <c r="N3018" i="1415"/>
  <c r="M3019" i="1415"/>
  <c r="N3019" i="1415"/>
  <c r="M3020" i="1415"/>
  <c r="N3020" i="1415"/>
  <c r="M3021" i="1415"/>
  <c r="N3021" i="1415"/>
  <c r="M3022" i="1415"/>
  <c r="N3022" i="1415"/>
  <c r="M3023" i="1415"/>
  <c r="N3023" i="1415"/>
  <c r="M3024" i="1415"/>
  <c r="N3024" i="1415"/>
  <c r="M3025" i="1415"/>
  <c r="N3025" i="1415"/>
  <c r="M3026" i="1415"/>
  <c r="N3026" i="1415"/>
  <c r="M3027" i="1415"/>
  <c r="N3027" i="1415"/>
  <c r="M3028" i="1415"/>
  <c r="N3028" i="1415"/>
  <c r="M3029" i="1415"/>
  <c r="N3029" i="1415"/>
  <c r="M3030" i="1415"/>
  <c r="N3030" i="1415"/>
  <c r="M3031" i="1415"/>
  <c r="N3031" i="1415"/>
  <c r="M3032" i="1415"/>
  <c r="N3032" i="1415"/>
  <c r="M3033" i="1415"/>
  <c r="N3033" i="1415"/>
  <c r="M3034" i="1415"/>
  <c r="N3034" i="1415"/>
  <c r="M3035" i="1415"/>
  <c r="N3035" i="1415"/>
  <c r="M3036" i="1415"/>
  <c r="N3036" i="1415"/>
  <c r="M3037" i="1415"/>
  <c r="N3037" i="1415"/>
  <c r="M3038" i="1415"/>
  <c r="N3038" i="1415"/>
  <c r="M3039" i="1415"/>
  <c r="N3039" i="1415"/>
  <c r="M3040" i="1415"/>
  <c r="N3040" i="1415"/>
  <c r="M3041" i="1415"/>
  <c r="N3041" i="1415"/>
  <c r="M3042" i="1415"/>
  <c r="N3042" i="1415"/>
  <c r="M3043" i="1415"/>
  <c r="N3043" i="1415"/>
  <c r="M3044" i="1415"/>
  <c r="N3044" i="1415"/>
  <c r="M3045" i="1415"/>
  <c r="N3045" i="1415"/>
  <c r="M3046" i="1415"/>
  <c r="N3046" i="1415"/>
  <c r="M3047" i="1415"/>
  <c r="N3047" i="1415"/>
  <c r="M3048" i="1415"/>
  <c r="N3048" i="1415"/>
  <c r="M3049" i="1415"/>
  <c r="N3049" i="1415"/>
  <c r="M3050" i="1415"/>
  <c r="N3050" i="1415"/>
  <c r="M3051" i="1415"/>
  <c r="N3051" i="1415"/>
  <c r="M3052" i="1415"/>
  <c r="N3052" i="1415"/>
  <c r="M3053" i="1415"/>
  <c r="N3053" i="1415"/>
  <c r="M3054" i="1415"/>
  <c r="N3054" i="1415"/>
  <c r="M3055" i="1415"/>
  <c r="N3055" i="1415"/>
  <c r="M3056" i="1415"/>
  <c r="N3056" i="1415"/>
  <c r="M3057" i="1415"/>
  <c r="N3057" i="1415"/>
  <c r="M3058" i="1415"/>
  <c r="N3058" i="1415"/>
  <c r="M3059" i="1415"/>
  <c r="N3059" i="1415"/>
  <c r="M3060" i="1415"/>
  <c r="N3060" i="1415"/>
  <c r="M3061" i="1415"/>
  <c r="N3061" i="1415"/>
  <c r="M3062" i="1415"/>
  <c r="N3062" i="1415"/>
  <c r="M3063" i="1415"/>
  <c r="N3063" i="1415"/>
  <c r="M3064" i="1415"/>
  <c r="N3064" i="1415"/>
  <c r="M3065" i="1415"/>
  <c r="N3065" i="1415"/>
  <c r="M3066" i="1415"/>
  <c r="N3066" i="1415"/>
  <c r="M3067" i="1415"/>
  <c r="N3067" i="1415"/>
  <c r="M3068" i="1415"/>
  <c r="N3068" i="1415"/>
  <c r="M3069" i="1415"/>
  <c r="N3069" i="1415"/>
  <c r="M3070" i="1415"/>
  <c r="N3070" i="1415"/>
  <c r="M3071" i="1415"/>
  <c r="N3071" i="1415"/>
  <c r="M3072" i="1415"/>
  <c r="N3072" i="1415"/>
  <c r="M3073" i="1415"/>
  <c r="N3073" i="1415"/>
  <c r="M3074" i="1415"/>
  <c r="N3074" i="1415"/>
  <c r="M3075" i="1415"/>
  <c r="N3075" i="1415"/>
  <c r="M3076" i="1415"/>
  <c r="N3076" i="1415"/>
  <c r="M3077" i="1415"/>
  <c r="N3077" i="1415"/>
  <c r="M3078" i="1415"/>
  <c r="N3078" i="1415"/>
  <c r="M3079" i="1415"/>
  <c r="N3079" i="1415"/>
  <c r="M3080" i="1415"/>
  <c r="N3080" i="1415"/>
  <c r="M3081" i="1415"/>
  <c r="N3081" i="1415"/>
  <c r="M3082" i="1415"/>
  <c r="N3082" i="1415"/>
  <c r="M3083" i="1415"/>
  <c r="N3083" i="1415"/>
  <c r="M3084" i="1415"/>
  <c r="N3084" i="1415"/>
  <c r="M3085" i="1415"/>
  <c r="N3085" i="1415"/>
  <c r="M3086" i="1415"/>
  <c r="N3086" i="1415"/>
  <c r="M3087" i="1415"/>
  <c r="N3087" i="1415"/>
  <c r="M3088" i="1415"/>
  <c r="N3088" i="1415"/>
  <c r="M3089" i="1415"/>
  <c r="N3089" i="1415"/>
  <c r="M3090" i="1415"/>
  <c r="N3090" i="1415"/>
  <c r="M3091" i="1415"/>
  <c r="N3091" i="1415"/>
  <c r="M3092" i="1415"/>
  <c r="N3092" i="1415"/>
  <c r="M3093" i="1415"/>
  <c r="N3093" i="1415"/>
  <c r="M3094" i="1415"/>
  <c r="N3094" i="1415"/>
  <c r="M3095" i="1415"/>
  <c r="N3095" i="1415"/>
  <c r="M3096" i="1415"/>
  <c r="N3096" i="1415"/>
  <c r="M3097" i="1415"/>
  <c r="N3097" i="1415"/>
  <c r="M3098" i="1415"/>
  <c r="N3098" i="1415"/>
  <c r="M3099" i="1415"/>
  <c r="N3099" i="1415"/>
  <c r="M3100" i="1415"/>
  <c r="N3100" i="1415"/>
  <c r="M3101" i="1415"/>
  <c r="N3101" i="1415"/>
  <c r="M3102" i="1415"/>
  <c r="N3102" i="1415"/>
  <c r="M3103" i="1415"/>
  <c r="N3103" i="1415"/>
  <c r="M3104" i="1415"/>
  <c r="N3104" i="1415"/>
  <c r="M3105" i="1415"/>
  <c r="N3105" i="1415"/>
  <c r="M3106" i="1415"/>
  <c r="N3106" i="1415"/>
  <c r="M3107" i="1415"/>
  <c r="N3107" i="1415"/>
  <c r="M3108" i="1415"/>
  <c r="N3108" i="1415"/>
  <c r="M3109" i="1415"/>
  <c r="N3109" i="1415"/>
  <c r="M3110" i="1415"/>
  <c r="N3110" i="1415"/>
  <c r="M3111" i="1415"/>
  <c r="N3111" i="1415"/>
  <c r="M3112" i="1415"/>
  <c r="N3112" i="1415"/>
  <c r="M3113" i="1415"/>
  <c r="N3113" i="1415"/>
  <c r="M3114" i="1415"/>
  <c r="N3114" i="1415"/>
  <c r="M3115" i="1415"/>
  <c r="N3115" i="1415"/>
  <c r="M3116" i="1415"/>
  <c r="N3116" i="1415"/>
  <c r="M3117" i="1415"/>
  <c r="N3117" i="1415"/>
  <c r="M3118" i="1415"/>
  <c r="N3118" i="1415"/>
  <c r="M3119" i="1415"/>
  <c r="N3119" i="1415"/>
  <c r="M3120" i="1415"/>
  <c r="N3120" i="1415"/>
  <c r="M3121" i="1415"/>
  <c r="N3121" i="1415"/>
  <c r="M3122" i="1415"/>
  <c r="N3122" i="1415"/>
  <c r="M3123" i="1415"/>
  <c r="N3123" i="1415"/>
  <c r="M3124" i="1415"/>
  <c r="N3124" i="1415"/>
  <c r="M3125" i="1415"/>
  <c r="N3125" i="1415"/>
  <c r="M3126" i="1415"/>
  <c r="N3126" i="1415"/>
  <c r="M3127" i="1415"/>
  <c r="N3127" i="1415"/>
  <c r="M3128" i="1415"/>
  <c r="N3128" i="1415"/>
  <c r="M3129" i="1415"/>
  <c r="N3129" i="1415"/>
  <c r="M3130" i="1415"/>
  <c r="N3130" i="1415"/>
  <c r="M3131" i="1415"/>
  <c r="N3131" i="1415"/>
  <c r="M3132" i="1415"/>
  <c r="N3132" i="1415"/>
  <c r="M3133" i="1415"/>
  <c r="N3133" i="1415"/>
  <c r="M3134" i="1415"/>
  <c r="N3134" i="1415"/>
  <c r="M3135" i="1415"/>
  <c r="N3135" i="1415"/>
  <c r="M3136" i="1415"/>
  <c r="N3136" i="1415"/>
  <c r="M3137" i="1415"/>
  <c r="N3137" i="1415"/>
  <c r="M3138" i="1415"/>
  <c r="N3138" i="1415"/>
  <c r="M3139" i="1415"/>
  <c r="N3139" i="1415"/>
  <c r="M3140" i="1415"/>
  <c r="N3140" i="1415"/>
  <c r="M3141" i="1415"/>
  <c r="N3141" i="1415"/>
  <c r="M3142" i="1415"/>
  <c r="N3142" i="1415"/>
  <c r="M3143" i="1415"/>
  <c r="N3143" i="1415"/>
  <c r="M3144" i="1415"/>
  <c r="N3144" i="1415"/>
  <c r="M3145" i="1415"/>
  <c r="N3145" i="1415"/>
  <c r="M3146" i="1415"/>
  <c r="N3146" i="1415"/>
  <c r="M3147" i="1415"/>
  <c r="N3147" i="1415"/>
  <c r="M3148" i="1415"/>
  <c r="N3148" i="1415"/>
  <c r="M3149" i="1415"/>
  <c r="N3149" i="1415"/>
  <c r="M3150" i="1415"/>
  <c r="N3150" i="1415"/>
  <c r="M3151" i="1415"/>
  <c r="N3151" i="1415"/>
  <c r="M3152" i="1415"/>
  <c r="N3152" i="1415"/>
  <c r="M3153" i="1415"/>
  <c r="N3153" i="1415"/>
  <c r="M3154" i="1415"/>
  <c r="N3154" i="1415"/>
  <c r="M3155" i="1415"/>
  <c r="N3155" i="1415"/>
  <c r="M3156" i="1415"/>
  <c r="N3156" i="1415"/>
  <c r="M3157" i="1415"/>
  <c r="N3157" i="1415"/>
  <c r="M3158" i="1415"/>
  <c r="N3158" i="1415"/>
  <c r="M3159" i="1415"/>
  <c r="N3159" i="1415"/>
  <c r="M3160" i="1415"/>
  <c r="N3160" i="1415"/>
  <c r="M3161" i="1415"/>
  <c r="N3161" i="1415"/>
  <c r="M3162" i="1415"/>
  <c r="N3162" i="1415"/>
  <c r="M3163" i="1415"/>
  <c r="N3163" i="1415"/>
  <c r="M3164" i="1415"/>
  <c r="N3164" i="1415"/>
  <c r="M3165" i="1415"/>
  <c r="N3165" i="1415"/>
  <c r="M3166" i="1415"/>
  <c r="N3166" i="1415"/>
  <c r="M3167" i="1415"/>
  <c r="N3167" i="1415"/>
  <c r="M3168" i="1415"/>
  <c r="N3168" i="1415"/>
  <c r="M3169" i="1415"/>
  <c r="N3169" i="1415"/>
  <c r="M3170" i="1415"/>
  <c r="N3170" i="1415"/>
  <c r="M3171" i="1415"/>
  <c r="N3171" i="1415"/>
  <c r="M3172" i="1415"/>
  <c r="N3172" i="1415"/>
  <c r="M3173" i="1415"/>
  <c r="N3173" i="1415"/>
  <c r="M3174" i="1415"/>
  <c r="N3174" i="1415"/>
  <c r="M3175" i="1415"/>
  <c r="N3175" i="1415"/>
  <c r="M3176" i="1415"/>
  <c r="N3176" i="1415"/>
  <c r="M3177" i="1415"/>
  <c r="N3177" i="1415"/>
  <c r="M3178" i="1415"/>
  <c r="N3178" i="1415"/>
  <c r="M3179" i="1415"/>
  <c r="N3179" i="1415"/>
  <c r="M3180" i="1415"/>
  <c r="N3180" i="1415"/>
  <c r="M3181" i="1415"/>
  <c r="N3181" i="1415"/>
  <c r="M3182" i="1415"/>
  <c r="N3182" i="1415"/>
  <c r="M3183" i="1415"/>
  <c r="N3183" i="1415"/>
  <c r="M3184" i="1415"/>
  <c r="N3184" i="1415"/>
  <c r="M3185" i="1415"/>
  <c r="N3185" i="1415"/>
  <c r="M3186" i="1415"/>
  <c r="N3186" i="1415"/>
  <c r="M3187" i="1415"/>
  <c r="N3187" i="1415"/>
  <c r="M3188" i="1415"/>
  <c r="N3188" i="1415"/>
  <c r="M3189" i="1415"/>
  <c r="N3189" i="1415"/>
  <c r="M3190" i="1415"/>
  <c r="N3190" i="1415"/>
  <c r="M3191" i="1415"/>
  <c r="N3191" i="1415"/>
  <c r="M3192" i="1415"/>
  <c r="N3192" i="1415"/>
  <c r="M3193" i="1415"/>
  <c r="N3193" i="1415"/>
  <c r="M3194" i="1415"/>
  <c r="N3194" i="1415"/>
  <c r="M3195" i="1415"/>
  <c r="N3195" i="1415"/>
  <c r="M3196" i="1415"/>
  <c r="N3196" i="1415"/>
  <c r="M3197" i="1415"/>
  <c r="N3197" i="1415"/>
  <c r="M3198" i="1415"/>
  <c r="N3198" i="1415"/>
  <c r="M3199" i="1415"/>
  <c r="N3199" i="1415"/>
  <c r="M3200" i="1415"/>
  <c r="N3200" i="1415"/>
  <c r="M3201" i="1415"/>
  <c r="N3201" i="1415"/>
  <c r="M3202" i="1415"/>
  <c r="N3202" i="1415"/>
  <c r="M3203" i="1415"/>
  <c r="N3203" i="1415"/>
  <c r="M3204" i="1415"/>
  <c r="N3204" i="1415"/>
  <c r="M3205" i="1415"/>
  <c r="N3205" i="1415"/>
  <c r="M3206" i="1415"/>
  <c r="N3206" i="1415"/>
  <c r="M3207" i="1415"/>
  <c r="N3207" i="1415"/>
  <c r="M3208" i="1415"/>
  <c r="N3208" i="1415"/>
  <c r="M3209" i="1415"/>
  <c r="N3209" i="1415"/>
  <c r="M3210" i="1415"/>
  <c r="N3210" i="1415"/>
  <c r="M3211" i="1415"/>
  <c r="N3211" i="1415"/>
  <c r="M3212" i="1415"/>
  <c r="N3212" i="1415"/>
  <c r="M3213" i="1415"/>
  <c r="N3213" i="1415"/>
  <c r="M3214" i="1415"/>
  <c r="N3214" i="1415"/>
  <c r="M3215" i="1415"/>
  <c r="N3215" i="1415"/>
  <c r="M3216" i="1415"/>
  <c r="N3216" i="1415"/>
  <c r="M3217" i="1415"/>
  <c r="N3217" i="1415"/>
  <c r="M3218" i="1415"/>
  <c r="N3218" i="1415"/>
  <c r="M3219" i="1415"/>
  <c r="N3219" i="1415"/>
  <c r="M3220" i="1415"/>
  <c r="N3220" i="1415"/>
  <c r="M3221" i="1415"/>
  <c r="N3221" i="1415"/>
  <c r="M3222" i="1415"/>
  <c r="N3222" i="1415"/>
  <c r="M3223" i="1415"/>
  <c r="N3223" i="1415"/>
  <c r="M3224" i="1415"/>
  <c r="N3224" i="1415"/>
  <c r="M3225" i="1415"/>
  <c r="N3225" i="1415"/>
  <c r="M3226" i="1415"/>
  <c r="N3226" i="1415"/>
  <c r="M3227" i="1415"/>
  <c r="N3227" i="1415"/>
  <c r="M3228" i="1415"/>
  <c r="N3228" i="1415"/>
  <c r="M3229" i="1415"/>
  <c r="N3229" i="1415"/>
  <c r="M3230" i="1415"/>
  <c r="N3230" i="1415"/>
  <c r="M3231" i="1415"/>
  <c r="N3231" i="1415"/>
  <c r="M3232" i="1415"/>
  <c r="N3232" i="1415"/>
  <c r="M3233" i="1415"/>
  <c r="N3233" i="1415"/>
  <c r="M3234" i="1415"/>
  <c r="N3234" i="1415"/>
  <c r="M3235" i="1415"/>
  <c r="N3235" i="1415"/>
  <c r="M3236" i="1415"/>
  <c r="N3236" i="1415"/>
  <c r="M3237" i="1415"/>
  <c r="N3237" i="1415"/>
  <c r="M3238" i="1415"/>
  <c r="N3238" i="1415"/>
  <c r="M3239" i="1415"/>
  <c r="N3239" i="1415"/>
  <c r="M3240" i="1415"/>
  <c r="N3240" i="1415"/>
  <c r="M3241" i="1415"/>
  <c r="N3241" i="1415"/>
  <c r="M3242" i="1415"/>
  <c r="N3242" i="1415"/>
  <c r="M3243" i="1415"/>
  <c r="N3243" i="1415"/>
  <c r="M3244" i="1415"/>
  <c r="N3244" i="1415"/>
  <c r="M3245" i="1415"/>
  <c r="N3245" i="1415"/>
  <c r="M3246" i="1415"/>
  <c r="N3246" i="1415"/>
  <c r="M3247" i="1415"/>
  <c r="N3247" i="1415"/>
  <c r="M3248" i="1415"/>
  <c r="N3248" i="1415"/>
  <c r="M3249" i="1415"/>
  <c r="N3249" i="1415"/>
  <c r="M3250" i="1415"/>
  <c r="N3250" i="1415"/>
  <c r="M3251" i="1415"/>
  <c r="N3251" i="1415"/>
  <c r="M3252" i="1415"/>
  <c r="N3252" i="1415"/>
  <c r="M3253" i="1415"/>
  <c r="N3253" i="1415"/>
  <c r="M3254" i="1415"/>
  <c r="N3254" i="1415"/>
  <c r="M3255" i="1415"/>
  <c r="N3255" i="1415"/>
  <c r="M3256" i="1415"/>
  <c r="N3256" i="1415"/>
  <c r="M3257" i="1415"/>
  <c r="N3257" i="1415"/>
  <c r="M3258" i="1415"/>
  <c r="N3258" i="1415"/>
  <c r="M3259" i="1415"/>
  <c r="N3259" i="1415"/>
  <c r="M3260" i="1415"/>
  <c r="N3260" i="1415"/>
  <c r="M3261" i="1415"/>
  <c r="N3261" i="1415"/>
  <c r="M3262" i="1415"/>
  <c r="N3262" i="1415"/>
  <c r="M3263" i="1415"/>
  <c r="N3263" i="1415"/>
  <c r="M3264" i="1415"/>
  <c r="N3264" i="1415"/>
  <c r="M3265" i="1415"/>
  <c r="N3265" i="1415"/>
  <c r="M3266" i="1415"/>
  <c r="N3266" i="1415"/>
  <c r="M3267" i="1415"/>
  <c r="N3267" i="1415"/>
  <c r="M3268" i="1415"/>
  <c r="N3268" i="1415"/>
  <c r="M3269" i="1415"/>
  <c r="N3269" i="1415"/>
  <c r="M3270" i="1415"/>
  <c r="N3270" i="1415"/>
  <c r="M3271" i="1415"/>
  <c r="N3271" i="1415"/>
  <c r="M3272" i="1415"/>
  <c r="N3272" i="1415"/>
  <c r="M3273" i="1415"/>
  <c r="N3273" i="1415"/>
  <c r="M3274" i="1415"/>
  <c r="N3274" i="1415"/>
  <c r="M3275" i="1415"/>
  <c r="N3275" i="1415"/>
  <c r="M3276" i="1415"/>
  <c r="N3276" i="1415"/>
  <c r="M3277" i="1415"/>
  <c r="N3277" i="1415"/>
  <c r="M3278" i="1415"/>
  <c r="N3278" i="1415"/>
  <c r="M3279" i="1415"/>
  <c r="N3279" i="1415"/>
  <c r="M3280" i="1415"/>
  <c r="N3280" i="1415"/>
  <c r="M3281" i="1415"/>
  <c r="N3281" i="1415"/>
  <c r="M3282" i="1415"/>
  <c r="N3282" i="1415"/>
  <c r="M3283" i="1415"/>
  <c r="N3283" i="1415"/>
  <c r="M3284" i="1415"/>
  <c r="N3284" i="1415"/>
  <c r="M3285" i="1415"/>
  <c r="N3285" i="1415"/>
  <c r="M3286" i="1415"/>
  <c r="N3286" i="1415"/>
  <c r="M3287" i="1415"/>
  <c r="N3287" i="1415"/>
  <c r="M3288" i="1415"/>
  <c r="N3288" i="1415"/>
  <c r="M3289" i="1415"/>
  <c r="N3289" i="1415"/>
  <c r="M3290" i="1415"/>
  <c r="N3290" i="1415"/>
  <c r="M3291" i="1415"/>
  <c r="N3291" i="1415"/>
  <c r="M3292" i="1415"/>
  <c r="N3292" i="1415"/>
  <c r="M3293" i="1415"/>
  <c r="N3293" i="1415"/>
  <c r="M3294" i="1415"/>
  <c r="N3294" i="1415"/>
  <c r="M3295" i="1415"/>
  <c r="N3295" i="1415"/>
  <c r="M3296" i="1415"/>
  <c r="N3296" i="1415"/>
  <c r="M3297" i="1415"/>
  <c r="N3297" i="1415"/>
  <c r="M3298" i="1415"/>
  <c r="N3298" i="1415"/>
  <c r="M3299" i="1415"/>
  <c r="N3299" i="1415"/>
  <c r="M3300" i="1415"/>
  <c r="N3300" i="1415"/>
  <c r="M3301" i="1415"/>
  <c r="N3301" i="1415"/>
  <c r="M3302" i="1415"/>
  <c r="N3302" i="1415"/>
  <c r="M3303" i="1415"/>
  <c r="N3303" i="1415"/>
  <c r="M3304" i="1415"/>
  <c r="N3304" i="1415"/>
  <c r="M3305" i="1415"/>
  <c r="N3305" i="1415"/>
  <c r="M3306" i="1415"/>
  <c r="N3306" i="1415"/>
  <c r="M3307" i="1415"/>
  <c r="N3307" i="1415"/>
  <c r="M3308" i="1415"/>
  <c r="N3308" i="1415"/>
  <c r="M3309" i="1415"/>
  <c r="N3309" i="1415"/>
  <c r="M3310" i="1415"/>
  <c r="N3310" i="1415"/>
  <c r="M3311" i="1415"/>
  <c r="N3311" i="1415"/>
  <c r="M3312" i="1415"/>
  <c r="N3312" i="1415"/>
  <c r="M3313" i="1415"/>
  <c r="N3313" i="1415"/>
  <c r="M3314" i="1415"/>
  <c r="N3314" i="1415"/>
  <c r="M3315" i="1415"/>
  <c r="N3315" i="1415"/>
  <c r="M3316" i="1415"/>
  <c r="N3316" i="1415"/>
  <c r="M3317" i="1415"/>
  <c r="N3317" i="1415"/>
  <c r="M3318" i="1415"/>
  <c r="N3318" i="1415"/>
  <c r="M3319" i="1415"/>
  <c r="N3319" i="1415"/>
  <c r="M3320" i="1415"/>
  <c r="N3320" i="1415"/>
  <c r="M3321" i="1415"/>
  <c r="N3321" i="1415"/>
  <c r="M3322" i="1415"/>
  <c r="N3322" i="1415"/>
  <c r="M3323" i="1415"/>
  <c r="N3323" i="1415"/>
  <c r="M3324" i="1415"/>
  <c r="N3324" i="1415"/>
  <c r="M3325" i="1415"/>
  <c r="N3325" i="1415"/>
  <c r="M3326" i="1415"/>
  <c r="N3326" i="1415"/>
  <c r="M3327" i="1415"/>
  <c r="N3327" i="1415"/>
  <c r="M3328" i="1415"/>
  <c r="N3328" i="1415"/>
  <c r="M3329" i="1415"/>
  <c r="N3329" i="1415"/>
  <c r="M3330" i="1415"/>
  <c r="N3330" i="1415"/>
  <c r="M3331" i="1415"/>
  <c r="N3331" i="1415"/>
  <c r="M3332" i="1415"/>
  <c r="N3332" i="1415"/>
  <c r="M3333" i="1415"/>
  <c r="N3333" i="1415"/>
  <c r="M3334" i="1415"/>
  <c r="N3334" i="1415"/>
  <c r="M3335" i="1415"/>
  <c r="N3335" i="1415"/>
  <c r="M3336" i="1415"/>
  <c r="N3336" i="1415"/>
  <c r="M3337" i="1415"/>
  <c r="N3337" i="1415"/>
  <c r="M3338" i="1415"/>
  <c r="N3338" i="1415"/>
  <c r="M3339" i="1415"/>
  <c r="N3339" i="1415"/>
  <c r="M3340" i="1415"/>
  <c r="N3340" i="1415"/>
  <c r="M3341" i="1415"/>
  <c r="N3341" i="1415"/>
  <c r="M3342" i="1415"/>
  <c r="N3342" i="1415"/>
  <c r="M3343" i="1415"/>
  <c r="N3343" i="1415"/>
  <c r="M3344" i="1415"/>
  <c r="N3344" i="1415"/>
  <c r="M3345" i="1415"/>
  <c r="N3345" i="1415"/>
  <c r="M3346" i="1415"/>
  <c r="N3346" i="1415"/>
  <c r="M3347" i="1415"/>
  <c r="N3347" i="1415"/>
  <c r="M3348" i="1415"/>
  <c r="N3348" i="1415"/>
  <c r="M3349" i="1415"/>
  <c r="N3349" i="1415"/>
  <c r="M3350" i="1415"/>
  <c r="N3350" i="1415"/>
  <c r="M3351" i="1415"/>
  <c r="N3351" i="1415"/>
  <c r="M3352" i="1415"/>
  <c r="N3352" i="1415"/>
  <c r="M3353" i="1415"/>
  <c r="N3353" i="1415"/>
  <c r="M3354" i="1415"/>
  <c r="N3354" i="1415"/>
  <c r="M3355" i="1415"/>
  <c r="N3355" i="1415"/>
  <c r="M3356" i="1415"/>
  <c r="N3356" i="1415"/>
  <c r="M3357" i="1415"/>
  <c r="N3357" i="1415"/>
  <c r="M3358" i="1415"/>
  <c r="N3358" i="1415"/>
  <c r="M3359" i="1415"/>
  <c r="N3359" i="1415"/>
  <c r="M3360" i="1415"/>
  <c r="N3360" i="1415"/>
  <c r="M3361" i="1415"/>
  <c r="N3361" i="1415"/>
  <c r="M3362" i="1415"/>
  <c r="N3362" i="1415"/>
  <c r="M3363" i="1415"/>
  <c r="N3363" i="1415"/>
  <c r="M3364" i="1415"/>
  <c r="N3364" i="1415"/>
  <c r="M3365" i="1415"/>
  <c r="N3365" i="1415"/>
  <c r="M3366" i="1415"/>
  <c r="N3366" i="1415"/>
  <c r="M3367" i="1415"/>
  <c r="N3367" i="1415"/>
  <c r="M3368" i="1415"/>
  <c r="N3368" i="1415"/>
  <c r="M3369" i="1415"/>
  <c r="N3369" i="1415"/>
  <c r="M3370" i="1415"/>
  <c r="N3370" i="1415"/>
  <c r="M3371" i="1415"/>
  <c r="N3371" i="1415"/>
  <c r="M3372" i="1415"/>
  <c r="N3372" i="1415"/>
  <c r="M3373" i="1415"/>
  <c r="N3373" i="1415"/>
  <c r="M3374" i="1415"/>
  <c r="N3374" i="1415"/>
  <c r="M3375" i="1415"/>
  <c r="N3375" i="1415"/>
  <c r="M3376" i="1415"/>
  <c r="N3376" i="1415"/>
  <c r="M3377" i="1415"/>
  <c r="N3377" i="1415"/>
  <c r="M3378" i="1415"/>
  <c r="N3378" i="1415"/>
  <c r="M3379" i="1415"/>
  <c r="N3379" i="1415"/>
  <c r="M3380" i="1415"/>
  <c r="N3380" i="1415"/>
  <c r="M3381" i="1415"/>
  <c r="N3381" i="1415"/>
  <c r="M3382" i="1415"/>
  <c r="N3382" i="1415"/>
  <c r="M3383" i="1415"/>
  <c r="N3383" i="1415"/>
  <c r="M3384" i="1415"/>
  <c r="N3384" i="1415"/>
  <c r="M3385" i="1415"/>
  <c r="N3385" i="1415"/>
  <c r="M3386" i="1415"/>
  <c r="N3386" i="1415"/>
  <c r="M3387" i="1415"/>
  <c r="N3387" i="1415"/>
  <c r="M3388" i="1415"/>
  <c r="N3388" i="1415"/>
  <c r="M3389" i="1415"/>
  <c r="N3389" i="1415"/>
  <c r="M3390" i="1415"/>
  <c r="N3390" i="1415"/>
  <c r="M3391" i="1415"/>
  <c r="N3391" i="1415"/>
  <c r="M3392" i="1415"/>
  <c r="N3392" i="1415"/>
  <c r="M3393" i="1415"/>
  <c r="N3393" i="1415"/>
  <c r="M3394" i="1415"/>
  <c r="N3394" i="1415"/>
  <c r="M3395" i="1415"/>
  <c r="N3395" i="1415"/>
  <c r="M3396" i="1415"/>
  <c r="N3396" i="1415"/>
  <c r="M3397" i="1415"/>
  <c r="N3397" i="1415"/>
  <c r="M3398" i="1415"/>
  <c r="N3398" i="1415"/>
  <c r="M3399" i="1415"/>
  <c r="N3399" i="1415"/>
  <c r="M3400" i="1415"/>
  <c r="N3400" i="1415"/>
  <c r="M3401" i="1415"/>
  <c r="N3401" i="1415"/>
  <c r="M3402" i="1415"/>
  <c r="N3402" i="1415"/>
  <c r="M3403" i="1415"/>
  <c r="N3403" i="1415"/>
  <c r="M3404" i="1415"/>
  <c r="N3404" i="1415"/>
  <c r="M3405" i="1415"/>
  <c r="N3405" i="1415"/>
  <c r="M3406" i="1415"/>
  <c r="N3406" i="1415"/>
  <c r="M3407" i="1415"/>
  <c r="N3407" i="1415"/>
  <c r="M3408" i="1415"/>
  <c r="N3408" i="1415"/>
  <c r="M3409" i="1415"/>
  <c r="N3409" i="1415"/>
  <c r="M3410" i="1415"/>
  <c r="N3410" i="1415"/>
  <c r="M3411" i="1415"/>
  <c r="N3411" i="1415"/>
  <c r="M3412" i="1415"/>
  <c r="N3412" i="1415"/>
  <c r="M3413" i="1415"/>
  <c r="N3413" i="1415"/>
  <c r="M3414" i="1415"/>
  <c r="N3414" i="1415"/>
  <c r="M3415" i="1415"/>
  <c r="N3415" i="1415"/>
  <c r="M3416" i="1415"/>
  <c r="N3416" i="1415"/>
  <c r="M3417" i="1415"/>
  <c r="N3417" i="1415"/>
  <c r="M3418" i="1415"/>
  <c r="N3418" i="1415"/>
  <c r="M3419" i="1415"/>
  <c r="N3419" i="1415"/>
  <c r="M3420" i="1415"/>
  <c r="N3420" i="1415"/>
  <c r="M3421" i="1415"/>
  <c r="N3421" i="1415"/>
  <c r="M3422" i="1415"/>
  <c r="N3422" i="1415"/>
  <c r="M3423" i="1415"/>
  <c r="N3423" i="1415"/>
  <c r="M3424" i="1415"/>
  <c r="N3424" i="1415"/>
  <c r="M3425" i="1415"/>
  <c r="N3425" i="1415"/>
  <c r="M3426" i="1415"/>
  <c r="N3426" i="1415"/>
  <c r="M3427" i="1415"/>
  <c r="N3427" i="1415"/>
  <c r="M3428" i="1415"/>
  <c r="N3428" i="1415"/>
  <c r="M3429" i="1415"/>
  <c r="N3429" i="1415"/>
  <c r="M3430" i="1415"/>
  <c r="N3430" i="1415"/>
  <c r="M3431" i="1415"/>
  <c r="N3431" i="1415"/>
  <c r="M3432" i="1415"/>
  <c r="N3432" i="1415"/>
  <c r="M3433" i="1415"/>
  <c r="N3433" i="1415"/>
  <c r="M3434" i="1415"/>
  <c r="N3434" i="1415"/>
  <c r="M3435" i="1415"/>
  <c r="N3435" i="1415"/>
  <c r="M3436" i="1415"/>
  <c r="N3436" i="1415"/>
  <c r="M3437" i="1415"/>
  <c r="N3437" i="1415"/>
  <c r="M3438" i="1415"/>
  <c r="N3438" i="1415"/>
  <c r="M3439" i="1415"/>
  <c r="N3439" i="1415"/>
  <c r="M3440" i="1415"/>
  <c r="N3440" i="1415"/>
  <c r="M3441" i="1415"/>
  <c r="N3441" i="1415"/>
  <c r="M3442" i="1415"/>
  <c r="N3442" i="1415"/>
  <c r="M3443" i="1415"/>
  <c r="N3443" i="1415"/>
  <c r="M3444" i="1415"/>
  <c r="N3444" i="1415"/>
  <c r="M3445" i="1415"/>
  <c r="N3445" i="1415"/>
  <c r="M3446" i="1415"/>
  <c r="N3446" i="1415"/>
  <c r="M3447" i="1415"/>
  <c r="N3447" i="1415"/>
  <c r="M3448" i="1415"/>
  <c r="N3448" i="1415"/>
  <c r="M3449" i="1415"/>
  <c r="N3449" i="1415"/>
  <c r="M3450" i="1415"/>
  <c r="N3450" i="1415"/>
  <c r="M3451" i="1415"/>
  <c r="N3451" i="1415"/>
  <c r="M3452" i="1415"/>
  <c r="N3452" i="1415"/>
  <c r="M3453" i="1415"/>
  <c r="N3453" i="1415"/>
  <c r="M3454" i="1415"/>
  <c r="N3454" i="1415"/>
  <c r="M3455" i="1415"/>
  <c r="N3455" i="1415"/>
  <c r="M3456" i="1415"/>
  <c r="N3456" i="1415"/>
  <c r="M3457" i="1415"/>
  <c r="N3457" i="1415"/>
  <c r="M3458" i="1415"/>
  <c r="N3458" i="1415"/>
  <c r="M3459" i="1415"/>
  <c r="N3459" i="1415"/>
  <c r="M3460" i="1415"/>
  <c r="N3460" i="1415"/>
  <c r="M3461" i="1415"/>
  <c r="N3461" i="1415"/>
  <c r="M3462" i="1415"/>
  <c r="N3462" i="1415"/>
  <c r="M3463" i="1415"/>
  <c r="N3463" i="1415"/>
  <c r="M3464" i="1415"/>
  <c r="N3464" i="1415"/>
  <c r="M3465" i="1415"/>
  <c r="N3465" i="1415"/>
  <c r="M3466" i="1415"/>
  <c r="N3466" i="1415"/>
  <c r="M3467" i="1415"/>
  <c r="N3467" i="1415"/>
  <c r="M3468" i="1415"/>
  <c r="N3468" i="1415"/>
  <c r="M3469" i="1415"/>
  <c r="N3469" i="1415"/>
  <c r="M3470" i="1415"/>
  <c r="N3470" i="1415"/>
  <c r="M3471" i="1415"/>
  <c r="N3471" i="1415"/>
  <c r="M3472" i="1415"/>
  <c r="N3472" i="1415"/>
  <c r="M3473" i="1415"/>
  <c r="N3473" i="1415"/>
  <c r="M3474" i="1415"/>
  <c r="N3474" i="1415"/>
  <c r="M3475" i="1415"/>
  <c r="N3475" i="1415"/>
  <c r="M3476" i="1415"/>
  <c r="N3476" i="1415"/>
  <c r="M3477" i="1415"/>
  <c r="N3477" i="1415"/>
  <c r="M3478" i="1415"/>
  <c r="N3478" i="1415"/>
  <c r="M3479" i="1415"/>
  <c r="N3479" i="1415"/>
  <c r="M3480" i="1415"/>
  <c r="N3480" i="1415"/>
  <c r="M3481" i="1415"/>
  <c r="N3481" i="1415"/>
  <c r="M3482" i="1415"/>
  <c r="N3482" i="1415"/>
  <c r="M3483" i="1415"/>
  <c r="N3483" i="1415"/>
  <c r="M3484" i="1415"/>
  <c r="N3484" i="1415"/>
  <c r="M3485" i="1415"/>
  <c r="N3485" i="1415"/>
  <c r="M3486" i="1415"/>
  <c r="N3486" i="1415"/>
  <c r="M3487" i="1415"/>
  <c r="N3487" i="1415"/>
  <c r="M3488" i="1415"/>
  <c r="N3488" i="1415"/>
  <c r="M3489" i="1415"/>
  <c r="N3489" i="1415"/>
  <c r="M3490" i="1415"/>
  <c r="N3490" i="1415"/>
  <c r="M3491" i="1415"/>
  <c r="N3491" i="1415"/>
  <c r="M3492" i="1415"/>
  <c r="N3492" i="1415"/>
  <c r="M3493" i="1415"/>
  <c r="N3493" i="1415"/>
  <c r="M3494" i="1415"/>
  <c r="N3494" i="1415"/>
  <c r="M3495" i="1415"/>
  <c r="N3495" i="1415"/>
  <c r="M3496" i="1415"/>
  <c r="N3496" i="1415"/>
  <c r="M3497" i="1415"/>
  <c r="N3497" i="1415"/>
  <c r="M3498" i="1415"/>
  <c r="N3498" i="1415"/>
  <c r="M3499" i="1415"/>
  <c r="N3499" i="1415"/>
  <c r="M3500" i="1415"/>
  <c r="N3500" i="1415"/>
  <c r="M3501" i="1415"/>
  <c r="N3501" i="1415"/>
  <c r="M3502" i="1415"/>
  <c r="N3502" i="1415"/>
  <c r="M3503" i="1415"/>
  <c r="N3503" i="1415"/>
  <c r="M3504" i="1415"/>
  <c r="N3504" i="1415"/>
  <c r="M3505" i="1415"/>
  <c r="N3505" i="1415"/>
  <c r="M3506" i="1415"/>
  <c r="N3506" i="1415"/>
  <c r="M3507" i="1415"/>
  <c r="N3507" i="1415"/>
  <c r="M3508" i="1415"/>
  <c r="N3508" i="1415"/>
  <c r="M3509" i="1415"/>
  <c r="N3509" i="1415"/>
  <c r="M3510" i="1415"/>
  <c r="N3510" i="1415"/>
  <c r="M3511" i="1415"/>
  <c r="N3511" i="1415"/>
  <c r="M3512" i="1415"/>
  <c r="N3512" i="1415"/>
  <c r="M3513" i="1415"/>
  <c r="N3513" i="1415"/>
  <c r="M3514" i="1415"/>
  <c r="N3514" i="1415"/>
  <c r="M3515" i="1415"/>
  <c r="N3515" i="1415"/>
  <c r="M3516" i="1415"/>
  <c r="N3516" i="1415"/>
  <c r="M3517" i="1415"/>
  <c r="N3517" i="1415"/>
  <c r="M3518" i="1415"/>
  <c r="N3518" i="1415"/>
  <c r="M3519" i="1415"/>
  <c r="N3519" i="1415"/>
  <c r="M3520" i="1415"/>
  <c r="N3520" i="1415"/>
  <c r="M3521" i="1415"/>
  <c r="N3521" i="1415"/>
  <c r="M3522" i="1415"/>
  <c r="N3522" i="1415"/>
  <c r="M3523" i="1415"/>
  <c r="N3523" i="1415"/>
  <c r="M3524" i="1415"/>
  <c r="N3524" i="1415"/>
  <c r="M3525" i="1415"/>
  <c r="N3525" i="1415"/>
  <c r="M3526" i="1415"/>
  <c r="N3526" i="1415"/>
  <c r="M3527" i="1415"/>
  <c r="N3527" i="1415"/>
  <c r="M3528" i="1415"/>
  <c r="N3528" i="1415"/>
  <c r="M3529" i="1415"/>
  <c r="N3529" i="1415"/>
  <c r="M3530" i="1415"/>
  <c r="N3530" i="1415"/>
  <c r="M3531" i="1415"/>
  <c r="N3531" i="1415"/>
  <c r="M3532" i="1415"/>
  <c r="N3532" i="1415"/>
  <c r="M3533" i="1415"/>
  <c r="N3533" i="1415"/>
  <c r="M3534" i="1415"/>
  <c r="N3534" i="1415"/>
  <c r="M3535" i="1415"/>
  <c r="N3535" i="1415"/>
  <c r="M3536" i="1415"/>
  <c r="N3536" i="1415"/>
  <c r="M3537" i="1415"/>
  <c r="N3537" i="1415"/>
  <c r="M3538" i="1415"/>
  <c r="N3538" i="1415"/>
  <c r="M3539" i="1415"/>
  <c r="N3539" i="1415"/>
  <c r="M3540" i="1415"/>
  <c r="N3540" i="1415"/>
  <c r="M3541" i="1415"/>
  <c r="N3541" i="1415"/>
  <c r="M3542" i="1415"/>
  <c r="N3542" i="1415"/>
  <c r="M3543" i="1415"/>
  <c r="N3543" i="1415"/>
  <c r="M3544" i="1415"/>
  <c r="N3544" i="1415"/>
  <c r="M3545" i="1415"/>
  <c r="N3545" i="1415"/>
  <c r="M3546" i="1415"/>
  <c r="N3546" i="1415"/>
  <c r="M3547" i="1415"/>
  <c r="N3547" i="1415"/>
  <c r="M3548" i="1415"/>
  <c r="N3548" i="1415"/>
  <c r="M3549" i="1415"/>
  <c r="N3549" i="1415"/>
  <c r="M3550" i="1415"/>
  <c r="N3550" i="1415"/>
  <c r="M3551" i="1415"/>
  <c r="N3551" i="1415"/>
  <c r="M3552" i="1415"/>
  <c r="N3552" i="1415"/>
  <c r="M3553" i="1415"/>
  <c r="N3553" i="1415"/>
  <c r="M3554" i="1415"/>
  <c r="N3554" i="1415"/>
  <c r="M3555" i="1415"/>
  <c r="N3555" i="1415"/>
  <c r="M3556" i="1415"/>
  <c r="N3556" i="1415"/>
  <c r="M3557" i="1415"/>
  <c r="N3557" i="1415"/>
  <c r="M3558" i="1415"/>
  <c r="N3558" i="1415"/>
  <c r="M3559" i="1415"/>
  <c r="N3559" i="1415"/>
  <c r="M3560" i="1415"/>
  <c r="N3560" i="1415"/>
  <c r="M3561" i="1415"/>
  <c r="N3561" i="1415"/>
  <c r="M3562" i="1415"/>
  <c r="N3562" i="1415"/>
  <c r="M3563" i="1415"/>
  <c r="N3563" i="1415"/>
  <c r="M3564" i="1415"/>
  <c r="N3564" i="1415"/>
  <c r="M3565" i="1415"/>
  <c r="N3565" i="1415"/>
  <c r="M3566" i="1415"/>
  <c r="N3566" i="1415"/>
  <c r="M3567" i="1415"/>
  <c r="N3567" i="1415"/>
  <c r="M3568" i="1415"/>
  <c r="N3568" i="1415"/>
  <c r="M3569" i="1415"/>
  <c r="N3569" i="1415"/>
  <c r="M3570" i="1415"/>
  <c r="N3570" i="1415"/>
  <c r="M3571" i="1415"/>
  <c r="N3571" i="1415"/>
  <c r="M3572" i="1415"/>
  <c r="N3572" i="1415"/>
  <c r="M3573" i="1415"/>
  <c r="N3573" i="1415"/>
  <c r="M3574" i="1415"/>
  <c r="N3574" i="1415"/>
  <c r="M3575" i="1415"/>
  <c r="N3575" i="1415"/>
  <c r="M3576" i="1415"/>
  <c r="N3576" i="1415"/>
  <c r="M3577" i="1415"/>
  <c r="N3577" i="1415"/>
  <c r="M3578" i="1415"/>
  <c r="N3578" i="1415"/>
  <c r="M3579" i="1415"/>
  <c r="N3579" i="1415"/>
  <c r="M3580" i="1415"/>
  <c r="N3580" i="1415"/>
  <c r="M3581" i="1415"/>
  <c r="N3581" i="1415"/>
  <c r="M3582" i="1415"/>
  <c r="N3582" i="1415"/>
  <c r="M3583" i="1415"/>
  <c r="N3583" i="1415"/>
  <c r="M3584" i="1415"/>
  <c r="N3584" i="1415"/>
  <c r="M3585" i="1415"/>
  <c r="N3585" i="1415"/>
  <c r="M3586" i="1415"/>
  <c r="N3586" i="1415"/>
  <c r="M3587" i="1415"/>
  <c r="N3587" i="1415"/>
  <c r="M3588" i="1415"/>
  <c r="N3588" i="1415"/>
  <c r="M3589" i="1415"/>
  <c r="N3589" i="1415"/>
  <c r="M3590" i="1415"/>
  <c r="N3590" i="1415"/>
  <c r="M3591" i="1415"/>
  <c r="N3591" i="1415"/>
  <c r="M3592" i="1415"/>
  <c r="N3592" i="1415"/>
  <c r="M3593" i="1415"/>
  <c r="N3593" i="1415"/>
  <c r="M3594" i="1415"/>
  <c r="N3594" i="1415"/>
  <c r="M3595" i="1415"/>
  <c r="N3595" i="1415"/>
  <c r="M3596" i="1415"/>
  <c r="N3596" i="1415"/>
  <c r="M3597" i="1415"/>
  <c r="N3597" i="1415"/>
  <c r="M3598" i="1415"/>
  <c r="N3598" i="1415"/>
  <c r="M3599" i="1415"/>
  <c r="N3599" i="1415"/>
  <c r="M3600" i="1415"/>
  <c r="N3600" i="1415"/>
  <c r="M3601" i="1415"/>
  <c r="N3601" i="1415"/>
  <c r="M3602" i="1415"/>
  <c r="N3602" i="1415"/>
  <c r="M3603" i="1415"/>
  <c r="N3603" i="1415"/>
  <c r="M3604" i="1415"/>
  <c r="N3604" i="1415"/>
  <c r="M3605" i="1415"/>
  <c r="N3605" i="1415"/>
  <c r="M3606" i="1415"/>
  <c r="N3606" i="1415"/>
  <c r="M3607" i="1415"/>
  <c r="N3607" i="1415"/>
  <c r="M3608" i="1415"/>
  <c r="N3608" i="1415"/>
  <c r="M3609" i="1415"/>
  <c r="N3609" i="1415"/>
  <c r="M3610" i="1415"/>
  <c r="N3610" i="1415"/>
  <c r="M3611" i="1415"/>
  <c r="N3611" i="1415"/>
  <c r="M3612" i="1415"/>
  <c r="N3612" i="1415"/>
  <c r="M3613" i="1415"/>
  <c r="N3613" i="1415"/>
  <c r="M3614" i="1415"/>
  <c r="N3614" i="1415"/>
  <c r="M3615" i="1415"/>
  <c r="N3615" i="1415"/>
  <c r="M3616" i="1415"/>
  <c r="N3616" i="1415"/>
  <c r="M3617" i="1415"/>
  <c r="N3617" i="1415"/>
  <c r="M3618" i="1415"/>
  <c r="N3618" i="1415"/>
  <c r="M3619" i="1415"/>
  <c r="N3619" i="1415"/>
  <c r="M3620" i="1415"/>
  <c r="N3620" i="1415"/>
  <c r="M3621" i="1415"/>
  <c r="N3621" i="1415"/>
  <c r="M3622" i="1415"/>
  <c r="N3622" i="1415"/>
  <c r="M3623" i="1415"/>
  <c r="N3623" i="1415"/>
  <c r="M3624" i="1415"/>
  <c r="N3624" i="1415"/>
  <c r="M3625" i="1415"/>
  <c r="N3625" i="1415"/>
  <c r="M3626" i="1415"/>
  <c r="N3626" i="1415"/>
  <c r="M3627" i="1415"/>
  <c r="N3627" i="1415"/>
  <c r="M3628" i="1415"/>
  <c r="N3628" i="1415"/>
  <c r="M3629" i="1415"/>
  <c r="N3629" i="1415"/>
  <c r="M3630" i="1415"/>
  <c r="N3630" i="1415"/>
  <c r="M3631" i="1415"/>
  <c r="N3631" i="1415"/>
  <c r="M3632" i="1415"/>
  <c r="N3632" i="1415"/>
  <c r="M3633" i="1415"/>
  <c r="N3633" i="1415"/>
  <c r="M3634" i="1415"/>
  <c r="N3634" i="1415"/>
  <c r="M3635" i="1415"/>
  <c r="N3635" i="1415"/>
  <c r="M3636" i="1415"/>
  <c r="N3636" i="1415"/>
  <c r="M3637" i="1415"/>
  <c r="N3637" i="1415"/>
  <c r="M3638" i="1415"/>
  <c r="N3638" i="1415"/>
  <c r="M3639" i="1415"/>
  <c r="N3639" i="1415"/>
  <c r="M3640" i="1415"/>
  <c r="N3640" i="1415"/>
  <c r="M3641" i="1415"/>
  <c r="N3641" i="1415"/>
  <c r="M3642" i="1415"/>
  <c r="N3642" i="1415"/>
  <c r="M3643" i="1415"/>
  <c r="N3643" i="1415"/>
  <c r="M3644" i="1415"/>
  <c r="N3644" i="1415"/>
  <c r="M3645" i="1415"/>
  <c r="N3645" i="1415"/>
  <c r="M3646" i="1415"/>
  <c r="N3646" i="1415"/>
  <c r="M3647" i="1415"/>
  <c r="N3647" i="1415"/>
  <c r="M3648" i="1415"/>
  <c r="N3648" i="1415"/>
  <c r="M3649" i="1415"/>
  <c r="N3649" i="1415"/>
  <c r="M3650" i="1415"/>
  <c r="N3650" i="1415"/>
  <c r="M3651" i="1415"/>
  <c r="N3651" i="1415"/>
  <c r="M3652" i="1415"/>
  <c r="N3652" i="1415"/>
  <c r="M3653" i="1415"/>
  <c r="N3653" i="1415"/>
  <c r="M3654" i="1415"/>
  <c r="N3654" i="1415"/>
  <c r="M3655" i="1415"/>
  <c r="N3655" i="1415"/>
  <c r="M3656" i="1415"/>
  <c r="N3656" i="1415"/>
  <c r="M3657" i="1415"/>
  <c r="N3657" i="1415"/>
  <c r="M3658" i="1415"/>
  <c r="N3658" i="1415"/>
  <c r="M3659" i="1415"/>
  <c r="N3659" i="1415"/>
  <c r="M3660" i="1415"/>
  <c r="N3660" i="1415"/>
  <c r="M3661" i="1415"/>
  <c r="N3661" i="1415"/>
  <c r="M3662" i="1415"/>
  <c r="N3662" i="1415"/>
  <c r="M3663" i="1415"/>
  <c r="N3663" i="1415"/>
  <c r="M3664" i="1415"/>
  <c r="N3664" i="1415"/>
  <c r="M3665" i="1415"/>
  <c r="N3665" i="1415"/>
  <c r="M3666" i="1415"/>
  <c r="N3666" i="1415"/>
  <c r="M3667" i="1415"/>
  <c r="N3667" i="1415"/>
  <c r="M3668" i="1415"/>
  <c r="N3668" i="1415"/>
  <c r="M3669" i="1415"/>
  <c r="N3669" i="1415"/>
  <c r="M3670" i="1415"/>
  <c r="N3670" i="1415"/>
  <c r="M3671" i="1415"/>
  <c r="N3671" i="1415"/>
  <c r="M3672" i="1415"/>
  <c r="N3672" i="1415"/>
  <c r="M3673" i="1415"/>
  <c r="N3673" i="1415"/>
  <c r="M3674" i="1415"/>
  <c r="N3674" i="1415"/>
  <c r="M3675" i="1415"/>
  <c r="N3675" i="1415"/>
  <c r="M3676" i="1415"/>
  <c r="N3676" i="1415"/>
  <c r="M3677" i="1415"/>
  <c r="N3677" i="1415"/>
  <c r="M3678" i="1415"/>
  <c r="N3678" i="1415"/>
  <c r="M3679" i="1415"/>
  <c r="N3679" i="1415"/>
  <c r="M3680" i="1415"/>
  <c r="N3680" i="1415"/>
  <c r="M3681" i="1415"/>
  <c r="N3681" i="1415"/>
  <c r="M3682" i="1415"/>
  <c r="N3682" i="1415"/>
  <c r="M3683" i="1415"/>
  <c r="N3683" i="1415"/>
  <c r="M3684" i="1415"/>
  <c r="N3684" i="1415"/>
  <c r="M3685" i="1415"/>
  <c r="N3685" i="1415"/>
  <c r="M3686" i="1415"/>
  <c r="N3686" i="1415"/>
  <c r="M3687" i="1415"/>
  <c r="N3687" i="1415"/>
  <c r="M3688" i="1415"/>
  <c r="N3688" i="1415"/>
  <c r="M3689" i="1415"/>
  <c r="N3689" i="1415"/>
  <c r="M3690" i="1415"/>
  <c r="N3690" i="1415"/>
  <c r="M3691" i="1415"/>
  <c r="N3691" i="1415"/>
  <c r="M3692" i="1415"/>
  <c r="N3692" i="1415"/>
  <c r="M3693" i="1415"/>
  <c r="N3693" i="1415"/>
  <c r="M3694" i="1415"/>
  <c r="N3694" i="1415"/>
  <c r="M3695" i="1415"/>
  <c r="N3695" i="1415"/>
  <c r="M3696" i="1415"/>
  <c r="N3696" i="1415"/>
  <c r="M3697" i="1415"/>
  <c r="N3697" i="1415"/>
  <c r="M3698" i="1415"/>
  <c r="N3698" i="1415"/>
  <c r="M3699" i="1415"/>
  <c r="N3699" i="1415"/>
  <c r="M3700" i="1415"/>
  <c r="N3700" i="1415"/>
  <c r="M3701" i="1415"/>
  <c r="N3701" i="1415"/>
  <c r="M3702" i="1415"/>
  <c r="N3702" i="1415"/>
  <c r="M3703" i="1415"/>
  <c r="N3703" i="1415"/>
  <c r="M3704" i="1415"/>
  <c r="N3704" i="1415"/>
  <c r="M3705" i="1415"/>
  <c r="N3705" i="1415"/>
  <c r="M3706" i="1415"/>
  <c r="N3706" i="1415"/>
  <c r="M3707" i="1415"/>
  <c r="N3707" i="1415"/>
  <c r="M3708" i="1415"/>
  <c r="N3708" i="1415"/>
  <c r="M3709" i="1415"/>
  <c r="N3709" i="1415"/>
  <c r="M3710" i="1415"/>
  <c r="N3710" i="1415"/>
  <c r="M3711" i="1415"/>
  <c r="N3711" i="1415"/>
  <c r="M3712" i="1415"/>
  <c r="N3712" i="1415"/>
  <c r="M3713" i="1415"/>
  <c r="N3713" i="1415"/>
  <c r="M3714" i="1415"/>
  <c r="N3714" i="1415"/>
  <c r="M3715" i="1415"/>
  <c r="N3715" i="1415"/>
  <c r="M3716" i="1415"/>
  <c r="N3716" i="1415"/>
  <c r="M3717" i="1415"/>
  <c r="N3717" i="1415"/>
  <c r="M3718" i="1415"/>
  <c r="N3718" i="1415"/>
  <c r="M3719" i="1415"/>
  <c r="N3719" i="1415"/>
  <c r="M3720" i="1415"/>
  <c r="N3720" i="1415"/>
  <c r="M3721" i="1415"/>
  <c r="N3721" i="1415"/>
  <c r="M3722" i="1415"/>
  <c r="N3722" i="1415"/>
  <c r="M3723" i="1415"/>
  <c r="N3723" i="1415"/>
  <c r="M3724" i="1415"/>
  <c r="N3724" i="1415"/>
  <c r="M3725" i="1415"/>
  <c r="N3725" i="1415"/>
  <c r="M3726" i="1415"/>
  <c r="N3726" i="1415"/>
  <c r="M3727" i="1415"/>
  <c r="N3727" i="1415"/>
  <c r="M3728" i="1415"/>
  <c r="N3728" i="1415"/>
  <c r="M3729" i="1415"/>
  <c r="N3729" i="1415"/>
  <c r="M3730" i="1415"/>
  <c r="N3730" i="1415"/>
  <c r="M3731" i="1415"/>
  <c r="N3731" i="1415"/>
  <c r="M3732" i="1415"/>
  <c r="N3732" i="1415"/>
  <c r="M3733" i="1415"/>
  <c r="N3733" i="1415"/>
  <c r="M3734" i="1415"/>
  <c r="N3734" i="1415"/>
  <c r="M3735" i="1415"/>
  <c r="N3735" i="1415"/>
  <c r="M3736" i="1415"/>
  <c r="N3736" i="1415"/>
  <c r="M3737" i="1415"/>
  <c r="N3737" i="1415"/>
  <c r="M3738" i="1415"/>
  <c r="N3738" i="1415"/>
  <c r="M3739" i="1415"/>
  <c r="N3739" i="1415"/>
  <c r="M3740" i="1415"/>
  <c r="N3740" i="1415"/>
  <c r="M3741" i="1415"/>
  <c r="N3741" i="1415"/>
  <c r="M3742" i="1415"/>
  <c r="N3742" i="1415"/>
  <c r="M3743" i="1415"/>
  <c r="N3743" i="1415"/>
  <c r="M3744" i="1415"/>
  <c r="N3744" i="1415"/>
  <c r="M3745" i="1415"/>
  <c r="N3745" i="1415"/>
  <c r="M3746" i="1415"/>
  <c r="N3746" i="1415"/>
  <c r="M3747" i="1415"/>
  <c r="N3747" i="1415"/>
  <c r="M3748" i="1415"/>
  <c r="N3748" i="1415"/>
  <c r="M3749" i="1415"/>
  <c r="N3749" i="1415"/>
  <c r="M3750" i="1415"/>
  <c r="N3750" i="1415"/>
  <c r="M3751" i="1415"/>
  <c r="N3751" i="1415"/>
  <c r="M3752" i="1415"/>
  <c r="N3752" i="1415"/>
  <c r="M3753" i="1415"/>
  <c r="N3753" i="1415"/>
  <c r="M3754" i="1415"/>
  <c r="N3754" i="1415"/>
  <c r="M3755" i="1415"/>
  <c r="N3755" i="1415"/>
  <c r="M3756" i="1415"/>
  <c r="N3756" i="1415"/>
  <c r="M3757" i="1415"/>
  <c r="N3757" i="1415"/>
  <c r="M3758" i="1415"/>
  <c r="N3758" i="1415"/>
  <c r="M3759" i="1415"/>
  <c r="N3759" i="1415"/>
  <c r="M3760" i="1415"/>
  <c r="N3760" i="1415"/>
  <c r="M3761" i="1415"/>
  <c r="N3761" i="1415"/>
  <c r="M3762" i="1415"/>
  <c r="N3762" i="1415"/>
  <c r="M3763" i="1415"/>
  <c r="N3763" i="1415"/>
  <c r="M3764" i="1415"/>
  <c r="N3764" i="1415"/>
  <c r="M3765" i="1415"/>
  <c r="N3765" i="1415"/>
  <c r="M3766" i="1415"/>
  <c r="N3766" i="1415"/>
  <c r="M3767" i="1415"/>
  <c r="N3767" i="1415"/>
  <c r="M3768" i="1415"/>
  <c r="N3768" i="1415"/>
  <c r="M3769" i="1415"/>
  <c r="N3769" i="1415"/>
  <c r="M3770" i="1415"/>
  <c r="N3770" i="1415"/>
  <c r="M3771" i="1415"/>
  <c r="N3771" i="1415"/>
  <c r="M3772" i="1415"/>
  <c r="N3772" i="1415"/>
  <c r="M3773" i="1415"/>
  <c r="N3773" i="1415"/>
  <c r="M3774" i="1415"/>
  <c r="N3774" i="1415"/>
  <c r="M3775" i="1415"/>
  <c r="N3775" i="1415"/>
  <c r="M3776" i="1415"/>
  <c r="N3776" i="1415"/>
  <c r="M3777" i="1415"/>
  <c r="N3777" i="1415"/>
  <c r="M3778" i="1415"/>
  <c r="N3778" i="1415"/>
  <c r="M3779" i="1415"/>
  <c r="N3779" i="1415"/>
  <c r="M3780" i="1415"/>
  <c r="N3780" i="1415"/>
  <c r="M3781" i="1415"/>
  <c r="N3781" i="1415"/>
  <c r="M3782" i="1415"/>
  <c r="N3782" i="1415"/>
  <c r="M3783" i="1415"/>
  <c r="N3783" i="1415"/>
  <c r="M3784" i="1415"/>
  <c r="N3784" i="1415"/>
  <c r="M3785" i="1415"/>
  <c r="N3785" i="1415"/>
  <c r="M3786" i="1415"/>
  <c r="N3786" i="1415"/>
  <c r="M3787" i="1415"/>
  <c r="N3787" i="1415"/>
  <c r="M3788" i="1415"/>
  <c r="N3788" i="1415"/>
  <c r="M3789" i="1415"/>
  <c r="N3789" i="1415"/>
  <c r="M3790" i="1415"/>
  <c r="N3790" i="1415"/>
  <c r="M3791" i="1415"/>
  <c r="N3791" i="1415"/>
  <c r="M3792" i="1415"/>
  <c r="N3792" i="1415"/>
  <c r="M3793" i="1415"/>
  <c r="N3793" i="1415"/>
  <c r="M3794" i="1415"/>
  <c r="N3794" i="1415"/>
  <c r="M3795" i="1415"/>
  <c r="N3795" i="1415"/>
  <c r="M3796" i="1415"/>
  <c r="N3796" i="1415"/>
  <c r="M3797" i="1415"/>
  <c r="N3797" i="1415"/>
  <c r="M3798" i="1415"/>
  <c r="N3798" i="1415"/>
  <c r="M3799" i="1415"/>
  <c r="N3799" i="1415"/>
  <c r="M3800" i="1415"/>
  <c r="N3800" i="1415"/>
  <c r="M3801" i="1415"/>
  <c r="N3801" i="1415"/>
  <c r="M3802" i="1415"/>
  <c r="N3802" i="1415"/>
  <c r="M3803" i="1415"/>
  <c r="N3803" i="1415"/>
  <c r="M3804" i="1415"/>
  <c r="N3804" i="1415"/>
  <c r="M3805" i="1415"/>
  <c r="N3805" i="1415"/>
  <c r="M3806" i="1415"/>
  <c r="N3806" i="1415"/>
  <c r="M3807" i="1415"/>
  <c r="N3807" i="1415"/>
  <c r="M3808" i="1415"/>
  <c r="N3808" i="1415"/>
  <c r="M3809" i="1415"/>
  <c r="N3809" i="1415"/>
  <c r="M3810" i="1415"/>
  <c r="N3810" i="1415"/>
  <c r="M3811" i="1415"/>
  <c r="N3811" i="1415"/>
  <c r="M3812" i="1415"/>
  <c r="N3812" i="1415"/>
  <c r="M3813" i="1415"/>
  <c r="N3813" i="1415"/>
  <c r="M3814" i="1415"/>
  <c r="N3814" i="1415"/>
  <c r="M3815" i="1415"/>
  <c r="N3815" i="1415"/>
  <c r="M3816" i="1415"/>
  <c r="N3816" i="1415"/>
  <c r="M3817" i="1415"/>
  <c r="N3817" i="1415"/>
  <c r="M3818" i="1415"/>
  <c r="N3818" i="1415"/>
  <c r="M3819" i="1415"/>
  <c r="N3819" i="1415"/>
  <c r="M3820" i="1415"/>
  <c r="N3820" i="1415"/>
  <c r="M3821" i="1415"/>
  <c r="N3821" i="1415"/>
  <c r="M3822" i="1415"/>
  <c r="N3822" i="1415"/>
  <c r="M3823" i="1415"/>
  <c r="N3823" i="1415"/>
  <c r="M3824" i="1415"/>
  <c r="N3824" i="1415"/>
  <c r="M3825" i="1415"/>
  <c r="N3825" i="1415"/>
  <c r="M3826" i="1415"/>
  <c r="N3826" i="1415"/>
  <c r="M3827" i="1415"/>
  <c r="N3827" i="1415"/>
  <c r="M3828" i="1415"/>
  <c r="N3828" i="1415"/>
  <c r="M3829" i="1415"/>
  <c r="N3829" i="1415"/>
  <c r="M3830" i="1415"/>
  <c r="N3830" i="1415"/>
  <c r="M3831" i="1415"/>
  <c r="N3831" i="1415"/>
  <c r="M3832" i="1415"/>
  <c r="N3832" i="1415"/>
  <c r="M3833" i="1415"/>
  <c r="N3833" i="1415"/>
  <c r="M3834" i="1415"/>
  <c r="N3834" i="1415"/>
  <c r="M3835" i="1415"/>
  <c r="N3835" i="1415"/>
  <c r="M3836" i="1415"/>
  <c r="N3836" i="1415"/>
  <c r="M3837" i="1415"/>
  <c r="N3837" i="1415"/>
  <c r="M3838" i="1415"/>
  <c r="N3838" i="1415"/>
  <c r="M3839" i="1415"/>
  <c r="N3839" i="1415"/>
  <c r="M3840" i="1415"/>
  <c r="N3840" i="1415"/>
  <c r="M3841" i="1415"/>
  <c r="N3841" i="1415"/>
  <c r="M3842" i="1415"/>
  <c r="N3842" i="1415"/>
  <c r="M3843" i="1415"/>
  <c r="N3843" i="1415"/>
  <c r="M3844" i="1415"/>
  <c r="N3844" i="1415"/>
  <c r="M3845" i="1415"/>
  <c r="N3845" i="1415"/>
  <c r="M3846" i="1415"/>
  <c r="N3846" i="1415"/>
  <c r="M3847" i="1415"/>
  <c r="N3847" i="1415"/>
  <c r="M3848" i="1415"/>
  <c r="N3848" i="1415"/>
  <c r="M3849" i="1415"/>
  <c r="N3849" i="1415"/>
  <c r="M3850" i="1415"/>
  <c r="N3850" i="1415"/>
  <c r="M3851" i="1415"/>
  <c r="N3851" i="1415"/>
  <c r="M3852" i="1415"/>
  <c r="N3852" i="1415"/>
  <c r="M3853" i="1415"/>
  <c r="N3853" i="1415"/>
  <c r="M3854" i="1415"/>
  <c r="N3854" i="1415"/>
  <c r="M3855" i="1415"/>
  <c r="N3855" i="1415"/>
  <c r="M3856" i="1415"/>
  <c r="N3856" i="1415"/>
  <c r="M3857" i="1415"/>
  <c r="N3857" i="1415"/>
  <c r="M3858" i="1415"/>
  <c r="N3858" i="1415"/>
  <c r="M3859" i="1415"/>
  <c r="N3859" i="1415"/>
  <c r="M3860" i="1415"/>
  <c r="N3860" i="1415"/>
  <c r="M3861" i="1415"/>
  <c r="N3861" i="1415"/>
  <c r="M3862" i="1415"/>
  <c r="N3862" i="1415"/>
  <c r="M3863" i="1415"/>
  <c r="N3863" i="1415"/>
  <c r="M3864" i="1415"/>
  <c r="N3864" i="1415"/>
  <c r="M3865" i="1415"/>
  <c r="N3865" i="1415"/>
  <c r="M3866" i="1415"/>
  <c r="N3866" i="1415"/>
  <c r="M3867" i="1415"/>
  <c r="N3867" i="1415"/>
  <c r="M3868" i="1415"/>
  <c r="N3868" i="1415"/>
  <c r="M3869" i="1415"/>
  <c r="N3869" i="1415"/>
  <c r="M3870" i="1415"/>
  <c r="N3870" i="1415"/>
  <c r="M3871" i="1415"/>
  <c r="N3871" i="1415"/>
  <c r="M3872" i="1415"/>
  <c r="N3872" i="1415"/>
  <c r="M3873" i="1415"/>
  <c r="N3873" i="1415"/>
  <c r="M3874" i="1415"/>
  <c r="N3874" i="1415"/>
  <c r="M3875" i="1415"/>
  <c r="N3875" i="1415"/>
  <c r="M3876" i="1415"/>
  <c r="N3876" i="1415"/>
  <c r="M3877" i="1415"/>
  <c r="N3877" i="1415"/>
  <c r="M3878" i="1415"/>
  <c r="N3878" i="1415"/>
  <c r="M3879" i="1415"/>
  <c r="N3879" i="1415"/>
  <c r="M3880" i="1415"/>
  <c r="N3880" i="1415"/>
  <c r="M3881" i="1415"/>
  <c r="N3881" i="1415"/>
  <c r="M3882" i="1415"/>
  <c r="N3882" i="1415"/>
  <c r="M3883" i="1415"/>
  <c r="N3883" i="1415"/>
  <c r="M3884" i="1415"/>
  <c r="N3884" i="1415"/>
  <c r="M3885" i="1415"/>
  <c r="N3885" i="1415"/>
  <c r="M3886" i="1415"/>
  <c r="N3886" i="1415"/>
  <c r="M3887" i="1415"/>
  <c r="N3887" i="1415"/>
  <c r="M3888" i="1415"/>
  <c r="N3888" i="1415"/>
  <c r="M3889" i="1415"/>
  <c r="N3889" i="1415"/>
  <c r="M3890" i="1415"/>
  <c r="N3890" i="1415"/>
  <c r="M3891" i="1415"/>
  <c r="N3891" i="1415"/>
  <c r="M3892" i="1415"/>
  <c r="N3892" i="1415"/>
  <c r="M3893" i="1415"/>
  <c r="N3893" i="1415"/>
  <c r="M3894" i="1415"/>
  <c r="N3894" i="1415"/>
  <c r="M3895" i="1415"/>
  <c r="N3895" i="1415"/>
  <c r="M3896" i="1415"/>
  <c r="N3896" i="1415"/>
  <c r="M3897" i="1415"/>
  <c r="N3897" i="1415"/>
  <c r="M3898" i="1415"/>
  <c r="N3898" i="1415"/>
  <c r="M3899" i="1415"/>
  <c r="N3899" i="1415"/>
  <c r="M3900" i="1415"/>
  <c r="N3900" i="1415"/>
  <c r="M3901" i="1415"/>
  <c r="N3901" i="1415"/>
  <c r="M3902" i="1415"/>
  <c r="N3902" i="1415"/>
  <c r="M3903" i="1415"/>
  <c r="N3903" i="1415"/>
  <c r="M3904" i="1415"/>
  <c r="N3904" i="1415"/>
  <c r="M3905" i="1415"/>
  <c r="N3905" i="1415"/>
  <c r="M3906" i="1415"/>
  <c r="N3906" i="1415"/>
  <c r="M3907" i="1415"/>
  <c r="N3907" i="1415"/>
  <c r="M3908" i="1415"/>
  <c r="N3908" i="1415"/>
  <c r="M3909" i="1415"/>
  <c r="N3909" i="1415"/>
  <c r="M3910" i="1415"/>
  <c r="N3910" i="1415"/>
  <c r="M3911" i="1415"/>
  <c r="N3911" i="1415"/>
  <c r="M3912" i="1415"/>
  <c r="N3912" i="1415"/>
  <c r="M3913" i="1415"/>
  <c r="N3913" i="1415"/>
  <c r="M3914" i="1415"/>
  <c r="N3914" i="1415"/>
  <c r="M3915" i="1415"/>
  <c r="N3915" i="1415"/>
  <c r="M3916" i="1415"/>
  <c r="N3916" i="1415"/>
  <c r="M3917" i="1415"/>
  <c r="N3917" i="1415"/>
  <c r="M3918" i="1415"/>
  <c r="N3918" i="1415"/>
  <c r="M3919" i="1415"/>
  <c r="N3919" i="1415"/>
  <c r="M3920" i="1415"/>
  <c r="N3920" i="1415"/>
  <c r="M3921" i="1415"/>
  <c r="N3921" i="1415"/>
  <c r="M3922" i="1415"/>
  <c r="N3922" i="1415"/>
  <c r="M3923" i="1415"/>
  <c r="N3923" i="1415"/>
  <c r="M3924" i="1415"/>
  <c r="N3924" i="1415"/>
  <c r="M3925" i="1415"/>
  <c r="N3925" i="1415"/>
  <c r="M3926" i="1415"/>
  <c r="N3926" i="1415"/>
  <c r="M3927" i="1415"/>
  <c r="N3927" i="1415"/>
  <c r="M3928" i="1415"/>
  <c r="N3928" i="1415"/>
  <c r="M3929" i="1415"/>
  <c r="N3929" i="1415"/>
  <c r="M3930" i="1415"/>
  <c r="N3930" i="1415"/>
  <c r="M3931" i="1415"/>
  <c r="N3931" i="1415"/>
  <c r="M3932" i="1415"/>
  <c r="N3932" i="1415"/>
  <c r="M3933" i="1415"/>
  <c r="N3933" i="1415"/>
  <c r="M3934" i="1415"/>
  <c r="N3934" i="1415"/>
  <c r="M3935" i="1415"/>
  <c r="N3935" i="1415"/>
  <c r="M3936" i="1415"/>
  <c r="N3936" i="1415"/>
  <c r="M3937" i="1415"/>
  <c r="N3937" i="1415"/>
  <c r="M3938" i="1415"/>
  <c r="N3938" i="1415"/>
  <c r="M3939" i="1415"/>
  <c r="N3939" i="1415"/>
  <c r="M3940" i="1415"/>
  <c r="N3940" i="1415"/>
  <c r="M3941" i="1415"/>
  <c r="N3941" i="1415"/>
  <c r="M3942" i="1415"/>
  <c r="N3942" i="1415"/>
  <c r="M3943" i="1415"/>
  <c r="N3943" i="1415"/>
  <c r="M3944" i="1415"/>
  <c r="N3944" i="1415"/>
  <c r="M3945" i="1415"/>
  <c r="N3945" i="1415"/>
  <c r="M3946" i="1415"/>
  <c r="N3946" i="1415"/>
  <c r="M3947" i="1415"/>
  <c r="N3947" i="1415"/>
  <c r="M3948" i="1415"/>
  <c r="N3948" i="1415"/>
  <c r="M3949" i="1415"/>
  <c r="N3949" i="1415"/>
  <c r="M3950" i="1415"/>
  <c r="N3950" i="1415"/>
  <c r="M3951" i="1415"/>
  <c r="N3951" i="1415"/>
  <c r="M3952" i="1415"/>
  <c r="N3952" i="1415"/>
  <c r="M3953" i="1415"/>
  <c r="N3953" i="1415"/>
  <c r="M3954" i="1415"/>
  <c r="N3954" i="1415"/>
  <c r="M3955" i="1415"/>
  <c r="N3955" i="1415"/>
  <c r="M3956" i="1415"/>
  <c r="N3956" i="1415"/>
  <c r="M3957" i="1415"/>
  <c r="N3957" i="1415"/>
  <c r="M3958" i="1415"/>
  <c r="N3958" i="1415"/>
  <c r="M3959" i="1415"/>
  <c r="N3959" i="1415"/>
  <c r="M3960" i="1415"/>
  <c r="N3960" i="1415"/>
  <c r="M3961" i="1415"/>
  <c r="N3961" i="1415"/>
  <c r="M3962" i="1415"/>
  <c r="N3962" i="1415"/>
  <c r="M3963" i="1415"/>
  <c r="N3963" i="1415"/>
  <c r="M3964" i="1415"/>
  <c r="N3964" i="1415"/>
  <c r="M3965" i="1415"/>
  <c r="N3965" i="1415"/>
  <c r="M3966" i="1415"/>
  <c r="N3966" i="1415"/>
  <c r="M3967" i="1415"/>
  <c r="N3967" i="1415"/>
  <c r="M3968" i="1415"/>
  <c r="N3968" i="1415"/>
  <c r="M3969" i="1415"/>
  <c r="N3969" i="1415"/>
  <c r="M3970" i="1415"/>
  <c r="N3970" i="1415"/>
  <c r="M3971" i="1415"/>
  <c r="N3971" i="1415"/>
  <c r="M3972" i="1415"/>
  <c r="N3972" i="1415"/>
  <c r="M3973" i="1415"/>
  <c r="N3973" i="1415"/>
  <c r="M3974" i="1415"/>
  <c r="N3974" i="1415"/>
  <c r="M3975" i="1415"/>
  <c r="N3975" i="1415"/>
  <c r="M3976" i="1415"/>
  <c r="N3976" i="1415"/>
  <c r="M3977" i="1415"/>
  <c r="N3977" i="1415"/>
  <c r="M3978" i="1415"/>
  <c r="N3978" i="1415"/>
  <c r="M3979" i="1415"/>
  <c r="N3979" i="1415"/>
  <c r="M3980" i="1415"/>
  <c r="N3980" i="1415"/>
  <c r="M3981" i="1415"/>
  <c r="N3981" i="1415"/>
  <c r="M3982" i="1415"/>
  <c r="N3982" i="1415"/>
  <c r="M3983" i="1415"/>
  <c r="N3983" i="1415"/>
  <c r="M3984" i="1415"/>
  <c r="N3984" i="1415"/>
  <c r="M3985" i="1415"/>
  <c r="N3985" i="1415"/>
  <c r="M3986" i="1415"/>
  <c r="N3986" i="1415"/>
  <c r="M3987" i="1415"/>
  <c r="N3987" i="1415"/>
  <c r="M3988" i="1415"/>
  <c r="N3988" i="1415"/>
  <c r="M3989" i="1415"/>
  <c r="N3989" i="1415"/>
  <c r="M3990" i="1415"/>
  <c r="N3990" i="1415"/>
  <c r="M3991" i="1415"/>
  <c r="N3991" i="1415"/>
  <c r="M3992" i="1415"/>
  <c r="N3992" i="1415"/>
  <c r="M3993" i="1415"/>
  <c r="N3993" i="1415"/>
  <c r="M3994" i="1415"/>
  <c r="N3994" i="1415"/>
  <c r="M3995" i="1415"/>
  <c r="N3995" i="1415"/>
  <c r="M3996" i="1415"/>
  <c r="N3996" i="1415"/>
  <c r="M3997" i="1415"/>
  <c r="N3997" i="1415"/>
  <c r="M3998" i="1415"/>
  <c r="N3998" i="1415"/>
  <c r="M3999" i="1415"/>
  <c r="N3999" i="1415"/>
  <c r="M4000" i="1415"/>
  <c r="N4000" i="1415"/>
  <c r="M4001" i="1415"/>
  <c r="N4001" i="1415"/>
  <c r="M4002" i="1415"/>
  <c r="N4002" i="1415"/>
  <c r="M4003" i="1415"/>
  <c r="N4003" i="1415"/>
  <c r="M4004" i="1415"/>
  <c r="N4004" i="1415"/>
  <c r="M4005" i="1415"/>
  <c r="N4005" i="1415"/>
  <c r="M4006" i="1415"/>
  <c r="N4006" i="1415"/>
  <c r="M4007" i="1415"/>
  <c r="N4007" i="1415"/>
  <c r="M4008" i="1415"/>
  <c r="N4008" i="1415"/>
  <c r="M4009" i="1415"/>
  <c r="N4009" i="1415"/>
  <c r="M4010" i="1415"/>
  <c r="N4010" i="1415"/>
  <c r="M4011" i="1415"/>
  <c r="N4011" i="1415"/>
  <c r="M4012" i="1415"/>
  <c r="N4012" i="1415"/>
  <c r="M4013" i="1415"/>
  <c r="N4013" i="1415"/>
  <c r="M4014" i="1415"/>
  <c r="N4014" i="1415"/>
  <c r="M4015" i="1415"/>
  <c r="N4015" i="1415"/>
  <c r="M4016" i="1415"/>
  <c r="N4016" i="1415"/>
  <c r="M4017" i="1415"/>
  <c r="N4017" i="1415"/>
  <c r="M4018" i="1415"/>
  <c r="N4018" i="1415"/>
  <c r="M4019" i="1415"/>
  <c r="N4019" i="1415"/>
  <c r="M4020" i="1415"/>
  <c r="N4020" i="1415"/>
  <c r="M4021" i="1415"/>
  <c r="N4021" i="1415"/>
  <c r="M4022" i="1415"/>
  <c r="N4022" i="1415"/>
  <c r="M4023" i="1415"/>
  <c r="N4023" i="1415"/>
  <c r="M4024" i="1415"/>
  <c r="N4024" i="1415"/>
  <c r="M4025" i="1415"/>
  <c r="N4025" i="1415"/>
  <c r="M4026" i="1415"/>
  <c r="N4026" i="1415"/>
  <c r="M4027" i="1415"/>
  <c r="N4027" i="1415"/>
  <c r="M4028" i="1415"/>
  <c r="N4028" i="1415"/>
  <c r="M4029" i="1415"/>
  <c r="N4029" i="1415"/>
  <c r="M4030" i="1415"/>
  <c r="N4030" i="1415"/>
  <c r="M4031" i="1415"/>
  <c r="N4031" i="1415"/>
  <c r="M4032" i="1415"/>
  <c r="N4032" i="1415"/>
  <c r="M4033" i="1415"/>
  <c r="N4033" i="1415"/>
  <c r="M4034" i="1415"/>
  <c r="N4034" i="1415"/>
  <c r="M4035" i="1415"/>
  <c r="N4035" i="1415"/>
  <c r="M4036" i="1415"/>
  <c r="N4036" i="1415"/>
  <c r="M4037" i="1415"/>
  <c r="N4037" i="1415"/>
  <c r="M4038" i="1415"/>
  <c r="N4038" i="1415"/>
  <c r="M4039" i="1415"/>
  <c r="N4039" i="1415"/>
  <c r="M4040" i="1415"/>
  <c r="N4040" i="1415"/>
  <c r="M4041" i="1415"/>
  <c r="N4041" i="1415"/>
  <c r="M4042" i="1415"/>
  <c r="N4042" i="1415"/>
  <c r="M4043" i="1415"/>
  <c r="N4043" i="1415"/>
  <c r="M4044" i="1415"/>
  <c r="N4044" i="1415"/>
  <c r="M4045" i="1415"/>
  <c r="N4045" i="1415"/>
  <c r="M4046" i="1415"/>
  <c r="N4046" i="1415"/>
  <c r="M4047" i="1415"/>
  <c r="N4047" i="1415"/>
  <c r="M4048" i="1415"/>
  <c r="N4048" i="1415"/>
  <c r="M4049" i="1415"/>
  <c r="N4049" i="1415"/>
  <c r="M4050" i="1415"/>
  <c r="N4050" i="1415"/>
  <c r="M4051" i="1415"/>
  <c r="N4051" i="1415"/>
  <c r="M4052" i="1415"/>
  <c r="N4052" i="1415"/>
  <c r="M4053" i="1415"/>
  <c r="N4053" i="1415"/>
  <c r="M4054" i="1415"/>
  <c r="N4054" i="1415"/>
  <c r="M4055" i="1415"/>
  <c r="N4055" i="1415"/>
  <c r="M4056" i="1415"/>
  <c r="N4056" i="1415"/>
  <c r="M4057" i="1415"/>
  <c r="N4057" i="1415"/>
  <c r="M4058" i="1415"/>
  <c r="N4058" i="1415"/>
  <c r="M4059" i="1415"/>
  <c r="N4059" i="1415"/>
  <c r="M4060" i="1415"/>
  <c r="N4060" i="1415"/>
  <c r="M4061" i="1415"/>
  <c r="N4061" i="1415"/>
  <c r="M4062" i="1415"/>
  <c r="N4062" i="1415"/>
  <c r="M4063" i="1415"/>
  <c r="N4063" i="1415"/>
  <c r="M4064" i="1415"/>
  <c r="N4064" i="1415"/>
  <c r="M4065" i="1415"/>
  <c r="N4065" i="1415"/>
  <c r="M4066" i="1415"/>
  <c r="N4066" i="1415"/>
  <c r="M4067" i="1415"/>
  <c r="N4067" i="1415"/>
  <c r="M4068" i="1415"/>
  <c r="N4068" i="1415"/>
  <c r="M4069" i="1415"/>
  <c r="N4069" i="1415"/>
  <c r="M4070" i="1415"/>
  <c r="N4070" i="1415"/>
  <c r="M4071" i="1415"/>
  <c r="N4071" i="1415"/>
  <c r="M4072" i="1415"/>
  <c r="N4072" i="1415"/>
  <c r="M4073" i="1415"/>
  <c r="N4073" i="1415"/>
  <c r="M4074" i="1415"/>
  <c r="N4074" i="1415"/>
  <c r="M4075" i="1415"/>
  <c r="N4075" i="1415"/>
  <c r="M4076" i="1415"/>
  <c r="N4076" i="1415"/>
  <c r="M4077" i="1415"/>
  <c r="N4077" i="1415"/>
  <c r="M4078" i="1415"/>
  <c r="N4078" i="1415"/>
  <c r="M4079" i="1415"/>
  <c r="N4079" i="1415"/>
  <c r="M4080" i="1415"/>
  <c r="N4080" i="1415"/>
  <c r="M4081" i="1415"/>
  <c r="N4081" i="1415"/>
  <c r="M4082" i="1415"/>
  <c r="N4082" i="1415"/>
  <c r="M4083" i="1415"/>
  <c r="N4083" i="1415"/>
  <c r="M4084" i="1415"/>
  <c r="N4084" i="1415"/>
  <c r="M4085" i="1415"/>
  <c r="N4085" i="1415"/>
  <c r="M4086" i="1415"/>
  <c r="N4086" i="1415"/>
  <c r="M4087" i="1415"/>
  <c r="N4087" i="1415"/>
  <c r="M4088" i="1415"/>
  <c r="N4088" i="1415"/>
  <c r="M4089" i="1415"/>
  <c r="N4089" i="1415"/>
  <c r="M4090" i="1415"/>
  <c r="N4090" i="1415"/>
  <c r="M4091" i="1415"/>
  <c r="N4091" i="1415"/>
  <c r="M4092" i="1415"/>
  <c r="N4092" i="1415"/>
  <c r="M4093" i="1415"/>
  <c r="N4093" i="1415"/>
  <c r="M4094" i="1415"/>
  <c r="N4094" i="1415"/>
  <c r="M4095" i="1415"/>
  <c r="N4095" i="1415"/>
  <c r="M4096" i="1415"/>
  <c r="N4096" i="1415"/>
  <c r="M4097" i="1415"/>
  <c r="N4097" i="1415"/>
  <c r="M4098" i="1415"/>
  <c r="N4098" i="1415"/>
  <c r="M4099" i="1415"/>
  <c r="N4099" i="1415"/>
  <c r="M4100" i="1415"/>
  <c r="N4100" i="1415"/>
  <c r="M4101" i="1415"/>
  <c r="N4101" i="1415"/>
  <c r="M4102" i="1415"/>
  <c r="N4102" i="1415"/>
  <c r="M4103" i="1415"/>
  <c r="N4103" i="1415"/>
  <c r="M4104" i="1415"/>
  <c r="N4104" i="1415"/>
  <c r="M4105" i="1415"/>
  <c r="N4105" i="1415"/>
  <c r="M4106" i="1415"/>
  <c r="N4106" i="1415"/>
  <c r="M4107" i="1415"/>
  <c r="N4107" i="1415"/>
  <c r="M4108" i="1415"/>
  <c r="N4108" i="1415"/>
  <c r="M4109" i="1415"/>
  <c r="N4109" i="1415"/>
  <c r="M4110" i="1415"/>
  <c r="N4110" i="1415"/>
  <c r="M4111" i="1415"/>
  <c r="N4111" i="1415"/>
  <c r="M4112" i="1415"/>
  <c r="N4112" i="1415"/>
  <c r="M4113" i="1415"/>
  <c r="N4113" i="1415"/>
  <c r="M4114" i="1415"/>
  <c r="N4114" i="1415"/>
  <c r="M4115" i="1415"/>
  <c r="N4115" i="1415"/>
  <c r="M4116" i="1415"/>
  <c r="N4116" i="1415"/>
  <c r="M4117" i="1415"/>
  <c r="N4117" i="1415"/>
  <c r="M4118" i="1415"/>
  <c r="N4118" i="1415"/>
  <c r="M4119" i="1415"/>
  <c r="N4119" i="1415"/>
  <c r="M4120" i="1415"/>
  <c r="N4120" i="1415"/>
  <c r="M4121" i="1415"/>
  <c r="N4121" i="1415"/>
  <c r="M4122" i="1415"/>
  <c r="N4122" i="1415"/>
  <c r="M4123" i="1415"/>
  <c r="N4123" i="1415"/>
  <c r="M4124" i="1415"/>
  <c r="N4124" i="1415"/>
  <c r="M4125" i="1415"/>
  <c r="N4125" i="1415"/>
  <c r="M4126" i="1415"/>
  <c r="N4126" i="1415"/>
  <c r="M4127" i="1415"/>
  <c r="N4127" i="1415"/>
  <c r="M4128" i="1415"/>
  <c r="N4128" i="1415"/>
  <c r="M4129" i="1415"/>
  <c r="N4129" i="1415"/>
  <c r="M4130" i="1415"/>
  <c r="N4130" i="1415"/>
  <c r="M4131" i="1415"/>
  <c r="N4131" i="1415"/>
  <c r="M4132" i="1415"/>
  <c r="N4132" i="1415"/>
  <c r="M4133" i="1415"/>
  <c r="N4133" i="1415"/>
  <c r="M4134" i="1415"/>
  <c r="N4134" i="1415"/>
  <c r="M4135" i="1415"/>
  <c r="N4135" i="1415"/>
  <c r="M4136" i="1415"/>
  <c r="N4136" i="1415"/>
  <c r="M4137" i="1415"/>
  <c r="N4137" i="1415"/>
  <c r="M4138" i="1415"/>
  <c r="N4138" i="1415"/>
  <c r="M4139" i="1415"/>
  <c r="N4139" i="1415"/>
  <c r="M4140" i="1415"/>
  <c r="N4140" i="1415"/>
  <c r="M4141" i="1415"/>
  <c r="N4141" i="1415"/>
  <c r="M4142" i="1415"/>
  <c r="N4142" i="1415"/>
  <c r="M4143" i="1415"/>
  <c r="N4143" i="1415"/>
  <c r="M4144" i="1415"/>
  <c r="N4144" i="1415"/>
  <c r="M4145" i="1415"/>
  <c r="N4145" i="1415"/>
  <c r="M4146" i="1415"/>
  <c r="N4146" i="1415"/>
  <c r="M4147" i="1415"/>
  <c r="N4147" i="1415"/>
  <c r="M4148" i="1415"/>
  <c r="N4148" i="1415"/>
  <c r="M4149" i="1415"/>
  <c r="N4149" i="1415"/>
  <c r="M4150" i="1415"/>
  <c r="N4150" i="1415"/>
  <c r="M4151" i="1415"/>
  <c r="N4151" i="1415"/>
  <c r="M4152" i="1415"/>
  <c r="N4152" i="1415"/>
  <c r="M4153" i="1415"/>
  <c r="N4153" i="1415"/>
  <c r="M4154" i="1415"/>
  <c r="N4154" i="1415"/>
  <c r="M4155" i="1415"/>
  <c r="N4155" i="1415"/>
  <c r="M4156" i="1415"/>
  <c r="N4156" i="1415"/>
  <c r="M4157" i="1415"/>
  <c r="N4157" i="1415"/>
  <c r="M4158" i="1415"/>
  <c r="N4158" i="1415"/>
  <c r="M4159" i="1415"/>
  <c r="N4159" i="1415"/>
  <c r="M4160" i="1415"/>
  <c r="N4160" i="1415"/>
  <c r="M4161" i="1415"/>
  <c r="N4161" i="1415"/>
  <c r="M4162" i="1415"/>
  <c r="N4162" i="1415"/>
  <c r="M4163" i="1415"/>
  <c r="N4163" i="1415"/>
  <c r="M4164" i="1415"/>
  <c r="N4164" i="1415"/>
  <c r="M4165" i="1415"/>
  <c r="N4165" i="1415"/>
  <c r="M4166" i="1415"/>
  <c r="N4166" i="1415"/>
  <c r="M4167" i="1415"/>
  <c r="N4167" i="1415"/>
  <c r="M4168" i="1415"/>
  <c r="N4168" i="1415"/>
  <c r="M4169" i="1415"/>
  <c r="N4169" i="1415"/>
  <c r="M4170" i="1415"/>
  <c r="N4170" i="1415"/>
  <c r="M4171" i="1415"/>
  <c r="N4171" i="1415"/>
  <c r="M4172" i="1415"/>
  <c r="N4172" i="1415"/>
  <c r="M4173" i="1415"/>
  <c r="N4173" i="1415"/>
  <c r="M4174" i="1415"/>
  <c r="N4174" i="1415"/>
  <c r="M4175" i="1415"/>
  <c r="N4175" i="1415"/>
  <c r="M4176" i="1415"/>
  <c r="N4176" i="1415"/>
  <c r="M4177" i="1415"/>
  <c r="N4177" i="1415"/>
  <c r="M4178" i="1415"/>
  <c r="N4178" i="1415"/>
  <c r="M4179" i="1415"/>
  <c r="N4179" i="1415"/>
  <c r="M4180" i="1415"/>
  <c r="N4180" i="1415"/>
  <c r="M4181" i="1415"/>
  <c r="N4181" i="1415"/>
  <c r="M4182" i="1415"/>
  <c r="N4182" i="1415"/>
  <c r="M4183" i="1415"/>
  <c r="N4183" i="1415"/>
  <c r="M4184" i="1415"/>
  <c r="N4184" i="1415"/>
  <c r="M4185" i="1415"/>
  <c r="N4185" i="1415"/>
  <c r="M4186" i="1415"/>
  <c r="N4186" i="1415"/>
  <c r="M4187" i="1415"/>
  <c r="N4187" i="1415"/>
  <c r="M4188" i="1415"/>
  <c r="N4188" i="1415"/>
  <c r="M4189" i="1415"/>
  <c r="N4189" i="1415"/>
  <c r="M4190" i="1415"/>
  <c r="N4190" i="1415"/>
  <c r="M4191" i="1415"/>
  <c r="N4191" i="1415"/>
  <c r="M4192" i="1415"/>
  <c r="N4192" i="1415"/>
  <c r="M4193" i="1415"/>
  <c r="N4193" i="1415"/>
  <c r="M4194" i="1415"/>
  <c r="N4194" i="1415"/>
  <c r="M4195" i="1415"/>
  <c r="N4195" i="1415"/>
  <c r="M4196" i="1415"/>
  <c r="N4196" i="1415"/>
  <c r="M4197" i="1415"/>
  <c r="N4197" i="1415"/>
  <c r="M4198" i="1415"/>
  <c r="N4198" i="1415"/>
  <c r="M4199" i="1415"/>
  <c r="N4199" i="1415"/>
  <c r="M4200" i="1415"/>
  <c r="N4200" i="1415"/>
  <c r="M4201" i="1415"/>
  <c r="N4201" i="1415"/>
  <c r="M4202" i="1415"/>
  <c r="N4202" i="1415"/>
  <c r="M4203" i="1415"/>
  <c r="N4203" i="1415"/>
  <c r="M4204" i="1415"/>
  <c r="N4204" i="1415"/>
  <c r="M4205" i="1415"/>
  <c r="N4205" i="1415"/>
  <c r="M4206" i="1415"/>
  <c r="N4206" i="1415"/>
  <c r="M4207" i="1415"/>
  <c r="N4207" i="1415"/>
  <c r="M4208" i="1415"/>
  <c r="N4208" i="1415"/>
  <c r="M4209" i="1415"/>
  <c r="N4209" i="1415"/>
  <c r="M4210" i="1415"/>
  <c r="N4210" i="1415"/>
  <c r="M4211" i="1415"/>
  <c r="N4211" i="1415"/>
  <c r="M4212" i="1415"/>
  <c r="N4212" i="1415"/>
  <c r="M4213" i="1415"/>
  <c r="N4213" i="1415"/>
  <c r="M4214" i="1415"/>
  <c r="N4214" i="1415"/>
  <c r="M4215" i="1415"/>
  <c r="N4215" i="1415"/>
  <c r="M4216" i="1415"/>
  <c r="N4216" i="1415"/>
  <c r="M4217" i="1415"/>
  <c r="N4217" i="1415"/>
  <c r="M4218" i="1415"/>
  <c r="N4218" i="1415"/>
  <c r="M4219" i="1415"/>
  <c r="N4219" i="1415"/>
  <c r="M4220" i="1415"/>
  <c r="N4220" i="1415"/>
  <c r="M4221" i="1415"/>
  <c r="N4221" i="1415"/>
  <c r="M4222" i="1415"/>
  <c r="N4222" i="1415"/>
  <c r="M4223" i="1415"/>
  <c r="N4223" i="1415"/>
  <c r="M4224" i="1415"/>
  <c r="N4224" i="1415"/>
  <c r="M4225" i="1415"/>
  <c r="N4225" i="1415"/>
  <c r="M4226" i="1415"/>
  <c r="N4226" i="1415"/>
  <c r="M4227" i="1415"/>
  <c r="N4227" i="1415"/>
  <c r="M4228" i="1415"/>
  <c r="N4228" i="1415"/>
  <c r="M4229" i="1415"/>
  <c r="N4229" i="1415"/>
  <c r="M4230" i="1415"/>
  <c r="N4230" i="1415"/>
  <c r="M4231" i="1415"/>
  <c r="N4231" i="1415"/>
  <c r="M4232" i="1415"/>
  <c r="N4232" i="1415"/>
  <c r="M4233" i="1415"/>
  <c r="N4233" i="1415"/>
  <c r="M4234" i="1415"/>
  <c r="N4234" i="1415"/>
  <c r="M4235" i="1415"/>
  <c r="N4235" i="1415"/>
  <c r="M4236" i="1415"/>
  <c r="N4236" i="1415"/>
  <c r="M4237" i="1415"/>
  <c r="N4237" i="1415"/>
  <c r="M4238" i="1415"/>
  <c r="N4238" i="1415"/>
  <c r="M4239" i="1415"/>
  <c r="N4239" i="1415"/>
  <c r="M4240" i="1415"/>
  <c r="N4240" i="1415"/>
  <c r="M4241" i="1415"/>
  <c r="N4241" i="1415"/>
  <c r="M4242" i="1415"/>
  <c r="N4242" i="1415"/>
  <c r="M4243" i="1415"/>
  <c r="N4243" i="1415"/>
  <c r="M4244" i="1415"/>
  <c r="N4244" i="1415"/>
  <c r="M4245" i="1415"/>
  <c r="N4245" i="1415"/>
  <c r="M4246" i="1415"/>
  <c r="N4246" i="1415"/>
  <c r="M4247" i="1415"/>
  <c r="N4247" i="1415"/>
  <c r="M4248" i="1415"/>
  <c r="N4248" i="1415"/>
  <c r="M4249" i="1415"/>
  <c r="N4249" i="1415"/>
  <c r="M4250" i="1415"/>
  <c r="N4250" i="1415"/>
  <c r="M4251" i="1415"/>
  <c r="N4251" i="1415"/>
  <c r="M4252" i="1415"/>
  <c r="N4252" i="1415"/>
  <c r="M4253" i="1415"/>
  <c r="N4253" i="1415"/>
  <c r="M4254" i="1415"/>
  <c r="N4254" i="1415"/>
  <c r="M4255" i="1415"/>
  <c r="N4255" i="1415"/>
  <c r="M4256" i="1415"/>
  <c r="N4256" i="1415"/>
  <c r="M4257" i="1415"/>
  <c r="N4257" i="1415"/>
  <c r="M4258" i="1415"/>
  <c r="N4258" i="1415"/>
  <c r="M4259" i="1415"/>
  <c r="N4259" i="1415"/>
  <c r="M4260" i="1415"/>
  <c r="N4260" i="1415"/>
  <c r="M4261" i="1415"/>
  <c r="N4261" i="1415"/>
  <c r="M4262" i="1415"/>
  <c r="N4262" i="1415"/>
  <c r="M4263" i="1415"/>
  <c r="N4263" i="1415"/>
  <c r="M4264" i="1415"/>
  <c r="N4264" i="1415"/>
  <c r="M4265" i="1415"/>
  <c r="N4265" i="1415"/>
  <c r="M4266" i="1415"/>
  <c r="N4266" i="1415"/>
  <c r="M4267" i="1415"/>
  <c r="N4267" i="1415"/>
  <c r="M4268" i="1415"/>
  <c r="N4268" i="1415"/>
  <c r="M4269" i="1415"/>
  <c r="N4269" i="1415"/>
  <c r="M4270" i="1415"/>
  <c r="N4270" i="1415"/>
  <c r="M4271" i="1415"/>
  <c r="N4271" i="1415"/>
  <c r="M4272" i="1415"/>
  <c r="N4272" i="1415"/>
  <c r="M4273" i="1415"/>
  <c r="N4273" i="1415"/>
  <c r="M4274" i="1415"/>
  <c r="N4274" i="1415"/>
  <c r="M4275" i="1415"/>
  <c r="N4275" i="1415"/>
  <c r="M4276" i="1415"/>
  <c r="N4276" i="1415"/>
  <c r="M4277" i="1415"/>
  <c r="N4277" i="1415"/>
  <c r="M4278" i="1415"/>
  <c r="N4278" i="1415"/>
  <c r="M4279" i="1415"/>
  <c r="N4279" i="1415"/>
  <c r="M4280" i="1415"/>
  <c r="N4280" i="1415"/>
  <c r="M4281" i="1415"/>
  <c r="N4281" i="1415"/>
  <c r="M4282" i="1415"/>
  <c r="N4282" i="1415"/>
  <c r="M4283" i="1415"/>
  <c r="N4283" i="1415"/>
  <c r="M4284" i="1415"/>
  <c r="N4284" i="1415"/>
  <c r="M4285" i="1415"/>
  <c r="N4285" i="1415"/>
  <c r="M4286" i="1415"/>
  <c r="N4286" i="1415"/>
  <c r="M4287" i="1415"/>
  <c r="N4287" i="1415"/>
  <c r="M4288" i="1415"/>
  <c r="N4288" i="1415"/>
  <c r="M4289" i="1415"/>
  <c r="N4289" i="1415"/>
  <c r="M4290" i="1415"/>
  <c r="N4290" i="1415"/>
  <c r="M4291" i="1415"/>
  <c r="N4291" i="1415"/>
  <c r="M4292" i="1415"/>
  <c r="N4292" i="1415"/>
  <c r="M4293" i="1415"/>
  <c r="N4293" i="1415"/>
  <c r="M4294" i="1415"/>
  <c r="N4294" i="1415"/>
  <c r="M4295" i="1415"/>
  <c r="N4295" i="1415"/>
  <c r="M4296" i="1415"/>
  <c r="N4296" i="1415"/>
  <c r="M4297" i="1415"/>
  <c r="N4297" i="1415"/>
  <c r="M4298" i="1415"/>
  <c r="N4298" i="1415"/>
  <c r="M4299" i="1415"/>
  <c r="N4299" i="1415"/>
  <c r="M4300" i="1415"/>
  <c r="N4300" i="1415"/>
  <c r="M4301" i="1415"/>
  <c r="N4301" i="1415"/>
  <c r="M4302" i="1415"/>
  <c r="N4302" i="1415"/>
  <c r="M4303" i="1415"/>
  <c r="N4303" i="1415"/>
  <c r="M4304" i="1415"/>
  <c r="N4304" i="1415"/>
  <c r="M4305" i="1415"/>
  <c r="N4305" i="1415"/>
  <c r="M4306" i="1415"/>
  <c r="N4306" i="1415"/>
  <c r="M4307" i="1415"/>
  <c r="N4307" i="1415"/>
  <c r="M4308" i="1415"/>
  <c r="N4308" i="1415"/>
  <c r="M4309" i="1415"/>
  <c r="N4309" i="1415"/>
  <c r="M4310" i="1415"/>
  <c r="N4310" i="1415"/>
  <c r="M4311" i="1415"/>
  <c r="N4311" i="1415"/>
  <c r="M4312" i="1415"/>
  <c r="N4312" i="1415"/>
  <c r="M4313" i="1415"/>
  <c r="N4313" i="1415"/>
  <c r="M4314" i="1415"/>
  <c r="N4314" i="1415"/>
  <c r="M4315" i="1415"/>
  <c r="N4315" i="1415"/>
  <c r="M4316" i="1415"/>
  <c r="N4316" i="1415"/>
  <c r="M4317" i="1415"/>
  <c r="N4317" i="1415"/>
  <c r="M4318" i="1415"/>
  <c r="N4318" i="1415"/>
  <c r="M4319" i="1415"/>
  <c r="N4319" i="1415"/>
  <c r="M4320" i="1415"/>
  <c r="N4320" i="1415"/>
  <c r="M4321" i="1415"/>
  <c r="N4321" i="1415"/>
  <c r="M4322" i="1415"/>
  <c r="N4322" i="1415"/>
  <c r="M4323" i="1415"/>
  <c r="N4323" i="1415"/>
  <c r="M4324" i="1415"/>
  <c r="N4324" i="1415"/>
  <c r="M4325" i="1415"/>
  <c r="N4325" i="1415"/>
  <c r="M4326" i="1415"/>
  <c r="N4326" i="1415"/>
  <c r="M4327" i="1415"/>
  <c r="N4327" i="1415"/>
  <c r="M4328" i="1415"/>
  <c r="O4328" i="1415" s="1"/>
  <c r="N4328" i="1415"/>
  <c r="M4329" i="1415"/>
  <c r="N4329" i="1415"/>
  <c r="M4330" i="1415"/>
  <c r="N4330" i="1415"/>
  <c r="M4331" i="1415"/>
  <c r="N4331" i="1415"/>
  <c r="M4332" i="1415"/>
  <c r="N4332" i="1415"/>
  <c r="M4333" i="1415"/>
  <c r="N4333" i="1415"/>
  <c r="M4334" i="1415"/>
  <c r="N4334" i="1415"/>
  <c r="M4335" i="1415"/>
  <c r="N4335" i="1415"/>
  <c r="M4336" i="1415"/>
  <c r="N4336" i="1415"/>
  <c r="M4337" i="1415"/>
  <c r="N4337" i="1415"/>
  <c r="M4338" i="1415"/>
  <c r="N4338" i="1415"/>
  <c r="M4339" i="1415"/>
  <c r="N4339" i="1415"/>
  <c r="M4340" i="1415"/>
  <c r="O4340" i="1415" s="1"/>
  <c r="N4340" i="1415"/>
  <c r="M4341" i="1415"/>
  <c r="N4341" i="1415"/>
  <c r="M4342" i="1415"/>
  <c r="N4342" i="1415"/>
  <c r="M4343" i="1415"/>
  <c r="N4343" i="1415"/>
  <c r="M4344" i="1415"/>
  <c r="N4344" i="1415"/>
  <c r="M4345" i="1415"/>
  <c r="N4345" i="1415"/>
  <c r="M4346" i="1415"/>
  <c r="O4346" i="1415" s="1"/>
  <c r="N4346" i="1415"/>
  <c r="M4347" i="1415"/>
  <c r="N4347" i="1415"/>
  <c r="O4347" i="1415" s="1"/>
  <c r="M4348" i="1415"/>
  <c r="O4348" i="1415" s="1"/>
  <c r="N4348" i="1415"/>
  <c r="M4349" i="1415"/>
  <c r="N4349" i="1415"/>
  <c r="M4350" i="1415"/>
  <c r="N4350" i="1415"/>
  <c r="M4351" i="1415"/>
  <c r="N4351" i="1415"/>
  <c r="M4352" i="1415"/>
  <c r="N4352" i="1415"/>
  <c r="M4353" i="1415"/>
  <c r="N4353" i="1415"/>
  <c r="M4354" i="1415"/>
  <c r="O4354" i="1415" s="1"/>
  <c r="N4354" i="1415"/>
  <c r="M4355" i="1415"/>
  <c r="N4355" i="1415"/>
  <c r="M4356" i="1415"/>
  <c r="O4356" i="1415" s="1"/>
  <c r="N4356" i="1415"/>
  <c r="M4357" i="1415"/>
  <c r="N4357" i="1415"/>
  <c r="M4358" i="1415"/>
  <c r="N4358" i="1415"/>
  <c r="M4359" i="1415"/>
  <c r="N4359" i="1415"/>
  <c r="M4360" i="1415"/>
  <c r="O4360" i="1415" s="1"/>
  <c r="N4360" i="1415"/>
  <c r="M4361" i="1415"/>
  <c r="N4361" i="1415"/>
  <c r="M4362" i="1415"/>
  <c r="N4362" i="1415"/>
  <c r="M4363" i="1415"/>
  <c r="N4363" i="1415"/>
  <c r="M4364" i="1415"/>
  <c r="N4364" i="1415"/>
  <c r="M4365" i="1415"/>
  <c r="N4365" i="1415"/>
  <c r="M4366" i="1415"/>
  <c r="O4366" i="1415" s="1"/>
  <c r="N4366" i="1415"/>
  <c r="M4367" i="1415"/>
  <c r="N4367" i="1415"/>
  <c r="M4368" i="1415"/>
  <c r="N4368" i="1415"/>
  <c r="M4369" i="1415"/>
  <c r="N4369" i="1415"/>
  <c r="M4370" i="1415"/>
  <c r="N4370" i="1415"/>
  <c r="M4371" i="1415"/>
  <c r="N4371" i="1415"/>
  <c r="M4372" i="1415"/>
  <c r="N4372" i="1415"/>
  <c r="M4373" i="1415"/>
  <c r="N4373" i="1415"/>
  <c r="M4374" i="1415"/>
  <c r="O4374" i="1415" s="1"/>
  <c r="N4374" i="1415"/>
  <c r="M4375" i="1415"/>
  <c r="N4375" i="1415"/>
  <c r="M4376" i="1415"/>
  <c r="O4376" i="1415" s="1"/>
  <c r="N4376" i="1415"/>
  <c r="M4377" i="1415"/>
  <c r="N4377" i="1415"/>
  <c r="M4378" i="1415"/>
  <c r="O4378" i="1415" s="1"/>
  <c r="N4378" i="1415"/>
  <c r="M4379" i="1415"/>
  <c r="N4379" i="1415"/>
  <c r="M4380" i="1415"/>
  <c r="O4380" i="1415" s="1"/>
  <c r="N4380" i="1415"/>
  <c r="M4381" i="1415"/>
  <c r="N4381" i="1415"/>
  <c r="M4382" i="1415"/>
  <c r="N4382" i="1415"/>
  <c r="M4383" i="1415"/>
  <c r="N4383" i="1415"/>
  <c r="M4384" i="1415"/>
  <c r="N4384" i="1415"/>
  <c r="M4385" i="1415"/>
  <c r="N4385" i="1415"/>
  <c r="M4386" i="1415"/>
  <c r="N4386" i="1415"/>
  <c r="M4387" i="1415"/>
  <c r="N4387" i="1415"/>
  <c r="M4388" i="1415"/>
  <c r="O4388" i="1415" s="1"/>
  <c r="N4388" i="1415"/>
  <c r="M4389" i="1415"/>
  <c r="N4389" i="1415"/>
  <c r="M4390" i="1415"/>
  <c r="N4390" i="1415"/>
  <c r="M4391" i="1415"/>
  <c r="N4391" i="1415"/>
  <c r="M4392" i="1415"/>
  <c r="N4392" i="1415"/>
  <c r="M4393" i="1415"/>
  <c r="N4393" i="1415"/>
  <c r="M4394" i="1415"/>
  <c r="N4394" i="1415"/>
  <c r="M4395" i="1415"/>
  <c r="N4395" i="1415"/>
  <c r="M4396" i="1415"/>
  <c r="O4396" i="1415" s="1"/>
  <c r="N4396" i="1415"/>
  <c r="M4397" i="1415"/>
  <c r="N4397" i="1415"/>
  <c r="M4398" i="1415"/>
  <c r="N4398" i="1415"/>
  <c r="M4399" i="1415"/>
  <c r="N4399" i="1415"/>
  <c r="M4400" i="1415"/>
  <c r="N4400" i="1415"/>
  <c r="M4401" i="1415"/>
  <c r="N4401" i="1415"/>
  <c r="M4402" i="1415"/>
  <c r="O4402" i="1415" s="1"/>
  <c r="N4402" i="1415"/>
  <c r="M4403" i="1415"/>
  <c r="N4403" i="1415"/>
  <c r="M4404" i="1415"/>
  <c r="N4404" i="1415"/>
  <c r="M4405" i="1415"/>
  <c r="N4405" i="1415"/>
  <c r="M4406" i="1415"/>
  <c r="N4406" i="1415"/>
  <c r="M4407" i="1415"/>
  <c r="N4407" i="1415"/>
  <c r="M4408" i="1415"/>
  <c r="N4408" i="1415"/>
  <c r="M4409" i="1415"/>
  <c r="N4409" i="1415"/>
  <c r="M4410" i="1415"/>
  <c r="O4410" i="1415" s="1"/>
  <c r="N4410" i="1415"/>
  <c r="M4411" i="1415"/>
  <c r="N4411" i="1415"/>
  <c r="M4412" i="1415"/>
  <c r="N4412" i="1415"/>
  <c r="M4413" i="1415"/>
  <c r="N4413" i="1415"/>
  <c r="M4414" i="1415"/>
  <c r="N4414" i="1415"/>
  <c r="M4415" i="1415"/>
  <c r="N4415" i="1415"/>
  <c r="M4416" i="1415"/>
  <c r="N4416" i="1415"/>
  <c r="M4417" i="1415"/>
  <c r="N4417" i="1415"/>
  <c r="M4418" i="1415"/>
  <c r="N4418" i="1415"/>
  <c r="M4419" i="1415"/>
  <c r="N4419" i="1415"/>
  <c r="M4420" i="1415"/>
  <c r="N4420" i="1415"/>
  <c r="M4421" i="1415"/>
  <c r="N4421" i="1415"/>
  <c r="M4422" i="1415"/>
  <c r="N4422" i="1415"/>
  <c r="M4423" i="1415"/>
  <c r="N4423" i="1415"/>
  <c r="M4424" i="1415"/>
  <c r="N4424" i="1415"/>
  <c r="M4425" i="1415"/>
  <c r="N4425" i="1415"/>
  <c r="M4426" i="1415"/>
  <c r="N4426" i="1415"/>
  <c r="M4427" i="1415"/>
  <c r="N4427" i="1415"/>
  <c r="M4428" i="1415"/>
  <c r="O4428" i="1415" s="1"/>
  <c r="N4428" i="1415"/>
  <c r="M4429" i="1415"/>
  <c r="N4429" i="1415"/>
  <c r="M4430" i="1415"/>
  <c r="O4430" i="1415" s="1"/>
  <c r="N4430" i="1415"/>
  <c r="M4431" i="1415"/>
  <c r="N4431" i="1415"/>
  <c r="M4432" i="1415"/>
  <c r="O4432" i="1415" s="1"/>
  <c r="N4432" i="1415"/>
  <c r="M4433" i="1415"/>
  <c r="N4433" i="1415"/>
  <c r="O4433" i="1415" s="1"/>
  <c r="M4434" i="1415"/>
  <c r="O4434" i="1415" s="1"/>
  <c r="N4434" i="1415"/>
  <c r="M4435" i="1415"/>
  <c r="N4435" i="1415"/>
  <c r="M4436" i="1415"/>
  <c r="O4436" i="1415" s="1"/>
  <c r="N4436" i="1415"/>
  <c r="M4437" i="1415"/>
  <c r="N4437" i="1415"/>
  <c r="M4438" i="1415"/>
  <c r="N4438" i="1415"/>
  <c r="M4439" i="1415"/>
  <c r="N4439" i="1415"/>
  <c r="M4440" i="1415"/>
  <c r="N4440" i="1415"/>
  <c r="M4441" i="1415"/>
  <c r="N4441" i="1415"/>
  <c r="M4442" i="1415"/>
  <c r="N4442" i="1415"/>
  <c r="M4443" i="1415"/>
  <c r="N4443" i="1415"/>
  <c r="M4444" i="1415"/>
  <c r="N4444" i="1415"/>
  <c r="M4445" i="1415"/>
  <c r="N4445" i="1415"/>
  <c r="M4446" i="1415"/>
  <c r="N4446" i="1415"/>
  <c r="M4447" i="1415"/>
  <c r="N4447" i="1415"/>
  <c r="M4448" i="1415"/>
  <c r="N4448" i="1415"/>
  <c r="M4449" i="1415"/>
  <c r="N4449" i="1415"/>
  <c r="M4450" i="1415"/>
  <c r="O4450" i="1415" s="1"/>
  <c r="N4450" i="1415"/>
  <c r="M4451" i="1415"/>
  <c r="N4451" i="1415"/>
  <c r="M4452" i="1415"/>
  <c r="O4452" i="1415" s="1"/>
  <c r="N4452" i="1415"/>
  <c r="M4453" i="1415"/>
  <c r="N4453" i="1415"/>
  <c r="M4454" i="1415"/>
  <c r="N4454" i="1415"/>
  <c r="M4455" i="1415"/>
  <c r="N4455" i="1415"/>
  <c r="M4456" i="1415"/>
  <c r="N4456" i="1415"/>
  <c r="M4457" i="1415"/>
  <c r="N4457" i="1415"/>
  <c r="M4458" i="1415"/>
  <c r="O4458" i="1415" s="1"/>
  <c r="N4458" i="1415"/>
  <c r="M4459" i="1415"/>
  <c r="N4459" i="1415"/>
  <c r="M4460" i="1415"/>
  <c r="O4460" i="1415" s="1"/>
  <c r="N4460" i="1415"/>
  <c r="M4461" i="1415"/>
  <c r="N4461" i="1415"/>
  <c r="M4462" i="1415"/>
  <c r="O4462" i="1415" s="1"/>
  <c r="N4462" i="1415"/>
  <c r="M4463" i="1415"/>
  <c r="N4463" i="1415"/>
  <c r="M4464" i="1415"/>
  <c r="N4464" i="1415"/>
  <c r="M4465" i="1415"/>
  <c r="N4465" i="1415"/>
  <c r="M4466" i="1415"/>
  <c r="N4466" i="1415"/>
  <c r="M4467" i="1415"/>
  <c r="N4467" i="1415"/>
  <c r="M4468" i="1415"/>
  <c r="N4468" i="1415"/>
  <c r="M4469" i="1415"/>
  <c r="N4469" i="1415"/>
  <c r="M4470" i="1415"/>
  <c r="O4470" i="1415" s="1"/>
  <c r="N4470" i="1415"/>
  <c r="M4471" i="1415"/>
  <c r="N4471" i="1415"/>
  <c r="M4472" i="1415"/>
  <c r="N4472" i="1415"/>
  <c r="M4473" i="1415"/>
  <c r="N4473" i="1415"/>
  <c r="M4474" i="1415"/>
  <c r="N4474" i="1415"/>
  <c r="M4475" i="1415"/>
  <c r="N4475" i="1415"/>
  <c r="M4476" i="1415"/>
  <c r="N4476" i="1415"/>
  <c r="M4477" i="1415"/>
  <c r="N4477" i="1415"/>
  <c r="M4478" i="1415"/>
  <c r="O4478" i="1415" s="1"/>
  <c r="N4478" i="1415"/>
  <c r="M4479" i="1415"/>
  <c r="N4479" i="1415"/>
  <c r="M4480" i="1415"/>
  <c r="N4480" i="1415"/>
  <c r="M4481" i="1415"/>
  <c r="N4481" i="1415"/>
  <c r="M4482" i="1415"/>
  <c r="N4482" i="1415"/>
  <c r="M4483" i="1415"/>
  <c r="N4483" i="1415"/>
  <c r="M4484" i="1415"/>
  <c r="N4484" i="1415"/>
  <c r="M4485" i="1415"/>
  <c r="N4485" i="1415"/>
  <c r="M4486" i="1415"/>
  <c r="O4486" i="1415" s="1"/>
  <c r="N4486" i="1415"/>
  <c r="M4487" i="1415"/>
  <c r="N4487" i="1415"/>
  <c r="M4488" i="1415"/>
  <c r="N4488" i="1415"/>
  <c r="M4489" i="1415"/>
  <c r="N4489" i="1415"/>
  <c r="M4490" i="1415"/>
  <c r="N4490" i="1415"/>
  <c r="M4491" i="1415"/>
  <c r="N4491" i="1415"/>
  <c r="M4492" i="1415"/>
  <c r="N4492" i="1415"/>
  <c r="M4493" i="1415"/>
  <c r="N4493" i="1415"/>
  <c r="M4494" i="1415"/>
  <c r="N4494" i="1415"/>
  <c r="M4495" i="1415"/>
  <c r="N4495" i="1415"/>
  <c r="M4496" i="1415"/>
  <c r="N4496" i="1415"/>
  <c r="M4497" i="1415"/>
  <c r="N4497" i="1415"/>
  <c r="M4498" i="1415"/>
  <c r="N4498" i="1415"/>
  <c r="M4499" i="1415"/>
  <c r="N4499" i="1415"/>
  <c r="M4500" i="1415"/>
  <c r="O4500" i="1415" s="1"/>
  <c r="N4500" i="1415"/>
  <c r="M4501" i="1415"/>
  <c r="N4501" i="1415"/>
  <c r="M4502" i="1415"/>
  <c r="N4502" i="1415"/>
  <c r="M4503" i="1415"/>
  <c r="N4503" i="1415"/>
  <c r="M4504" i="1415"/>
  <c r="N4504" i="1415"/>
  <c r="M4505" i="1415"/>
  <c r="N4505" i="1415"/>
  <c r="M4506" i="1415"/>
  <c r="O4506" i="1415" s="1"/>
  <c r="N4506" i="1415"/>
  <c r="M4507" i="1415"/>
  <c r="N4507" i="1415"/>
  <c r="M4508" i="1415"/>
  <c r="O4508" i="1415" s="1"/>
  <c r="N4508" i="1415"/>
  <c r="M4509" i="1415"/>
  <c r="N4509" i="1415"/>
  <c r="O4509" i="1415" s="1"/>
  <c r="M4510" i="1415"/>
  <c r="O4510" i="1415" s="1"/>
  <c r="N4510" i="1415"/>
  <c r="M4511" i="1415"/>
  <c r="N4511" i="1415"/>
  <c r="M4512" i="1415"/>
  <c r="N4512" i="1415"/>
  <c r="M4513" i="1415"/>
  <c r="N4513" i="1415"/>
  <c r="M4514" i="1415"/>
  <c r="N4514" i="1415"/>
  <c r="M4515" i="1415"/>
  <c r="N4515" i="1415"/>
  <c r="M4516" i="1415"/>
  <c r="N4516" i="1415"/>
  <c r="M4517" i="1415"/>
  <c r="N4517" i="1415"/>
  <c r="M4518" i="1415"/>
  <c r="O4518" i="1415" s="1"/>
  <c r="N4518" i="1415"/>
  <c r="M4519" i="1415"/>
  <c r="N4519" i="1415"/>
  <c r="M4520" i="1415"/>
  <c r="O4520" i="1415" s="1"/>
  <c r="N4520" i="1415"/>
  <c r="M4521" i="1415"/>
  <c r="N4521" i="1415"/>
  <c r="M4522" i="1415"/>
  <c r="O4522" i="1415" s="1"/>
  <c r="N4522" i="1415"/>
  <c r="M4523" i="1415"/>
  <c r="N4523" i="1415"/>
  <c r="M4524" i="1415"/>
  <c r="N4524" i="1415"/>
  <c r="M4525" i="1415"/>
  <c r="N4525" i="1415"/>
  <c r="M4526" i="1415"/>
  <c r="O4526" i="1415" s="1"/>
  <c r="N4526" i="1415"/>
  <c r="M4527" i="1415"/>
  <c r="N4527" i="1415"/>
  <c r="M4528" i="1415"/>
  <c r="O4528" i="1415" s="1"/>
  <c r="N4528" i="1415"/>
  <c r="M4529" i="1415"/>
  <c r="N4529" i="1415"/>
  <c r="M4530" i="1415"/>
  <c r="O4530" i="1415" s="1"/>
  <c r="N4530" i="1415"/>
  <c r="M4531" i="1415"/>
  <c r="N4531" i="1415"/>
  <c r="M4532" i="1415"/>
  <c r="N4532" i="1415"/>
  <c r="M4533" i="1415"/>
  <c r="N4533" i="1415"/>
  <c r="M4534" i="1415"/>
  <c r="O4534" i="1415" s="1"/>
  <c r="N4534" i="1415"/>
  <c r="M4535" i="1415"/>
  <c r="N4535" i="1415"/>
  <c r="M4536" i="1415"/>
  <c r="N4536" i="1415"/>
  <c r="M4537" i="1415"/>
  <c r="N4537" i="1415"/>
  <c r="M4538" i="1415"/>
  <c r="O4538" i="1415" s="1"/>
  <c r="N4538" i="1415"/>
  <c r="M4539" i="1415"/>
  <c r="N4539" i="1415"/>
  <c r="M4540" i="1415"/>
  <c r="N4540" i="1415"/>
  <c r="M4541" i="1415"/>
  <c r="N4541" i="1415"/>
  <c r="M4542" i="1415"/>
  <c r="O4542" i="1415" s="1"/>
  <c r="N4542" i="1415"/>
  <c r="M4543" i="1415"/>
  <c r="N4543" i="1415"/>
  <c r="M4544" i="1415"/>
  <c r="O4544" i="1415" s="1"/>
  <c r="N4544" i="1415"/>
  <c r="M4545" i="1415"/>
  <c r="N4545" i="1415"/>
  <c r="O4545" i="1415" s="1"/>
  <c r="M4546" i="1415"/>
  <c r="O4546" i="1415" s="1"/>
  <c r="N4546" i="1415"/>
  <c r="M4547" i="1415"/>
  <c r="N4547" i="1415"/>
  <c r="M4548" i="1415"/>
  <c r="N4548" i="1415"/>
  <c r="M4549" i="1415"/>
  <c r="N4549" i="1415"/>
  <c r="M4550" i="1415"/>
  <c r="O4550" i="1415" s="1"/>
  <c r="N4550" i="1415"/>
  <c r="M4551" i="1415"/>
  <c r="O4551" i="1415" s="1"/>
  <c r="N4551" i="1415"/>
  <c r="M4552" i="1415"/>
  <c r="O4552" i="1415" s="1"/>
  <c r="N4552" i="1415"/>
  <c r="M4553" i="1415"/>
  <c r="N4553" i="1415"/>
  <c r="M4554" i="1415"/>
  <c r="N4554" i="1415"/>
  <c r="M4555" i="1415"/>
  <c r="N4555" i="1415"/>
  <c r="M4556" i="1415"/>
  <c r="N4556" i="1415"/>
  <c r="M4557" i="1415"/>
  <c r="N4557" i="1415"/>
  <c r="M4558" i="1415"/>
  <c r="O4558" i="1415" s="1"/>
  <c r="N4558" i="1415"/>
  <c r="M4559" i="1415"/>
  <c r="N4559" i="1415"/>
  <c r="M4560" i="1415"/>
  <c r="O4560" i="1415" s="1"/>
  <c r="N4560" i="1415"/>
  <c r="M4561" i="1415"/>
  <c r="N4561" i="1415"/>
  <c r="M4562" i="1415"/>
  <c r="N4562" i="1415"/>
  <c r="M4563" i="1415"/>
  <c r="N4563" i="1415"/>
  <c r="M4564" i="1415"/>
  <c r="O4564" i="1415" s="1"/>
  <c r="N4564" i="1415"/>
  <c r="M4565" i="1415"/>
  <c r="N4565" i="1415"/>
  <c r="M4566" i="1415"/>
  <c r="O4566" i="1415" s="1"/>
  <c r="N4566" i="1415"/>
  <c r="M4567" i="1415"/>
  <c r="N4567" i="1415"/>
  <c r="M4568" i="1415"/>
  <c r="N4568" i="1415"/>
  <c r="M4569" i="1415"/>
  <c r="N4569" i="1415"/>
  <c r="M4570" i="1415"/>
  <c r="O4570" i="1415" s="1"/>
  <c r="N4570" i="1415"/>
  <c r="M4571" i="1415"/>
  <c r="N4571" i="1415"/>
  <c r="M4572" i="1415"/>
  <c r="O4572" i="1415" s="1"/>
  <c r="N4572" i="1415"/>
  <c r="M4573" i="1415"/>
  <c r="N4573" i="1415"/>
  <c r="M4574" i="1415"/>
  <c r="O4574" i="1415" s="1"/>
  <c r="N4574" i="1415"/>
  <c r="M4575" i="1415"/>
  <c r="N4575" i="1415"/>
  <c r="M4576" i="1415"/>
  <c r="O4576" i="1415" s="1"/>
  <c r="N4576" i="1415"/>
  <c r="M4577" i="1415"/>
  <c r="N4577" i="1415"/>
  <c r="M4578" i="1415"/>
  <c r="O4578" i="1415" s="1"/>
  <c r="N4578" i="1415"/>
  <c r="M4579" i="1415"/>
  <c r="N4579" i="1415"/>
  <c r="M4580" i="1415"/>
  <c r="O4580" i="1415" s="1"/>
  <c r="N4580" i="1415"/>
  <c r="M4581" i="1415"/>
  <c r="N4581" i="1415"/>
  <c r="M4582" i="1415"/>
  <c r="N4582" i="1415"/>
  <c r="M4583" i="1415"/>
  <c r="N4583" i="1415"/>
  <c r="M4584" i="1415"/>
  <c r="N4584" i="1415"/>
  <c r="M4585" i="1415"/>
  <c r="N4585" i="1415"/>
  <c r="M4586" i="1415"/>
  <c r="O4586" i="1415" s="1"/>
  <c r="N4586" i="1415"/>
  <c r="M4587" i="1415"/>
  <c r="N4587" i="1415"/>
  <c r="M4588" i="1415"/>
  <c r="O4588" i="1415" s="1"/>
  <c r="N4588" i="1415"/>
  <c r="M4589" i="1415"/>
  <c r="N4589" i="1415"/>
  <c r="M4590" i="1415"/>
  <c r="O4590" i="1415" s="1"/>
  <c r="N4590" i="1415"/>
  <c r="M4591" i="1415"/>
  <c r="N4591" i="1415"/>
  <c r="M4592" i="1415"/>
  <c r="O4592" i="1415" s="1"/>
  <c r="N4592" i="1415"/>
  <c r="M4593" i="1415"/>
  <c r="N4593" i="1415"/>
  <c r="M4594" i="1415"/>
  <c r="O4594" i="1415" s="1"/>
  <c r="N4594" i="1415"/>
  <c r="M4595" i="1415"/>
  <c r="N4595" i="1415"/>
  <c r="M4596" i="1415"/>
  <c r="N4596" i="1415"/>
  <c r="M4597" i="1415"/>
  <c r="N4597" i="1415"/>
  <c r="M4598" i="1415"/>
  <c r="O4598" i="1415" s="1"/>
  <c r="N4598" i="1415"/>
  <c r="M4599" i="1415"/>
  <c r="N4599" i="1415"/>
  <c r="M4600" i="1415"/>
  <c r="N4600" i="1415"/>
  <c r="M4601" i="1415"/>
  <c r="N4601" i="1415"/>
  <c r="M4602" i="1415"/>
  <c r="O4602" i="1415" s="1"/>
  <c r="N4602" i="1415"/>
  <c r="M4603" i="1415"/>
  <c r="N4603" i="1415"/>
  <c r="M4604" i="1415"/>
  <c r="N4604" i="1415"/>
  <c r="M4605" i="1415"/>
  <c r="N4605" i="1415"/>
  <c r="M4606" i="1415"/>
  <c r="O4606" i="1415" s="1"/>
  <c r="N4606" i="1415"/>
  <c r="M4607" i="1415"/>
  <c r="N4607" i="1415"/>
  <c r="M4608" i="1415"/>
  <c r="O4608" i="1415" s="1"/>
  <c r="N4608" i="1415"/>
  <c r="M4609" i="1415"/>
  <c r="N4609" i="1415"/>
  <c r="M4610" i="1415"/>
  <c r="N4610" i="1415"/>
  <c r="M4611" i="1415"/>
  <c r="N4611" i="1415"/>
  <c r="M4612" i="1415"/>
  <c r="N4612" i="1415"/>
  <c r="M4613" i="1415"/>
  <c r="N4613" i="1415"/>
  <c r="O4613" i="1415" s="1"/>
  <c r="M4614" i="1415"/>
  <c r="O4614" i="1415" s="1"/>
  <c r="N4614" i="1415"/>
  <c r="M4615" i="1415"/>
  <c r="N4615" i="1415"/>
  <c r="M4616" i="1415"/>
  <c r="O4616" i="1415" s="1"/>
  <c r="N4616" i="1415"/>
  <c r="M4617" i="1415"/>
  <c r="N4617" i="1415"/>
  <c r="M4618" i="1415"/>
  <c r="O4618" i="1415" s="1"/>
  <c r="N4618" i="1415"/>
  <c r="M4619" i="1415"/>
  <c r="N4619" i="1415"/>
  <c r="M4620" i="1415"/>
  <c r="N4620" i="1415"/>
  <c r="M4621" i="1415"/>
  <c r="N4621" i="1415"/>
  <c r="M4622" i="1415"/>
  <c r="N4622" i="1415"/>
  <c r="M4623" i="1415"/>
  <c r="N4623" i="1415"/>
  <c r="M4624" i="1415"/>
  <c r="N4624" i="1415"/>
  <c r="M4625" i="1415"/>
  <c r="N4625" i="1415"/>
  <c r="M4626" i="1415"/>
  <c r="O4626" i="1415" s="1"/>
  <c r="N4626" i="1415"/>
  <c r="M4627" i="1415"/>
  <c r="N4627" i="1415"/>
  <c r="M4628" i="1415"/>
  <c r="O4628" i="1415" s="1"/>
  <c r="N4628" i="1415"/>
  <c r="M4629" i="1415"/>
  <c r="N4629" i="1415"/>
  <c r="M4630" i="1415"/>
  <c r="N4630" i="1415"/>
  <c r="M4631" i="1415"/>
  <c r="N4631" i="1415"/>
  <c r="M4632" i="1415"/>
  <c r="N4632" i="1415"/>
  <c r="M4633" i="1415"/>
  <c r="N4633" i="1415"/>
  <c r="M4634" i="1415"/>
  <c r="O4634" i="1415" s="1"/>
  <c r="N4634" i="1415"/>
  <c r="M4635" i="1415"/>
  <c r="N4635" i="1415"/>
  <c r="M4636" i="1415"/>
  <c r="N4636" i="1415"/>
  <c r="M4637" i="1415"/>
  <c r="N4637" i="1415"/>
  <c r="M4638" i="1415"/>
  <c r="O4638" i="1415" s="1"/>
  <c r="N4638" i="1415"/>
  <c r="M4639" i="1415"/>
  <c r="N4639" i="1415"/>
  <c r="M4640" i="1415"/>
  <c r="N4640" i="1415"/>
  <c r="M4641" i="1415"/>
  <c r="N4641" i="1415"/>
  <c r="M4642" i="1415"/>
  <c r="N4642" i="1415"/>
  <c r="M4643" i="1415"/>
  <c r="N4643" i="1415"/>
  <c r="M4644" i="1415"/>
  <c r="O4644" i="1415" s="1"/>
  <c r="N4644" i="1415"/>
  <c r="M4645" i="1415"/>
  <c r="N4645" i="1415"/>
  <c r="M4646" i="1415"/>
  <c r="O4646" i="1415" s="1"/>
  <c r="N4646" i="1415"/>
  <c r="M4647" i="1415"/>
  <c r="N4647" i="1415"/>
  <c r="M4648" i="1415"/>
  <c r="N4648" i="1415"/>
  <c r="M4649" i="1415"/>
  <c r="N4649" i="1415"/>
  <c r="M4650" i="1415"/>
  <c r="N4650" i="1415"/>
  <c r="M4651" i="1415"/>
  <c r="N4651" i="1415"/>
  <c r="M4652" i="1415"/>
  <c r="O4652" i="1415" s="1"/>
  <c r="N4652" i="1415"/>
  <c r="M4653" i="1415"/>
  <c r="N4653" i="1415"/>
  <c r="M4654" i="1415"/>
  <c r="O4654" i="1415" s="1"/>
  <c r="N4654" i="1415"/>
  <c r="M4655" i="1415"/>
  <c r="N4655" i="1415"/>
  <c r="M4656" i="1415"/>
  <c r="N4656" i="1415"/>
  <c r="M4657" i="1415"/>
  <c r="N4657" i="1415"/>
  <c r="M4658" i="1415"/>
  <c r="O4658" i="1415" s="1"/>
  <c r="N4658" i="1415"/>
  <c r="M4659" i="1415"/>
  <c r="N4659" i="1415"/>
  <c r="M4660" i="1415"/>
  <c r="O4660" i="1415" s="1"/>
  <c r="N4660" i="1415"/>
  <c r="M4661" i="1415"/>
  <c r="N4661" i="1415"/>
  <c r="M4662" i="1415"/>
  <c r="O4662" i="1415" s="1"/>
  <c r="N4662" i="1415"/>
  <c r="M4663" i="1415"/>
  <c r="N4663" i="1415"/>
  <c r="M4664" i="1415"/>
  <c r="O4664" i="1415" s="1"/>
  <c r="N4664" i="1415"/>
  <c r="M4665" i="1415"/>
  <c r="N4665" i="1415"/>
  <c r="M4666" i="1415"/>
  <c r="O4666" i="1415" s="1"/>
  <c r="N4666" i="1415"/>
  <c r="M4667" i="1415"/>
  <c r="N4667" i="1415"/>
  <c r="M4668" i="1415"/>
  <c r="N4668" i="1415"/>
  <c r="M4669" i="1415"/>
  <c r="N4669" i="1415"/>
  <c r="M4670" i="1415"/>
  <c r="O4670" i="1415" s="1"/>
  <c r="N4670" i="1415"/>
  <c r="M4671" i="1415"/>
  <c r="N4671" i="1415"/>
  <c r="M4672" i="1415"/>
  <c r="N4672" i="1415"/>
  <c r="M4673" i="1415"/>
  <c r="N4673" i="1415"/>
  <c r="M4674" i="1415"/>
  <c r="O4674" i="1415" s="1"/>
  <c r="N4674" i="1415"/>
  <c r="M4675" i="1415"/>
  <c r="N4675" i="1415"/>
  <c r="M4676" i="1415"/>
  <c r="N4676" i="1415"/>
  <c r="M4677" i="1415"/>
  <c r="N4677" i="1415"/>
  <c r="M4678" i="1415"/>
  <c r="O4678" i="1415" s="1"/>
  <c r="N4678" i="1415"/>
  <c r="M4679" i="1415"/>
  <c r="N4679" i="1415"/>
  <c r="M4680" i="1415"/>
  <c r="N4680" i="1415"/>
  <c r="M4681" i="1415"/>
  <c r="N4681" i="1415"/>
  <c r="M4682" i="1415"/>
  <c r="O4682" i="1415" s="1"/>
  <c r="N4682" i="1415"/>
  <c r="M4683" i="1415"/>
  <c r="N4683" i="1415"/>
  <c r="M4684" i="1415"/>
  <c r="O4684" i="1415" s="1"/>
  <c r="N4684" i="1415"/>
  <c r="M4685" i="1415"/>
  <c r="N4685" i="1415"/>
  <c r="O4685" i="1415" s="1"/>
  <c r="M4686" i="1415"/>
  <c r="N4686" i="1415"/>
  <c r="M4687" i="1415"/>
  <c r="N4687" i="1415"/>
  <c r="M4688" i="1415"/>
  <c r="O4688" i="1415" s="1"/>
  <c r="N4688" i="1415"/>
  <c r="M4689" i="1415"/>
  <c r="N4689" i="1415"/>
  <c r="O4689" i="1415" s="1"/>
  <c r="M4690" i="1415"/>
  <c r="N4690" i="1415"/>
  <c r="M4691" i="1415"/>
  <c r="N4691" i="1415"/>
  <c r="M4692" i="1415"/>
  <c r="O4692" i="1415" s="1"/>
  <c r="N4692" i="1415"/>
  <c r="M4693" i="1415"/>
  <c r="N4693" i="1415"/>
  <c r="M4694" i="1415"/>
  <c r="N4694" i="1415"/>
  <c r="M4695" i="1415"/>
  <c r="N4695" i="1415"/>
  <c r="M4696" i="1415"/>
  <c r="O4696" i="1415" s="1"/>
  <c r="N4696" i="1415"/>
  <c r="M4697" i="1415"/>
  <c r="N4697" i="1415"/>
  <c r="M4698" i="1415"/>
  <c r="O4698" i="1415" s="1"/>
  <c r="N4698" i="1415"/>
  <c r="M4699" i="1415"/>
  <c r="N4699" i="1415"/>
  <c r="M4700" i="1415"/>
  <c r="N4700" i="1415"/>
  <c r="M4701" i="1415"/>
  <c r="N4701" i="1415"/>
  <c r="O4701" i="1415" s="1"/>
  <c r="M4702" i="1415"/>
  <c r="O4702" i="1415" s="1"/>
  <c r="N4702" i="1415"/>
  <c r="M4703" i="1415"/>
  <c r="N4703" i="1415"/>
  <c r="M4704" i="1415"/>
  <c r="N4704" i="1415"/>
  <c r="M4705" i="1415"/>
  <c r="N4705" i="1415"/>
  <c r="O4705" i="1415" s="1"/>
  <c r="M4706" i="1415"/>
  <c r="O4706" i="1415" s="1"/>
  <c r="N4706" i="1415"/>
  <c r="M4707" i="1415"/>
  <c r="N4707" i="1415"/>
  <c r="M4708" i="1415"/>
  <c r="N4708" i="1415"/>
  <c r="M4709" i="1415"/>
  <c r="N4709" i="1415"/>
  <c r="M4710" i="1415"/>
  <c r="N4710" i="1415"/>
  <c r="M4711" i="1415"/>
  <c r="N4711" i="1415"/>
  <c r="M4712" i="1415"/>
  <c r="O4712" i="1415" s="1"/>
  <c r="N4712" i="1415"/>
  <c r="M4713" i="1415"/>
  <c r="N4713" i="1415"/>
  <c r="M4714" i="1415"/>
  <c r="O4714" i="1415" s="1"/>
  <c r="N4714" i="1415"/>
  <c r="M4715" i="1415"/>
  <c r="O4715" i="1415" s="1"/>
  <c r="N4715" i="1415"/>
  <c r="M4716" i="1415"/>
  <c r="O4716" i="1415" s="1"/>
  <c r="N4716" i="1415"/>
  <c r="M4717" i="1415"/>
  <c r="N4717" i="1415"/>
  <c r="M4718" i="1415"/>
  <c r="N4718" i="1415"/>
  <c r="M4719" i="1415"/>
  <c r="N4719" i="1415"/>
  <c r="M4720" i="1415"/>
  <c r="O4720" i="1415" s="1"/>
  <c r="N4720" i="1415"/>
  <c r="M4721" i="1415"/>
  <c r="N4721" i="1415"/>
  <c r="M4722" i="1415"/>
  <c r="O4722" i="1415" s="1"/>
  <c r="N4722" i="1415"/>
  <c r="M4723" i="1415"/>
  <c r="N4723" i="1415"/>
  <c r="M4724" i="1415"/>
  <c r="O4724" i="1415" s="1"/>
  <c r="N4724" i="1415"/>
  <c r="M4725" i="1415"/>
  <c r="N4725" i="1415"/>
  <c r="M4726" i="1415"/>
  <c r="N4726" i="1415"/>
  <c r="M4727" i="1415"/>
  <c r="N4727" i="1415"/>
  <c r="M4728" i="1415"/>
  <c r="N4728" i="1415"/>
  <c r="M4729" i="1415"/>
  <c r="N4729" i="1415"/>
  <c r="M4730" i="1415"/>
  <c r="N4730" i="1415"/>
  <c r="M4731" i="1415"/>
  <c r="N4731" i="1415"/>
  <c r="M4732" i="1415"/>
  <c r="N4732" i="1415"/>
  <c r="M4733" i="1415"/>
  <c r="N4733" i="1415"/>
  <c r="M4734" i="1415"/>
  <c r="O4734" i="1415" s="1"/>
  <c r="N4734" i="1415"/>
  <c r="M4735" i="1415"/>
  <c r="N4735" i="1415"/>
  <c r="M4736" i="1415"/>
  <c r="N4736" i="1415"/>
  <c r="M4737" i="1415"/>
  <c r="N4737" i="1415"/>
  <c r="M4738" i="1415"/>
  <c r="N4738" i="1415"/>
  <c r="M4739" i="1415"/>
  <c r="N4739" i="1415"/>
  <c r="M4740" i="1415"/>
  <c r="N4740" i="1415"/>
  <c r="M4741" i="1415"/>
  <c r="N4741" i="1415"/>
  <c r="M4742" i="1415"/>
  <c r="N4742" i="1415"/>
  <c r="M4743" i="1415"/>
  <c r="N4743" i="1415"/>
  <c r="M4744" i="1415"/>
  <c r="O4744" i="1415" s="1"/>
  <c r="N4744" i="1415"/>
  <c r="M4745" i="1415"/>
  <c r="N4745" i="1415"/>
  <c r="M4746" i="1415"/>
  <c r="N4746" i="1415"/>
  <c r="M4747" i="1415"/>
  <c r="N4747" i="1415"/>
  <c r="M4748" i="1415"/>
  <c r="O4748" i="1415" s="1"/>
  <c r="N4748" i="1415"/>
  <c r="M4749" i="1415"/>
  <c r="N4749" i="1415"/>
  <c r="O4749" i="1415" s="1"/>
  <c r="M4750" i="1415"/>
  <c r="O4750" i="1415" s="1"/>
  <c r="N4750" i="1415"/>
  <c r="M4751" i="1415"/>
  <c r="N4751" i="1415"/>
  <c r="M4752" i="1415"/>
  <c r="N4752" i="1415"/>
  <c r="M4753" i="1415"/>
  <c r="N4753" i="1415"/>
  <c r="M4754" i="1415"/>
  <c r="N4754" i="1415"/>
  <c r="M4755" i="1415"/>
  <c r="N4755" i="1415"/>
  <c r="M4756" i="1415"/>
  <c r="N4756" i="1415"/>
  <c r="M4757" i="1415"/>
  <c r="N4757" i="1415"/>
  <c r="M4758" i="1415"/>
  <c r="O4758" i="1415" s="1"/>
  <c r="N4758" i="1415"/>
  <c r="M4759" i="1415"/>
  <c r="N4759" i="1415"/>
  <c r="O4759" i="1415" s="1"/>
  <c r="M4760" i="1415"/>
  <c r="O4760" i="1415" s="1"/>
  <c r="N4760" i="1415"/>
  <c r="M4761" i="1415"/>
  <c r="N4761" i="1415"/>
  <c r="M4762" i="1415"/>
  <c r="N4762" i="1415"/>
  <c r="M4763" i="1415"/>
  <c r="N4763" i="1415"/>
  <c r="M4764" i="1415"/>
  <c r="O4764" i="1415" s="1"/>
  <c r="N4764" i="1415"/>
  <c r="M4765" i="1415"/>
  <c r="N4765" i="1415"/>
  <c r="O4765" i="1415" s="1"/>
  <c r="M4766" i="1415"/>
  <c r="N4766" i="1415"/>
  <c r="M4767" i="1415"/>
  <c r="N4767" i="1415"/>
  <c r="M4768" i="1415"/>
  <c r="N4768" i="1415"/>
  <c r="M4769" i="1415"/>
  <c r="N4769" i="1415"/>
  <c r="M4770" i="1415"/>
  <c r="N4770" i="1415"/>
  <c r="M4771" i="1415"/>
  <c r="N4771" i="1415"/>
  <c r="M4772" i="1415"/>
  <c r="N4772" i="1415"/>
  <c r="M4773" i="1415"/>
  <c r="O4773" i="1415" s="1"/>
  <c r="N4773" i="1415"/>
  <c r="M4774" i="1415"/>
  <c r="O4774" i="1415" s="1"/>
  <c r="N4774" i="1415"/>
  <c r="M4775" i="1415"/>
  <c r="N4775" i="1415"/>
  <c r="O4775" i="1415" s="1"/>
  <c r="M4776" i="1415"/>
  <c r="O4776" i="1415" s="1"/>
  <c r="N4776" i="1415"/>
  <c r="M4777" i="1415"/>
  <c r="N4777" i="1415"/>
  <c r="M4778" i="1415"/>
  <c r="O4778" i="1415" s="1"/>
  <c r="N4778" i="1415"/>
  <c r="M4779" i="1415"/>
  <c r="N4779" i="1415"/>
  <c r="O4779" i="1415" s="1"/>
  <c r="M4780" i="1415"/>
  <c r="N4780" i="1415"/>
  <c r="M4781" i="1415"/>
  <c r="N4781" i="1415"/>
  <c r="M4782" i="1415"/>
  <c r="O4782" i="1415" s="1"/>
  <c r="N4782" i="1415"/>
  <c r="M4783" i="1415"/>
  <c r="N4783" i="1415"/>
  <c r="M4784" i="1415"/>
  <c r="O4784" i="1415" s="1"/>
  <c r="N4784" i="1415"/>
  <c r="M4785" i="1415"/>
  <c r="N4785" i="1415"/>
  <c r="M4786" i="1415"/>
  <c r="N4786" i="1415"/>
  <c r="M4787" i="1415"/>
  <c r="N4787" i="1415"/>
  <c r="M4788" i="1415"/>
  <c r="O4788" i="1415" s="1"/>
  <c r="N4788" i="1415"/>
  <c r="M4789" i="1415"/>
  <c r="N4789" i="1415"/>
  <c r="O4789" i="1415" s="1"/>
  <c r="M4790" i="1415"/>
  <c r="N4790" i="1415"/>
  <c r="M4791" i="1415"/>
  <c r="N4791" i="1415"/>
  <c r="M4792" i="1415"/>
  <c r="N4792" i="1415"/>
  <c r="M4793" i="1415"/>
  <c r="N4793" i="1415"/>
  <c r="M4794" i="1415"/>
  <c r="N4794" i="1415"/>
  <c r="M4795" i="1415"/>
  <c r="N4795" i="1415"/>
  <c r="M4796" i="1415"/>
  <c r="O4796" i="1415" s="1"/>
  <c r="N4796" i="1415"/>
  <c r="M4797" i="1415"/>
  <c r="O4797" i="1415" s="1"/>
  <c r="N4797" i="1415"/>
  <c r="M4798" i="1415"/>
  <c r="N4798" i="1415"/>
  <c r="M4799" i="1415"/>
  <c r="N4799" i="1415"/>
  <c r="M4800" i="1415"/>
  <c r="O4800" i="1415" s="1"/>
  <c r="N4800" i="1415"/>
  <c r="M4801" i="1415"/>
  <c r="N4801" i="1415"/>
  <c r="M4802" i="1415"/>
  <c r="N4802" i="1415"/>
  <c r="M4803" i="1415"/>
  <c r="N4803" i="1415"/>
  <c r="M4804" i="1415"/>
  <c r="N4804" i="1415"/>
  <c r="M4805" i="1415"/>
  <c r="N4805" i="1415"/>
  <c r="M4806" i="1415"/>
  <c r="N4806" i="1415"/>
  <c r="M4807" i="1415"/>
  <c r="N4807" i="1415"/>
  <c r="M4808" i="1415"/>
  <c r="N4808" i="1415"/>
  <c r="M4809" i="1415"/>
  <c r="N4809" i="1415"/>
  <c r="O4809" i="1415" s="1"/>
  <c r="M4810" i="1415"/>
  <c r="N4810" i="1415"/>
  <c r="M4811" i="1415"/>
  <c r="N4811" i="1415"/>
  <c r="M4812" i="1415"/>
  <c r="O4812" i="1415" s="1"/>
  <c r="N4812" i="1415"/>
  <c r="M4813" i="1415"/>
  <c r="N4813" i="1415"/>
  <c r="M4814" i="1415"/>
  <c r="N4814" i="1415"/>
  <c r="M4815" i="1415"/>
  <c r="N4815" i="1415"/>
  <c r="M4816" i="1415"/>
  <c r="O4816" i="1415" s="1"/>
  <c r="N4816" i="1415"/>
  <c r="M4817" i="1415"/>
  <c r="N4817" i="1415"/>
  <c r="O4817" i="1415" s="1"/>
  <c r="M4818" i="1415"/>
  <c r="O4818" i="1415" s="1"/>
  <c r="N4818" i="1415"/>
  <c r="M4819" i="1415"/>
  <c r="N4819" i="1415"/>
  <c r="M4820" i="1415"/>
  <c r="N4820" i="1415"/>
  <c r="M4821" i="1415"/>
  <c r="O4821" i="1415" s="1"/>
  <c r="N4821" i="1415"/>
  <c r="M4822" i="1415"/>
  <c r="N4822" i="1415"/>
  <c r="M4823" i="1415"/>
  <c r="N4823" i="1415"/>
  <c r="M4824" i="1415"/>
  <c r="O4824" i="1415" s="1"/>
  <c r="N4824" i="1415"/>
  <c r="M4825" i="1415"/>
  <c r="N4825" i="1415"/>
  <c r="M4826" i="1415"/>
  <c r="O4826" i="1415" s="1"/>
  <c r="N4826" i="1415"/>
  <c r="M4827" i="1415"/>
  <c r="N4827" i="1415"/>
  <c r="O4827" i="1415" s="1"/>
  <c r="M4828" i="1415"/>
  <c r="N4828" i="1415"/>
  <c r="M4829" i="1415"/>
  <c r="N4829" i="1415"/>
  <c r="M4830" i="1415"/>
  <c r="N4830" i="1415"/>
  <c r="M4831" i="1415"/>
  <c r="N4831" i="1415"/>
  <c r="M4832" i="1415"/>
  <c r="N4832" i="1415"/>
  <c r="M4833" i="1415"/>
  <c r="N4833" i="1415"/>
  <c r="M4834" i="1415"/>
  <c r="N4834" i="1415"/>
  <c r="M4835" i="1415"/>
  <c r="N4835" i="1415"/>
  <c r="M4836" i="1415"/>
  <c r="O4836" i="1415" s="1"/>
  <c r="N4836" i="1415"/>
  <c r="M4837" i="1415"/>
  <c r="N4837" i="1415"/>
  <c r="M4838" i="1415"/>
  <c r="N4838" i="1415"/>
  <c r="M4839" i="1415"/>
  <c r="N4839" i="1415"/>
  <c r="M4840" i="1415"/>
  <c r="N4840" i="1415"/>
  <c r="M4841" i="1415"/>
  <c r="N4841" i="1415"/>
  <c r="M4842" i="1415"/>
  <c r="N4842" i="1415"/>
  <c r="M4843" i="1415"/>
  <c r="N4843" i="1415"/>
  <c r="M4844" i="1415"/>
  <c r="N4844" i="1415"/>
  <c r="M4845" i="1415"/>
  <c r="N4845" i="1415"/>
  <c r="M4846" i="1415"/>
  <c r="N4846" i="1415"/>
  <c r="M4847" i="1415"/>
  <c r="N4847" i="1415"/>
  <c r="M4848" i="1415"/>
  <c r="O4848" i="1415" s="1"/>
  <c r="N4848" i="1415"/>
  <c r="M4849" i="1415"/>
  <c r="N4849" i="1415"/>
  <c r="M4850" i="1415"/>
  <c r="N4850" i="1415"/>
  <c r="M4851" i="1415"/>
  <c r="N4851" i="1415"/>
  <c r="O4851" i="1415" s="1"/>
  <c r="M4852" i="1415"/>
  <c r="O4852" i="1415" s="1"/>
  <c r="N4852" i="1415"/>
  <c r="M4853" i="1415"/>
  <c r="N4853" i="1415"/>
  <c r="M4854" i="1415"/>
  <c r="N4854" i="1415"/>
  <c r="M4855" i="1415"/>
  <c r="N4855" i="1415"/>
  <c r="M4856" i="1415"/>
  <c r="N4856" i="1415"/>
  <c r="M4857" i="1415"/>
  <c r="N4857" i="1415"/>
  <c r="M4858" i="1415"/>
  <c r="N4858" i="1415"/>
  <c r="M4859" i="1415"/>
  <c r="N4859" i="1415"/>
  <c r="M4860" i="1415"/>
  <c r="O4860" i="1415" s="1"/>
  <c r="N4860" i="1415"/>
  <c r="M4861" i="1415"/>
  <c r="N4861" i="1415"/>
  <c r="M4862" i="1415"/>
  <c r="N4862" i="1415"/>
  <c r="M4863" i="1415"/>
  <c r="N4863" i="1415"/>
  <c r="M4864" i="1415"/>
  <c r="O4864" i="1415" s="1"/>
  <c r="N4864" i="1415"/>
  <c r="M4865" i="1415"/>
  <c r="N4865" i="1415"/>
  <c r="M4866" i="1415"/>
  <c r="N4866" i="1415"/>
  <c r="M4867" i="1415"/>
  <c r="N4867" i="1415"/>
  <c r="M4868" i="1415"/>
  <c r="O4868" i="1415" s="1"/>
  <c r="N4868" i="1415"/>
  <c r="M4869" i="1415"/>
  <c r="N4869" i="1415"/>
  <c r="M4870" i="1415"/>
  <c r="N4870" i="1415"/>
  <c r="M4871" i="1415"/>
  <c r="N4871" i="1415"/>
  <c r="O4871" i="1415" s="1"/>
  <c r="M4872" i="1415"/>
  <c r="N4872" i="1415"/>
  <c r="M4873" i="1415"/>
  <c r="N4873" i="1415"/>
  <c r="O4873" i="1415" s="1"/>
  <c r="M4874" i="1415"/>
  <c r="O4874" i="1415" s="1"/>
  <c r="N4874" i="1415"/>
  <c r="M4875" i="1415"/>
  <c r="N4875" i="1415"/>
  <c r="M4876" i="1415"/>
  <c r="N4876" i="1415"/>
  <c r="M4877" i="1415"/>
  <c r="N4877" i="1415"/>
  <c r="M4878" i="1415"/>
  <c r="O4878" i="1415" s="1"/>
  <c r="N4878" i="1415"/>
  <c r="M4879" i="1415"/>
  <c r="N4879" i="1415"/>
  <c r="M4880" i="1415"/>
  <c r="O4880" i="1415" s="1"/>
  <c r="N4880" i="1415"/>
  <c r="M4881" i="1415"/>
  <c r="N4881" i="1415"/>
  <c r="M4882" i="1415"/>
  <c r="N4882" i="1415"/>
  <c r="M4883" i="1415"/>
  <c r="N4883" i="1415"/>
  <c r="M4884" i="1415"/>
  <c r="O4884" i="1415" s="1"/>
  <c r="N4884" i="1415"/>
  <c r="M4885" i="1415"/>
  <c r="N4885" i="1415"/>
  <c r="M4886" i="1415"/>
  <c r="N4886" i="1415"/>
  <c r="M4887" i="1415"/>
  <c r="N4887" i="1415"/>
  <c r="M4888" i="1415"/>
  <c r="O4888" i="1415" s="1"/>
  <c r="N4888" i="1415"/>
  <c r="M4889" i="1415"/>
  <c r="N4889" i="1415"/>
  <c r="M4890" i="1415"/>
  <c r="N4890" i="1415"/>
  <c r="M4891" i="1415"/>
  <c r="N4891" i="1415"/>
  <c r="M4892" i="1415"/>
  <c r="O4892" i="1415" s="1"/>
  <c r="N4892" i="1415"/>
  <c r="M4893" i="1415"/>
  <c r="N4893" i="1415"/>
  <c r="M4894" i="1415"/>
  <c r="N4894" i="1415"/>
  <c r="M4895" i="1415"/>
  <c r="N4895" i="1415"/>
  <c r="M4896" i="1415"/>
  <c r="N4896" i="1415"/>
  <c r="M4897" i="1415"/>
  <c r="N4897" i="1415"/>
  <c r="M4898" i="1415"/>
  <c r="O4898" i="1415" s="1"/>
  <c r="N4898" i="1415"/>
  <c r="M4899" i="1415"/>
  <c r="N4899" i="1415"/>
  <c r="M4900" i="1415"/>
  <c r="O4900" i="1415" s="1"/>
  <c r="N4900" i="1415"/>
  <c r="M4901" i="1415"/>
  <c r="N4901" i="1415"/>
  <c r="M4902" i="1415"/>
  <c r="N4902" i="1415"/>
  <c r="M4903" i="1415"/>
  <c r="N4903" i="1415"/>
  <c r="M4904" i="1415"/>
  <c r="N4904" i="1415"/>
  <c r="M4905" i="1415"/>
  <c r="N4905" i="1415"/>
  <c r="O4905" i="1415" s="1"/>
  <c r="M4906" i="1415"/>
  <c r="O4906" i="1415" s="1"/>
  <c r="N4906" i="1415"/>
  <c r="M4907" i="1415"/>
  <c r="N4907" i="1415"/>
  <c r="M4908" i="1415"/>
  <c r="N4908" i="1415"/>
  <c r="M4909" i="1415"/>
  <c r="N4909" i="1415"/>
  <c r="M4910" i="1415"/>
  <c r="O4910" i="1415" s="1"/>
  <c r="N4910" i="1415"/>
  <c r="M4911" i="1415"/>
  <c r="N4911" i="1415"/>
  <c r="M4912" i="1415"/>
  <c r="O4912" i="1415" s="1"/>
  <c r="N4912" i="1415"/>
  <c r="M4913" i="1415"/>
  <c r="N4913" i="1415"/>
  <c r="M4914" i="1415"/>
  <c r="O4914" i="1415" s="1"/>
  <c r="N4914" i="1415"/>
  <c r="M4915" i="1415"/>
  <c r="N4915" i="1415"/>
  <c r="M4916" i="1415"/>
  <c r="N4916" i="1415"/>
  <c r="M4917" i="1415"/>
  <c r="N4917" i="1415"/>
  <c r="M4918" i="1415"/>
  <c r="N4918" i="1415"/>
  <c r="M4919" i="1415"/>
  <c r="N4919" i="1415"/>
  <c r="M4920" i="1415"/>
  <c r="O4920" i="1415" s="1"/>
  <c r="N4920" i="1415"/>
  <c r="M4921" i="1415"/>
  <c r="N4921" i="1415"/>
  <c r="M4922" i="1415"/>
  <c r="N4922" i="1415"/>
  <c r="M4923" i="1415"/>
  <c r="N4923" i="1415"/>
  <c r="M4924" i="1415"/>
  <c r="N4924" i="1415"/>
  <c r="M4925" i="1415"/>
  <c r="N4925" i="1415"/>
  <c r="M4926" i="1415"/>
  <c r="O4926" i="1415" s="1"/>
  <c r="N4926" i="1415"/>
  <c r="M4927" i="1415"/>
  <c r="N4927" i="1415"/>
  <c r="M4928" i="1415"/>
  <c r="N4928" i="1415"/>
  <c r="M4929" i="1415"/>
  <c r="N4929" i="1415"/>
  <c r="M4930" i="1415"/>
  <c r="N4930" i="1415"/>
  <c r="M4931" i="1415"/>
  <c r="N4931" i="1415"/>
  <c r="M4932" i="1415"/>
  <c r="N4932" i="1415"/>
  <c r="M4933" i="1415"/>
  <c r="N4933" i="1415"/>
  <c r="M4934" i="1415"/>
  <c r="O4934" i="1415" s="1"/>
  <c r="N4934" i="1415"/>
  <c r="M4935" i="1415"/>
  <c r="N4935" i="1415"/>
  <c r="M4936" i="1415"/>
  <c r="N4936" i="1415"/>
  <c r="M4937" i="1415"/>
  <c r="N4937" i="1415"/>
  <c r="M4938" i="1415"/>
  <c r="N4938" i="1415"/>
  <c r="M4939" i="1415"/>
  <c r="N4939" i="1415"/>
  <c r="M4940" i="1415"/>
  <c r="O4940" i="1415" s="1"/>
  <c r="N4940" i="1415"/>
  <c r="M4941" i="1415"/>
  <c r="N4941" i="1415"/>
  <c r="M4942" i="1415"/>
  <c r="N4942" i="1415"/>
  <c r="M4943" i="1415"/>
  <c r="N4943" i="1415"/>
  <c r="M4944" i="1415"/>
  <c r="N4944" i="1415"/>
  <c r="M4945" i="1415"/>
  <c r="N4945" i="1415"/>
  <c r="M4946" i="1415"/>
  <c r="N4946" i="1415"/>
  <c r="M4947" i="1415"/>
  <c r="N4947" i="1415"/>
  <c r="M4948" i="1415"/>
  <c r="O4948" i="1415" s="1"/>
  <c r="N4948" i="1415"/>
  <c r="M4949" i="1415"/>
  <c r="N4949" i="1415"/>
  <c r="M4950" i="1415"/>
  <c r="N4950" i="1415"/>
  <c r="M4951" i="1415"/>
  <c r="N4951" i="1415"/>
  <c r="M4952" i="1415"/>
  <c r="N4952" i="1415"/>
  <c r="M4953" i="1415"/>
  <c r="N4953" i="1415"/>
  <c r="M4954" i="1415"/>
  <c r="O4954" i="1415" s="1"/>
  <c r="N4954" i="1415"/>
  <c r="M4955" i="1415"/>
  <c r="N4955" i="1415"/>
  <c r="M4956" i="1415"/>
  <c r="O4956" i="1415" s="1"/>
  <c r="N4956" i="1415"/>
  <c r="M4957" i="1415"/>
  <c r="N4957" i="1415"/>
  <c r="M4958" i="1415"/>
  <c r="N4958" i="1415"/>
  <c r="M4959" i="1415"/>
  <c r="N4959" i="1415"/>
  <c r="M4960" i="1415"/>
  <c r="O4960" i="1415" s="1"/>
  <c r="N4960" i="1415"/>
  <c r="M4961" i="1415"/>
  <c r="N4961" i="1415"/>
  <c r="M4962" i="1415"/>
  <c r="O4962" i="1415" s="1"/>
  <c r="N4962" i="1415"/>
  <c r="M4963" i="1415"/>
  <c r="N4963" i="1415"/>
  <c r="M4964" i="1415"/>
  <c r="O4964" i="1415" s="1"/>
  <c r="N4964" i="1415"/>
  <c r="M4965" i="1415"/>
  <c r="N4965" i="1415"/>
  <c r="M4966" i="1415"/>
  <c r="N4966" i="1415"/>
  <c r="M4967" i="1415"/>
  <c r="N4967" i="1415"/>
  <c r="M4968" i="1415"/>
  <c r="O4968" i="1415" s="1"/>
  <c r="N4968" i="1415"/>
  <c r="M4969" i="1415"/>
  <c r="N4969" i="1415"/>
  <c r="M4970" i="1415"/>
  <c r="O4970" i="1415" s="1"/>
  <c r="N4970" i="1415"/>
  <c r="M4971" i="1415"/>
  <c r="N4971" i="1415"/>
  <c r="M4972" i="1415"/>
  <c r="N4972" i="1415"/>
  <c r="M4973" i="1415"/>
  <c r="N4973" i="1415"/>
  <c r="M4974" i="1415"/>
  <c r="O4974" i="1415" s="1"/>
  <c r="N4974" i="1415"/>
  <c r="M4975" i="1415"/>
  <c r="N4975" i="1415"/>
  <c r="M4976" i="1415"/>
  <c r="O4976" i="1415" s="1"/>
  <c r="N4976" i="1415"/>
  <c r="M4977" i="1415"/>
  <c r="N4977" i="1415"/>
  <c r="O4977" i="1415" s="1"/>
  <c r="M4978" i="1415"/>
  <c r="N4978" i="1415"/>
  <c r="M4979" i="1415"/>
  <c r="N4979" i="1415"/>
  <c r="M4980" i="1415"/>
  <c r="O4980" i="1415" s="1"/>
  <c r="N4980" i="1415"/>
  <c r="M4981" i="1415"/>
  <c r="N4981" i="1415"/>
  <c r="M4982" i="1415"/>
  <c r="O4982" i="1415" s="1"/>
  <c r="N4982" i="1415"/>
  <c r="M4983" i="1415"/>
  <c r="N4983" i="1415"/>
  <c r="M4984" i="1415"/>
  <c r="N4984" i="1415"/>
  <c r="M4985" i="1415"/>
  <c r="N4985" i="1415"/>
  <c r="M4986" i="1415"/>
  <c r="N4986" i="1415"/>
  <c r="M4987" i="1415"/>
  <c r="N4987" i="1415"/>
  <c r="M4988" i="1415"/>
  <c r="N4988" i="1415"/>
  <c r="M4989" i="1415"/>
  <c r="N4989" i="1415"/>
  <c r="M4990" i="1415"/>
  <c r="N4990" i="1415"/>
  <c r="M4991" i="1415"/>
  <c r="N4991" i="1415"/>
  <c r="M4992" i="1415"/>
  <c r="N4992" i="1415"/>
  <c r="M4993" i="1415"/>
  <c r="N4993" i="1415"/>
  <c r="M4994" i="1415"/>
  <c r="O4994" i="1415" s="1"/>
  <c r="N4994" i="1415"/>
  <c r="M4995" i="1415"/>
  <c r="N4995" i="1415"/>
  <c r="M4996" i="1415"/>
  <c r="N4996" i="1415"/>
  <c r="M4997" i="1415"/>
  <c r="N4997" i="1415"/>
  <c r="M4998" i="1415"/>
  <c r="N4998" i="1415"/>
  <c r="M4999" i="1415"/>
  <c r="N4999" i="1415"/>
  <c r="M5000" i="1415"/>
  <c r="N5000" i="1415"/>
  <c r="M5001" i="1415"/>
  <c r="N5001" i="1415"/>
  <c r="M5002" i="1415"/>
  <c r="N5002" i="1415"/>
  <c r="M5003" i="1415"/>
  <c r="N5003" i="1415"/>
  <c r="M5004" i="1415"/>
  <c r="N5004" i="1415"/>
  <c r="M5005" i="1415"/>
  <c r="N5005" i="1415"/>
  <c r="M5006" i="1415"/>
  <c r="N5006" i="1415"/>
  <c r="M5007" i="1415"/>
  <c r="N5007" i="1415"/>
  <c r="M5008" i="1415"/>
  <c r="N5008" i="1415"/>
  <c r="M5009" i="1415"/>
  <c r="N5009" i="1415"/>
  <c r="M5010" i="1415"/>
  <c r="N5010" i="1415"/>
  <c r="M5011" i="1415"/>
  <c r="N5011" i="1415"/>
  <c r="M5012" i="1415"/>
  <c r="N5012" i="1415"/>
  <c r="M5013" i="1415"/>
  <c r="N5013" i="1415"/>
  <c r="M5014" i="1415"/>
  <c r="O5014" i="1415" s="1"/>
  <c r="N5014" i="1415"/>
  <c r="M5015" i="1415"/>
  <c r="N5015" i="1415"/>
  <c r="M5016" i="1415"/>
  <c r="O5016" i="1415" s="1"/>
  <c r="N5016" i="1415"/>
  <c r="M5017" i="1415"/>
  <c r="N5017" i="1415"/>
  <c r="M5018" i="1415"/>
  <c r="N5018" i="1415"/>
  <c r="M5019" i="1415"/>
  <c r="N5019" i="1415"/>
  <c r="M5020" i="1415"/>
  <c r="N5020" i="1415"/>
  <c r="M5021" i="1415"/>
  <c r="N5021" i="1415"/>
  <c r="M5022" i="1415"/>
  <c r="O5022" i="1415" s="1"/>
  <c r="N5022" i="1415"/>
  <c r="M5023" i="1415"/>
  <c r="N5023" i="1415"/>
  <c r="M5024" i="1415"/>
  <c r="N5024" i="1415"/>
  <c r="M5025" i="1415"/>
  <c r="N5025" i="1415"/>
  <c r="M5026" i="1415"/>
  <c r="O5026" i="1415" s="1"/>
  <c r="N5026" i="1415"/>
  <c r="M5027" i="1415"/>
  <c r="N5027" i="1415"/>
  <c r="M5028" i="1415"/>
  <c r="O5028" i="1415" s="1"/>
  <c r="N5028" i="1415"/>
  <c r="M5029" i="1415"/>
  <c r="N5029" i="1415"/>
  <c r="M5030" i="1415"/>
  <c r="N5030" i="1415"/>
  <c r="M5031" i="1415"/>
  <c r="N5031" i="1415"/>
  <c r="M5032" i="1415"/>
  <c r="O5032" i="1415" s="1"/>
  <c r="N5032" i="1415"/>
  <c r="M5033" i="1415"/>
  <c r="N5033" i="1415"/>
  <c r="M5034" i="1415"/>
  <c r="N5034" i="1415"/>
  <c r="M5035" i="1415"/>
  <c r="N5035" i="1415"/>
  <c r="M5036" i="1415"/>
  <c r="N5036" i="1415"/>
  <c r="M5037" i="1415"/>
  <c r="O5037" i="1415" s="1"/>
  <c r="N5037" i="1415"/>
  <c r="M5038" i="1415"/>
  <c r="N5038" i="1415"/>
  <c r="M5039" i="1415"/>
  <c r="N5039" i="1415"/>
  <c r="M5040" i="1415"/>
  <c r="O5040" i="1415" s="1"/>
  <c r="N5040" i="1415"/>
  <c r="M5041" i="1415"/>
  <c r="N5041" i="1415"/>
  <c r="M5042" i="1415"/>
  <c r="O5042" i="1415" s="1"/>
  <c r="N5042" i="1415"/>
  <c r="M5043" i="1415"/>
  <c r="N5043" i="1415"/>
  <c r="M5044" i="1415"/>
  <c r="O5044" i="1415" s="1"/>
  <c r="N5044" i="1415"/>
  <c r="M5045" i="1415"/>
  <c r="N5045" i="1415"/>
  <c r="M5046" i="1415"/>
  <c r="O5046" i="1415" s="1"/>
  <c r="N5046" i="1415"/>
  <c r="M5047" i="1415"/>
  <c r="O5047" i="1415" s="1"/>
  <c r="N5047" i="1415"/>
  <c r="M5048" i="1415"/>
  <c r="N5048" i="1415"/>
  <c r="M5049" i="1415"/>
  <c r="N5049" i="1415"/>
  <c r="M5050" i="1415"/>
  <c r="N5050" i="1415"/>
  <c r="M5051" i="1415"/>
  <c r="N5051" i="1415"/>
  <c r="M5052" i="1415"/>
  <c r="N5052" i="1415"/>
  <c r="M5053" i="1415"/>
  <c r="N5053" i="1415"/>
  <c r="M5054" i="1415"/>
  <c r="N5054" i="1415"/>
  <c r="M5055" i="1415"/>
  <c r="N5055" i="1415"/>
  <c r="M5056" i="1415"/>
  <c r="N5056" i="1415"/>
  <c r="M5057" i="1415"/>
  <c r="N5057" i="1415"/>
  <c r="M5058" i="1415"/>
  <c r="N5058" i="1415"/>
  <c r="M5059" i="1415"/>
  <c r="N5059" i="1415"/>
  <c r="M5060" i="1415"/>
  <c r="O5060" i="1415" s="1"/>
  <c r="N5060" i="1415"/>
  <c r="M5061" i="1415"/>
  <c r="N5061" i="1415"/>
  <c r="M5062" i="1415"/>
  <c r="N5062" i="1415"/>
  <c r="M5063" i="1415"/>
  <c r="N5063" i="1415"/>
  <c r="M5064" i="1415"/>
  <c r="O5064" i="1415" s="1"/>
  <c r="N5064" i="1415"/>
  <c r="M5065" i="1415"/>
  <c r="N5065" i="1415"/>
  <c r="M5066" i="1415"/>
  <c r="O5066" i="1415" s="1"/>
  <c r="N5066" i="1415"/>
  <c r="M5067" i="1415"/>
  <c r="N5067" i="1415"/>
  <c r="M5068" i="1415"/>
  <c r="O5068" i="1415" s="1"/>
  <c r="N5068" i="1415"/>
  <c r="M5069" i="1415"/>
  <c r="N5069" i="1415"/>
  <c r="M5070" i="1415"/>
  <c r="N5070" i="1415"/>
  <c r="M5071" i="1415"/>
  <c r="O5071" i="1415" s="1"/>
  <c r="N5071" i="1415"/>
  <c r="M5072" i="1415"/>
  <c r="N5072" i="1415"/>
  <c r="M5073" i="1415"/>
  <c r="N5073" i="1415"/>
  <c r="M5074" i="1415"/>
  <c r="O5074" i="1415" s="1"/>
  <c r="N5074" i="1415"/>
  <c r="M5075" i="1415"/>
  <c r="N5075" i="1415"/>
  <c r="M5076" i="1415"/>
  <c r="O5076" i="1415" s="1"/>
  <c r="N5076" i="1415"/>
  <c r="M5077" i="1415"/>
  <c r="N5077" i="1415"/>
  <c r="M5078" i="1415"/>
  <c r="N5078" i="1415"/>
  <c r="M5079" i="1415"/>
  <c r="N5079" i="1415"/>
  <c r="M5080" i="1415"/>
  <c r="O5080" i="1415" s="1"/>
  <c r="N5080" i="1415"/>
  <c r="M5081" i="1415"/>
  <c r="N5081" i="1415"/>
  <c r="M5082" i="1415"/>
  <c r="N5082" i="1415"/>
  <c r="M5083" i="1415"/>
  <c r="N5083" i="1415"/>
  <c r="M5084" i="1415"/>
  <c r="N5084" i="1415"/>
  <c r="M5085" i="1415"/>
  <c r="N5085" i="1415"/>
  <c r="M5086" i="1415"/>
  <c r="O5086" i="1415" s="1"/>
  <c r="N5086" i="1415"/>
  <c r="M5087" i="1415"/>
  <c r="N5087" i="1415"/>
  <c r="M5088" i="1415"/>
  <c r="O5088" i="1415" s="1"/>
  <c r="N5088" i="1415"/>
  <c r="M5089" i="1415"/>
  <c r="N5089" i="1415"/>
  <c r="M5090" i="1415"/>
  <c r="O5090" i="1415" s="1"/>
  <c r="N5090" i="1415"/>
  <c r="M2" i="1415"/>
  <c r="N2" i="1415"/>
  <c r="O4488" i="1415"/>
  <c r="O4013" i="1415"/>
  <c r="O1678" i="1415"/>
  <c r="O1684" i="1415"/>
  <c r="O2510" i="1415"/>
  <c r="O2658" i="1415"/>
  <c r="O246" i="1415"/>
  <c r="O3419" i="1415"/>
  <c r="O3323" i="1415"/>
  <c r="O3269" i="1415"/>
  <c r="O3053" i="1415"/>
  <c r="O3047" i="1415"/>
  <c r="O2669" i="1415"/>
  <c r="O695" i="1415"/>
  <c r="O683" i="1415"/>
  <c r="O611" i="1415"/>
  <c r="O5" i="1415"/>
  <c r="O2504" i="1415"/>
  <c r="O3267" i="1415"/>
  <c r="O3021" i="1415"/>
  <c r="O2492" i="1415"/>
  <c r="O453" i="1415"/>
  <c r="O441" i="1415"/>
  <c r="O3078" i="1415"/>
  <c r="O3072" i="1415"/>
  <c r="O2844" i="1415"/>
  <c r="O2796" i="1415"/>
  <c r="O2790" i="1415"/>
  <c r="O2784" i="1415"/>
  <c r="O2754" i="1415"/>
  <c r="O2736" i="1415"/>
  <c r="O2724" i="1415"/>
  <c r="O2700" i="1415"/>
  <c r="O2610" i="1415"/>
  <c r="O2604" i="1415"/>
  <c r="O2598" i="1415"/>
  <c r="O2592" i="1415"/>
  <c r="O2568" i="1415"/>
  <c r="O2562" i="1415"/>
  <c r="O2556" i="1415"/>
  <c r="O3239" i="1415"/>
  <c r="O3137" i="1415"/>
  <c r="O2508" i="1415"/>
  <c r="O4591" i="1415"/>
  <c r="O4573" i="1415"/>
  <c r="O3004" i="1415"/>
  <c r="O869" i="1415"/>
  <c r="O485" i="1415"/>
  <c r="O3561" i="1415"/>
  <c r="O3339" i="1415"/>
  <c r="O347" i="1415"/>
  <c r="O1177" i="1415"/>
  <c r="O4417" i="1415"/>
  <c r="O2140" i="1415"/>
  <c r="O2134" i="1415"/>
  <c r="O2128" i="1415"/>
  <c r="O1524" i="1415"/>
  <c r="O1476" i="1415"/>
  <c r="O1428" i="1415"/>
  <c r="O1290" i="1415"/>
  <c r="O4386" i="1415"/>
  <c r="O3195" i="1415"/>
  <c r="O3189" i="1415"/>
  <c r="O3183" i="1415"/>
  <c r="O3153" i="1415"/>
  <c r="O3147" i="1415"/>
  <c r="O1167" i="1415"/>
  <c r="O550" i="1415"/>
  <c r="O442" i="1415"/>
  <c r="O394" i="1415"/>
  <c r="O1485" i="1415"/>
  <c r="O4505" i="1415"/>
  <c r="O3260" i="1415"/>
  <c r="O3104" i="1415"/>
  <c r="O3086" i="1415"/>
  <c r="O417" i="1415"/>
  <c r="O393" i="1415"/>
  <c r="O3415" i="1415"/>
  <c r="O3379" i="1415"/>
  <c r="O3307" i="1415"/>
  <c r="O3301" i="1415"/>
  <c r="O3199" i="1415"/>
  <c r="O3175" i="1415"/>
  <c r="O1166" i="1415"/>
  <c r="O1100" i="1415"/>
  <c r="O1052" i="1415"/>
  <c r="O1034" i="1415"/>
  <c r="O1712" i="1415"/>
  <c r="O1436" i="1415"/>
  <c r="O1424" i="1415"/>
  <c r="O1370" i="1415"/>
  <c r="O1352" i="1415"/>
  <c r="O1334" i="1415"/>
  <c r="O1292" i="1415"/>
  <c r="O1262" i="1415"/>
  <c r="O1236" i="1415"/>
  <c r="O1212" i="1415"/>
  <c r="O1182" i="1415"/>
  <c r="O1176" i="1415"/>
  <c r="O757" i="1415"/>
  <c r="O595" i="1415"/>
  <c r="O577" i="1415"/>
  <c r="O505" i="1415"/>
  <c r="O493" i="1415"/>
  <c r="O487" i="1415"/>
  <c r="O1555" i="1415"/>
  <c r="O1321" i="1415"/>
  <c r="O1229" i="1415"/>
  <c r="O768" i="1415"/>
  <c r="O606" i="1415"/>
  <c r="O600" i="1415"/>
  <c r="O588" i="1415"/>
  <c r="O546" i="1415"/>
  <c r="O516" i="1415"/>
  <c r="O510" i="1415"/>
  <c r="O474" i="1415"/>
  <c r="O79" i="1415"/>
  <c r="O73" i="1415"/>
  <c r="O885" i="1415"/>
  <c r="O1770" i="1415"/>
  <c r="O1752" i="1415"/>
  <c r="O1740" i="1415"/>
  <c r="O449" i="1415"/>
  <c r="O1517" i="1415"/>
  <c r="O358" i="1415"/>
  <c r="O334" i="1415"/>
  <c r="O1605" i="1415"/>
  <c r="O3791" i="1415"/>
  <c r="O3575" i="1415"/>
  <c r="O3455" i="1415"/>
  <c r="O3282" i="1415"/>
  <c r="O3037" i="1415"/>
  <c r="O2761" i="1415"/>
  <c r="O2617" i="1415"/>
  <c r="O2533" i="1415"/>
  <c r="O1577" i="1415"/>
  <c r="O1571" i="1415"/>
  <c r="O1350" i="1415"/>
  <c r="O1338" i="1415"/>
  <c r="O1302" i="1415"/>
  <c r="O170" i="1415"/>
  <c r="O164" i="1415"/>
  <c r="O158" i="1415"/>
  <c r="O3030" i="1415"/>
  <c r="O1654" i="1415"/>
  <c r="O635" i="1415"/>
  <c r="O2550" i="1415"/>
  <c r="O2544" i="1415"/>
  <c r="O2538" i="1415"/>
  <c r="O2526" i="1415"/>
  <c r="O3211" i="1415"/>
  <c r="O2484" i="1415"/>
  <c r="O2478" i="1415"/>
  <c r="O2472" i="1415"/>
  <c r="O1838" i="1415"/>
  <c r="O1528" i="1415"/>
  <c r="O1522" i="1415"/>
  <c r="O1516" i="1415"/>
  <c r="O1504" i="1415"/>
  <c r="O605" i="1415"/>
  <c r="O599" i="1415"/>
  <c r="O473" i="1415"/>
  <c r="O467" i="1415"/>
  <c r="O461" i="1415"/>
  <c r="O3163" i="1415"/>
  <c r="O1943" i="1415"/>
  <c r="O1855" i="1415"/>
  <c r="O1149" i="1415"/>
  <c r="O1131" i="1415"/>
  <c r="O993" i="1415"/>
  <c r="O987" i="1415"/>
  <c r="O969" i="1415"/>
  <c r="O925" i="1415"/>
  <c r="O901" i="1415"/>
  <c r="O765" i="1415"/>
  <c r="O240" i="1415"/>
  <c r="O222" i="1415"/>
  <c r="O210" i="1415"/>
  <c r="O204" i="1415"/>
  <c r="O198" i="1415"/>
  <c r="O102" i="1415"/>
  <c r="O90" i="1415"/>
  <c r="O84" i="1415"/>
  <c r="O66" i="1415"/>
  <c r="O60" i="1415"/>
  <c r="O54" i="1415"/>
  <c r="O42" i="1415"/>
  <c r="O3845" i="1415"/>
  <c r="O4737" i="1415"/>
  <c r="O3645" i="1415"/>
  <c r="O3639" i="1415"/>
  <c r="O3627" i="1415"/>
  <c r="O3543" i="1415"/>
  <c r="O3489" i="1415"/>
  <c r="O3483" i="1415"/>
  <c r="O3465" i="1415"/>
  <c r="O3447" i="1415"/>
  <c r="O3405" i="1415"/>
  <c r="O281" i="1415"/>
  <c r="O251" i="1415"/>
  <c r="O4516" i="1415"/>
  <c r="O4451" i="1415"/>
  <c r="O3249" i="1415"/>
  <c r="O3010" i="1415"/>
  <c r="O2920" i="1415"/>
  <c r="O2872" i="1415"/>
  <c r="O2656" i="1415"/>
  <c r="O2650" i="1415"/>
  <c r="O2644" i="1415"/>
  <c r="O2608" i="1415"/>
  <c r="O2602" i="1415"/>
  <c r="O2596" i="1415"/>
  <c r="O1592" i="1415"/>
  <c r="O1586" i="1415"/>
  <c r="O1580" i="1415"/>
  <c r="O1568" i="1415"/>
  <c r="O1556" i="1415"/>
  <c r="O1544" i="1415"/>
  <c r="O1538" i="1415"/>
  <c r="O1225" i="1415"/>
  <c r="O1142" i="1415"/>
  <c r="O974" i="1415"/>
  <c r="O924" i="1415"/>
  <c r="O918" i="1415"/>
  <c r="O912" i="1415"/>
  <c r="O906" i="1415"/>
  <c r="O888" i="1415"/>
  <c r="O818" i="1415"/>
  <c r="O788" i="1415"/>
  <c r="O681" i="1415"/>
  <c r="O645" i="1415"/>
  <c r="O603" i="1415"/>
  <c r="O531" i="1415"/>
  <c r="O489" i="1415"/>
  <c r="O3839" i="1415"/>
  <c r="O250" i="1415"/>
  <c r="O3319" i="1415"/>
  <c r="O3081" i="1415"/>
  <c r="O3063" i="1415"/>
  <c r="O2901" i="1415"/>
  <c r="O2895" i="1415"/>
  <c r="O2889" i="1415"/>
  <c r="O2883" i="1415"/>
  <c r="O2871" i="1415"/>
  <c r="O2853" i="1415"/>
  <c r="O2829" i="1415"/>
  <c r="O2823" i="1415"/>
  <c r="O2817" i="1415"/>
  <c r="O2811" i="1415"/>
  <c r="O2793" i="1415"/>
  <c r="O2787" i="1415"/>
  <c r="O1405" i="1415"/>
  <c r="O1322" i="1415"/>
  <c r="O1200" i="1415"/>
  <c r="O4881" i="1415"/>
  <c r="O4785" i="1415"/>
  <c r="O4562" i="1415"/>
  <c r="O4556" i="1415"/>
  <c r="O4497" i="1415"/>
  <c r="O4414" i="1415"/>
  <c r="O4408" i="1415"/>
  <c r="O4168" i="1415"/>
  <c r="O4150" i="1415"/>
  <c r="O3935" i="1415"/>
  <c r="O3923" i="1415"/>
  <c r="O3685" i="1415"/>
  <c r="O3667" i="1415"/>
  <c r="O3559" i="1415"/>
  <c r="O2966" i="1415"/>
  <c r="O2846" i="1415"/>
  <c r="O2810" i="1415"/>
  <c r="O392" i="1415"/>
  <c r="O357" i="1415"/>
  <c r="O315" i="1415"/>
  <c r="O2696" i="1415"/>
  <c r="O2684" i="1415"/>
  <c r="O2678" i="1415"/>
  <c r="O2666" i="1415"/>
  <c r="O2648" i="1415"/>
  <c r="O2618" i="1415"/>
  <c r="O2522" i="1415"/>
  <c r="O2516" i="1415"/>
  <c r="O2468" i="1415"/>
  <c r="O1769" i="1415"/>
  <c r="O1217" i="1415"/>
  <c r="O1128" i="1415"/>
  <c r="O1122" i="1415"/>
  <c r="O1104" i="1415"/>
  <c r="O1032" i="1415"/>
  <c r="O409" i="1415"/>
  <c r="O147" i="1415"/>
  <c r="O5029" i="1415"/>
  <c r="O4471" i="1415"/>
  <c r="O3114" i="1415"/>
  <c r="O3025" i="1415"/>
  <c r="O3007" i="1415"/>
  <c r="O3723" i="1415"/>
  <c r="O3711" i="1415"/>
  <c r="O3173" i="1415"/>
  <c r="O3161" i="1415"/>
  <c r="O4032" i="1415"/>
  <c r="O3220" i="1415"/>
  <c r="O4819" i="1415"/>
  <c r="O4813" i="1415"/>
  <c r="O4343" i="1415"/>
  <c r="O4199" i="1415"/>
  <c r="O3960" i="1415"/>
  <c r="O3285" i="1415"/>
  <c r="O3279" i="1415"/>
  <c r="O3273" i="1415"/>
  <c r="O4627" i="1415"/>
  <c r="O2590" i="1415"/>
  <c r="O2578" i="1415"/>
  <c r="O2572" i="1415"/>
  <c r="O2781" i="1415"/>
  <c r="O2733" i="1415"/>
  <c r="O4437" i="1415"/>
  <c r="O4655" i="1415"/>
  <c r="O3695" i="1415"/>
  <c r="O3689" i="1415"/>
  <c r="O3480" i="1415"/>
  <c r="O3444" i="1415"/>
  <c r="O3002" i="1415"/>
  <c r="O2954" i="1415"/>
  <c r="O2948" i="1415"/>
  <c r="O2942" i="1415"/>
  <c r="O2918" i="1415"/>
  <c r="O2912" i="1415"/>
  <c r="O2906" i="1415"/>
  <c r="O2888" i="1415"/>
  <c r="O2882" i="1415"/>
  <c r="O2870" i="1415"/>
  <c r="O2852" i="1415"/>
  <c r="O3457" i="1415"/>
  <c r="O3369" i="1415"/>
  <c r="O3357" i="1415"/>
  <c r="O3321" i="1415"/>
  <c r="O3227" i="1415"/>
  <c r="O3215" i="1415"/>
  <c r="O3186" i="1415"/>
  <c r="O3157" i="1415"/>
  <c r="O2961" i="1415"/>
  <c r="O2955" i="1415"/>
  <c r="O2949" i="1415"/>
  <c r="O2937" i="1415"/>
  <c r="O2931" i="1415"/>
  <c r="O2818" i="1415"/>
  <c r="O2806" i="1415"/>
  <c r="O2800" i="1415"/>
  <c r="O2794" i="1415"/>
  <c r="O2782" i="1415"/>
  <c r="O2704" i="1415"/>
  <c r="O2621" i="1415"/>
  <c r="O2520" i="1415"/>
  <c r="O2514" i="1415"/>
  <c r="O1031" i="1415"/>
  <c r="O1025" i="1415"/>
  <c r="O959" i="1415"/>
  <c r="O934" i="1415"/>
  <c r="O921" i="1415"/>
  <c r="O897" i="1415"/>
  <c r="O33" i="1415"/>
  <c r="O827" i="1415"/>
  <c r="O815" i="1415"/>
  <c r="O720" i="1415"/>
  <c r="O690" i="1415"/>
  <c r="O684" i="1415"/>
  <c r="O146" i="1415"/>
  <c r="O122" i="1415"/>
  <c r="O86" i="1415"/>
  <c r="O74" i="1415"/>
  <c r="O68" i="1415"/>
  <c r="O62" i="1415"/>
  <c r="O56" i="1415"/>
  <c r="O50" i="1415"/>
  <c r="O1802" i="1415"/>
  <c r="O437" i="1415"/>
  <c r="O425" i="1415"/>
  <c r="O401" i="1415"/>
  <c r="O395" i="1415"/>
  <c r="O348" i="1415"/>
  <c r="O330" i="1415"/>
  <c r="O2548" i="1415"/>
  <c r="O2536" i="1415"/>
  <c r="O2477" i="1415"/>
  <c r="O4857" i="1415"/>
  <c r="O4803" i="1415"/>
  <c r="O4353" i="1415"/>
  <c r="O4125" i="1415"/>
  <c r="O4113" i="1415"/>
  <c r="O3959" i="1415"/>
  <c r="O3912" i="1415"/>
  <c r="O3823" i="1415"/>
  <c r="O3811" i="1415"/>
  <c r="O3799" i="1415"/>
  <c r="O3521" i="1415"/>
  <c r="O3509" i="1415"/>
  <c r="O3497" i="1415"/>
  <c r="O3461" i="1415"/>
  <c r="O3373" i="1415"/>
  <c r="O3361" i="1415"/>
  <c r="O3343" i="1415"/>
  <c r="O3337" i="1415"/>
  <c r="O3331" i="1415"/>
  <c r="O3261" i="1415"/>
  <c r="O3255" i="1415"/>
  <c r="O3231" i="1415"/>
  <c r="O3213" i="1415"/>
  <c r="O3155" i="1415"/>
  <c r="O3143" i="1415"/>
  <c r="O3018" i="1415"/>
  <c r="O2977" i="1415"/>
  <c r="O2750" i="1415"/>
  <c r="O2744" i="1415"/>
  <c r="O2738" i="1415"/>
  <c r="O2714" i="1415"/>
  <c r="O2702" i="1415"/>
  <c r="O2655" i="1415"/>
  <c r="O2643" i="1415"/>
  <c r="O2637" i="1415"/>
  <c r="O2631" i="1415"/>
  <c r="O2111" i="1415"/>
  <c r="O2087" i="1415"/>
  <c r="O1837" i="1415"/>
  <c r="O2554" i="1415"/>
  <c r="O2542" i="1415"/>
  <c r="O2489" i="1415"/>
  <c r="O4767" i="1415"/>
  <c r="O4755" i="1415"/>
  <c r="O4719" i="1415"/>
  <c r="O4358" i="1415"/>
  <c r="O4178" i="1415"/>
  <c r="O4118" i="1415"/>
  <c r="O3911" i="1415"/>
  <c r="O3603" i="1415"/>
  <c r="O3283" i="1415"/>
  <c r="O3177" i="1415"/>
  <c r="O2964" i="1415"/>
  <c r="O2928" i="1415"/>
  <c r="O2630" i="1415"/>
  <c r="O478" i="1415"/>
  <c r="O4623" i="1415"/>
  <c r="O4447" i="1415"/>
  <c r="O3981" i="1415"/>
  <c r="O3827" i="1415"/>
  <c r="O3727" i="1415"/>
  <c r="O3721" i="1415"/>
  <c r="O3591" i="1415"/>
  <c r="O3579" i="1415"/>
  <c r="O3573" i="1415"/>
  <c r="O3507" i="1415"/>
  <c r="O3453" i="1415"/>
  <c r="O3395" i="1415"/>
  <c r="O3389" i="1415"/>
  <c r="O3383" i="1415"/>
  <c r="O3347" i="1415"/>
  <c r="O3141" i="1415"/>
  <c r="O3100" i="1415"/>
  <c r="O3094" i="1415"/>
  <c r="O3088" i="1415"/>
  <c r="O3052" i="1415"/>
  <c r="O3040" i="1415"/>
  <c r="O3034" i="1415"/>
  <c r="O2993" i="1415"/>
  <c r="O2886" i="1415"/>
  <c r="O2874" i="1415"/>
  <c r="O2850" i="1415"/>
  <c r="O2712" i="1415"/>
  <c r="O2588" i="1415"/>
  <c r="O2582" i="1415"/>
  <c r="O2570" i="1415"/>
  <c r="O2552" i="1415"/>
  <c r="O2540" i="1415"/>
  <c r="O2534" i="1415"/>
  <c r="O2528" i="1415"/>
  <c r="O2493" i="1415"/>
  <c r="O1299" i="1415"/>
  <c r="O1281" i="1415"/>
  <c r="O1237" i="1415"/>
  <c r="O525" i="1415"/>
  <c r="O513" i="1415"/>
  <c r="O3423" i="1415"/>
  <c r="O1340" i="1415"/>
  <c r="O608" i="1415"/>
  <c r="O4699" i="1415"/>
  <c r="O4681" i="1415"/>
  <c r="O4651" i="1415"/>
  <c r="O4284" i="1415"/>
  <c r="O4158" i="1415"/>
  <c r="O3991" i="1415"/>
  <c r="O3985" i="1415"/>
  <c r="O3802" i="1415"/>
  <c r="O3655" i="1415"/>
  <c r="O3601" i="1415"/>
  <c r="O3387" i="1415"/>
  <c r="O3281" i="1415"/>
  <c r="O3264" i="1415"/>
  <c r="O3258" i="1415"/>
  <c r="O3193" i="1415"/>
  <c r="O3187" i="1415"/>
  <c r="O3152" i="1415"/>
  <c r="O3146" i="1415"/>
  <c r="O2986" i="1415"/>
  <c r="O2974" i="1415"/>
  <c r="O2968" i="1415"/>
  <c r="O2741" i="1415"/>
  <c r="O2729" i="1415"/>
  <c r="O2652" i="1415"/>
  <c r="O2646" i="1415"/>
  <c r="O2640" i="1415"/>
  <c r="O2521" i="1415"/>
  <c r="O1815" i="1415"/>
  <c r="O1768" i="1415"/>
  <c r="O1720" i="1415"/>
  <c r="O1690" i="1415"/>
  <c r="O1483" i="1415"/>
  <c r="O1423" i="1415"/>
  <c r="O1286" i="1415"/>
  <c r="O1274" i="1415"/>
  <c r="O1213" i="1415"/>
  <c r="O1126" i="1415"/>
  <c r="O1120" i="1415"/>
  <c r="O1114" i="1415"/>
  <c r="O1090" i="1415"/>
  <c r="O1084" i="1415"/>
  <c r="O1078" i="1415"/>
  <c r="O1072" i="1415"/>
  <c r="O1066" i="1415"/>
  <c r="O1042" i="1415"/>
  <c r="O1036" i="1415"/>
  <c r="O761" i="1415"/>
  <c r="O725" i="1415"/>
  <c r="O713" i="1415"/>
  <c r="O619" i="1415"/>
  <c r="O377" i="1415"/>
  <c r="O371" i="1415"/>
  <c r="O193" i="1415"/>
  <c r="O187" i="1415"/>
  <c r="O1773" i="1415"/>
  <c r="O1642" i="1415"/>
  <c r="O1119" i="1415"/>
  <c r="O624" i="1415"/>
  <c r="O536" i="1415"/>
  <c r="O501" i="1415"/>
  <c r="O1665" i="1415"/>
  <c r="O1297" i="1415"/>
  <c r="O1267" i="1415"/>
  <c r="O31" i="1415"/>
  <c r="O819" i="1415"/>
  <c r="O517" i="1415"/>
  <c r="O465" i="1415"/>
  <c r="O423" i="1415"/>
  <c r="O370" i="1415"/>
  <c r="O262" i="1415"/>
  <c r="O150" i="1415"/>
  <c r="O138" i="1415"/>
  <c r="O1778" i="1415"/>
  <c r="O1754" i="1415"/>
  <c r="O1742" i="1415"/>
  <c r="O1730" i="1415"/>
  <c r="O1718" i="1415"/>
  <c r="O1653" i="1415"/>
  <c r="O1588" i="1415"/>
  <c r="O1564" i="1415"/>
  <c r="O1552" i="1415"/>
  <c r="O1481" i="1415"/>
  <c r="O1469" i="1415"/>
  <c r="O1421" i="1415"/>
  <c r="O1403" i="1415"/>
  <c r="O1391" i="1415"/>
  <c r="O1194" i="1415"/>
  <c r="O1188" i="1415"/>
  <c r="O1171" i="1415"/>
  <c r="O1147" i="1415"/>
  <c r="O1124" i="1415"/>
  <c r="O1118" i="1415"/>
  <c r="O1112" i="1415"/>
  <c r="O1106" i="1415"/>
  <c r="O753" i="1415"/>
  <c r="O717" i="1415"/>
  <c r="O699" i="1415"/>
  <c r="O617" i="1415"/>
  <c r="O593" i="1415"/>
  <c r="O570" i="1415"/>
  <c r="O564" i="1415"/>
  <c r="O552" i="1415"/>
  <c r="O464" i="1415"/>
  <c r="O345" i="1415"/>
  <c r="O226" i="1415"/>
  <c r="O173" i="1415"/>
  <c r="O1806" i="1415"/>
  <c r="O1777" i="1415"/>
  <c r="O1765" i="1415"/>
  <c r="O1747" i="1415"/>
  <c r="O1593" i="1415"/>
  <c r="O1587" i="1415"/>
  <c r="O1480" i="1415"/>
  <c r="O1474" i="1415"/>
  <c r="O1468" i="1415"/>
  <c r="O1456" i="1415"/>
  <c r="O1444" i="1415"/>
  <c r="O1199" i="1415"/>
  <c r="O1187" i="1415"/>
  <c r="O1123" i="1415"/>
  <c r="O770" i="1415"/>
  <c r="O764" i="1415"/>
  <c r="O633" i="1415"/>
  <c r="O575" i="1415"/>
  <c r="O569" i="1415"/>
  <c r="O563" i="1415"/>
  <c r="O551" i="1415"/>
  <c r="O178" i="1415"/>
  <c r="O154" i="1415"/>
  <c r="O2193" i="1415"/>
  <c r="O2187" i="1415"/>
  <c r="O2181" i="1415"/>
  <c r="O2175" i="1415"/>
  <c r="O2163" i="1415"/>
  <c r="O2145" i="1415"/>
  <c r="O2127" i="1415"/>
  <c r="O2115" i="1415"/>
  <c r="O2103" i="1415"/>
  <c r="O2091" i="1415"/>
  <c r="O2079" i="1415"/>
  <c r="O2067" i="1415"/>
  <c r="O1817" i="1415"/>
  <c r="O1699" i="1415"/>
  <c r="O1693" i="1415"/>
  <c r="O1628" i="1415"/>
  <c r="O1616" i="1415"/>
  <c r="O1515" i="1415"/>
  <c r="O1437" i="1415"/>
  <c r="O1413" i="1415"/>
  <c r="O1306" i="1415"/>
  <c r="O1295" i="1415"/>
  <c r="O1239" i="1415"/>
  <c r="O1215" i="1415"/>
  <c r="O1134" i="1415"/>
  <c r="O1015" i="1415"/>
  <c r="O1009" i="1415"/>
  <c r="O1003" i="1415"/>
  <c r="O991" i="1415"/>
  <c r="O985" i="1415"/>
  <c r="O967" i="1415"/>
  <c r="O961" i="1415"/>
  <c r="O835" i="1415"/>
  <c r="O817" i="1415"/>
  <c r="O781" i="1415"/>
  <c r="O716" i="1415"/>
  <c r="O704" i="1415"/>
  <c r="O698" i="1415"/>
  <c r="O668" i="1415"/>
  <c r="O662" i="1415"/>
  <c r="O533" i="1415"/>
  <c r="O527" i="1415"/>
  <c r="O509" i="1415"/>
  <c r="O498" i="1415"/>
  <c r="O492" i="1415"/>
  <c r="O439" i="1415"/>
  <c r="O433" i="1415"/>
  <c r="O421" i="1415"/>
  <c r="O373" i="1415"/>
  <c r="O314" i="1415"/>
  <c r="O302" i="1415"/>
  <c r="O296" i="1415"/>
  <c r="O278" i="1415"/>
  <c r="O272" i="1415"/>
  <c r="O266" i="1415"/>
  <c r="O254" i="1415"/>
  <c r="O201" i="1415"/>
  <c r="O118" i="1415"/>
  <c r="O112" i="1415"/>
  <c r="O106" i="1415"/>
  <c r="O70" i="1415"/>
  <c r="O58" i="1415"/>
  <c r="O52" i="1415"/>
  <c r="O40" i="1415"/>
  <c r="O1916" i="1415"/>
  <c r="O22" i="1415"/>
  <c r="O16" i="1415"/>
  <c r="O10" i="1415"/>
  <c r="O4" i="1415"/>
  <c r="O1787" i="1415"/>
  <c r="O1686" i="1415"/>
  <c r="O1662" i="1415"/>
  <c r="O1627" i="1415"/>
  <c r="O1532" i="1415"/>
  <c r="O1520" i="1415"/>
  <c r="O1347" i="1415"/>
  <c r="O1335" i="1415"/>
  <c r="O1311" i="1415"/>
  <c r="O1294" i="1415"/>
  <c r="O1191" i="1415"/>
  <c r="O1180" i="1415"/>
  <c r="O1151" i="1415"/>
  <c r="O877" i="1415"/>
  <c r="O864" i="1415"/>
  <c r="O786" i="1415"/>
  <c r="O727" i="1415"/>
  <c r="O721" i="1415"/>
  <c r="O715" i="1415"/>
  <c r="O709" i="1415"/>
  <c r="O626" i="1415"/>
  <c r="O597" i="1415"/>
  <c r="O585" i="1415"/>
  <c r="O561" i="1415"/>
  <c r="O491" i="1415"/>
  <c r="O444" i="1415"/>
  <c r="O408" i="1415"/>
  <c r="O402" i="1415"/>
  <c r="O367" i="1415"/>
  <c r="O361" i="1415"/>
  <c r="O343" i="1415"/>
  <c r="O331" i="1415"/>
  <c r="O283" i="1415"/>
  <c r="O242" i="1415"/>
  <c r="O224" i="1415"/>
  <c r="O218" i="1415"/>
  <c r="O129" i="1415"/>
  <c r="O123" i="1415"/>
  <c r="O87" i="1415"/>
  <c r="O51" i="1415"/>
  <c r="O1915" i="1415"/>
  <c r="O887" i="1415"/>
  <c r="O21" i="1415"/>
  <c r="O15" i="1415"/>
  <c r="O4997" i="1415"/>
  <c r="O4951" i="1415"/>
  <c r="O4933" i="1415"/>
  <c r="O4771" i="1415"/>
  <c r="O4725" i="1415"/>
  <c r="O4713" i="1415"/>
  <c r="O4645" i="1415"/>
  <c r="O4600" i="1415"/>
  <c r="O4577" i="1415"/>
  <c r="O4554" i="1415"/>
  <c r="O4537" i="1415"/>
  <c r="O4474" i="1415"/>
  <c r="O4404" i="1415"/>
  <c r="O4351" i="1415"/>
  <c r="O4345" i="1415"/>
  <c r="O4333" i="1415"/>
  <c r="O4268" i="1415"/>
  <c r="O4245" i="1415"/>
  <c r="O4221" i="1415"/>
  <c r="O4185" i="1415"/>
  <c r="O4179" i="1415"/>
  <c r="O4137" i="1415"/>
  <c r="O4067" i="1415"/>
  <c r="O4038" i="1415"/>
  <c r="O3877" i="1415"/>
  <c r="O3547" i="1415"/>
  <c r="O3535" i="1415"/>
  <c r="O3517" i="1415"/>
  <c r="O3505" i="1415"/>
  <c r="O3493" i="1415"/>
  <c r="O3487" i="1415"/>
  <c r="O3229" i="1415"/>
  <c r="O3223" i="1415"/>
  <c r="O613" i="1415"/>
  <c r="O312" i="1415"/>
  <c r="O306" i="1415"/>
  <c r="O288" i="1415"/>
  <c r="O282" i="1415"/>
  <c r="O264" i="1415"/>
  <c r="O258" i="1415"/>
  <c r="O38" i="1415"/>
  <c r="O1895" i="1415"/>
  <c r="O886" i="1415"/>
  <c r="O8" i="1415"/>
  <c r="O4828" i="1415"/>
  <c r="O4593" i="1415"/>
  <c r="O4485" i="1415"/>
  <c r="O4473" i="1415"/>
  <c r="O4391" i="1415"/>
  <c r="O4385" i="1415"/>
  <c r="O4379" i="1415"/>
  <c r="O4332" i="1415"/>
  <c r="O4273" i="1415"/>
  <c r="O4261" i="1415"/>
  <c r="O4244" i="1415"/>
  <c r="O4054" i="1415"/>
  <c r="O4043" i="1415"/>
  <c r="O4014" i="1415"/>
  <c r="O3546" i="1415"/>
  <c r="O3246" i="1415"/>
  <c r="O2994" i="1415"/>
  <c r="O2988" i="1415"/>
  <c r="O2982" i="1415"/>
  <c r="O2976" i="1415"/>
  <c r="O4990" i="1415"/>
  <c r="O4961" i="1415"/>
  <c r="O4949" i="1415"/>
  <c r="O4867" i="1415"/>
  <c r="O4845" i="1415"/>
  <c r="O4833" i="1415"/>
  <c r="O4810" i="1415"/>
  <c r="O4793" i="1415"/>
  <c r="O4781" i="1415"/>
  <c r="O4729" i="1415"/>
  <c r="O4615" i="1415"/>
  <c r="O4610" i="1415"/>
  <c r="O4536" i="1415"/>
  <c r="O4507" i="1415"/>
  <c r="O4461" i="1415"/>
  <c r="O4367" i="1415"/>
  <c r="O4361" i="1415"/>
  <c r="O4355" i="1415"/>
  <c r="O4302" i="1415"/>
  <c r="O4290" i="1415"/>
  <c r="O4136" i="1415"/>
  <c r="O4112" i="1415"/>
  <c r="O4025" i="1415"/>
  <c r="O3968" i="1415"/>
  <c r="O3893" i="1415"/>
  <c r="O3881" i="1415"/>
  <c r="O3875" i="1415"/>
  <c r="O3864" i="1415"/>
  <c r="O3816" i="1415"/>
  <c r="O3792" i="1415"/>
  <c r="O3752" i="1415"/>
  <c r="O3652" i="1415"/>
  <c r="O3628" i="1415"/>
  <c r="O3616" i="1415"/>
  <c r="O3593" i="1415"/>
  <c r="O3581" i="1415"/>
  <c r="O3569" i="1415"/>
  <c r="O3563" i="1415"/>
  <c r="O3005" i="1415"/>
  <c r="O2642" i="1415"/>
  <c r="O2607" i="1415"/>
  <c r="O2601" i="1415"/>
  <c r="O2595" i="1415"/>
  <c r="O4925" i="1415"/>
  <c r="O4838" i="1415"/>
  <c r="O4717" i="1415"/>
  <c r="O4683" i="1415"/>
  <c r="O4609" i="1415"/>
  <c r="O4541" i="1415"/>
  <c r="O4129" i="1415"/>
  <c r="O3973" i="1415"/>
  <c r="O3939" i="1415"/>
  <c r="O3863" i="1415"/>
  <c r="O3704" i="1415"/>
  <c r="O3663" i="1415"/>
  <c r="O3297" i="1415"/>
  <c r="O3291" i="1415"/>
  <c r="O3268" i="1415"/>
  <c r="O3251" i="1415"/>
  <c r="O3045" i="1415"/>
  <c r="O3039" i="1415"/>
  <c r="O3033" i="1415"/>
  <c r="O2999" i="1415"/>
  <c r="O2665" i="1415"/>
  <c r="O3709" i="1415"/>
  <c r="O2706" i="1415"/>
  <c r="O1706" i="1415"/>
  <c r="O1700" i="1415"/>
  <c r="O1694" i="1415"/>
  <c r="O4942" i="1415"/>
  <c r="O4901" i="1415"/>
  <c r="O4889" i="1415"/>
  <c r="O4872" i="1415"/>
  <c r="O4849" i="1415"/>
  <c r="O4843" i="1415"/>
  <c r="O4780" i="1415"/>
  <c r="O4677" i="1415"/>
  <c r="O4619" i="1415"/>
  <c r="O4569" i="1415"/>
  <c r="O4557" i="1415"/>
  <c r="O4511" i="1415"/>
  <c r="O4477" i="1415"/>
  <c r="O4459" i="1415"/>
  <c r="O4418" i="1415"/>
  <c r="O4413" i="1415"/>
  <c r="O4407" i="1415"/>
  <c r="O4401" i="1415"/>
  <c r="O4395" i="1415"/>
  <c r="O4377" i="1415"/>
  <c r="O4371" i="1415"/>
  <c r="O4271" i="1415"/>
  <c r="O4259" i="1415"/>
  <c r="O4188" i="1415"/>
  <c r="O4182" i="1415"/>
  <c r="O4070" i="1415"/>
  <c r="O4064" i="1415"/>
  <c r="O4000" i="1415"/>
  <c r="O3989" i="1415"/>
  <c r="O3944" i="1415"/>
  <c r="O3903" i="1415"/>
  <c r="O3833" i="1415"/>
  <c r="O3797" i="1415"/>
  <c r="O4941" i="1415"/>
  <c r="O4877" i="1415"/>
  <c r="O4865" i="1415"/>
  <c r="O4825" i="1415"/>
  <c r="O4791" i="1415"/>
  <c r="O4721" i="1415"/>
  <c r="O4687" i="1415"/>
  <c r="O4579" i="1415"/>
  <c r="O4406" i="1415"/>
  <c r="O4017" i="1415"/>
  <c r="O3943" i="1415"/>
  <c r="O2055" i="1415"/>
  <c r="O2049" i="1415"/>
  <c r="O2043" i="1415"/>
  <c r="O2031" i="1415"/>
  <c r="O2025" i="1415"/>
  <c r="O2019" i="1415"/>
  <c r="O2007" i="1415"/>
  <c r="O2001" i="1415"/>
  <c r="O1995" i="1415"/>
  <c r="O1983" i="1415"/>
  <c r="O1977" i="1415"/>
  <c r="O1971" i="1415"/>
  <c r="O1959" i="1415"/>
  <c r="O1953" i="1415"/>
  <c r="O1941" i="1415"/>
  <c r="O1914" i="1415"/>
  <c r="O1902" i="1415"/>
  <c r="O1889" i="1415"/>
  <c r="O1865" i="1415"/>
  <c r="O1782" i="1415"/>
  <c r="O3121" i="1415"/>
  <c r="O2486" i="1415"/>
  <c r="O2480" i="1415"/>
  <c r="O4842" i="1415"/>
  <c r="O4429" i="1415"/>
  <c r="O4317" i="1415"/>
  <c r="O4311" i="1415"/>
  <c r="O4299" i="1415"/>
  <c r="O4252" i="1415"/>
  <c r="O4133" i="1415"/>
  <c r="O4127" i="1415"/>
  <c r="O4121" i="1415"/>
  <c r="O4115" i="1415"/>
  <c r="O4086" i="1415"/>
  <c r="O3971" i="1415"/>
  <c r="O3965" i="1415"/>
  <c r="O3913" i="1415"/>
  <c r="O3861" i="1415"/>
  <c r="O3855" i="1415"/>
  <c r="O3843" i="1415"/>
  <c r="O3755" i="1415"/>
  <c r="O3749" i="1415"/>
  <c r="O3132" i="1415"/>
  <c r="O2752" i="1415"/>
  <c r="O5021" i="1415"/>
  <c r="O4946" i="1415"/>
  <c r="O4841" i="1415"/>
  <c r="O4835" i="1415"/>
  <c r="O4795" i="1415"/>
  <c r="O4761" i="1415"/>
  <c r="O4743" i="1415"/>
  <c r="O4691" i="1415"/>
  <c r="O4641" i="1415"/>
  <c r="O4629" i="1415"/>
  <c r="O4583" i="1415"/>
  <c r="O4533" i="1415"/>
  <c r="O4521" i="1415"/>
  <c r="O4445" i="1415"/>
  <c r="O4405" i="1415"/>
  <c r="O4393" i="1415"/>
  <c r="O4293" i="1415"/>
  <c r="O4287" i="1415"/>
  <c r="O4281" i="1415"/>
  <c r="O4275" i="1415"/>
  <c r="O4228" i="1415"/>
  <c r="O4222" i="1415"/>
  <c r="O4198" i="1415"/>
  <c r="O4192" i="1415"/>
  <c r="O4103" i="1415"/>
  <c r="O4097" i="1415"/>
  <c r="O4068" i="1415"/>
  <c r="O4033" i="1415"/>
  <c r="O3953" i="1415"/>
  <c r="O3942" i="1415"/>
  <c r="O3524" i="1415"/>
  <c r="O3500" i="1415"/>
  <c r="O3494" i="1415"/>
  <c r="O3470" i="1415"/>
  <c r="O3441" i="1415"/>
  <c r="O3435" i="1415"/>
  <c r="O3429" i="1415"/>
  <c r="O3400" i="1415"/>
  <c r="O3166" i="1415"/>
  <c r="O3245" i="1415"/>
  <c r="O3228" i="1415"/>
  <c r="O3171" i="1415"/>
  <c r="O3165" i="1415"/>
  <c r="O3131" i="1415"/>
  <c r="O3120" i="1415"/>
  <c r="O3085" i="1415"/>
  <c r="O3050" i="1415"/>
  <c r="O3044" i="1415"/>
  <c r="O3032" i="1415"/>
  <c r="O3015" i="1415"/>
  <c r="O2987" i="1415"/>
  <c r="O2946" i="1415"/>
  <c r="O2940" i="1415"/>
  <c r="O2934" i="1415"/>
  <c r="O2905" i="1415"/>
  <c r="O2857" i="1415"/>
  <c r="O2751" i="1415"/>
  <c r="O2734" i="1415"/>
  <c r="O2705" i="1415"/>
  <c r="O2694" i="1415"/>
  <c r="O2688" i="1415"/>
  <c r="O2682" i="1415"/>
  <c r="O2589" i="1415"/>
  <c r="O2559" i="1415"/>
  <c r="O2553" i="1415"/>
  <c r="O2547" i="1415"/>
  <c r="O2541" i="1415"/>
  <c r="O2524" i="1415"/>
  <c r="O2485" i="1415"/>
  <c r="O1728" i="1415"/>
  <c r="O1722" i="1415"/>
  <c r="O1159" i="1415"/>
  <c r="O3873" i="1415"/>
  <c r="O3856" i="1415"/>
  <c r="O3850" i="1415"/>
  <c r="O3844" i="1415"/>
  <c r="O3779" i="1415"/>
  <c r="O3768" i="1415"/>
  <c r="O3756" i="1415"/>
  <c r="O3720" i="1415"/>
  <c r="O3673" i="1415"/>
  <c r="O3656" i="1415"/>
  <c r="O3597" i="1415"/>
  <c r="O3533" i="1415"/>
  <c r="O3516" i="1415"/>
  <c r="O3510" i="1415"/>
  <c r="O3498" i="1415"/>
  <c r="O3452" i="1415"/>
  <c r="O3411" i="1415"/>
  <c r="O3388" i="1415"/>
  <c r="O3359" i="1415"/>
  <c r="O3353" i="1415"/>
  <c r="O3336" i="1415"/>
  <c r="O3330" i="1415"/>
  <c r="O3296" i="1415"/>
  <c r="O3256" i="1415"/>
  <c r="O3233" i="1415"/>
  <c r="O3222" i="1415"/>
  <c r="O3188" i="1415"/>
  <c r="O3182" i="1415"/>
  <c r="O3148" i="1415"/>
  <c r="O3142" i="1415"/>
  <c r="O3136" i="1415"/>
  <c r="O3096" i="1415"/>
  <c r="O3055" i="1415"/>
  <c r="O2998" i="1415"/>
  <c r="O2992" i="1415"/>
  <c r="O2969" i="1415"/>
  <c r="O2898" i="1415"/>
  <c r="O2880" i="1415"/>
  <c r="O2856" i="1415"/>
  <c r="O2840" i="1415"/>
  <c r="O2834" i="1415"/>
  <c r="O2822" i="1415"/>
  <c r="O2816" i="1415"/>
  <c r="O2792" i="1415"/>
  <c r="O2780" i="1415"/>
  <c r="O2774" i="1415"/>
  <c r="O2768" i="1415"/>
  <c r="O2762" i="1415"/>
  <c r="O2756" i="1415"/>
  <c r="O2745" i="1415"/>
  <c r="O2739" i="1415"/>
  <c r="O2676" i="1415"/>
  <c r="O2670" i="1415"/>
  <c r="O2600" i="1415"/>
  <c r="O2558" i="1415"/>
  <c r="O2529" i="1415"/>
  <c r="O2496" i="1415"/>
  <c r="O2490" i="1415"/>
  <c r="O1939" i="1415"/>
  <c r="O1927" i="1415"/>
  <c r="O1912" i="1415"/>
  <c r="O1887" i="1415"/>
  <c r="O1875" i="1415"/>
  <c r="O1863" i="1415"/>
  <c r="O1461" i="1415"/>
  <c r="O1420" i="1415"/>
  <c r="O1408" i="1415"/>
  <c r="O1396" i="1415"/>
  <c r="O694" i="1415"/>
  <c r="O523" i="1415"/>
  <c r="O3567" i="1415"/>
  <c r="O3089" i="1415"/>
  <c r="O3054" i="1415"/>
  <c r="O3008" i="1415"/>
  <c r="O2634" i="1415"/>
  <c r="O1508" i="1415"/>
  <c r="O1227" i="1415"/>
  <c r="O746" i="1415"/>
  <c r="O557" i="1415"/>
  <c r="O528" i="1415"/>
  <c r="O381" i="1415"/>
  <c r="O3895" i="1415"/>
  <c r="O3889" i="1415"/>
  <c r="O3878" i="1415"/>
  <c r="O3860" i="1415"/>
  <c r="O3837" i="1415"/>
  <c r="O3831" i="1415"/>
  <c r="O3819" i="1415"/>
  <c r="O3807" i="1415"/>
  <c r="O3795" i="1415"/>
  <c r="O3783" i="1415"/>
  <c r="O3772" i="1415"/>
  <c r="O3737" i="1415"/>
  <c r="O3713" i="1415"/>
  <c r="O3707" i="1415"/>
  <c r="O3701" i="1415"/>
  <c r="O3678" i="1415"/>
  <c r="O3672" i="1415"/>
  <c r="O3666" i="1415"/>
  <c r="O3648" i="1415"/>
  <c r="O3637" i="1415"/>
  <c r="O3631" i="1415"/>
  <c r="O3619" i="1415"/>
  <c r="O3607" i="1415"/>
  <c r="O3596" i="1415"/>
  <c r="O3555" i="1415"/>
  <c r="O3537" i="1415"/>
  <c r="O3479" i="1415"/>
  <c r="O3456" i="1415"/>
  <c r="O3445" i="1415"/>
  <c r="O3433" i="1415"/>
  <c r="O3421" i="1415"/>
  <c r="O3381" i="1415"/>
  <c r="O3363" i="1415"/>
  <c r="O3340" i="1415"/>
  <c r="O3311" i="1415"/>
  <c r="O3243" i="1415"/>
  <c r="O3237" i="1415"/>
  <c r="O3203" i="1415"/>
  <c r="O3135" i="1415"/>
  <c r="O3118" i="1415"/>
  <c r="O3112" i="1415"/>
  <c r="O3083" i="1415"/>
  <c r="O3077" i="1415"/>
  <c r="O3071" i="1415"/>
  <c r="O3065" i="1415"/>
  <c r="O3036" i="1415"/>
  <c r="O2991" i="1415"/>
  <c r="O2973" i="1415"/>
  <c r="O2950" i="1415"/>
  <c r="O2938" i="1415"/>
  <c r="O2932" i="1415"/>
  <c r="O2921" i="1415"/>
  <c r="O2885" i="1415"/>
  <c r="O2808" i="1415"/>
  <c r="O2778" i="1415"/>
  <c r="O2772" i="1415"/>
  <c r="O2732" i="1415"/>
  <c r="O2726" i="1415"/>
  <c r="O2703" i="1415"/>
  <c r="O2698" i="1415"/>
  <c r="O2692" i="1415"/>
  <c r="O2686" i="1415"/>
  <c r="O2680" i="1415"/>
  <c r="O2645" i="1415"/>
  <c r="O2628" i="1415"/>
  <c r="O2569" i="1415"/>
  <c r="O2545" i="1415"/>
  <c r="O2511" i="1415"/>
  <c r="O1785" i="1415"/>
  <c r="O1632" i="1415"/>
  <c r="O1620" i="1415"/>
  <c r="O1537" i="1415"/>
  <c r="O3076" i="1415"/>
  <c r="O3041" i="1415"/>
  <c r="O2580" i="1415"/>
  <c r="O1814" i="1415"/>
  <c r="O1808" i="1415"/>
  <c r="O1608" i="1415"/>
  <c r="O1602" i="1415"/>
  <c r="O3830" i="1415"/>
  <c r="O3812" i="1415"/>
  <c r="O3800" i="1415"/>
  <c r="O3771" i="1415"/>
  <c r="O3724" i="1415"/>
  <c r="O3712" i="1415"/>
  <c r="O3706" i="1415"/>
  <c r="O3700" i="1415"/>
  <c r="O3677" i="1415"/>
  <c r="O3642" i="1415"/>
  <c r="O3630" i="1415"/>
  <c r="O3612" i="1415"/>
  <c r="O3595" i="1415"/>
  <c r="O2532" i="1415"/>
  <c r="O2476" i="1415"/>
  <c r="O2069" i="1415"/>
  <c r="O1825" i="1415"/>
  <c r="O1719" i="1415"/>
  <c r="O1666" i="1415"/>
  <c r="O1660" i="1415"/>
  <c r="O1263" i="1415"/>
  <c r="O27" i="1415"/>
  <c r="O834" i="1415"/>
  <c r="O828" i="1415"/>
  <c r="O574" i="1415"/>
  <c r="O415" i="1415"/>
  <c r="O3888" i="1415"/>
  <c r="O3859" i="1415"/>
  <c r="O3847" i="1415"/>
  <c r="O3659" i="1415"/>
  <c r="O3653" i="1415"/>
  <c r="O3635" i="1415"/>
  <c r="O3600" i="1415"/>
  <c r="O3565" i="1415"/>
  <c r="O3542" i="1415"/>
  <c r="O3519" i="1415"/>
  <c r="O3513" i="1415"/>
  <c r="O3501" i="1415"/>
  <c r="O3495" i="1415"/>
  <c r="O3449" i="1415"/>
  <c r="O3431" i="1415"/>
  <c r="O3408" i="1415"/>
  <c r="O3391" i="1415"/>
  <c r="O3368" i="1415"/>
  <c r="O3356" i="1415"/>
  <c r="O3333" i="1415"/>
  <c r="O3327" i="1415"/>
  <c r="O3299" i="1415"/>
  <c r="O3287" i="1415"/>
  <c r="O3275" i="1415"/>
  <c r="O3259" i="1415"/>
  <c r="O3247" i="1415"/>
  <c r="O3225" i="1415"/>
  <c r="O3219" i="1415"/>
  <c r="O3191" i="1415"/>
  <c r="O3179" i="1415"/>
  <c r="O3167" i="1415"/>
  <c r="O3151" i="1415"/>
  <c r="O3093" i="1415"/>
  <c r="O3064" i="1415"/>
  <c r="O3029" i="1415"/>
  <c r="O3023" i="1415"/>
  <c r="O2984" i="1415"/>
  <c r="O2972" i="1415"/>
  <c r="O2813" i="1415"/>
  <c r="O2748" i="1415"/>
  <c r="O2742" i="1415"/>
  <c r="O2690" i="1415"/>
  <c r="O2638" i="1415"/>
  <c r="O2632" i="1415"/>
  <c r="O2597" i="1415"/>
  <c r="O1830" i="1415"/>
  <c r="O1677" i="1415"/>
  <c r="O1102" i="1415"/>
  <c r="O1054" i="1415"/>
  <c r="O1333" i="1415"/>
  <c r="O438" i="1415"/>
  <c r="O426" i="1415"/>
  <c r="O420" i="1415"/>
  <c r="O1853" i="1415"/>
  <c r="O1807" i="1415"/>
  <c r="O1790" i="1415"/>
  <c r="O1744" i="1415"/>
  <c r="O1721" i="1415"/>
  <c r="O1688" i="1415"/>
  <c r="O1619" i="1415"/>
  <c r="O1596" i="1415"/>
  <c r="O1584" i="1415"/>
  <c r="O1572" i="1415"/>
  <c r="O1531" i="1415"/>
  <c r="O1519" i="1415"/>
  <c r="O1507" i="1415"/>
  <c r="O1484" i="1415"/>
  <c r="O1472" i="1415"/>
  <c r="O1425" i="1415"/>
  <c r="O1349" i="1415"/>
  <c r="O1343" i="1415"/>
  <c r="O1337" i="1415"/>
  <c r="O1326" i="1415"/>
  <c r="O1320" i="1415"/>
  <c r="O1280" i="1415"/>
  <c r="O1255" i="1415"/>
  <c r="O1249" i="1415"/>
  <c r="O1232" i="1415"/>
  <c r="O1170" i="1415"/>
  <c r="O1125" i="1415"/>
  <c r="O1113" i="1415"/>
  <c r="O1000" i="1415"/>
  <c r="O994" i="1415"/>
  <c r="O988" i="1415"/>
  <c r="O958" i="1415"/>
  <c r="O952" i="1415"/>
  <c r="O946" i="1415"/>
  <c r="O908" i="1415"/>
  <c r="O881" i="1415"/>
  <c r="O863" i="1415"/>
  <c r="O851" i="1415"/>
  <c r="O845" i="1415"/>
  <c r="O810" i="1415"/>
  <c r="O804" i="1415"/>
  <c r="O792" i="1415"/>
  <c r="O740" i="1415"/>
  <c r="O734" i="1415"/>
  <c r="O675" i="1415"/>
  <c r="O670" i="1415"/>
  <c r="O641" i="1415"/>
  <c r="O618" i="1415"/>
  <c r="O567" i="1415"/>
  <c r="O545" i="1415"/>
  <c r="O539" i="1415"/>
  <c r="O511" i="1415"/>
  <c r="O500" i="1415"/>
  <c r="O466" i="1415"/>
  <c r="O443" i="1415"/>
  <c r="O431" i="1415"/>
  <c r="O403" i="1415"/>
  <c r="O397" i="1415"/>
  <c r="O351" i="1415"/>
  <c r="O234" i="1415"/>
  <c r="O211" i="1415"/>
  <c r="O205" i="1415"/>
  <c r="O194" i="1415"/>
  <c r="O188" i="1415"/>
  <c r="O182" i="1415"/>
  <c r="O136" i="1415"/>
  <c r="O130" i="1415"/>
  <c r="O124" i="1415"/>
  <c r="O113" i="1415"/>
  <c r="O107" i="1415"/>
  <c r="O101" i="1415"/>
  <c r="O95" i="1415"/>
  <c r="O1659" i="1415"/>
  <c r="O1648" i="1415"/>
  <c r="O1601" i="1415"/>
  <c r="O1589" i="1415"/>
  <c r="O1548" i="1415"/>
  <c r="O1536" i="1415"/>
  <c r="O1489" i="1415"/>
  <c r="O1477" i="1415"/>
  <c r="O1460" i="1415"/>
  <c r="O1419" i="1415"/>
  <c r="O1407" i="1415"/>
  <c r="O1395" i="1415"/>
  <c r="O1389" i="1415"/>
  <c r="O1383" i="1415"/>
  <c r="O1366" i="1415"/>
  <c r="O1285" i="1415"/>
  <c r="O1268" i="1415"/>
  <c r="O1186" i="1415"/>
  <c r="O1164" i="1415"/>
  <c r="O1158" i="1415"/>
  <c r="O1152" i="1415"/>
  <c r="O1141" i="1415"/>
  <c r="O1065" i="1415"/>
  <c r="O797" i="1415"/>
  <c r="O589" i="1415"/>
  <c r="O459" i="1415"/>
  <c r="O1851" i="1415"/>
  <c r="O1760" i="1415"/>
  <c r="O1725" i="1415"/>
  <c r="O1715" i="1415"/>
  <c r="O1709" i="1415"/>
  <c r="O1681" i="1415"/>
  <c r="O1675" i="1415"/>
  <c r="O1669" i="1415"/>
  <c r="O1612" i="1415"/>
  <c r="O1600" i="1415"/>
  <c r="O1547" i="1415"/>
  <c r="O1500" i="1415"/>
  <c r="O1488" i="1415"/>
  <c r="O1465" i="1415"/>
  <c r="O1459" i="1415"/>
  <c r="O1429" i="1415"/>
  <c r="O1412" i="1415"/>
  <c r="O1400" i="1415"/>
  <c r="O1394" i="1415"/>
  <c r="O1388" i="1415"/>
  <c r="O1382" i="1415"/>
  <c r="O1376" i="1415"/>
  <c r="O1359" i="1415"/>
  <c r="O1313" i="1415"/>
  <c r="O1307" i="1415"/>
  <c r="O1301" i="1415"/>
  <c r="O1242" i="1415"/>
  <c r="O1197" i="1415"/>
  <c r="O1163" i="1415"/>
  <c r="O1157" i="1415"/>
  <c r="O1146" i="1415"/>
  <c r="O1140" i="1415"/>
  <c r="O1088" i="1415"/>
  <c r="O1082" i="1415"/>
  <c r="O1070" i="1415"/>
  <c r="O1064" i="1415"/>
  <c r="O1058" i="1415"/>
  <c r="O874" i="1415"/>
  <c r="O25" i="1415"/>
  <c r="O843" i="1415"/>
  <c r="O785" i="1415"/>
  <c r="O756" i="1415"/>
  <c r="O674" i="1415"/>
  <c r="O639" i="1415"/>
  <c r="O622" i="1415"/>
  <c r="O583" i="1415"/>
  <c r="O572" i="1415"/>
  <c r="O538" i="1415"/>
  <c r="O515" i="1415"/>
  <c r="O481" i="1415"/>
  <c r="O430" i="1415"/>
  <c r="O413" i="1415"/>
  <c r="O407" i="1415"/>
  <c r="O390" i="1415"/>
  <c r="O384" i="1415"/>
  <c r="O379" i="1415"/>
  <c r="O356" i="1415"/>
  <c r="O298" i="1415"/>
  <c r="O286" i="1415"/>
  <c r="O233" i="1415"/>
  <c r="O175" i="1415"/>
  <c r="O88" i="1415"/>
  <c r="O82" i="1415"/>
  <c r="O76" i="1415"/>
  <c r="O65" i="1415"/>
  <c r="O59" i="1415"/>
  <c r="O36" i="1415"/>
  <c r="O1259" i="1415"/>
  <c r="O6" i="1415"/>
  <c r="O221" i="1415"/>
  <c r="O186" i="1415"/>
  <c r="O151" i="1415"/>
  <c r="O140" i="1415"/>
  <c r="O99" i="1415"/>
  <c r="O47" i="1415"/>
  <c r="O1833" i="1415"/>
  <c r="O1759" i="1415"/>
  <c r="O1714" i="1415"/>
  <c r="O1680" i="1415"/>
  <c r="O1674" i="1415"/>
  <c r="O1668" i="1415"/>
  <c r="O1657" i="1415"/>
  <c r="O1611" i="1415"/>
  <c r="O1557" i="1415"/>
  <c r="O1540" i="1415"/>
  <c r="O1499" i="1415"/>
  <c r="O1464" i="1415"/>
  <c r="O1458" i="1415"/>
  <c r="O1452" i="1415"/>
  <c r="O1440" i="1415"/>
  <c r="O1411" i="1415"/>
  <c r="O1387" i="1415"/>
  <c r="O1375" i="1415"/>
  <c r="O1364" i="1415"/>
  <c r="O1323" i="1415"/>
  <c r="O1272" i="1415"/>
  <c r="O1252" i="1415"/>
  <c r="O1241" i="1415"/>
  <c r="O1224" i="1415"/>
  <c r="O1190" i="1415"/>
  <c r="O1184" i="1415"/>
  <c r="O1162" i="1415"/>
  <c r="O1156" i="1415"/>
  <c r="O1139" i="1415"/>
  <c r="O1081" i="1415"/>
  <c r="O1069" i="1415"/>
  <c r="O1033" i="1415"/>
  <c r="O873" i="1415"/>
  <c r="O825" i="1415"/>
  <c r="O755" i="1415"/>
  <c r="O691" i="1415"/>
  <c r="O685" i="1415"/>
  <c r="O673" i="1415"/>
  <c r="O582" i="1415"/>
  <c r="O565" i="1415"/>
  <c r="O560" i="1415"/>
  <c r="O537" i="1415"/>
  <c r="O514" i="1415"/>
  <c r="O475" i="1415"/>
  <c r="O469" i="1415"/>
  <c r="O429" i="1415"/>
  <c r="O406" i="1415"/>
  <c r="O389" i="1415"/>
  <c r="O372" i="1415"/>
  <c r="O349" i="1415"/>
  <c r="O344" i="1415"/>
  <c r="O338" i="1415"/>
  <c r="O285" i="1415"/>
  <c r="O1741" i="1415"/>
  <c r="O1735" i="1415"/>
  <c r="O1724" i="1415"/>
  <c r="O955" i="1415"/>
  <c r="O943" i="1415"/>
  <c r="O937" i="1415"/>
  <c r="O866" i="1415"/>
  <c r="O813" i="1415"/>
  <c r="O789" i="1415"/>
  <c r="O783" i="1415"/>
  <c r="O766" i="1415"/>
  <c r="O737" i="1415"/>
  <c r="O731" i="1415"/>
  <c r="O702" i="1415"/>
  <c r="O655" i="1415"/>
  <c r="O610" i="1415"/>
  <c r="O587" i="1415"/>
  <c r="O553" i="1415"/>
  <c r="O497" i="1415"/>
  <c r="O480" i="1415"/>
  <c r="O457" i="1415"/>
  <c r="O452" i="1415"/>
  <c r="O366" i="1415"/>
  <c r="O290" i="1415"/>
  <c r="O179" i="1415"/>
  <c r="O168" i="1415"/>
  <c r="O162" i="1415"/>
  <c r="O156" i="1415"/>
  <c r="O133" i="1415"/>
  <c r="O127" i="1415"/>
  <c r="O116" i="1415"/>
  <c r="O110" i="1415"/>
  <c r="O98" i="1415"/>
  <c r="O1826" i="1415"/>
  <c r="O1803" i="1415"/>
  <c r="O1679" i="1415"/>
  <c r="O1621" i="1415"/>
  <c r="O1604" i="1415"/>
  <c r="O1539" i="1415"/>
  <c r="O1509" i="1415"/>
  <c r="O1492" i="1415"/>
  <c r="O1451" i="1415"/>
  <c r="O1416" i="1415"/>
  <c r="O1410" i="1415"/>
  <c r="O1404" i="1415"/>
  <c r="O1392" i="1415"/>
  <c r="O1369" i="1415"/>
  <c r="O1265" i="1415"/>
  <c r="O1223" i="1415"/>
  <c r="O1150" i="1415"/>
  <c r="O1138" i="1415"/>
  <c r="O1080" i="1415"/>
  <c r="O1056" i="1415"/>
  <c r="O1734" i="1415"/>
  <c r="O1723" i="1415"/>
  <c r="O1695" i="1415"/>
  <c r="O1427" i="1415"/>
  <c r="O1397" i="1415"/>
  <c r="O1385" i="1415"/>
  <c r="O1351" i="1415"/>
  <c r="O1328" i="1415"/>
  <c r="O1316" i="1415"/>
  <c r="O1257" i="1415"/>
  <c r="O1211" i="1415"/>
  <c r="O1205" i="1415"/>
  <c r="O1172" i="1415"/>
  <c r="O1160" i="1415"/>
  <c r="O1143" i="1415"/>
  <c r="O1132" i="1415"/>
  <c r="O1127" i="1415"/>
  <c r="O1115" i="1415"/>
  <c r="O990" i="1415"/>
  <c r="O936" i="1415"/>
  <c r="O928" i="1415"/>
  <c r="O922" i="1415"/>
  <c r="O898" i="1415"/>
  <c r="O892" i="1415"/>
  <c r="O859" i="1415"/>
  <c r="O812" i="1415"/>
  <c r="O806" i="1415"/>
  <c r="O747" i="1415"/>
  <c r="O742" i="1415"/>
  <c r="O707" i="1415"/>
  <c r="O666" i="1415"/>
  <c r="O648" i="1415"/>
  <c r="O643" i="1415"/>
  <c r="O637" i="1415"/>
  <c r="O609" i="1415"/>
  <c r="O586" i="1415"/>
  <c r="O547" i="1415"/>
  <c r="O502" i="1415"/>
  <c r="O479" i="1415"/>
  <c r="O456" i="1415"/>
  <c r="O451" i="1415"/>
  <c r="O387" i="1415"/>
  <c r="O365" i="1415"/>
  <c r="O230" i="1415"/>
  <c r="O219" i="1415"/>
  <c r="O213" i="1415"/>
  <c r="O207" i="1415"/>
  <c r="O196" i="1415"/>
  <c r="O190" i="1415"/>
  <c r="O184" i="1415"/>
  <c r="O144" i="1415"/>
  <c r="O132" i="1415"/>
  <c r="O126" i="1415"/>
  <c r="O115" i="1415"/>
  <c r="O109" i="1415"/>
  <c r="O97" i="1415"/>
  <c r="O91" i="1415"/>
  <c r="O45" i="1415"/>
  <c r="O1298" i="1415"/>
  <c r="O1275" i="1415"/>
  <c r="O1256" i="1415"/>
  <c r="O653" i="1415"/>
  <c r="O495" i="1415"/>
  <c r="O166" i="1415"/>
  <c r="O5050" i="1415"/>
  <c r="O5089" i="1415"/>
  <c r="O4790" i="1415"/>
  <c r="O4811" i="1415"/>
  <c r="O4382" i="1415"/>
  <c r="O5056" i="1415"/>
  <c r="O4057" i="1415"/>
  <c r="O4984" i="1415"/>
  <c r="O5045" i="1415"/>
  <c r="O4981" i="1415"/>
  <c r="O4855" i="1415"/>
  <c r="O4978" i="1415"/>
  <c r="O4869" i="1415"/>
  <c r="O5048" i="1415"/>
  <c r="O5036" i="1415"/>
  <c r="O4975" i="1415"/>
  <c r="O4690" i="1415"/>
  <c r="O4582" i="1415"/>
  <c r="O5081" i="1415"/>
  <c r="O5070" i="1415"/>
  <c r="O5053" i="1415"/>
  <c r="O5008" i="1415"/>
  <c r="O4945" i="1415"/>
  <c r="O4929" i="1415"/>
  <c r="O4831" i="1415"/>
  <c r="O4233" i="1415"/>
  <c r="O5023" i="1415"/>
  <c r="O5017" i="1415"/>
  <c r="O4904" i="1415"/>
  <c r="O4153" i="1415"/>
  <c r="O5069" i="1415"/>
  <c r="O4973" i="1415"/>
  <c r="O4893" i="1415"/>
  <c r="O4853" i="1415"/>
  <c r="O4847" i="1415"/>
  <c r="O4008" i="1415"/>
  <c r="O4804" i="1415"/>
  <c r="O4798" i="1415"/>
  <c r="O4787" i="1415"/>
  <c r="O4733" i="1415"/>
  <c r="O4727" i="1415"/>
  <c r="O4711" i="1415"/>
  <c r="O4679" i="1415"/>
  <c r="O4669" i="1415"/>
  <c r="O4643" i="1415"/>
  <c r="O4633" i="1415"/>
  <c r="O4607" i="1415"/>
  <c r="O4597" i="1415"/>
  <c r="O4571" i="1415"/>
  <c r="O4561" i="1415"/>
  <c r="O4535" i="1415"/>
  <c r="O4525" i="1415"/>
  <c r="O4499" i="1415"/>
  <c r="O4465" i="1415"/>
  <c r="O4455" i="1415"/>
  <c r="O4449" i="1415"/>
  <c r="O4443" i="1415"/>
  <c r="O4438" i="1415"/>
  <c r="O4427" i="1415"/>
  <c r="O4416" i="1415"/>
  <c r="O4399" i="1415"/>
  <c r="O4370" i="1415"/>
  <c r="O4365" i="1415"/>
  <c r="O4359" i="1415"/>
  <c r="O4342" i="1415"/>
  <c r="O4336" i="1415"/>
  <c r="O4330" i="1415"/>
  <c r="O4319" i="1415"/>
  <c r="O4313" i="1415"/>
  <c r="O4307" i="1415"/>
  <c r="O4279" i="1415"/>
  <c r="O4256" i="1415"/>
  <c r="O4238" i="1415"/>
  <c r="O4227" i="1415"/>
  <c r="O4204" i="1415"/>
  <c r="O4187" i="1415"/>
  <c r="O4164" i="1415"/>
  <c r="O4147" i="1415"/>
  <c r="O4141" i="1415"/>
  <c r="O4124" i="1415"/>
  <c r="O4106" i="1415"/>
  <c r="O4101" i="1415"/>
  <c r="O4095" i="1415"/>
  <c r="O4084" i="1415"/>
  <c r="O4073" i="1415"/>
  <c r="O4062" i="1415"/>
  <c r="O4051" i="1415"/>
  <c r="O4045" i="1415"/>
  <c r="O4035" i="1415"/>
  <c r="O4019" i="1415"/>
  <c r="O3925" i="1415"/>
  <c r="O3869" i="1415"/>
  <c r="O3858" i="1415"/>
  <c r="O3817" i="1415"/>
  <c r="O3765" i="1415"/>
  <c r="O3759" i="1415"/>
  <c r="O3683" i="1415"/>
  <c r="O3671" i="1415"/>
  <c r="O3625" i="1415"/>
  <c r="O3475" i="1415"/>
  <c r="O3315" i="1415"/>
  <c r="O3309" i="1415"/>
  <c r="O3180" i="1415"/>
  <c r="O3106" i="1415"/>
  <c r="O5000" i="1415"/>
  <c r="O4972" i="1415"/>
  <c r="O4792" i="1415"/>
  <c r="O4754" i="1415"/>
  <c r="O4648" i="1415"/>
  <c r="O4612" i="1415"/>
  <c r="O4540" i="1415"/>
  <c r="O4498" i="1415"/>
  <c r="O4426" i="1415"/>
  <c r="O4415" i="1415"/>
  <c r="O4409" i="1415"/>
  <c r="O4381" i="1415"/>
  <c r="O4364" i="1415"/>
  <c r="O4341" i="1415"/>
  <c r="O4335" i="1415"/>
  <c r="O4318" i="1415"/>
  <c r="O4312" i="1415"/>
  <c r="O4306" i="1415"/>
  <c r="O4295" i="1415"/>
  <c r="O4289" i="1415"/>
  <c r="O4278" i="1415"/>
  <c r="O4255" i="1415"/>
  <c r="O4232" i="1415"/>
  <c r="O4203" i="1415"/>
  <c r="O4186" i="1415"/>
  <c r="O4175" i="1415"/>
  <c r="O4169" i="1415"/>
  <c r="O4163" i="1415"/>
  <c r="O4140" i="1415"/>
  <c r="O4123" i="1415"/>
  <c r="O4117" i="1415"/>
  <c r="O4100" i="1415"/>
  <c r="O4083" i="1415"/>
  <c r="O4072" i="1415"/>
  <c r="O4061" i="1415"/>
  <c r="O4056" i="1415"/>
  <c r="O3941" i="1415"/>
  <c r="O3907" i="1415"/>
  <c r="O3868" i="1415"/>
  <c r="O3787" i="1415"/>
  <c r="O3764" i="1415"/>
  <c r="O3735" i="1415"/>
  <c r="O3688" i="1415"/>
  <c r="O3503" i="1415"/>
  <c r="O3491" i="1415"/>
  <c r="O3377" i="1415"/>
  <c r="O3252" i="1415"/>
  <c r="O3117" i="1415"/>
  <c r="O2798" i="1415"/>
  <c r="O2664" i="1415"/>
  <c r="O2474" i="1415"/>
  <c r="O5072" i="1415"/>
  <c r="O5038" i="1415"/>
  <c r="O4944" i="1415"/>
  <c r="O4928" i="1415"/>
  <c r="O4879" i="1415"/>
  <c r="O4846" i="1415"/>
  <c r="O5077" i="1415"/>
  <c r="O5005" i="1415"/>
  <c r="O4988" i="1415"/>
  <c r="O4922" i="1415"/>
  <c r="O4808" i="1415"/>
  <c r="O4786" i="1415"/>
  <c r="O4732" i="1415"/>
  <c r="O4726" i="1415"/>
  <c r="O4668" i="1415"/>
  <c r="O4647" i="1415"/>
  <c r="O4637" i="1415"/>
  <c r="O4632" i="1415"/>
  <c r="O4611" i="1415"/>
  <c r="O4601" i="1415"/>
  <c r="O4596" i="1415"/>
  <c r="O4575" i="1415"/>
  <c r="O4565" i="1415"/>
  <c r="O4539" i="1415"/>
  <c r="O4529" i="1415"/>
  <c r="O4524" i="1415"/>
  <c r="O4475" i="1415"/>
  <c r="O4442" i="1415"/>
  <c r="O4431" i="1415"/>
  <c r="O4420" i="1415"/>
  <c r="O4403" i="1415"/>
  <c r="O4392" i="1415"/>
  <c r="O4375" i="1415"/>
  <c r="O4352" i="1415"/>
  <c r="O4334" i="1415"/>
  <c r="O4323" i="1415"/>
  <c r="O4300" i="1415"/>
  <c r="O4283" i="1415"/>
  <c r="O4260" i="1415"/>
  <c r="O4243" i="1415"/>
  <c r="O4237" i="1415"/>
  <c r="O4220" i="1415"/>
  <c r="O4202" i="1415"/>
  <c r="O4197" i="1415"/>
  <c r="O4191" i="1415"/>
  <c r="O4180" i="1415"/>
  <c r="O4157" i="1415"/>
  <c r="O4134" i="1415"/>
  <c r="O4111" i="1415"/>
  <c r="O4077" i="1415"/>
  <c r="O4066" i="1415"/>
  <c r="O3918" i="1415"/>
  <c r="O3885" i="1415"/>
  <c r="O3798" i="1415"/>
  <c r="O3775" i="1415"/>
  <c r="O3705" i="1415"/>
  <c r="O3699" i="1415"/>
  <c r="O3676" i="1415"/>
  <c r="O3589" i="1415"/>
  <c r="O3399" i="1415"/>
  <c r="O3207" i="1415"/>
  <c r="O3201" i="1415"/>
  <c r="O3128" i="1415"/>
  <c r="O3058" i="1415"/>
  <c r="O2833" i="1415"/>
  <c r="O5033" i="1415"/>
  <c r="O4966" i="1415"/>
  <c r="O4950" i="1415"/>
  <c r="O4999" i="1415"/>
  <c r="O4927" i="1415"/>
  <c r="O4921" i="1415"/>
  <c r="O4916" i="1415"/>
  <c r="O4894" i="1415"/>
  <c r="O4840" i="1415"/>
  <c r="O4829" i="1415"/>
  <c r="O4823" i="1415"/>
  <c r="O4807" i="1415"/>
  <c r="O4802" i="1415"/>
  <c r="O4769" i="1415"/>
  <c r="O4747" i="1415"/>
  <c r="O4731" i="1415"/>
  <c r="O4704" i="1415"/>
  <c r="O4693" i="1415"/>
  <c r="O4667" i="1415"/>
  <c r="O4657" i="1415"/>
  <c r="O4631" i="1415"/>
  <c r="O4621" i="1415"/>
  <c r="O4595" i="1415"/>
  <c r="O4585" i="1415"/>
  <c r="O4559" i="1415"/>
  <c r="O4549" i="1415"/>
  <c r="O4523" i="1415"/>
  <c r="O4513" i="1415"/>
  <c r="O4491" i="1415"/>
  <c r="O4322" i="1415"/>
  <c r="O4242" i="1415"/>
  <c r="O4162" i="1415"/>
  <c r="O4151" i="1415"/>
  <c r="O4145" i="1415"/>
  <c r="O4139" i="1415"/>
  <c r="O4116" i="1415"/>
  <c r="O4099" i="1415"/>
  <c r="O4088" i="1415"/>
  <c r="O4071" i="1415"/>
  <c r="O4060" i="1415"/>
  <c r="O4055" i="1415"/>
  <c r="O3957" i="1415"/>
  <c r="O3940" i="1415"/>
  <c r="O3906" i="1415"/>
  <c r="O3809" i="1415"/>
  <c r="O3786" i="1415"/>
  <c r="O3693" i="1415"/>
  <c r="O3617" i="1415"/>
  <c r="O3611" i="1415"/>
  <c r="O3605" i="1415"/>
  <c r="O3525" i="1415"/>
  <c r="O3324" i="1415"/>
  <c r="O3069" i="1415"/>
  <c r="O2861" i="1415"/>
  <c r="O4937" i="1415"/>
  <c r="O4861" i="1415"/>
  <c r="O4839" i="1415"/>
  <c r="O4801" i="1415"/>
  <c r="O4763" i="1415"/>
  <c r="O4709" i="1415"/>
  <c r="O4703" i="1415"/>
  <c r="O4446" i="1415"/>
  <c r="O4362" i="1415"/>
  <c r="O4310" i="1415"/>
  <c r="O4098" i="1415"/>
  <c r="O3068" i="1415"/>
  <c r="O2896" i="1415"/>
  <c r="O4768" i="1415"/>
  <c r="O4757" i="1415"/>
  <c r="O4751" i="1415"/>
  <c r="O4735" i="1415"/>
  <c r="O4730" i="1415"/>
  <c r="O4697" i="1415"/>
  <c r="O4671" i="1415"/>
  <c r="O4661" i="1415"/>
  <c r="O4656" i="1415"/>
  <c r="O4635" i="1415"/>
  <c r="O4625" i="1415"/>
  <c r="O4620" i="1415"/>
  <c r="O4599" i="1415"/>
  <c r="O4589" i="1415"/>
  <c r="O4584" i="1415"/>
  <c r="O4563" i="1415"/>
  <c r="O4553" i="1415"/>
  <c r="O4548" i="1415"/>
  <c r="O4527" i="1415"/>
  <c r="O4517" i="1415"/>
  <c r="O4512" i="1415"/>
  <c r="O4490" i="1415"/>
  <c r="O4479" i="1415"/>
  <c r="O4468" i="1415"/>
  <c r="O4457" i="1415"/>
  <c r="O4440" i="1415"/>
  <c r="O4435" i="1415"/>
  <c r="O4424" i="1415"/>
  <c r="O4390" i="1415"/>
  <c r="O4384" i="1415"/>
  <c r="O4350" i="1415"/>
  <c r="O4338" i="1415"/>
  <c r="O4327" i="1415"/>
  <c r="O4304" i="1415"/>
  <c r="O4270" i="1415"/>
  <c r="O4264" i="1415"/>
  <c r="O4258" i="1415"/>
  <c r="O4247" i="1415"/>
  <c r="O4241" i="1415"/>
  <c r="O4235" i="1415"/>
  <c r="O4212" i="1415"/>
  <c r="O4195" i="1415"/>
  <c r="O4184" i="1415"/>
  <c r="O4166" i="1415"/>
  <c r="O4155" i="1415"/>
  <c r="O4132" i="1415"/>
  <c r="O4109" i="1415"/>
  <c r="O4092" i="1415"/>
  <c r="O4075" i="1415"/>
  <c r="O4048" i="1415"/>
  <c r="O4004" i="1415"/>
  <c r="O3972" i="1415"/>
  <c r="O3961" i="1415"/>
  <c r="O3949" i="1415"/>
  <c r="O3933" i="1415"/>
  <c r="O3899" i="1415"/>
  <c r="O3732" i="1415"/>
  <c r="O3715" i="1415"/>
  <c r="O3529" i="1415"/>
  <c r="O3426" i="1415"/>
  <c r="O3351" i="1415"/>
  <c r="O3345" i="1415"/>
  <c r="O3216" i="1415"/>
  <c r="O2925" i="1415"/>
  <c r="O2708" i="1415"/>
  <c r="O5052" i="1415"/>
  <c r="O5002" i="1415"/>
  <c r="O4985" i="1415"/>
  <c r="O4930" i="1415"/>
  <c r="O4903" i="1415"/>
  <c r="O4897" i="1415"/>
  <c r="O4876" i="1415"/>
  <c r="O4870" i="1415"/>
  <c r="O4859" i="1415"/>
  <c r="O4805" i="1415"/>
  <c r="O4799" i="1415"/>
  <c r="O4783" i="1415"/>
  <c r="O4745" i="1415"/>
  <c r="O4740" i="1415"/>
  <c r="O4723" i="1415"/>
  <c r="O4707" i="1415"/>
  <c r="O4676" i="1415"/>
  <c r="O4640" i="1415"/>
  <c r="O4604" i="1415"/>
  <c r="O4568" i="1415"/>
  <c r="O4532" i="1415"/>
  <c r="O4494" i="1415"/>
  <c r="O4484" i="1415"/>
  <c r="O4467" i="1415"/>
  <c r="O4423" i="1415"/>
  <c r="O4394" i="1415"/>
  <c r="O4389" i="1415"/>
  <c r="O4383" i="1415"/>
  <c r="O4372" i="1415"/>
  <c r="O4349" i="1415"/>
  <c r="O4314" i="1415"/>
  <c r="O4303" i="1415"/>
  <c r="O4274" i="1415"/>
  <c r="O4269" i="1415"/>
  <c r="O4263" i="1415"/>
  <c r="O4246" i="1415"/>
  <c r="O4240" i="1415"/>
  <c r="O4234" i="1415"/>
  <c r="O4223" i="1415"/>
  <c r="O4217" i="1415"/>
  <c r="O4211" i="1415"/>
  <c r="O4183" i="1415"/>
  <c r="O4160" i="1415"/>
  <c r="O4142" i="1415"/>
  <c r="O4131" i="1415"/>
  <c r="O4108" i="1415"/>
  <c r="O4091" i="1415"/>
  <c r="O4080" i="1415"/>
  <c r="O4069" i="1415"/>
  <c r="O4047" i="1415"/>
  <c r="O4042" i="1415"/>
  <c r="O4009" i="1415"/>
  <c r="O3997" i="1415"/>
  <c r="O3987" i="1415"/>
  <c r="O3966" i="1415"/>
  <c r="O3915" i="1415"/>
  <c r="O3898" i="1415"/>
  <c r="O3882" i="1415"/>
  <c r="O3853" i="1415"/>
  <c r="O3848" i="1415"/>
  <c r="O3551" i="1415"/>
  <c r="O3288" i="1415"/>
  <c r="O3090" i="1415"/>
  <c r="O2561" i="1415"/>
  <c r="O4957" i="1415"/>
  <c r="O4913" i="1415"/>
  <c r="O4837" i="1415"/>
  <c r="O4815" i="1415"/>
  <c r="O4777" i="1415"/>
  <c r="O4739" i="1415"/>
  <c r="O4675" i="1415"/>
  <c r="O4639" i="1415"/>
  <c r="O4603" i="1415"/>
  <c r="O4567" i="1415"/>
  <c r="O4531" i="1415"/>
  <c r="O4483" i="1415"/>
  <c r="O4262" i="1415"/>
  <c r="O4130" i="1415"/>
  <c r="O3841" i="1415"/>
  <c r="O3649" i="1415"/>
  <c r="O3606" i="1415"/>
  <c r="O3557" i="1415"/>
  <c r="O3541" i="1415"/>
  <c r="O3492" i="1415"/>
  <c r="O3481" i="1415"/>
  <c r="O3476" i="1415"/>
  <c r="O3443" i="1415"/>
  <c r="O3432" i="1415"/>
  <c r="O3427" i="1415"/>
  <c r="O3378" i="1415"/>
  <c r="O3367" i="1415"/>
  <c r="O3325" i="1415"/>
  <c r="O3320" i="1415"/>
  <c r="O3289" i="1415"/>
  <c r="O3284" i="1415"/>
  <c r="O3253" i="1415"/>
  <c r="O3248" i="1415"/>
  <c r="O3217" i="1415"/>
  <c r="O3212" i="1415"/>
  <c r="O3181" i="1415"/>
  <c r="O3176" i="1415"/>
  <c r="O3145" i="1415"/>
  <c r="O3140" i="1415"/>
  <c r="O3129" i="1415"/>
  <c r="O3080" i="1415"/>
  <c r="O3042" i="1415"/>
  <c r="O2897" i="1415"/>
  <c r="O2868" i="1415"/>
  <c r="O2862" i="1415"/>
  <c r="O2828" i="1415"/>
  <c r="O2805" i="1415"/>
  <c r="O2799" i="1415"/>
  <c r="O2760" i="1415"/>
  <c r="O2681" i="1415"/>
  <c r="O2636" i="1415"/>
  <c r="O2469" i="1415"/>
  <c r="O4002" i="1415"/>
  <c r="O3927" i="1415"/>
  <c r="O3916" i="1415"/>
  <c r="O3857" i="1415"/>
  <c r="O3846" i="1415"/>
  <c r="O3840" i="1415"/>
  <c r="O3835" i="1415"/>
  <c r="O3824" i="1415"/>
  <c r="O3813" i="1415"/>
  <c r="O3753" i="1415"/>
  <c r="O3736" i="1415"/>
  <c r="O3725" i="1415"/>
  <c r="O3714" i="1415"/>
  <c r="O3654" i="1415"/>
  <c r="O3643" i="1415"/>
  <c r="O3632" i="1415"/>
  <c r="O3621" i="1415"/>
  <c r="O3594" i="1415"/>
  <c r="O3583" i="1415"/>
  <c r="O3545" i="1415"/>
  <c r="O3534" i="1415"/>
  <c r="O3485" i="1415"/>
  <c r="O3469" i="1415"/>
  <c r="O3420" i="1415"/>
  <c r="O3409" i="1415"/>
  <c r="O3404" i="1415"/>
  <c r="O3371" i="1415"/>
  <c r="O3360" i="1415"/>
  <c r="O3355" i="1415"/>
  <c r="O3329" i="1415"/>
  <c r="O3293" i="1415"/>
  <c r="O3257" i="1415"/>
  <c r="O3221" i="1415"/>
  <c r="O3185" i="1415"/>
  <c r="O3154" i="1415"/>
  <c r="O3149" i="1415"/>
  <c r="O3133" i="1415"/>
  <c r="O3111" i="1415"/>
  <c r="O3095" i="1415"/>
  <c r="O3084" i="1415"/>
  <c r="O3073" i="1415"/>
  <c r="O3046" i="1415"/>
  <c r="O3035" i="1415"/>
  <c r="O3024" i="1415"/>
  <c r="O2981" i="1415"/>
  <c r="O2975" i="1415"/>
  <c r="O2953" i="1415"/>
  <c r="O2936" i="1415"/>
  <c r="O2919" i="1415"/>
  <c r="O2913" i="1415"/>
  <c r="O2907" i="1415"/>
  <c r="O2890" i="1415"/>
  <c r="O2878" i="1415"/>
  <c r="O2730" i="1415"/>
  <c r="O2713" i="1415"/>
  <c r="O2697" i="1415"/>
  <c r="O2691" i="1415"/>
  <c r="O2606" i="1415"/>
  <c r="O2583" i="1415"/>
  <c r="O2566" i="1415"/>
  <c r="O2549" i="1415"/>
  <c r="O3964" i="1415"/>
  <c r="O3937" i="1415"/>
  <c r="O3932" i="1415"/>
  <c r="O3921" i="1415"/>
  <c r="O3905" i="1415"/>
  <c r="O3894" i="1415"/>
  <c r="O3785" i="1415"/>
  <c r="O3774" i="1415"/>
  <c r="O3763" i="1415"/>
  <c r="O3757" i="1415"/>
  <c r="O3747" i="1415"/>
  <c r="O3719" i="1415"/>
  <c r="O3703" i="1415"/>
  <c r="O3697" i="1415"/>
  <c r="O3681" i="1415"/>
  <c r="O3675" i="1415"/>
  <c r="O3615" i="1415"/>
  <c r="O3610" i="1415"/>
  <c r="O3588" i="1415"/>
  <c r="O3577" i="1415"/>
  <c r="O3572" i="1415"/>
  <c r="O3539" i="1415"/>
  <c r="O3528" i="1415"/>
  <c r="O3523" i="1415"/>
  <c r="O3474" i="1415"/>
  <c r="O3463" i="1415"/>
  <c r="O3425" i="1415"/>
  <c r="O3414" i="1415"/>
  <c r="O3398" i="1415"/>
  <c r="O3376" i="1415"/>
  <c r="O3365" i="1415"/>
  <c r="O3349" i="1415"/>
  <c r="O3344" i="1415"/>
  <c r="O3313" i="1415"/>
  <c r="O3308" i="1415"/>
  <c r="O3277" i="1415"/>
  <c r="O3272" i="1415"/>
  <c r="O3241" i="1415"/>
  <c r="O3236" i="1415"/>
  <c r="O3205" i="1415"/>
  <c r="O3200" i="1415"/>
  <c r="O3169" i="1415"/>
  <c r="O3164" i="1415"/>
  <c r="O3138" i="1415"/>
  <c r="O3116" i="1415"/>
  <c r="O3105" i="1415"/>
  <c r="O2980" i="1415"/>
  <c r="O2958" i="1415"/>
  <c r="O2952" i="1415"/>
  <c r="O2924" i="1415"/>
  <c r="O2826" i="1415"/>
  <c r="O2718" i="1415"/>
  <c r="O2594" i="1415"/>
  <c r="O2577" i="1415"/>
  <c r="O2571" i="1415"/>
  <c r="O2560" i="1415"/>
  <c r="O2473" i="1415"/>
  <c r="O4022" i="1415"/>
  <c r="O4011" i="1415"/>
  <c r="O3974" i="1415"/>
  <c r="O3963" i="1415"/>
  <c r="O3958" i="1415"/>
  <c r="O3936" i="1415"/>
  <c r="O3931" i="1415"/>
  <c r="O3904" i="1415"/>
  <c r="O3872" i="1415"/>
  <c r="O3828" i="1415"/>
  <c r="O3801" i="1415"/>
  <c r="O3784" i="1415"/>
  <c r="O3773" i="1415"/>
  <c r="O3762" i="1415"/>
  <c r="O3702" i="1415"/>
  <c r="O3696" i="1415"/>
  <c r="O3691" i="1415"/>
  <c r="O3680" i="1415"/>
  <c r="O3669" i="1415"/>
  <c r="O3636" i="1415"/>
  <c r="O3609" i="1415"/>
  <c r="O3587" i="1415"/>
  <c r="O3576" i="1415"/>
  <c r="O3571" i="1415"/>
  <c r="O3522" i="1415"/>
  <c r="O3511" i="1415"/>
  <c r="O3473" i="1415"/>
  <c r="O3462" i="1415"/>
  <c r="O3446" i="1415"/>
  <c r="O3413" i="1415"/>
  <c r="O3397" i="1415"/>
  <c r="O3364" i="1415"/>
  <c r="O3348" i="1415"/>
  <c r="O3312" i="1415"/>
  <c r="O3302" i="1415"/>
  <c r="O3276" i="1415"/>
  <c r="O3240" i="1415"/>
  <c r="O3230" i="1415"/>
  <c r="O3204" i="1415"/>
  <c r="O3168" i="1415"/>
  <c r="O3158" i="1415"/>
  <c r="O3028" i="1415"/>
  <c r="O3017" i="1415"/>
  <c r="O3006" i="1415"/>
  <c r="O2996" i="1415"/>
  <c r="O2985" i="1415"/>
  <c r="O2957" i="1415"/>
  <c r="O2929" i="1415"/>
  <c r="O2900" i="1415"/>
  <c r="O2757" i="1415"/>
  <c r="O2746" i="1415"/>
  <c r="O2740" i="1415"/>
  <c r="O2616" i="1415"/>
  <c r="O2593" i="1415"/>
  <c r="O2499" i="1415"/>
  <c r="O3805" i="1415"/>
  <c r="O3767" i="1415"/>
  <c r="O3745" i="1415"/>
  <c r="O3613" i="1415"/>
  <c r="O2530" i="1415"/>
  <c r="O3999" i="1415"/>
  <c r="O3994" i="1415"/>
  <c r="O3956" i="1415"/>
  <c r="O3951" i="1415"/>
  <c r="O3946" i="1415"/>
  <c r="O3924" i="1415"/>
  <c r="O3908" i="1415"/>
  <c r="O3876" i="1415"/>
  <c r="O3849" i="1415"/>
  <c r="O3832" i="1415"/>
  <c r="O3821" i="1415"/>
  <c r="O3810" i="1415"/>
  <c r="O3750" i="1415"/>
  <c r="O3744" i="1415"/>
  <c r="O3739" i="1415"/>
  <c r="O3728" i="1415"/>
  <c r="O3717" i="1415"/>
  <c r="O3684" i="1415"/>
  <c r="O3657" i="1415"/>
  <c r="O3640" i="1415"/>
  <c r="O3629" i="1415"/>
  <c r="O3618" i="1415"/>
  <c r="O3564" i="1415"/>
  <c r="O3553" i="1415"/>
  <c r="O3548" i="1415"/>
  <c r="O3515" i="1415"/>
  <c r="O3504" i="1415"/>
  <c r="O3499" i="1415"/>
  <c r="O3450" i="1415"/>
  <c r="O3439" i="1415"/>
  <c r="O3401" i="1415"/>
  <c r="O3390" i="1415"/>
  <c r="O3352" i="1415"/>
  <c r="O3342" i="1415"/>
  <c r="O3316" i="1415"/>
  <c r="O3306" i="1415"/>
  <c r="O3280" i="1415"/>
  <c r="O3270" i="1415"/>
  <c r="O3244" i="1415"/>
  <c r="O3234" i="1415"/>
  <c r="O3208" i="1415"/>
  <c r="O3198" i="1415"/>
  <c r="O3172" i="1415"/>
  <c r="O3162" i="1415"/>
  <c r="O3125" i="1415"/>
  <c r="O3119" i="1415"/>
  <c r="O3108" i="1415"/>
  <c r="O3103" i="1415"/>
  <c r="O3098" i="1415"/>
  <c r="O3087" i="1415"/>
  <c r="O3070" i="1415"/>
  <c r="O3038" i="1415"/>
  <c r="O3016" i="1415"/>
  <c r="O2989" i="1415"/>
  <c r="O2916" i="1415"/>
  <c r="O2789" i="1415"/>
  <c r="O2654" i="1415"/>
  <c r="O2626" i="1415"/>
  <c r="O2620" i="1415"/>
  <c r="O2609" i="1415"/>
  <c r="O2586" i="1415"/>
  <c r="O2546" i="1415"/>
  <c r="O2535" i="1415"/>
  <c r="O3815" i="1415"/>
  <c r="O3793" i="1415"/>
  <c r="O3661" i="1415"/>
  <c r="O3623" i="1415"/>
  <c r="O3124" i="1415"/>
  <c r="O3113" i="1415"/>
  <c r="O3102" i="1415"/>
  <c r="O2841" i="1415"/>
  <c r="O2835" i="1415"/>
  <c r="O2824" i="1415"/>
  <c r="O2785" i="1415"/>
  <c r="O2769" i="1415"/>
  <c r="O2763" i="1415"/>
  <c r="O2758" i="1415"/>
  <c r="O2720" i="1415"/>
  <c r="O2709" i="1415"/>
  <c r="O2660" i="1415"/>
  <c r="O2622" i="1415"/>
  <c r="O2584" i="1415"/>
  <c r="O2573" i="1415"/>
  <c r="O2557" i="1415"/>
  <c r="O2475" i="1415"/>
  <c r="O2470" i="1415"/>
  <c r="O2465" i="1415"/>
  <c r="O1772" i="1415"/>
  <c r="O1766" i="1415"/>
  <c r="O1731" i="1415"/>
  <c r="O1682" i="1415"/>
  <c r="O1309" i="1415"/>
  <c r="O2404" i="1415"/>
  <c r="O2398" i="1415"/>
  <c r="O2392" i="1415"/>
  <c r="O2386" i="1415"/>
  <c r="O2380" i="1415"/>
  <c r="O2374" i="1415"/>
  <c r="O2368" i="1415"/>
  <c r="O2362" i="1415"/>
  <c r="O2356" i="1415"/>
  <c r="O2350" i="1415"/>
  <c r="O2344" i="1415"/>
  <c r="O1793" i="1415"/>
  <c r="O1453" i="1415"/>
  <c r="O385" i="1415"/>
  <c r="O380" i="1415"/>
  <c r="O1947" i="1415"/>
  <c r="O1935" i="1415"/>
  <c r="O1923" i="1415"/>
  <c r="O1908" i="1415"/>
  <c r="O1896" i="1415"/>
  <c r="O1883" i="1415"/>
  <c r="O1871" i="1415"/>
  <c r="O1859" i="1415"/>
  <c r="O1847" i="1415"/>
  <c r="O1841" i="1415"/>
  <c r="O1581" i="1415"/>
  <c r="O2962" i="1415"/>
  <c r="O2877" i="1415"/>
  <c r="O2866" i="1415"/>
  <c r="O2860" i="1415"/>
  <c r="O2849" i="1415"/>
  <c r="O2838" i="1415"/>
  <c r="O2832" i="1415"/>
  <c r="O2804" i="1415"/>
  <c r="O2766" i="1415"/>
  <c r="O2728" i="1415"/>
  <c r="O2717" i="1415"/>
  <c r="O2679" i="1415"/>
  <c r="O2674" i="1415"/>
  <c r="O2668" i="1415"/>
  <c r="O2641" i="1415"/>
  <c r="O2625" i="1415"/>
  <c r="O2619" i="1415"/>
  <c r="O2614" i="1415"/>
  <c r="O2576" i="1415"/>
  <c r="O2565" i="1415"/>
  <c r="O2523" i="1415"/>
  <c r="O2518" i="1415"/>
  <c r="O2513" i="1415"/>
  <c r="O2462" i="1415"/>
  <c r="O2456" i="1415"/>
  <c r="O2450" i="1415"/>
  <c r="O2444" i="1415"/>
  <c r="O2438" i="1415"/>
  <c r="O2432" i="1415"/>
  <c r="O2426" i="1415"/>
  <c r="O2420" i="1415"/>
  <c r="O2414" i="1415"/>
  <c r="O2408" i="1415"/>
  <c r="O2402" i="1415"/>
  <c r="O2396" i="1415"/>
  <c r="O2390" i="1415"/>
  <c r="O2384" i="1415"/>
  <c r="O2378" i="1415"/>
  <c r="O2372" i="1415"/>
  <c r="O2366" i="1415"/>
  <c r="O2360" i="1415"/>
  <c r="O2354" i="1415"/>
  <c r="O2348" i="1415"/>
  <c r="O2342" i="1415"/>
  <c r="O2336" i="1415"/>
  <c r="O2330" i="1415"/>
  <c r="O2324" i="1415"/>
  <c r="O2318" i="1415"/>
  <c r="O2312" i="1415"/>
  <c r="O2306" i="1415"/>
  <c r="O2300" i="1415"/>
  <c r="O2294" i="1415"/>
  <c r="O2288" i="1415"/>
  <c r="O2282" i="1415"/>
  <c r="O2276" i="1415"/>
  <c r="O2270" i="1415"/>
  <c r="O1746" i="1415"/>
  <c r="O1545" i="1415"/>
  <c r="O1173" i="1415"/>
  <c r="O2944" i="1415"/>
  <c r="O2910" i="1415"/>
  <c r="O2904" i="1415"/>
  <c r="O2876" i="1415"/>
  <c r="O2865" i="1415"/>
  <c r="O2859" i="1415"/>
  <c r="O2848" i="1415"/>
  <c r="O2837" i="1415"/>
  <c r="O2820" i="1415"/>
  <c r="O2809" i="1415"/>
  <c r="O2776" i="1415"/>
  <c r="O2765" i="1415"/>
  <c r="O2727" i="1415"/>
  <c r="O2722" i="1415"/>
  <c r="O2716" i="1415"/>
  <c r="O2689" i="1415"/>
  <c r="O2673" i="1415"/>
  <c r="O2667" i="1415"/>
  <c r="O2662" i="1415"/>
  <c r="O2624" i="1415"/>
  <c r="O2613" i="1415"/>
  <c r="O2564" i="1415"/>
  <c r="O2517" i="1415"/>
  <c r="O2502" i="1415"/>
  <c r="O2497" i="1415"/>
  <c r="O2487" i="1415"/>
  <c r="O2482" i="1415"/>
  <c r="O2461" i="1415"/>
  <c r="O2455" i="1415"/>
  <c r="O2449" i="1415"/>
  <c r="O2443" i="1415"/>
  <c r="O2437" i="1415"/>
  <c r="O2431" i="1415"/>
  <c r="O2425" i="1415"/>
  <c r="O2419" i="1415"/>
  <c r="O2413" i="1415"/>
  <c r="O2407" i="1415"/>
  <c r="O2401" i="1415"/>
  <c r="O2395" i="1415"/>
  <c r="O2389" i="1415"/>
  <c r="O2383" i="1415"/>
  <c r="O2377" i="1415"/>
  <c r="O2371" i="1415"/>
  <c r="O2365" i="1415"/>
  <c r="O2359" i="1415"/>
  <c r="O2353" i="1415"/>
  <c r="O2347" i="1415"/>
  <c r="O2341" i="1415"/>
  <c r="O2335" i="1415"/>
  <c r="O2329" i="1415"/>
  <c r="O2323" i="1415"/>
  <c r="O2317" i="1415"/>
  <c r="O2311" i="1415"/>
  <c r="O2305" i="1415"/>
  <c r="O2299" i="1415"/>
  <c r="O2293" i="1415"/>
  <c r="O2287" i="1415"/>
  <c r="O2281" i="1415"/>
  <c r="O2275" i="1415"/>
  <c r="O2269" i="1415"/>
  <c r="O2263" i="1415"/>
  <c r="O2257" i="1415"/>
  <c r="O2251" i="1415"/>
  <c r="O2245" i="1415"/>
  <c r="O2239" i="1415"/>
  <c r="O2233" i="1415"/>
  <c r="O2227" i="1415"/>
  <c r="O2221" i="1415"/>
  <c r="O2215" i="1415"/>
  <c r="O2209" i="1415"/>
  <c r="O2203" i="1415"/>
  <c r="O2197" i="1415"/>
  <c r="O2191" i="1415"/>
  <c r="O2185" i="1415"/>
  <c r="O2179" i="1415"/>
  <c r="O1609" i="1415"/>
  <c r="O1189" i="1415"/>
  <c r="O1762" i="1415"/>
  <c r="O3020" i="1415"/>
  <c r="O3009" i="1415"/>
  <c r="O2960" i="1415"/>
  <c r="O2909" i="1415"/>
  <c r="O2892" i="1415"/>
  <c r="O2881" i="1415"/>
  <c r="O2864" i="1415"/>
  <c r="O2847" i="1415"/>
  <c r="O2842" i="1415"/>
  <c r="O2836" i="1415"/>
  <c r="O2825" i="1415"/>
  <c r="O2775" i="1415"/>
  <c r="O2770" i="1415"/>
  <c r="O2764" i="1415"/>
  <c r="O2737" i="1415"/>
  <c r="O2721" i="1415"/>
  <c r="O2715" i="1415"/>
  <c r="O2710" i="1415"/>
  <c r="O2672" i="1415"/>
  <c r="O2661" i="1415"/>
  <c r="O2612" i="1415"/>
  <c r="O2574" i="1415"/>
  <c r="O2501" i="1415"/>
  <c r="O2481" i="1415"/>
  <c r="O2460" i="1415"/>
  <c r="O2454" i="1415"/>
  <c r="O2448" i="1415"/>
  <c r="O2442" i="1415"/>
  <c r="O2436" i="1415"/>
  <c r="O2430" i="1415"/>
  <c r="O2424" i="1415"/>
  <c r="O2418" i="1415"/>
  <c r="O2412" i="1415"/>
  <c r="O2406" i="1415"/>
  <c r="O2400" i="1415"/>
  <c r="O2394" i="1415"/>
  <c r="O2388" i="1415"/>
  <c r="O2382" i="1415"/>
  <c r="O2376" i="1415"/>
  <c r="O2370" i="1415"/>
  <c r="O2364" i="1415"/>
  <c r="O2358" i="1415"/>
  <c r="O2352" i="1415"/>
  <c r="O2346" i="1415"/>
  <c r="O2340" i="1415"/>
  <c r="O2334" i="1415"/>
  <c r="O2328" i="1415"/>
  <c r="O1789" i="1415"/>
  <c r="O1767" i="1415"/>
  <c r="O1310" i="1415"/>
  <c r="O1245" i="1415"/>
  <c r="O1842" i="1415"/>
  <c r="O1831" i="1415"/>
  <c r="O1810" i="1415"/>
  <c r="O1799" i="1415"/>
  <c r="O1794" i="1415"/>
  <c r="O1783" i="1415"/>
  <c r="O1757" i="1415"/>
  <c r="O1736" i="1415"/>
  <c r="O1716" i="1415"/>
  <c r="O1672" i="1415"/>
  <c r="O1661" i="1415"/>
  <c r="O1633" i="1415"/>
  <c r="O1569" i="1415"/>
  <c r="O1505" i="1415"/>
  <c r="O1441" i="1415"/>
  <c r="O1179" i="1415"/>
  <c r="O1174" i="1415"/>
  <c r="O1089" i="1415"/>
  <c r="O2264" i="1415"/>
  <c r="O2258" i="1415"/>
  <c r="O2252" i="1415"/>
  <c r="O2246" i="1415"/>
  <c r="O2240" i="1415"/>
  <c r="O2234" i="1415"/>
  <c r="O2228" i="1415"/>
  <c r="O2222" i="1415"/>
  <c r="O2216" i="1415"/>
  <c r="O2210" i="1415"/>
  <c r="O2204" i="1415"/>
  <c r="O2198" i="1415"/>
  <c r="O2192" i="1415"/>
  <c r="O2186" i="1415"/>
  <c r="O2180" i="1415"/>
  <c r="O2174" i="1415"/>
  <c r="O2168" i="1415"/>
  <c r="O2162" i="1415"/>
  <c r="O2156" i="1415"/>
  <c r="O2150" i="1415"/>
  <c r="O2144" i="1415"/>
  <c r="O2138" i="1415"/>
  <c r="O2132" i="1415"/>
  <c r="O2126" i="1415"/>
  <c r="O2120" i="1415"/>
  <c r="O2114" i="1415"/>
  <c r="O2108" i="1415"/>
  <c r="O2102" i="1415"/>
  <c r="O2096" i="1415"/>
  <c r="O2090" i="1415"/>
  <c r="O2084" i="1415"/>
  <c r="O2078" i="1415"/>
  <c r="O2072" i="1415"/>
  <c r="O2066" i="1415"/>
  <c r="O2060" i="1415"/>
  <c r="O2054" i="1415"/>
  <c r="O2048" i="1415"/>
  <c r="O2042" i="1415"/>
  <c r="O2036" i="1415"/>
  <c r="O2030" i="1415"/>
  <c r="O2024" i="1415"/>
  <c r="O2018" i="1415"/>
  <c r="O2012" i="1415"/>
  <c r="O2006" i="1415"/>
  <c r="O2000" i="1415"/>
  <c r="O1994" i="1415"/>
  <c r="O1988" i="1415"/>
  <c r="O1982" i="1415"/>
  <c r="O1976" i="1415"/>
  <c r="O1970" i="1415"/>
  <c r="O1964" i="1415"/>
  <c r="O1958" i="1415"/>
  <c r="O1952" i="1415"/>
  <c r="O1946" i="1415"/>
  <c r="O1940" i="1415"/>
  <c r="O1934" i="1415"/>
  <c r="O1928" i="1415"/>
  <c r="O1922" i="1415"/>
  <c r="O1913" i="1415"/>
  <c r="O1907" i="1415"/>
  <c r="O1901" i="1415"/>
  <c r="O1894" i="1415"/>
  <c r="O1888" i="1415"/>
  <c r="O1882" i="1415"/>
  <c r="O1876" i="1415"/>
  <c r="O1870" i="1415"/>
  <c r="O1864" i="1415"/>
  <c r="O1858" i="1415"/>
  <c r="O1852" i="1415"/>
  <c r="O1846" i="1415"/>
  <c r="O1819" i="1415"/>
  <c r="O1798" i="1415"/>
  <c r="O1704" i="1415"/>
  <c r="O1585" i="1415"/>
  <c r="O1521" i="1415"/>
  <c r="O1457" i="1415"/>
  <c r="O1393" i="1415"/>
  <c r="O1342" i="1415"/>
  <c r="O738" i="1415"/>
  <c r="O732" i="1415"/>
  <c r="O2173" i="1415"/>
  <c r="O2167" i="1415"/>
  <c r="O2161" i="1415"/>
  <c r="O2155" i="1415"/>
  <c r="O2149" i="1415"/>
  <c r="O2143" i="1415"/>
  <c r="O2137" i="1415"/>
  <c r="O2131" i="1415"/>
  <c r="O2125" i="1415"/>
  <c r="O1963" i="1415"/>
  <c r="O1951" i="1415"/>
  <c r="O1839" i="1415"/>
  <c r="O1834" i="1415"/>
  <c r="O1829" i="1415"/>
  <c r="O1818" i="1415"/>
  <c r="O1813" i="1415"/>
  <c r="O1797" i="1415"/>
  <c r="O1791" i="1415"/>
  <c r="O1786" i="1415"/>
  <c r="O1781" i="1415"/>
  <c r="O1750" i="1415"/>
  <c r="O1664" i="1415"/>
  <c r="O1625" i="1415"/>
  <c r="O1561" i="1415"/>
  <c r="O1497" i="1415"/>
  <c r="O1358" i="1415"/>
  <c r="O1204" i="1415"/>
  <c r="O30" i="1415"/>
  <c r="O2322" i="1415"/>
  <c r="O2316" i="1415"/>
  <c r="O2310" i="1415"/>
  <c r="O2304" i="1415"/>
  <c r="O2298" i="1415"/>
  <c r="O2292" i="1415"/>
  <c r="O2286" i="1415"/>
  <c r="O2280" i="1415"/>
  <c r="O2268" i="1415"/>
  <c r="O2256" i="1415"/>
  <c r="O2244" i="1415"/>
  <c r="O2232" i="1415"/>
  <c r="O2220" i="1415"/>
  <c r="O2208" i="1415"/>
  <c r="O2196" i="1415"/>
  <c r="O2184" i="1415"/>
  <c r="O2172" i="1415"/>
  <c r="O2160" i="1415"/>
  <c r="O2154" i="1415"/>
  <c r="O2148" i="1415"/>
  <c r="O2142" i="1415"/>
  <c r="O2136" i="1415"/>
  <c r="O2130" i="1415"/>
  <c r="O2124" i="1415"/>
  <c r="O1844" i="1415"/>
  <c r="O1823" i="1415"/>
  <c r="O1796" i="1415"/>
  <c r="O1749" i="1415"/>
  <c r="O1743" i="1415"/>
  <c r="O1738" i="1415"/>
  <c r="O1733" i="1415"/>
  <c r="O1696" i="1415"/>
  <c r="O1641" i="1415"/>
  <c r="O1624" i="1415"/>
  <c r="O1618" i="1415"/>
  <c r="O1560" i="1415"/>
  <c r="O1554" i="1415"/>
  <c r="O1496" i="1415"/>
  <c r="O1490" i="1415"/>
  <c r="O1432" i="1415"/>
  <c r="O1426" i="1415"/>
  <c r="O1363" i="1415"/>
  <c r="O1346" i="1415"/>
  <c r="O1289" i="1415"/>
  <c r="O1278" i="1415"/>
  <c r="O1209" i="1415"/>
  <c r="O1165" i="1415"/>
  <c r="O1513" i="1415"/>
  <c r="O1261" i="1415"/>
  <c r="O1219" i="1415"/>
  <c r="O2063" i="1415"/>
  <c r="O2057" i="1415"/>
  <c r="O2051" i="1415"/>
  <c r="O2045" i="1415"/>
  <c r="O2039" i="1415"/>
  <c r="O2033" i="1415"/>
  <c r="O2027" i="1415"/>
  <c r="O2021" i="1415"/>
  <c r="O2015" i="1415"/>
  <c r="O2009" i="1415"/>
  <c r="O2003" i="1415"/>
  <c r="O1997" i="1415"/>
  <c r="O1991" i="1415"/>
  <c r="O1985" i="1415"/>
  <c r="O1979" i="1415"/>
  <c r="O1973" i="1415"/>
  <c r="O1967" i="1415"/>
  <c r="O1961" i="1415"/>
  <c r="O1955" i="1415"/>
  <c r="O1949" i="1415"/>
  <c r="O1937" i="1415"/>
  <c r="O1925" i="1415"/>
  <c r="O1910" i="1415"/>
  <c r="O1898" i="1415"/>
  <c r="O1885" i="1415"/>
  <c r="O1873" i="1415"/>
  <c r="O1861" i="1415"/>
  <c r="O1849" i="1415"/>
  <c r="O1748" i="1415"/>
  <c r="O1732" i="1415"/>
  <c r="O1640" i="1415"/>
  <c r="O1617" i="1415"/>
  <c r="O1553" i="1415"/>
  <c r="O1368" i="1415"/>
  <c r="O1055" i="1415"/>
  <c r="O1832" i="1415"/>
  <c r="O1821" i="1415"/>
  <c r="O1816" i="1415"/>
  <c r="O1811" i="1415"/>
  <c r="O1805" i="1415"/>
  <c r="O1784" i="1415"/>
  <c r="O1758" i="1415"/>
  <c r="O1737" i="1415"/>
  <c r="O1727" i="1415"/>
  <c r="O1656" i="1415"/>
  <c r="O1651" i="1415"/>
  <c r="O1645" i="1415"/>
  <c r="O1576" i="1415"/>
  <c r="O1570" i="1415"/>
  <c r="O1512" i="1415"/>
  <c r="O1506" i="1415"/>
  <c r="O1448" i="1415"/>
  <c r="O1442" i="1415"/>
  <c r="O1384" i="1415"/>
  <c r="O1305" i="1415"/>
  <c r="O1136" i="1415"/>
  <c r="O1708" i="1415"/>
  <c r="O1703" i="1415"/>
  <c r="O1698" i="1415"/>
  <c r="O1687" i="1415"/>
  <c r="O1671" i="1415"/>
  <c r="O1655" i="1415"/>
  <c r="O1650" i="1415"/>
  <c r="O1644" i="1415"/>
  <c r="O1639" i="1415"/>
  <c r="O1623" i="1415"/>
  <c r="O1607" i="1415"/>
  <c r="O1591" i="1415"/>
  <c r="O1575" i="1415"/>
  <c r="O1559" i="1415"/>
  <c r="O1543" i="1415"/>
  <c r="O1527" i="1415"/>
  <c r="O1511" i="1415"/>
  <c r="O1495" i="1415"/>
  <c r="O1479" i="1415"/>
  <c r="O1463" i="1415"/>
  <c r="O1447" i="1415"/>
  <c r="O1431" i="1415"/>
  <c r="O1415" i="1415"/>
  <c r="O1399" i="1415"/>
  <c r="O1378" i="1415"/>
  <c r="O1367" i="1415"/>
  <c r="O1362" i="1415"/>
  <c r="O1341" i="1415"/>
  <c r="O1331" i="1415"/>
  <c r="O1325" i="1415"/>
  <c r="O1304" i="1415"/>
  <c r="O1293" i="1415"/>
  <c r="O1283" i="1415"/>
  <c r="O1277" i="1415"/>
  <c r="O1254" i="1415"/>
  <c r="O1228" i="1415"/>
  <c r="O1218" i="1415"/>
  <c r="O1208" i="1415"/>
  <c r="O1193" i="1415"/>
  <c r="O1178" i="1415"/>
  <c r="O1145" i="1415"/>
  <c r="O1130" i="1415"/>
  <c r="O1105" i="1415"/>
  <c r="O1060" i="1415"/>
  <c r="O1049" i="1415"/>
  <c r="O1043" i="1415"/>
  <c r="O1026" i="1415"/>
  <c r="O1020" i="1415"/>
  <c r="O984" i="1415"/>
  <c r="O978" i="1415"/>
  <c r="O972" i="1415"/>
  <c r="O878" i="1415"/>
  <c r="O871" i="1415"/>
  <c r="O749" i="1415"/>
  <c r="O627" i="1415"/>
  <c r="O19" i="1415"/>
  <c r="O13" i="1415"/>
  <c r="O152" i="1415"/>
  <c r="O141" i="1415"/>
  <c r="O1697" i="1415"/>
  <c r="O1692" i="1415"/>
  <c r="O1676" i="1415"/>
  <c r="O1670" i="1415"/>
  <c r="O1649" i="1415"/>
  <c r="O1643" i="1415"/>
  <c r="O1622" i="1415"/>
  <c r="O1606" i="1415"/>
  <c r="O1590" i="1415"/>
  <c r="O1574" i="1415"/>
  <c r="O1558" i="1415"/>
  <c r="O1542" i="1415"/>
  <c r="O1526" i="1415"/>
  <c r="O1510" i="1415"/>
  <c r="O1494" i="1415"/>
  <c r="O1478" i="1415"/>
  <c r="O1462" i="1415"/>
  <c r="O1446" i="1415"/>
  <c r="O1430" i="1415"/>
  <c r="O1414" i="1415"/>
  <c r="O1398" i="1415"/>
  <c r="O1377" i="1415"/>
  <c r="O1361" i="1415"/>
  <c r="O1330" i="1415"/>
  <c r="O1319" i="1415"/>
  <c r="O1314" i="1415"/>
  <c r="O1303" i="1415"/>
  <c r="O1282" i="1415"/>
  <c r="O1271" i="1415"/>
  <c r="O1266" i="1415"/>
  <c r="O1253" i="1415"/>
  <c r="O1248" i="1415"/>
  <c r="O1233" i="1415"/>
  <c r="O1207" i="1415"/>
  <c r="O1192" i="1415"/>
  <c r="O1168" i="1415"/>
  <c r="O1154" i="1415"/>
  <c r="O1144" i="1415"/>
  <c r="O1093" i="1415"/>
  <c r="O1076" i="1415"/>
  <c r="O1007" i="1415"/>
  <c r="O1001" i="1415"/>
  <c r="O909" i="1415"/>
  <c r="O903" i="1415"/>
  <c r="O771" i="1415"/>
  <c r="O649" i="1415"/>
  <c r="O644" i="1415"/>
  <c r="O638" i="1415"/>
  <c r="O180" i="1415"/>
  <c r="O169" i="1415"/>
  <c r="O940" i="1415"/>
  <c r="O902" i="1415"/>
  <c r="O782" i="1415"/>
  <c r="O701" i="1415"/>
  <c r="O660" i="1415"/>
  <c r="O1701" i="1415"/>
  <c r="O1685" i="1415"/>
  <c r="O1658" i="1415"/>
  <c r="O1626" i="1415"/>
  <c r="O1610" i="1415"/>
  <c r="O1594" i="1415"/>
  <c r="O1578" i="1415"/>
  <c r="O1562" i="1415"/>
  <c r="O1546" i="1415"/>
  <c r="O1530" i="1415"/>
  <c r="O1514" i="1415"/>
  <c r="O1498" i="1415"/>
  <c r="O1482" i="1415"/>
  <c r="O1466" i="1415"/>
  <c r="O1450" i="1415"/>
  <c r="O1434" i="1415"/>
  <c r="O1418" i="1415"/>
  <c r="O1402" i="1415"/>
  <c r="O1386" i="1415"/>
  <c r="O1381" i="1415"/>
  <c r="O1365" i="1415"/>
  <c r="O1355" i="1415"/>
  <c r="O1339" i="1415"/>
  <c r="O1318" i="1415"/>
  <c r="O1291" i="1415"/>
  <c r="O1270" i="1415"/>
  <c r="O1231" i="1415"/>
  <c r="O1221" i="1415"/>
  <c r="O1216" i="1415"/>
  <c r="O1206" i="1415"/>
  <c r="O1181" i="1415"/>
  <c r="O1148" i="1415"/>
  <c r="O1133" i="1415"/>
  <c r="O1108" i="1415"/>
  <c r="O1103" i="1415"/>
  <c r="O1041" i="1415"/>
  <c r="O793" i="1415"/>
  <c r="O677" i="1415"/>
  <c r="O462" i="1415"/>
  <c r="O354" i="1415"/>
  <c r="O214" i="1415"/>
  <c r="O208" i="1415"/>
  <c r="O197" i="1415"/>
  <c r="O191" i="1415"/>
  <c r="O1711" i="1415"/>
  <c r="O1663" i="1415"/>
  <c r="O1647" i="1415"/>
  <c r="O1631" i="1415"/>
  <c r="O1615" i="1415"/>
  <c r="O1599" i="1415"/>
  <c r="O1583" i="1415"/>
  <c r="O1567" i="1415"/>
  <c r="O1551" i="1415"/>
  <c r="O1535" i="1415"/>
  <c r="O1503" i="1415"/>
  <c r="O1487" i="1415"/>
  <c r="O1471" i="1415"/>
  <c r="O1455" i="1415"/>
  <c r="O1439" i="1415"/>
  <c r="O1354" i="1415"/>
  <c r="O919" i="1415"/>
  <c r="O529" i="1415"/>
  <c r="O524" i="1415"/>
  <c r="O80" i="1415"/>
  <c r="O69" i="1415"/>
  <c r="O63" i="1415"/>
  <c r="O1710" i="1415"/>
  <c r="O1689" i="1415"/>
  <c r="O1673" i="1415"/>
  <c r="O1667" i="1415"/>
  <c r="O1652" i="1415"/>
  <c r="O1646" i="1415"/>
  <c r="O1614" i="1415"/>
  <c r="O1598" i="1415"/>
  <c r="O1582" i="1415"/>
  <c r="O1566" i="1415"/>
  <c r="O1550" i="1415"/>
  <c r="O1534" i="1415"/>
  <c r="O1518" i="1415"/>
  <c r="O1502" i="1415"/>
  <c r="O1486" i="1415"/>
  <c r="O1470" i="1415"/>
  <c r="O1454" i="1415"/>
  <c r="O1438" i="1415"/>
  <c r="O1422" i="1415"/>
  <c r="O1406" i="1415"/>
  <c r="O1390" i="1415"/>
  <c r="O1374" i="1415"/>
  <c r="O1327" i="1415"/>
  <c r="O1279" i="1415"/>
  <c r="O1240" i="1415"/>
  <c r="O1230" i="1415"/>
  <c r="O1220" i="1415"/>
  <c r="O1185" i="1415"/>
  <c r="O1161" i="1415"/>
  <c r="O1137" i="1415"/>
  <c r="O1096" i="1415"/>
  <c r="O1079" i="1415"/>
  <c r="O1016" i="1415"/>
  <c r="O1010" i="1415"/>
  <c r="O1004" i="1415"/>
  <c r="O968" i="1415"/>
  <c r="O962" i="1415"/>
  <c r="O956" i="1415"/>
  <c r="O867" i="1415"/>
  <c r="O821" i="1415"/>
  <c r="O705" i="1415"/>
  <c r="O601" i="1415"/>
  <c r="O596" i="1415"/>
  <c r="O534" i="1415"/>
  <c r="O1091" i="1415"/>
  <c r="O1048" i="1415"/>
  <c r="O1002" i="1415"/>
  <c r="O950" i="1415"/>
  <c r="O938" i="1415"/>
  <c r="O876" i="1415"/>
  <c r="O28" i="1415"/>
  <c r="O865" i="1415"/>
  <c r="O860" i="1415"/>
  <c r="O854" i="1415"/>
  <c r="O831" i="1415"/>
  <c r="O798" i="1415"/>
  <c r="O787" i="1415"/>
  <c r="O776" i="1415"/>
  <c r="O759" i="1415"/>
  <c r="O754" i="1415"/>
  <c r="O726" i="1415"/>
  <c r="O710" i="1415"/>
  <c r="O693" i="1415"/>
  <c r="O687" i="1415"/>
  <c r="O682" i="1415"/>
  <c r="O654" i="1415"/>
  <c r="O632" i="1415"/>
  <c r="O590" i="1415"/>
  <c r="O554" i="1415"/>
  <c r="O544" i="1415"/>
  <c r="O518" i="1415"/>
  <c r="O508" i="1415"/>
  <c r="O482" i="1415"/>
  <c r="O472" i="1415"/>
  <c r="O446" i="1415"/>
  <c r="O436" i="1415"/>
  <c r="O410" i="1415"/>
  <c r="O400" i="1415"/>
  <c r="O374" i="1415"/>
  <c r="O364" i="1415"/>
  <c r="O326" i="1415"/>
  <c r="O320" i="1415"/>
  <c r="O297" i="1415"/>
  <c r="O280" i="1415"/>
  <c r="O274" i="1415"/>
  <c r="O263" i="1415"/>
  <c r="O235" i="1415"/>
  <c r="O185" i="1415"/>
  <c r="O174" i="1415"/>
  <c r="O163" i="1415"/>
  <c r="O157" i="1415"/>
  <c r="O135" i="1415"/>
  <c r="O96" i="1415"/>
  <c r="O85" i="1415"/>
  <c r="O57" i="1415"/>
  <c r="O46" i="1415"/>
  <c r="O1917" i="1415"/>
  <c r="O24" i="1415"/>
  <c r="O7" i="1415"/>
  <c r="O895" i="1415"/>
  <c r="O615" i="1415"/>
  <c r="O579" i="1415"/>
  <c r="O543" i="1415"/>
  <c r="O507" i="1415"/>
  <c r="O471" i="1415"/>
  <c r="O435" i="1415"/>
  <c r="O399" i="1415"/>
  <c r="O363" i="1415"/>
  <c r="O18" i="1415"/>
  <c r="O12" i="1415"/>
  <c r="O966" i="1415"/>
  <c r="O954" i="1415"/>
  <c r="O900" i="1415"/>
  <c r="O889" i="1415"/>
  <c r="O836" i="1415"/>
  <c r="O830" i="1415"/>
  <c r="O780" i="1415"/>
  <c r="O769" i="1415"/>
  <c r="O758" i="1415"/>
  <c r="O714" i="1415"/>
  <c r="O692" i="1415"/>
  <c r="O686" i="1415"/>
  <c r="O642" i="1415"/>
  <c r="O636" i="1415"/>
  <c r="O625" i="1415"/>
  <c r="O620" i="1415"/>
  <c r="O594" i="1415"/>
  <c r="O584" i="1415"/>
  <c r="O558" i="1415"/>
  <c r="O548" i="1415"/>
  <c r="O522" i="1415"/>
  <c r="O512" i="1415"/>
  <c r="O486" i="1415"/>
  <c r="O476" i="1415"/>
  <c r="O450" i="1415"/>
  <c r="O440" i="1415"/>
  <c r="O414" i="1415"/>
  <c r="O404" i="1415"/>
  <c r="O378" i="1415"/>
  <c r="O368" i="1415"/>
  <c r="O342" i="1415"/>
  <c r="O336" i="1415"/>
  <c r="O313" i="1415"/>
  <c r="O267" i="1415"/>
  <c r="O256" i="1415"/>
  <c r="O212" i="1415"/>
  <c r="O206" i="1415"/>
  <c r="O195" i="1415"/>
  <c r="O189" i="1415"/>
  <c r="O167" i="1415"/>
  <c r="O145" i="1415"/>
  <c r="O139" i="1415"/>
  <c r="O128" i="1415"/>
  <c r="O117" i="1415"/>
  <c r="O111" i="1415"/>
  <c r="O100" i="1415"/>
  <c r="O89" i="1415"/>
  <c r="O78" i="1415"/>
  <c r="O67" i="1415"/>
  <c r="O61" i="1415"/>
  <c r="O39" i="1415"/>
  <c r="O929" i="1415"/>
  <c r="O17" i="1415"/>
  <c r="O11" i="1415"/>
  <c r="O1057" i="1415"/>
  <c r="O1046" i="1415"/>
  <c r="O1040" i="1415"/>
  <c r="O1006" i="1415"/>
  <c r="O983" i="1415"/>
  <c r="O977" i="1415"/>
  <c r="O971" i="1415"/>
  <c r="O942" i="1415"/>
  <c r="O917" i="1415"/>
  <c r="O911" i="1415"/>
  <c r="O905" i="1415"/>
  <c r="O894" i="1415"/>
  <c r="O858" i="1415"/>
  <c r="O852" i="1415"/>
  <c r="O841" i="1415"/>
  <c r="O824" i="1415"/>
  <c r="O807" i="1415"/>
  <c r="O802" i="1415"/>
  <c r="O774" i="1415"/>
  <c r="O763" i="1415"/>
  <c r="O752" i="1415"/>
  <c r="O735" i="1415"/>
  <c r="O730" i="1415"/>
  <c r="O708" i="1415"/>
  <c r="O697" i="1415"/>
  <c r="O680" i="1415"/>
  <c r="O663" i="1415"/>
  <c r="O658" i="1415"/>
  <c r="O630" i="1415"/>
  <c r="O614" i="1415"/>
  <c r="O578" i="1415"/>
  <c r="O568" i="1415"/>
  <c r="O542" i="1415"/>
  <c r="O532" i="1415"/>
  <c r="O506" i="1415"/>
  <c r="O496" i="1415"/>
  <c r="O470" i="1415"/>
  <c r="O460" i="1415"/>
  <c r="O434" i="1415"/>
  <c r="O424" i="1415"/>
  <c r="O398" i="1415"/>
  <c r="O388" i="1415"/>
  <c r="O362" i="1415"/>
  <c r="O352" i="1415"/>
  <c r="O318" i="1415"/>
  <c r="O295" i="1415"/>
  <c r="O217" i="1415"/>
  <c r="O200" i="1415"/>
  <c r="O183" i="1415"/>
  <c r="O172" i="1415"/>
  <c r="O161" i="1415"/>
  <c r="O155" i="1415"/>
  <c r="O105" i="1415"/>
  <c r="O94" i="1415"/>
  <c r="O83" i="1415"/>
  <c r="O72" i="1415"/>
  <c r="O55" i="1415"/>
  <c r="O44" i="1415"/>
  <c r="O1094" i="1415"/>
  <c r="O1045" i="1415"/>
  <c r="O982" i="1415"/>
  <c r="O970" i="1415"/>
  <c r="O916" i="1415"/>
  <c r="O910" i="1415"/>
  <c r="O904" i="1415"/>
  <c r="O893" i="1415"/>
  <c r="O857" i="1415"/>
  <c r="O840" i="1415"/>
  <c r="O823" i="1415"/>
  <c r="O795" i="1415"/>
  <c r="O790" i="1415"/>
  <c r="O762" i="1415"/>
  <c r="O729" i="1415"/>
  <c r="O723" i="1415"/>
  <c r="O718" i="1415"/>
  <c r="O696" i="1415"/>
  <c r="O657" i="1415"/>
  <c r="O651" i="1415"/>
  <c r="O646" i="1415"/>
  <c r="O598" i="1415"/>
  <c r="O562" i="1415"/>
  <c r="O526" i="1415"/>
  <c r="O490" i="1415"/>
  <c r="O454" i="1415"/>
  <c r="O418" i="1415"/>
  <c r="O382" i="1415"/>
  <c r="O346" i="1415"/>
  <c r="O329" i="1415"/>
  <c r="O294" i="1415"/>
  <c r="O249" i="1415"/>
  <c r="O238" i="1415"/>
  <c r="O216" i="1415"/>
  <c r="O199" i="1415"/>
  <c r="O177" i="1415"/>
  <c r="O171" i="1415"/>
  <c r="O160" i="1415"/>
  <c r="O149" i="1415"/>
  <c r="O121" i="1415"/>
  <c r="O104" i="1415"/>
  <c r="O93" i="1415"/>
  <c r="O71" i="1415"/>
  <c r="O49" i="1415"/>
  <c r="O43" i="1415"/>
  <c r="O839" i="1415"/>
  <c r="O800" i="1415"/>
  <c r="O778" i="1415"/>
  <c r="O750" i="1415"/>
  <c r="O728" i="1415"/>
  <c r="O678" i="1415"/>
  <c r="O656" i="1415"/>
  <c r="O634" i="1415"/>
  <c r="O602" i="1415"/>
  <c r="O566" i="1415"/>
  <c r="O556" i="1415"/>
  <c r="O530" i="1415"/>
  <c r="O520" i="1415"/>
  <c r="O494" i="1415"/>
  <c r="O484" i="1415"/>
  <c r="O458" i="1415"/>
  <c r="O448" i="1415"/>
  <c r="O422" i="1415"/>
  <c r="O412" i="1415"/>
  <c r="O386" i="1415"/>
  <c r="O376" i="1415"/>
  <c r="O350" i="1415"/>
  <c r="O328" i="1415"/>
  <c r="O322" i="1415"/>
  <c r="O265" i="1415"/>
  <c r="O248" i="1415"/>
  <c r="O176" i="1415"/>
  <c r="O165" i="1415"/>
  <c r="O159" i="1415"/>
  <c r="O148" i="1415"/>
  <c r="O137" i="1415"/>
  <c r="O120" i="1415"/>
  <c r="O103" i="1415"/>
  <c r="O92" i="1415"/>
  <c r="O48" i="1415"/>
  <c r="O37" i="1415"/>
  <c r="O9" i="1415"/>
  <c r="O998" i="1415"/>
  <c r="O986" i="1415"/>
  <c r="O933" i="1415"/>
  <c r="O920" i="1415"/>
  <c r="O35" i="1415"/>
  <c r="O29" i="1415"/>
  <c r="O872" i="1415"/>
  <c r="O855" i="1415"/>
  <c r="O833" i="1415"/>
  <c r="O816" i="1415"/>
  <c r="O811" i="1415"/>
  <c r="O805" i="1415"/>
  <c r="O794" i="1415"/>
  <c r="O744" i="1415"/>
  <c r="O739" i="1415"/>
  <c r="O733" i="1415"/>
  <c r="O722" i="1415"/>
  <c r="O711" i="1415"/>
  <c r="O706" i="1415"/>
  <c r="O689" i="1415"/>
  <c r="O672" i="1415"/>
  <c r="O667" i="1415"/>
  <c r="O661" i="1415"/>
  <c r="O650" i="1415"/>
  <c r="O612" i="1415"/>
  <c r="O607" i="1415"/>
  <c r="O591" i="1415"/>
  <c r="O576" i="1415"/>
  <c r="O571" i="1415"/>
  <c r="O555" i="1415"/>
  <c r="O540" i="1415"/>
  <c r="O535" i="1415"/>
  <c r="O519" i="1415"/>
  <c r="O504" i="1415"/>
  <c r="O499" i="1415"/>
  <c r="O483" i="1415"/>
  <c r="O468" i="1415"/>
  <c r="O463" i="1415"/>
  <c r="O447" i="1415"/>
  <c r="O432" i="1415"/>
  <c r="O427" i="1415"/>
  <c r="O411" i="1415"/>
  <c r="O396" i="1415"/>
  <c r="O391" i="1415"/>
  <c r="O375" i="1415"/>
  <c r="O360" i="1415"/>
  <c r="O355" i="1415"/>
  <c r="O333" i="1415"/>
  <c r="O310" i="1415"/>
  <c r="O304" i="1415"/>
  <c r="O270" i="1415"/>
  <c r="O209" i="1415"/>
  <c r="O203" i="1415"/>
  <c r="O192" i="1415"/>
  <c r="O181" i="1415"/>
  <c r="O153" i="1415"/>
  <c r="O142" i="1415"/>
  <c r="O131" i="1415"/>
  <c r="O125" i="1415"/>
  <c r="O114" i="1415"/>
  <c r="O108" i="1415"/>
  <c r="O81" i="1415"/>
  <c r="O75" i="1415"/>
  <c r="O64" i="1415"/>
  <c r="O53" i="1415"/>
  <c r="O1260" i="1415"/>
  <c r="O20" i="1415"/>
  <c r="O14" i="1415"/>
  <c r="O3" i="1415"/>
  <c r="O3350" i="1415"/>
  <c r="O3278" i="1415"/>
  <c r="O3206" i="1415"/>
  <c r="O2633" i="1415"/>
  <c r="O2459" i="1415"/>
  <c r="O2453" i="1415"/>
  <c r="O2447" i="1415"/>
  <c r="O2441" i="1415"/>
  <c r="O2435" i="1415"/>
  <c r="O2429" i="1415"/>
  <c r="O2423" i="1415"/>
  <c r="O2417" i="1415"/>
  <c r="O2411" i="1415"/>
  <c r="O2405" i="1415"/>
  <c r="O2399" i="1415"/>
  <c r="O2393" i="1415"/>
  <c r="O2387" i="1415"/>
  <c r="O2381" i="1415"/>
  <c r="O2375" i="1415"/>
  <c r="O2369" i="1415"/>
  <c r="O2363" i="1415"/>
  <c r="O2357" i="1415"/>
  <c r="O2351" i="1415"/>
  <c r="O2345" i="1415"/>
  <c r="O2339" i="1415"/>
  <c r="O2333" i="1415"/>
  <c r="O2327" i="1415"/>
  <c r="O2321" i="1415"/>
  <c r="O2315" i="1415"/>
  <c r="O2309" i="1415"/>
  <c r="O2303" i="1415"/>
  <c r="O2297" i="1415"/>
  <c r="O2291" i="1415"/>
  <c r="O2285" i="1415"/>
  <c r="O2279" i="1415"/>
  <c r="O2273" i="1415"/>
  <c r="O2267" i="1415"/>
  <c r="O2261" i="1415"/>
  <c r="O2255" i="1415"/>
  <c r="O2249" i="1415"/>
  <c r="O2243" i="1415"/>
  <c r="O2237" i="1415"/>
  <c r="O2231" i="1415"/>
  <c r="O2225" i="1415"/>
  <c r="O2219" i="1415"/>
  <c r="O2213" i="1415"/>
  <c r="O2207" i="1415"/>
  <c r="O2201" i="1415"/>
  <c r="O2195" i="1415"/>
  <c r="O2189" i="1415"/>
  <c r="O2183" i="1415"/>
  <c r="O2177" i="1415"/>
  <c r="O2171" i="1415"/>
  <c r="O2165" i="1415"/>
  <c r="O2159" i="1415"/>
  <c r="O2153" i="1415"/>
  <c r="O2147" i="1415"/>
  <c r="O2141" i="1415"/>
  <c r="O2135" i="1415"/>
  <c r="O2129" i="1415"/>
  <c r="O1196" i="1415"/>
  <c r="O5011" i="1415"/>
  <c r="O4320" i="1415"/>
  <c r="O5087" i="1415"/>
  <c r="O5063" i="1415"/>
  <c r="O5039" i="1415"/>
  <c r="O5015" i="1415"/>
  <c r="O4991" i="1415"/>
  <c r="O4967" i="1415"/>
  <c r="O4943" i="1415"/>
  <c r="O4919" i="1415"/>
  <c r="O4895" i="1415"/>
  <c r="O4501" i="1415"/>
  <c r="O4453" i="1415"/>
  <c r="O4398" i="1415"/>
  <c r="O4387" i="1415"/>
  <c r="O4325" i="1415"/>
  <c r="O4291" i="1415"/>
  <c r="O4224" i="1415"/>
  <c r="O5067" i="1415"/>
  <c r="O5043" i="1415"/>
  <c r="O5019" i="1415"/>
  <c r="O4995" i="1415"/>
  <c r="O4971" i="1415"/>
  <c r="O4947" i="1415"/>
  <c r="O4923" i="1415"/>
  <c r="O4899" i="1415"/>
  <c r="O4875" i="1415"/>
  <c r="O4489" i="1415"/>
  <c r="O4441" i="1415"/>
  <c r="O4397" i="1415"/>
  <c r="O4296" i="1415"/>
  <c r="O4200" i="1415"/>
  <c r="O4502" i="1415"/>
  <c r="O4128" i="1415"/>
  <c r="O4915" i="1415"/>
  <c r="O4891" i="1415"/>
  <c r="O4421" i="1415"/>
  <c r="O4326" i="1415"/>
  <c r="O4368" i="1415"/>
  <c r="O4272" i="1415"/>
  <c r="O4176" i="1415"/>
  <c r="O5083" i="1415"/>
  <c r="O4963" i="1415"/>
  <c r="O5075" i="1415"/>
  <c r="O5051" i="1415"/>
  <c r="O5027" i="1415"/>
  <c r="O5003" i="1415"/>
  <c r="O4979" i="1415"/>
  <c r="O4955" i="1415"/>
  <c r="O4931" i="1415"/>
  <c r="O4907" i="1415"/>
  <c r="O4883" i="1415"/>
  <c r="O4466" i="1415"/>
  <c r="O4373" i="1415"/>
  <c r="O4339" i="1415"/>
  <c r="O4277" i="1415"/>
  <c r="O5059" i="1415"/>
  <c r="O4939" i="1415"/>
  <c r="O4454" i="1415"/>
  <c r="O5035" i="1415"/>
  <c r="O4987" i="1415"/>
  <c r="O5084" i="1415"/>
  <c r="O5079" i="1415"/>
  <c r="O5055" i="1415"/>
  <c r="O5031" i="1415"/>
  <c r="O5007" i="1415"/>
  <c r="O4983" i="1415"/>
  <c r="O4959" i="1415"/>
  <c r="O4935" i="1415"/>
  <c r="O4911" i="1415"/>
  <c r="O4887" i="1415"/>
  <c r="O4492" i="1415"/>
  <c r="O4444" i="1415"/>
  <c r="O4422" i="1415"/>
  <c r="O4411" i="1415"/>
  <c r="O4344" i="1415"/>
  <c r="O4248" i="1415"/>
  <c r="O4152" i="1415"/>
  <c r="O4496" i="1415"/>
  <c r="O4448" i="1415"/>
  <c r="O4041" i="1415"/>
  <c r="O4016" i="1415"/>
  <c r="O4006" i="1415"/>
  <c r="O3980" i="1415"/>
  <c r="O3897" i="1415"/>
  <c r="O3871" i="1415"/>
  <c r="O3518" i="1415"/>
  <c r="O4504" i="1415"/>
  <c r="O4456" i="1415"/>
  <c r="O4040" i="1415"/>
  <c r="O4015" i="1415"/>
  <c r="O4005" i="1415"/>
  <c r="O3979" i="1415"/>
  <c r="O3896" i="1415"/>
  <c r="O3566" i="1415"/>
  <c r="O4464" i="1415"/>
  <c r="O4472" i="1415"/>
  <c r="O4003" i="1415"/>
  <c r="O3993" i="1415"/>
  <c r="O3967" i="1415"/>
  <c r="O3910" i="1415"/>
  <c r="O3884" i="1415"/>
  <c r="O3374" i="1415"/>
  <c r="O3000" i="1415"/>
  <c r="O4480" i="1415"/>
  <c r="O3992" i="1415"/>
  <c r="O3909" i="1415"/>
  <c r="O3883" i="1415"/>
  <c r="O3836" i="1415"/>
  <c r="O3788" i="1415"/>
  <c r="O3740" i="1415"/>
  <c r="O3692" i="1415"/>
  <c r="O3644" i="1415"/>
  <c r="O3422" i="1415"/>
  <c r="O3048" i="1415"/>
  <c r="O4027" i="1415"/>
  <c r="O3945" i="1415"/>
  <c r="O3919" i="1415"/>
  <c r="O3862" i="1415"/>
  <c r="O3825" i="1415"/>
  <c r="O3814" i="1415"/>
  <c r="O3777" i="1415"/>
  <c r="O3766" i="1415"/>
  <c r="O3718" i="1415"/>
  <c r="O3670" i="1415"/>
  <c r="O3622" i="1415"/>
  <c r="O3590" i="1415"/>
  <c r="O4010" i="1415"/>
  <c r="O3962" i="1415"/>
  <c r="O3914" i="1415"/>
  <c r="O3866" i="1415"/>
  <c r="O3818" i="1415"/>
  <c r="O3770" i="1415"/>
  <c r="O3722" i="1415"/>
  <c r="O3674" i="1415"/>
  <c r="O3626" i="1415"/>
  <c r="O3604" i="1415"/>
  <c r="O3580" i="1415"/>
  <c r="O3556" i="1415"/>
  <c r="O3532" i="1415"/>
  <c r="O3508" i="1415"/>
  <c r="O3484" i="1415"/>
  <c r="O3460" i="1415"/>
  <c r="O3436" i="1415"/>
  <c r="O3412" i="1415"/>
  <c r="O3122" i="1415"/>
  <c r="O3074" i="1415"/>
  <c r="O3026" i="1415"/>
  <c r="O2978" i="1415"/>
  <c r="O2956" i="1415"/>
  <c r="O2945" i="1415"/>
  <c r="O2884" i="1415"/>
  <c r="O2873" i="1415"/>
  <c r="O2801" i="1415"/>
  <c r="O4018" i="1415"/>
  <c r="O3970" i="1415"/>
  <c r="O3922" i="1415"/>
  <c r="O3874" i="1415"/>
  <c r="O3826" i="1415"/>
  <c r="O3778" i="1415"/>
  <c r="O3730" i="1415"/>
  <c r="O3682" i="1415"/>
  <c r="O3634" i="1415"/>
  <c r="O3584" i="1415"/>
  <c r="O3560" i="1415"/>
  <c r="O3536" i="1415"/>
  <c r="O3512" i="1415"/>
  <c r="O3488" i="1415"/>
  <c r="O3464" i="1415"/>
  <c r="O3440" i="1415"/>
  <c r="O3416" i="1415"/>
  <c r="O3782" i="1415"/>
  <c r="O3734" i="1415"/>
  <c r="O3686" i="1415"/>
  <c r="O3638" i="1415"/>
  <c r="O3598" i="1415"/>
  <c r="O3574" i="1415"/>
  <c r="O3550" i="1415"/>
  <c r="O3526" i="1415"/>
  <c r="O3502" i="1415"/>
  <c r="O3478" i="1415"/>
  <c r="O3454" i="1415"/>
  <c r="O3430" i="1415"/>
  <c r="O3406" i="1415"/>
  <c r="O3382" i="1415"/>
  <c r="O3358" i="1415"/>
  <c r="O3334" i="1415"/>
  <c r="O3310" i="1415"/>
  <c r="O3286" i="1415"/>
  <c r="O3262" i="1415"/>
  <c r="O3238" i="1415"/>
  <c r="O3214" i="1415"/>
  <c r="O3190" i="1415"/>
  <c r="O3110" i="1415"/>
  <c r="O3062" i="1415"/>
  <c r="O3014" i="1415"/>
  <c r="O4030" i="1415"/>
  <c r="O3982" i="1415"/>
  <c r="O3934" i="1415"/>
  <c r="O3886" i="1415"/>
  <c r="O3838" i="1415"/>
  <c r="O3790" i="1415"/>
  <c r="O3742" i="1415"/>
  <c r="O3694" i="1415"/>
  <c r="O3646" i="1415"/>
  <c r="O3602" i="1415"/>
  <c r="O3578" i="1415"/>
  <c r="O3554" i="1415"/>
  <c r="O3530" i="1415"/>
  <c r="O3506" i="1415"/>
  <c r="O3482" i="1415"/>
  <c r="O3458" i="1415"/>
  <c r="O3434" i="1415"/>
  <c r="O3410" i="1415"/>
  <c r="O3386" i="1415"/>
  <c r="O3362" i="1415"/>
  <c r="O3338" i="1415"/>
  <c r="O3314" i="1415"/>
  <c r="O3290" i="1415"/>
  <c r="O3266" i="1415"/>
  <c r="O3242" i="1415"/>
  <c r="O3218" i="1415"/>
  <c r="O3194" i="1415"/>
  <c r="O3109" i="1415"/>
  <c r="O3061" i="1415"/>
  <c r="O3013" i="1415"/>
  <c r="O2926" i="1415"/>
  <c r="O2854" i="1415"/>
  <c r="O2777" i="1415"/>
  <c r="O4034" i="1415"/>
  <c r="O3986" i="1415"/>
  <c r="O3938" i="1415"/>
  <c r="O3890" i="1415"/>
  <c r="O3842" i="1415"/>
  <c r="O3794" i="1415"/>
  <c r="O3746" i="1415"/>
  <c r="O3698" i="1415"/>
  <c r="O3650" i="1415"/>
  <c r="O3592" i="1415"/>
  <c r="O3568" i="1415"/>
  <c r="O3544" i="1415"/>
  <c r="O3520" i="1415"/>
  <c r="O3496" i="1415"/>
  <c r="O3472" i="1415"/>
  <c r="O3448" i="1415"/>
  <c r="O3424" i="1415"/>
  <c r="O2657" i="1415"/>
  <c r="O4046" i="1415"/>
  <c r="O3998" i="1415"/>
  <c r="O3950" i="1415"/>
  <c r="O3902" i="1415"/>
  <c r="O3854" i="1415"/>
  <c r="O3806" i="1415"/>
  <c r="O3758" i="1415"/>
  <c r="O3710" i="1415"/>
  <c r="O3662" i="1415"/>
  <c r="O3614" i="1415"/>
  <c r="O3586" i="1415"/>
  <c r="O3562" i="1415"/>
  <c r="O3538" i="1415"/>
  <c r="O3514" i="1415"/>
  <c r="O3490" i="1415"/>
  <c r="O3466" i="1415"/>
  <c r="O3442" i="1415"/>
  <c r="O3418" i="1415"/>
  <c r="O3394" i="1415"/>
  <c r="O3370" i="1415"/>
  <c r="O3346" i="1415"/>
  <c r="O3322" i="1415"/>
  <c r="O3298" i="1415"/>
  <c r="O3274" i="1415"/>
  <c r="O3250" i="1415"/>
  <c r="O3226" i="1415"/>
  <c r="O3202" i="1415"/>
  <c r="O3178" i="1415"/>
  <c r="O3097" i="1415"/>
  <c r="O3049" i="1415"/>
  <c r="O3001" i="1415"/>
  <c r="O2902" i="1415"/>
  <c r="O2830" i="1415"/>
  <c r="O2585" i="1415"/>
  <c r="O3139" i="1415"/>
  <c r="O3091" i="1415"/>
  <c r="O3043" i="1415"/>
  <c r="O2995" i="1415"/>
  <c r="O2959" i="1415"/>
  <c r="O2935" i="1415"/>
  <c r="O2911" i="1415"/>
  <c r="O2887" i="1415"/>
  <c r="O2863" i="1415"/>
  <c r="O2839" i="1415"/>
  <c r="O2815" i="1415"/>
  <c r="O2791" i="1415"/>
  <c r="O2767" i="1415"/>
  <c r="O2743" i="1415"/>
  <c r="O2719" i="1415"/>
  <c r="O2695" i="1415"/>
  <c r="O2671" i="1415"/>
  <c r="O2647" i="1415"/>
  <c r="O2623" i="1415"/>
  <c r="O2599" i="1415"/>
  <c r="O2575" i="1415"/>
  <c r="O2551" i="1415"/>
  <c r="O2527" i="1415"/>
  <c r="O2503" i="1415"/>
  <c r="O2479" i="1415"/>
  <c r="O3099" i="1415"/>
  <c r="O3051" i="1415"/>
  <c r="O3003" i="1415"/>
  <c r="O2963" i="1415"/>
  <c r="O2939" i="1415"/>
  <c r="O2915" i="1415"/>
  <c r="O2891" i="1415"/>
  <c r="O2867" i="1415"/>
  <c r="O2843" i="1415"/>
  <c r="O2819" i="1415"/>
  <c r="O2795" i="1415"/>
  <c r="O2771" i="1415"/>
  <c r="O2747" i="1415"/>
  <c r="O2723" i="1415"/>
  <c r="O2699" i="1415"/>
  <c r="O2675" i="1415"/>
  <c r="O2651" i="1415"/>
  <c r="O2627" i="1415"/>
  <c r="O2603" i="1415"/>
  <c r="O2579" i="1415"/>
  <c r="O2555" i="1415"/>
  <c r="O2531" i="1415"/>
  <c r="O2507" i="1415"/>
  <c r="O2483" i="1415"/>
  <c r="O3107" i="1415"/>
  <c r="O3059" i="1415"/>
  <c r="O3011" i="1415"/>
  <c r="O2967" i="1415"/>
  <c r="O2943" i="1415"/>
  <c r="O3115" i="1415"/>
  <c r="O3067" i="1415"/>
  <c r="O3019" i="1415"/>
  <c r="O2971" i="1415"/>
  <c r="O2947" i="1415"/>
  <c r="O2923" i="1415"/>
  <c r="O2899" i="1415"/>
  <c r="O2875" i="1415"/>
  <c r="O2851" i="1415"/>
  <c r="O2827" i="1415"/>
  <c r="O2803" i="1415"/>
  <c r="O2779" i="1415"/>
  <c r="O2755" i="1415"/>
  <c r="O2731" i="1415"/>
  <c r="O2707" i="1415"/>
  <c r="O2683" i="1415"/>
  <c r="O2659" i="1415"/>
  <c r="O2635" i="1415"/>
  <c r="O2611" i="1415"/>
  <c r="O2587" i="1415"/>
  <c r="O2563" i="1415"/>
  <c r="O2539" i="1415"/>
  <c r="O2515" i="1415"/>
  <c r="O2491" i="1415"/>
  <c r="O2467" i="1415"/>
  <c r="O3123" i="1415"/>
  <c r="O3075" i="1415"/>
  <c r="O3027" i="1415"/>
  <c r="O2979" i="1415"/>
  <c r="O2951" i="1415"/>
  <c r="O2927" i="1415"/>
  <c r="O2903" i="1415"/>
  <c r="O2879" i="1415"/>
  <c r="O2855" i="1415"/>
  <c r="O2831" i="1415"/>
  <c r="O2807" i="1415"/>
  <c r="O2783" i="1415"/>
  <c r="O2759" i="1415"/>
  <c r="O2735" i="1415"/>
  <c r="O2711" i="1415"/>
  <c r="O2687" i="1415"/>
  <c r="O2663" i="1415"/>
  <c r="O2639" i="1415"/>
  <c r="O2615" i="1415"/>
  <c r="O2591" i="1415"/>
  <c r="O2567" i="1415"/>
  <c r="O2543" i="1415"/>
  <c r="O2519" i="1415"/>
  <c r="O2495" i="1415"/>
  <c r="O2471" i="1415"/>
  <c r="O3127" i="1415"/>
  <c r="O3079" i="1415"/>
  <c r="O3031" i="1415"/>
  <c r="O2983" i="1415"/>
  <c r="O2965" i="1415"/>
  <c r="O2941" i="1415"/>
  <c r="O2917" i="1415"/>
  <c r="O2893" i="1415"/>
  <c r="O2869" i="1415"/>
  <c r="O2845" i="1415"/>
  <c r="O2821" i="1415"/>
  <c r="O2797" i="1415"/>
  <c r="O2773" i="1415"/>
  <c r="O2749" i="1415"/>
  <c r="O2725" i="1415"/>
  <c r="O2701" i="1415"/>
  <c r="O2677" i="1415"/>
  <c r="O2653" i="1415"/>
  <c r="O2629" i="1415"/>
  <c r="O2605" i="1415"/>
  <c r="O2581" i="1415"/>
  <c r="O2464" i="1415"/>
  <c r="O1763" i="1415"/>
  <c r="O2274" i="1415"/>
  <c r="O2262" i="1415"/>
  <c r="O2250" i="1415"/>
  <c r="O2238" i="1415"/>
  <c r="O2226" i="1415"/>
  <c r="O2214" i="1415"/>
  <c r="O2202" i="1415"/>
  <c r="O2190" i="1415"/>
  <c r="O2178" i="1415"/>
  <c r="O2166" i="1415"/>
  <c r="O2119" i="1415"/>
  <c r="O2113" i="1415"/>
  <c r="O2107" i="1415"/>
  <c r="O2101" i="1415"/>
  <c r="O2095" i="1415"/>
  <c r="O2089" i="1415"/>
  <c r="O2083" i="1415"/>
  <c r="O2077" i="1415"/>
  <c r="O2071" i="1415"/>
  <c r="O2065" i="1415"/>
  <c r="O2059" i="1415"/>
  <c r="O2053" i="1415"/>
  <c r="O2047" i="1415"/>
  <c r="O2041" i="1415"/>
  <c r="O2035" i="1415"/>
  <c r="O2029" i="1415"/>
  <c r="O2023" i="1415"/>
  <c r="O2017" i="1415"/>
  <c r="O2011" i="1415"/>
  <c r="O2005" i="1415"/>
  <c r="O1999" i="1415"/>
  <c r="O1993" i="1415"/>
  <c r="O1987" i="1415"/>
  <c r="O1981" i="1415"/>
  <c r="O1975" i="1415"/>
  <c r="O1969" i="1415"/>
  <c r="O1957" i="1415"/>
  <c r="O1945" i="1415"/>
  <c r="O1933" i="1415"/>
  <c r="O1921" i="1415"/>
  <c r="O1906" i="1415"/>
  <c r="O1893" i="1415"/>
  <c r="O1881" i="1415"/>
  <c r="O1869" i="1415"/>
  <c r="O1857" i="1415"/>
  <c r="O1845" i="1415"/>
  <c r="O1835" i="1415"/>
  <c r="O1809" i="1415"/>
  <c r="O1726" i="1415"/>
  <c r="O2118" i="1415"/>
  <c r="O2112" i="1415"/>
  <c r="O2106" i="1415"/>
  <c r="O2100" i="1415"/>
  <c r="O2094" i="1415"/>
  <c r="O2088" i="1415"/>
  <c r="O2082" i="1415"/>
  <c r="O2076" i="1415"/>
  <c r="O2070" i="1415"/>
  <c r="O2064" i="1415"/>
  <c r="O2058" i="1415"/>
  <c r="O2052" i="1415"/>
  <c r="O2046" i="1415"/>
  <c r="O2040" i="1415"/>
  <c r="O2034" i="1415"/>
  <c r="O2028" i="1415"/>
  <c r="O2022" i="1415"/>
  <c r="O2016" i="1415"/>
  <c r="O2010" i="1415"/>
  <c r="O2004" i="1415"/>
  <c r="O1998" i="1415"/>
  <c r="O1992" i="1415"/>
  <c r="O1986" i="1415"/>
  <c r="O1980" i="1415"/>
  <c r="O1974" i="1415"/>
  <c r="O1968" i="1415"/>
  <c r="O1962" i="1415"/>
  <c r="O1956" i="1415"/>
  <c r="O1950" i="1415"/>
  <c r="O1944" i="1415"/>
  <c r="O1938" i="1415"/>
  <c r="O1932" i="1415"/>
  <c r="O1926" i="1415"/>
  <c r="O1920" i="1415"/>
  <c r="O1911" i="1415"/>
  <c r="O1905" i="1415"/>
  <c r="O1899" i="1415"/>
  <c r="O1892" i="1415"/>
  <c r="O1886" i="1415"/>
  <c r="O1880" i="1415"/>
  <c r="O1874" i="1415"/>
  <c r="O1868" i="1415"/>
  <c r="O1862" i="1415"/>
  <c r="O1856" i="1415"/>
  <c r="O1850" i="1415"/>
  <c r="O2122" i="1415"/>
  <c r="O2116" i="1415"/>
  <c r="O2110" i="1415"/>
  <c r="O2104" i="1415"/>
  <c r="O2098" i="1415"/>
  <c r="O2092" i="1415"/>
  <c r="O2086" i="1415"/>
  <c r="O2080" i="1415"/>
  <c r="O2074" i="1415"/>
  <c r="O2068" i="1415"/>
  <c r="O2062" i="1415"/>
  <c r="O2056" i="1415"/>
  <c r="O2050" i="1415"/>
  <c r="O2044" i="1415"/>
  <c r="O2038" i="1415"/>
  <c r="O2032" i="1415"/>
  <c r="O2026" i="1415"/>
  <c r="O2020" i="1415"/>
  <c r="O2014" i="1415"/>
  <c r="O2008" i="1415"/>
  <c r="O2002" i="1415"/>
  <c r="O1996" i="1415"/>
  <c r="O1990" i="1415"/>
  <c r="O1984" i="1415"/>
  <c r="O1978" i="1415"/>
  <c r="O1972" i="1415"/>
  <c r="O1966" i="1415"/>
  <c r="O1960" i="1415"/>
  <c r="O1954" i="1415"/>
  <c r="O1948" i="1415"/>
  <c r="O1942" i="1415"/>
  <c r="O1936" i="1415"/>
  <c r="O1930" i="1415"/>
  <c r="O1924" i="1415"/>
  <c r="O1918" i="1415"/>
  <c r="O1909" i="1415"/>
  <c r="O1903" i="1415"/>
  <c r="O1897" i="1415"/>
  <c r="O1890" i="1415"/>
  <c r="O1884" i="1415"/>
  <c r="O1878" i="1415"/>
  <c r="O1872" i="1415"/>
  <c r="O1866" i="1415"/>
  <c r="O1860" i="1415"/>
  <c r="O1854" i="1415"/>
  <c r="O1848" i="1415"/>
  <c r="O1822" i="1415"/>
  <c r="O1739" i="1415"/>
  <c r="O1713" i="1415"/>
  <c r="O1800" i="1415"/>
  <c r="O1774" i="1415"/>
  <c r="O1691" i="1415"/>
  <c r="O1804" i="1415"/>
  <c r="O1756" i="1415"/>
  <c r="O1638" i="1415"/>
  <c r="O1008" i="1415"/>
  <c r="O944" i="1415"/>
  <c r="O1812" i="1415"/>
  <c r="O1764" i="1415"/>
  <c r="O1824" i="1415"/>
  <c r="O1776" i="1415"/>
  <c r="O1244" i="1415"/>
  <c r="O1828" i="1415"/>
  <c r="O1780" i="1415"/>
  <c r="O1630" i="1415"/>
  <c r="O1836" i="1415"/>
  <c r="O1788" i="1415"/>
  <c r="O1840" i="1415"/>
  <c r="O1792" i="1415"/>
  <c r="O1634" i="1415"/>
  <c r="O1222" i="1415"/>
  <c r="O1372" i="1415"/>
  <c r="O1324" i="1415"/>
  <c r="O1276" i="1415"/>
  <c r="O1226" i="1415"/>
  <c r="O1116" i="1415"/>
  <c r="O1074" i="1415"/>
  <c r="O1068" i="1415"/>
  <c r="O996" i="1415"/>
  <c r="O931" i="1415"/>
  <c r="O848" i="1415"/>
  <c r="O1380" i="1415"/>
  <c r="O1332" i="1415"/>
  <c r="O1284" i="1415"/>
  <c r="O1234" i="1415"/>
  <c r="O1110" i="1415"/>
  <c r="O1062" i="1415"/>
  <c r="O1024" i="1415"/>
  <c r="O960" i="1415"/>
  <c r="O1336" i="1415"/>
  <c r="O1288" i="1415"/>
  <c r="O1238" i="1415"/>
  <c r="O1012" i="1415"/>
  <c r="O948" i="1415"/>
  <c r="O1344" i="1415"/>
  <c r="O1296" i="1415"/>
  <c r="O1246" i="1415"/>
  <c r="O1198" i="1415"/>
  <c r="O976" i="1415"/>
  <c r="O1348" i="1415"/>
  <c r="O1300" i="1415"/>
  <c r="O1250" i="1415"/>
  <c r="O1202" i="1415"/>
  <c r="O1098" i="1415"/>
  <c r="O1092" i="1415"/>
  <c r="O1050" i="1415"/>
  <c r="O1044" i="1415"/>
  <c r="O1028" i="1415"/>
  <c r="O964" i="1415"/>
  <c r="O751" i="1415"/>
  <c r="O1356" i="1415"/>
  <c r="O1308" i="1415"/>
  <c r="O1258" i="1415"/>
  <c r="O1210" i="1415"/>
  <c r="O1086" i="1415"/>
  <c r="O1038" i="1415"/>
  <c r="O992" i="1415"/>
  <c r="O926" i="1415"/>
  <c r="O1360" i="1415"/>
  <c r="O1312" i="1415"/>
  <c r="O1264" i="1415"/>
  <c r="O1214" i="1415"/>
  <c r="O980" i="1415"/>
  <c r="O914" i="1415"/>
  <c r="O1095" i="1415"/>
  <c r="O1071" i="1415"/>
  <c r="O1047" i="1415"/>
  <c r="O1022" i="1415"/>
  <c r="O884" i="1415"/>
  <c r="O879" i="1415"/>
  <c r="O853" i="1415"/>
  <c r="O631" i="1415"/>
  <c r="O1109" i="1415"/>
  <c r="O1085" i="1415"/>
  <c r="O1061" i="1415"/>
  <c r="O1037" i="1415"/>
  <c r="O1027" i="1415"/>
  <c r="O1011" i="1415"/>
  <c r="O995" i="1415"/>
  <c r="O979" i="1415"/>
  <c r="O963" i="1415"/>
  <c r="O947" i="1415"/>
  <c r="O930" i="1415"/>
  <c r="O913" i="1415"/>
  <c r="O847" i="1415"/>
  <c r="O842" i="1415"/>
  <c r="O799" i="1415"/>
  <c r="O1099" i="1415"/>
  <c r="O1075" i="1415"/>
  <c r="O1051" i="1415"/>
  <c r="O1021" i="1415"/>
  <c r="O1005" i="1415"/>
  <c r="O989" i="1415"/>
  <c r="O973" i="1415"/>
  <c r="O957" i="1415"/>
  <c r="O941" i="1415"/>
  <c r="O923" i="1415"/>
  <c r="O907" i="1415"/>
  <c r="O777" i="1415"/>
  <c r="O679" i="1415"/>
  <c r="O1121" i="1415"/>
  <c r="O1107" i="1415"/>
  <c r="O1083" i="1415"/>
  <c r="O1059" i="1415"/>
  <c r="O1035" i="1415"/>
  <c r="O1030" i="1415"/>
  <c r="O1014" i="1415"/>
  <c r="O34" i="1415"/>
  <c r="O829" i="1415"/>
  <c r="O775" i="1415"/>
  <c r="O1111" i="1415"/>
  <c r="O1087" i="1415"/>
  <c r="O1063" i="1415"/>
  <c r="O1039" i="1415"/>
  <c r="O1029" i="1415"/>
  <c r="O1013" i="1415"/>
  <c r="O997" i="1415"/>
  <c r="O981" i="1415"/>
  <c r="O965" i="1415"/>
  <c r="O949" i="1415"/>
  <c r="O932" i="1415"/>
  <c r="O915" i="1415"/>
  <c r="O899" i="1415"/>
  <c r="O1101" i="1415"/>
  <c r="O1077" i="1415"/>
  <c r="O1053" i="1415"/>
  <c r="O1018" i="1415"/>
  <c r="O849" i="1415"/>
  <c r="O801" i="1415"/>
  <c r="O703" i="1415"/>
  <c r="O875" i="1415"/>
  <c r="O862" i="1415"/>
  <c r="O838" i="1415"/>
  <c r="O814" i="1415"/>
  <c r="O327" i="1415"/>
  <c r="O237" i="1415"/>
  <c r="O215" i="1415"/>
  <c r="O896" i="1415"/>
  <c r="O32" i="1415"/>
  <c r="O856" i="1415"/>
  <c r="O832" i="1415"/>
  <c r="O808" i="1415"/>
  <c r="O784" i="1415"/>
  <c r="O760" i="1415"/>
  <c r="O736" i="1415"/>
  <c r="O712" i="1415"/>
  <c r="O688" i="1415"/>
  <c r="O664" i="1415"/>
  <c r="O640" i="1415"/>
  <c r="O616" i="1415"/>
  <c r="O592" i="1415"/>
  <c r="O253" i="1415"/>
  <c r="O231" i="1415"/>
  <c r="O883" i="1415"/>
  <c r="O870" i="1415"/>
  <c r="O846" i="1415"/>
  <c r="O822" i="1415"/>
  <c r="O269" i="1415"/>
  <c r="O247" i="1415"/>
  <c r="O890" i="1415"/>
  <c r="O26" i="1415"/>
  <c r="O850" i="1415"/>
  <c r="O826" i="1415"/>
  <c r="O279" i="1415"/>
  <c r="O301" i="1415"/>
  <c r="O868" i="1415"/>
  <c r="O844" i="1415"/>
  <c r="O820" i="1415"/>
  <c r="O796" i="1415"/>
  <c r="O772" i="1415"/>
  <c r="O748" i="1415"/>
  <c r="O724" i="1415"/>
  <c r="O700" i="1415"/>
  <c r="O676" i="1415"/>
  <c r="O652" i="1415"/>
  <c r="O628" i="1415"/>
  <c r="O604" i="1415"/>
  <c r="O580" i="1415"/>
  <c r="O317" i="1415"/>
  <c r="O311" i="1415"/>
  <c r="O332" i="1415"/>
  <c r="O316" i="1415"/>
  <c r="O300" i="1415"/>
  <c r="O284" i="1415"/>
  <c r="O268" i="1415"/>
  <c r="O252" i="1415"/>
  <c r="O236" i="1415"/>
  <c r="O220" i="1415"/>
  <c r="O337" i="1415"/>
  <c r="O321" i="1415"/>
  <c r="O305" i="1415"/>
  <c r="O289" i="1415"/>
  <c r="O273" i="1415"/>
  <c r="O257" i="1415"/>
  <c r="O241" i="1415"/>
  <c r="O225" i="1415"/>
  <c r="O341" i="1415"/>
  <c r="O325" i="1415"/>
  <c r="O309" i="1415"/>
  <c r="O293" i="1415"/>
  <c r="O277" i="1415"/>
  <c r="O261" i="1415"/>
  <c r="O245" i="1415"/>
  <c r="O229" i="1415"/>
  <c r="O335" i="1415"/>
  <c r="O319" i="1415"/>
  <c r="O303" i="1415"/>
  <c r="O287" i="1415"/>
  <c r="O271" i="1415"/>
  <c r="O255" i="1415"/>
  <c r="O239" i="1415"/>
  <c r="O223" i="1415"/>
  <c r="O340" i="1415"/>
  <c r="O324" i="1415"/>
  <c r="O308" i="1415"/>
  <c r="O292" i="1415"/>
  <c r="O276" i="1415"/>
  <c r="O260" i="1415"/>
  <c r="O244" i="1415"/>
  <c r="O228" i="1415"/>
  <c r="O339" i="1415"/>
  <c r="O323" i="1415"/>
  <c r="O307" i="1415"/>
  <c r="O291" i="1415"/>
  <c r="O275" i="1415"/>
  <c r="O259" i="1415"/>
  <c r="O243" i="1415"/>
  <c r="O227" i="1415"/>
  <c r="A6" i="1382"/>
  <c r="F3" i="1379"/>
  <c r="O11" i="1405" l="1"/>
  <c r="L11" i="1405"/>
  <c r="O24" i="1405"/>
  <c r="O7" i="1405"/>
  <c r="L7" i="1405"/>
  <c r="P7" i="1405" s="1"/>
  <c r="L9" i="1405"/>
  <c r="P9" i="1405" s="1"/>
  <c r="O8" i="1405"/>
  <c r="L8" i="1405"/>
  <c r="P8" i="1405" s="1"/>
  <c r="Q8" i="1405" s="1"/>
  <c r="O17" i="1405"/>
  <c r="O9" i="1405"/>
  <c r="O18" i="1405"/>
  <c r="O4305" i="1415"/>
  <c r="O4285" i="1415"/>
  <c r="O4267" i="1415"/>
  <c r="O4265" i="1415"/>
  <c r="O4253" i="1415"/>
  <c r="O4239" i="1415"/>
  <c r="O4231" i="1415"/>
  <c r="O4229" i="1415"/>
  <c r="O4215" i="1415"/>
  <c r="O4181" i="1415"/>
  <c r="O4173" i="1415"/>
  <c r="O4167" i="1415"/>
  <c r="O4149" i="1415"/>
  <c r="O4135" i="1415"/>
  <c r="O4107" i="1415"/>
  <c r="O4105" i="1415"/>
  <c r="O4079" i="1415"/>
  <c r="O4059" i="1415"/>
  <c r="O4053" i="1415"/>
  <c r="O4037" i="1415"/>
  <c r="O4031" i="1415"/>
  <c r="O3995" i="1415"/>
  <c r="O3983" i="1415"/>
  <c r="O3977" i="1415"/>
  <c r="O3975" i="1415"/>
  <c r="O3969" i="1415"/>
  <c r="O3955" i="1415"/>
  <c r="O3947" i="1415"/>
  <c r="O3929" i="1415"/>
  <c r="O3917" i="1415"/>
  <c r="O3901" i="1415"/>
  <c r="O3891" i="1415"/>
  <c r="O3887" i="1415"/>
  <c r="O3879" i="1415"/>
  <c r="O3867" i="1415"/>
  <c r="O3865" i="1415"/>
  <c r="O3851" i="1415"/>
  <c r="O3829" i="1415"/>
  <c r="O3803" i="1415"/>
  <c r="O3789" i="1415"/>
  <c r="O3781" i="1415"/>
  <c r="O3769" i="1415"/>
  <c r="O3761" i="1415"/>
  <c r="O3751" i="1415"/>
  <c r="O3743" i="1415"/>
  <c r="O3741" i="1415"/>
  <c r="O3733" i="1415"/>
  <c r="O3731" i="1415"/>
  <c r="O3729" i="1415"/>
  <c r="O3687" i="1415"/>
  <c r="O3679" i="1415"/>
  <c r="O3665" i="1415"/>
  <c r="O3651" i="1415"/>
  <c r="O3647" i="1415"/>
  <c r="O3641" i="1415"/>
  <c r="O3633" i="1415"/>
  <c r="O3599" i="1415"/>
  <c r="O3585" i="1415"/>
  <c r="O3549" i="1415"/>
  <c r="O3531" i="1415"/>
  <c r="O3527" i="1415"/>
  <c r="O3477" i="1415"/>
  <c r="O3471" i="1415"/>
  <c r="O3467" i="1415"/>
  <c r="O3459" i="1415"/>
  <c r="O3451" i="1415"/>
  <c r="O3437" i="1415"/>
  <c r="O3417" i="1415"/>
  <c r="O3407" i="1415"/>
  <c r="O3403" i="1415"/>
  <c r="O3393" i="1415"/>
  <c r="O3385" i="1415"/>
  <c r="O3375" i="1415"/>
  <c r="O3341" i="1415"/>
  <c r="O3335" i="1415"/>
  <c r="O4324" i="1415"/>
  <c r="O4316" i="1415"/>
  <c r="O4308" i="1415"/>
  <c r="O4298" i="1415"/>
  <c r="O4294" i="1415"/>
  <c r="O4292" i="1415"/>
  <c r="O4288" i="1415"/>
  <c r="O4286" i="1415"/>
  <c r="O4282" i="1415"/>
  <c r="O4280" i="1415"/>
  <c r="O4276" i="1415"/>
  <c r="O4266" i="1415"/>
  <c r="O4254" i="1415"/>
  <c r="O4250" i="1415"/>
  <c r="O4236" i="1415"/>
  <c r="O4230" i="1415"/>
  <c r="O4226" i="1415"/>
  <c r="O4218" i="1415"/>
  <c r="O4216" i="1415"/>
  <c r="O4214" i="1415"/>
  <c r="O4210" i="1415"/>
  <c r="O4208" i="1415"/>
  <c r="O4206" i="1415"/>
  <c r="O4196" i="1415"/>
  <c r="O4194" i="1415"/>
  <c r="O4190" i="1415"/>
  <c r="O4174" i="1415"/>
  <c r="O4172" i="1415"/>
  <c r="O4170" i="1415"/>
  <c r="O4156" i="1415"/>
  <c r="O4154" i="1415"/>
  <c r="O4148" i="1415"/>
  <c r="O4146" i="1415"/>
  <c r="O4144" i="1415"/>
  <c r="O4138" i="1415"/>
  <c r="O4126" i="1415"/>
  <c r="O4122" i="1415"/>
  <c r="O4120" i="1415"/>
  <c r="O4114" i="1415"/>
  <c r="O4110" i="1415"/>
  <c r="O4104" i="1415"/>
  <c r="O4102" i="1415"/>
  <c r="O4096" i="1415"/>
  <c r="O4094" i="1415"/>
  <c r="O4090" i="1415"/>
  <c r="O4082" i="1415"/>
  <c r="O4078" i="1415"/>
  <c r="O4076" i="1415"/>
  <c r="O4074" i="1415"/>
  <c r="O4058" i="1415"/>
  <c r="O4052" i="1415"/>
  <c r="O4050" i="1415"/>
  <c r="O4044" i="1415"/>
  <c r="O4036" i="1415"/>
  <c r="O4028" i="1415"/>
  <c r="O4026" i="1415"/>
  <c r="O4024" i="1415"/>
  <c r="O4020" i="1415"/>
  <c r="O4012" i="1415"/>
  <c r="O3990" i="1415"/>
  <c r="O3988" i="1415"/>
  <c r="O3976" i="1415"/>
  <c r="O3892" i="1415"/>
  <c r="O3852" i="1415"/>
  <c r="O3822" i="1415"/>
  <c r="O3780" i="1415"/>
  <c r="O3716" i="1415"/>
  <c r="O3658" i="1415"/>
  <c r="O3570" i="1415"/>
  <c r="O3540" i="1415"/>
  <c r="O3486" i="1415"/>
  <c r="O3372" i="1415"/>
  <c r="O3300" i="1415"/>
  <c r="O3294" i="1415"/>
  <c r="O3292" i="1415"/>
  <c r="O4673" i="1415"/>
  <c r="O4665" i="1415"/>
  <c r="O4663" i="1415"/>
  <c r="O4659" i="1415"/>
  <c r="O4653" i="1415"/>
  <c r="O4649" i="1415"/>
  <c r="O4617" i="1415"/>
  <c r="O4605" i="1415"/>
  <c r="O4587" i="1415"/>
  <c r="O4581" i="1415"/>
  <c r="O4555" i="1415"/>
  <c r="O4547" i="1415"/>
  <c r="O4543" i="1415"/>
  <c r="O4519" i="1415"/>
  <c r="O4515" i="1415"/>
  <c r="O4503" i="1415"/>
  <c r="O4495" i="1415"/>
  <c r="O4493" i="1415"/>
  <c r="O4487" i="1415"/>
  <c r="O4481" i="1415"/>
  <c r="O4469" i="1415"/>
  <c r="O4463" i="1415"/>
  <c r="O4439" i="1415"/>
  <c r="O4425" i="1415"/>
  <c r="O4419" i="1415"/>
  <c r="O4369" i="1415"/>
  <c r="O4363" i="1415"/>
  <c r="O4357" i="1415"/>
  <c r="O4337" i="1415"/>
  <c r="O4331" i="1415"/>
  <c r="O4329" i="1415"/>
  <c r="O87" i="1405"/>
  <c r="O67" i="1405"/>
  <c r="O3317" i="1415"/>
  <c r="O3305" i="1415"/>
  <c r="O3303" i="1415"/>
  <c r="O3295" i="1415"/>
  <c r="O3271" i="1415"/>
  <c r="O3265" i="1415"/>
  <c r="O3263" i="1415"/>
  <c r="O3235" i="1415"/>
  <c r="O3209" i="1415"/>
  <c r="O3197" i="1415"/>
  <c r="O3159" i="1415"/>
  <c r="O3057" i="1415"/>
  <c r="O2997" i="1415"/>
  <c r="O2933" i="1415"/>
  <c r="O2308" i="1415"/>
  <c r="O2302" i="1415"/>
  <c r="O2296" i="1415"/>
  <c r="O2284" i="1415"/>
  <c r="O2278" i="1415"/>
  <c r="O2260" i="1415"/>
  <c r="O2206" i="1415"/>
  <c r="O2170" i="1415"/>
  <c r="O2158" i="1415"/>
  <c r="O2152" i="1415"/>
  <c r="O82" i="1405"/>
  <c r="O3232" i="1415"/>
  <c r="O3170" i="1415"/>
  <c r="O3150" i="1415"/>
  <c r="O2397" i="1415"/>
  <c r="O2391" i="1415"/>
  <c r="O2373" i="1415"/>
  <c r="O2367" i="1415"/>
  <c r="O2355" i="1415"/>
  <c r="O2349" i="1415"/>
  <c r="O2343" i="1415"/>
  <c r="O2313" i="1415"/>
  <c r="O2307" i="1415"/>
  <c r="O2295" i="1415"/>
  <c r="O2199" i="1415"/>
  <c r="O2151" i="1415"/>
  <c r="O2139" i="1415"/>
  <c r="O2133" i="1415"/>
  <c r="O2123" i="1415"/>
  <c r="O2121" i="1415"/>
  <c r="O2117" i="1415"/>
  <c r="O2109" i="1415"/>
  <c r="O2105" i="1415"/>
  <c r="O2099" i="1415"/>
  <c r="O2097" i="1415"/>
  <c r="O2093" i="1415"/>
  <c r="O2085" i="1415"/>
  <c r="O2081" i="1415"/>
  <c r="O2075" i="1415"/>
  <c r="O2073" i="1415"/>
  <c r="O2061" i="1415"/>
  <c r="O2037" i="1415"/>
  <c r="O2013" i="1415"/>
  <c r="O1989" i="1415"/>
  <c r="O1965" i="1415"/>
  <c r="O1931" i="1415"/>
  <c r="O1929" i="1415"/>
  <c r="O1919" i="1415"/>
  <c r="O1904" i="1415"/>
  <c r="O1900" i="1415"/>
  <c r="O1891" i="1415"/>
  <c r="O1879" i="1415"/>
  <c r="O1877" i="1415"/>
  <c r="O1867" i="1415"/>
  <c r="O1843" i="1415"/>
  <c r="O1827" i="1415"/>
  <c r="O1801" i="1415"/>
  <c r="O1795" i="1415"/>
  <c r="O1779" i="1415"/>
  <c r="O1775" i="1415"/>
  <c r="O1771" i="1415"/>
  <c r="O1761" i="1415"/>
  <c r="O1755" i="1415"/>
  <c r="O1753" i="1415"/>
  <c r="O1751" i="1415"/>
  <c r="O1745" i="1415"/>
  <c r="O1729" i="1415"/>
  <c r="O1717" i="1415"/>
  <c r="O1707" i="1415"/>
  <c r="O1705" i="1415"/>
  <c r="O1683" i="1415"/>
  <c r="O1637" i="1415"/>
  <c r="O1635" i="1415"/>
  <c r="O1629" i="1415"/>
  <c r="O1613" i="1415"/>
  <c r="O1603" i="1415"/>
  <c r="O1597" i="1415"/>
  <c r="O1595" i="1415"/>
  <c r="O1579" i="1415"/>
  <c r="O1573" i="1415"/>
  <c r="O1565" i="1415"/>
  <c r="O1563" i="1415"/>
  <c r="O1549" i="1415"/>
  <c r="O1541" i="1415"/>
  <c r="O1533" i="1415"/>
  <c r="O1525" i="1415"/>
  <c r="O1523" i="1415"/>
  <c r="O1501" i="1415"/>
  <c r="O1493" i="1415"/>
  <c r="O1491" i="1415"/>
  <c r="O1475" i="1415"/>
  <c r="O1473" i="1415"/>
  <c r="O1467" i="1415"/>
  <c r="O1449" i="1415"/>
  <c r="O1445" i="1415"/>
  <c r="O1443" i="1415"/>
  <c r="O1435" i="1415"/>
  <c r="O1433" i="1415"/>
  <c r="O1417" i="1415"/>
  <c r="O1409" i="1415"/>
  <c r="O1401" i="1415"/>
  <c r="O1379" i="1415"/>
  <c r="O1373" i="1415"/>
  <c r="O1371" i="1415"/>
  <c r="O1357" i="1415"/>
  <c r="O1353" i="1415"/>
  <c r="O1345" i="1415"/>
  <c r="O1329" i="1415"/>
  <c r="O1317" i="1415"/>
  <c r="O1315" i="1415"/>
  <c r="O1287" i="1415"/>
  <c r="O1273" i="1415"/>
  <c r="O1269" i="1415"/>
  <c r="O1251" i="1415"/>
  <c r="O1247" i="1415"/>
  <c r="O1243" i="1415"/>
  <c r="O1235" i="1415"/>
  <c r="O1203" i="1415"/>
  <c r="O1201" i="1415"/>
  <c r="O1195" i="1415"/>
  <c r="O1183" i="1415"/>
  <c r="O1175" i="1415"/>
  <c r="O1169" i="1415"/>
  <c r="O1155" i="1415"/>
  <c r="O1153" i="1415"/>
  <c r="O1135" i="1415"/>
  <c r="O1129" i="1415"/>
  <c r="O1117" i="1415"/>
  <c r="O1097" i="1415"/>
  <c r="O1073" i="1415"/>
  <c r="O1067" i="1415"/>
  <c r="O1023" i="1415"/>
  <c r="O1019" i="1415"/>
  <c r="O1017" i="1415"/>
  <c r="O999" i="1415"/>
  <c r="O975" i="1415"/>
  <c r="O953" i="1415"/>
  <c r="O951" i="1415"/>
  <c r="O945" i="1415"/>
  <c r="O939" i="1415"/>
  <c r="O927" i="1415"/>
  <c r="O891" i="1415"/>
  <c r="O882" i="1415"/>
  <c r="O880" i="1415"/>
  <c r="O861" i="1415"/>
  <c r="O837" i="1415"/>
  <c r="O809" i="1415"/>
  <c r="O803" i="1415"/>
  <c r="O791" i="1415"/>
  <c r="O779" i="1415"/>
  <c r="O773" i="1415"/>
  <c r="O767" i="1415"/>
  <c r="O745" i="1415"/>
  <c r="O741" i="1415"/>
  <c r="O671" i="1415"/>
  <c r="O669" i="1415"/>
  <c r="O647" i="1415"/>
  <c r="O629" i="1415"/>
  <c r="O621" i="1415"/>
  <c r="O581" i="1415"/>
  <c r="O573" i="1415"/>
  <c r="O559" i="1415"/>
  <c r="O549" i="1415"/>
  <c r="O541" i="1415"/>
  <c r="O521" i="1415"/>
  <c r="O503" i="1415"/>
  <c r="O477" i="1415"/>
  <c r="O455" i="1415"/>
  <c r="O445" i="1415"/>
  <c r="O419" i="1415"/>
  <c r="O405" i="1415"/>
  <c r="O369" i="1415"/>
  <c r="O359" i="1415"/>
  <c r="O353" i="1415"/>
  <c r="O299" i="1415"/>
  <c r="O119" i="1415"/>
  <c r="O77" i="1415"/>
  <c r="O41" i="1415"/>
  <c r="O935" i="1415"/>
  <c r="O5078" i="1415"/>
  <c r="O5034" i="1415"/>
  <c r="O5020" i="1415"/>
  <c r="O5006" i="1415"/>
  <c r="O4998" i="1415"/>
  <c r="O4996" i="1415"/>
  <c r="O4986" i="1415"/>
  <c r="O4952" i="1415"/>
  <c r="O4932" i="1415"/>
  <c r="O4924" i="1415"/>
  <c r="O4890" i="1415"/>
  <c r="O4882" i="1415"/>
  <c r="O4672" i="1415"/>
  <c r="O4642" i="1415"/>
  <c r="O4624" i="1415"/>
  <c r="O5085" i="1415"/>
  <c r="O5073" i="1415"/>
  <c r="O5057" i="1415"/>
  <c r="O4909" i="1415"/>
  <c r="O4753" i="1415"/>
  <c r="O4741" i="1415"/>
  <c r="O4695" i="1415"/>
  <c r="O3996" i="1415"/>
  <c r="O3984" i="1415"/>
  <c r="O3978" i="1415"/>
  <c r="O3954" i="1415"/>
  <c r="O3952" i="1415"/>
  <c r="O3948" i="1415"/>
  <c r="O3930" i="1415"/>
  <c r="O3928" i="1415"/>
  <c r="O3926" i="1415"/>
  <c r="O3920" i="1415"/>
  <c r="O3900" i="1415"/>
  <c r="O3880" i="1415"/>
  <c r="O3870" i="1415"/>
  <c r="O3834" i="1415"/>
  <c r="O3820" i="1415"/>
  <c r="O3130" i="1415"/>
  <c r="O2266" i="1415"/>
  <c r="O2169" i="1415"/>
  <c r="O2157" i="1415"/>
  <c r="O42" i="1405"/>
  <c r="O4866" i="1415"/>
  <c r="O4834" i="1415"/>
  <c r="O4822" i="1415"/>
  <c r="O4814" i="1415"/>
  <c r="O4794" i="1415"/>
  <c r="O4772" i="1415"/>
  <c r="O4770" i="1415"/>
  <c r="O4766" i="1415"/>
  <c r="O4762" i="1415"/>
  <c r="O4752" i="1415"/>
  <c r="O4738" i="1415"/>
  <c r="O4736" i="1415"/>
  <c r="O4728" i="1415"/>
  <c r="O4718" i="1415"/>
  <c r="O4710" i="1415"/>
  <c r="O4708" i="1415"/>
  <c r="O4700" i="1415"/>
  <c r="O4694" i="1415"/>
  <c r="O4686" i="1415"/>
  <c r="O4680" i="1415"/>
  <c r="O4321" i="1415"/>
  <c r="O4315" i="1415"/>
  <c r="O4301" i="1415"/>
  <c r="O4297" i="1415"/>
  <c r="O4257" i="1415"/>
  <c r="O4251" i="1415"/>
  <c r="O4249" i="1415"/>
  <c r="O4225" i="1415"/>
  <c r="O4213" i="1415"/>
  <c r="O4207" i="1415"/>
  <c r="O4205" i="1415"/>
  <c r="O4201" i="1415"/>
  <c r="O4193" i="1415"/>
  <c r="O4177" i="1415"/>
  <c r="O4171" i="1415"/>
  <c r="O4165" i="1415"/>
  <c r="O4161" i="1415"/>
  <c r="O4143" i="1415"/>
  <c r="O4119" i="1415"/>
  <c r="O4093" i="1415"/>
  <c r="O4085" i="1415"/>
  <c r="O4081" i="1415"/>
  <c r="O4065" i="1415"/>
  <c r="O4063" i="1415"/>
  <c r="O4039" i="1415"/>
  <c r="O4029" i="1415"/>
  <c r="O4023" i="1415"/>
  <c r="O4021" i="1415"/>
  <c r="O2434" i="1415"/>
  <c r="O2337" i="1415"/>
  <c r="O2325" i="1415"/>
  <c r="O2254" i="1415"/>
  <c r="O2248" i="1415"/>
  <c r="O2236" i="1415"/>
  <c r="O55" i="1405"/>
  <c r="O47" i="1405"/>
  <c r="O79" i="1405"/>
  <c r="O2223" i="1415"/>
  <c r="O2146" i="1415"/>
  <c r="O1820" i="1415"/>
  <c r="O1702" i="1415"/>
  <c r="O1636" i="1415"/>
  <c r="O232" i="1415"/>
  <c r="O202" i="1415"/>
  <c r="P75" i="1405"/>
  <c r="O74" i="1405"/>
  <c r="O3808" i="1415"/>
  <c r="O3804" i="1415"/>
  <c r="O3796" i="1415"/>
  <c r="O3776" i="1415"/>
  <c r="O3760" i="1415"/>
  <c r="O3754" i="1415"/>
  <c r="O3748" i="1415"/>
  <c r="O3738" i="1415"/>
  <c r="O3726" i="1415"/>
  <c r="O3708" i="1415"/>
  <c r="O3690" i="1415"/>
  <c r="O3668" i="1415"/>
  <c r="O3664" i="1415"/>
  <c r="O3660" i="1415"/>
  <c r="O3624" i="1415"/>
  <c r="O3620" i="1415"/>
  <c r="O3608" i="1415"/>
  <c r="O3582" i="1415"/>
  <c r="O3558" i="1415"/>
  <c r="O3552" i="1415"/>
  <c r="O3468" i="1415"/>
  <c r="O3438" i="1415"/>
  <c r="O3428" i="1415"/>
  <c r="O3402" i="1415"/>
  <c r="O3396" i="1415"/>
  <c r="O3392" i="1415"/>
  <c r="O3384" i="1415"/>
  <c r="O3380" i="1415"/>
  <c r="O3366" i="1415"/>
  <c r="O3354" i="1415"/>
  <c r="O3332" i="1415"/>
  <c r="O3328" i="1415"/>
  <c r="O3326" i="1415"/>
  <c r="O3318" i="1415"/>
  <c r="O3304" i="1415"/>
  <c r="O3254" i="1415"/>
  <c r="O3224" i="1415"/>
  <c r="O3210" i="1415"/>
  <c r="O3196" i="1415"/>
  <c r="O3192" i="1415"/>
  <c r="O3184" i="1415"/>
  <c r="O3174" i="1415"/>
  <c r="O3160" i="1415"/>
  <c r="O3156" i="1415"/>
  <c r="O3144" i="1415"/>
  <c r="O3134" i="1415"/>
  <c r="O3126" i="1415"/>
  <c r="O3092" i="1415"/>
  <c r="O3082" i="1415"/>
  <c r="O3066" i="1415"/>
  <c r="O3060" i="1415"/>
  <c r="O3056" i="1415"/>
  <c r="O3022" i="1415"/>
  <c r="O3012" i="1415"/>
  <c r="O2990" i="1415"/>
  <c r="O2970" i="1415"/>
  <c r="O2930" i="1415"/>
  <c r="O2922" i="1415"/>
  <c r="O2914" i="1415"/>
  <c r="O2908" i="1415"/>
  <c r="O2894" i="1415"/>
  <c r="O2858" i="1415"/>
  <c r="O2814" i="1415"/>
  <c r="O2812" i="1415"/>
  <c r="O2802" i="1415"/>
  <c r="O2788" i="1415"/>
  <c r="O2753" i="1415"/>
  <c r="O2693" i="1415"/>
  <c r="O2685" i="1415"/>
  <c r="O2649" i="1415"/>
  <c r="O2537" i="1415"/>
  <c r="O2525" i="1415"/>
  <c r="O2509" i="1415"/>
  <c r="O2505" i="1415"/>
  <c r="O2457" i="1415"/>
  <c r="O2338" i="1415"/>
  <c r="O2326" i="1415"/>
  <c r="O2314" i="1415"/>
  <c r="O2247" i="1415"/>
  <c r="O2212" i="1415"/>
  <c r="O2194" i="1415"/>
  <c r="O2188" i="1415"/>
  <c r="O4908" i="1415"/>
  <c r="O4742" i="1415"/>
  <c r="O2463" i="1415"/>
  <c r="O2217" i="1415"/>
  <c r="P83" i="1405"/>
  <c r="O63" i="1405"/>
  <c r="O59" i="1405"/>
  <c r="O35" i="1405"/>
  <c r="O86" i="1405"/>
  <c r="O66" i="1405"/>
  <c r="O38" i="1405"/>
  <c r="O5082" i="1415"/>
  <c r="O5062" i="1415"/>
  <c r="O5058" i="1415"/>
  <c r="O5054" i="1415"/>
  <c r="O5030" i="1415"/>
  <c r="O5024" i="1415"/>
  <c r="O5018" i="1415"/>
  <c r="O5012" i="1415"/>
  <c r="O5010" i="1415"/>
  <c r="O5004" i="1415"/>
  <c r="O4992" i="1415"/>
  <c r="O4958" i="1415"/>
  <c r="O4938" i="1415"/>
  <c r="O4936" i="1415"/>
  <c r="O4918" i="1415"/>
  <c r="O4902" i="1415"/>
  <c r="O4896" i="1415"/>
  <c r="O4886" i="1415"/>
  <c r="O4862" i="1415"/>
  <c r="O4858" i="1415"/>
  <c r="O4856" i="1415"/>
  <c r="O4854" i="1415"/>
  <c r="O4850" i="1415"/>
  <c r="O4844" i="1415"/>
  <c r="O4832" i="1415"/>
  <c r="O4830" i="1415"/>
  <c r="O4820" i="1415"/>
  <c r="O4806" i="1415"/>
  <c r="O4756" i="1415"/>
  <c r="O4746" i="1415"/>
  <c r="O2332" i="1415"/>
  <c r="O51" i="1405"/>
  <c r="O2385" i="1415"/>
  <c r="O2379" i="1415"/>
  <c r="O83" i="1405"/>
  <c r="O78" i="1405"/>
  <c r="O71" i="1405"/>
  <c r="O54" i="1405"/>
  <c r="O4622" i="1415"/>
  <c r="O2488" i="1415"/>
  <c r="O2452" i="1415"/>
  <c r="O2445" i="1415"/>
  <c r="O2427" i="1415"/>
  <c r="O2410" i="1415"/>
  <c r="O2361" i="1415"/>
  <c r="O2289" i="1415"/>
  <c r="O2271" i="1415"/>
  <c r="O2242" i="1415"/>
  <c r="O2229" i="1415"/>
  <c r="O2211" i="1415"/>
  <c r="O2200" i="1415"/>
  <c r="O2182" i="1415"/>
  <c r="O2176" i="1415"/>
  <c r="O2164" i="1415"/>
  <c r="O743" i="1415"/>
  <c r="O659" i="1415"/>
  <c r="O383" i="1415"/>
  <c r="O143" i="1415"/>
  <c r="O23" i="1415"/>
  <c r="O62" i="1405"/>
  <c r="P59" i="1405"/>
  <c r="O50" i="1405"/>
  <c r="O46" i="1405"/>
  <c r="O34" i="1405"/>
  <c r="O3101" i="1415"/>
  <c r="O2319" i="1415"/>
  <c r="O2290" i="1415"/>
  <c r="O2259" i="1415"/>
  <c r="O70" i="1405"/>
  <c r="P67" i="1405"/>
  <c r="P51" i="1405"/>
  <c r="P43" i="1405"/>
  <c r="O41" i="1405"/>
  <c r="P35" i="1405"/>
  <c r="O2" i="1415"/>
  <c r="O5065" i="1415"/>
  <c r="O5061" i="1415"/>
  <c r="O5049" i="1415"/>
  <c r="O5041" i="1415"/>
  <c r="O5025" i="1415"/>
  <c r="O5013" i="1415"/>
  <c r="O5009" i="1415"/>
  <c r="O5001" i="1415"/>
  <c r="O4993" i="1415"/>
  <c r="O4989" i="1415"/>
  <c r="O4969" i="1415"/>
  <c r="O4965" i="1415"/>
  <c r="O4953" i="1415"/>
  <c r="O4917" i="1415"/>
  <c r="O4885" i="1415"/>
  <c r="O4863" i="1415"/>
  <c r="O4650" i="1415"/>
  <c r="O4636" i="1415"/>
  <c r="O4630" i="1415"/>
  <c r="O4514" i="1415"/>
  <c r="O4412" i="1415"/>
  <c r="O4400" i="1415"/>
  <c r="O4309" i="1415"/>
  <c r="O4219" i="1415"/>
  <c r="O4209" i="1415"/>
  <c r="O4189" i="1415"/>
  <c r="O4159" i="1415"/>
  <c r="O4089" i="1415"/>
  <c r="O4087" i="1415"/>
  <c r="O4049" i="1415"/>
  <c r="O4007" i="1415"/>
  <c r="O4001" i="1415"/>
  <c r="O2512" i="1415"/>
  <c r="O2451" i="1415"/>
  <c r="O2428" i="1415"/>
  <c r="O2421" i="1415"/>
  <c r="O2331" i="1415"/>
  <c r="O2320" i="1415"/>
  <c r="O2301" i="1415"/>
  <c r="O2283" i="1415"/>
  <c r="O2272" i="1415"/>
  <c r="O2253" i="1415"/>
  <c r="O2235" i="1415"/>
  <c r="O2224" i="1415"/>
  <c r="O2205" i="1415"/>
  <c r="O488" i="1415"/>
  <c r="O134" i="1415"/>
  <c r="P87" i="1405"/>
  <c r="P79" i="1405"/>
  <c r="P71" i="1405"/>
  <c r="P63" i="1405"/>
  <c r="P55" i="1405"/>
  <c r="P47" i="1405"/>
  <c r="O45" i="1405"/>
  <c r="P39" i="1405"/>
  <c r="O37" i="1405"/>
  <c r="O89" i="1405"/>
  <c r="O84" i="1405"/>
  <c r="O81" i="1405"/>
  <c r="O76" i="1405"/>
  <c r="O73" i="1405"/>
  <c r="O68" i="1405"/>
  <c r="O65" i="1405"/>
  <c r="O60" i="1405"/>
  <c r="O57" i="1405"/>
  <c r="O52" i="1405"/>
  <c r="O49" i="1405"/>
  <c r="O44" i="1405"/>
  <c r="O36" i="1405"/>
  <c r="O33" i="1405"/>
  <c r="F16" i="1461"/>
  <c r="F20" i="1461"/>
  <c r="F24" i="1461"/>
  <c r="F28" i="1461"/>
  <c r="F14" i="1461"/>
  <c r="F17" i="1461"/>
  <c r="F21" i="1461"/>
  <c r="F25" i="1461"/>
  <c r="F11" i="1461"/>
  <c r="F18" i="1461"/>
  <c r="F22" i="1461"/>
  <c r="F26" i="1461"/>
  <c r="F12" i="1461"/>
  <c r="F15" i="1461"/>
  <c r="F19" i="1461"/>
  <c r="F23" i="1461"/>
  <c r="F27" i="1461"/>
  <c r="F13" i="1461"/>
  <c r="A7" i="1382"/>
  <c r="A8" i="1382" s="1"/>
  <c r="A9" i="1382" s="1"/>
  <c r="A10" i="1382" s="1"/>
  <c r="O428" i="1415"/>
  <c r="O416" i="1415"/>
  <c r="P84" i="1405"/>
  <c r="P76" i="1405"/>
  <c r="P68" i="1405"/>
  <c r="P60" i="1405"/>
  <c r="P52" i="1405"/>
  <c r="O1529" i="1415"/>
  <c r="O719" i="1415"/>
  <c r="O665" i="1415"/>
  <c r="O623" i="1415"/>
  <c r="O88" i="1405"/>
  <c r="O85" i="1405"/>
  <c r="O80" i="1405"/>
  <c r="O77" i="1405"/>
  <c r="O72" i="1405"/>
  <c r="O69" i="1405"/>
  <c r="O64" i="1405"/>
  <c r="O61" i="1405"/>
  <c r="O56" i="1405"/>
  <c r="O53" i="1405"/>
  <c r="O48" i="1405"/>
  <c r="O40" i="1405"/>
  <c r="O32" i="1405"/>
  <c r="O30" i="1405"/>
  <c r="O28" i="1405"/>
  <c r="O4482" i="1415"/>
  <c r="O4476" i="1415"/>
  <c r="P88" i="1405"/>
  <c r="P80" i="1405"/>
  <c r="P72" i="1405"/>
  <c r="P64" i="1405"/>
  <c r="P56" i="1405"/>
  <c r="P48" i="1405"/>
  <c r="P44" i="1405"/>
  <c r="P40" i="1405"/>
  <c r="P36" i="1405"/>
  <c r="P32" i="1405"/>
  <c r="O31" i="1405"/>
  <c r="L15" i="1405"/>
  <c r="P15" i="1405" s="1"/>
  <c r="O15" i="1405"/>
  <c r="P89" i="1405"/>
  <c r="P85" i="1405"/>
  <c r="P81" i="1405"/>
  <c r="P77" i="1405"/>
  <c r="P73" i="1405"/>
  <c r="P69" i="1405"/>
  <c r="P65" i="1405"/>
  <c r="P61" i="1405"/>
  <c r="P57" i="1405"/>
  <c r="P53" i="1405"/>
  <c r="P49" i="1405"/>
  <c r="P45" i="1405"/>
  <c r="P41" i="1405"/>
  <c r="P37" i="1405"/>
  <c r="P33" i="1405"/>
  <c r="O29" i="1405"/>
  <c r="P28" i="1405"/>
  <c r="Q28" i="1405" s="1"/>
  <c r="O27" i="1405"/>
  <c r="L20" i="1405"/>
  <c r="P20" i="1405" s="1"/>
  <c r="O20" i="1405"/>
  <c r="L16" i="1405"/>
  <c r="P16" i="1405" s="1"/>
  <c r="O16" i="1405"/>
  <c r="L12" i="1405"/>
  <c r="P12" i="1405" s="1"/>
  <c r="Q12" i="1405" s="1"/>
  <c r="O12" i="1405"/>
  <c r="L4" i="1405"/>
  <c r="P4" i="1405" s="1"/>
  <c r="Q4" i="1405" s="1"/>
  <c r="O4" i="1405"/>
  <c r="P86" i="1405"/>
  <c r="P82" i="1405"/>
  <c r="P78" i="1405"/>
  <c r="P74" i="1405"/>
  <c r="P70" i="1405"/>
  <c r="P66" i="1405"/>
  <c r="P62" i="1405"/>
  <c r="P58" i="1405"/>
  <c r="P54" i="1405"/>
  <c r="P50" i="1405"/>
  <c r="P46" i="1405"/>
  <c r="P42" i="1405"/>
  <c r="P38" i="1405"/>
  <c r="P34" i="1405"/>
  <c r="P29" i="1405"/>
  <c r="Q29" i="1405" s="1"/>
  <c r="L13" i="1405"/>
  <c r="P13" i="1405" s="1"/>
  <c r="O13" i="1405"/>
  <c r="L5" i="1405"/>
  <c r="P5" i="1405" s="1"/>
  <c r="Q5" i="1405" s="1"/>
  <c r="O5" i="1405"/>
  <c r="L14" i="1405"/>
  <c r="P14" i="1405" s="1"/>
  <c r="Q14" i="1405" s="1"/>
  <c r="O14" i="1405"/>
  <c r="L10" i="1405"/>
  <c r="P10" i="1405" s="1"/>
  <c r="Q10" i="1405" s="1"/>
  <c r="O10" i="1405"/>
  <c r="L6" i="1405"/>
  <c r="P6" i="1405" s="1"/>
  <c r="Q6" i="1405" s="1"/>
  <c r="O6" i="1405"/>
  <c r="O25" i="1405"/>
  <c r="P24" i="1405"/>
  <c r="Q24" i="1405" s="1"/>
  <c r="P25" i="1405"/>
  <c r="Q25" i="1405" s="1"/>
  <c r="O22" i="1405"/>
  <c r="O26" i="1405"/>
  <c r="P23" i="1405"/>
  <c r="Q23" i="1405" s="1"/>
  <c r="P22" i="1405"/>
  <c r="Q22" i="1405" s="1"/>
  <c r="O21" i="1405"/>
  <c r="O23" i="1405"/>
  <c r="P30" i="1405"/>
  <c r="Q30" i="1405" s="1"/>
  <c r="L26" i="1405"/>
  <c r="P26" i="1405" s="1"/>
  <c r="Q26" i="1405" s="1"/>
  <c r="P31" i="1405"/>
  <c r="Q31" i="1405" s="1"/>
  <c r="P27" i="1405"/>
  <c r="Q27" i="1405" s="1"/>
  <c r="P21" i="1405"/>
  <c r="Q21" i="1405" s="1"/>
  <c r="O3" i="1405"/>
  <c r="L3" i="1405"/>
  <c r="P3" i="1405" s="1"/>
  <c r="Q3" i="1405" s="1"/>
  <c r="Q17" i="1405"/>
  <c r="Q18" i="1405"/>
  <c r="Q15" i="1405"/>
  <c r="Q20" i="1405"/>
  <c r="Q19" i="1405"/>
  <c r="Q11" i="1405"/>
  <c r="D37" i="1504"/>
  <c r="E37" i="1504" s="1"/>
  <c r="E36" i="1504"/>
  <c r="F4" i="1461"/>
  <c r="F8" i="1461"/>
  <c r="F5" i="1461"/>
  <c r="F9" i="1461"/>
  <c r="F6" i="1461"/>
  <c r="F10" i="1461"/>
  <c r="F7" i="1461"/>
  <c r="D19" i="1504"/>
  <c r="E19" i="1504" s="1"/>
  <c r="E18" i="1504"/>
  <c r="E4" i="1504"/>
  <c r="D5" i="1504"/>
  <c r="E5" i="1504" s="1"/>
  <c r="E3" i="1379"/>
  <c r="D4" i="1379"/>
  <c r="B6" i="1382"/>
  <c r="C6" i="1382"/>
  <c r="F3" i="1461"/>
  <c r="B7" i="1382"/>
  <c r="D2" i="1463" s="1"/>
  <c r="D6" i="1382"/>
  <c r="I8" i="1379"/>
  <c r="F8" i="1379"/>
  <c r="F20" i="1379"/>
  <c r="F16" i="1379"/>
  <c r="F5" i="1379"/>
  <c r="F17" i="1379"/>
  <c r="F19" i="1379"/>
  <c r="F9" i="1379"/>
  <c r="F21" i="1379"/>
  <c r="F15" i="1379"/>
  <c r="F10" i="1379"/>
  <c r="F22" i="1379"/>
  <c r="F11" i="1379"/>
  <c r="F23" i="1379"/>
  <c r="F14" i="1379"/>
  <c r="F12" i="1379"/>
  <c r="F24" i="1379"/>
  <c r="F25" i="1379"/>
  <c r="F13" i="1379"/>
  <c r="F4" i="1379"/>
  <c r="F6" i="1379"/>
  <c r="F18" i="1379"/>
  <c r="F7" i="1379"/>
  <c r="I19" i="1379"/>
  <c r="I7" i="1379"/>
  <c r="E2" i="1379"/>
  <c r="A1" i="1460"/>
  <c r="I18" i="1379"/>
  <c r="I6" i="1379"/>
  <c r="F2" i="1461"/>
  <c r="I17" i="1379"/>
  <c r="I5" i="1379"/>
  <c r="I16" i="1379"/>
  <c r="I4" i="1379"/>
  <c r="I15" i="1379"/>
  <c r="I3" i="1379"/>
  <c r="I14" i="1379"/>
  <c r="I2" i="1379"/>
  <c r="I25" i="1379"/>
  <c r="I13" i="1379"/>
  <c r="I24" i="1379"/>
  <c r="I12" i="1379"/>
  <c r="I23" i="1379"/>
  <c r="I11" i="1379"/>
  <c r="I22" i="1379"/>
  <c r="I10" i="1379"/>
  <c r="I21" i="1379"/>
  <c r="I9" i="1379"/>
  <c r="I20" i="1379"/>
  <c r="Q16" i="1405"/>
  <c r="Q9" i="1405"/>
  <c r="Q7" i="1405"/>
  <c r="Q13" i="1405"/>
  <c r="I18" i="1461" l="1"/>
  <c r="I22" i="1461"/>
  <c r="I26" i="1461"/>
  <c r="I12" i="1461"/>
  <c r="I15" i="1461"/>
  <c r="I19" i="1461"/>
  <c r="I23" i="1461"/>
  <c r="I27" i="1461"/>
  <c r="I13" i="1461"/>
  <c r="I16" i="1461"/>
  <c r="I20" i="1461"/>
  <c r="I24" i="1461"/>
  <c r="I28" i="1461"/>
  <c r="I14" i="1461"/>
  <c r="I17" i="1461"/>
  <c r="I21" i="1461"/>
  <c r="I25" i="1461"/>
  <c r="I11" i="1461"/>
  <c r="I6" i="1461"/>
  <c r="I10" i="1461"/>
  <c r="I3" i="1461"/>
  <c r="I7" i="1461"/>
  <c r="I4" i="1461"/>
  <c r="I8" i="1461"/>
  <c r="I5" i="1461"/>
  <c r="I9" i="1461"/>
  <c r="D5" i="1379"/>
  <c r="E4" i="1379"/>
  <c r="C7" i="1382"/>
  <c r="D7" i="1382"/>
  <c r="F2" i="1463"/>
  <c r="D2" i="1461"/>
  <c r="A1" i="1462"/>
  <c r="E2" i="1463"/>
  <c r="D3" i="1463"/>
  <c r="F2" i="1465"/>
  <c r="A1" i="1464"/>
  <c r="B8" i="1382"/>
  <c r="D2" i="1465" s="1"/>
  <c r="I2" i="1461"/>
  <c r="F230" i="1465" l="1"/>
  <c r="F228" i="1465"/>
  <c r="F226" i="1465"/>
  <c r="F224" i="1465"/>
  <c r="F222" i="1465"/>
  <c r="F220" i="1465"/>
  <c r="F218" i="1465"/>
  <c r="I220" i="1465"/>
  <c r="I224" i="1465"/>
  <c r="I228" i="1465"/>
  <c r="I77" i="1465"/>
  <c r="I81" i="1465"/>
  <c r="I85" i="1465"/>
  <c r="I89" i="1465"/>
  <c r="I93" i="1465"/>
  <c r="I97" i="1465"/>
  <c r="I101" i="1465"/>
  <c r="I105" i="1465"/>
  <c r="I109" i="1465"/>
  <c r="I113" i="1465"/>
  <c r="I117" i="1465"/>
  <c r="I121" i="1465"/>
  <c r="I125" i="1465"/>
  <c r="I129" i="1465"/>
  <c r="I133" i="1465"/>
  <c r="I137" i="1465"/>
  <c r="I141" i="1465"/>
  <c r="I145" i="1465"/>
  <c r="I149" i="1465"/>
  <c r="I153" i="1465"/>
  <c r="I157" i="1465"/>
  <c r="I161" i="1465"/>
  <c r="I165" i="1465"/>
  <c r="I169" i="1465"/>
  <c r="I173" i="1465"/>
  <c r="I177" i="1465"/>
  <c r="I181" i="1465"/>
  <c r="I185" i="1465"/>
  <c r="I189" i="1465"/>
  <c r="I193" i="1465"/>
  <c r="I197" i="1465"/>
  <c r="I201" i="1465"/>
  <c r="I205" i="1465"/>
  <c r="I209" i="1465"/>
  <c r="I213" i="1465"/>
  <c r="I217" i="1465"/>
  <c r="F77" i="1465"/>
  <c r="F79" i="1465"/>
  <c r="F81" i="1465"/>
  <c r="F83" i="1465"/>
  <c r="F85" i="1465"/>
  <c r="F87" i="1465"/>
  <c r="F89" i="1465"/>
  <c r="F91" i="1465"/>
  <c r="F93" i="1465"/>
  <c r="F95" i="1465"/>
  <c r="F97" i="1465"/>
  <c r="F99" i="1465"/>
  <c r="F101" i="1465"/>
  <c r="F103" i="1465"/>
  <c r="F105" i="1465"/>
  <c r="F107" i="1465"/>
  <c r="F109" i="1465"/>
  <c r="F111" i="1465"/>
  <c r="F113" i="1465"/>
  <c r="F115" i="1465"/>
  <c r="F117" i="1465"/>
  <c r="F119" i="1465"/>
  <c r="F121" i="1465"/>
  <c r="F123" i="1465"/>
  <c r="F125" i="1465"/>
  <c r="F127" i="1465"/>
  <c r="F129" i="1465"/>
  <c r="F131" i="1465"/>
  <c r="F133" i="1465"/>
  <c r="F135" i="1465"/>
  <c r="F137" i="1465"/>
  <c r="F139" i="1465"/>
  <c r="F141" i="1465"/>
  <c r="F143" i="1465"/>
  <c r="F145" i="1465"/>
  <c r="F147" i="1465"/>
  <c r="F149" i="1465"/>
  <c r="F151" i="1465"/>
  <c r="F153" i="1465"/>
  <c r="I221" i="1465"/>
  <c r="I225" i="1465"/>
  <c r="I229" i="1465"/>
  <c r="I78" i="1465"/>
  <c r="I82" i="1465"/>
  <c r="I86" i="1465"/>
  <c r="I90" i="1465"/>
  <c r="I94" i="1465"/>
  <c r="I98" i="1465"/>
  <c r="I102" i="1465"/>
  <c r="I106" i="1465"/>
  <c r="I110" i="1465"/>
  <c r="I114" i="1465"/>
  <c r="I118" i="1465"/>
  <c r="I122" i="1465"/>
  <c r="I126" i="1465"/>
  <c r="I130" i="1465"/>
  <c r="I134" i="1465"/>
  <c r="I138" i="1465"/>
  <c r="I142" i="1465"/>
  <c r="I146" i="1465"/>
  <c r="I150" i="1465"/>
  <c r="I154" i="1465"/>
  <c r="I158" i="1465"/>
  <c r="I162" i="1465"/>
  <c r="I166" i="1465"/>
  <c r="I170" i="1465"/>
  <c r="I174" i="1465"/>
  <c r="I178" i="1465"/>
  <c r="I182" i="1465"/>
  <c r="I186" i="1465"/>
  <c r="I190" i="1465"/>
  <c r="I194" i="1465"/>
  <c r="I198" i="1465"/>
  <c r="I202" i="1465"/>
  <c r="I206" i="1465"/>
  <c r="I210" i="1465"/>
  <c r="I214" i="1465"/>
  <c r="F229" i="1465"/>
  <c r="F227" i="1465"/>
  <c r="F225" i="1465"/>
  <c r="F223" i="1465"/>
  <c r="F221" i="1465"/>
  <c r="F219" i="1465"/>
  <c r="I218" i="1465"/>
  <c r="I222" i="1465"/>
  <c r="I226" i="1465"/>
  <c r="I230" i="1465"/>
  <c r="I79" i="1465"/>
  <c r="I83" i="1465"/>
  <c r="I87" i="1465"/>
  <c r="I91" i="1465"/>
  <c r="I95" i="1465"/>
  <c r="I99" i="1465"/>
  <c r="I103" i="1465"/>
  <c r="I107" i="1465"/>
  <c r="I111" i="1465"/>
  <c r="I115" i="1465"/>
  <c r="I119" i="1465"/>
  <c r="I123" i="1465"/>
  <c r="I127" i="1465"/>
  <c r="I131" i="1465"/>
  <c r="I135" i="1465"/>
  <c r="I139" i="1465"/>
  <c r="I143" i="1465"/>
  <c r="I147" i="1465"/>
  <c r="I151" i="1465"/>
  <c r="I155" i="1465"/>
  <c r="I159" i="1465"/>
  <c r="I163" i="1465"/>
  <c r="I167" i="1465"/>
  <c r="I171" i="1465"/>
  <c r="I175" i="1465"/>
  <c r="I179" i="1465"/>
  <c r="I183" i="1465"/>
  <c r="I187" i="1465"/>
  <c r="I191" i="1465"/>
  <c r="I195" i="1465"/>
  <c r="I199" i="1465"/>
  <c r="I203" i="1465"/>
  <c r="I207" i="1465"/>
  <c r="I211" i="1465"/>
  <c r="I215" i="1465"/>
  <c r="F76" i="1465"/>
  <c r="F78" i="1465"/>
  <c r="F80" i="1465"/>
  <c r="F82" i="1465"/>
  <c r="F84" i="1465"/>
  <c r="F86" i="1465"/>
  <c r="F88" i="1465"/>
  <c r="F90" i="1465"/>
  <c r="F92" i="1465"/>
  <c r="F94" i="1465"/>
  <c r="F96" i="1465"/>
  <c r="F98" i="1465"/>
  <c r="F100" i="1465"/>
  <c r="F102" i="1465"/>
  <c r="F104" i="1465"/>
  <c r="F106" i="1465"/>
  <c r="F108" i="1465"/>
  <c r="F110" i="1465"/>
  <c r="F112" i="1465"/>
  <c r="F114" i="1465"/>
  <c r="F116" i="1465"/>
  <c r="F118" i="1465"/>
  <c r="F120" i="1465"/>
  <c r="F122" i="1465"/>
  <c r="F124" i="1465"/>
  <c r="F126" i="1465"/>
  <c r="F128" i="1465"/>
  <c r="F130" i="1465"/>
  <c r="F132" i="1465"/>
  <c r="F134" i="1465"/>
  <c r="F136" i="1465"/>
  <c r="F138" i="1465"/>
  <c r="F140" i="1465"/>
  <c r="F142" i="1465"/>
  <c r="F144" i="1465"/>
  <c r="F146" i="1465"/>
  <c r="F148" i="1465"/>
  <c r="F150" i="1465"/>
  <c r="F152" i="1465"/>
  <c r="F154" i="1465"/>
  <c r="I76" i="1465"/>
  <c r="I92" i="1465"/>
  <c r="I108" i="1465"/>
  <c r="I124" i="1465"/>
  <c r="I140" i="1465"/>
  <c r="I156" i="1465"/>
  <c r="I172" i="1465"/>
  <c r="I188" i="1465"/>
  <c r="I204" i="1465"/>
  <c r="F155" i="1465"/>
  <c r="F157" i="1465"/>
  <c r="F159" i="1465"/>
  <c r="F161" i="1465"/>
  <c r="F163" i="1465"/>
  <c r="F165" i="1465"/>
  <c r="F167" i="1465"/>
  <c r="F169" i="1465"/>
  <c r="F171" i="1465"/>
  <c r="F173" i="1465"/>
  <c r="F175" i="1465"/>
  <c r="F177" i="1465"/>
  <c r="F179" i="1465"/>
  <c r="F181" i="1465"/>
  <c r="F183" i="1465"/>
  <c r="F185" i="1465"/>
  <c r="F187" i="1465"/>
  <c r="F189" i="1465"/>
  <c r="F191" i="1465"/>
  <c r="F193" i="1465"/>
  <c r="F195" i="1465"/>
  <c r="F197" i="1465"/>
  <c r="F199" i="1465"/>
  <c r="F201" i="1465"/>
  <c r="F203" i="1465"/>
  <c r="F205" i="1465"/>
  <c r="F207" i="1465"/>
  <c r="F209" i="1465"/>
  <c r="F211" i="1465"/>
  <c r="F213" i="1465"/>
  <c r="F215" i="1465"/>
  <c r="F217" i="1465"/>
  <c r="F42" i="1465"/>
  <c r="F44" i="1465"/>
  <c r="F46" i="1465"/>
  <c r="F48" i="1465"/>
  <c r="F50" i="1465"/>
  <c r="F52" i="1465"/>
  <c r="F54" i="1465"/>
  <c r="F56" i="1465"/>
  <c r="F58" i="1465"/>
  <c r="F60" i="1465"/>
  <c r="F62" i="1465"/>
  <c r="F64" i="1465"/>
  <c r="F66" i="1465"/>
  <c r="F68" i="1465"/>
  <c r="F70" i="1465"/>
  <c r="F72" i="1465"/>
  <c r="F74" i="1465"/>
  <c r="I42" i="1465"/>
  <c r="I46" i="1465"/>
  <c r="I50" i="1465"/>
  <c r="I54" i="1465"/>
  <c r="I58" i="1465"/>
  <c r="I62" i="1465"/>
  <c r="I66" i="1465"/>
  <c r="I70" i="1465"/>
  <c r="I74" i="1465"/>
  <c r="I32" i="1465"/>
  <c r="I36" i="1465"/>
  <c r="I40" i="1465"/>
  <c r="I47" i="1465"/>
  <c r="I51" i="1465"/>
  <c r="I59" i="1465"/>
  <c r="I63" i="1465"/>
  <c r="I71" i="1465"/>
  <c r="I75" i="1465"/>
  <c r="F32" i="1465"/>
  <c r="F34" i="1465"/>
  <c r="F38" i="1465"/>
  <c r="F40" i="1465"/>
  <c r="I33" i="1465"/>
  <c r="I45" i="1465"/>
  <c r="I57" i="1465"/>
  <c r="I69" i="1465"/>
  <c r="F33" i="1465"/>
  <c r="F39" i="1465"/>
  <c r="I39" i="1465"/>
  <c r="I219" i="1465"/>
  <c r="I80" i="1465"/>
  <c r="I96" i="1465"/>
  <c r="I112" i="1465"/>
  <c r="I128" i="1465"/>
  <c r="I144" i="1465"/>
  <c r="I160" i="1465"/>
  <c r="I176" i="1465"/>
  <c r="I192" i="1465"/>
  <c r="I208" i="1465"/>
  <c r="I43" i="1465"/>
  <c r="I55" i="1465"/>
  <c r="I67" i="1465"/>
  <c r="F30" i="1465"/>
  <c r="F36" i="1465"/>
  <c r="I37" i="1465"/>
  <c r="I41" i="1465"/>
  <c r="I53" i="1465"/>
  <c r="I65" i="1465"/>
  <c r="F31" i="1465"/>
  <c r="F37" i="1465"/>
  <c r="I35" i="1465"/>
  <c r="I223" i="1465"/>
  <c r="I84" i="1465"/>
  <c r="I100" i="1465"/>
  <c r="I116" i="1465"/>
  <c r="I132" i="1465"/>
  <c r="I148" i="1465"/>
  <c r="I164" i="1465"/>
  <c r="I180" i="1465"/>
  <c r="I196" i="1465"/>
  <c r="I212" i="1465"/>
  <c r="F156" i="1465"/>
  <c r="F158" i="1465"/>
  <c r="F160" i="1465"/>
  <c r="F162" i="1465"/>
  <c r="F164" i="1465"/>
  <c r="F166" i="1465"/>
  <c r="F168" i="1465"/>
  <c r="F170" i="1465"/>
  <c r="F172" i="1465"/>
  <c r="F174" i="1465"/>
  <c r="F176" i="1465"/>
  <c r="F178" i="1465"/>
  <c r="F180" i="1465"/>
  <c r="F182" i="1465"/>
  <c r="F184" i="1465"/>
  <c r="F186" i="1465"/>
  <c r="F188" i="1465"/>
  <c r="F190" i="1465"/>
  <c r="F192" i="1465"/>
  <c r="F194" i="1465"/>
  <c r="F196" i="1465"/>
  <c r="F198" i="1465"/>
  <c r="F200" i="1465"/>
  <c r="F202" i="1465"/>
  <c r="F204" i="1465"/>
  <c r="F206" i="1465"/>
  <c r="F208" i="1465"/>
  <c r="F210" i="1465"/>
  <c r="F212" i="1465"/>
  <c r="F214" i="1465"/>
  <c r="F216" i="1465"/>
  <c r="F41" i="1465"/>
  <c r="F43" i="1465"/>
  <c r="F45" i="1465"/>
  <c r="F47" i="1465"/>
  <c r="F49" i="1465"/>
  <c r="F51" i="1465"/>
  <c r="F53" i="1465"/>
  <c r="F55" i="1465"/>
  <c r="F57" i="1465"/>
  <c r="F59" i="1465"/>
  <c r="F61" i="1465"/>
  <c r="F63" i="1465"/>
  <c r="F65" i="1465"/>
  <c r="F67" i="1465"/>
  <c r="F69" i="1465"/>
  <c r="F71" i="1465"/>
  <c r="F73" i="1465"/>
  <c r="F75" i="1465"/>
  <c r="I44" i="1465"/>
  <c r="I48" i="1465"/>
  <c r="I52" i="1465"/>
  <c r="I56" i="1465"/>
  <c r="I60" i="1465"/>
  <c r="I64" i="1465"/>
  <c r="I68" i="1465"/>
  <c r="I72" i="1465"/>
  <c r="I30" i="1465"/>
  <c r="I34" i="1465"/>
  <c r="I38" i="1465"/>
  <c r="I227" i="1465"/>
  <c r="I88" i="1465"/>
  <c r="I104" i="1465"/>
  <c r="I120" i="1465"/>
  <c r="I136" i="1465"/>
  <c r="I152" i="1465"/>
  <c r="I168" i="1465"/>
  <c r="I184" i="1465"/>
  <c r="I200" i="1465"/>
  <c r="I216" i="1465"/>
  <c r="I49" i="1465"/>
  <c r="I61" i="1465"/>
  <c r="I73" i="1465"/>
  <c r="F35" i="1465"/>
  <c r="I31" i="1465"/>
  <c r="I20" i="1465"/>
  <c r="I24" i="1465"/>
  <c r="I28" i="1465"/>
  <c r="F21" i="1465"/>
  <c r="F29" i="1465"/>
  <c r="I27" i="1465"/>
  <c r="F18" i="1465"/>
  <c r="F20" i="1465"/>
  <c r="F22" i="1465"/>
  <c r="F24" i="1465"/>
  <c r="F26" i="1465"/>
  <c r="F28" i="1465"/>
  <c r="I21" i="1465"/>
  <c r="I25" i="1465"/>
  <c r="I18" i="1465"/>
  <c r="F23" i="1465"/>
  <c r="I22" i="1465"/>
  <c r="I26" i="1465"/>
  <c r="I19" i="1465"/>
  <c r="F19" i="1465"/>
  <c r="F25" i="1465"/>
  <c r="F27" i="1465"/>
  <c r="I23" i="1465"/>
  <c r="F4" i="1465"/>
  <c r="F8" i="1465"/>
  <c r="F12" i="1465"/>
  <c r="F16" i="1465"/>
  <c r="I4" i="1465"/>
  <c r="I8" i="1465"/>
  <c r="I12" i="1465"/>
  <c r="I16" i="1465"/>
  <c r="F5" i="1465"/>
  <c r="F9" i="1465"/>
  <c r="F13" i="1465"/>
  <c r="F17" i="1465"/>
  <c r="I5" i="1465"/>
  <c r="I9" i="1465"/>
  <c r="I13" i="1465"/>
  <c r="I17" i="1465"/>
  <c r="I29" i="1465"/>
  <c r="F11" i="1465"/>
  <c r="I7" i="1465"/>
  <c r="I15" i="1465"/>
  <c r="F6" i="1465"/>
  <c r="F10" i="1465"/>
  <c r="F14" i="1465"/>
  <c r="I6" i="1465"/>
  <c r="I10" i="1465"/>
  <c r="I14" i="1465"/>
  <c r="F7" i="1465"/>
  <c r="F15" i="1465"/>
  <c r="I3" i="1465"/>
  <c r="I11" i="1465"/>
  <c r="F6" i="1463"/>
  <c r="F10" i="1463"/>
  <c r="F14" i="1463"/>
  <c r="F18" i="1463"/>
  <c r="F22" i="1463"/>
  <c r="I5" i="1463"/>
  <c r="I9" i="1463"/>
  <c r="I13" i="1463"/>
  <c r="I17" i="1463"/>
  <c r="I21" i="1463"/>
  <c r="I25" i="1463"/>
  <c r="F7" i="1463"/>
  <c r="F11" i="1463"/>
  <c r="F15" i="1463"/>
  <c r="F19" i="1463"/>
  <c r="F23" i="1463"/>
  <c r="I6" i="1463"/>
  <c r="I10" i="1463"/>
  <c r="I14" i="1463"/>
  <c r="I18" i="1463"/>
  <c r="I22" i="1463"/>
  <c r="F5" i="1463"/>
  <c r="F13" i="1463"/>
  <c r="F17" i="1463"/>
  <c r="F25" i="1463"/>
  <c r="I8" i="1463"/>
  <c r="I16" i="1463"/>
  <c r="F4" i="1463"/>
  <c r="F8" i="1463"/>
  <c r="F12" i="1463"/>
  <c r="F16" i="1463"/>
  <c r="F20" i="1463"/>
  <c r="F24" i="1463"/>
  <c r="I3" i="1463"/>
  <c r="I7" i="1463"/>
  <c r="I11" i="1463"/>
  <c r="I15" i="1463"/>
  <c r="I19" i="1463"/>
  <c r="I23" i="1463"/>
  <c r="F9" i="1463"/>
  <c r="F21" i="1463"/>
  <c r="I4" i="1463"/>
  <c r="I12" i="1463"/>
  <c r="I20" i="1463"/>
  <c r="I24" i="1463"/>
  <c r="E2" i="1461"/>
  <c r="D3" i="1461"/>
  <c r="E5" i="1379"/>
  <c r="D6" i="1379"/>
  <c r="I2" i="1463"/>
  <c r="F3" i="1463"/>
  <c r="E3" i="1463"/>
  <c r="F2" i="1467"/>
  <c r="D8" i="1382"/>
  <c r="C8" i="1382"/>
  <c r="F3" i="1465"/>
  <c r="I2" i="1465"/>
  <c r="D3" i="1465"/>
  <c r="E2" i="1465"/>
  <c r="I152" i="1467" l="1"/>
  <c r="I156" i="1467"/>
  <c r="I160" i="1467"/>
  <c r="I164" i="1467"/>
  <c r="F152" i="1467"/>
  <c r="F154" i="1467"/>
  <c r="F156" i="1467"/>
  <c r="F158" i="1467"/>
  <c r="F160" i="1467"/>
  <c r="F162" i="1467"/>
  <c r="F164" i="1467"/>
  <c r="F166" i="1467"/>
  <c r="F44" i="1467"/>
  <c r="F46" i="1467"/>
  <c r="F48" i="1467"/>
  <c r="F50" i="1467"/>
  <c r="F52" i="1467"/>
  <c r="F54" i="1467"/>
  <c r="F56" i="1467"/>
  <c r="F58" i="1467"/>
  <c r="F60" i="1467"/>
  <c r="F62" i="1467"/>
  <c r="F64" i="1467"/>
  <c r="F66" i="1467"/>
  <c r="F68" i="1467"/>
  <c r="F70" i="1467"/>
  <c r="F72" i="1467"/>
  <c r="F74" i="1467"/>
  <c r="F76" i="1467"/>
  <c r="F78" i="1467"/>
  <c r="F80" i="1467"/>
  <c r="F82" i="1467"/>
  <c r="F84" i="1467"/>
  <c r="F86" i="1467"/>
  <c r="F88" i="1467"/>
  <c r="F90" i="1467"/>
  <c r="F92" i="1467"/>
  <c r="F94" i="1467"/>
  <c r="F96" i="1467"/>
  <c r="F98" i="1467"/>
  <c r="F100" i="1467"/>
  <c r="F102" i="1467"/>
  <c r="F104" i="1467"/>
  <c r="F106" i="1467"/>
  <c r="F108" i="1467"/>
  <c r="F110" i="1467"/>
  <c r="F112" i="1467"/>
  <c r="F114" i="1467"/>
  <c r="F116" i="1467"/>
  <c r="F118" i="1467"/>
  <c r="F120" i="1467"/>
  <c r="F122" i="1467"/>
  <c r="F124" i="1467"/>
  <c r="F126" i="1467"/>
  <c r="F128" i="1467"/>
  <c r="F130" i="1467"/>
  <c r="F132" i="1467"/>
  <c r="F134" i="1467"/>
  <c r="F136" i="1467"/>
  <c r="F138" i="1467"/>
  <c r="F140" i="1467"/>
  <c r="F142" i="1467"/>
  <c r="F144" i="1467"/>
  <c r="F146" i="1467"/>
  <c r="F148" i="1467"/>
  <c r="F150" i="1467"/>
  <c r="I44" i="1467"/>
  <c r="I48" i="1467"/>
  <c r="I52" i="1467"/>
  <c r="I56" i="1467"/>
  <c r="I60" i="1467"/>
  <c r="I64" i="1467"/>
  <c r="I68" i="1467"/>
  <c r="I72" i="1467"/>
  <c r="I76" i="1467"/>
  <c r="I80" i="1467"/>
  <c r="I84" i="1467"/>
  <c r="I88" i="1467"/>
  <c r="I92" i="1467"/>
  <c r="I96" i="1467"/>
  <c r="I100" i="1467"/>
  <c r="I104" i="1467"/>
  <c r="I108" i="1467"/>
  <c r="I112" i="1467"/>
  <c r="I116" i="1467"/>
  <c r="I153" i="1467"/>
  <c r="I157" i="1467"/>
  <c r="I161" i="1467"/>
  <c r="I165" i="1467"/>
  <c r="I45" i="1467"/>
  <c r="I49" i="1467"/>
  <c r="I53" i="1467"/>
  <c r="I57" i="1467"/>
  <c r="I61" i="1467"/>
  <c r="I65" i="1467"/>
  <c r="I69" i="1467"/>
  <c r="I73" i="1467"/>
  <c r="I77" i="1467"/>
  <c r="I81" i="1467"/>
  <c r="I85" i="1467"/>
  <c r="I89" i="1467"/>
  <c r="I93" i="1467"/>
  <c r="I97" i="1467"/>
  <c r="I101" i="1467"/>
  <c r="I105" i="1467"/>
  <c r="I109" i="1467"/>
  <c r="I113" i="1467"/>
  <c r="I117" i="1467"/>
  <c r="I121" i="1467"/>
  <c r="I154" i="1467"/>
  <c r="I158" i="1467"/>
  <c r="I162" i="1467"/>
  <c r="I166" i="1467"/>
  <c r="F153" i="1467"/>
  <c r="F155" i="1467"/>
  <c r="F157" i="1467"/>
  <c r="F159" i="1467"/>
  <c r="F161" i="1467"/>
  <c r="F163" i="1467"/>
  <c r="F165" i="1467"/>
  <c r="F43" i="1467"/>
  <c r="F45" i="1467"/>
  <c r="F47" i="1467"/>
  <c r="F49" i="1467"/>
  <c r="F51" i="1467"/>
  <c r="F53" i="1467"/>
  <c r="F55" i="1467"/>
  <c r="F57" i="1467"/>
  <c r="F59" i="1467"/>
  <c r="F61" i="1467"/>
  <c r="F63" i="1467"/>
  <c r="F65" i="1467"/>
  <c r="F67" i="1467"/>
  <c r="F69" i="1467"/>
  <c r="F71" i="1467"/>
  <c r="F73" i="1467"/>
  <c r="F75" i="1467"/>
  <c r="F77" i="1467"/>
  <c r="F79" i="1467"/>
  <c r="F81" i="1467"/>
  <c r="F83" i="1467"/>
  <c r="F85" i="1467"/>
  <c r="F87" i="1467"/>
  <c r="F89" i="1467"/>
  <c r="F91" i="1467"/>
  <c r="F93" i="1467"/>
  <c r="F95" i="1467"/>
  <c r="F97" i="1467"/>
  <c r="F99" i="1467"/>
  <c r="F101" i="1467"/>
  <c r="F103" i="1467"/>
  <c r="F105" i="1467"/>
  <c r="F107" i="1467"/>
  <c r="F109" i="1467"/>
  <c r="F111" i="1467"/>
  <c r="F113" i="1467"/>
  <c r="F115" i="1467"/>
  <c r="F117" i="1467"/>
  <c r="F119" i="1467"/>
  <c r="F121" i="1467"/>
  <c r="F123" i="1467"/>
  <c r="F125" i="1467"/>
  <c r="F127" i="1467"/>
  <c r="F129" i="1467"/>
  <c r="F131" i="1467"/>
  <c r="F133" i="1467"/>
  <c r="F135" i="1467"/>
  <c r="F137" i="1467"/>
  <c r="F139" i="1467"/>
  <c r="F141" i="1467"/>
  <c r="F143" i="1467"/>
  <c r="F145" i="1467"/>
  <c r="F147" i="1467"/>
  <c r="F149" i="1467"/>
  <c r="F151" i="1467"/>
  <c r="I46" i="1467"/>
  <c r="I50" i="1467"/>
  <c r="I54" i="1467"/>
  <c r="I58" i="1467"/>
  <c r="I62" i="1467"/>
  <c r="I66" i="1467"/>
  <c r="I70" i="1467"/>
  <c r="I74" i="1467"/>
  <c r="I78" i="1467"/>
  <c r="I82" i="1467"/>
  <c r="I86" i="1467"/>
  <c r="I90" i="1467"/>
  <c r="I94" i="1467"/>
  <c r="I98" i="1467"/>
  <c r="I102" i="1467"/>
  <c r="I106" i="1467"/>
  <c r="I110" i="1467"/>
  <c r="I114" i="1467"/>
  <c r="I118" i="1467"/>
  <c r="I155" i="1467"/>
  <c r="I47" i="1467"/>
  <c r="I63" i="1467"/>
  <c r="I79" i="1467"/>
  <c r="I95" i="1467"/>
  <c r="I111" i="1467"/>
  <c r="I122" i="1467"/>
  <c r="I126" i="1467"/>
  <c r="I130" i="1467"/>
  <c r="I134" i="1467"/>
  <c r="I138" i="1467"/>
  <c r="I142" i="1467"/>
  <c r="I146" i="1467"/>
  <c r="I150" i="1467"/>
  <c r="I67" i="1467"/>
  <c r="I99" i="1467"/>
  <c r="I123" i="1467"/>
  <c r="I131" i="1467"/>
  <c r="I139" i="1467"/>
  <c r="I147" i="1467"/>
  <c r="I163" i="1467"/>
  <c r="I71" i="1467"/>
  <c r="I103" i="1467"/>
  <c r="I124" i="1467"/>
  <c r="I128" i="1467"/>
  <c r="I136" i="1467"/>
  <c r="I144" i="1467"/>
  <c r="I59" i="1467"/>
  <c r="I91" i="1467"/>
  <c r="I120" i="1467"/>
  <c r="I129" i="1467"/>
  <c r="I137" i="1467"/>
  <c r="I145" i="1467"/>
  <c r="I159" i="1467"/>
  <c r="I51" i="1467"/>
  <c r="I83" i="1467"/>
  <c r="I115" i="1467"/>
  <c r="I127" i="1467"/>
  <c r="I135" i="1467"/>
  <c r="I143" i="1467"/>
  <c r="I151" i="1467"/>
  <c r="I55" i="1467"/>
  <c r="I87" i="1467"/>
  <c r="I119" i="1467"/>
  <c r="I132" i="1467"/>
  <c r="I140" i="1467"/>
  <c r="I148" i="1467"/>
  <c r="I43" i="1467"/>
  <c r="I75" i="1467"/>
  <c r="I107" i="1467"/>
  <c r="I125" i="1467"/>
  <c r="I133" i="1467"/>
  <c r="I141" i="1467"/>
  <c r="I149" i="1467"/>
  <c r="I31" i="1467"/>
  <c r="I35" i="1467"/>
  <c r="I39" i="1467"/>
  <c r="I28" i="1467"/>
  <c r="I26" i="1467"/>
  <c r="I21" i="1467"/>
  <c r="I19" i="1467"/>
  <c r="I12" i="1467"/>
  <c r="I10" i="1467"/>
  <c r="I41" i="1467"/>
  <c r="I18" i="1467"/>
  <c r="I13" i="1467"/>
  <c r="I42" i="1467"/>
  <c r="F33" i="1467"/>
  <c r="I22" i="1467"/>
  <c r="I32" i="1467"/>
  <c r="I36" i="1467"/>
  <c r="I40" i="1467"/>
  <c r="F26" i="1467"/>
  <c r="F28" i="1467"/>
  <c r="F30" i="1467"/>
  <c r="F32" i="1467"/>
  <c r="F34" i="1467"/>
  <c r="F36" i="1467"/>
  <c r="F38" i="1467"/>
  <c r="F40" i="1467"/>
  <c r="F42" i="1467"/>
  <c r="I25" i="1467"/>
  <c r="I23" i="1467"/>
  <c r="I16" i="1467"/>
  <c r="I14" i="1467"/>
  <c r="I9" i="1467"/>
  <c r="I7" i="1467"/>
  <c r="I33" i="1467"/>
  <c r="I29" i="1467"/>
  <c r="I11" i="1467"/>
  <c r="I34" i="1467"/>
  <c r="F27" i="1467"/>
  <c r="F29" i="1467"/>
  <c r="F31" i="1467"/>
  <c r="F35" i="1467"/>
  <c r="F41" i="1467"/>
  <c r="I6" i="1467"/>
  <c r="I37" i="1467"/>
  <c r="I27" i="1467"/>
  <c r="I20" i="1467"/>
  <c r="I38" i="1467"/>
  <c r="F39" i="1467"/>
  <c r="I17" i="1467"/>
  <c r="I8" i="1467"/>
  <c r="I30" i="1467"/>
  <c r="F37" i="1467"/>
  <c r="I24" i="1467"/>
  <c r="I15" i="1467"/>
  <c r="F6" i="1467"/>
  <c r="F10" i="1467"/>
  <c r="F14" i="1467"/>
  <c r="F18" i="1467"/>
  <c r="F22" i="1467"/>
  <c r="I3" i="1467"/>
  <c r="F7" i="1467"/>
  <c r="F11" i="1467"/>
  <c r="F15" i="1467"/>
  <c r="F19" i="1467"/>
  <c r="F23" i="1467"/>
  <c r="I4" i="1467"/>
  <c r="F5" i="1467"/>
  <c r="F13" i="1467"/>
  <c r="F17" i="1467"/>
  <c r="F21" i="1467"/>
  <c r="F4" i="1467"/>
  <c r="F8" i="1467"/>
  <c r="F12" i="1467"/>
  <c r="F16" i="1467"/>
  <c r="F20" i="1467"/>
  <c r="F24" i="1467"/>
  <c r="I5" i="1467"/>
  <c r="F9" i="1467"/>
  <c r="F25" i="1467"/>
  <c r="B9" i="1382"/>
  <c r="D2" i="1467" s="1"/>
  <c r="D3" i="1467" s="1"/>
  <c r="E6" i="1379"/>
  <c r="D7" i="1379"/>
  <c r="D4" i="1461"/>
  <c r="E3" i="1461"/>
  <c r="A1" i="1466"/>
  <c r="F2" i="1469"/>
  <c r="D9" i="1382"/>
  <c r="C9" i="1382"/>
  <c r="E3" i="1465"/>
  <c r="D5" i="1463"/>
  <c r="E4" i="1463"/>
  <c r="A1" i="1468"/>
  <c r="F3" i="1467"/>
  <c r="I2" i="1467"/>
  <c r="E26" i="1467" l="1"/>
  <c r="I4" i="1469"/>
  <c r="I8" i="1469"/>
  <c r="I12" i="1469"/>
  <c r="I16" i="1469"/>
  <c r="I20" i="1469"/>
  <c r="F6" i="1469"/>
  <c r="F10" i="1469"/>
  <c r="F14" i="1469"/>
  <c r="F18" i="1469"/>
  <c r="I5" i="1469"/>
  <c r="I9" i="1469"/>
  <c r="I13" i="1469"/>
  <c r="I17" i="1469"/>
  <c r="I21" i="1469"/>
  <c r="F7" i="1469"/>
  <c r="F11" i="1469"/>
  <c r="F15" i="1469"/>
  <c r="F19" i="1469"/>
  <c r="I7" i="1469"/>
  <c r="I15" i="1469"/>
  <c r="F9" i="1469"/>
  <c r="F17" i="1469"/>
  <c r="I6" i="1469"/>
  <c r="I10" i="1469"/>
  <c r="I14" i="1469"/>
  <c r="I18" i="1469"/>
  <c r="F4" i="1469"/>
  <c r="F8" i="1469"/>
  <c r="F12" i="1469"/>
  <c r="F16" i="1469"/>
  <c r="F20" i="1469"/>
  <c r="I11" i="1469"/>
  <c r="I19" i="1469"/>
  <c r="F5" i="1469"/>
  <c r="F13" i="1469"/>
  <c r="F21" i="1469"/>
  <c r="E2" i="1467"/>
  <c r="D5" i="1461"/>
  <c r="E4" i="1461"/>
  <c r="E7" i="1379"/>
  <c r="D8" i="1379"/>
  <c r="I3" i="1469"/>
  <c r="B10" i="1382"/>
  <c r="D2" i="1469" s="1"/>
  <c r="E2" i="1469" s="1"/>
  <c r="E5" i="1463"/>
  <c r="D5" i="1465"/>
  <c r="E4" i="1465"/>
  <c r="D10" i="1382"/>
  <c r="C10" i="1382"/>
  <c r="I2" i="1469"/>
  <c r="F3" i="1469"/>
  <c r="E3" i="1467"/>
  <c r="E6" i="1467"/>
  <c r="E27" i="1467" l="1"/>
  <c r="E8" i="1379"/>
  <c r="D9" i="1379"/>
  <c r="D3" i="1469"/>
  <c r="D5" i="1469" s="1"/>
  <c r="D7" i="1469" s="1"/>
  <c r="D8" i="1469" s="1"/>
  <c r="D9" i="1469" s="1"/>
  <c r="D10" i="1469" s="1"/>
  <c r="D11" i="1469" s="1"/>
  <c r="D12" i="1469" s="1"/>
  <c r="D13" i="1469" s="1"/>
  <c r="D15" i="1469" s="1"/>
  <c r="D16" i="1469" s="1"/>
  <c r="D17" i="1469" s="1"/>
  <c r="D19" i="1469" s="1"/>
  <c r="D20" i="1469" s="1"/>
  <c r="D21" i="1469" s="1"/>
  <c r="D6" i="1461"/>
  <c r="E5" i="1461"/>
  <c r="A1" i="1472"/>
  <c r="E5" i="1465"/>
  <c r="E6" i="1463"/>
  <c r="D7" i="1463"/>
  <c r="E4" i="1467"/>
  <c r="E5" i="1467"/>
  <c r="E7" i="1467"/>
  <c r="D23" i="1469" l="1"/>
  <c r="E22" i="1469"/>
  <c r="E28" i="1467"/>
  <c r="D7" i="1461"/>
  <c r="E6" i="1461"/>
  <c r="E9" i="1379"/>
  <c r="D10" i="1379"/>
  <c r="E3" i="1469"/>
  <c r="D11" i="1382"/>
  <c r="C11" i="1382"/>
  <c r="B11" i="1382"/>
  <c r="D2" i="1473" s="1"/>
  <c r="D3" i="1473" s="1"/>
  <c r="D5" i="1473" s="1"/>
  <c r="D7" i="1473" s="1"/>
  <c r="D8" i="1473" s="1"/>
  <c r="D9" i="1473" s="1"/>
  <c r="D10" i="1473" s="1"/>
  <c r="D11" i="1473" s="1"/>
  <c r="D12" i="1473" s="1"/>
  <c r="D13" i="1473" s="1"/>
  <c r="D14" i="1473" s="1"/>
  <c r="D15" i="1473" s="1"/>
  <c r="D16" i="1473" s="1"/>
  <c r="D17" i="1473" s="1"/>
  <c r="D18" i="1473" s="1"/>
  <c r="D19" i="1473" s="1"/>
  <c r="D20" i="1473" s="1"/>
  <c r="D21" i="1473" s="1"/>
  <c r="D22" i="1473" s="1"/>
  <c r="D23" i="1473" s="1"/>
  <c r="D24" i="1473" s="1"/>
  <c r="D25" i="1473" s="1"/>
  <c r="E7" i="1463"/>
  <c r="D8" i="1463"/>
  <c r="F2" i="1473"/>
  <c r="F25" i="1473" s="1"/>
  <c r="E6" i="1465"/>
  <c r="D7" i="1465"/>
  <c r="E4" i="1469"/>
  <c r="F22" i="1473"/>
  <c r="E8" i="1467"/>
  <c r="D24" i="1469" l="1"/>
  <c r="E23" i="1469"/>
  <c r="E29" i="1467"/>
  <c r="F4" i="1473"/>
  <c r="F15" i="1473"/>
  <c r="F9" i="1473"/>
  <c r="F20" i="1473"/>
  <c r="I20" i="1473"/>
  <c r="I21" i="1473"/>
  <c r="I22" i="1473"/>
  <c r="I3" i="1473"/>
  <c r="I23" i="1473"/>
  <c r="I4" i="1473"/>
  <c r="I24" i="1473"/>
  <c r="I16" i="1473"/>
  <c r="I5" i="1473"/>
  <c r="I25" i="1473"/>
  <c r="I6" i="1473"/>
  <c r="I7" i="1473"/>
  <c r="I8" i="1473"/>
  <c r="I9" i="1473"/>
  <c r="I11" i="1473"/>
  <c r="I10" i="1473"/>
  <c r="I12" i="1473"/>
  <c r="I13" i="1473"/>
  <c r="I14" i="1473"/>
  <c r="I15" i="1473"/>
  <c r="I17" i="1473"/>
  <c r="I18" i="1473"/>
  <c r="I19" i="1473"/>
  <c r="F14" i="1473"/>
  <c r="F11" i="1473"/>
  <c r="E10" i="1379"/>
  <c r="D11" i="1379"/>
  <c r="F7" i="1473"/>
  <c r="D8" i="1461"/>
  <c r="E7" i="1461"/>
  <c r="F18" i="1473"/>
  <c r="F16" i="1473"/>
  <c r="F23" i="1473"/>
  <c r="F12" i="1473"/>
  <c r="I2" i="1473"/>
  <c r="F5" i="1473"/>
  <c r="F17" i="1473"/>
  <c r="F10" i="1473"/>
  <c r="F13" i="1473"/>
  <c r="F3" i="1473"/>
  <c r="F8" i="1473"/>
  <c r="F21" i="1473"/>
  <c r="F24" i="1473"/>
  <c r="F19" i="1473"/>
  <c r="F6" i="1473"/>
  <c r="D9" i="1463"/>
  <c r="E8" i="1463"/>
  <c r="A1" i="1476"/>
  <c r="D12" i="1382"/>
  <c r="C12" i="1382"/>
  <c r="E2" i="1473"/>
  <c r="A1" i="1474"/>
  <c r="E7" i="1465"/>
  <c r="F2" i="1475"/>
  <c r="B12" i="1382"/>
  <c r="D2" i="1475" s="1"/>
  <c r="E2" i="1475" s="1"/>
  <c r="E5" i="1469"/>
  <c r="E3" i="1473"/>
  <c r="E9" i="1467"/>
  <c r="D25" i="1469" l="1"/>
  <c r="E24" i="1469"/>
  <c r="E30" i="1467"/>
  <c r="F5" i="1475"/>
  <c r="I3" i="1475"/>
  <c r="I23" i="1475"/>
  <c r="I24" i="1475"/>
  <c r="I4" i="1475"/>
  <c r="I5" i="1475"/>
  <c r="I25" i="1475"/>
  <c r="I6" i="1475"/>
  <c r="I7" i="1475"/>
  <c r="I8" i="1475"/>
  <c r="I9" i="1475"/>
  <c r="I10" i="1475"/>
  <c r="I11" i="1475"/>
  <c r="I12" i="1475"/>
  <c r="I13" i="1475"/>
  <c r="I14" i="1475"/>
  <c r="I15" i="1475"/>
  <c r="I16" i="1475"/>
  <c r="I17" i="1475"/>
  <c r="I18" i="1475"/>
  <c r="I19" i="1475"/>
  <c r="I20" i="1475"/>
  <c r="I21" i="1475"/>
  <c r="I22" i="1475"/>
  <c r="D9" i="1461"/>
  <c r="E8" i="1461"/>
  <c r="F2" i="1477"/>
  <c r="F23" i="1477" s="1"/>
  <c r="E11" i="1379"/>
  <c r="D12" i="1379"/>
  <c r="B13" i="1382"/>
  <c r="D2" i="1477" s="1"/>
  <c r="D3" i="1477" s="1"/>
  <c r="D4" i="1477" s="1"/>
  <c r="D5" i="1477" s="1"/>
  <c r="D7" i="1477" s="1"/>
  <c r="D9" i="1477" s="1"/>
  <c r="D10" i="1477" s="1"/>
  <c r="D11" i="1477" s="1"/>
  <c r="D13" i="1477" s="1"/>
  <c r="D14" i="1477" s="1"/>
  <c r="D15" i="1477" s="1"/>
  <c r="D17" i="1477" s="1"/>
  <c r="D18" i="1477" s="1"/>
  <c r="D19" i="1477" s="1"/>
  <c r="D20" i="1477" s="1"/>
  <c r="D21" i="1477" s="1"/>
  <c r="D22" i="1477" s="1"/>
  <c r="D23" i="1477" s="1"/>
  <c r="D24" i="1477" s="1"/>
  <c r="D25" i="1477" s="1"/>
  <c r="F19" i="1475"/>
  <c r="F25" i="1475"/>
  <c r="F6" i="1475"/>
  <c r="F22" i="1475"/>
  <c r="E8" i="1465"/>
  <c r="D9" i="1465"/>
  <c r="F7" i="1475"/>
  <c r="F11" i="1475"/>
  <c r="F8" i="1475"/>
  <c r="F9" i="1475"/>
  <c r="F3" i="1475"/>
  <c r="I2" i="1475"/>
  <c r="F4" i="1475"/>
  <c r="F21" i="1475"/>
  <c r="F10" i="1475"/>
  <c r="F17" i="1475"/>
  <c r="D13" i="1382"/>
  <c r="C13" i="1382"/>
  <c r="F18" i="1475"/>
  <c r="F13" i="1475"/>
  <c r="F23" i="1475"/>
  <c r="F15" i="1475"/>
  <c r="D3" i="1475"/>
  <c r="D4" i="1475" s="1"/>
  <c r="D5" i="1475" s="1"/>
  <c r="D7" i="1475" s="1"/>
  <c r="D8" i="1475" s="1"/>
  <c r="D9" i="1475" s="1"/>
  <c r="D11" i="1475" s="1"/>
  <c r="D12" i="1475" s="1"/>
  <c r="D13" i="1475" s="1"/>
  <c r="D14" i="1475" s="1"/>
  <c r="D15" i="1475" s="1"/>
  <c r="D16" i="1475" s="1"/>
  <c r="D17" i="1475" s="1"/>
  <c r="D18" i="1475" s="1"/>
  <c r="D19" i="1475" s="1"/>
  <c r="D20" i="1475" s="1"/>
  <c r="D21" i="1475" s="1"/>
  <c r="D22" i="1475" s="1"/>
  <c r="D23" i="1475" s="1"/>
  <c r="D24" i="1475" s="1"/>
  <c r="D25" i="1475" s="1"/>
  <c r="F14" i="1475"/>
  <c r="F16" i="1475"/>
  <c r="F12" i="1475"/>
  <c r="F20" i="1475"/>
  <c r="F24" i="1475"/>
  <c r="D10" i="1463"/>
  <c r="E9" i="1463"/>
  <c r="E4" i="1473"/>
  <c r="E3" i="1475"/>
  <c r="E6" i="1469"/>
  <c r="E10" i="1467"/>
  <c r="E25" i="1469" l="1"/>
  <c r="I22" i="1477"/>
  <c r="F13" i="1477"/>
  <c r="I17" i="1477"/>
  <c r="F4" i="1477"/>
  <c r="F9" i="1477"/>
  <c r="F7" i="1477"/>
  <c r="E31" i="1467"/>
  <c r="I14" i="1477"/>
  <c r="F16" i="1477"/>
  <c r="F12" i="1477"/>
  <c r="I8" i="1477"/>
  <c r="I13" i="1477"/>
  <c r="I10" i="1477"/>
  <c r="I16" i="1477"/>
  <c r="F5" i="1477"/>
  <c r="F17" i="1477"/>
  <c r="I21" i="1477"/>
  <c r="I9" i="1477"/>
  <c r="F14" i="1477"/>
  <c r="F20" i="1477"/>
  <c r="F18" i="1477"/>
  <c r="F15" i="1477"/>
  <c r="F6" i="1477"/>
  <c r="I11" i="1477"/>
  <c r="I23" i="1477"/>
  <c r="I12" i="1477"/>
  <c r="I7" i="1477"/>
  <c r="I20" i="1477"/>
  <c r="D10" i="1461"/>
  <c r="D11" i="1461" s="1"/>
  <c r="E9" i="1461"/>
  <c r="F19" i="1477"/>
  <c r="F22" i="1477"/>
  <c r="I18" i="1477"/>
  <c r="F21" i="1477"/>
  <c r="E2" i="1477"/>
  <c r="I19" i="1477"/>
  <c r="F8" i="1477"/>
  <c r="E12" i="1379"/>
  <c r="D13" i="1379"/>
  <c r="F3" i="1477"/>
  <c r="I6" i="1477"/>
  <c r="F25" i="1477"/>
  <c r="F11" i="1477"/>
  <c r="F10" i="1477"/>
  <c r="F24" i="1477"/>
  <c r="I25" i="1477"/>
  <c r="I24" i="1477"/>
  <c r="I15" i="1477"/>
  <c r="D14" i="1382"/>
  <c r="C14" i="1382"/>
  <c r="A1" i="1478"/>
  <c r="E10" i="1463"/>
  <c r="D11" i="1463"/>
  <c r="B14" i="1382"/>
  <c r="D2" i="1479" s="1"/>
  <c r="D3" i="1479" s="1"/>
  <c r="D5" i="1479" s="1"/>
  <c r="D7" i="1479" s="1"/>
  <c r="D9" i="1479" s="1"/>
  <c r="D11" i="1479" s="1"/>
  <c r="D12" i="1479" s="1"/>
  <c r="D13" i="1479" s="1"/>
  <c r="D14" i="1479" s="1"/>
  <c r="D15" i="1479" s="1"/>
  <c r="D16" i="1479" s="1"/>
  <c r="D17" i="1479" s="1"/>
  <c r="D18" i="1479" s="1"/>
  <c r="D19" i="1479" s="1"/>
  <c r="D20" i="1479" s="1"/>
  <c r="D21" i="1479" s="1"/>
  <c r="D22" i="1479" s="1"/>
  <c r="D23" i="1479" s="1"/>
  <c r="D24" i="1479" s="1"/>
  <c r="D25" i="1479" s="1"/>
  <c r="F2" i="1479"/>
  <c r="I17" i="1479" s="1"/>
  <c r="E9" i="1465"/>
  <c r="E3" i="1477"/>
  <c r="E5" i="1473"/>
  <c r="E7" i="1469"/>
  <c r="E4" i="1475"/>
  <c r="E11" i="1467"/>
  <c r="E26" i="1469" l="1"/>
  <c r="D27" i="1469"/>
  <c r="D12" i="1461"/>
  <c r="E11" i="1461"/>
  <c r="E32" i="1467"/>
  <c r="E13" i="1379"/>
  <c r="D14" i="1379"/>
  <c r="E10" i="1461"/>
  <c r="F15" i="1479"/>
  <c r="F4" i="1479"/>
  <c r="I11" i="1479"/>
  <c r="I5" i="1479"/>
  <c r="I19" i="1479"/>
  <c r="I9" i="1479"/>
  <c r="I22" i="1479"/>
  <c r="F16" i="1479"/>
  <c r="F22" i="1479"/>
  <c r="I3" i="1479"/>
  <c r="I12" i="1479"/>
  <c r="F25" i="1479"/>
  <c r="F8" i="1479"/>
  <c r="F7" i="1479"/>
  <c r="F21" i="1479"/>
  <c r="E2" i="1479"/>
  <c r="F24" i="1479"/>
  <c r="F12" i="1479"/>
  <c r="F6" i="1479"/>
  <c r="I20" i="1479"/>
  <c r="F11" i="1479"/>
  <c r="F5" i="1479"/>
  <c r="I2" i="1479"/>
  <c r="I23" i="1479"/>
  <c r="I10" i="1479"/>
  <c r="I14" i="1479"/>
  <c r="F14" i="1479"/>
  <c r="I7" i="1479"/>
  <c r="B16" i="1382"/>
  <c r="D2" i="1483" s="1"/>
  <c r="D15" i="1382"/>
  <c r="C15" i="1382"/>
  <c r="D11" i="1465"/>
  <c r="E10" i="1465"/>
  <c r="F18" i="1479"/>
  <c r="F3" i="1479"/>
  <c r="F23" i="1479"/>
  <c r="I13" i="1479"/>
  <c r="F13" i="1479"/>
  <c r="D12" i="1463"/>
  <c r="E11" i="1463"/>
  <c r="B15" i="1382"/>
  <c r="D2" i="1481" s="1"/>
  <c r="D3" i="1481" s="1"/>
  <c r="D4" i="1481" s="1"/>
  <c r="D5" i="1481" s="1"/>
  <c r="D6" i="1481" s="1"/>
  <c r="D7" i="1481" s="1"/>
  <c r="D9" i="1481" s="1"/>
  <c r="D10" i="1481" s="1"/>
  <c r="D11" i="1481" s="1"/>
  <c r="D12" i="1481" s="1"/>
  <c r="D13" i="1481" s="1"/>
  <c r="D14" i="1481" s="1"/>
  <c r="D15" i="1481" s="1"/>
  <c r="D16" i="1481" s="1"/>
  <c r="D17" i="1481" s="1"/>
  <c r="D18" i="1481" s="1"/>
  <c r="D19" i="1481" s="1"/>
  <c r="D20" i="1481" s="1"/>
  <c r="D21" i="1481" s="1"/>
  <c r="D22" i="1481" s="1"/>
  <c r="D23" i="1481" s="1"/>
  <c r="D24" i="1481" s="1"/>
  <c r="D25" i="1481" s="1"/>
  <c r="I21" i="1479"/>
  <c r="I6" i="1479"/>
  <c r="F19" i="1479"/>
  <c r="I15" i="1479"/>
  <c r="I25" i="1479"/>
  <c r="F10" i="1479"/>
  <c r="F9" i="1479"/>
  <c r="F17" i="1479"/>
  <c r="I8" i="1479"/>
  <c r="I18" i="1479"/>
  <c r="I24" i="1479"/>
  <c r="F2" i="1481"/>
  <c r="F22" i="1481" s="1"/>
  <c r="F20" i="1479"/>
  <c r="I4" i="1479"/>
  <c r="I16" i="1479"/>
  <c r="A1" i="1480"/>
  <c r="E4" i="1477"/>
  <c r="E3" i="1479"/>
  <c r="E5" i="1475"/>
  <c r="E8" i="1469"/>
  <c r="E6" i="1473"/>
  <c r="A1" i="1482"/>
  <c r="F2" i="1483"/>
  <c r="E12" i="1467"/>
  <c r="D28" i="1469" l="1"/>
  <c r="E27" i="1469"/>
  <c r="E12" i="1461"/>
  <c r="D13" i="1461"/>
  <c r="E33" i="1467"/>
  <c r="I13" i="1481"/>
  <c r="E2" i="1481"/>
  <c r="E14" i="1379"/>
  <c r="D15" i="1379"/>
  <c r="F5" i="1481"/>
  <c r="F7" i="1481"/>
  <c r="F23" i="1481"/>
  <c r="I3" i="1481"/>
  <c r="F14" i="1481"/>
  <c r="F24" i="1481"/>
  <c r="I25" i="1481"/>
  <c r="I15" i="1481"/>
  <c r="F4" i="1481"/>
  <c r="I21" i="1481"/>
  <c r="F8" i="1481"/>
  <c r="F11" i="1481"/>
  <c r="I24" i="1481"/>
  <c r="F6" i="1481"/>
  <c r="I10" i="1481"/>
  <c r="I8" i="1481"/>
  <c r="I12" i="1481"/>
  <c r="F17" i="1481"/>
  <c r="I16" i="1481"/>
  <c r="I11" i="1481"/>
  <c r="I17" i="1481"/>
  <c r="I7" i="1481"/>
  <c r="I14" i="1481"/>
  <c r="I22" i="1481"/>
  <c r="F15" i="1481"/>
  <c r="F21" i="1481"/>
  <c r="I9" i="1481"/>
  <c r="I19" i="1481"/>
  <c r="F25" i="1481"/>
  <c r="E12" i="1463"/>
  <c r="D13" i="1463"/>
  <c r="F16" i="1481"/>
  <c r="F13" i="1481"/>
  <c r="I6" i="1481"/>
  <c r="F10" i="1481"/>
  <c r="F19" i="1481"/>
  <c r="I5" i="1481"/>
  <c r="I20" i="1481"/>
  <c r="I23" i="1481"/>
  <c r="F3" i="1481"/>
  <c r="F18" i="1481"/>
  <c r="F20" i="1481"/>
  <c r="I18" i="1481"/>
  <c r="I2" i="1481"/>
  <c r="F12" i="1481"/>
  <c r="I4" i="1481"/>
  <c r="F9" i="1481"/>
  <c r="E11" i="1465"/>
  <c r="B17" i="1382"/>
  <c r="D2" i="1485" s="1"/>
  <c r="D16" i="1382"/>
  <c r="C16" i="1382"/>
  <c r="E7" i="1473"/>
  <c r="E3" i="1481"/>
  <c r="E4" i="1479"/>
  <c r="E6" i="1475"/>
  <c r="E9" i="1469"/>
  <c r="F9" i="1483"/>
  <c r="I7" i="1483"/>
  <c r="F5" i="1483"/>
  <c r="I5" i="1483"/>
  <c r="I25" i="1483"/>
  <c r="F23" i="1483"/>
  <c r="I6" i="1483"/>
  <c r="F21" i="1483"/>
  <c r="I19" i="1483"/>
  <c r="F17" i="1483"/>
  <c r="F4" i="1483"/>
  <c r="I20" i="1483"/>
  <c r="F24" i="1483"/>
  <c r="I24" i="1483"/>
  <c r="I14" i="1483"/>
  <c r="F18" i="1483"/>
  <c r="I23" i="1483"/>
  <c r="F20" i="1483"/>
  <c r="F6" i="1483"/>
  <c r="I21" i="1483"/>
  <c r="F14" i="1483"/>
  <c r="F11" i="1483"/>
  <c r="I3" i="1483"/>
  <c r="F8" i="1483"/>
  <c r="I22" i="1483"/>
  <c r="I18" i="1483"/>
  <c r="I2" i="1483"/>
  <c r="I16" i="1483"/>
  <c r="I17" i="1483"/>
  <c r="I13" i="1483"/>
  <c r="I10" i="1483"/>
  <c r="I12" i="1483"/>
  <c r="F25" i="1483"/>
  <c r="I4" i="1483"/>
  <c r="F16" i="1483"/>
  <c r="F15" i="1483"/>
  <c r="F13" i="1483"/>
  <c r="F10" i="1483"/>
  <c r="F12" i="1483"/>
  <c r="I11" i="1483"/>
  <c r="I9" i="1483"/>
  <c r="F22" i="1483"/>
  <c r="I15" i="1483"/>
  <c r="F3" i="1483"/>
  <c r="F19" i="1483"/>
  <c r="F7" i="1483"/>
  <c r="I8" i="1483"/>
  <c r="D3" i="1483"/>
  <c r="D4" i="1483" s="1"/>
  <c r="D5" i="1483" s="1"/>
  <c r="D7" i="1483" s="1"/>
  <c r="D8" i="1483" s="1"/>
  <c r="D9" i="1483" s="1"/>
  <c r="D10" i="1483" s="1"/>
  <c r="D11" i="1483" s="1"/>
  <c r="D12" i="1483" s="1"/>
  <c r="D13" i="1483" s="1"/>
  <c r="D14" i="1483" s="1"/>
  <c r="D15" i="1483" s="1"/>
  <c r="D16" i="1483" s="1"/>
  <c r="D17" i="1483" s="1"/>
  <c r="D18" i="1483" s="1"/>
  <c r="D19" i="1483" s="1"/>
  <c r="D20" i="1483" s="1"/>
  <c r="D21" i="1483" s="1"/>
  <c r="D22" i="1483" s="1"/>
  <c r="D23" i="1483" s="1"/>
  <c r="D24" i="1483" s="1"/>
  <c r="D25" i="1483" s="1"/>
  <c r="E2" i="1483"/>
  <c r="E5" i="1477"/>
  <c r="E13" i="1467"/>
  <c r="D29" i="1469" l="1"/>
  <c r="E29" i="1469" s="1"/>
  <c r="E28" i="1469"/>
  <c r="E13" i="1461"/>
  <c r="D14" i="1461"/>
  <c r="E34" i="1467"/>
  <c r="E15" i="1379"/>
  <c r="D16" i="1379"/>
  <c r="C17" i="1382"/>
  <c r="D17" i="1382"/>
  <c r="F2" i="1485"/>
  <c r="F11" i="1485" s="1"/>
  <c r="A1" i="1484"/>
  <c r="E12" i="1465"/>
  <c r="D13" i="1465"/>
  <c r="E13" i="1463"/>
  <c r="D14" i="1463"/>
  <c r="D3" i="1485"/>
  <c r="E2" i="1485"/>
  <c r="I8" i="1485"/>
  <c r="E6" i="1477"/>
  <c r="E5" i="1479"/>
  <c r="E3" i="1483"/>
  <c r="E10" i="1469"/>
  <c r="E4" i="1481"/>
  <c r="E7" i="1475"/>
  <c r="E8" i="1473"/>
  <c r="E14" i="1467"/>
  <c r="D15" i="1461" l="1"/>
  <c r="E14" i="1461"/>
  <c r="E35" i="1467"/>
  <c r="F12" i="1485"/>
  <c r="I25" i="1485"/>
  <c r="I9" i="1485"/>
  <c r="I5" i="1485"/>
  <c r="F10" i="1485"/>
  <c r="I16" i="1485"/>
  <c r="I15" i="1485"/>
  <c r="E16" i="1379"/>
  <c r="D17" i="1379"/>
  <c r="F16" i="1485"/>
  <c r="F17" i="1485"/>
  <c r="F15" i="1485"/>
  <c r="F18" i="1485"/>
  <c r="F4" i="1485"/>
  <c r="I17" i="1485"/>
  <c r="F5" i="1485"/>
  <c r="F13" i="1485"/>
  <c r="I20" i="1485"/>
  <c r="I19" i="1485"/>
  <c r="F8" i="1485"/>
  <c r="I14" i="1485"/>
  <c r="F14" i="1485"/>
  <c r="F3" i="1485"/>
  <c r="F9" i="1485"/>
  <c r="I22" i="1485"/>
  <c r="I23" i="1485"/>
  <c r="I21" i="1485"/>
  <c r="I10" i="1485"/>
  <c r="F19" i="1485"/>
  <c r="F22" i="1485"/>
  <c r="F24" i="1485"/>
  <c r="I18" i="1485"/>
  <c r="I6" i="1485"/>
  <c r="F7" i="1485"/>
  <c r="F25" i="1485"/>
  <c r="I3" i="1485"/>
  <c r="F23" i="1485"/>
  <c r="I2" i="1485"/>
  <c r="F21" i="1485"/>
  <c r="F6" i="1485"/>
  <c r="F20" i="1485"/>
  <c r="I4" i="1485"/>
  <c r="I11" i="1485"/>
  <c r="I12" i="1485"/>
  <c r="I7" i="1485"/>
  <c r="I24" i="1485"/>
  <c r="I13" i="1485"/>
  <c r="F2" i="1489"/>
  <c r="I5" i="1489" s="1"/>
  <c r="C18" i="1382"/>
  <c r="D18" i="1382"/>
  <c r="D15" i="1463"/>
  <c r="E14" i="1463"/>
  <c r="B18" i="1382"/>
  <c r="D2" i="1487" s="1"/>
  <c r="E2" i="1487" s="1"/>
  <c r="E13" i="1465"/>
  <c r="A1" i="1486"/>
  <c r="F2" i="1487"/>
  <c r="I12" i="1487" s="1"/>
  <c r="E4" i="1483"/>
  <c r="E8" i="1475"/>
  <c r="E5" i="1481"/>
  <c r="E6" i="1479"/>
  <c r="E7" i="1477"/>
  <c r="E9" i="1473"/>
  <c r="E11" i="1469"/>
  <c r="E3" i="1485"/>
  <c r="E15" i="1467"/>
  <c r="F11" i="1487" l="1"/>
  <c r="D16" i="1461"/>
  <c r="E15" i="1461"/>
  <c r="E36" i="1467"/>
  <c r="I4" i="1487"/>
  <c r="I24" i="1487"/>
  <c r="E17" i="1379"/>
  <c r="D18" i="1379"/>
  <c r="I7" i="1487"/>
  <c r="F19" i="1487"/>
  <c r="F8" i="1487"/>
  <c r="I10" i="1487"/>
  <c r="F15" i="1487"/>
  <c r="F10" i="1487"/>
  <c r="B19" i="1382"/>
  <c r="D2" i="1489" s="1"/>
  <c r="E2" i="1489" s="1"/>
  <c r="I23" i="1487"/>
  <c r="F18" i="1487"/>
  <c r="F24" i="1487"/>
  <c r="I16" i="1487"/>
  <c r="F9" i="1487"/>
  <c r="I9" i="1487"/>
  <c r="F17" i="1487"/>
  <c r="I14" i="1487"/>
  <c r="I11" i="1487"/>
  <c r="I21" i="1487"/>
  <c r="F7" i="1487"/>
  <c r="I13" i="1487"/>
  <c r="F12" i="1487"/>
  <c r="I22" i="1487"/>
  <c r="F23" i="1487"/>
  <c r="F6" i="1487"/>
  <c r="E14" i="1465"/>
  <c r="D15" i="1465"/>
  <c r="I20" i="1487"/>
  <c r="F13" i="1487"/>
  <c r="I18" i="1487"/>
  <c r="B20" i="1382"/>
  <c r="D2" i="1491" s="1"/>
  <c r="D19" i="1382"/>
  <c r="C19" i="1382"/>
  <c r="I3" i="1487"/>
  <c r="D3" i="1487"/>
  <c r="E3" i="1487" s="1"/>
  <c r="I8" i="1487"/>
  <c r="F20" i="1487"/>
  <c r="F25" i="1487"/>
  <c r="I19" i="1487"/>
  <c r="I25" i="1487"/>
  <c r="F5" i="1487"/>
  <c r="F21" i="1487"/>
  <c r="F16" i="1487"/>
  <c r="D16" i="1463"/>
  <c r="E15" i="1463"/>
  <c r="A1" i="1488"/>
  <c r="I2" i="1487"/>
  <c r="I6" i="1487"/>
  <c r="I5" i="1487"/>
  <c r="I17" i="1487"/>
  <c r="I15" i="1487"/>
  <c r="F14" i="1487"/>
  <c r="F22" i="1487"/>
  <c r="F4" i="1487"/>
  <c r="F3" i="1487"/>
  <c r="F22" i="1489"/>
  <c r="I20" i="1489"/>
  <c r="F18" i="1489"/>
  <c r="I3" i="1489"/>
  <c r="I18" i="1489"/>
  <c r="F25" i="1489"/>
  <c r="F21" i="1489"/>
  <c r="I12" i="1489"/>
  <c r="F7" i="1489"/>
  <c r="I16" i="1489"/>
  <c r="F9" i="1489"/>
  <c r="F24" i="1489"/>
  <c r="I10" i="1489"/>
  <c r="F3" i="1489"/>
  <c r="F12" i="1489"/>
  <c r="F23" i="1489"/>
  <c r="I4" i="1489"/>
  <c r="I14" i="1489"/>
  <c r="F6" i="1489"/>
  <c r="F5" i="1489"/>
  <c r="F16" i="1489"/>
  <c r="I8" i="1489"/>
  <c r="F17" i="1489"/>
  <c r="I17" i="1489"/>
  <c r="F10" i="1489"/>
  <c r="I25" i="1489"/>
  <c r="F14" i="1489"/>
  <c r="F20" i="1489"/>
  <c r="F4" i="1489"/>
  <c r="I19" i="1489"/>
  <c r="F13" i="1489"/>
  <c r="I2" i="1489"/>
  <c r="I6" i="1489"/>
  <c r="I11" i="1489"/>
  <c r="F11" i="1489"/>
  <c r="F8" i="1489"/>
  <c r="I21" i="1489"/>
  <c r="F19" i="1489"/>
  <c r="I15" i="1489"/>
  <c r="I9" i="1489"/>
  <c r="F15" i="1489"/>
  <c r="I7" i="1489"/>
  <c r="I24" i="1489"/>
  <c r="I13" i="1489"/>
  <c r="I23" i="1489"/>
  <c r="I22" i="1489"/>
  <c r="E6" i="1481"/>
  <c r="D4" i="1487"/>
  <c r="E9" i="1475"/>
  <c r="E12" i="1469"/>
  <c r="E10" i="1473"/>
  <c r="E7" i="1479"/>
  <c r="E5" i="1483"/>
  <c r="E4" i="1485"/>
  <c r="D5" i="1485"/>
  <c r="E8" i="1477"/>
  <c r="E16" i="1467"/>
  <c r="E16" i="1461" l="1"/>
  <c r="D17" i="1461"/>
  <c r="E37" i="1467"/>
  <c r="E18" i="1379"/>
  <c r="D19" i="1379"/>
  <c r="D3" i="1489"/>
  <c r="E3" i="1489" s="1"/>
  <c r="B21" i="1382"/>
  <c r="D2" i="1493" s="1"/>
  <c r="D20" i="1382"/>
  <c r="C20" i="1382"/>
  <c r="F2" i="1491"/>
  <c r="I7" i="1491" s="1"/>
  <c r="A1" i="1490"/>
  <c r="E15" i="1465"/>
  <c r="D17" i="1463"/>
  <c r="E16" i="1463"/>
  <c r="E5" i="1485"/>
  <c r="E13" i="1469"/>
  <c r="E6" i="1483"/>
  <c r="I14" i="1491"/>
  <c r="F22" i="1491"/>
  <c r="F18" i="1491"/>
  <c r="F6" i="1491"/>
  <c r="E8" i="1479"/>
  <c r="E2" i="1491"/>
  <c r="D3" i="1491"/>
  <c r="E11" i="1473"/>
  <c r="E10" i="1475"/>
  <c r="D5" i="1487"/>
  <c r="E4" i="1487"/>
  <c r="E9" i="1477"/>
  <c r="E7" i="1481"/>
  <c r="D4" i="1489"/>
  <c r="E17" i="1467"/>
  <c r="F20" i="1491" l="1"/>
  <c r="F8" i="1491"/>
  <c r="I4" i="1491"/>
  <c r="I23" i="1491"/>
  <c r="F4" i="1491"/>
  <c r="I8" i="1491"/>
  <c r="E17" i="1461"/>
  <c r="D18" i="1461"/>
  <c r="E38" i="1467"/>
  <c r="I10" i="1491"/>
  <c r="I15" i="1491"/>
  <c r="I18" i="1491"/>
  <c r="E19" i="1379"/>
  <c r="D20" i="1379"/>
  <c r="I16" i="1491"/>
  <c r="F23" i="1491"/>
  <c r="I2" i="1491"/>
  <c r="F5" i="1491"/>
  <c r="F9" i="1491"/>
  <c r="F11" i="1491"/>
  <c r="F17" i="1491"/>
  <c r="I24" i="1491"/>
  <c r="I5" i="1491"/>
  <c r="F24" i="1491"/>
  <c r="F19" i="1491"/>
  <c r="I22" i="1491"/>
  <c r="F14" i="1491"/>
  <c r="F3" i="1491"/>
  <c r="I13" i="1491"/>
  <c r="F12" i="1491"/>
  <c r="F21" i="1491"/>
  <c r="I20" i="1491"/>
  <c r="F15" i="1491"/>
  <c r="E17" i="1463"/>
  <c r="D18" i="1463"/>
  <c r="F2" i="1493"/>
  <c r="F14" i="1493" s="1"/>
  <c r="I6" i="1491"/>
  <c r="I11" i="1491"/>
  <c r="F16" i="1491"/>
  <c r="I21" i="1491"/>
  <c r="D17" i="1465"/>
  <c r="D18" i="1465" s="1"/>
  <c r="E16" i="1465"/>
  <c r="A1" i="1492"/>
  <c r="F10" i="1491"/>
  <c r="F7" i="1491"/>
  <c r="F25" i="1491"/>
  <c r="I25" i="1491"/>
  <c r="D21" i="1382"/>
  <c r="C21" i="1382"/>
  <c r="I9" i="1491"/>
  <c r="I12" i="1491"/>
  <c r="I17" i="1491"/>
  <c r="I19" i="1491"/>
  <c r="I3" i="1491"/>
  <c r="F13" i="1491"/>
  <c r="F10" i="1493"/>
  <c r="E2" i="1493"/>
  <c r="D3" i="1493"/>
  <c r="D4" i="1491"/>
  <c r="E3" i="1491"/>
  <c r="D6" i="1487"/>
  <c r="E5" i="1487"/>
  <c r="E9" i="1479"/>
  <c r="E7" i="1483"/>
  <c r="E10" i="1477"/>
  <c r="D5" i="1489"/>
  <c r="E4" i="1489"/>
  <c r="E11" i="1475"/>
  <c r="E14" i="1469"/>
  <c r="E6" i="1485"/>
  <c r="D7" i="1485"/>
  <c r="E8" i="1481"/>
  <c r="E12" i="1473"/>
  <c r="E18" i="1467"/>
  <c r="F23" i="1493" l="1"/>
  <c r="I4" i="1493"/>
  <c r="I21" i="1493"/>
  <c r="E18" i="1461"/>
  <c r="D19" i="1461"/>
  <c r="E39" i="1467"/>
  <c r="I8" i="1493"/>
  <c r="E18" i="1465"/>
  <c r="D19" i="1465"/>
  <c r="I5" i="1493"/>
  <c r="F6" i="1493"/>
  <c r="E20" i="1379"/>
  <c r="D21" i="1379"/>
  <c r="F11" i="1493"/>
  <c r="I17" i="1493"/>
  <c r="F9" i="1493"/>
  <c r="I23" i="1493"/>
  <c r="I9" i="1493"/>
  <c r="I16" i="1493"/>
  <c r="F17" i="1493"/>
  <c r="I20" i="1493"/>
  <c r="I14" i="1493"/>
  <c r="F18" i="1493"/>
  <c r="I25" i="1493"/>
  <c r="I24" i="1493"/>
  <c r="I2" i="1493"/>
  <c r="F24" i="1493"/>
  <c r="I18" i="1493"/>
  <c r="F19" i="1493"/>
  <c r="F22" i="1493"/>
  <c r="F8" i="1493"/>
  <c r="F3" i="1493"/>
  <c r="B23" i="1382"/>
  <c r="D2" i="1497" s="1"/>
  <c r="D22" i="1382"/>
  <c r="C22" i="1382"/>
  <c r="F25" i="1493"/>
  <c r="F12" i="1493"/>
  <c r="I6" i="1493"/>
  <c r="F7" i="1493"/>
  <c r="D19" i="1463"/>
  <c r="E18" i="1463"/>
  <c r="F15" i="1493"/>
  <c r="I13" i="1493"/>
  <c r="F16" i="1493"/>
  <c r="F4" i="1493"/>
  <c r="I7" i="1493"/>
  <c r="F5" i="1493"/>
  <c r="A1" i="1494"/>
  <c r="I3" i="1493"/>
  <c r="F21" i="1493"/>
  <c r="I15" i="1493"/>
  <c r="I10" i="1493"/>
  <c r="E17" i="1465"/>
  <c r="F2" i="1495"/>
  <c r="I22" i="1495" s="1"/>
  <c r="F13" i="1493"/>
  <c r="I22" i="1493"/>
  <c r="I12" i="1493"/>
  <c r="B22" i="1382"/>
  <c r="D2" i="1495" s="1"/>
  <c r="E2" i="1495" s="1"/>
  <c r="F20" i="1493"/>
  <c r="I11" i="1493"/>
  <c r="I19" i="1493"/>
  <c r="E7" i="1485"/>
  <c r="D4" i="1493"/>
  <c r="E3" i="1493"/>
  <c r="E10" i="1479"/>
  <c r="E5" i="1489"/>
  <c r="D6" i="1489"/>
  <c r="E11" i="1477"/>
  <c r="E13" i="1473"/>
  <c r="E15" i="1469"/>
  <c r="E9" i="1481"/>
  <c r="E6" i="1487"/>
  <c r="D7" i="1487"/>
  <c r="E8" i="1483"/>
  <c r="E12" i="1475"/>
  <c r="D5" i="1491"/>
  <c r="E4" i="1491"/>
  <c r="E19" i="1467"/>
  <c r="D20" i="1461" l="1"/>
  <c r="E19" i="1461"/>
  <c r="E40" i="1467"/>
  <c r="E19" i="1465"/>
  <c r="E21" i="1379"/>
  <c r="D22" i="1379"/>
  <c r="F2" i="1497"/>
  <c r="I22" i="1497" s="1"/>
  <c r="A1" i="1496"/>
  <c r="F19" i="1495"/>
  <c r="I15" i="1495"/>
  <c r="I23" i="1495"/>
  <c r="I12" i="1495"/>
  <c r="I7" i="1495"/>
  <c r="F8" i="1495"/>
  <c r="F15" i="1495"/>
  <c r="I6" i="1495"/>
  <c r="F3" i="1495"/>
  <c r="F5" i="1495"/>
  <c r="I18" i="1495"/>
  <c r="F6" i="1495"/>
  <c r="D3" i="1495"/>
  <c r="D4" i="1495" s="1"/>
  <c r="I10" i="1495"/>
  <c r="F10" i="1495"/>
  <c r="I25" i="1495"/>
  <c r="I5" i="1495"/>
  <c r="I13" i="1495"/>
  <c r="F4" i="1495"/>
  <c r="F12" i="1495"/>
  <c r="I8" i="1495"/>
  <c r="F23" i="1495"/>
  <c r="I24" i="1495"/>
  <c r="F25" i="1495"/>
  <c r="F13" i="1495"/>
  <c r="I3" i="1495"/>
  <c r="F18" i="1495"/>
  <c r="F16" i="1495"/>
  <c r="F14" i="1495"/>
  <c r="F7" i="1495"/>
  <c r="F11" i="1495"/>
  <c r="F24" i="1495"/>
  <c r="D23" i="1382"/>
  <c r="C23" i="1382"/>
  <c r="I17" i="1495"/>
  <c r="F22" i="1495"/>
  <c r="I16" i="1495"/>
  <c r="F17" i="1495"/>
  <c r="D20" i="1463"/>
  <c r="E19" i="1463"/>
  <c r="F21" i="1495"/>
  <c r="F9" i="1495"/>
  <c r="I2" i="1495"/>
  <c r="F20" i="1495"/>
  <c r="I20" i="1495"/>
  <c r="I19" i="1495"/>
  <c r="I9" i="1495"/>
  <c r="I14" i="1495"/>
  <c r="I11" i="1495"/>
  <c r="I21" i="1495"/>
  <c r="I4" i="1495"/>
  <c r="E10" i="1481"/>
  <c r="D5" i="1493"/>
  <c r="E4" i="1493"/>
  <c r="E14" i="1473"/>
  <c r="I19" i="1497"/>
  <c r="D6" i="1491"/>
  <c r="E5" i="1491"/>
  <c r="E2" i="1497"/>
  <c r="D3" i="1497"/>
  <c r="E6" i="1489"/>
  <c r="D7" i="1489"/>
  <c r="E13" i="1475"/>
  <c r="E12" i="1477"/>
  <c r="E7" i="1487"/>
  <c r="D8" i="1487"/>
  <c r="E11" i="1479"/>
  <c r="E16" i="1469"/>
  <c r="E8" i="1485"/>
  <c r="D9" i="1485"/>
  <c r="E9" i="1483"/>
  <c r="E20" i="1467"/>
  <c r="I14" i="1497" l="1"/>
  <c r="I18" i="1497"/>
  <c r="F6" i="1497"/>
  <c r="F21" i="1497"/>
  <c r="I3" i="1497"/>
  <c r="F18" i="1497"/>
  <c r="F19" i="1497"/>
  <c r="F14" i="1497"/>
  <c r="F24" i="1497"/>
  <c r="I6" i="1497"/>
  <c r="F23" i="1497"/>
  <c r="F17" i="1497"/>
  <c r="I7" i="1497"/>
  <c r="I23" i="1497"/>
  <c r="F25" i="1497"/>
  <c r="I11" i="1497"/>
  <c r="F12" i="1497"/>
  <c r="I21" i="1497"/>
  <c r="I8" i="1497"/>
  <c r="I20" i="1497"/>
  <c r="F3" i="1497"/>
  <c r="F9" i="1497"/>
  <c r="F8" i="1497"/>
  <c r="I16" i="1497"/>
  <c r="I25" i="1497"/>
  <c r="I12" i="1497"/>
  <c r="I9" i="1497"/>
  <c r="F4" i="1497"/>
  <c r="F10" i="1497"/>
  <c r="F22" i="1497"/>
  <c r="I4" i="1497"/>
  <c r="I10" i="1497"/>
  <c r="I24" i="1497"/>
  <c r="F15" i="1497"/>
  <c r="I13" i="1497"/>
  <c r="F16" i="1497"/>
  <c r="I5" i="1497"/>
  <c r="F7" i="1497"/>
  <c r="F11" i="1497"/>
  <c r="I15" i="1497"/>
  <c r="F13" i="1497"/>
  <c r="I17" i="1497"/>
  <c r="I2" i="1497"/>
  <c r="F20" i="1497"/>
  <c r="F5" i="1497"/>
  <c r="E20" i="1461"/>
  <c r="D21" i="1461"/>
  <c r="E41" i="1467"/>
  <c r="E20" i="1465"/>
  <c r="D21" i="1465"/>
  <c r="D2" i="1499"/>
  <c r="D3" i="1499" s="1"/>
  <c r="E3" i="1495"/>
  <c r="E22" i="1379"/>
  <c r="D23" i="1379"/>
  <c r="A1" i="1498"/>
  <c r="F2" i="1499"/>
  <c r="I3" i="1499" s="1"/>
  <c r="D21" i="1463"/>
  <c r="E20" i="1463"/>
  <c r="E13" i="1477"/>
  <c r="E6" i="1491"/>
  <c r="D7" i="1491"/>
  <c r="E15" i="1473"/>
  <c r="E14" i="1475"/>
  <c r="E10" i="1483"/>
  <c r="E7" i="1489"/>
  <c r="D8" i="1489"/>
  <c r="E5" i="1493"/>
  <c r="D6" i="1493"/>
  <c r="E12" i="1479"/>
  <c r="E8" i="1487"/>
  <c r="D9" i="1487"/>
  <c r="D4" i="1497"/>
  <c r="E3" i="1497"/>
  <c r="E9" i="1485"/>
  <c r="D10" i="1485"/>
  <c r="D5" i="1495"/>
  <c r="E4" i="1495"/>
  <c r="E17" i="1469"/>
  <c r="E11" i="1481"/>
  <c r="E21" i="1467"/>
  <c r="F19" i="1499" l="1"/>
  <c r="E42" i="1467"/>
  <c r="I12" i="1499"/>
  <c r="I5" i="1499"/>
  <c r="F12" i="1499"/>
  <c r="F7" i="1499"/>
  <c r="E2" i="1499"/>
  <c r="E21" i="1461"/>
  <c r="D22" i="1461"/>
  <c r="E21" i="1465"/>
  <c r="D22" i="1465"/>
  <c r="F23" i="1499"/>
  <c r="F6" i="1499"/>
  <c r="F15" i="1499"/>
  <c r="F13" i="1499"/>
  <c r="F20" i="1499"/>
  <c r="I8" i="1499"/>
  <c r="I20" i="1499"/>
  <c r="I14" i="1499"/>
  <c r="I11" i="1499"/>
  <c r="F16" i="1499"/>
  <c r="I21" i="1499"/>
  <c r="I23" i="1499"/>
  <c r="I22" i="1499"/>
  <c r="I9" i="1499"/>
  <c r="F24" i="1499"/>
  <c r="I18" i="1499"/>
  <c r="I4" i="1499"/>
  <c r="I16" i="1499"/>
  <c r="D2" i="1501"/>
  <c r="F2" i="1501"/>
  <c r="A1" i="1500"/>
  <c r="I15" i="1499"/>
  <c r="I6" i="1499"/>
  <c r="F10" i="1499"/>
  <c r="I13" i="1499"/>
  <c r="I17" i="1499"/>
  <c r="F25" i="1499"/>
  <c r="F3" i="1499"/>
  <c r="F18" i="1499"/>
  <c r="F22" i="1499"/>
  <c r="I24" i="1499"/>
  <c r="E23" i="1379"/>
  <c r="D24" i="1379"/>
  <c r="F17" i="1499"/>
  <c r="I7" i="1499"/>
  <c r="I2" i="1499"/>
  <c r="F5" i="1499"/>
  <c r="F21" i="1499"/>
  <c r="F9" i="1499"/>
  <c r="I25" i="1499"/>
  <c r="F8" i="1499"/>
  <c r="I10" i="1499"/>
  <c r="I19" i="1499"/>
  <c r="F14" i="1499"/>
  <c r="F4" i="1499"/>
  <c r="F11" i="1499"/>
  <c r="D22" i="1463"/>
  <c r="E21" i="1463"/>
  <c r="E12" i="1481"/>
  <c r="E13" i="1479"/>
  <c r="E16" i="1473"/>
  <c r="D4" i="1499"/>
  <c r="E3" i="1499"/>
  <c r="D11" i="1485"/>
  <c r="E10" i="1485"/>
  <c r="E11" i="1483"/>
  <c r="E7" i="1491"/>
  <c r="D8" i="1491"/>
  <c r="E5" i="1495"/>
  <c r="D6" i="1495"/>
  <c r="D7" i="1493"/>
  <c r="E6" i="1493"/>
  <c r="D9" i="1489"/>
  <c r="E8" i="1489"/>
  <c r="D5" i="1497"/>
  <c r="E4" i="1497"/>
  <c r="E15" i="1475"/>
  <c r="E14" i="1477"/>
  <c r="E18" i="1469"/>
  <c r="E9" i="1487"/>
  <c r="D10" i="1487"/>
  <c r="E22" i="1467"/>
  <c r="E43" i="1467" l="1"/>
  <c r="D23" i="1461"/>
  <c r="E22" i="1461"/>
  <c r="E22" i="1465"/>
  <c r="D23" i="1465"/>
  <c r="F2" i="1503"/>
  <c r="A1" i="1502"/>
  <c r="D2" i="1503"/>
  <c r="E2" i="1501"/>
  <c r="D3" i="1501"/>
  <c r="F7" i="1501"/>
  <c r="I2" i="1501"/>
  <c r="F16" i="1501"/>
  <c r="F17" i="1501"/>
  <c r="I7" i="1501"/>
  <c r="I16" i="1501"/>
  <c r="I24" i="1501"/>
  <c r="I12" i="1501"/>
  <c r="F9" i="1501"/>
  <c r="I17" i="1501"/>
  <c r="I15" i="1501"/>
  <c r="I25" i="1501"/>
  <c r="I20" i="1501"/>
  <c r="F22" i="1501"/>
  <c r="F21" i="1501"/>
  <c r="F19" i="1501"/>
  <c r="I3" i="1501"/>
  <c r="I14" i="1501"/>
  <c r="F18" i="1501"/>
  <c r="F4" i="1501"/>
  <c r="I10" i="1501"/>
  <c r="I18" i="1501"/>
  <c r="I8" i="1501"/>
  <c r="F11" i="1501"/>
  <c r="F12" i="1501"/>
  <c r="I11" i="1501"/>
  <c r="I23" i="1501"/>
  <c r="F13" i="1501"/>
  <c r="F15" i="1501"/>
  <c r="I13" i="1501"/>
  <c r="F6" i="1501"/>
  <c r="I19" i="1501"/>
  <c r="I4" i="1501"/>
  <c r="F10" i="1501"/>
  <c r="I21" i="1501"/>
  <c r="F23" i="1501"/>
  <c r="F3" i="1501"/>
  <c r="F14" i="1501"/>
  <c r="F25" i="1501"/>
  <c r="I9" i="1501"/>
  <c r="F20" i="1501"/>
  <c r="F24" i="1501"/>
  <c r="I6" i="1501"/>
  <c r="F5" i="1501"/>
  <c r="F8" i="1501"/>
  <c r="I22" i="1501"/>
  <c r="I5" i="1501"/>
  <c r="E24" i="1379"/>
  <c r="D25" i="1379"/>
  <c r="E25" i="1379" s="1"/>
  <c r="D23" i="1463"/>
  <c r="E22" i="1463"/>
  <c r="E9" i="1489"/>
  <c r="D10" i="1489"/>
  <c r="D5" i="1499"/>
  <c r="E4" i="1499"/>
  <c r="E10" i="1487"/>
  <c r="D11" i="1487"/>
  <c r="E6" i="1495"/>
  <c r="D7" i="1495"/>
  <c r="E17" i="1473"/>
  <c r="E14" i="1479"/>
  <c r="E19" i="1469"/>
  <c r="E15" i="1477"/>
  <c r="E16" i="1475"/>
  <c r="E12" i="1483"/>
  <c r="E13" i="1481"/>
  <c r="E7" i="1493"/>
  <c r="D8" i="1493"/>
  <c r="D9" i="1491"/>
  <c r="E8" i="1491"/>
  <c r="E5" i="1497"/>
  <c r="D6" i="1497"/>
  <c r="D12" i="1485"/>
  <c r="E11" i="1485"/>
  <c r="E23" i="1467"/>
  <c r="E44" i="1467" l="1"/>
  <c r="D24" i="1461"/>
  <c r="E23" i="1461"/>
  <c r="E23" i="1465"/>
  <c r="D4" i="1501"/>
  <c r="E3" i="1501"/>
  <c r="E2" i="1503"/>
  <c r="D3" i="1503"/>
  <c r="F12" i="1503"/>
  <c r="I24" i="1503"/>
  <c r="I22" i="1503"/>
  <c r="F20" i="1503"/>
  <c r="I10" i="1503"/>
  <c r="F8" i="1503"/>
  <c r="F24" i="1503"/>
  <c r="I12" i="1503"/>
  <c r="I16" i="1503"/>
  <c r="I14" i="1503"/>
  <c r="I4" i="1503"/>
  <c r="I2" i="1503"/>
  <c r="I20" i="1503"/>
  <c r="I25" i="1503"/>
  <c r="F4" i="1503"/>
  <c r="F16" i="1503"/>
  <c r="I6" i="1503"/>
  <c r="I18" i="1503"/>
  <c r="I8" i="1503"/>
  <c r="F6" i="1503"/>
  <c r="F22" i="1503"/>
  <c r="F15" i="1503"/>
  <c r="I7" i="1503"/>
  <c r="I23" i="1503"/>
  <c r="F17" i="1503"/>
  <c r="I9" i="1503"/>
  <c r="F10" i="1503"/>
  <c r="F3" i="1503"/>
  <c r="F19" i="1503"/>
  <c r="I11" i="1503"/>
  <c r="F5" i="1503"/>
  <c r="F21" i="1503"/>
  <c r="I13" i="1503"/>
  <c r="F14" i="1503"/>
  <c r="F7" i="1503"/>
  <c r="F23" i="1503"/>
  <c r="I15" i="1503"/>
  <c r="F9" i="1503"/>
  <c r="F25" i="1503"/>
  <c r="I17" i="1503"/>
  <c r="F18" i="1503"/>
  <c r="F11" i="1503"/>
  <c r="I3" i="1503"/>
  <c r="I19" i="1503"/>
  <c r="F13" i="1503"/>
  <c r="I5" i="1503"/>
  <c r="I21" i="1503"/>
  <c r="E23" i="1463"/>
  <c r="D24" i="1463"/>
  <c r="E18" i="1473"/>
  <c r="E17" i="1475"/>
  <c r="E13" i="1483"/>
  <c r="E11" i="1487"/>
  <c r="D12" i="1487"/>
  <c r="D8" i="1495"/>
  <c r="E7" i="1495"/>
  <c r="E16" i="1477"/>
  <c r="E20" i="1469"/>
  <c r="D6" i="1499"/>
  <c r="E5" i="1499"/>
  <c r="E12" i="1485"/>
  <c r="D13" i="1485"/>
  <c r="E6" i="1497"/>
  <c r="D7" i="1497"/>
  <c r="D10" i="1491"/>
  <c r="E9" i="1491"/>
  <c r="D11" i="1489"/>
  <c r="E10" i="1489"/>
  <c r="D9" i="1493"/>
  <c r="E8" i="1493"/>
  <c r="E14" i="1481"/>
  <c r="E15" i="1479"/>
  <c r="E25" i="1467"/>
  <c r="E24" i="1467"/>
  <c r="E45" i="1467" l="1"/>
  <c r="E24" i="1461"/>
  <c r="D25" i="1461"/>
  <c r="E24" i="1465"/>
  <c r="D25" i="1465"/>
  <c r="D4" i="1503"/>
  <c r="E3" i="1503"/>
  <c r="E4" i="1501"/>
  <c r="D5" i="1501"/>
  <c r="E24" i="1463"/>
  <c r="D25" i="1463"/>
  <c r="E25" i="1463" s="1"/>
  <c r="D9" i="1495"/>
  <c r="E8" i="1495"/>
  <c r="E16" i="1479"/>
  <c r="E14" i="1483"/>
  <c r="E7" i="1497"/>
  <c r="D8" i="1497"/>
  <c r="E18" i="1475"/>
  <c r="D11" i="1491"/>
  <c r="E10" i="1491"/>
  <c r="E13" i="1485"/>
  <c r="D14" i="1485"/>
  <c r="D7" i="1499"/>
  <c r="E6" i="1499"/>
  <c r="E12" i="1487"/>
  <c r="D13" i="1487"/>
  <c r="E15" i="1481"/>
  <c r="E21" i="1469"/>
  <c r="E19" i="1473"/>
  <c r="E9" i="1493"/>
  <c r="D10" i="1493"/>
  <c r="E11" i="1489"/>
  <c r="D12" i="1489"/>
  <c r="E17" i="1477"/>
  <c r="E46" i="1467" l="1"/>
  <c r="E25" i="1461"/>
  <c r="D26" i="1461"/>
  <c r="E25" i="1465"/>
  <c r="D6" i="1501"/>
  <c r="E5" i="1501"/>
  <c r="D5" i="1503"/>
  <c r="E4" i="1503"/>
  <c r="E11" i="1491"/>
  <c r="D12" i="1491"/>
  <c r="E19" i="1475"/>
  <c r="E8" i="1497"/>
  <c r="D9" i="1497"/>
  <c r="E16" i="1481"/>
  <c r="E15" i="1483"/>
  <c r="D13" i="1489"/>
  <c r="E12" i="1489"/>
  <c r="E18" i="1477"/>
  <c r="E17" i="1479"/>
  <c r="D8" i="1499"/>
  <c r="E7" i="1499"/>
  <c r="E10" i="1493"/>
  <c r="D11" i="1493"/>
  <c r="D15" i="1485"/>
  <c r="E14" i="1485"/>
  <c r="D14" i="1487"/>
  <c r="E13" i="1487"/>
  <c r="E20" i="1473"/>
  <c r="D10" i="1495"/>
  <c r="E9" i="1495"/>
  <c r="E47" i="1467" l="1"/>
  <c r="D27" i="1461"/>
  <c r="E26" i="1461"/>
  <c r="E26" i="1465"/>
  <c r="D27" i="1465"/>
  <c r="D6" i="1503"/>
  <c r="E5" i="1503"/>
  <c r="E6" i="1501"/>
  <c r="D7" i="1501"/>
  <c r="E17" i="1481"/>
  <c r="E8" i="1499"/>
  <c r="D9" i="1499"/>
  <c r="D10" i="1497"/>
  <c r="E9" i="1497"/>
  <c r="E20" i="1475"/>
  <c r="E18" i="1479"/>
  <c r="E19" i="1477"/>
  <c r="E12" i="1491"/>
  <c r="D13" i="1491"/>
  <c r="D11" i="1495"/>
  <c r="E10" i="1495"/>
  <c r="D15" i="1487"/>
  <c r="E14" i="1487"/>
  <c r="E21" i="1473"/>
  <c r="E16" i="1483"/>
  <c r="E11" i="1493"/>
  <c r="D12" i="1493"/>
  <c r="E13" i="1489"/>
  <c r="D14" i="1489"/>
  <c r="E15" i="1485"/>
  <c r="D16" i="1485"/>
  <c r="E48" i="1467" l="1"/>
  <c r="E27" i="1461"/>
  <c r="D28" i="1461"/>
  <c r="E28" i="1461" s="1"/>
  <c r="E27" i="1465"/>
  <c r="D28" i="1465"/>
  <c r="E7" i="1501"/>
  <c r="D8" i="1501"/>
  <c r="D7" i="1503"/>
  <c r="E6" i="1503"/>
  <c r="E17" i="1483"/>
  <c r="E22" i="1473"/>
  <c r="E16" i="1485"/>
  <c r="D17" i="1485"/>
  <c r="E21" i="1475"/>
  <c r="D15" i="1489"/>
  <c r="E14" i="1489"/>
  <c r="E15" i="1487"/>
  <c r="D16" i="1487"/>
  <c r="E11" i="1495"/>
  <c r="D12" i="1495"/>
  <c r="D11" i="1497"/>
  <c r="E10" i="1497"/>
  <c r="E12" i="1493"/>
  <c r="D13" i="1493"/>
  <c r="D14" i="1491"/>
  <c r="E13" i="1491"/>
  <c r="E9" i="1499"/>
  <c r="D10" i="1499"/>
  <c r="E19" i="1479"/>
  <c r="E20" i="1477"/>
  <c r="E18" i="1481"/>
  <c r="E49" i="1467" l="1"/>
  <c r="E28" i="1465"/>
  <c r="D29" i="1465"/>
  <c r="D8" i="1503"/>
  <c r="E7" i="1503"/>
  <c r="D9" i="1501"/>
  <c r="E8" i="1501"/>
  <c r="D16" i="1489"/>
  <c r="E15" i="1489"/>
  <c r="D14" i="1493"/>
  <c r="E13" i="1493"/>
  <c r="D18" i="1485"/>
  <c r="E17" i="1485"/>
  <c r="E14" i="1491"/>
  <c r="D15" i="1491"/>
  <c r="E10" i="1499"/>
  <c r="D11" i="1499"/>
  <c r="D12" i="1497"/>
  <c r="E11" i="1497"/>
  <c r="E23" i="1473"/>
  <c r="E22" i="1475"/>
  <c r="E19" i="1481"/>
  <c r="E21" i="1477"/>
  <c r="D13" i="1495"/>
  <c r="E12" i="1495"/>
  <c r="D17" i="1487"/>
  <c r="E16" i="1487"/>
  <c r="E20" i="1479"/>
  <c r="E18" i="1483"/>
  <c r="E50" i="1467" l="1"/>
  <c r="E29" i="1465"/>
  <c r="D10" i="1501"/>
  <c r="E9" i="1501"/>
  <c r="D9" i="1503"/>
  <c r="E8" i="1503"/>
  <c r="D14" i="1495"/>
  <c r="E13" i="1495"/>
  <c r="D13" i="1497"/>
  <c r="E12" i="1497"/>
  <c r="D16" i="1491"/>
  <c r="E15" i="1491"/>
  <c r="E11" i="1499"/>
  <c r="D12" i="1499"/>
  <c r="E18" i="1485"/>
  <c r="D19" i="1485"/>
  <c r="E19" i="1483"/>
  <c r="E23" i="1475"/>
  <c r="E22" i="1477"/>
  <c r="E21" i="1479"/>
  <c r="D15" i="1493"/>
  <c r="E14" i="1493"/>
  <c r="E20" i="1481"/>
  <c r="E24" i="1473"/>
  <c r="E25" i="1473"/>
  <c r="E17" i="1487"/>
  <c r="D18" i="1487"/>
  <c r="D17" i="1489"/>
  <c r="E16" i="1489"/>
  <c r="E51" i="1467" l="1"/>
  <c r="E30" i="1465"/>
  <c r="D31" i="1465"/>
  <c r="E9" i="1503"/>
  <c r="D10" i="1503"/>
  <c r="E10" i="1501"/>
  <c r="D11" i="1501"/>
  <c r="E20" i="1483"/>
  <c r="D13" i="1499"/>
  <c r="E12" i="1499"/>
  <c r="D20" i="1485"/>
  <c r="E19" i="1485"/>
  <c r="E22" i="1479"/>
  <c r="D17" i="1491"/>
  <c r="E16" i="1491"/>
  <c r="E15" i="1493"/>
  <c r="D16" i="1493"/>
  <c r="E23" i="1477"/>
  <c r="E13" i="1497"/>
  <c r="D14" i="1497"/>
  <c r="E18" i="1487"/>
  <c r="D19" i="1487"/>
  <c r="E21" i="1481"/>
  <c r="D18" i="1489"/>
  <c r="E17" i="1489"/>
  <c r="E25" i="1475"/>
  <c r="E24" i="1475"/>
  <c r="E14" i="1495"/>
  <c r="D15" i="1495"/>
  <c r="E52" i="1467" l="1"/>
  <c r="D32" i="1465"/>
  <c r="E31" i="1465"/>
  <c r="E11" i="1501"/>
  <c r="D12" i="1501"/>
  <c r="D11" i="1503"/>
  <c r="E10" i="1503"/>
  <c r="E18" i="1489"/>
  <c r="D19" i="1489"/>
  <c r="D18" i="1491"/>
  <c r="E17" i="1491"/>
  <c r="E23" i="1479"/>
  <c r="E20" i="1485"/>
  <c r="D21" i="1485"/>
  <c r="D15" i="1497"/>
  <c r="E14" i="1497"/>
  <c r="E13" i="1499"/>
  <c r="D14" i="1499"/>
  <c r="D17" i="1493"/>
  <c r="E16" i="1493"/>
  <c r="E22" i="1481"/>
  <c r="E19" i="1487"/>
  <c r="D20" i="1487"/>
  <c r="D16" i="1495"/>
  <c r="E15" i="1495"/>
  <c r="E24" i="1477"/>
  <c r="E25" i="1477"/>
  <c r="E21" i="1483"/>
  <c r="E53" i="1467" l="1"/>
  <c r="E32" i="1465"/>
  <c r="D33" i="1465"/>
  <c r="D12" i="1503"/>
  <c r="E11" i="1503"/>
  <c r="E12" i="1501"/>
  <c r="D13" i="1501"/>
  <c r="D16" i="1497"/>
  <c r="E15" i="1497"/>
  <c r="D15" i="1499"/>
  <c r="E14" i="1499"/>
  <c r="E22" i="1483"/>
  <c r="D22" i="1485"/>
  <c r="E21" i="1485"/>
  <c r="E16" i="1495"/>
  <c r="D17" i="1495"/>
  <c r="E25" i="1479"/>
  <c r="E24" i="1479"/>
  <c r="E18" i="1491"/>
  <c r="D19" i="1491"/>
  <c r="E20" i="1487"/>
  <c r="D21" i="1487"/>
  <c r="D20" i="1489"/>
  <c r="E19" i="1489"/>
  <c r="E23" i="1481"/>
  <c r="D18" i="1493"/>
  <c r="E17" i="1493"/>
  <c r="E54" i="1467" l="1"/>
  <c r="E33" i="1465"/>
  <c r="D14" i="1501"/>
  <c r="E13" i="1501"/>
  <c r="D13" i="1503"/>
  <c r="E12" i="1503"/>
  <c r="D18" i="1495"/>
  <c r="E17" i="1495"/>
  <c r="E20" i="1489"/>
  <c r="D21" i="1489"/>
  <c r="E23" i="1483"/>
  <c r="D19" i="1493"/>
  <c r="E18" i="1493"/>
  <c r="E22" i="1485"/>
  <c r="D23" i="1485"/>
  <c r="D16" i="1499"/>
  <c r="E15" i="1499"/>
  <c r="E25" i="1481"/>
  <c r="E24" i="1481"/>
  <c r="D22" i="1487"/>
  <c r="E21" i="1487"/>
  <c r="E19" i="1491"/>
  <c r="D20" i="1491"/>
  <c r="E16" i="1497"/>
  <c r="D17" i="1497"/>
  <c r="E55" i="1467" l="1"/>
  <c r="D35" i="1465"/>
  <c r="E34" i="1465"/>
  <c r="E13" i="1503"/>
  <c r="D14" i="1503"/>
  <c r="D15" i="1501"/>
  <c r="E14" i="1501"/>
  <c r="E17" i="1497"/>
  <c r="D18" i="1497"/>
  <c r="E23" i="1485"/>
  <c r="D24" i="1485"/>
  <c r="E24" i="1483"/>
  <c r="E25" i="1483"/>
  <c r="D21" i="1491"/>
  <c r="E20" i="1491"/>
  <c r="D17" i="1499"/>
  <c r="E16" i="1499"/>
  <c r="E19" i="1493"/>
  <c r="D20" i="1493"/>
  <c r="E21" i="1489"/>
  <c r="D22" i="1489"/>
  <c r="E22" i="1487"/>
  <c r="D23" i="1487"/>
  <c r="D19" i="1495"/>
  <c r="E18" i="1495"/>
  <c r="E56" i="1467" l="1"/>
  <c r="E35" i="1465"/>
  <c r="D16" i="1501"/>
  <c r="E15" i="1501"/>
  <c r="D15" i="1503"/>
  <c r="E14" i="1503"/>
  <c r="D18" i="1499"/>
  <c r="E17" i="1499"/>
  <c r="D25" i="1485"/>
  <c r="E25" i="1485" s="1"/>
  <c r="E24" i="1485"/>
  <c r="E20" i="1493"/>
  <c r="D21" i="1493"/>
  <c r="E21" i="1491"/>
  <c r="D22" i="1491"/>
  <c r="D24" i="1487"/>
  <c r="E23" i="1487"/>
  <c r="D19" i="1497"/>
  <c r="E18" i="1497"/>
  <c r="D20" i="1495"/>
  <c r="E19" i="1495"/>
  <c r="D23" i="1489"/>
  <c r="E22" i="1489"/>
  <c r="E57" i="1467" l="1"/>
  <c r="E36" i="1465"/>
  <c r="D37" i="1465"/>
  <c r="D16" i="1503"/>
  <c r="E15" i="1503"/>
  <c r="D17" i="1501"/>
  <c r="E16" i="1501"/>
  <c r="D20" i="1497"/>
  <c r="E19" i="1497"/>
  <c r="D23" i="1491"/>
  <c r="E22" i="1491"/>
  <c r="D25" i="1487"/>
  <c r="E25" i="1487" s="1"/>
  <c r="E24" i="1487"/>
  <c r="E21" i="1493"/>
  <c r="D22" i="1493"/>
  <c r="D24" i="1489"/>
  <c r="E23" i="1489"/>
  <c r="D21" i="1495"/>
  <c r="E20" i="1495"/>
  <c r="E18" i="1499"/>
  <c r="D19" i="1499"/>
  <c r="E58" i="1467" l="1"/>
  <c r="E37" i="1465"/>
  <c r="E17" i="1501"/>
  <c r="D18" i="1501"/>
  <c r="D17" i="1503"/>
  <c r="E16" i="1503"/>
  <c r="D22" i="1495"/>
  <c r="E21" i="1495"/>
  <c r="D25" i="1489"/>
  <c r="E25" i="1489" s="1"/>
  <c r="E24" i="1489"/>
  <c r="E23" i="1491"/>
  <c r="D24" i="1491"/>
  <c r="D23" i="1493"/>
  <c r="E22" i="1493"/>
  <c r="D20" i="1499"/>
  <c r="E19" i="1499"/>
  <c r="E20" i="1497"/>
  <c r="D21" i="1497"/>
  <c r="E59" i="1467" l="1"/>
  <c r="D39" i="1465"/>
  <c r="E38" i="1465"/>
  <c r="D19" i="1501"/>
  <c r="E18" i="1501"/>
  <c r="E17" i="1503"/>
  <c r="D18" i="1503"/>
  <c r="D22" i="1497"/>
  <c r="E21" i="1497"/>
  <c r="D24" i="1493"/>
  <c r="E23" i="1493"/>
  <c r="D21" i="1499"/>
  <c r="E20" i="1499"/>
  <c r="D25" i="1491"/>
  <c r="E25" i="1491" s="1"/>
  <c r="E24" i="1491"/>
  <c r="D23" i="1495"/>
  <c r="E22" i="1495"/>
  <c r="E60" i="1467" l="1"/>
  <c r="D40" i="1465"/>
  <c r="E39" i="1465"/>
  <c r="D19" i="1503"/>
  <c r="E18" i="1503"/>
  <c r="D20" i="1501"/>
  <c r="E19" i="1501"/>
  <c r="D22" i="1499"/>
  <c r="E21" i="1499"/>
  <c r="E23" i="1495"/>
  <c r="D24" i="1495"/>
  <c r="E24" i="1493"/>
  <c r="D25" i="1493"/>
  <c r="E25" i="1493" s="1"/>
  <c r="D23" i="1497"/>
  <c r="E22" i="1497"/>
  <c r="E61" i="1467" l="1"/>
  <c r="E40" i="1465"/>
  <c r="D41" i="1465"/>
  <c r="D21" i="1501"/>
  <c r="E20" i="1501"/>
  <c r="D20" i="1503"/>
  <c r="E19" i="1503"/>
  <c r="D25" i="1495"/>
  <c r="E25" i="1495" s="1"/>
  <c r="E24" i="1495"/>
  <c r="E23" i="1497"/>
  <c r="D24" i="1497"/>
  <c r="D23" i="1499"/>
  <c r="E22" i="1499"/>
  <c r="E62" i="1467" l="1"/>
  <c r="E41" i="1465"/>
  <c r="D42" i="1465"/>
  <c r="D21" i="1503"/>
  <c r="E20" i="1503"/>
  <c r="E21" i="1501"/>
  <c r="D22" i="1501"/>
  <c r="E23" i="1499"/>
  <c r="D24" i="1499"/>
  <c r="D25" i="1497"/>
  <c r="E25" i="1497" s="1"/>
  <c r="E24" i="1497"/>
  <c r="E63" i="1467" l="1"/>
  <c r="E42" i="1465"/>
  <c r="D43" i="1465"/>
  <c r="D23" i="1501"/>
  <c r="E22" i="1501"/>
  <c r="E21" i="1503"/>
  <c r="D22" i="1503"/>
  <c r="E24" i="1499"/>
  <c r="D25" i="1499"/>
  <c r="E25" i="1499" s="1"/>
  <c r="E64" i="1467" l="1"/>
  <c r="E43" i="1465"/>
  <c r="D44" i="1465"/>
  <c r="D23" i="1503"/>
  <c r="E22" i="1503"/>
  <c r="E23" i="1501"/>
  <c r="D24" i="1501"/>
  <c r="E65" i="1467" l="1"/>
  <c r="E44" i="1465"/>
  <c r="D45" i="1465"/>
  <c r="E24" i="1501"/>
  <c r="D25" i="1501"/>
  <c r="E25" i="1501" s="1"/>
  <c r="D24" i="1503"/>
  <c r="E23" i="1503"/>
  <c r="E66" i="1467" l="1"/>
  <c r="E45" i="1465"/>
  <c r="D46" i="1465"/>
  <c r="D25" i="1503"/>
  <c r="E25" i="1503" s="1"/>
  <c r="E24" i="1503"/>
  <c r="E67" i="1467" l="1"/>
  <c r="E46" i="1465"/>
  <c r="D47" i="1465"/>
  <c r="E68" i="1467" l="1"/>
  <c r="E47" i="1465"/>
  <c r="D48" i="1465"/>
  <c r="E69" i="1467" l="1"/>
  <c r="E48" i="1465"/>
  <c r="D49" i="1465"/>
  <c r="E70" i="1467" l="1"/>
  <c r="E49" i="1465"/>
  <c r="D50" i="1465"/>
  <c r="E71" i="1467" l="1"/>
  <c r="E50" i="1465"/>
  <c r="D51" i="1465"/>
  <c r="E72" i="1467" l="1"/>
  <c r="E51" i="1465"/>
  <c r="D52" i="1465"/>
  <c r="E73" i="1467" l="1"/>
  <c r="E52" i="1465"/>
  <c r="D53" i="1465"/>
  <c r="E74" i="1467" l="1"/>
  <c r="E53" i="1465"/>
  <c r="D54" i="1465"/>
  <c r="E75" i="1467" l="1"/>
  <c r="E54" i="1465"/>
  <c r="D55" i="1465"/>
  <c r="E76" i="1467" l="1"/>
  <c r="E55" i="1465"/>
  <c r="D56" i="1465"/>
  <c r="E77" i="1467" l="1"/>
  <c r="E56" i="1465"/>
  <c r="D57" i="1465"/>
  <c r="E78" i="1467" l="1"/>
  <c r="E57" i="1465"/>
  <c r="D58" i="1465"/>
  <c r="E79" i="1467" l="1"/>
  <c r="E58" i="1465"/>
  <c r="D59" i="1465"/>
  <c r="E80" i="1467" l="1"/>
  <c r="E59" i="1465"/>
  <c r="D60" i="1465"/>
  <c r="E81" i="1467" l="1"/>
  <c r="E60" i="1465"/>
  <c r="D61" i="1465"/>
  <c r="E82" i="1467" l="1"/>
  <c r="E61" i="1465"/>
  <c r="E83" i="1467" l="1"/>
  <c r="E62" i="1465"/>
  <c r="D63" i="1465"/>
  <c r="E84" i="1467" l="1"/>
  <c r="E63" i="1465"/>
  <c r="D64" i="1465"/>
  <c r="E85" i="1467" l="1"/>
  <c r="E64" i="1465"/>
  <c r="D65" i="1465"/>
  <c r="E86" i="1467" l="1"/>
  <c r="E65" i="1465"/>
  <c r="D66" i="1465"/>
  <c r="E87" i="1467" l="1"/>
  <c r="E66" i="1465"/>
  <c r="D67" i="1465"/>
  <c r="E88" i="1467" l="1"/>
  <c r="E67" i="1465"/>
  <c r="D68" i="1465"/>
  <c r="E89" i="1467" l="1"/>
  <c r="E68" i="1465"/>
  <c r="D69" i="1465"/>
  <c r="E90" i="1467" l="1"/>
  <c r="E69" i="1465"/>
  <c r="D70" i="1465"/>
  <c r="E91" i="1467" l="1"/>
  <c r="E70" i="1465"/>
  <c r="D71" i="1465"/>
  <c r="E92" i="1467" l="1"/>
  <c r="E71" i="1465"/>
  <c r="D72" i="1465"/>
  <c r="E93" i="1467" l="1"/>
  <c r="E72" i="1465"/>
  <c r="D73" i="1465"/>
  <c r="E94" i="1467" l="1"/>
  <c r="E73" i="1465"/>
  <c r="D74" i="1465"/>
  <c r="E95" i="1467" l="1"/>
  <c r="E74" i="1465"/>
  <c r="D75" i="1465"/>
  <c r="E96" i="1467" l="1"/>
  <c r="E75" i="1465"/>
  <c r="D76" i="1465"/>
  <c r="E97" i="1467" l="1"/>
  <c r="E76" i="1465"/>
  <c r="D77" i="1465"/>
  <c r="E98" i="1467" l="1"/>
  <c r="E77" i="1465"/>
  <c r="D78" i="1465"/>
  <c r="E99" i="1467" l="1"/>
  <c r="E78" i="1465"/>
  <c r="D79" i="1465"/>
  <c r="E100" i="1467" l="1"/>
  <c r="E79" i="1465"/>
  <c r="D80" i="1465"/>
  <c r="E101" i="1467" l="1"/>
  <c r="E80" i="1465"/>
  <c r="D81" i="1465"/>
  <c r="E102" i="1467" l="1"/>
  <c r="E81" i="1465"/>
  <c r="D82" i="1465"/>
  <c r="E103" i="1467" l="1"/>
  <c r="E82" i="1465"/>
  <c r="D83" i="1465"/>
  <c r="E104" i="1467" l="1"/>
  <c r="E83" i="1465"/>
  <c r="D84" i="1465"/>
  <c r="E105" i="1467" l="1"/>
  <c r="E84" i="1465"/>
  <c r="D85" i="1465"/>
  <c r="E106" i="1467" l="1"/>
  <c r="E85" i="1465"/>
  <c r="D86" i="1465"/>
  <c r="E107" i="1467" l="1"/>
  <c r="E86" i="1465"/>
  <c r="D87" i="1465"/>
  <c r="E108" i="1467" l="1"/>
  <c r="E87" i="1465"/>
  <c r="D88" i="1465"/>
  <c r="E109" i="1467" l="1"/>
  <c r="E88" i="1465"/>
  <c r="D89" i="1465"/>
  <c r="E110" i="1467" l="1"/>
  <c r="E89" i="1465"/>
  <c r="D90" i="1465"/>
  <c r="E111" i="1467" l="1"/>
  <c r="E90" i="1465"/>
  <c r="D91" i="1465"/>
  <c r="E112" i="1467" l="1"/>
  <c r="E91" i="1465"/>
  <c r="D92" i="1465"/>
  <c r="E113" i="1467" l="1"/>
  <c r="E92" i="1465"/>
  <c r="D93" i="1465"/>
  <c r="E114" i="1467" l="1"/>
  <c r="E93" i="1465"/>
  <c r="D94" i="1465"/>
  <c r="E115" i="1467" l="1"/>
  <c r="E94" i="1465"/>
  <c r="D95" i="1465"/>
  <c r="E116" i="1467" l="1"/>
  <c r="E95" i="1465"/>
  <c r="D96" i="1465"/>
  <c r="E117" i="1467" l="1"/>
  <c r="E96" i="1465"/>
  <c r="D97" i="1465"/>
  <c r="E118" i="1467" l="1"/>
  <c r="E97" i="1465"/>
  <c r="D98" i="1465"/>
  <c r="E119" i="1467" l="1"/>
  <c r="E98" i="1465"/>
  <c r="D99" i="1465"/>
  <c r="E120" i="1467" l="1"/>
  <c r="E99" i="1465"/>
  <c r="D100" i="1465"/>
  <c r="E121" i="1467" l="1"/>
  <c r="E100" i="1465"/>
  <c r="D101" i="1465"/>
  <c r="E122" i="1467" l="1"/>
  <c r="E101" i="1465"/>
  <c r="D102" i="1465"/>
  <c r="E123" i="1467" l="1"/>
  <c r="E102" i="1465"/>
  <c r="D103" i="1465"/>
  <c r="E124" i="1467" l="1"/>
  <c r="E103" i="1465"/>
  <c r="D104" i="1465"/>
  <c r="E125" i="1467" l="1"/>
  <c r="E104" i="1465"/>
  <c r="D105" i="1465"/>
  <c r="E126" i="1467" l="1"/>
  <c r="E105" i="1465"/>
  <c r="D106" i="1465"/>
  <c r="E127" i="1467" l="1"/>
  <c r="E106" i="1465"/>
  <c r="D107" i="1465"/>
  <c r="E128" i="1467" l="1"/>
  <c r="E107" i="1465"/>
  <c r="D108" i="1465"/>
  <c r="E129" i="1467" l="1"/>
  <c r="E108" i="1465"/>
  <c r="D109" i="1465"/>
  <c r="E130" i="1467" l="1"/>
  <c r="E109" i="1465"/>
  <c r="D110" i="1465"/>
  <c r="E131" i="1467" l="1"/>
  <c r="E110" i="1465"/>
  <c r="D111" i="1465"/>
  <c r="E132" i="1467" l="1"/>
  <c r="E111" i="1465"/>
  <c r="D112" i="1465"/>
  <c r="E133" i="1467" l="1"/>
  <c r="E112" i="1465"/>
  <c r="D113" i="1465"/>
  <c r="E134" i="1467" l="1"/>
  <c r="E113" i="1465"/>
  <c r="D114" i="1465"/>
  <c r="E135" i="1467" l="1"/>
  <c r="E114" i="1465"/>
  <c r="D115" i="1465"/>
  <c r="E136" i="1467" l="1"/>
  <c r="E115" i="1465"/>
  <c r="D116" i="1465"/>
  <c r="E137" i="1467" l="1"/>
  <c r="E116" i="1465"/>
  <c r="D117" i="1465"/>
  <c r="E138" i="1467" l="1"/>
  <c r="E117" i="1465"/>
  <c r="D118" i="1465"/>
  <c r="E139" i="1467" l="1"/>
  <c r="E118" i="1465"/>
  <c r="D119" i="1465"/>
  <c r="E140" i="1467" l="1"/>
  <c r="E119" i="1465"/>
  <c r="D120" i="1465"/>
  <c r="E141" i="1467" l="1"/>
  <c r="E120" i="1465"/>
  <c r="D121" i="1465"/>
  <c r="E142" i="1467" l="1"/>
  <c r="E121" i="1465"/>
  <c r="D122" i="1465"/>
  <c r="E143" i="1467" l="1"/>
  <c r="E122" i="1465"/>
  <c r="D123" i="1465"/>
  <c r="E144" i="1467" l="1"/>
  <c r="E123" i="1465"/>
  <c r="D124" i="1465"/>
  <c r="E145" i="1467" l="1"/>
  <c r="E124" i="1465"/>
  <c r="D125" i="1465"/>
  <c r="E146" i="1467" l="1"/>
  <c r="E125" i="1465"/>
  <c r="D126" i="1465"/>
  <c r="E147" i="1467" l="1"/>
  <c r="E126" i="1465"/>
  <c r="D127" i="1465"/>
  <c r="E148" i="1467" l="1"/>
  <c r="E127" i="1465"/>
  <c r="D128" i="1465"/>
  <c r="E149" i="1467" l="1"/>
  <c r="E128" i="1465"/>
  <c r="D129" i="1465"/>
  <c r="E150" i="1467" l="1"/>
  <c r="E129" i="1465"/>
  <c r="D130" i="1465"/>
  <c r="E151" i="1467" l="1"/>
  <c r="E130" i="1465"/>
  <c r="D131" i="1465"/>
  <c r="E152" i="1467" l="1"/>
  <c r="E131" i="1465"/>
  <c r="D132" i="1465"/>
  <c r="E153" i="1467" l="1"/>
  <c r="E132" i="1465"/>
  <c r="D133" i="1465"/>
  <c r="E154" i="1467" l="1"/>
  <c r="E133" i="1465"/>
  <c r="D134" i="1465"/>
  <c r="E155" i="1467" l="1"/>
  <c r="E134" i="1465"/>
  <c r="D135" i="1465"/>
  <c r="E156" i="1467" l="1"/>
  <c r="E135" i="1465"/>
  <c r="D136" i="1465"/>
  <c r="E157" i="1467" l="1"/>
  <c r="E136" i="1465"/>
  <c r="D137" i="1465"/>
  <c r="E158" i="1467" l="1"/>
  <c r="E137" i="1465"/>
  <c r="D138" i="1465"/>
  <c r="E159" i="1467" l="1"/>
  <c r="E138" i="1465"/>
  <c r="D139" i="1465"/>
  <c r="E160" i="1467" l="1"/>
  <c r="E139" i="1465"/>
  <c r="D140" i="1465"/>
  <c r="E161" i="1467" l="1"/>
  <c r="E140" i="1465"/>
  <c r="D141" i="1465"/>
  <c r="E162" i="1467" l="1"/>
  <c r="E141" i="1465"/>
  <c r="D142" i="1465"/>
  <c r="E163" i="1467" l="1"/>
  <c r="E142" i="1465"/>
  <c r="D143" i="1465"/>
  <c r="E164" i="1467" l="1"/>
  <c r="E143" i="1465"/>
  <c r="D144" i="1465"/>
  <c r="E165" i="1467" l="1"/>
  <c r="E166" i="1467"/>
  <c r="E144" i="1465"/>
  <c r="D145" i="1465"/>
  <c r="E145" i="1465" l="1"/>
  <c r="D146" i="1465"/>
  <c r="E146" i="1465" l="1"/>
  <c r="D147" i="1465"/>
  <c r="E147" i="1465" l="1"/>
  <c r="D148" i="1465"/>
  <c r="E148" i="1465" l="1"/>
  <c r="D149" i="1465"/>
  <c r="E149" i="1465" l="1"/>
  <c r="D150" i="1465"/>
  <c r="E150" i="1465" l="1"/>
  <c r="D151" i="1465"/>
  <c r="E151" i="1465" l="1"/>
  <c r="D152" i="1465"/>
  <c r="E152" i="1465" l="1"/>
  <c r="D153" i="1465"/>
  <c r="E153" i="1465" l="1"/>
  <c r="D154" i="1465"/>
  <c r="E154" i="1465" l="1"/>
  <c r="D155" i="1465"/>
  <c r="E155" i="1465" l="1"/>
  <c r="D156" i="1465"/>
  <c r="E156" i="1465" l="1"/>
  <c r="D157" i="1465"/>
  <c r="E157" i="1465" l="1"/>
  <c r="D158" i="1465"/>
  <c r="E158" i="1465" l="1"/>
  <c r="D159" i="1465"/>
  <c r="E159" i="1465" l="1"/>
  <c r="D160" i="1465"/>
  <c r="E160" i="1465" l="1"/>
  <c r="D161" i="1465"/>
  <c r="D162" i="1465" l="1"/>
  <c r="E161" i="1465"/>
  <c r="D163" i="1465" l="1"/>
  <c r="E162" i="1465"/>
  <c r="D164" i="1465" l="1"/>
  <c r="E163" i="1465"/>
  <c r="D165" i="1465" l="1"/>
  <c r="E164" i="1465"/>
  <c r="D166" i="1465" l="1"/>
  <c r="E165" i="1465"/>
  <c r="D167" i="1465" l="1"/>
  <c r="E166" i="1465"/>
  <c r="D168" i="1465" l="1"/>
  <c r="E167" i="1465"/>
  <c r="D169" i="1465" l="1"/>
  <c r="E168" i="1465"/>
  <c r="D170" i="1465" l="1"/>
  <c r="E169" i="1465"/>
  <c r="D171" i="1465" l="1"/>
  <c r="E170" i="1465"/>
  <c r="D172" i="1465" l="1"/>
  <c r="E171" i="1465"/>
  <c r="D173" i="1465" l="1"/>
  <c r="E172" i="1465"/>
  <c r="D174" i="1465" l="1"/>
  <c r="E173" i="1465"/>
  <c r="D175" i="1465" l="1"/>
  <c r="E174" i="1465"/>
  <c r="D176" i="1465" l="1"/>
  <c r="E175" i="1465"/>
  <c r="D177" i="1465" l="1"/>
  <c r="E176" i="1465"/>
  <c r="D178" i="1465" l="1"/>
  <c r="E177" i="1465"/>
  <c r="D179" i="1465" l="1"/>
  <c r="E178" i="1465"/>
  <c r="D180" i="1465" l="1"/>
  <c r="E179" i="1465"/>
  <c r="D181" i="1465" l="1"/>
  <c r="E180" i="1465"/>
  <c r="D182" i="1465" l="1"/>
  <c r="E181" i="1465"/>
  <c r="D183" i="1465" l="1"/>
  <c r="E182" i="1465"/>
  <c r="D184" i="1465" l="1"/>
  <c r="E183" i="1465"/>
  <c r="D185" i="1465" l="1"/>
  <c r="E184" i="1465"/>
  <c r="D186" i="1465" l="1"/>
  <c r="E185" i="1465"/>
  <c r="D187" i="1465" l="1"/>
  <c r="E186" i="1465"/>
  <c r="D188" i="1465" l="1"/>
  <c r="E187" i="1465"/>
  <c r="D189" i="1465" l="1"/>
  <c r="E188" i="1465"/>
  <c r="D190" i="1465" l="1"/>
  <c r="E189" i="1465"/>
  <c r="D191" i="1465" l="1"/>
  <c r="E190" i="1465"/>
  <c r="D192" i="1465" l="1"/>
  <c r="E191" i="1465"/>
  <c r="D193" i="1465" l="1"/>
  <c r="E192" i="1465"/>
  <c r="D194" i="1465" l="1"/>
  <c r="E193" i="1465"/>
  <c r="D195" i="1465" l="1"/>
  <c r="E194" i="1465"/>
  <c r="D196" i="1465" l="1"/>
  <c r="E195" i="1465"/>
  <c r="D197" i="1465" l="1"/>
  <c r="E196" i="1465"/>
  <c r="E197" i="1465" l="1"/>
  <c r="D199" i="1465" l="1"/>
  <c r="E198" i="1465"/>
  <c r="D200" i="1465" l="1"/>
  <c r="E199" i="1465"/>
  <c r="D201" i="1465" l="1"/>
  <c r="E200" i="1465"/>
  <c r="D202" i="1465" l="1"/>
  <c r="E201" i="1465"/>
  <c r="D203" i="1465" l="1"/>
  <c r="E202" i="1465"/>
  <c r="D204" i="1465" l="1"/>
  <c r="E203" i="1465"/>
  <c r="D205" i="1465" l="1"/>
  <c r="E204" i="1465"/>
  <c r="D206" i="1465" l="1"/>
  <c r="E205" i="1465"/>
  <c r="D207" i="1465" l="1"/>
  <c r="E206" i="1465"/>
  <c r="D208" i="1465" l="1"/>
  <c r="E207" i="1465"/>
  <c r="D209" i="1465" l="1"/>
  <c r="E208" i="1465"/>
  <c r="D210" i="1465" l="1"/>
  <c r="E209" i="1465"/>
  <c r="D211" i="1465" l="1"/>
  <c r="E210" i="1465"/>
  <c r="D212" i="1465" l="1"/>
  <c r="E211" i="1465"/>
  <c r="D213" i="1465" l="1"/>
  <c r="E212" i="1465"/>
  <c r="D214" i="1465" l="1"/>
  <c r="E213" i="1465"/>
  <c r="D215" i="1465" l="1"/>
  <c r="E214" i="1465"/>
  <c r="D216" i="1465" l="1"/>
  <c r="E215" i="1465"/>
  <c r="D217" i="1465" l="1"/>
  <c r="E216" i="1465"/>
  <c r="E217" i="1465" l="1"/>
  <c r="E218" i="1465" l="1"/>
  <c r="D219" i="1465"/>
  <c r="E219" i="1465" l="1"/>
  <c r="D220" i="1465"/>
  <c r="E220" i="1465" l="1"/>
  <c r="D221" i="1465"/>
  <c r="E221" i="1465" l="1"/>
  <c r="D222" i="1465"/>
  <c r="E222" i="1465" l="1"/>
  <c r="D223" i="1465"/>
  <c r="E223" i="1465" l="1"/>
  <c r="D224" i="1465"/>
  <c r="E224" i="1465" l="1"/>
  <c r="D225" i="1465"/>
  <c r="E225" i="1465" l="1"/>
  <c r="D226" i="1465"/>
  <c r="E226" i="1465" l="1"/>
  <c r="D227" i="1465"/>
  <c r="E227" i="1465" l="1"/>
  <c r="D228" i="1465"/>
  <c r="E228" i="1465" l="1"/>
  <c r="D229" i="1465"/>
  <c r="E229" i="1465" l="1"/>
  <c r="D230" i="1465"/>
  <c r="E230" i="1465" s="1"/>
</calcChain>
</file>

<file path=xl/sharedStrings.xml><?xml version="1.0" encoding="utf-8"?>
<sst xmlns="http://schemas.openxmlformats.org/spreadsheetml/2006/main" count="57813" uniqueCount="9751">
  <si>
    <t>Short Description</t>
  </si>
  <si>
    <t>Entity</t>
  </si>
  <si>
    <t>Bank Stmt Description</t>
  </si>
  <si>
    <t>Bank Ref</t>
  </si>
  <si>
    <t>Amount</t>
  </si>
  <si>
    <t>Type</t>
  </si>
  <si>
    <t>Date</t>
  </si>
  <si>
    <t>Acct #</t>
  </si>
  <si>
    <t>Acct Name</t>
  </si>
  <si>
    <t>Bank</t>
  </si>
  <si>
    <t>#</t>
  </si>
  <si>
    <t>Credit (+) / Debit (-)</t>
  </si>
  <si>
    <t>AIT</t>
  </si>
  <si>
    <t>Posted?</t>
  </si>
  <si>
    <t>LADDER CAPITAL FINANCE LLC TRADING</t>
  </si>
  <si>
    <t>Trans Type</t>
  </si>
  <si>
    <t>GL Account 1</t>
  </si>
  <si>
    <t>GL Account 2</t>
  </si>
  <si>
    <t>Ladder Capital Finance Holdings REIT</t>
  </si>
  <si>
    <t>LCF</t>
  </si>
  <si>
    <t>ENTITY</t>
  </si>
  <si>
    <t>YEARMONTH</t>
  </si>
  <si>
    <t>SOURCE</t>
  </si>
  <si>
    <t>BATCH ID</t>
  </si>
  <si>
    <t>BATCH DESCRIPTION</t>
  </si>
  <si>
    <t>BATCHDATE</t>
  </si>
  <si>
    <t xml:space="preserve"> DR_AMT </t>
  </si>
  <si>
    <t xml:space="preserve"> CR AMT </t>
  </si>
  <si>
    <t>TRXDATE</t>
  </si>
  <si>
    <t>DIST REFERENCE</t>
  </si>
  <si>
    <t>GPACCT</t>
  </si>
  <si>
    <t>GJ</t>
  </si>
  <si>
    <t>LCFHR</t>
  </si>
  <si>
    <t>TUEBOR CAPTIVE INSURANCE COMPANY</t>
  </si>
  <si>
    <t>TUEBO</t>
  </si>
  <si>
    <t>LADDER CAPITAL INS LLC</t>
  </si>
  <si>
    <t>LC TRS III LLC</t>
  </si>
  <si>
    <t>LTRS3</t>
  </si>
  <si>
    <t>LCI</t>
  </si>
  <si>
    <t>LADDER CAPITAL CRE EQUITY LLC</t>
  </si>
  <si>
    <t>LCREE</t>
  </si>
  <si>
    <t>LADDER CAPITAL FINANCE LLC OPERATIN</t>
  </si>
  <si>
    <t>Tuebor TRS II LLC</t>
  </si>
  <si>
    <t>TUEBOR REIT INC</t>
  </si>
  <si>
    <t>LADDER CAPITAL CORP</t>
  </si>
  <si>
    <t>TUET2</t>
  </si>
  <si>
    <t>LADDER CAPITAL FINANCE I LLC</t>
  </si>
  <si>
    <t>LCFI</t>
  </si>
  <si>
    <t>LCC</t>
  </si>
  <si>
    <t>LCF7 TRS CONTROLLED Account</t>
  </si>
  <si>
    <t>LCF7T</t>
  </si>
  <si>
    <t>Tuebor fbo TRS4</t>
  </si>
  <si>
    <t>TUET4</t>
  </si>
  <si>
    <t>LCF7 REIT Funding Account</t>
  </si>
  <si>
    <t>LCF7R</t>
  </si>
  <si>
    <t>LADDER CAPITAL FINANCE PAYROLL</t>
  </si>
  <si>
    <t>LADDER CAPITAL ADVISER LLC</t>
  </si>
  <si>
    <t>LCF7 TRS Funding Account</t>
  </si>
  <si>
    <t>LADDER CAPITAL BALANCE SHEET REIT INC</t>
  </si>
  <si>
    <t>LC TRS I LLC</t>
  </si>
  <si>
    <t>LADDER CAPITAL FINANCE HOLDINGS LLLP</t>
  </si>
  <si>
    <t>LADDER CAPITAL FINANCE HOLDINGS LLC</t>
  </si>
  <si>
    <t>LCBSR</t>
  </si>
  <si>
    <t>LTRS1</t>
  </si>
  <si>
    <t>LCADV</t>
  </si>
  <si>
    <t>LCFH</t>
  </si>
  <si>
    <t>Ladder CRE 1 Parent LLC</t>
  </si>
  <si>
    <t>LADDER CRE 1 REIT INC</t>
  </si>
  <si>
    <t>CRE1P</t>
  </si>
  <si>
    <t>LADDER CAPITAL SECURITIES LLC</t>
  </si>
  <si>
    <t>LCS</t>
  </si>
  <si>
    <t>LCF PORTFOLIO LLC</t>
  </si>
  <si>
    <t>LCFP</t>
  </si>
  <si>
    <t>LCF - HSBC Operating</t>
  </si>
  <si>
    <t>LCFHR - HSBC Operating</t>
  </si>
  <si>
    <t>Tuebor - PNC</t>
  </si>
  <si>
    <t>LCFHR - PNC</t>
  </si>
  <si>
    <t>LCF - PNC</t>
  </si>
  <si>
    <t>LCS - PNC</t>
  </si>
  <si>
    <t>Tuebor - SC</t>
  </si>
  <si>
    <t>TUERI</t>
  </si>
  <si>
    <t>LCF - PNC Loan Dep</t>
  </si>
  <si>
    <t>LCC - PNC</t>
  </si>
  <si>
    <t>LCFHR - HSBC Sav</t>
  </si>
  <si>
    <t>LCREE - PNC</t>
  </si>
  <si>
    <t>Tuebor REIT - PNC</t>
  </si>
  <si>
    <t>LCI - PNC</t>
  </si>
  <si>
    <t>TRS1 - PNC</t>
  </si>
  <si>
    <t>LC CRE Equity</t>
  </si>
  <si>
    <t>Ladder Capital Finance</t>
  </si>
  <si>
    <t>LCFH REIT</t>
  </si>
  <si>
    <t>LCF Borrower Deposits</t>
  </si>
  <si>
    <t>Tuebor Captive</t>
  </si>
  <si>
    <t>LADDER CAPITAL INSURANCE LLC</t>
  </si>
  <si>
    <t>LADDER CAPITAL REALTY III LLC</t>
  </si>
  <si>
    <t>LADDER CRE PARENT LLC</t>
  </si>
  <si>
    <t>LADDER CRE FINANCE REIT INC</t>
  </si>
  <si>
    <t>LCREP</t>
  </si>
  <si>
    <t>LCREF</t>
  </si>
  <si>
    <t>LCR3</t>
  </si>
  <si>
    <t>RCT</t>
  </si>
  <si>
    <t>WDL</t>
  </si>
  <si>
    <t>XFR</t>
  </si>
  <si>
    <t>865357610</t>
  </si>
  <si>
    <t>AP</t>
  </si>
  <si>
    <t>LCR 3</t>
  </si>
  <si>
    <t>CRE EQUITY</t>
  </si>
  <si>
    <t>2LDD</t>
  </si>
  <si>
    <t>LCFP3</t>
  </si>
  <si>
    <t>LCFHR PNC</t>
  </si>
  <si>
    <t>TUERI PNC</t>
  </si>
  <si>
    <t>Tuebor REIT - JPM</t>
  </si>
  <si>
    <t>Tuebor - Operating</t>
  </si>
  <si>
    <t>657597873</t>
  </si>
  <si>
    <t>780181777</t>
  </si>
  <si>
    <t>469797513</t>
  </si>
  <si>
    <t>LCREE-1065-0008-000-</t>
  </si>
  <si>
    <t>2LAD</t>
  </si>
  <si>
    <t>2TUB</t>
  </si>
  <si>
    <t>TUESE</t>
  </si>
  <si>
    <t>LCFHR Trading</t>
  </si>
  <si>
    <t>JPM</t>
  </si>
  <si>
    <t>Debit</t>
  </si>
  <si>
    <t xml:space="preserve">PNC </t>
  </si>
  <si>
    <t>CR</t>
  </si>
  <si>
    <t>DR</t>
  </si>
  <si>
    <t>FEDWIRE DEBIT</t>
  </si>
  <si>
    <t>N/A</t>
  </si>
  <si>
    <t>Preparer</t>
  </si>
  <si>
    <t>Review</t>
  </si>
  <si>
    <t>Prepare</t>
  </si>
  <si>
    <t>Cash Entries Signoff</t>
  </si>
  <si>
    <t>Ladder to post</t>
  </si>
  <si>
    <t>LCREP - PNC Trading Account (7277)</t>
  </si>
  <si>
    <t>LCREP-1065-0011-000-</t>
  </si>
  <si>
    <t>LCREF - PNC - Trading Account (7285)</t>
  </si>
  <si>
    <t>LCREF-1065-0008-000-</t>
  </si>
  <si>
    <t>LCR3 - PNC Trading Account (6047))</t>
  </si>
  <si>
    <t>LCR3 -1065-0013-000-</t>
  </si>
  <si>
    <t>TUERI - PNC - Trading Account (5976)</t>
  </si>
  <si>
    <t>TUERI-1065-0010-000-</t>
  </si>
  <si>
    <t>LTRS1 - PNC - Trading Account (5984)</t>
  </si>
  <si>
    <t>LTRS1-1065-0009-000-</t>
  </si>
  <si>
    <t>LCREE - PNC - Trading Account (6039)</t>
  </si>
  <si>
    <t>LCI - PNC - Trading Account (6012)</t>
  </si>
  <si>
    <t>LCI  -1065-0007-000-</t>
  </si>
  <si>
    <t>LTRS1 - StoneCastle FICA - Deposit Account</t>
  </si>
  <si>
    <t>LTRS1-1064-0002-000-</t>
  </si>
  <si>
    <t>LCC - PNC - Trading Account (8268)</t>
  </si>
  <si>
    <t>LCC  -1065-0006-000-</t>
  </si>
  <si>
    <t>LCF - PNC - Trading Account Loan Deposits (8877)</t>
  </si>
  <si>
    <t>LCF  -1065-0005-000-</t>
  </si>
  <si>
    <t>TUEBO - StoneCastle FICA - Deposit Account</t>
  </si>
  <si>
    <t>TUEBO-1064-0001-000-</t>
  </si>
  <si>
    <t>TUEBO - PNC Trading Account (9932)</t>
  </si>
  <si>
    <t>TUEBO-1065-0003-000-</t>
  </si>
  <si>
    <t>HSBC Operating Account - LCFH (8122)</t>
  </si>
  <si>
    <t>LCFHR-1002-0001-000-</t>
  </si>
  <si>
    <t>LCFHR - PNC Trading Account (9924)</t>
  </si>
  <si>
    <t>LCFHR-1065-0002-000-</t>
  </si>
  <si>
    <t>LCF - PNC - Trading Account (9916)</t>
  </si>
  <si>
    <t>LCF  -1065-0001-000-</t>
  </si>
  <si>
    <t>8026459916</t>
  </si>
  <si>
    <t>JP Morgan Prime Brokerage Account - LCFP3</t>
  </si>
  <si>
    <t>LCFP3-1021-0000-000-</t>
  </si>
  <si>
    <t xml:space="preserve">021-57368  </t>
  </si>
  <si>
    <t>JPM - Morcom - 2TUB</t>
  </si>
  <si>
    <t>TUESE-1021-0000-455-</t>
  </si>
  <si>
    <t xml:space="preserve">021-51068  </t>
  </si>
  <si>
    <t>FHLB - Cash Account - TUESE</t>
  </si>
  <si>
    <t>TUESE-1021-0000-450-</t>
  </si>
  <si>
    <t>7947-0098</t>
  </si>
  <si>
    <t>JPM Operating - Tuebor TRS IV LLC</t>
  </si>
  <si>
    <t>TUET4-1057-0000-000-</t>
  </si>
  <si>
    <t>JPM Operating Account - TUET2</t>
  </si>
  <si>
    <t>TUET2-1041-0000-455-</t>
  </si>
  <si>
    <t>JPM Cash - TUEBOR REITINC (1777)</t>
  </si>
  <si>
    <t>TUERI-1041-0000-460-</t>
  </si>
  <si>
    <t>Cash - US Bank</t>
  </si>
  <si>
    <t>TUEBO-1058-0000-000-</t>
  </si>
  <si>
    <t>103690878659</t>
  </si>
  <si>
    <t>FHLB - Cash Account</t>
  </si>
  <si>
    <t>TUEBO-1042-0000-000-</t>
  </si>
  <si>
    <t>7947-9992</t>
  </si>
  <si>
    <t>JPM - TUEBOR - MICHIGAN-Default-TUEBOR Captive</t>
  </si>
  <si>
    <t>TUEBO-1041-0000-450-</t>
  </si>
  <si>
    <t>JPM Trading - LTRS1</t>
  </si>
  <si>
    <t>LTRS1-1048-0000-000-</t>
  </si>
  <si>
    <t>JP Morgan Checking - LCREE</t>
  </si>
  <si>
    <t>LCREE-1043-0000-000-</t>
  </si>
  <si>
    <t>Wells Fargo Custodial Account - LCR CMBS IV</t>
  </si>
  <si>
    <t>LCRC4-1013-0000-000-</t>
  </si>
  <si>
    <t>SS&amp;C Wells Download (See LCRC4 Monthly Reporting Package)</t>
  </si>
  <si>
    <t>JPM Operating Account - LCI</t>
  </si>
  <si>
    <t>LCI  -1044-0000-000-</t>
  </si>
  <si>
    <t>Cash Held on Credit Derivatives - JPM</t>
  </si>
  <si>
    <t>LCFP -1130-DV07-000-</t>
  </si>
  <si>
    <t>JPM Trading Account - LCF (6283)</t>
  </si>
  <si>
    <t>LCFP -1029-0000-000-</t>
  </si>
  <si>
    <t>JP Morgan Prime Brokerage Account</t>
  </si>
  <si>
    <t>LCFP -1021-0000-000-</t>
  </si>
  <si>
    <t xml:space="preserve">021-54600  </t>
  </si>
  <si>
    <t>HSBC Trading account - LCFP</t>
  </si>
  <si>
    <t>LCFP -1006-0000-000-</t>
  </si>
  <si>
    <t>JPM Operating Account - LCFH REIT Series</t>
  </si>
  <si>
    <t>LCFHR-1046-0000-000-</t>
  </si>
  <si>
    <t>Wells Fargo Operating Account - LCFH</t>
  </si>
  <si>
    <t>LCFHR-1010-0000-000-</t>
  </si>
  <si>
    <t>HSBC Operating Account - LCFH</t>
  </si>
  <si>
    <t>LCFHR-1002-0000-000-</t>
  </si>
  <si>
    <t>JPM Operating - LCFH (TRS Series)</t>
  </si>
  <si>
    <t>LCFH -1047-0000-000-</t>
  </si>
  <si>
    <t>US Bank Cash Account</t>
  </si>
  <si>
    <t>LCF7T-1055-0000-000-</t>
  </si>
  <si>
    <t>103690812468</t>
  </si>
  <si>
    <t>LCF7R-1055-0000-000-</t>
  </si>
  <si>
    <t>103690812450</t>
  </si>
  <si>
    <t>JP Morgan Prime Brokerage - Equity Derivative</t>
  </si>
  <si>
    <t>LCF  -1021-0001-000-</t>
  </si>
  <si>
    <t>LCF - StoneCastle FICA - Deposit Account</t>
  </si>
  <si>
    <t>LCF  -1064-0000-000-</t>
  </si>
  <si>
    <t>Capital One Bank MMDA</t>
  </si>
  <si>
    <t>LCF  -1041-0000-000-</t>
  </si>
  <si>
    <t>7047720944</t>
  </si>
  <si>
    <t>Signature Bank Account- LCF</t>
  </si>
  <si>
    <t>LCF  -1040-0000-000-</t>
  </si>
  <si>
    <t>1501185783</t>
  </si>
  <si>
    <t>JPM Trading Account - LCF</t>
  </si>
  <si>
    <t>LCF  -1029-0000-000-</t>
  </si>
  <si>
    <t>JPM Operating Account - LCF</t>
  </si>
  <si>
    <t>LCF  -1027-0000-000-</t>
  </si>
  <si>
    <t>HSBC Payroll Account - LCF</t>
  </si>
  <si>
    <t>LCF  -1005-0000-000-</t>
  </si>
  <si>
    <t>HSBC Trading Account - LCF</t>
  </si>
  <si>
    <t>LCF  -1003-0000-000-</t>
  </si>
  <si>
    <t>HSBC Operating Account - LCF</t>
  </si>
  <si>
    <t>LCF  -1001-0000-000-</t>
  </si>
  <si>
    <t>JP Morgan Checking - Ladder Capital Corp</t>
  </si>
  <si>
    <t>LCC  -1032-0000-000-</t>
  </si>
  <si>
    <t>Account Description</t>
  </si>
  <si>
    <t>Account Number</t>
  </si>
  <si>
    <t>Bank Account #</t>
  </si>
  <si>
    <t>'00000000000</t>
  </si>
  <si>
    <t>Overnight interest sweep PNC LCFHR account. No entry required</t>
  </si>
  <si>
    <t>496575502</t>
  </si>
  <si>
    <t>Credit</t>
  </si>
  <si>
    <t>ATS CREDIT MEMO</t>
  </si>
  <si>
    <t>ATS DEBIT MEMO</t>
  </si>
  <si>
    <t>657597907</t>
  </si>
  <si>
    <t>BOOK TRANSFER DEBIT</t>
  </si>
  <si>
    <t>PRIOR DAY CASH TRANSFERS</t>
  </si>
  <si>
    <t>Description</t>
  </si>
  <si>
    <t>From Account</t>
  </si>
  <si>
    <t>To Account</t>
  </si>
  <si>
    <t>LCFHR - Trading</t>
  </si>
  <si>
    <t>Reviewer</t>
  </si>
  <si>
    <t>Daily Bank Activity - XX/XX/23</t>
  </si>
  <si>
    <t>XFR from LCFHR Trading to LCI</t>
  </si>
  <si>
    <t>XFR from LCREE PNC to LCFHR PNC</t>
  </si>
  <si>
    <t>LCFHR - BNY</t>
  </si>
  <si>
    <t>528280121</t>
  </si>
  <si>
    <t>CHIPS CREDIT</t>
  </si>
  <si>
    <t>XFR from LCFHR PNC to LCFHR Trading</t>
  </si>
  <si>
    <t>865357602</t>
  </si>
  <si>
    <t xml:space="preserve">LADDER CAPITAL FINANCE LLC	</t>
  </si>
  <si>
    <t>XFR from Tuebor Operating to LCFP</t>
  </si>
  <si>
    <t xml:space="preserve">LADDER CAPITAL FINANCE LLC </t>
  </si>
  <si>
    <t>SS&amp;C to post</t>
  </si>
  <si>
    <t>XFR from LCR3 PNC to LCFHR PNC</t>
  </si>
  <si>
    <t>XFR from LCFHR PNC to LCFHR BNY</t>
  </si>
  <si>
    <t>XFR from LCF Trading to LCF Operating</t>
  </si>
  <si>
    <t>496564993</t>
  </si>
  <si>
    <t>878371595</t>
  </si>
  <si>
    <t>TRS1</t>
  </si>
  <si>
    <t>XFR form TUERI JPM to TUERI PNC</t>
  </si>
  <si>
    <t xml:space="preserve">TUERI JPM </t>
  </si>
  <si>
    <t>Tuebor Op</t>
  </si>
  <si>
    <t>XFR from LCFHR Trading to LCC</t>
  </si>
  <si>
    <t>XFR from LCFHR to LCC</t>
  </si>
  <si>
    <t>XFR from LCFHR to LCI</t>
  </si>
  <si>
    <t>XFR from LCFP HSBC to LCF HSBC Checking</t>
  </si>
  <si>
    <t>4938600019JO</t>
  </si>
  <si>
    <t>964256283</t>
  </si>
  <si>
    <t>XFR from LCFP Operating to LCFP HSBC</t>
  </si>
  <si>
    <t>3352600355JO</t>
  </si>
  <si>
    <t>XFR from LCR1L to LCR1P</t>
  </si>
  <si>
    <t>LCR1L</t>
  </si>
  <si>
    <t>4709000090JO</t>
  </si>
  <si>
    <t>964254858</t>
  </si>
  <si>
    <t>LCR INCOME I LP LLC</t>
  </si>
  <si>
    <t>XFR from LCR1L to LCFHR</t>
  </si>
  <si>
    <t>5153400202JO</t>
  </si>
  <si>
    <t>5260300069JO</t>
  </si>
  <si>
    <t>5218200063JO</t>
  </si>
  <si>
    <t>XFR from LCR1G to LCFHR</t>
  </si>
  <si>
    <t>LCR1G</t>
  </si>
  <si>
    <t>5153500202JO</t>
  </si>
  <si>
    <t>964254841</t>
  </si>
  <si>
    <t>LCR INCOME I GP LLC</t>
  </si>
  <si>
    <t>5218100063JO</t>
  </si>
  <si>
    <t>XFR from LCADV to LCF Trading</t>
  </si>
  <si>
    <t>1000496008SB</t>
  </si>
  <si>
    <t>964254833</t>
  </si>
  <si>
    <t>XFR from LCADV to HSBC</t>
  </si>
  <si>
    <t>5200500087JO</t>
  </si>
  <si>
    <t>XFR from LCADV to LCFHR</t>
  </si>
  <si>
    <t>3854100132JO</t>
  </si>
  <si>
    <t>XFR from TUET4 to Tuebor Operating</t>
  </si>
  <si>
    <t>1001980340SB</t>
  </si>
  <si>
    <t>XFR from TUET4 to LCF3T controlled account</t>
  </si>
  <si>
    <t>3060000078JO</t>
  </si>
  <si>
    <t>XFR from TUET4 to TUERI</t>
  </si>
  <si>
    <t>1002730015SB</t>
  </si>
  <si>
    <t>XFR from TUET4 to TUEBO</t>
  </si>
  <si>
    <t>1000721238SB</t>
  </si>
  <si>
    <t>1002803204SB</t>
  </si>
  <si>
    <t>XFR from TUET4 to TUEBR</t>
  </si>
  <si>
    <t>1001814170SB</t>
  </si>
  <si>
    <t>1003548170SB</t>
  </si>
  <si>
    <t>1003324168SB</t>
  </si>
  <si>
    <t>1002080140SB</t>
  </si>
  <si>
    <t>1002925112SB</t>
  </si>
  <si>
    <t>XFR from TUET4 to LCF7T</t>
  </si>
  <si>
    <t>4042400106JO</t>
  </si>
  <si>
    <t>1003469086SB</t>
  </si>
  <si>
    <t>1003470086SB</t>
  </si>
  <si>
    <t>1003348083SB</t>
  </si>
  <si>
    <t>1004009056SB</t>
  </si>
  <si>
    <t>1004015056SB</t>
  </si>
  <si>
    <t>1001778017SB</t>
  </si>
  <si>
    <t>1003894016SB</t>
  </si>
  <si>
    <t>1003472289SB</t>
  </si>
  <si>
    <t>XFR from TUET4 to LCF</t>
  </si>
  <si>
    <t>1002970254SB</t>
  </si>
  <si>
    <t>1003570197SB</t>
  </si>
  <si>
    <t>1003437197SB</t>
  </si>
  <si>
    <t>1002712176SB</t>
  </si>
  <si>
    <t>1002713176SB</t>
  </si>
  <si>
    <t>XFR from TUET4 to LCF- HSBC Checking</t>
  </si>
  <si>
    <t>4917800009JO</t>
  </si>
  <si>
    <t>1004502361SB</t>
  </si>
  <si>
    <t>1001233353SB</t>
  </si>
  <si>
    <t>1001121345SB</t>
  </si>
  <si>
    <t>1001421333SB</t>
  </si>
  <si>
    <t>1001913325SB</t>
  </si>
  <si>
    <t>1001764303SB</t>
  </si>
  <si>
    <t>1003205290SB</t>
  </si>
  <si>
    <t>1001478289SB</t>
  </si>
  <si>
    <t>1001477289SB</t>
  </si>
  <si>
    <t>1002412263SB</t>
  </si>
  <si>
    <t>XFR from TUET4 to Tuebor Op</t>
  </si>
  <si>
    <t>1003432261SB</t>
  </si>
  <si>
    <t>1002790261SB</t>
  </si>
  <si>
    <t>1001715261SB</t>
  </si>
  <si>
    <t>1003367260SB</t>
  </si>
  <si>
    <t>1003368260SB</t>
  </si>
  <si>
    <t>1001173228SB</t>
  </si>
  <si>
    <t>1003271211SB</t>
  </si>
  <si>
    <t>1002873197SB</t>
  </si>
  <si>
    <t>1003530178SB</t>
  </si>
  <si>
    <t>1003184169SB</t>
  </si>
  <si>
    <t>1002558074SB</t>
  </si>
  <si>
    <t>1003140057SB</t>
  </si>
  <si>
    <t>1002004017SB</t>
  </si>
  <si>
    <t>1004007016SB</t>
  </si>
  <si>
    <t>1002146363SB</t>
  </si>
  <si>
    <t>1001267362SB</t>
  </si>
  <si>
    <t>XFR frm TUET4 to TUEBO</t>
  </si>
  <si>
    <t>1002667349SB</t>
  </si>
  <si>
    <t>1003955334SB</t>
  </si>
  <si>
    <t>1002583334SB</t>
  </si>
  <si>
    <t>1003806320SB</t>
  </si>
  <si>
    <t>1004063305SB</t>
  </si>
  <si>
    <t>1003762305SB</t>
  </si>
  <si>
    <t>1003161304SB</t>
  </si>
  <si>
    <t>1003384291SB</t>
  </si>
  <si>
    <t>1003569262SB</t>
  </si>
  <si>
    <t>1001062250SB</t>
  </si>
  <si>
    <t>1001364207SB</t>
  </si>
  <si>
    <t>1002797180SB</t>
  </si>
  <si>
    <t>1002464174SB</t>
  </si>
  <si>
    <t>1002241166SB</t>
  </si>
  <si>
    <t>1002835157SB</t>
  </si>
  <si>
    <t>1003222153SB</t>
  </si>
  <si>
    <t>1002061136SB</t>
  </si>
  <si>
    <t>1001964111SB</t>
  </si>
  <si>
    <t>1002987074SB</t>
  </si>
  <si>
    <t>1003709047SB</t>
  </si>
  <si>
    <t>1002002357SB</t>
  </si>
  <si>
    <t>3573300351JO</t>
  </si>
  <si>
    <t>1002363351SB</t>
  </si>
  <si>
    <t>1001583343SB</t>
  </si>
  <si>
    <t>XFR from TUET4/TUEBO</t>
  </si>
  <si>
    <t>1003159321SB</t>
  </si>
  <si>
    <t>1003260312SB</t>
  </si>
  <si>
    <t>4562000274JO</t>
  </si>
  <si>
    <t>5101300266JO</t>
  </si>
  <si>
    <t>5257500263JO</t>
  </si>
  <si>
    <t>5748100217JO</t>
  </si>
  <si>
    <t>5340400216JO</t>
  </si>
  <si>
    <t>XFR from LCS to LCFH</t>
  </si>
  <si>
    <t>1003370216SB</t>
  </si>
  <si>
    <t>870507514</t>
  </si>
  <si>
    <t>XFR from LCS to LCS PNC</t>
  </si>
  <si>
    <t>5778800142JO</t>
  </si>
  <si>
    <t>XFR from LCS to HSBC</t>
  </si>
  <si>
    <t>5237100087JO</t>
  </si>
  <si>
    <t>XFR from LCS to LCF</t>
  </si>
  <si>
    <t>1000636194SB</t>
  </si>
  <si>
    <t>1000430194SB</t>
  </si>
  <si>
    <t>1003266153SB</t>
  </si>
  <si>
    <t>1003400137SB</t>
  </si>
  <si>
    <t>1001884365SB</t>
  </si>
  <si>
    <t>6153500355JO</t>
  </si>
  <si>
    <t>1000932271SB</t>
  </si>
  <si>
    <t>1002771270SB</t>
  </si>
  <si>
    <t>1001765257SB</t>
  </si>
  <si>
    <t>1002707240SB</t>
  </si>
  <si>
    <t>1002096219SB</t>
  </si>
  <si>
    <t>1002094205SB</t>
  </si>
  <si>
    <t>XFR from LCF Trading to LCF PNC</t>
  </si>
  <si>
    <t>5319400191JO</t>
  </si>
  <si>
    <t>XFR from LCF Trading to LTRS1</t>
  </si>
  <si>
    <t>1000504191SB</t>
  </si>
  <si>
    <t>1002245187SB</t>
  </si>
  <si>
    <t>XFR from LCF to LCF Op</t>
  </si>
  <si>
    <t xml:space="preserve">XFR </t>
  </si>
  <si>
    <t>1000749174SB</t>
  </si>
  <si>
    <t>XFR from LCF to LCF Stone Castle</t>
  </si>
  <si>
    <t>6639900166JO</t>
  </si>
  <si>
    <t>1001387165SB</t>
  </si>
  <si>
    <t>XFR from LCF to LTRS1</t>
  </si>
  <si>
    <t>1003267164SB</t>
  </si>
  <si>
    <t>XFR from LCF JPM to LTRS1</t>
  </si>
  <si>
    <t>1001262163SB</t>
  </si>
  <si>
    <t>1001447159SB</t>
  </si>
  <si>
    <t>1002144158SB</t>
  </si>
  <si>
    <t>XFR from LCF Trading to LCF Op</t>
  </si>
  <si>
    <t>1002146156SB</t>
  </si>
  <si>
    <t>1002010153SB</t>
  </si>
  <si>
    <t>XFR from LCF Trading to LCF SC</t>
  </si>
  <si>
    <t>6963100117JO</t>
  </si>
  <si>
    <t>5505500115JO</t>
  </si>
  <si>
    <t>7819200110JO</t>
  </si>
  <si>
    <t>1003280107SB</t>
  </si>
  <si>
    <t>1002362104SB</t>
  </si>
  <si>
    <t>1001716103SB</t>
  </si>
  <si>
    <t>4171100096JO</t>
  </si>
  <si>
    <t>XFR from LCF Trading to TRS1</t>
  </si>
  <si>
    <t>1000653094SB</t>
  </si>
  <si>
    <t>XFR from LCF JPM to LTRS1 JPM</t>
  </si>
  <si>
    <t>1002853093SB</t>
  </si>
  <si>
    <t>4547800090JO</t>
  </si>
  <si>
    <t>XFR from LCF Trading to TUEBO JPM</t>
  </si>
  <si>
    <t>1002798088SB</t>
  </si>
  <si>
    <t>1003956074SB</t>
  </si>
  <si>
    <t>XFR from LCF Trading to LCR3 JPM</t>
  </si>
  <si>
    <t>7117600072JO</t>
  </si>
  <si>
    <t>1002249068SB</t>
  </si>
  <si>
    <t>1004545059SB</t>
  </si>
  <si>
    <t>8575500059JO</t>
  </si>
  <si>
    <t>1002475046SB</t>
  </si>
  <si>
    <t>1001962023SB</t>
  </si>
  <si>
    <t>1002882009SB</t>
  </si>
  <si>
    <t>1003284355SB</t>
  </si>
  <si>
    <t>XFR from Trading to Operating</t>
  </si>
  <si>
    <t>1003707348SB</t>
  </si>
  <si>
    <t>XFR from LCF Trading to TRS1 JPM</t>
  </si>
  <si>
    <t>1003708348SB</t>
  </si>
  <si>
    <t>1003388347SB</t>
  </si>
  <si>
    <t>1003050341SB</t>
  </si>
  <si>
    <t>1001874326SB</t>
  </si>
  <si>
    <t>XFR from Trading to Op</t>
  </si>
  <si>
    <t>1002088320SB</t>
  </si>
  <si>
    <t>1003400312SB</t>
  </si>
  <si>
    <t>1002201307SB</t>
  </si>
  <si>
    <t>XFR from LCF Trading JPM to LCF PNC</t>
  </si>
  <si>
    <t>8504200300JO</t>
  </si>
  <si>
    <t>1003116291SB</t>
  </si>
  <si>
    <t>XFR from LCF JPM to LCF PNC</t>
  </si>
  <si>
    <t>6899200291JO</t>
  </si>
  <si>
    <t>1002654272SB</t>
  </si>
  <si>
    <t>3542700264JO</t>
  </si>
  <si>
    <t>1003838256SB</t>
  </si>
  <si>
    <t>1003835256SB</t>
  </si>
  <si>
    <t>1000712229SB</t>
  </si>
  <si>
    <t>1003598222SB</t>
  </si>
  <si>
    <t>1000757200SB</t>
  </si>
  <si>
    <t>1001636196SB</t>
  </si>
  <si>
    <t>1001964189SB</t>
  </si>
  <si>
    <t>1003210186SB</t>
  </si>
  <si>
    <t>1001900168SB</t>
  </si>
  <si>
    <t>1002183166SB</t>
  </si>
  <si>
    <t>1001977166SB</t>
  </si>
  <si>
    <t>5227500166JO</t>
  </si>
  <si>
    <t>1002104154SB</t>
  </si>
  <si>
    <t>1001398139SB</t>
  </si>
  <si>
    <t>1000808131SB</t>
  </si>
  <si>
    <t>1000501126SB</t>
  </si>
  <si>
    <t>XFR from LCF Trading to Op</t>
  </si>
  <si>
    <t>1003131115SB</t>
  </si>
  <si>
    <t>6728400115JO</t>
  </si>
  <si>
    <t>6174700108JO</t>
  </si>
  <si>
    <t>1003045101SB</t>
  </si>
  <si>
    <t>1003464088SB</t>
  </si>
  <si>
    <t>1000935081SB</t>
  </si>
  <si>
    <t>1003997069SB</t>
  </si>
  <si>
    <t>1003489056SB</t>
  </si>
  <si>
    <t>1002549047SB</t>
  </si>
  <si>
    <t>6569300042JO</t>
  </si>
  <si>
    <t>1003352031SB</t>
  </si>
  <si>
    <t>1002926010SB</t>
  </si>
  <si>
    <t>1002844363SB</t>
  </si>
  <si>
    <t>1003431351SB</t>
  </si>
  <si>
    <t xml:space="preserve">XFR from LCF Trading to TRS1 </t>
  </si>
  <si>
    <t>1002683350SB</t>
  </si>
  <si>
    <t>6499700348JO</t>
  </si>
  <si>
    <t>1003548348SB</t>
  </si>
  <si>
    <t>6547100341JO</t>
  </si>
  <si>
    <t>7080000340JO</t>
  </si>
  <si>
    <t>1003117326SB</t>
  </si>
  <si>
    <t>7433500326JO</t>
  </si>
  <si>
    <t>XFR from Trading Op</t>
  </si>
  <si>
    <t>1002639319SB</t>
  </si>
  <si>
    <t>0963200316VB</t>
  </si>
  <si>
    <t>1001557314SB</t>
  </si>
  <si>
    <t>1003040291SB</t>
  </si>
  <si>
    <t>1002727281SB</t>
  </si>
  <si>
    <t>1002134274SB</t>
  </si>
  <si>
    <t>3098200272JO</t>
  </si>
  <si>
    <t>2600900253JO</t>
  </si>
  <si>
    <t>1000858253SB</t>
  </si>
  <si>
    <t>1003535242SB</t>
  </si>
  <si>
    <t>1002218235SB</t>
  </si>
  <si>
    <t>1002047224SB</t>
  </si>
  <si>
    <t>7541000224JO</t>
  </si>
  <si>
    <t>1002018218SB</t>
  </si>
  <si>
    <t>1000227214SB</t>
  </si>
  <si>
    <t>7911400210JO</t>
  </si>
  <si>
    <t>XFR from Trad to Op</t>
  </si>
  <si>
    <t>1001979207SB</t>
  </si>
  <si>
    <t>1001785197SB</t>
  </si>
  <si>
    <t>3877800190JO</t>
  </si>
  <si>
    <t>1004129182SB</t>
  </si>
  <si>
    <t>1004800180SB</t>
  </si>
  <si>
    <t>1004864180SB</t>
  </si>
  <si>
    <t>1004720180SB</t>
  </si>
  <si>
    <t>1002298176SB</t>
  </si>
  <si>
    <t>XFR from LCF Trading to LCC</t>
  </si>
  <si>
    <t>4507800174JO</t>
  </si>
  <si>
    <t>3199200174JO</t>
  </si>
  <si>
    <t>1002217169SB</t>
  </si>
  <si>
    <t>3536900168JO</t>
  </si>
  <si>
    <t>6968700165JO</t>
  </si>
  <si>
    <t>1002701162SB</t>
  </si>
  <si>
    <t>6244500160JO</t>
  </si>
  <si>
    <t>1000553155SB</t>
  </si>
  <si>
    <t>5777600153JO</t>
  </si>
  <si>
    <t>5928200153JO</t>
  </si>
  <si>
    <t>1002225148SB</t>
  </si>
  <si>
    <t>3961000148JO</t>
  </si>
  <si>
    <t>5913600145JO</t>
  </si>
  <si>
    <t>4101700140JO</t>
  </si>
  <si>
    <t>2993100138JO</t>
  </si>
  <si>
    <t>5694400132JO</t>
  </si>
  <si>
    <t>1001727131SB</t>
  </si>
  <si>
    <t>1002836127SB</t>
  </si>
  <si>
    <t>XFR from Trading to LTRS1</t>
  </si>
  <si>
    <t>1002853126SB</t>
  </si>
  <si>
    <t>5473900124JO</t>
  </si>
  <si>
    <t>1003488120SB</t>
  </si>
  <si>
    <t>3596500119JO</t>
  </si>
  <si>
    <t>2183900111JO</t>
  </si>
  <si>
    <t>1003281106SB</t>
  </si>
  <si>
    <t>1003500098SB</t>
  </si>
  <si>
    <t>1005249090SB</t>
  </si>
  <si>
    <t>1001362078SB</t>
  </si>
  <si>
    <t>1003461075SB</t>
  </si>
  <si>
    <t>1001643063SB</t>
  </si>
  <si>
    <t>1003929055SB</t>
  </si>
  <si>
    <t>6003500043JO</t>
  </si>
  <si>
    <t>1002583043SB</t>
  </si>
  <si>
    <t>1003343041SB</t>
  </si>
  <si>
    <t>1002354036SB</t>
  </si>
  <si>
    <t>1002814022SB</t>
  </si>
  <si>
    <t>1003878021SB</t>
  </si>
  <si>
    <t>1002440013SB</t>
  </si>
  <si>
    <t>1000493008SB</t>
  </si>
  <si>
    <t>XFR from LCF Trading to LCF PNC Loan Acc</t>
  </si>
  <si>
    <t>5791600364JO</t>
  </si>
  <si>
    <t>1003774364SB</t>
  </si>
  <si>
    <t>1002383358SB</t>
  </si>
  <si>
    <t>1003518346SB</t>
  </si>
  <si>
    <t>1002606339SB</t>
  </si>
  <si>
    <t>1003333317SB</t>
  </si>
  <si>
    <t>1001878302SB</t>
  </si>
  <si>
    <t>1000878297SB</t>
  </si>
  <si>
    <t>1001739289SB</t>
  </si>
  <si>
    <t>1003210283SB</t>
  </si>
  <si>
    <t>1001411283SB</t>
  </si>
  <si>
    <t>1006112274SB</t>
  </si>
  <si>
    <t>1000872269SB</t>
  </si>
  <si>
    <t>1003408254SB</t>
  </si>
  <si>
    <t>1003360252SB</t>
  </si>
  <si>
    <t>5704000246JO</t>
  </si>
  <si>
    <t>1003419239SB</t>
  </si>
  <si>
    <t>1002460233SB</t>
  </si>
  <si>
    <t>1001195233SB</t>
  </si>
  <si>
    <t>1003497225SB</t>
  </si>
  <si>
    <t>XFR from LCF Trad to LCFH</t>
  </si>
  <si>
    <t>1002885225SB</t>
  </si>
  <si>
    <t>1002308219SB</t>
  </si>
  <si>
    <t>1002369211SB</t>
  </si>
  <si>
    <t>1001249206SB</t>
  </si>
  <si>
    <t>1002415198SB</t>
  </si>
  <si>
    <t>1000838196SB</t>
  </si>
  <si>
    <t>1002162192SB</t>
  </si>
  <si>
    <t>1002998189SB</t>
  </si>
  <si>
    <t>1001141188SB</t>
  </si>
  <si>
    <t>XFR from LCF Trad to LCF Stone Castle</t>
  </si>
  <si>
    <t>3524500188JO</t>
  </si>
  <si>
    <t>1002249183SB</t>
  </si>
  <si>
    <t>XFR from LCF to TUEBR</t>
  </si>
  <si>
    <t>1004245177SB</t>
  </si>
  <si>
    <t>1001935177SB</t>
  </si>
  <si>
    <t>1003457175SB</t>
  </si>
  <si>
    <t>1003132170SB</t>
  </si>
  <si>
    <t>1003075170SB</t>
  </si>
  <si>
    <t>1001594163SB</t>
  </si>
  <si>
    <t>1000873157SB</t>
  </si>
  <si>
    <t>1001977156SB</t>
  </si>
  <si>
    <t>1002438150SB</t>
  </si>
  <si>
    <t>1003215149SB</t>
  </si>
  <si>
    <t>1002273142SB</t>
  </si>
  <si>
    <t>1001222136SB</t>
  </si>
  <si>
    <t>1003712127SB</t>
  </si>
  <si>
    <t>1002817125SB</t>
  </si>
  <si>
    <t>XFR from LCF to LCS</t>
  </si>
  <si>
    <t>1005789121SB</t>
  </si>
  <si>
    <t>1001809120SB</t>
  </si>
  <si>
    <t>1003672118SB</t>
  </si>
  <si>
    <t>1003720118SB</t>
  </si>
  <si>
    <t>1002924112SB</t>
  </si>
  <si>
    <t>1001406106SB</t>
  </si>
  <si>
    <t>1001420105SB</t>
  </si>
  <si>
    <t>1001977101SB</t>
  </si>
  <si>
    <t>1002608100SB</t>
  </si>
  <si>
    <t>1003793099SB</t>
  </si>
  <si>
    <t>1001652097SB</t>
  </si>
  <si>
    <t>XFR from LCF Trad to LCF HSBC</t>
  </si>
  <si>
    <t>5885700091JO</t>
  </si>
  <si>
    <t>1003556087SB</t>
  </si>
  <si>
    <t>1000182086SB</t>
  </si>
  <si>
    <t>1003067084SB</t>
  </si>
  <si>
    <t>1002688080SB</t>
  </si>
  <si>
    <t>1002807078SB</t>
  </si>
  <si>
    <t>1000687076SB</t>
  </si>
  <si>
    <t>XFR from LCF Trad to FICA Acc</t>
  </si>
  <si>
    <t>4580200076JO</t>
  </si>
  <si>
    <t>2183900076JO</t>
  </si>
  <si>
    <t>1001813071SB</t>
  </si>
  <si>
    <t>XFR from Tuebor Op to LCFP</t>
  </si>
  <si>
    <t>2474100069JO</t>
  </si>
  <si>
    <t>1002346066SB</t>
  </si>
  <si>
    <t>1001620064SB</t>
  </si>
  <si>
    <t>1002944058SB</t>
  </si>
  <si>
    <t>3785700058JO</t>
  </si>
  <si>
    <t>1002033051SB</t>
  </si>
  <si>
    <t>1003572038SB</t>
  </si>
  <si>
    <t>1002856034SB</t>
  </si>
  <si>
    <t>1004964031SB</t>
  </si>
  <si>
    <t>XFR from Trad Op to FICA Acc</t>
  </si>
  <si>
    <t>6255700030JO</t>
  </si>
  <si>
    <t>1002224024SB</t>
  </si>
  <si>
    <t>1003476024SB</t>
  </si>
  <si>
    <t>1002563024SB</t>
  </si>
  <si>
    <t>1001383022SB</t>
  </si>
  <si>
    <t>XFR from LCF to TUET2</t>
  </si>
  <si>
    <t>1003377015SB</t>
  </si>
  <si>
    <t>1003351010SB</t>
  </si>
  <si>
    <t>1002040008SB</t>
  </si>
  <si>
    <t>1005605364SB</t>
  </si>
  <si>
    <t>1005331364SB</t>
  </si>
  <si>
    <t>1002457357SB</t>
  </si>
  <si>
    <t>1004266354SB</t>
  </si>
  <si>
    <t>1003419353SB</t>
  </si>
  <si>
    <t>1002370351SB</t>
  </si>
  <si>
    <t>1004367351SB</t>
  </si>
  <si>
    <t>1003315350SB</t>
  </si>
  <si>
    <t>1002544347SB</t>
  </si>
  <si>
    <t>XFR from LCF to LCFH</t>
  </si>
  <si>
    <t>0556900346JO</t>
  </si>
  <si>
    <t>1002965346SB</t>
  </si>
  <si>
    <t>1000924343SB</t>
  </si>
  <si>
    <t>1003283340SB</t>
  </si>
  <si>
    <t>XFR from LCF to LCFHR</t>
  </si>
  <si>
    <t>1002218340SB</t>
  </si>
  <si>
    <t>1000764336SB</t>
  </si>
  <si>
    <t>1003551329SB</t>
  </si>
  <si>
    <t>1003751326SB</t>
  </si>
  <si>
    <t>1001095324SB</t>
  </si>
  <si>
    <t>1001161317SB</t>
  </si>
  <si>
    <t>1003863317SB</t>
  </si>
  <si>
    <t>1003412309SB</t>
  </si>
  <si>
    <t>1002910303SB</t>
  </si>
  <si>
    <t>1003394291SB</t>
  </si>
  <si>
    <t>1002259291SB</t>
  </si>
  <si>
    <t>1003354284SB</t>
  </si>
  <si>
    <t>1001885282SB</t>
  </si>
  <si>
    <t>1003141281SB</t>
  </si>
  <si>
    <t>1002323275SB</t>
  </si>
  <si>
    <t>1002637270SB</t>
  </si>
  <si>
    <t>1001382269SB</t>
  </si>
  <si>
    <t>1002856263SB</t>
  </si>
  <si>
    <t>1002217263SB</t>
  </si>
  <si>
    <t>XFR from LCF Trad to Op</t>
  </si>
  <si>
    <t>1002962254SB</t>
  </si>
  <si>
    <t>1001817253SB</t>
  </si>
  <si>
    <t>1002381249SB</t>
  </si>
  <si>
    <t>1002412246SB</t>
  </si>
  <si>
    <t>1000466242SB</t>
  </si>
  <si>
    <t>1002959238SB</t>
  </si>
  <si>
    <t>1002955228SB</t>
  </si>
  <si>
    <t>1003435227SB</t>
  </si>
  <si>
    <t>1003008224SB</t>
  </si>
  <si>
    <t>1001641221SB</t>
  </si>
  <si>
    <t>1002973221SB</t>
  </si>
  <si>
    <t>1003929213SB</t>
  </si>
  <si>
    <t>1003132207SB</t>
  </si>
  <si>
    <t>XFR from LCF Trading to TUET2</t>
  </si>
  <si>
    <t>1003685205SB</t>
  </si>
  <si>
    <t>XFR from LCF Trading to TUEBR</t>
  </si>
  <si>
    <t>1003707205SB</t>
  </si>
  <si>
    <t>1003229204SB</t>
  </si>
  <si>
    <t>1003331199SB</t>
  </si>
  <si>
    <t>1002981193SB</t>
  </si>
  <si>
    <t>1003272190SB</t>
  </si>
  <si>
    <t>1003697179SB</t>
  </si>
  <si>
    <t>1004975178SB</t>
  </si>
  <si>
    <t>1004147177SB</t>
  </si>
  <si>
    <t>1003260176SB</t>
  </si>
  <si>
    <t>1002332172SB</t>
  </si>
  <si>
    <t>1001707170SB</t>
  </si>
  <si>
    <t>1001706170SB</t>
  </si>
  <si>
    <t>1001341170SB</t>
  </si>
  <si>
    <t>1002992165SB</t>
  </si>
  <si>
    <t>1002793164SB</t>
  </si>
  <si>
    <t>1001282164SB</t>
  </si>
  <si>
    <t>1001093163SB</t>
  </si>
  <si>
    <t>1001031157SB</t>
  </si>
  <si>
    <t>1001504156SB</t>
  </si>
  <si>
    <t>1000892151SB</t>
  </si>
  <si>
    <t>1001108141SB</t>
  </si>
  <si>
    <t>1003350130SB</t>
  </si>
  <si>
    <t>1001268130SB</t>
  </si>
  <si>
    <t>1002702123SB</t>
  </si>
  <si>
    <t>1000320123SB</t>
  </si>
  <si>
    <t>1004125119SB</t>
  </si>
  <si>
    <t>XFR from LCF to FICA Acc</t>
  </si>
  <si>
    <t>3286000116JO</t>
  </si>
  <si>
    <t>1003225102SB</t>
  </si>
  <si>
    <t>1003869101SB</t>
  </si>
  <si>
    <t>1003396100SB</t>
  </si>
  <si>
    <t>1003195099SB</t>
  </si>
  <si>
    <t>XFR from LCF to LCADV</t>
  </si>
  <si>
    <t>1002173094SB</t>
  </si>
  <si>
    <t>XFR from LCF to LCREE</t>
  </si>
  <si>
    <t>1002170094SB</t>
  </si>
  <si>
    <t>1004241087SB</t>
  </si>
  <si>
    <t>1002894081SB</t>
  </si>
  <si>
    <t>1003379074SB</t>
  </si>
  <si>
    <t>1003690072SB</t>
  </si>
  <si>
    <t>1003355067SB</t>
  </si>
  <si>
    <t>1005326059SB</t>
  </si>
  <si>
    <t>1002712059SB</t>
  </si>
  <si>
    <t>1001712056SB</t>
  </si>
  <si>
    <t>1003275052SB</t>
  </si>
  <si>
    <t>1003607046SB</t>
  </si>
  <si>
    <t>1002331045SB</t>
  </si>
  <si>
    <t>1000412043SB</t>
  </si>
  <si>
    <t>1000307039SB</t>
  </si>
  <si>
    <t>1002606037SB</t>
  </si>
  <si>
    <t>1001533037SB</t>
  </si>
  <si>
    <t>1002193036SB</t>
  </si>
  <si>
    <t>1001986030SB</t>
  </si>
  <si>
    <t>1003305025SB</t>
  </si>
  <si>
    <t>1003270018SB</t>
  </si>
  <si>
    <t>1002047016SB</t>
  </si>
  <si>
    <t>1002496010SB</t>
  </si>
  <si>
    <t>XFR from LCF to LCF I LLC</t>
  </si>
  <si>
    <t>4916900009JO</t>
  </si>
  <si>
    <t>XFR from LCF to LCFHR - HSBC Operating</t>
  </si>
  <si>
    <t>4917200009JO</t>
  </si>
  <si>
    <t>1003220008SB</t>
  </si>
  <si>
    <t>1002795004SB</t>
  </si>
  <si>
    <t>1002122004SB</t>
  </si>
  <si>
    <t>1002650362SB</t>
  </si>
  <si>
    <t>1004852361SB</t>
  </si>
  <si>
    <t>1004731354SB</t>
  </si>
  <si>
    <t>1002434348SB</t>
  </si>
  <si>
    <t>1003299348SB</t>
  </si>
  <si>
    <t>Tax Reimbursement XFR</t>
  </si>
  <si>
    <t>6931000346JO</t>
  </si>
  <si>
    <t>1004421346SB</t>
  </si>
  <si>
    <t>1003396341SB</t>
  </si>
  <si>
    <t>1003601337SB</t>
  </si>
  <si>
    <t>1003363320SB</t>
  </si>
  <si>
    <t>1002938313SB</t>
  </si>
  <si>
    <t>1003013309SB</t>
  </si>
  <si>
    <t>1002928306SB</t>
  </si>
  <si>
    <t>1002846305SB</t>
  </si>
  <si>
    <t>1003880303SB</t>
  </si>
  <si>
    <t>XFR from Trad to FICA Acct</t>
  </si>
  <si>
    <t>1749500299JO</t>
  </si>
  <si>
    <t>1000364297SB</t>
  </si>
  <si>
    <t>1003799297SB</t>
  </si>
  <si>
    <t>1000429296SB</t>
  </si>
  <si>
    <t>1003292285SB</t>
  </si>
  <si>
    <t>1001874284SB</t>
  </si>
  <si>
    <t>1001987283SB</t>
  </si>
  <si>
    <t>1002376282SB</t>
  </si>
  <si>
    <t>1000652276SB</t>
  </si>
  <si>
    <t>1003284271SB</t>
  </si>
  <si>
    <t>1004098269SB</t>
  </si>
  <si>
    <t>1002913267SB</t>
  </si>
  <si>
    <t>1001775264SB</t>
  </si>
  <si>
    <t>XFR from LCF to LCF-PB(EqDeriv)</t>
  </si>
  <si>
    <t>6382700264JO</t>
  </si>
  <si>
    <t>1001537263SB</t>
  </si>
  <si>
    <t>1000790262SB</t>
  </si>
  <si>
    <t>1001736261SB</t>
  </si>
  <si>
    <t>1002725257SB</t>
  </si>
  <si>
    <t>1001103254SB</t>
  </si>
  <si>
    <t>Loan Advance XFR - Brookhollow</t>
  </si>
  <si>
    <t>1000502249SB</t>
  </si>
  <si>
    <t>1001569248SB</t>
  </si>
  <si>
    <t>1003072247SB</t>
  </si>
  <si>
    <t>1004068242SB</t>
  </si>
  <si>
    <t>1003626235SB</t>
  </si>
  <si>
    <t>1002859229SB</t>
  </si>
  <si>
    <t>1002151229SB</t>
  </si>
  <si>
    <t>1003200225SB</t>
  </si>
  <si>
    <t>1002532221SB</t>
  </si>
  <si>
    <t>1004000213SB</t>
  </si>
  <si>
    <t>1003626207SB</t>
  </si>
  <si>
    <t>Reversal of Meadow Plaza equity xfr</t>
  </si>
  <si>
    <t>1003649206SB</t>
  </si>
  <si>
    <t>1002505205SB</t>
  </si>
  <si>
    <t>1001625204SB</t>
  </si>
  <si>
    <t>1002308201SB</t>
  </si>
  <si>
    <t>1002499198SB</t>
  </si>
  <si>
    <t>1002247194SB</t>
  </si>
  <si>
    <t>XFR From Trad to Op</t>
  </si>
  <si>
    <t>1003633193SB</t>
  </si>
  <si>
    <t>1002752193SB</t>
  </si>
  <si>
    <t>1001403187SB</t>
  </si>
  <si>
    <t>1004824179SB</t>
  </si>
  <si>
    <t>1003725177SB</t>
  </si>
  <si>
    <t>XFR from LCF To TUEBR</t>
  </si>
  <si>
    <t>1002241172SB</t>
  </si>
  <si>
    <t>1002373172SB</t>
  </si>
  <si>
    <t>1002371172SB</t>
  </si>
  <si>
    <t>1002754166SB</t>
  </si>
  <si>
    <t>1002063165SB</t>
  </si>
  <si>
    <t>1003181163SB</t>
  </si>
  <si>
    <t>1002917162SB</t>
  </si>
  <si>
    <t>1002330152SB</t>
  </si>
  <si>
    <t>1001161145SB</t>
  </si>
  <si>
    <t>1001217141SB</t>
  </si>
  <si>
    <t>1001561138SB</t>
  </si>
  <si>
    <t>1001311137SB</t>
  </si>
  <si>
    <t>1003057134SB</t>
  </si>
  <si>
    <t>1003407134SB</t>
  </si>
  <si>
    <t>1001132134SB</t>
  </si>
  <si>
    <t>1003362129SB</t>
  </si>
  <si>
    <t>1002342127SB</t>
  </si>
  <si>
    <t>1002981124SB</t>
  </si>
  <si>
    <t>1002459123SB</t>
  </si>
  <si>
    <t>1004822120SB</t>
  </si>
  <si>
    <t>1001558115SB</t>
  </si>
  <si>
    <t>1002496113SB</t>
  </si>
  <si>
    <t>1003295109SB</t>
  </si>
  <si>
    <t>1003241109SB</t>
  </si>
  <si>
    <t>1003096103SB</t>
  </si>
  <si>
    <t>1003948102SB</t>
  </si>
  <si>
    <t>1001913101SB</t>
  </si>
  <si>
    <t>1002322096SB</t>
  </si>
  <si>
    <t>1004782088SB</t>
  </si>
  <si>
    <t>1002998082SB</t>
  </si>
  <si>
    <t>1002952075SB</t>
  </si>
  <si>
    <t>1003395074SB</t>
  </si>
  <si>
    <t>1003071068SB</t>
  </si>
  <si>
    <t>1004870059SB</t>
  </si>
  <si>
    <t>XFR from LCF to LCFP2</t>
  </si>
  <si>
    <t>2560600058JO</t>
  </si>
  <si>
    <t>1000511058SB</t>
  </si>
  <si>
    <t>1002543054SB</t>
  </si>
  <si>
    <t>1003280047SB</t>
  </si>
  <si>
    <t>1000776043SB</t>
  </si>
  <si>
    <t>1001570039SB</t>
  </si>
  <si>
    <t>1002940039SB</t>
  </si>
  <si>
    <t>1004229031SB</t>
  </si>
  <si>
    <t>1003343019SB</t>
  </si>
  <si>
    <t>XFR from LCF Trad to FICA Acct 1</t>
  </si>
  <si>
    <t>6955100011JO</t>
  </si>
  <si>
    <t>1003782011SB</t>
  </si>
  <si>
    <t>1000488009SB</t>
  </si>
  <si>
    <t>1002604009SB</t>
  </si>
  <si>
    <t>0080700003FE</t>
  </si>
  <si>
    <t>1002347003SB</t>
  </si>
  <si>
    <t>1001601363SB</t>
  </si>
  <si>
    <t>1001212363SB</t>
  </si>
  <si>
    <t>1003664361SB</t>
  </si>
  <si>
    <t>1003930361SB</t>
  </si>
  <si>
    <t>1003615356SB</t>
  </si>
  <si>
    <t>1003873353SB</t>
  </si>
  <si>
    <t>1003008349SB</t>
  </si>
  <si>
    <t>1004229347SB</t>
  </si>
  <si>
    <t>1002924342SB</t>
  </si>
  <si>
    <t>XFR from LCREE to LCF</t>
  </si>
  <si>
    <t>1000351341SB</t>
  </si>
  <si>
    <t>1003539340SB</t>
  </si>
  <si>
    <t>1001183340SB</t>
  </si>
  <si>
    <t>1002832339SB</t>
  </si>
  <si>
    <t>1002632338SB</t>
  </si>
  <si>
    <t>6270500335JO</t>
  </si>
  <si>
    <t>1002912335SB</t>
  </si>
  <si>
    <t>1004654334SB</t>
  </si>
  <si>
    <t>1004247333SB</t>
  </si>
  <si>
    <t>1003244331SB</t>
  </si>
  <si>
    <t>1003380321SB</t>
  </si>
  <si>
    <t>1003679320SB</t>
  </si>
  <si>
    <t>1002776307SB</t>
  </si>
  <si>
    <t>XFR from LCF to TUET4</t>
  </si>
  <si>
    <t>1004062305SB</t>
  </si>
  <si>
    <t>XFR from LCF to LTRS3</t>
  </si>
  <si>
    <t>1003473298SB</t>
  </si>
  <si>
    <t>1002852293SB</t>
  </si>
  <si>
    <t>1003335291SB</t>
  </si>
  <si>
    <t>1003091286SB</t>
  </si>
  <si>
    <t>1003379285SB</t>
  </si>
  <si>
    <t>1003793283SB</t>
  </si>
  <si>
    <t>XFR from Trad to HSBC LCFI</t>
  </si>
  <si>
    <t>3558600279JO</t>
  </si>
  <si>
    <t>1000474278SB</t>
  </si>
  <si>
    <t>1004425271SB</t>
  </si>
  <si>
    <t>1002483265SB</t>
  </si>
  <si>
    <t>1003251264SB</t>
  </si>
  <si>
    <t>1003193257SB</t>
  </si>
  <si>
    <t>3927000255JO</t>
  </si>
  <si>
    <t>1002628254SB</t>
  </si>
  <si>
    <t>1002957251SB</t>
  </si>
  <si>
    <t>1000330243SB</t>
  </si>
  <si>
    <t>1002844240SB</t>
  </si>
  <si>
    <t>1003300229SB</t>
  </si>
  <si>
    <t>1003243227SB</t>
  </si>
  <si>
    <t>1003233222SB</t>
  </si>
  <si>
    <t>1002915215SB</t>
  </si>
  <si>
    <t>1003345209SB</t>
  </si>
  <si>
    <t>1003909208SB</t>
  </si>
  <si>
    <t>1002994202SB</t>
  </si>
  <si>
    <t>1003154199SB</t>
  </si>
  <si>
    <t>1002999195SB</t>
  </si>
  <si>
    <t>1003046191SB</t>
  </si>
  <si>
    <t>1002565188SB</t>
  </si>
  <si>
    <t>XFR from LCF to LCBSR</t>
  </si>
  <si>
    <t>1003223181SB</t>
  </si>
  <si>
    <t>1004399180SB</t>
  </si>
  <si>
    <t>1002400174SB</t>
  </si>
  <si>
    <t>1002600174SB</t>
  </si>
  <si>
    <t>1003143172SB</t>
  </si>
  <si>
    <t>1002883167SB</t>
  </si>
  <si>
    <t>1003632165SB</t>
  </si>
  <si>
    <t>1002516160SB</t>
  </si>
  <si>
    <t>1003139156SB</t>
  </si>
  <si>
    <t>1003301153SB</t>
  </si>
  <si>
    <t>1002587153SB</t>
  </si>
  <si>
    <t>1003546151SB</t>
  </si>
  <si>
    <t>1002865145SB</t>
  </si>
  <si>
    <t>1002298139SB</t>
  </si>
  <si>
    <t>1003189138SB</t>
  </si>
  <si>
    <t>1003447137SB</t>
  </si>
  <si>
    <t>1002716132SB</t>
  </si>
  <si>
    <t>1003404130SB</t>
  </si>
  <si>
    <t>1000444130SB</t>
  </si>
  <si>
    <t>1002694125SB</t>
  </si>
  <si>
    <t>1002820122SB</t>
  </si>
  <si>
    <t>1004289121SB</t>
  </si>
  <si>
    <t>1004531118SB</t>
  </si>
  <si>
    <t>1002855114SB</t>
  </si>
  <si>
    <t>1002963114SB</t>
  </si>
  <si>
    <t>1002342109SB</t>
  </si>
  <si>
    <t>1003148102SB</t>
  </si>
  <si>
    <t>1001727102SB</t>
  </si>
  <si>
    <t>1003405096SB</t>
  </si>
  <si>
    <t>1000937095SB</t>
  </si>
  <si>
    <t>XFR from LCF to TUEBO</t>
  </si>
  <si>
    <t>1002299093SB</t>
  </si>
  <si>
    <t>1004484089SB</t>
  </si>
  <si>
    <t>1002494076SB</t>
  </si>
  <si>
    <t>1002682075SB</t>
  </si>
  <si>
    <t>1003701072SB</t>
  </si>
  <si>
    <t>1003070069SB</t>
  </si>
  <si>
    <t>1002409062SB</t>
  </si>
  <si>
    <t>1003270061SB</t>
  </si>
  <si>
    <t>1004182058SB</t>
  </si>
  <si>
    <t>1003707055SB</t>
  </si>
  <si>
    <t>1002919048SB</t>
  </si>
  <si>
    <t>1002878044SB</t>
  </si>
  <si>
    <t>1002360041SB</t>
  </si>
  <si>
    <t>1001603041SB</t>
  </si>
  <si>
    <t>1001556041SB</t>
  </si>
  <si>
    <t>1000702040SB</t>
  </si>
  <si>
    <t>1002530034SB</t>
  </si>
  <si>
    <t>1002842034SB</t>
  </si>
  <si>
    <t>1000962031SB</t>
  </si>
  <si>
    <t>1000517025SB</t>
  </si>
  <si>
    <t>1002615020SB</t>
  </si>
  <si>
    <t>1002859019SB</t>
  </si>
  <si>
    <t>1003733018SB</t>
  </si>
  <si>
    <t>1002068017SB</t>
  </si>
  <si>
    <t>1002847013SB</t>
  </si>
  <si>
    <t>1003362011SB</t>
  </si>
  <si>
    <t>1003478011SB</t>
  </si>
  <si>
    <t>1003429011SB</t>
  </si>
  <si>
    <t>1003099006SB</t>
  </si>
  <si>
    <t>1001899365SB</t>
  </si>
  <si>
    <t>1004158364SB</t>
  </si>
  <si>
    <t>1002667363SB</t>
  </si>
  <si>
    <t>1003786362SB</t>
  </si>
  <si>
    <t>1001266362SB</t>
  </si>
  <si>
    <t>1004693358SB</t>
  </si>
  <si>
    <t>1002251357SB</t>
  </si>
  <si>
    <t>1003329356SB</t>
  </si>
  <si>
    <t>1003438355SB</t>
  </si>
  <si>
    <t>1001309355SB</t>
  </si>
  <si>
    <t>1002102354SB</t>
  </si>
  <si>
    <t>1002350350SB</t>
  </si>
  <si>
    <t>1003223349SB</t>
  </si>
  <si>
    <t>1002990348SB</t>
  </si>
  <si>
    <t>1003367348SB</t>
  </si>
  <si>
    <t>1002942347SB</t>
  </si>
  <si>
    <t>1003056344SB</t>
  </si>
  <si>
    <t>1002747340SB</t>
  </si>
  <si>
    <t>1002874335SB</t>
  </si>
  <si>
    <t>4321600333JO</t>
  </si>
  <si>
    <t>1000562328SB</t>
  </si>
  <si>
    <t>1004217327SB</t>
  </si>
  <si>
    <t>1000328322SB</t>
  </si>
  <si>
    <t>1003097320SB</t>
  </si>
  <si>
    <t>1002554315SB</t>
  </si>
  <si>
    <t>1002441314SB</t>
  </si>
  <si>
    <t>5993900305JO</t>
  </si>
  <si>
    <t>1001942302SB</t>
  </si>
  <si>
    <t>5663500298JO</t>
  </si>
  <si>
    <t>1003022294SB</t>
  </si>
  <si>
    <t>1002102293SB</t>
  </si>
  <si>
    <t>1001378291SB</t>
  </si>
  <si>
    <t>0442300288FE</t>
  </si>
  <si>
    <t>1003683287SB</t>
  </si>
  <si>
    <t>4897100281JO</t>
  </si>
  <si>
    <t>5975000279JO</t>
  </si>
  <si>
    <t>4040900279JO</t>
  </si>
  <si>
    <t>4350400274JO</t>
  </si>
  <si>
    <t>2712300273JO</t>
  </si>
  <si>
    <t>5607000267JO</t>
  </si>
  <si>
    <t>5249800266JO</t>
  </si>
  <si>
    <t>5518900264JO</t>
  </si>
  <si>
    <t>5511400260JO</t>
  </si>
  <si>
    <t>Broker Fee XFR</t>
  </si>
  <si>
    <t>6252100258JO</t>
  </si>
  <si>
    <t>6086400258JO</t>
  </si>
  <si>
    <t>3521900253JO</t>
  </si>
  <si>
    <t>6402600245JO</t>
  </si>
  <si>
    <t>6374000244JO</t>
  </si>
  <si>
    <t>Youngstown payoff XFR from TRS to REIT</t>
  </si>
  <si>
    <t>5721700237JO</t>
  </si>
  <si>
    <t>5089700236JO</t>
  </si>
  <si>
    <t>3718000231JO</t>
  </si>
  <si>
    <t>6488000224JO</t>
  </si>
  <si>
    <t>3710400224JO</t>
  </si>
  <si>
    <t>4570200218JO</t>
  </si>
  <si>
    <t>4563400218JO</t>
  </si>
  <si>
    <t>5954300217JO</t>
  </si>
  <si>
    <t>XFR from LCFH to LCFH</t>
  </si>
  <si>
    <t>5339500216JO</t>
  </si>
  <si>
    <t>6381600214JO</t>
  </si>
  <si>
    <t>5640300214JO</t>
  </si>
  <si>
    <t>6292800211JO</t>
  </si>
  <si>
    <t>6023800209JO</t>
  </si>
  <si>
    <t>5330500204JO</t>
  </si>
  <si>
    <t>5711100203JO</t>
  </si>
  <si>
    <t>6297900196JO</t>
  </si>
  <si>
    <t>5714800189JO</t>
  </si>
  <si>
    <t>4423000187JO</t>
  </si>
  <si>
    <t>5045400182JO</t>
  </si>
  <si>
    <t>5495300180JO</t>
  </si>
  <si>
    <t>3384300176JO</t>
  </si>
  <si>
    <t>4773200169JO</t>
  </si>
  <si>
    <t>3812800167JO</t>
  </si>
  <si>
    <t>5630600165JO</t>
  </si>
  <si>
    <t>4689100162JO</t>
  </si>
  <si>
    <t>4964800160JO</t>
  </si>
  <si>
    <t>4277200159JO</t>
  </si>
  <si>
    <t>5184200153JO</t>
  </si>
  <si>
    <t>6489300152JO</t>
  </si>
  <si>
    <t>4797300148JO</t>
  </si>
  <si>
    <t>5608200146JO</t>
  </si>
  <si>
    <t>5595800139JO</t>
  </si>
  <si>
    <t>LCFP2</t>
  </si>
  <si>
    <t>2310700139JO</t>
  </si>
  <si>
    <t>4664700138JO</t>
  </si>
  <si>
    <t>5182800137JO</t>
  </si>
  <si>
    <t>6252500133JO</t>
  </si>
  <si>
    <t>5037200131JO</t>
  </si>
  <si>
    <t>5643100126JO</t>
  </si>
  <si>
    <t>1350800124JO</t>
  </si>
  <si>
    <t>6205700120JO</t>
  </si>
  <si>
    <t>1045900120JO</t>
  </si>
  <si>
    <t>3391000118JO</t>
  </si>
  <si>
    <t>4980300117JO</t>
  </si>
  <si>
    <t>6819500109JO</t>
  </si>
  <si>
    <t>2105000105JO</t>
  </si>
  <si>
    <t>1532900104JO</t>
  </si>
  <si>
    <t>4145700104JO</t>
  </si>
  <si>
    <t>3757800102JO</t>
  </si>
  <si>
    <t>4008700098JO</t>
  </si>
  <si>
    <t>4970700097JO</t>
  </si>
  <si>
    <t>2063300092JO</t>
  </si>
  <si>
    <t>6222400092JO</t>
  </si>
  <si>
    <t>1475600089JO</t>
  </si>
  <si>
    <t>2409800084JO</t>
  </si>
  <si>
    <t>6650000078JO</t>
  </si>
  <si>
    <t>6658300078JO</t>
  </si>
  <si>
    <t>3752900078JO</t>
  </si>
  <si>
    <t>5378000075JO</t>
  </si>
  <si>
    <t>1780600075JO</t>
  </si>
  <si>
    <t>4240000074JO</t>
  </si>
  <si>
    <t>1250700071JO</t>
  </si>
  <si>
    <t>2442700070JO</t>
  </si>
  <si>
    <t>1726500069JO</t>
  </si>
  <si>
    <t>4619100068JO</t>
  </si>
  <si>
    <t>2319400064JO</t>
  </si>
  <si>
    <t>XFR  from Trad to Op</t>
  </si>
  <si>
    <t>5141500064JO</t>
  </si>
  <si>
    <t>1160800063JO</t>
  </si>
  <si>
    <t>5126500062JO</t>
  </si>
  <si>
    <t>5964100060JO</t>
  </si>
  <si>
    <t>1508900057JO</t>
  </si>
  <si>
    <t>2417200057JO</t>
  </si>
  <si>
    <t>0414200043FE</t>
  </si>
  <si>
    <t>5754800041JO</t>
  </si>
  <si>
    <t>4377800040JO</t>
  </si>
  <si>
    <t>5171500036JO</t>
  </si>
  <si>
    <t>5052200033JO</t>
  </si>
  <si>
    <t>6251500029JO</t>
  </si>
  <si>
    <t>3584200028JO</t>
  </si>
  <si>
    <t>2173900028JO</t>
  </si>
  <si>
    <t>4716200026JO</t>
  </si>
  <si>
    <t>5839400021JO</t>
  </si>
  <si>
    <t>7511400019JO</t>
  </si>
  <si>
    <t>XFR from LCF Trad to LCFP2</t>
  </si>
  <si>
    <t>3357800014JO</t>
  </si>
  <si>
    <t>4009900011JO</t>
  </si>
  <si>
    <t>4095000011JO</t>
  </si>
  <si>
    <t>4150400008JO</t>
  </si>
  <si>
    <t>4998300008JO</t>
  </si>
  <si>
    <t>3296300006JO</t>
  </si>
  <si>
    <t>5487600364JO</t>
  </si>
  <si>
    <t>6544300363JO</t>
  </si>
  <si>
    <t>5891500363JO</t>
  </si>
  <si>
    <t>3968400357JO</t>
  </si>
  <si>
    <t>3227200356JO</t>
  </si>
  <si>
    <t>6766400356JO</t>
  </si>
  <si>
    <t>6533300355JO</t>
  </si>
  <si>
    <t>6154900355JO</t>
  </si>
  <si>
    <t>7819200352JO</t>
  </si>
  <si>
    <t>6381000352JO</t>
  </si>
  <si>
    <t>6290700349JO</t>
  </si>
  <si>
    <t>5776900348JO</t>
  </si>
  <si>
    <t>5263300345JO</t>
  </si>
  <si>
    <t>5730300344JO</t>
  </si>
  <si>
    <t>5112500342JO</t>
  </si>
  <si>
    <t>5483300338JO</t>
  </si>
  <si>
    <t>6015100337JO</t>
  </si>
  <si>
    <t>5236700336JO</t>
  </si>
  <si>
    <t>6154200334JO</t>
  </si>
  <si>
    <t>5614800327JO</t>
  </si>
  <si>
    <t>3947600316JO</t>
  </si>
  <si>
    <t>8438700316JO</t>
  </si>
  <si>
    <t>4054200309JO</t>
  </si>
  <si>
    <t>5139300308JO</t>
  </si>
  <si>
    <t>5788200306JO</t>
  </si>
  <si>
    <t>6093800303JO</t>
  </si>
  <si>
    <t>5703400302JO</t>
  </si>
  <si>
    <t>4865300300JO</t>
  </si>
  <si>
    <t>4162500296JO</t>
  </si>
  <si>
    <t>2835200295JO</t>
  </si>
  <si>
    <t>3560800294JO</t>
  </si>
  <si>
    <t>2924500287JO</t>
  </si>
  <si>
    <t>3655900286JO</t>
  </si>
  <si>
    <t>4847000279JO</t>
  </si>
  <si>
    <t>6054000274JO</t>
  </si>
  <si>
    <t>7172300273JO</t>
  </si>
  <si>
    <t>5280000266JO</t>
  </si>
  <si>
    <t>XFR to adj JPM waterfall remit</t>
  </si>
  <si>
    <t>LCFII</t>
  </si>
  <si>
    <t>5198100265JO</t>
  </si>
  <si>
    <t>3428900261JO</t>
  </si>
  <si>
    <t>2819300258JO</t>
  </si>
  <si>
    <t>6058300258JO</t>
  </si>
  <si>
    <t>6018100253JO</t>
  </si>
  <si>
    <t>5963400246JO</t>
  </si>
  <si>
    <t>5739100246JO</t>
  </si>
  <si>
    <t>4682600245JO</t>
  </si>
  <si>
    <t>5502700240JO</t>
  </si>
  <si>
    <t>4096500239JO</t>
  </si>
  <si>
    <t>2790100236JO</t>
  </si>
  <si>
    <t>1914100233JO</t>
  </si>
  <si>
    <t>4505600233JO</t>
  </si>
  <si>
    <t>4332600226JO</t>
  </si>
  <si>
    <t>2065900223JO</t>
  </si>
  <si>
    <t>2935100205JO</t>
  </si>
  <si>
    <t>5265200203JO</t>
  </si>
  <si>
    <t>4283900195JO</t>
  </si>
  <si>
    <t>6142300190JO</t>
  </si>
  <si>
    <t>1613100189JO</t>
  </si>
  <si>
    <t>XFr from Trad to Op</t>
  </si>
  <si>
    <t>4968900181JO</t>
  </si>
  <si>
    <t>3321700175JO</t>
  </si>
  <si>
    <t>1847700160JO</t>
  </si>
  <si>
    <t>5468800154JO</t>
  </si>
  <si>
    <t>2484000153JO</t>
  </si>
  <si>
    <t>2907600148JO</t>
  </si>
  <si>
    <t>5810700135JO</t>
  </si>
  <si>
    <t>6011200132JO</t>
  </si>
  <si>
    <t>3149000127JO</t>
  </si>
  <si>
    <t>4576600114JO</t>
  </si>
  <si>
    <t>XFR from Op to HSBC Op</t>
  </si>
  <si>
    <t>CHIPS DEBIT</t>
  </si>
  <si>
    <t>4569200107JO</t>
  </si>
  <si>
    <t>5427100107JO</t>
  </si>
  <si>
    <t>3640500106JO</t>
  </si>
  <si>
    <t>3259300105JO</t>
  </si>
  <si>
    <t>1601400100JO</t>
  </si>
  <si>
    <t>3132700099JO</t>
  </si>
  <si>
    <t>3920000097JO</t>
  </si>
  <si>
    <t>3113300091JO</t>
  </si>
  <si>
    <t>2485100089JO</t>
  </si>
  <si>
    <t>3351200082JO</t>
  </si>
  <si>
    <t>4483900079JO</t>
  </si>
  <si>
    <t>5573400072JO</t>
  </si>
  <si>
    <t>6460600071JO</t>
  </si>
  <si>
    <t>4926800062JO</t>
  </si>
  <si>
    <t>XFR from Trad to Op HSBC</t>
  </si>
  <si>
    <t>3311000061JO</t>
  </si>
  <si>
    <t>3311300061JO</t>
  </si>
  <si>
    <t>7066700048JO</t>
  </si>
  <si>
    <t>4974400037JO</t>
  </si>
  <si>
    <t>3127100036JO</t>
  </si>
  <si>
    <t>XFR from LCF Operating to Tuebor 4 JPM</t>
  </si>
  <si>
    <t>1003592205SB</t>
  </si>
  <si>
    <t>1001055131SB</t>
  </si>
  <si>
    <t>XFR from LCFHR to LCF Op</t>
  </si>
  <si>
    <t>1003618255SB</t>
  </si>
  <si>
    <t>6092700306JO</t>
  </si>
  <si>
    <t>4330200173JO</t>
  </si>
  <si>
    <t>3619000164JO</t>
  </si>
  <si>
    <t>XFR from Op to Trad</t>
  </si>
  <si>
    <t>1003262134SB</t>
  </si>
  <si>
    <t>1003973002SB</t>
  </si>
  <si>
    <t>4928200062JO</t>
  </si>
  <si>
    <t>XFR from LCF to LCFI</t>
  </si>
  <si>
    <t>5474000251JO</t>
  </si>
  <si>
    <t>Cash xfr</t>
  </si>
  <si>
    <t>EFT DEBIT</t>
  </si>
  <si>
    <t>2393877166TC</t>
  </si>
  <si>
    <t>5446100076JO</t>
  </si>
  <si>
    <t>5113400301JO</t>
  </si>
  <si>
    <t>5427900107JO</t>
  </si>
  <si>
    <t>XFR from LCFH to LCFHR</t>
  </si>
  <si>
    <t>1003795161SB</t>
  </si>
  <si>
    <t>865357594</t>
  </si>
  <si>
    <t>5200300087JO</t>
  </si>
  <si>
    <t>1001689261SB</t>
  </si>
  <si>
    <t>4695300210JO</t>
  </si>
  <si>
    <t>3309900175JO</t>
  </si>
  <si>
    <t>3691900170JO</t>
  </si>
  <si>
    <t>4306800141JO</t>
  </si>
  <si>
    <t>XFR from LCFH to LCI</t>
  </si>
  <si>
    <t>3672500036JO</t>
  </si>
  <si>
    <t>XFR from LCS PNC to LCF PNC</t>
  </si>
  <si>
    <t>8026464686</t>
  </si>
  <si>
    <t>PNC</t>
  </si>
  <si>
    <t>XFR from LCS PNC to LCFH</t>
  </si>
  <si>
    <t>XFR from Tuebor - CMS to Tuebor - Operating</t>
  </si>
  <si>
    <t>0372050328FF</t>
  </si>
  <si>
    <t>FHLB</t>
  </si>
  <si>
    <t>XFR from TUERI JPM to LCF7R US Bank</t>
  </si>
  <si>
    <t>5505100222JO</t>
  </si>
  <si>
    <t>XFR from Tuebor REIT JPM to LCF7 TRS</t>
  </si>
  <si>
    <t>3821600163JO</t>
  </si>
  <si>
    <t>XFR from TUERI JPM to LCF Trading</t>
  </si>
  <si>
    <t>1003334072SB</t>
  </si>
  <si>
    <t>XFR from TUERI JPM to TUERI PNC</t>
  </si>
  <si>
    <t>7910900052JO</t>
  </si>
  <si>
    <t>6691700040JO</t>
  </si>
  <si>
    <t>9669400017JO</t>
  </si>
  <si>
    <t>5527400012JO</t>
  </si>
  <si>
    <t>XFR from TUERI JPM to Tuebor Op</t>
  </si>
  <si>
    <t>1002033353SB</t>
  </si>
  <si>
    <t>7855600353JO</t>
  </si>
  <si>
    <t>4599000343JO</t>
  </si>
  <si>
    <t>7804900342JO</t>
  </si>
  <si>
    <t>XFR from Tuebor JPM to Tuebor PNC</t>
  </si>
  <si>
    <t>TRX</t>
  </si>
  <si>
    <t>7303100332JO</t>
  </si>
  <si>
    <t>7502400326JO</t>
  </si>
  <si>
    <t>4735000320JO</t>
  </si>
  <si>
    <t>7649300307JO</t>
  </si>
  <si>
    <t>6752300305JO</t>
  </si>
  <si>
    <t>6899300291JO</t>
  </si>
  <si>
    <t>8478300284JO</t>
  </si>
  <si>
    <t>7982200276JO</t>
  </si>
  <si>
    <t>3558400264JO</t>
  </si>
  <si>
    <t>6202100255JO</t>
  </si>
  <si>
    <t>7694700249JO</t>
  </si>
  <si>
    <t>2823700229JO</t>
  </si>
  <si>
    <t>6650400220JO</t>
  </si>
  <si>
    <t>3118500200JO</t>
  </si>
  <si>
    <t>6538600195JO</t>
  </si>
  <si>
    <t>6791900192JO</t>
  </si>
  <si>
    <t>5004900189JO</t>
  </si>
  <si>
    <t>5144500173JO</t>
  </si>
  <si>
    <t>5227100166JO</t>
  </si>
  <si>
    <t>5113300154JO</t>
  </si>
  <si>
    <t>7561700152JO</t>
  </si>
  <si>
    <t>6200900145JO</t>
  </si>
  <si>
    <t>6090300137JO</t>
  </si>
  <si>
    <t>3799900132JO</t>
  </si>
  <si>
    <t>6205300130JO</t>
  </si>
  <si>
    <t>5211200119JO</t>
  </si>
  <si>
    <t>7550400117JO</t>
  </si>
  <si>
    <t>6729500115JO</t>
  </si>
  <si>
    <t>6174600108JO</t>
  </si>
  <si>
    <t>XFR from TUERI JPm to LCF6 Waterfall account 4686309170</t>
  </si>
  <si>
    <t>7877000104JO</t>
  </si>
  <si>
    <t>6698200101JO</t>
  </si>
  <si>
    <t>7835200089JO</t>
  </si>
  <si>
    <t>4457500075JO</t>
  </si>
  <si>
    <t>5343500069JO</t>
  </si>
  <si>
    <t>5117500067JO</t>
  </si>
  <si>
    <t>5973300063JO</t>
  </si>
  <si>
    <t>5973800063JO</t>
  </si>
  <si>
    <t>8382400055JO</t>
  </si>
  <si>
    <t>3374100049JO</t>
  </si>
  <si>
    <t>6977000049JO</t>
  </si>
  <si>
    <t>6569200042JO</t>
  </si>
  <si>
    <t>5670300031JO</t>
  </si>
  <si>
    <t>7592800020JO</t>
  </si>
  <si>
    <t>5776200011JO</t>
  </si>
  <si>
    <t>6820000010JO</t>
  </si>
  <si>
    <t>5719500003JO</t>
  </si>
  <si>
    <t>6418300363JO</t>
  </si>
  <si>
    <t>5838900362JO</t>
  </si>
  <si>
    <t>7010800355JO</t>
  </si>
  <si>
    <t>6500100348JO</t>
  </si>
  <si>
    <t>XFR from TUERI JPM to TUEBO JPM</t>
  </si>
  <si>
    <t>1003888342SB</t>
  </si>
  <si>
    <t>5814700337JO</t>
  </si>
  <si>
    <t>7433400326JO</t>
  </si>
  <si>
    <t>6666700321JO</t>
  </si>
  <si>
    <t>0963600316VB</t>
  </si>
  <si>
    <t>7202000300JO</t>
  </si>
  <si>
    <t>6520000293JO</t>
  </si>
  <si>
    <t>XFR from JPM TUERI to PNC TUERI</t>
  </si>
  <si>
    <t>7027600277JO</t>
  </si>
  <si>
    <t>6316500259JO</t>
  </si>
  <si>
    <t>2600800253JO</t>
  </si>
  <si>
    <t>8473700250JO</t>
  </si>
  <si>
    <t>XFR from Tuebor REIT JPM to Tuebor REIT PNC</t>
  </si>
  <si>
    <t>5924800210JO</t>
  </si>
  <si>
    <t>6050700197JO</t>
  </si>
  <si>
    <t>XFR from TUERI JPM to LCREE PNC</t>
  </si>
  <si>
    <t>3878400190JO</t>
  </si>
  <si>
    <t>XFR from TUERI to Tuebor Op</t>
  </si>
  <si>
    <t>1003382020SB</t>
  </si>
  <si>
    <t>XFR from TUEBR to TUET2</t>
  </si>
  <si>
    <t>TUEBR</t>
  </si>
  <si>
    <t>1003379015SB</t>
  </si>
  <si>
    <t>XFR from TUEBR to LCF</t>
  </si>
  <si>
    <t>1002015014SB</t>
  </si>
  <si>
    <t>1003422343SB</t>
  </si>
  <si>
    <t>1004134288SB</t>
  </si>
  <si>
    <t>XFR to TUEBR to LCFHR</t>
  </si>
  <si>
    <t>1002765254SB</t>
  </si>
  <si>
    <t>6931100346JO</t>
  </si>
  <si>
    <t>1003789178SB</t>
  </si>
  <si>
    <t>1003580178SB</t>
  </si>
  <si>
    <t>1003716178SB</t>
  </si>
  <si>
    <t>XFR from TUEBR To LCF</t>
  </si>
  <si>
    <t>1003222177SB</t>
  </si>
  <si>
    <t>1003172177SB</t>
  </si>
  <si>
    <t>1003559171SB</t>
  </si>
  <si>
    <t>1003185159SB</t>
  </si>
  <si>
    <t>1003101159SB</t>
  </si>
  <si>
    <t>1002543159SB</t>
  </si>
  <si>
    <t>1000815159SB</t>
  </si>
  <si>
    <t>Loan purchase - XFR to LCR2</t>
  </si>
  <si>
    <t>1002202088SB</t>
  </si>
  <si>
    <t>1001627088SB</t>
  </si>
  <si>
    <t>XFR from TUEBR to TUEBO</t>
  </si>
  <si>
    <t>1003359039SB</t>
  </si>
  <si>
    <t>1003082022SB</t>
  </si>
  <si>
    <t>1002056022SB</t>
  </si>
  <si>
    <t>1002864360SB</t>
  </si>
  <si>
    <t>1002810356SB</t>
  </si>
  <si>
    <t>1003041341SB</t>
  </si>
  <si>
    <t>1003499339SB</t>
  </si>
  <si>
    <t>1002897332SB</t>
  </si>
  <si>
    <t>1003807320SB</t>
  </si>
  <si>
    <t>1001242307SB</t>
  </si>
  <si>
    <t>XFR from TUEBR to LCFHR</t>
  </si>
  <si>
    <t>1002795296SB</t>
  </si>
  <si>
    <t>XFR from TUEBR to Tuebor Op</t>
  </si>
  <si>
    <t>1001977290SB</t>
  </si>
  <si>
    <t>XFR TUEBR to TUEBO</t>
  </si>
  <si>
    <t>1002589285SB</t>
  </si>
  <si>
    <t>1002379276SB</t>
  </si>
  <si>
    <t>1003028261SB</t>
  </si>
  <si>
    <t>1000513254SB</t>
  </si>
  <si>
    <t>1003330228SB</t>
  </si>
  <si>
    <t>1000937222SB</t>
  </si>
  <si>
    <t>1002371220SB</t>
  </si>
  <si>
    <t>1001676216SB</t>
  </si>
  <si>
    <t>XFR form TUEBR to TUEBO</t>
  </si>
  <si>
    <t>1001230207SB</t>
  </si>
  <si>
    <t>1001228192SB</t>
  </si>
  <si>
    <t>1002028191SB</t>
  </si>
  <si>
    <t>1002505188SB</t>
  </si>
  <si>
    <t>1000625184SB</t>
  </si>
  <si>
    <t>1001327174SB</t>
  </si>
  <si>
    <t>1002548174SB</t>
  </si>
  <si>
    <t>XFR from TUEBR to TUET4</t>
  </si>
  <si>
    <t>1003388166SB</t>
  </si>
  <si>
    <t>1003463166SB</t>
  </si>
  <si>
    <t>1002584166SB</t>
  </si>
  <si>
    <t>1002345160SB</t>
  </si>
  <si>
    <t>1003168156SB</t>
  </si>
  <si>
    <t>1002875153SB</t>
  </si>
  <si>
    <t>XFR from TUEBR to LCBSR</t>
  </si>
  <si>
    <t>1001017153SB</t>
  </si>
  <si>
    <t>1001021153SB</t>
  </si>
  <si>
    <t>1001097145SB</t>
  </si>
  <si>
    <t>1003459137SB</t>
  </si>
  <si>
    <t>1002058136SB</t>
  </si>
  <si>
    <t>1002908135SB</t>
  </si>
  <si>
    <t>1003154132SB</t>
  </si>
  <si>
    <t>1003084131SB</t>
  </si>
  <si>
    <t>1003037129SB</t>
  </si>
  <si>
    <t>1002557121SB</t>
  </si>
  <si>
    <t>1004834118SB</t>
  </si>
  <si>
    <t>1001965111SB</t>
  </si>
  <si>
    <t>1002719102SB</t>
  </si>
  <si>
    <t>1002774094SB</t>
  </si>
  <si>
    <t>1004002093SB</t>
  </si>
  <si>
    <t>1003762093SB</t>
  </si>
  <si>
    <t>1004733090SB</t>
  </si>
  <si>
    <t>1002988074SB</t>
  </si>
  <si>
    <t>1003425074SB</t>
  </si>
  <si>
    <t>1001347068SB</t>
  </si>
  <si>
    <t>1003187061SB</t>
  </si>
  <si>
    <t>5994100047JO</t>
  </si>
  <si>
    <t>1002332041SB</t>
  </si>
  <si>
    <t>1003367034SB</t>
  </si>
  <si>
    <t>1003798011SB</t>
  </si>
  <si>
    <t>1002908010SB</t>
  </si>
  <si>
    <t>1001278006SB</t>
  </si>
  <si>
    <t>1005032364SB</t>
  </si>
  <si>
    <t>1002251354SB</t>
  </si>
  <si>
    <t>1002065351SB</t>
  </si>
  <si>
    <t>1003283351SB</t>
  </si>
  <si>
    <t>1002847344SB</t>
  </si>
  <si>
    <t>1002603337SB</t>
  </si>
  <si>
    <t>1003178333SB</t>
  </si>
  <si>
    <t>1002208321SB</t>
  </si>
  <si>
    <t>1003217315SB</t>
  </si>
  <si>
    <t>1004178302SB</t>
  </si>
  <si>
    <t>4561900274JO</t>
  </si>
  <si>
    <t>5171100265JO</t>
  </si>
  <si>
    <t>3520500253JO</t>
  </si>
  <si>
    <t>6377800244JO</t>
  </si>
  <si>
    <t>3712700239JO</t>
  </si>
  <si>
    <t>4200800224JO</t>
  </si>
  <si>
    <t>2458600216JO</t>
  </si>
  <si>
    <t>5109500208JO</t>
  </si>
  <si>
    <t>1479400200JO</t>
  </si>
  <si>
    <t>3866600167JO</t>
  </si>
  <si>
    <t>1860100162JO</t>
  </si>
  <si>
    <t>3547300134JO</t>
  </si>
  <si>
    <t>3273100132JO</t>
  </si>
  <si>
    <t>1932800125JO</t>
  </si>
  <si>
    <t>1534100104JO</t>
  </si>
  <si>
    <t>OUTBND FD WIRE XSFER</t>
  </si>
  <si>
    <t>5436800102JO</t>
  </si>
  <si>
    <t>2686100075JO</t>
  </si>
  <si>
    <t>XFR from LCR3 to LCFHR Trading</t>
  </si>
  <si>
    <t>4494100249JO</t>
  </si>
  <si>
    <t>727809672</t>
  </si>
  <si>
    <t>Ladder Capital Realty III LLC</t>
  </si>
  <si>
    <t>5705000243JO</t>
  </si>
  <si>
    <t>XFR from LCR3 to LCFHR JPM</t>
  </si>
  <si>
    <t>5866200222JO</t>
  </si>
  <si>
    <t>XFR from LCR3 JPM to LCFHR JPM</t>
  </si>
  <si>
    <t>5419300220JO</t>
  </si>
  <si>
    <t>6375400209JO</t>
  </si>
  <si>
    <t>4122800194JO</t>
  </si>
  <si>
    <t>4323100191JO</t>
  </si>
  <si>
    <t>XFR from LCR3 to LCFHR</t>
  </si>
  <si>
    <t>3663800163JO</t>
  </si>
  <si>
    <t>4760100158JO</t>
  </si>
  <si>
    <t>4009200086JO</t>
  </si>
  <si>
    <t>3309900086JO</t>
  </si>
  <si>
    <t>3922100081JO</t>
  </si>
  <si>
    <t>7117700072JO</t>
  </si>
  <si>
    <t>XFR from TUET2 JPM to LCR3 PNC</t>
  </si>
  <si>
    <t>6819900010JO</t>
  </si>
  <si>
    <t>657598053</t>
  </si>
  <si>
    <t>XFR from TUET2 JPM to TUEBO JPM</t>
  </si>
  <si>
    <t>1003189342SB</t>
  </si>
  <si>
    <t>XFR from TUET2 to TUEBO</t>
  </si>
  <si>
    <t>1003300340SB</t>
  </si>
  <si>
    <t>XFR from TUET2 to TUERI</t>
  </si>
  <si>
    <t>1002953230SB</t>
  </si>
  <si>
    <t>1003506219SB</t>
  </si>
  <si>
    <t>XFR from TUET2 to LCF</t>
  </si>
  <si>
    <t>1002666204SB</t>
  </si>
  <si>
    <t>1002878175SB</t>
  </si>
  <si>
    <t>1004132288SB</t>
  </si>
  <si>
    <t>1002976254SB</t>
  </si>
  <si>
    <t>6931200346JO</t>
  </si>
  <si>
    <t>1002742159SB</t>
  </si>
  <si>
    <t>1003057157SB</t>
  </si>
  <si>
    <t>1002559141SB</t>
  </si>
  <si>
    <t>1003057136SB</t>
  </si>
  <si>
    <t>1001280075SB</t>
  </si>
  <si>
    <t>1003679045SB</t>
  </si>
  <si>
    <t>1002276349SB</t>
  </si>
  <si>
    <t>1001067223SB</t>
  </si>
  <si>
    <t>1002096198SB</t>
  </si>
  <si>
    <t>1003235159SB</t>
  </si>
  <si>
    <t>1003385121SB</t>
  </si>
  <si>
    <t>1002847074SB</t>
  </si>
  <si>
    <t>XFR from TUET2 to LCF Op</t>
  </si>
  <si>
    <t>1003232349SB</t>
  </si>
  <si>
    <t>2835500273JO</t>
  </si>
  <si>
    <t>5518800264JO</t>
  </si>
  <si>
    <t>6234600258JO</t>
  </si>
  <si>
    <t>5791000256JO</t>
  </si>
  <si>
    <t>XFR from TUET2 to TUEBR</t>
  </si>
  <si>
    <t>3521400253JO</t>
  </si>
  <si>
    <t>6369400244JO</t>
  </si>
  <si>
    <t>4800600239JO</t>
  </si>
  <si>
    <t>4029300208JO</t>
  </si>
  <si>
    <t>3866500167JO</t>
  </si>
  <si>
    <t>3845600167JO</t>
  </si>
  <si>
    <t>5259700144JO</t>
  </si>
  <si>
    <t>6015400133JO</t>
  </si>
  <si>
    <t>5362400102JO</t>
  </si>
  <si>
    <t>P&amp;L XFR</t>
  </si>
  <si>
    <t>4728500081JO</t>
  </si>
  <si>
    <t>5954200075JO</t>
  </si>
  <si>
    <t>3347700074JO</t>
  </si>
  <si>
    <t>Loan remit xfr</t>
  </si>
  <si>
    <t>5534400364JO</t>
  </si>
  <si>
    <t>5378100278JO</t>
  </si>
  <si>
    <t>XFR for broker fee BW Cleveland</t>
  </si>
  <si>
    <t>3469500261JO</t>
  </si>
  <si>
    <t>5570000173JO</t>
  </si>
  <si>
    <t>3965700083JO</t>
  </si>
  <si>
    <t>XFR from LCBSR to CRE1P</t>
  </si>
  <si>
    <t>1000822017SB</t>
  </si>
  <si>
    <t>657597931</t>
  </si>
  <si>
    <t>XFR from LCBSR to LCF Op</t>
  </si>
  <si>
    <t>1003329080SB</t>
  </si>
  <si>
    <t>6931300346JO</t>
  </si>
  <si>
    <t>XFR from LCBSR to TUEBR</t>
  </si>
  <si>
    <t>1002255261SB</t>
  </si>
  <si>
    <t>1003242227SB</t>
  </si>
  <si>
    <t>1000600184SB</t>
  </si>
  <si>
    <t>XFR from LCBSR to LCFHR</t>
  </si>
  <si>
    <t>1003240181SB</t>
  </si>
  <si>
    <t>1003459166SB</t>
  </si>
  <si>
    <t>1002092160SB</t>
  </si>
  <si>
    <t>1003226153SB</t>
  </si>
  <si>
    <t>1001734153SB</t>
  </si>
  <si>
    <t>1003150132SB</t>
  </si>
  <si>
    <t>1002711102SB</t>
  </si>
  <si>
    <t>1002910094SB</t>
  </si>
  <si>
    <t>XFR from LCBSR to LCF</t>
  </si>
  <si>
    <t>1003918093SB</t>
  </si>
  <si>
    <t>1001758090SB</t>
  </si>
  <si>
    <t>1003787088SB</t>
  </si>
  <si>
    <t>1002503076SB</t>
  </si>
  <si>
    <t>LCSBR</t>
  </si>
  <si>
    <t>1003372074SB</t>
  </si>
  <si>
    <t>1002887074SB</t>
  </si>
  <si>
    <t>1000945068SB</t>
  </si>
  <si>
    <t>1002101055SB</t>
  </si>
  <si>
    <t>1003662047SB</t>
  </si>
  <si>
    <t>1002327041SB</t>
  </si>
  <si>
    <t>1002631037SB</t>
  </si>
  <si>
    <t>1002828034SB</t>
  </si>
  <si>
    <t xml:space="preserve">XFR from LCBSR to LCFHR </t>
  </si>
  <si>
    <t>1002643020SB</t>
  </si>
  <si>
    <t>1002822019SB</t>
  </si>
  <si>
    <t>XFR from LCBSR to LTRS3</t>
  </si>
  <si>
    <t>1001967012SB</t>
  </si>
  <si>
    <t>1002009006SB</t>
  </si>
  <si>
    <t>1002983004SB</t>
  </si>
  <si>
    <t>1002194004SB</t>
  </si>
  <si>
    <t>1001108356SB</t>
  </si>
  <si>
    <t>1002008351SB</t>
  </si>
  <si>
    <t>1002194344SB</t>
  </si>
  <si>
    <t>1002546344SB</t>
  </si>
  <si>
    <t>1002205321SB</t>
  </si>
  <si>
    <t>1002759320SB</t>
  </si>
  <si>
    <t>1002846309SB</t>
  </si>
  <si>
    <t>1003787306SB</t>
  </si>
  <si>
    <t>1002898300SB</t>
  </si>
  <si>
    <t>1003272292SB</t>
  </si>
  <si>
    <t>3747600286JO</t>
  </si>
  <si>
    <t>6088200279JO</t>
  </si>
  <si>
    <t>6804000277JO</t>
  </si>
  <si>
    <t>5344800274JO</t>
  </si>
  <si>
    <t>5095200266JO</t>
  </si>
  <si>
    <t>1810700264JO</t>
  </si>
  <si>
    <t>5315300263JO</t>
  </si>
  <si>
    <t>1926200263JO</t>
  </si>
  <si>
    <t>1801200243JO</t>
  </si>
  <si>
    <t>0611100232JO</t>
  </si>
  <si>
    <t>5721100225JO</t>
  </si>
  <si>
    <t>5393900224JO</t>
  </si>
  <si>
    <t>6322500224JO</t>
  </si>
  <si>
    <t>4933200215JO</t>
  </si>
  <si>
    <t>6345000214JO</t>
  </si>
  <si>
    <t>2744000204JO</t>
  </si>
  <si>
    <t>1312300200JO</t>
  </si>
  <si>
    <t>4250300197JO</t>
  </si>
  <si>
    <t>4439400193JO</t>
  </si>
  <si>
    <t>3959600188JO</t>
  </si>
  <si>
    <t>2548400176JO</t>
  </si>
  <si>
    <t>5170000169JO</t>
  </si>
  <si>
    <t>4518200166JO</t>
  </si>
  <si>
    <t>3027400165JO</t>
  </si>
  <si>
    <t>4036000155JO</t>
  </si>
  <si>
    <t>3595600141JO</t>
  </si>
  <si>
    <t>1931900125JO</t>
  </si>
  <si>
    <t>2613000124JO</t>
  </si>
  <si>
    <t>4168000123JO</t>
  </si>
  <si>
    <t>5074200117JO</t>
  </si>
  <si>
    <t>2762700110JO</t>
  </si>
  <si>
    <t>2184100099JO</t>
  </si>
  <si>
    <t>2075400092JO</t>
  </si>
  <si>
    <t>2353600076JO</t>
  </si>
  <si>
    <t>5995500070JO</t>
  </si>
  <si>
    <t>XFR from CPPJV to LCFHR</t>
  </si>
  <si>
    <t>CPPJV</t>
  </si>
  <si>
    <t>5393100224JO</t>
  </si>
  <si>
    <t>657597923</t>
  </si>
  <si>
    <t>CANPAC JV LLC</t>
  </si>
  <si>
    <t>3710800190JO</t>
  </si>
  <si>
    <t>6020700161JO</t>
  </si>
  <si>
    <t>3854000132JO</t>
  </si>
  <si>
    <t>CCPJV</t>
  </si>
  <si>
    <t>1932700125JO</t>
  </si>
  <si>
    <t>1534400104JO</t>
  </si>
  <si>
    <t>XFR from CPPJV to LCF</t>
  </si>
  <si>
    <t>3347800074JO</t>
  </si>
  <si>
    <t>4710100067JO</t>
  </si>
  <si>
    <t>1805100027JO</t>
  </si>
  <si>
    <t>XFR from LTRS3 to LCC</t>
  </si>
  <si>
    <t>1003881181SB</t>
  </si>
  <si>
    <t>657597915</t>
  </si>
  <si>
    <t>1003257078SB</t>
  </si>
  <si>
    <t>XFR from LTRS3 to LCFHR</t>
  </si>
  <si>
    <t>1002503072SB</t>
  </si>
  <si>
    <t>XFR from LTRS3 to LCF</t>
  </si>
  <si>
    <t>1004808273SB</t>
  </si>
  <si>
    <t>XFR from TRS3 to LCF</t>
  </si>
  <si>
    <t>1002971254SB</t>
  </si>
  <si>
    <t>6931400346JO</t>
  </si>
  <si>
    <t>1003287271SB</t>
  </si>
  <si>
    <t>1004455270SB</t>
  </si>
  <si>
    <t>1002910267SB</t>
  </si>
  <si>
    <t>1001826088SB</t>
  </si>
  <si>
    <t>1002724065SB</t>
  </si>
  <si>
    <t>1003524298SB</t>
  </si>
  <si>
    <t>1001856298SB</t>
  </si>
  <si>
    <t>XFR from LTRS3/LCFHR</t>
  </si>
  <si>
    <t>1003380285SB</t>
  </si>
  <si>
    <t>XFR to LTRS3 to LCFHR</t>
  </si>
  <si>
    <t>1002706285SB</t>
  </si>
  <si>
    <t>1001982270SB</t>
  </si>
  <si>
    <t>1001505258SB</t>
  </si>
  <si>
    <t>1003704055SB</t>
  </si>
  <si>
    <t>1003439355SB</t>
  </si>
  <si>
    <t>1003214349SB</t>
  </si>
  <si>
    <t>2825900273JO</t>
  </si>
  <si>
    <t>3160600162JO</t>
  </si>
  <si>
    <t>2423500084JO</t>
  </si>
  <si>
    <t>2411500084JO</t>
  </si>
  <si>
    <t>5954100075JO</t>
  </si>
  <si>
    <t>3348100074JO</t>
  </si>
  <si>
    <t>5569900173JO</t>
  </si>
  <si>
    <t>XFR from LTRS1 to LCF Trading</t>
  </si>
  <si>
    <t>1002042195SB</t>
  </si>
  <si>
    <t>XFR from LTRS1 to LTRS1 Stone Castle</t>
  </si>
  <si>
    <t>5428400179JO</t>
  </si>
  <si>
    <t>XFR from LTRS1 to LCF</t>
  </si>
  <si>
    <t>1003202166SB</t>
  </si>
  <si>
    <t>XFR from LTRS 1 to LTRS1 SC</t>
  </si>
  <si>
    <t>6963000117JO</t>
  </si>
  <si>
    <t>1003842117SB</t>
  </si>
  <si>
    <t>1001187116SB</t>
  </si>
  <si>
    <t>XFR from LTRS1 to LTRS1 SC</t>
  </si>
  <si>
    <t>5505400115JO</t>
  </si>
  <si>
    <t>1002740115SB</t>
  </si>
  <si>
    <t>7808600110JO</t>
  </si>
  <si>
    <t>1003451110SB</t>
  </si>
  <si>
    <t>XFR from LTRS1 JPM to LTRS1 PNC</t>
  </si>
  <si>
    <t>7587000160JO</t>
  </si>
  <si>
    <t>XFR from LTRS1 JPM to LCF JPM</t>
  </si>
  <si>
    <t>1003130115SB</t>
  </si>
  <si>
    <t>XFR from TRS1 JPM to TRS1 PNC</t>
  </si>
  <si>
    <t>0963100316VB</t>
  </si>
  <si>
    <t>2916200308JO</t>
  </si>
  <si>
    <t>XFR from TRS1 to TRS1 PNC</t>
  </si>
  <si>
    <t>3097600272JO</t>
  </si>
  <si>
    <t>XFR from TRS1 to LCF</t>
  </si>
  <si>
    <t>1002769224SB</t>
  </si>
  <si>
    <t>XFR from LTRS1 to LCC</t>
  </si>
  <si>
    <t>1004806180SB</t>
  </si>
  <si>
    <t>1004865180SB</t>
  </si>
  <si>
    <t>1004721180SB</t>
  </si>
  <si>
    <t>1002320174SB</t>
  </si>
  <si>
    <t>1001364174SB</t>
  </si>
  <si>
    <t>1001444168SB</t>
  </si>
  <si>
    <t>1003257165SB</t>
  </si>
  <si>
    <t>1002502158SB</t>
  </si>
  <si>
    <t>1003280153SB</t>
  </si>
  <si>
    <t>1003281153SB</t>
  </si>
  <si>
    <t>1002234148SB</t>
  </si>
  <si>
    <t>1003218145SB</t>
  </si>
  <si>
    <t>1001524140SB</t>
  </si>
  <si>
    <t>XFR from LTRS1 to LCF Trad</t>
  </si>
  <si>
    <t>1002827127SB</t>
  </si>
  <si>
    <t>1002097124SB</t>
  </si>
  <si>
    <t>1001139116SB</t>
  </si>
  <si>
    <t>1001125116SB</t>
  </si>
  <si>
    <t>1000634111SB</t>
  </si>
  <si>
    <t>2585400110JO</t>
  </si>
  <si>
    <t>XFR from LTRS1 to LCFHR HSBC</t>
  </si>
  <si>
    <t>5887100091JO</t>
  </si>
  <si>
    <t>1004131288SB</t>
  </si>
  <si>
    <t>XFR from LTRS1 to LCFH</t>
  </si>
  <si>
    <t>1002929164SB</t>
  </si>
  <si>
    <t>6931700346JO</t>
  </si>
  <si>
    <t>XFR from LTRS1 to LCFHR</t>
  </si>
  <si>
    <t>3618700164JO</t>
  </si>
  <si>
    <t>1001195340SB</t>
  </si>
  <si>
    <t>1002852339SB</t>
  </si>
  <si>
    <t>1002647338SB</t>
  </si>
  <si>
    <t>1002973335SB</t>
  </si>
  <si>
    <t>1003304349SB</t>
  </si>
  <si>
    <t>5954300075JO</t>
  </si>
  <si>
    <t>1780500075JO</t>
  </si>
  <si>
    <t>3348000074JO</t>
  </si>
  <si>
    <t>4240100074JO</t>
  </si>
  <si>
    <t>1250900071JO</t>
  </si>
  <si>
    <t>2443100070JO</t>
  </si>
  <si>
    <t>1730500069JO</t>
  </si>
  <si>
    <t>XFR to LTRS1 to LCFHR</t>
  </si>
  <si>
    <t>2319600064JO</t>
  </si>
  <si>
    <t>1164300063JO</t>
  </si>
  <si>
    <t>2417300057JO</t>
  </si>
  <si>
    <t>6544100363JO</t>
  </si>
  <si>
    <t>5569800173JO</t>
  </si>
  <si>
    <t>XFR from LCFH JPM to LTRS1 JPM</t>
  </si>
  <si>
    <t>1003570160SB</t>
  </si>
  <si>
    <t>657597899</t>
  </si>
  <si>
    <t>XFR from LCFH to LCF</t>
  </si>
  <si>
    <t>1002964254SB</t>
  </si>
  <si>
    <t>XFR from LCFH to LTRS1</t>
  </si>
  <si>
    <t>1002791164SB</t>
  </si>
  <si>
    <t>5190600348JO</t>
  </si>
  <si>
    <t>2580900347JO</t>
  </si>
  <si>
    <t>2580800347JO</t>
  </si>
  <si>
    <t>1004048353SB</t>
  </si>
  <si>
    <t>1001182340SB</t>
  </si>
  <si>
    <t>1002833339SB</t>
  </si>
  <si>
    <t>1002633338SB</t>
  </si>
  <si>
    <t>1002974335SB</t>
  </si>
  <si>
    <t>1001736180SB</t>
  </si>
  <si>
    <t>1002909344SB</t>
  </si>
  <si>
    <t>5498500264JO</t>
  </si>
  <si>
    <t>5447500224JO</t>
  </si>
  <si>
    <t>4870300216JO</t>
  </si>
  <si>
    <t>6375500214JO</t>
  </si>
  <si>
    <t>5985300209JO</t>
  </si>
  <si>
    <t>1780700075JO</t>
  </si>
  <si>
    <t>4239900074JO</t>
  </si>
  <si>
    <t>1250800071JO</t>
  </si>
  <si>
    <t>2443000070JO</t>
  </si>
  <si>
    <t>1730600069JO</t>
  </si>
  <si>
    <t>2319500064JO</t>
  </si>
  <si>
    <t>1160900063JO</t>
  </si>
  <si>
    <t>2417100057JO</t>
  </si>
  <si>
    <t>2066500363JO</t>
  </si>
  <si>
    <t>6775300357JO</t>
  </si>
  <si>
    <t>2897300357JO</t>
  </si>
  <si>
    <t>XFR from LCFH to LTRS3</t>
  </si>
  <si>
    <t>5276700350JO</t>
  </si>
  <si>
    <t>XFR from LCFHR Trading to LCFP3</t>
  </si>
  <si>
    <t>5484500272JO</t>
  </si>
  <si>
    <t>1002274272SB</t>
  </si>
  <si>
    <t>1001866271SB</t>
  </si>
  <si>
    <t>5253500271JO</t>
  </si>
  <si>
    <t>XFR from LCFHR Trading to LCFHR BNY</t>
  </si>
  <si>
    <t>6117600271JO</t>
  </si>
  <si>
    <t>1002770270SB</t>
  </si>
  <si>
    <t>1001476268SB</t>
  </si>
  <si>
    <t>XFR from LCFHR Trading to 2LDD</t>
  </si>
  <si>
    <t>5208600265JO</t>
  </si>
  <si>
    <t>1002333265SB</t>
  </si>
  <si>
    <t>7631500264JO</t>
  </si>
  <si>
    <t>XFR from LCI to LCFHR</t>
  </si>
  <si>
    <t>1002129263SB</t>
  </si>
  <si>
    <t>5182900262JO</t>
  </si>
  <si>
    <t>6141300258JO</t>
  </si>
  <si>
    <t>1001708258SB</t>
  </si>
  <si>
    <t>8448700257JO</t>
  </si>
  <si>
    <t>1002374256SB</t>
  </si>
  <si>
    <t>5567700255JO</t>
  </si>
  <si>
    <t>1002079251SB</t>
  </si>
  <si>
    <t>1002781249SB</t>
  </si>
  <si>
    <t>1002685249SB</t>
  </si>
  <si>
    <t>8851400248JO</t>
  </si>
  <si>
    <t>XFR from LCFHR Trading to LCFHR PNC</t>
  </si>
  <si>
    <t>5812000243JO</t>
  </si>
  <si>
    <t>9275300243JO</t>
  </si>
  <si>
    <t>1001047242SB</t>
  </si>
  <si>
    <t>4986100241JO</t>
  </si>
  <si>
    <t>3243900235JO</t>
  </si>
  <si>
    <t>1000926235SB</t>
  </si>
  <si>
    <t>4309800234JO</t>
  </si>
  <si>
    <t>4375000234JO</t>
  </si>
  <si>
    <t>4309700234JO</t>
  </si>
  <si>
    <t>1000620233SB</t>
  </si>
  <si>
    <t>5366500229JO</t>
  </si>
  <si>
    <t>XFR from LCFHR JPM to LCFHR PNC</t>
  </si>
  <si>
    <t>6991500228JO</t>
  </si>
  <si>
    <t>4645000227JO</t>
  </si>
  <si>
    <t>1001488226SB</t>
  </si>
  <si>
    <t>3313700223JO</t>
  </si>
  <si>
    <t>1002314222SB</t>
  </si>
  <si>
    <t>5468800221JO</t>
  </si>
  <si>
    <t>1003851220SB</t>
  </si>
  <si>
    <t>5307200219JO</t>
  </si>
  <si>
    <t>1001094216SB</t>
  </si>
  <si>
    <t>6921500212JO</t>
  </si>
  <si>
    <t>XFR from LCI to LCFHR Trading</t>
  </si>
  <si>
    <t>1003488206SB</t>
  </si>
  <si>
    <t>1001666195SB</t>
  </si>
  <si>
    <t>5275300191JO</t>
  </si>
  <si>
    <t>5275200191JO</t>
  </si>
  <si>
    <t>4241800188JO</t>
  </si>
  <si>
    <t>1002242187SB</t>
  </si>
  <si>
    <t>XFR from LCFHR to LCFP3</t>
  </si>
  <si>
    <t>3702400173JO</t>
  </si>
  <si>
    <t>1000963173SB</t>
  </si>
  <si>
    <t>1003137166SB</t>
  </si>
  <si>
    <t>1003336164SB</t>
  </si>
  <si>
    <t>1001291163SB</t>
  </si>
  <si>
    <t>1001294163SB</t>
  </si>
  <si>
    <t>1001833159SB</t>
  </si>
  <si>
    <t>4900200158JO</t>
  </si>
  <si>
    <t>1002286158SB</t>
  </si>
  <si>
    <t>1002284158SB</t>
  </si>
  <si>
    <t>1002285157SB</t>
  </si>
  <si>
    <t>1002442156SB</t>
  </si>
  <si>
    <t>1002445156SB</t>
  </si>
  <si>
    <t>1002446156SB</t>
  </si>
  <si>
    <t>1003800117SB</t>
  </si>
  <si>
    <t>XFR from LCFHR Trading to LCFHR Wells</t>
  </si>
  <si>
    <t>6892300117JO</t>
  </si>
  <si>
    <t>1001186116SB</t>
  </si>
  <si>
    <t>1002658115SB</t>
  </si>
  <si>
    <t>XFR from LCFHR Trading to LCR3</t>
  </si>
  <si>
    <t>7251300110JO</t>
  </si>
  <si>
    <t>1003364110SB</t>
  </si>
  <si>
    <t>4725200109JO</t>
  </si>
  <si>
    <t>1001551108SB</t>
  </si>
  <si>
    <t>XFR from LCFHR Trading to LCR3 JPM</t>
  </si>
  <si>
    <t>7749600107JO</t>
  </si>
  <si>
    <t>1001846103SB</t>
  </si>
  <si>
    <t>1002101101SB</t>
  </si>
  <si>
    <t>1002447100SB</t>
  </si>
  <si>
    <t>1000919100SB</t>
  </si>
  <si>
    <t>1001785096SB</t>
  </si>
  <si>
    <t>1001786096SB</t>
  </si>
  <si>
    <t>4171000096JO</t>
  </si>
  <si>
    <t>1002371094SB</t>
  </si>
  <si>
    <t>1002766088SB</t>
  </si>
  <si>
    <t>6686200088JO</t>
  </si>
  <si>
    <t>XFR from LCFHR JPM to LCREE JPM</t>
  </si>
  <si>
    <t>1004704088SB</t>
  </si>
  <si>
    <t>XFR from LCFHR JPM to LCR3</t>
  </si>
  <si>
    <t>4930400087JO</t>
  </si>
  <si>
    <t>XFR from LCFHR JPM to LCFP3</t>
  </si>
  <si>
    <t>2757000086JO</t>
  </si>
  <si>
    <t>XFR from LCFHR JPM to LCI</t>
  </si>
  <si>
    <t>1001594081SB</t>
  </si>
  <si>
    <t>1002879079SB</t>
  </si>
  <si>
    <t>1001500075SB</t>
  </si>
  <si>
    <t>1002504074SB</t>
  </si>
  <si>
    <t>1003955074SB</t>
  </si>
  <si>
    <t>7277700074JO</t>
  </si>
  <si>
    <t>XFR from LCFHR JPM to LCC JPM</t>
  </si>
  <si>
    <t>1003333072SB</t>
  </si>
  <si>
    <t>7117800072JO</t>
  </si>
  <si>
    <t>4980700039JO</t>
  </si>
  <si>
    <t>5559000353JO</t>
  </si>
  <si>
    <t>1003896053SB</t>
  </si>
  <si>
    <t>7581000020JO</t>
  </si>
  <si>
    <t>XFR from LCFHR - Trading to LCC</t>
  </si>
  <si>
    <t>1003297334SB</t>
  </si>
  <si>
    <t>1002712288SB</t>
  </si>
  <si>
    <t>7378200280JO</t>
  </si>
  <si>
    <t>XFR from LCFHR JPM to LCHFR PNC</t>
  </si>
  <si>
    <t>2601000253JO</t>
  </si>
  <si>
    <t>1002341224SB</t>
  </si>
  <si>
    <t>3877900190JO</t>
  </si>
  <si>
    <t>XFR from LCFHR to LCFHR PNC</t>
  </si>
  <si>
    <t>7016300180JO</t>
  </si>
  <si>
    <t>7003400180JO</t>
  </si>
  <si>
    <t>7102800180JO</t>
  </si>
  <si>
    <t>6961700180JO</t>
  </si>
  <si>
    <t>1004556180SB</t>
  </si>
  <si>
    <t>XFR from LCFHR to LCFHR HSBC Savings</t>
  </si>
  <si>
    <t>4471700174JO</t>
  </si>
  <si>
    <t>3280300174JO</t>
  </si>
  <si>
    <t>4192000174JO</t>
  </si>
  <si>
    <t>1002202174SB</t>
  </si>
  <si>
    <t>4471600174JO</t>
  </si>
  <si>
    <t>4471400174JO</t>
  </si>
  <si>
    <t>3280200174JO</t>
  </si>
  <si>
    <t>3279600174JO</t>
  </si>
  <si>
    <t>1001324174SB</t>
  </si>
  <si>
    <t>1001435168SB</t>
  </si>
  <si>
    <t>1003254165SB</t>
  </si>
  <si>
    <t>1001181158SB</t>
  </si>
  <si>
    <t>6167500158JO</t>
  </si>
  <si>
    <t>1003238153SB</t>
  </si>
  <si>
    <t>1003145153SB</t>
  </si>
  <si>
    <t>1002221148SB</t>
  </si>
  <si>
    <t>1003209145SB</t>
  </si>
  <si>
    <t>1001495140SB</t>
  </si>
  <si>
    <t>1002797127SB</t>
  </si>
  <si>
    <t>1002032124SB</t>
  </si>
  <si>
    <t>1001130116SB</t>
  </si>
  <si>
    <t>1000516116SB</t>
  </si>
  <si>
    <t>1000624111SB</t>
  </si>
  <si>
    <t>1000727110SB</t>
  </si>
  <si>
    <t>XFR from LCFHR to LCFHR HSBC</t>
  </si>
  <si>
    <t>4838000099JO</t>
  </si>
  <si>
    <t>5885800096JO</t>
  </si>
  <si>
    <t>5964100095JO</t>
  </si>
  <si>
    <t>6468200089JO</t>
  </si>
  <si>
    <t>6202200069JO</t>
  </si>
  <si>
    <t>6071000064JO</t>
  </si>
  <si>
    <t>6242500048JO</t>
  </si>
  <si>
    <t>5914700036JO</t>
  </si>
  <si>
    <t>6313600025JO</t>
  </si>
  <si>
    <t>1002703015SB</t>
  </si>
  <si>
    <t>1003315014SB</t>
  </si>
  <si>
    <t>6185300013JO</t>
  </si>
  <si>
    <t>2257700012JO</t>
  </si>
  <si>
    <t>WF Net Repo 12/9 Correction - XFR from LCFHR to LCFP3</t>
  </si>
  <si>
    <t>5004200008JO</t>
  </si>
  <si>
    <t>3718600005JO</t>
  </si>
  <si>
    <t>5920600005JO</t>
  </si>
  <si>
    <t>6920500353JO</t>
  </si>
  <si>
    <t>1001573350SB</t>
  </si>
  <si>
    <t>PRE-AUTHORIZED PYMNT</t>
  </si>
  <si>
    <t>1002810349SB</t>
  </si>
  <si>
    <t>6630600330JO</t>
  </si>
  <si>
    <t>2977100325JO</t>
  </si>
  <si>
    <t>5061600307JO</t>
  </si>
  <si>
    <t>5061700307JO</t>
  </si>
  <si>
    <t>6441200304JO</t>
  </si>
  <si>
    <t>6018800288JO</t>
  </si>
  <si>
    <t>XFR from LCFHR to LCREE</t>
  </si>
  <si>
    <t>1001816280SB</t>
  </si>
  <si>
    <t>1006118274SB</t>
  </si>
  <si>
    <t>1001122274SB</t>
  </si>
  <si>
    <t>3268600253JO</t>
  </si>
  <si>
    <t>1005084244SB</t>
  </si>
  <si>
    <t>3907700227JO</t>
  </si>
  <si>
    <t>1003026213SB</t>
  </si>
  <si>
    <t>5175000210JO</t>
  </si>
  <si>
    <t>3093300199JO</t>
  </si>
  <si>
    <t>5681100197JO</t>
  </si>
  <si>
    <t>XFR from LCFHR to LTRS1</t>
  </si>
  <si>
    <t>2473300190JO</t>
  </si>
  <si>
    <t>1003249182SB</t>
  </si>
  <si>
    <t>5183500178JO</t>
  </si>
  <si>
    <t>XFR rom LCFHR to LCFP3</t>
  </si>
  <si>
    <t>4270500163JO</t>
  </si>
  <si>
    <t>1003252161SB</t>
  </si>
  <si>
    <t>1001630160SB</t>
  </si>
  <si>
    <t>2277200157JO</t>
  </si>
  <si>
    <t>1001713157SB</t>
  </si>
  <si>
    <t>4205300155JO</t>
  </si>
  <si>
    <t>1003007155SB</t>
  </si>
  <si>
    <t>1002394153SB</t>
  </si>
  <si>
    <t>1004669150SB</t>
  </si>
  <si>
    <t>5020700136JO</t>
  </si>
  <si>
    <t>3345900133JO</t>
  </si>
  <si>
    <t>1002781129SB</t>
  </si>
  <si>
    <t>1002801129SB</t>
  </si>
  <si>
    <t>1002782129SB</t>
  </si>
  <si>
    <t>1002817128SB</t>
  </si>
  <si>
    <t>1002322128SB</t>
  </si>
  <si>
    <t>1003626127SB</t>
  </si>
  <si>
    <t>1003253127SB</t>
  </si>
  <si>
    <t>1003061127SB</t>
  </si>
  <si>
    <t>1003689127SB</t>
  </si>
  <si>
    <t>1003305127SB</t>
  </si>
  <si>
    <t>5180300122JO</t>
  </si>
  <si>
    <t>5180200122JO</t>
  </si>
  <si>
    <t>5180100122JO</t>
  </si>
  <si>
    <t>5180000122JO</t>
  </si>
  <si>
    <t>1005002121SB</t>
  </si>
  <si>
    <t>5116500119JO</t>
  </si>
  <si>
    <t>5116300119JO</t>
  </si>
  <si>
    <t>5116400119JO</t>
  </si>
  <si>
    <t>5116200119JO</t>
  </si>
  <si>
    <t>1002680118SB</t>
  </si>
  <si>
    <t>1000236118SB</t>
  </si>
  <si>
    <t>1001722115SB</t>
  </si>
  <si>
    <t>4173400114JO</t>
  </si>
  <si>
    <t>1002329114SB</t>
  </si>
  <si>
    <t>4864500113JO</t>
  </si>
  <si>
    <t>6946000108JO</t>
  </si>
  <si>
    <t>5349600107JO</t>
  </si>
  <si>
    <t>5690500107JO</t>
  </si>
  <si>
    <t>4425300106JO</t>
  </si>
  <si>
    <t>4872500105JO</t>
  </si>
  <si>
    <t>5318900105JO</t>
  </si>
  <si>
    <t>3850700104JO</t>
  </si>
  <si>
    <t>1001577104SB</t>
  </si>
  <si>
    <t>3466200100JO</t>
  </si>
  <si>
    <t>5678600100JO</t>
  </si>
  <si>
    <t>5678400100JO</t>
  </si>
  <si>
    <t>1002299099SB</t>
  </si>
  <si>
    <t>1003570099SB</t>
  </si>
  <si>
    <t>5122400098JO</t>
  </si>
  <si>
    <t>5122300098JO</t>
  </si>
  <si>
    <t>1001950097SB</t>
  </si>
  <si>
    <t>3608100097JO</t>
  </si>
  <si>
    <t>4857300094JO</t>
  </si>
  <si>
    <t>3608600094JO</t>
  </si>
  <si>
    <t>5667800092JO</t>
  </si>
  <si>
    <t>5886900091JO</t>
  </si>
  <si>
    <t>5575200090JO</t>
  </si>
  <si>
    <t>1003573090SB</t>
  </si>
  <si>
    <t>1001382090SB</t>
  </si>
  <si>
    <t>XFR from LCFHR to HSBC</t>
  </si>
  <si>
    <t>5208700087JO</t>
  </si>
  <si>
    <t>1002447087SB</t>
  </si>
  <si>
    <t>1003464086SB</t>
  </si>
  <si>
    <t>XFR from Tuebor Op to LCF - HSBC Operating</t>
  </si>
  <si>
    <t>5621600086JO</t>
  </si>
  <si>
    <t>1003765085SB</t>
  </si>
  <si>
    <t>1003361083SB</t>
  </si>
  <si>
    <t>4850000083JO</t>
  </si>
  <si>
    <t>1002748080SB</t>
  </si>
  <si>
    <t>5732800079JO</t>
  </si>
  <si>
    <t>2858500077JO</t>
  </si>
  <si>
    <t>5183600073JO</t>
  </si>
  <si>
    <t>XFR from LCFHR to Tuebor Op</t>
  </si>
  <si>
    <t>1002162073SB</t>
  </si>
  <si>
    <t>1002224073SB</t>
  </si>
  <si>
    <t>1003281073SB</t>
  </si>
  <si>
    <t>5067200072JO</t>
  </si>
  <si>
    <t>4151400071JO</t>
  </si>
  <si>
    <t>2947500070JO</t>
  </si>
  <si>
    <t>1001144069SB</t>
  </si>
  <si>
    <t>1003259066SB</t>
  </si>
  <si>
    <t>1002330065SB</t>
  </si>
  <si>
    <t>1002734062SB</t>
  </si>
  <si>
    <t>2498000059JO</t>
  </si>
  <si>
    <t>1001531059SB</t>
  </si>
  <si>
    <t>5031400058JO</t>
  </si>
  <si>
    <t>1003822056SB</t>
  </si>
  <si>
    <t>4357400050JO</t>
  </si>
  <si>
    <t>4760800049JO</t>
  </si>
  <si>
    <t>1000638045SB</t>
  </si>
  <si>
    <t>6287900044JO</t>
  </si>
  <si>
    <t>4297700044JO</t>
  </si>
  <si>
    <t>3641700041JO</t>
  </si>
  <si>
    <t>1002624038SB</t>
  </si>
  <si>
    <t>3738000038JO</t>
  </si>
  <si>
    <t>3246200037JO</t>
  </si>
  <si>
    <t>4731700036JO</t>
  </si>
  <si>
    <t>1000886036SB</t>
  </si>
  <si>
    <t>3319600031JO</t>
  </si>
  <si>
    <t>1004469030SB</t>
  </si>
  <si>
    <t>1002156030SB</t>
  </si>
  <si>
    <t>1002157030SB</t>
  </si>
  <si>
    <t>1002155030SB</t>
  </si>
  <si>
    <t>1937300029JO</t>
  </si>
  <si>
    <t>1001188027SB</t>
  </si>
  <si>
    <t>1003450024SB</t>
  </si>
  <si>
    <t>5424300023JO</t>
  </si>
  <si>
    <t>2771000023JO</t>
  </si>
  <si>
    <t>4303600023JO</t>
  </si>
  <si>
    <t>1002178017SB</t>
  </si>
  <si>
    <t>4827600015JO</t>
  </si>
  <si>
    <t>1001991014SB</t>
  </si>
  <si>
    <t>4265300013JO</t>
  </si>
  <si>
    <t>3881600010JO</t>
  </si>
  <si>
    <t>1002545006SB</t>
  </si>
  <si>
    <t>4208800003JO</t>
  </si>
  <si>
    <t>1005628364SB</t>
  </si>
  <si>
    <t>1004663364SB</t>
  </si>
  <si>
    <t>1005187364SB</t>
  </si>
  <si>
    <t>1004337361SB</t>
  </si>
  <si>
    <t>4085700354JO</t>
  </si>
  <si>
    <t>XFR from LCFHR to TUEBO</t>
  </si>
  <si>
    <t>1004086352SB</t>
  </si>
  <si>
    <t>1003517351SB</t>
  </si>
  <si>
    <t>3860800350JO</t>
  </si>
  <si>
    <t>2955400347JO</t>
  </si>
  <si>
    <t>1004700345SB</t>
  </si>
  <si>
    <t>1004562345SB</t>
  </si>
  <si>
    <t>5078500339JO</t>
  </si>
  <si>
    <t>4941300338JO</t>
  </si>
  <si>
    <t>1002469338SB</t>
  </si>
  <si>
    <t>1003598336SB</t>
  </si>
  <si>
    <t>1000102333SB</t>
  </si>
  <si>
    <t>1004011331SB</t>
  </si>
  <si>
    <t>1003028330SB</t>
  </si>
  <si>
    <t>5433300329JO</t>
  </si>
  <si>
    <t>4456900326JO</t>
  </si>
  <si>
    <t>1000606325SB</t>
  </si>
  <si>
    <t>1003315323SB</t>
  </si>
  <si>
    <t>1003402323SB</t>
  </si>
  <si>
    <t>1003380323SB</t>
  </si>
  <si>
    <t>4332200317JO</t>
  </si>
  <si>
    <t>3295600316JO</t>
  </si>
  <si>
    <t>3449600312JO</t>
  </si>
  <si>
    <t>4490600311JO</t>
  </si>
  <si>
    <t>1000864311SB</t>
  </si>
  <si>
    <t>1003708310SB</t>
  </si>
  <si>
    <t>1002938309SB</t>
  </si>
  <si>
    <t>3773700308JO</t>
  </si>
  <si>
    <t>1001681308SB</t>
  </si>
  <si>
    <t>2389100303JO</t>
  </si>
  <si>
    <t>3000500301JO</t>
  </si>
  <si>
    <t>1001576301SB</t>
  </si>
  <si>
    <t>1003400298SB</t>
  </si>
  <si>
    <t>XFR to LCFHR to LCI</t>
  </si>
  <si>
    <t>1003382298SB</t>
  </si>
  <si>
    <t>4268600297JO</t>
  </si>
  <si>
    <t>3068400296JO</t>
  </si>
  <si>
    <t>3551600295JO</t>
  </si>
  <si>
    <t>4581300291JO</t>
  </si>
  <si>
    <t>1003952290SB</t>
  </si>
  <si>
    <t>1002476288SB</t>
  </si>
  <si>
    <t>4198200288JO</t>
  </si>
  <si>
    <t>1002376283SB</t>
  </si>
  <si>
    <t>3095100283JO</t>
  </si>
  <si>
    <t>1001884282SB</t>
  </si>
  <si>
    <t>1003083281SB</t>
  </si>
  <si>
    <t>1000780277SB</t>
  </si>
  <si>
    <t>1002422277SB</t>
  </si>
  <si>
    <t>1002215274SB</t>
  </si>
  <si>
    <t>1004579273SB</t>
  </si>
  <si>
    <t>XFR from LCFHR to LCFP3 PB Acc</t>
  </si>
  <si>
    <t>5326400268JO</t>
  </si>
  <si>
    <t>1003456267SB</t>
  </si>
  <si>
    <t>4316800256JO</t>
  </si>
  <si>
    <t>XFR from LCFHR to LCF</t>
  </si>
  <si>
    <t>1002972254SB</t>
  </si>
  <si>
    <t>1002963254SB</t>
  </si>
  <si>
    <t>1002366253SB</t>
  </si>
  <si>
    <t>1000556242SB</t>
  </si>
  <si>
    <t>1002441241SB</t>
  </si>
  <si>
    <t>1003200240SB</t>
  </si>
  <si>
    <t>1003375232SB</t>
  </si>
  <si>
    <t>1002916228SB</t>
  </si>
  <si>
    <t>1002275214SB</t>
  </si>
  <si>
    <t>1002686212SB</t>
  </si>
  <si>
    <t>1002445211SB</t>
  </si>
  <si>
    <t>1003991206SB</t>
  </si>
  <si>
    <t>1001709200SB</t>
  </si>
  <si>
    <t>1003344200SB</t>
  </si>
  <si>
    <t>1003234192SB</t>
  </si>
  <si>
    <t>1003061183SB</t>
  </si>
  <si>
    <t>1005185178SB</t>
  </si>
  <si>
    <t>1004153177SB</t>
  </si>
  <si>
    <t>1001285164SB</t>
  </si>
  <si>
    <t>1001544161SB</t>
  </si>
  <si>
    <t>1002487158SB</t>
  </si>
  <si>
    <t>1003646157SB</t>
  </si>
  <si>
    <t>1003582157SB</t>
  </si>
  <si>
    <t>1003452156SB</t>
  </si>
  <si>
    <t>1001049151SB</t>
  </si>
  <si>
    <t>1002571144SB</t>
  </si>
  <si>
    <t>1003406137SB</t>
  </si>
  <si>
    <t>1002443134SB</t>
  </si>
  <si>
    <t>1003042128SB</t>
  </si>
  <si>
    <t>1002239127SB</t>
  </si>
  <si>
    <t>1002885123SB</t>
  </si>
  <si>
    <t>1002838120SB</t>
  </si>
  <si>
    <t>1003191115SB</t>
  </si>
  <si>
    <t>XFR from LCFHR/LCI</t>
  </si>
  <si>
    <t>1003498088SB</t>
  </si>
  <si>
    <t>1003427088SB</t>
  </si>
  <si>
    <t>1004119088SB</t>
  </si>
  <si>
    <t>1004237087SB</t>
  </si>
  <si>
    <t>1000831078SB</t>
  </si>
  <si>
    <t>1002373067SB</t>
  </si>
  <si>
    <t>1003298066SB</t>
  </si>
  <si>
    <t>XFR from LCHFR to LCC</t>
  </si>
  <si>
    <t>1002711059SB</t>
  </si>
  <si>
    <t>1003704056SB</t>
  </si>
  <si>
    <t>1003529056SB</t>
  </si>
  <si>
    <t>1003108053SB</t>
  </si>
  <si>
    <t>1001778051SB</t>
  </si>
  <si>
    <t>1003434051SB</t>
  </si>
  <si>
    <t>XFR from LCREE to LCFHR</t>
  </si>
  <si>
    <t>1002577037SB</t>
  </si>
  <si>
    <t>1003401035SB</t>
  </si>
  <si>
    <t>1002985035SB</t>
  </si>
  <si>
    <t>1004329031SB</t>
  </si>
  <si>
    <t>1003169031SB</t>
  </si>
  <si>
    <t>1003020018SB</t>
  </si>
  <si>
    <t>XFR from LCFHR to LCFP - HSBC Checking</t>
  </si>
  <si>
    <t>4916700009JO</t>
  </si>
  <si>
    <t>1002583004SB</t>
  </si>
  <si>
    <t>1003758003SB</t>
  </si>
  <si>
    <t>XFR from LCFHR ot LCC</t>
  </si>
  <si>
    <t>1002622362SB</t>
  </si>
  <si>
    <t>1002366348SB</t>
  </si>
  <si>
    <t>6931500346JO</t>
  </si>
  <si>
    <t>1001823334SB</t>
  </si>
  <si>
    <t>1002363325SB</t>
  </si>
  <si>
    <t>1001652320SB</t>
  </si>
  <si>
    <t>1001220304SB</t>
  </si>
  <si>
    <t>1002702285SB</t>
  </si>
  <si>
    <t>1002214282SB</t>
  </si>
  <si>
    <t>1002735278SB</t>
  </si>
  <si>
    <t>1002092278SB</t>
  </si>
  <si>
    <t>1003796271SB</t>
  </si>
  <si>
    <t>1004486270SB</t>
  </si>
  <si>
    <t>1004032270SB</t>
  </si>
  <si>
    <t>1003062262SB</t>
  </si>
  <si>
    <t>1003620256SB</t>
  </si>
  <si>
    <t>1001146243SB</t>
  </si>
  <si>
    <t>1002721240SB</t>
  </si>
  <si>
    <t>1002023239SB</t>
  </si>
  <si>
    <t>1002895226SB</t>
  </si>
  <si>
    <t>1003202226SB</t>
  </si>
  <si>
    <t>1000593212SB</t>
  </si>
  <si>
    <t>1001880205SB</t>
  </si>
  <si>
    <t>1002941198SB</t>
  </si>
  <si>
    <t>1002796198SB</t>
  </si>
  <si>
    <t>1000938197SB</t>
  </si>
  <si>
    <t>1003820178SB</t>
  </si>
  <si>
    <t>1003761178SB</t>
  </si>
  <si>
    <t>1003472178SB</t>
  </si>
  <si>
    <t>1003654178SB</t>
  </si>
  <si>
    <t>1003206177SB</t>
  </si>
  <si>
    <t>1002197173SB</t>
  </si>
  <si>
    <t>1003098165SB</t>
  </si>
  <si>
    <t>1002778164SB</t>
  </si>
  <si>
    <t>1001621162SB</t>
  </si>
  <si>
    <t>1003128159SB</t>
  </si>
  <si>
    <t>1004369151SB</t>
  </si>
  <si>
    <t>1003492149SB</t>
  </si>
  <si>
    <t>1002226138SB</t>
  </si>
  <si>
    <t>1001570128SB</t>
  </si>
  <si>
    <t>1002818127SB</t>
  </si>
  <si>
    <t>1002773127SB</t>
  </si>
  <si>
    <t>1002974124SB</t>
  </si>
  <si>
    <t>1002470123SB</t>
  </si>
  <si>
    <t>1003135120SB</t>
  </si>
  <si>
    <t>1001510114SB</t>
  </si>
  <si>
    <t>1003229110SB</t>
  </si>
  <si>
    <t>1003323109SB</t>
  </si>
  <si>
    <t>1002280096SB</t>
  </si>
  <si>
    <t>1001940093SB</t>
  </si>
  <si>
    <t>1002152088SB</t>
  </si>
  <si>
    <t>1001867088SB</t>
  </si>
  <si>
    <t>1002164088SB</t>
  </si>
  <si>
    <t>1004175087SB</t>
  </si>
  <si>
    <t>1004060087SB</t>
  </si>
  <si>
    <t>1002442081SB</t>
  </si>
  <si>
    <t>1002488081SB</t>
  </si>
  <si>
    <t>1001165081SB</t>
  </si>
  <si>
    <t>XFR from LCFHR to LTRS3</t>
  </si>
  <si>
    <t>1002722065SB</t>
  </si>
  <si>
    <t>1003168064SB</t>
  </si>
  <si>
    <t>1004869059SB</t>
  </si>
  <si>
    <t>1001838040SB</t>
  </si>
  <si>
    <t>1002702031SB</t>
  </si>
  <si>
    <t>1000503031SB</t>
  </si>
  <si>
    <t>1003002029SB</t>
  </si>
  <si>
    <t>1004015016SB</t>
  </si>
  <si>
    <t>1003625011SB</t>
  </si>
  <si>
    <t>XFR LCFHR to LCI</t>
  </si>
  <si>
    <t>1001812363SB</t>
  </si>
  <si>
    <t>XFR from LCFHR to LCBSR</t>
  </si>
  <si>
    <t>1002271363SB</t>
  </si>
  <si>
    <t>XFR from LCHFR to LCI</t>
  </si>
  <si>
    <t>1000998363SB</t>
  </si>
  <si>
    <t>1000599363SB</t>
  </si>
  <si>
    <t>1001806362SB</t>
  </si>
  <si>
    <t>1003596356SB</t>
  </si>
  <si>
    <t>1002719355SB</t>
  </si>
  <si>
    <t>1001948354SB</t>
  </si>
  <si>
    <t>1001196340SB</t>
  </si>
  <si>
    <t>1002853339SB</t>
  </si>
  <si>
    <t>1003497339SB</t>
  </si>
  <si>
    <t>1002646338SB</t>
  </si>
  <si>
    <t>1003032335SB</t>
  </si>
  <si>
    <t>1002367335SB</t>
  </si>
  <si>
    <t>1002678334SB</t>
  </si>
  <si>
    <t>1000524334SB</t>
  </si>
  <si>
    <t>1003133318SB</t>
  </si>
  <si>
    <t>1002611317SB</t>
  </si>
  <si>
    <t>1003213313SB</t>
  </si>
  <si>
    <t>1003191313SB</t>
  </si>
  <si>
    <t>1003156313SB</t>
  </si>
  <si>
    <t>1001085313SB</t>
  </si>
  <si>
    <t>1003290310SB</t>
  </si>
  <si>
    <t>1003190310SB</t>
  </si>
  <si>
    <t>1002758307SB</t>
  </si>
  <si>
    <t>1002728307SB</t>
  </si>
  <si>
    <t>1001002304SB</t>
  </si>
  <si>
    <t>1003525298SB</t>
  </si>
  <si>
    <t>1001855298SB</t>
  </si>
  <si>
    <t>1002831297SB</t>
  </si>
  <si>
    <t>1003161296SB</t>
  </si>
  <si>
    <t>1002963293SB</t>
  </si>
  <si>
    <t>1003503291SB</t>
  </si>
  <si>
    <t>1003394285SB</t>
  </si>
  <si>
    <t>1003218285SB</t>
  </si>
  <si>
    <t>1002715285SB</t>
  </si>
  <si>
    <t>1004250275SB</t>
  </si>
  <si>
    <t>1005014272SB</t>
  </si>
  <si>
    <t>1002859272SB</t>
  </si>
  <si>
    <t>1001981270SB</t>
  </si>
  <si>
    <t>1002174268SB</t>
  </si>
  <si>
    <t>1002377264SB</t>
  </si>
  <si>
    <t>1003041261SB</t>
  </si>
  <si>
    <t>1001501258SB</t>
  </si>
  <si>
    <t>1001392258SB</t>
  </si>
  <si>
    <t>1003380256SB</t>
  </si>
  <si>
    <t>1001121256SB</t>
  </si>
  <si>
    <t>1002205251SB</t>
  </si>
  <si>
    <t>1001078250SB</t>
  </si>
  <si>
    <t>1002828249SB</t>
  </si>
  <si>
    <t>1000359243SB</t>
  </si>
  <si>
    <t>1002113242SB</t>
  </si>
  <si>
    <t>1003265241SB</t>
  </si>
  <si>
    <t>1002779240SB</t>
  </si>
  <si>
    <t>1002845240SB</t>
  </si>
  <si>
    <t>1001699233SB</t>
  </si>
  <si>
    <t>1001638233SB</t>
  </si>
  <si>
    <t>1000194227SB</t>
  </si>
  <si>
    <t>1001214226SB</t>
  </si>
  <si>
    <t>1001388223SB</t>
  </si>
  <si>
    <t>1003386215SB</t>
  </si>
  <si>
    <t>1003133213SB</t>
  </si>
  <si>
    <t>1003912212SB</t>
  </si>
  <si>
    <t>1002346201SB</t>
  </si>
  <si>
    <t>1002907199SB</t>
  </si>
  <si>
    <t>1003058195SB</t>
  </si>
  <si>
    <t>1002995195SB</t>
  </si>
  <si>
    <t>1004873181SB</t>
  </si>
  <si>
    <t>1003716181SB</t>
  </si>
  <si>
    <t>1003332181SB</t>
  </si>
  <si>
    <t>1002824181SB</t>
  </si>
  <si>
    <t>1003509181SB</t>
  </si>
  <si>
    <t>1004378179SB</t>
  </si>
  <si>
    <t>1002570178SB</t>
  </si>
  <si>
    <t>1003440178SB</t>
  </si>
  <si>
    <t>1003220177SB</t>
  </si>
  <si>
    <t>1002924177SB</t>
  </si>
  <si>
    <t>1000509171SB</t>
  </si>
  <si>
    <t>1002733166SB</t>
  </si>
  <si>
    <t>1002645160SB</t>
  </si>
  <si>
    <t>1000233158SB</t>
  </si>
  <si>
    <t>1002947156SB</t>
  </si>
  <si>
    <t>1003105156SB</t>
  </si>
  <si>
    <t>1003180156SB</t>
  </si>
  <si>
    <t>1003293153SB</t>
  </si>
  <si>
    <t>1002868153SB</t>
  </si>
  <si>
    <t>1003342152SB</t>
  </si>
  <si>
    <t>1002478152SB</t>
  </si>
  <si>
    <t>1003614151SB</t>
  </si>
  <si>
    <t>1002402151SB</t>
  </si>
  <si>
    <t>1003953150SB</t>
  </si>
  <si>
    <t>1001910146SB</t>
  </si>
  <si>
    <t>1001883144SB</t>
  </si>
  <si>
    <t>1002677142SB</t>
  </si>
  <si>
    <t>1002209139SB</t>
  </si>
  <si>
    <t>1003159138SB</t>
  </si>
  <si>
    <t>1002874138SB</t>
  </si>
  <si>
    <t>1003422137SB</t>
  </si>
  <si>
    <t>1003491137SB</t>
  </si>
  <si>
    <t>1002822137SB</t>
  </si>
  <si>
    <t>1003118135SB</t>
  </si>
  <si>
    <t>1002817132SB</t>
  </si>
  <si>
    <t>1003374131SB</t>
  </si>
  <si>
    <t>1003105129SB</t>
  </si>
  <si>
    <t>1003050125SB</t>
  </si>
  <si>
    <t>1002550125SB</t>
  </si>
  <si>
    <t>1002771125SB</t>
  </si>
  <si>
    <t>1003549123SB</t>
  </si>
  <si>
    <t>1004248121SB</t>
  </si>
  <si>
    <t>1004844118SB</t>
  </si>
  <si>
    <t>1003057118SB</t>
  </si>
  <si>
    <t>1004349117SB</t>
  </si>
  <si>
    <t>1002997114SB</t>
  </si>
  <si>
    <t>1002639111SB</t>
  </si>
  <si>
    <t>1002890111SB</t>
  </si>
  <si>
    <t>1003264109SB</t>
  </si>
  <si>
    <t>1003479109SB</t>
  </si>
  <si>
    <t>1003917093SB</t>
  </si>
  <si>
    <t>7071700089JO</t>
  </si>
  <si>
    <t>1003943089SB</t>
  </si>
  <si>
    <t>1003106087SB</t>
  </si>
  <si>
    <t>1001009076SB</t>
  </si>
  <si>
    <t>1002332076SB</t>
  </si>
  <si>
    <t>1002495076SB</t>
  </si>
  <si>
    <t>1003929075SB</t>
  </si>
  <si>
    <t>1003826075SB</t>
  </si>
  <si>
    <t>1001358075SB</t>
  </si>
  <si>
    <t>1003381074SB</t>
  </si>
  <si>
    <t>1002984074SB</t>
  </si>
  <si>
    <t>1003372072SB</t>
  </si>
  <si>
    <t>1001972066SB</t>
  </si>
  <si>
    <t>1001979065SB</t>
  </si>
  <si>
    <t>1003185061SB</t>
  </si>
  <si>
    <t>1004972059SB</t>
  </si>
  <si>
    <t>1002620059SB</t>
  </si>
  <si>
    <t>1004263059SB</t>
  </si>
  <si>
    <t>1003703055SB</t>
  </si>
  <si>
    <t>1002416048SB</t>
  </si>
  <si>
    <t>1002415048SB</t>
  </si>
  <si>
    <t>1003722047SB</t>
  </si>
  <si>
    <t>1003798046SB</t>
  </si>
  <si>
    <t>1002935037SB</t>
  </si>
  <si>
    <t>1003376034SB</t>
  </si>
  <si>
    <t>1003397034SB</t>
  </si>
  <si>
    <t>XFR from LCFHR to LCFP</t>
  </si>
  <si>
    <t>3020600034JO</t>
  </si>
  <si>
    <t>1004159031SB</t>
  </si>
  <si>
    <t>1000161030SB</t>
  </si>
  <si>
    <t>1002830023SB</t>
  </si>
  <si>
    <t>1002063023SB</t>
  </si>
  <si>
    <t>1002443023SB</t>
  </si>
  <si>
    <t>3545600023JO</t>
  </si>
  <si>
    <t>1002653020SB</t>
  </si>
  <si>
    <t>1002843019SB</t>
  </si>
  <si>
    <t>1002294017SB</t>
  </si>
  <si>
    <t>6249700013JO</t>
  </si>
  <si>
    <t>1003737012SB</t>
  </si>
  <si>
    <t>4153800011JO</t>
  </si>
  <si>
    <t>1002923010SB</t>
  </si>
  <si>
    <t>1003203009SB</t>
  </si>
  <si>
    <t>1003161009SB</t>
  </si>
  <si>
    <t>3340000006JO</t>
  </si>
  <si>
    <t>1001981006SB</t>
  </si>
  <si>
    <t>1002938005SB</t>
  </si>
  <si>
    <t>1002210004SB</t>
  </si>
  <si>
    <t>1003981003SB</t>
  </si>
  <si>
    <t>1000446365SB</t>
  </si>
  <si>
    <t>1005114364SB</t>
  </si>
  <si>
    <t>4117300363JO</t>
  </si>
  <si>
    <t>1001419362SB</t>
  </si>
  <si>
    <t>1001855362SB</t>
  </si>
  <si>
    <t>1004039357SB</t>
  </si>
  <si>
    <t>1001089356SB</t>
  </si>
  <si>
    <t>1001197356SB</t>
  </si>
  <si>
    <t>1003467355SB</t>
  </si>
  <si>
    <t>1002272354SB</t>
  </si>
  <si>
    <t>1002155354SB</t>
  </si>
  <si>
    <t>1002351351SB</t>
  </si>
  <si>
    <t>4182900351JO</t>
  </si>
  <si>
    <t>1003215349SB</t>
  </si>
  <si>
    <t>1003275349SB</t>
  </si>
  <si>
    <t>1003305349SB</t>
  </si>
  <si>
    <t>1003173349SB</t>
  </si>
  <si>
    <t>1003047344SB</t>
  </si>
  <si>
    <t>1002998344SB</t>
  </si>
  <si>
    <t>5086600344JO</t>
  </si>
  <si>
    <t>3263400343JO</t>
  </si>
  <si>
    <t>1002751342SB</t>
  </si>
  <si>
    <t>1002594342SB</t>
  </si>
  <si>
    <t>3985500342JO</t>
  </si>
  <si>
    <t>5344000342JO</t>
  </si>
  <si>
    <t>3495400341JO</t>
  </si>
  <si>
    <t>3701600335JO</t>
  </si>
  <si>
    <t>1002929335SB</t>
  </si>
  <si>
    <t>1002028333SB</t>
  </si>
  <si>
    <t>1001769333SB</t>
  </si>
  <si>
    <t>3639300333JO</t>
  </si>
  <si>
    <t>1002310328SB</t>
  </si>
  <si>
    <t>1002034327SB</t>
  </si>
  <si>
    <t>3615900327JO</t>
  </si>
  <si>
    <t>1003094323SB</t>
  </si>
  <si>
    <t>1002892323SB</t>
  </si>
  <si>
    <t>1003630321SB</t>
  </si>
  <si>
    <t>1001824320SB</t>
  </si>
  <si>
    <t>1003841319SB</t>
  </si>
  <si>
    <t>1003489319SB</t>
  </si>
  <si>
    <t>1002752314SB</t>
  </si>
  <si>
    <t>3349600314JO</t>
  </si>
  <si>
    <t>1003229313SB</t>
  </si>
  <si>
    <t>1002228312SB</t>
  </si>
  <si>
    <t>3463900312JO</t>
  </si>
  <si>
    <t>1002853309SB</t>
  </si>
  <si>
    <t>1002122308SB</t>
  </si>
  <si>
    <t>1003206307SB</t>
  </si>
  <si>
    <t>1002741305SB</t>
  </si>
  <si>
    <t>1003856305SB</t>
  </si>
  <si>
    <t>3370800302JO</t>
  </si>
  <si>
    <t>3451500299JO</t>
  </si>
  <si>
    <t>1003051298SB</t>
  </si>
  <si>
    <t>1003245294SB</t>
  </si>
  <si>
    <t>1003024294SB</t>
  </si>
  <si>
    <t>5670600294JO</t>
  </si>
  <si>
    <t>1003306292SB</t>
  </si>
  <si>
    <t>1002948291SB</t>
  </si>
  <si>
    <t>1002852288SB</t>
  </si>
  <si>
    <t>3476100287JO</t>
  </si>
  <si>
    <t>3748200286JO</t>
  </si>
  <si>
    <t>4232100281JO</t>
  </si>
  <si>
    <t>6028400280JO</t>
  </si>
  <si>
    <t>4045100279JO</t>
  </si>
  <si>
    <t>5613500278JO</t>
  </si>
  <si>
    <t>5485500278JO</t>
  </si>
  <si>
    <t>4254200278JO</t>
  </si>
  <si>
    <t>6804600277JO</t>
  </si>
  <si>
    <t>4530200277JO</t>
  </si>
  <si>
    <t>5581300274JO</t>
  </si>
  <si>
    <t>7161900273JO</t>
  </si>
  <si>
    <t>7293200274JO</t>
  </si>
  <si>
    <t>5841000274JO</t>
  </si>
  <si>
    <t>5344500274JO</t>
  </si>
  <si>
    <t>7030500273JO</t>
  </si>
  <si>
    <t>2741000273JO</t>
  </si>
  <si>
    <t>2712400273JO</t>
  </si>
  <si>
    <t>5476800273JO</t>
  </si>
  <si>
    <t>5398400272JO</t>
  </si>
  <si>
    <t>5630300272JO</t>
  </si>
  <si>
    <t>4982100272JO</t>
  </si>
  <si>
    <t>4428500267JO</t>
  </si>
  <si>
    <t>3619800266JO</t>
  </si>
  <si>
    <t>6280700266JO</t>
  </si>
  <si>
    <t>5407500264JO</t>
  </si>
  <si>
    <t>1815800264JO</t>
  </si>
  <si>
    <t>6591800263JO</t>
  </si>
  <si>
    <t>5315200263JO</t>
  </si>
  <si>
    <t>3680800260JO</t>
  </si>
  <si>
    <t>6741100259JO</t>
  </si>
  <si>
    <t>5358200257JO</t>
  </si>
  <si>
    <t>5635100256JO</t>
  </si>
  <si>
    <t>5489000256JO</t>
  </si>
  <si>
    <t>5622100256JO</t>
  </si>
  <si>
    <t>5153700251JO</t>
  </si>
  <si>
    <t>5401900251JO</t>
  </si>
  <si>
    <t>5924900250JO</t>
  </si>
  <si>
    <t>5189000250JO</t>
  </si>
  <si>
    <t>5868400250JO</t>
  </si>
  <si>
    <t>5924200250JO</t>
  </si>
  <si>
    <t>1655400250JO</t>
  </si>
  <si>
    <t>7057400245JO</t>
  </si>
  <si>
    <t>4552400244JO</t>
  </si>
  <si>
    <t>6062400244JO</t>
  </si>
  <si>
    <t>5966900243JO</t>
  </si>
  <si>
    <t>1801400243JO</t>
  </si>
  <si>
    <t>5937600243JO</t>
  </si>
  <si>
    <t>3985100239JO</t>
  </si>
  <si>
    <t>5777500238JO</t>
  </si>
  <si>
    <t>0611200232JO</t>
  </si>
  <si>
    <t>4398600231JO</t>
  </si>
  <si>
    <t>5007600231JO</t>
  </si>
  <si>
    <t>5094500230JO</t>
  </si>
  <si>
    <t>4796200228JO</t>
  </si>
  <si>
    <t>5721200225JO</t>
  </si>
  <si>
    <t>4960400222JO</t>
  </si>
  <si>
    <t>1040400215JO</t>
  </si>
  <si>
    <t>4933500215JO</t>
  </si>
  <si>
    <t>6377000214JO</t>
  </si>
  <si>
    <t>6297800211JO</t>
  </si>
  <si>
    <t>5825800209JO</t>
  </si>
  <si>
    <t>5984700209JO</t>
  </si>
  <si>
    <t>5825200207JO</t>
  </si>
  <si>
    <t>2760500204JO</t>
  </si>
  <si>
    <t>5330400204JO</t>
  </si>
  <si>
    <t>6092200203JO</t>
  </si>
  <si>
    <t>5405000202JO</t>
  </si>
  <si>
    <t>2231000201JO</t>
  </si>
  <si>
    <t>5262500201JO</t>
  </si>
  <si>
    <t>4250900197JO</t>
  </si>
  <si>
    <t>3713600190JO</t>
  </si>
  <si>
    <t>3959300188JO</t>
  </si>
  <si>
    <t>4209900188JO</t>
  </si>
  <si>
    <t>5092600183JO</t>
  </si>
  <si>
    <t>1327700183JO</t>
  </si>
  <si>
    <t>5272200183JO</t>
  </si>
  <si>
    <t>7770800182JO</t>
  </si>
  <si>
    <t>5558800182JO</t>
  </si>
  <si>
    <t>5553800182JO</t>
  </si>
  <si>
    <t>3903400182JO</t>
  </si>
  <si>
    <t>6543400181JO</t>
  </si>
  <si>
    <t>4073200181JO</t>
  </si>
  <si>
    <t>3354900180JO</t>
  </si>
  <si>
    <t>5742900180JO</t>
  </si>
  <si>
    <t>3697200179JO</t>
  </si>
  <si>
    <t>3323900176JO</t>
  </si>
  <si>
    <t>5089600173JO</t>
  </si>
  <si>
    <t>2095200173JO</t>
  </si>
  <si>
    <t>6791400172JO</t>
  </si>
  <si>
    <t>4946300169JO</t>
  </si>
  <si>
    <t>3146000168JO</t>
  </si>
  <si>
    <t>5292400167JO</t>
  </si>
  <si>
    <t>5494300165JO</t>
  </si>
  <si>
    <t>XFR from LCFHR to LCFP2</t>
  </si>
  <si>
    <t>3026000165JO</t>
  </si>
  <si>
    <t>3160500162JO</t>
  </si>
  <si>
    <t>3160300162JO</t>
  </si>
  <si>
    <t>6005100161JO</t>
  </si>
  <si>
    <t>3906900158JO</t>
  </si>
  <si>
    <t>1987000158JO</t>
  </si>
  <si>
    <t>4037400155JO</t>
  </si>
  <si>
    <t>2520200155JO</t>
  </si>
  <si>
    <t>4529300154JO</t>
  </si>
  <si>
    <t>3164800154JO</t>
  </si>
  <si>
    <t>6159200153JO</t>
  </si>
  <si>
    <t>5032100153JO</t>
  </si>
  <si>
    <t>4243100153JO</t>
  </si>
  <si>
    <t>6424500152JO</t>
  </si>
  <si>
    <t>4306100152JO</t>
  </si>
  <si>
    <t>3720100148JO</t>
  </si>
  <si>
    <t>4562300147JO</t>
  </si>
  <si>
    <t>5613100146JO</t>
  </si>
  <si>
    <t>4446800146JO</t>
  </si>
  <si>
    <t>3536600145JO</t>
  </si>
  <si>
    <t>3598600145JO</t>
  </si>
  <si>
    <t>4916200145JO</t>
  </si>
  <si>
    <t>3598800145JO</t>
  </si>
  <si>
    <t>2615700144JO</t>
  </si>
  <si>
    <t>4797000144JO</t>
  </si>
  <si>
    <t>3810300141JO</t>
  </si>
  <si>
    <t>4029000140JO</t>
  </si>
  <si>
    <t>5105900139JO</t>
  </si>
  <si>
    <t>1516900138JO</t>
  </si>
  <si>
    <t>3287400137JO</t>
  </si>
  <si>
    <t>3973200134JO</t>
  </si>
  <si>
    <t>6393400133JO</t>
  </si>
  <si>
    <t>6342400133JO</t>
  </si>
  <si>
    <t>6276400133JO</t>
  </si>
  <si>
    <t>6263800133JO</t>
  </si>
  <si>
    <t>4177600133JO</t>
  </si>
  <si>
    <t>5464600132JO</t>
  </si>
  <si>
    <t>2488400130JO</t>
  </si>
  <si>
    <t>2402700124JO</t>
  </si>
  <si>
    <t>1917200120JO</t>
  </si>
  <si>
    <t>1267600111JO</t>
  </si>
  <si>
    <t>2759600110JO</t>
  </si>
  <si>
    <t>3018300106JO</t>
  </si>
  <si>
    <t>4146100104JO</t>
  </si>
  <si>
    <t>1568100104JO</t>
  </si>
  <si>
    <t>1568400104JO</t>
  </si>
  <si>
    <t>2014200102JO</t>
  </si>
  <si>
    <t>2734700099JO</t>
  </si>
  <si>
    <t>5461000098JO</t>
  </si>
  <si>
    <t>5083400097JO</t>
  </si>
  <si>
    <t>4773300097JO</t>
  </si>
  <si>
    <t>4928200097JO</t>
  </si>
  <si>
    <t>3081200096JO</t>
  </si>
  <si>
    <t>3818000095JO</t>
  </si>
  <si>
    <t>3817800095JO</t>
  </si>
  <si>
    <t>2076400092JO</t>
  </si>
  <si>
    <t>XFR from LCFHR to LCR1L</t>
  </si>
  <si>
    <t>4708900090JO</t>
  </si>
  <si>
    <t>2551000090JO</t>
  </si>
  <si>
    <t>1642500088JO</t>
  </si>
  <si>
    <t>2423400084JO</t>
  </si>
  <si>
    <t>2405400084JO</t>
  </si>
  <si>
    <t>2674700083JO</t>
  </si>
  <si>
    <t>2936800083JO</t>
  </si>
  <si>
    <t>2277900081JO</t>
  </si>
  <si>
    <t>5446200076JO</t>
  </si>
  <si>
    <t>2400100076JO</t>
  </si>
  <si>
    <t>2100800076JO</t>
  </si>
  <si>
    <t>5954500075JO</t>
  </si>
  <si>
    <t>1727800075JO</t>
  </si>
  <si>
    <t>1780400075JO</t>
  </si>
  <si>
    <t>3347900074JO</t>
  </si>
  <si>
    <t>XFR from LCFHR to CPPJV</t>
  </si>
  <si>
    <t>3348300074JO</t>
  </si>
  <si>
    <t>3347600074JO</t>
  </si>
  <si>
    <t>4239800074JO</t>
  </si>
  <si>
    <t>XFR form LCFHR to LCBSR</t>
  </si>
  <si>
    <t>5557800071JO</t>
  </si>
  <si>
    <t>1250600071JO</t>
  </si>
  <si>
    <t>3827400071JO</t>
  </si>
  <si>
    <t>5949400070JO</t>
  </si>
  <si>
    <t>2442800070JO</t>
  </si>
  <si>
    <t>Loan Remit XFR</t>
  </si>
  <si>
    <t>5048100069JO</t>
  </si>
  <si>
    <t>1730800069JO</t>
  </si>
  <si>
    <t>3006100067JO</t>
  </si>
  <si>
    <t>2319800064JO</t>
  </si>
  <si>
    <t>2319300064JO</t>
  </si>
  <si>
    <t>2442200064JO</t>
  </si>
  <si>
    <t>5372500063JO</t>
  </si>
  <si>
    <t>P&amp;I xfr from Montecito</t>
  </si>
  <si>
    <t>1137200063JO</t>
  </si>
  <si>
    <t>5370200063JO</t>
  </si>
  <si>
    <t>1164000063JO</t>
  </si>
  <si>
    <t>LCHFR</t>
  </si>
  <si>
    <t>2416700057JO</t>
  </si>
  <si>
    <t>XFR from LCFHR to Mini REIT</t>
  </si>
  <si>
    <t>6304200057JO</t>
  </si>
  <si>
    <t>2420000057JO</t>
  </si>
  <si>
    <t>3153100056JO</t>
  </si>
  <si>
    <t>2052300055JO</t>
  </si>
  <si>
    <t>1697400054JO</t>
  </si>
  <si>
    <t>2296500053JO</t>
  </si>
  <si>
    <t>1942300049JO</t>
  </si>
  <si>
    <t>5432400048JO</t>
  </si>
  <si>
    <t>4626800047JO</t>
  </si>
  <si>
    <t>3100300043JO</t>
  </si>
  <si>
    <t>2582000043JO</t>
  </si>
  <si>
    <t>1812100042JO</t>
  </si>
  <si>
    <t>5756000041JO</t>
  </si>
  <si>
    <t>2917400041JO</t>
  </si>
  <si>
    <t>1571900041JO</t>
  </si>
  <si>
    <t>4321000040JO</t>
  </si>
  <si>
    <t>2552400036JO</t>
  </si>
  <si>
    <t>2917100012JO</t>
  </si>
  <si>
    <t>4255700011JO</t>
  </si>
  <si>
    <t>5367100006JO</t>
  </si>
  <si>
    <t>3479700006JO</t>
  </si>
  <si>
    <t>5965900005JO</t>
  </si>
  <si>
    <t>5933700005JO</t>
  </si>
  <si>
    <t>Mezz Loan XFR</t>
  </si>
  <si>
    <t>LCR2</t>
  </si>
  <si>
    <t>2936900005JO</t>
  </si>
  <si>
    <t>5970300004JO</t>
  </si>
  <si>
    <t>6544200363JO</t>
  </si>
  <si>
    <t>2066600363JO</t>
  </si>
  <si>
    <t>6775500357JO</t>
  </si>
  <si>
    <t>2897200357JO</t>
  </si>
  <si>
    <t>2354000357JO</t>
  </si>
  <si>
    <t>5276800350JO</t>
  </si>
  <si>
    <t>6032900348JO</t>
  </si>
  <si>
    <t>4794900345JO</t>
  </si>
  <si>
    <t>4848100338JO</t>
  </si>
  <si>
    <t>2536200338JO</t>
  </si>
  <si>
    <t>4889100336JO</t>
  </si>
  <si>
    <t>5516800335JO</t>
  </si>
  <si>
    <t>1553100334JO</t>
  </si>
  <si>
    <t>4872900328JO</t>
  </si>
  <si>
    <t>2646500327JO</t>
  </si>
  <si>
    <t>3948700316JO</t>
  </si>
  <si>
    <t>2617900314JO</t>
  </si>
  <si>
    <t>5142000313JO</t>
  </si>
  <si>
    <t>3109900309JO</t>
  </si>
  <si>
    <t>5074700308JO</t>
  </si>
  <si>
    <t>1693600308JO</t>
  </si>
  <si>
    <t>2717600303JO</t>
  </si>
  <si>
    <t>3341200294JO</t>
  </si>
  <si>
    <t>3657500286JO</t>
  </si>
  <si>
    <t>3986400281JO</t>
  </si>
  <si>
    <t>5106800279JO</t>
  </si>
  <si>
    <t>5088000279JO</t>
  </si>
  <si>
    <t>5102000279JO</t>
  </si>
  <si>
    <t>5495300275JO</t>
  </si>
  <si>
    <t>6052600274JO</t>
  </si>
  <si>
    <t>5040900274JO</t>
  </si>
  <si>
    <t>2516900273JO</t>
  </si>
  <si>
    <t>2207600272JO</t>
  </si>
  <si>
    <t>2951700272JO</t>
  </si>
  <si>
    <t>2437300271JO</t>
  </si>
  <si>
    <t>3665600271JO</t>
  </si>
  <si>
    <t>2632400266JO</t>
  </si>
  <si>
    <t>2116900265JO</t>
  </si>
  <si>
    <t>5247100261JO</t>
  </si>
  <si>
    <t>2642300257JO</t>
  </si>
  <si>
    <t>2018700252JO</t>
  </si>
  <si>
    <t>4641400251JO</t>
  </si>
  <si>
    <t>5883800246JO</t>
  </si>
  <si>
    <t>4097200239JO</t>
  </si>
  <si>
    <t>4097400239JO</t>
  </si>
  <si>
    <t>5614400238JO</t>
  </si>
  <si>
    <t>2843100237JO</t>
  </si>
  <si>
    <t>5048000236JO</t>
  </si>
  <si>
    <t>1716700231JO</t>
  </si>
  <si>
    <t>5374100229JO</t>
  </si>
  <si>
    <t>5383800229JO</t>
  </si>
  <si>
    <t>2392800223JO</t>
  </si>
  <si>
    <t>3131000223JO</t>
  </si>
  <si>
    <t>3213300222JO</t>
  </si>
  <si>
    <t>5385100222JO</t>
  </si>
  <si>
    <t>3468500219JO</t>
  </si>
  <si>
    <t>5248400219JO</t>
  </si>
  <si>
    <t>5754200218JO</t>
  </si>
  <si>
    <t>4649200218JO</t>
  </si>
  <si>
    <t>3313700218JO</t>
  </si>
  <si>
    <t>3347100208JO</t>
  </si>
  <si>
    <t>3900700198JO</t>
  </si>
  <si>
    <t>XFR from LCFHR to LCFH</t>
  </si>
  <si>
    <t>2332200197JO</t>
  </si>
  <si>
    <t>2332800197JO</t>
  </si>
  <si>
    <t>3992800194JO</t>
  </si>
  <si>
    <t>2852100191JO</t>
  </si>
  <si>
    <t>XFR from LCHFR to LCFP</t>
  </si>
  <si>
    <t>1671900189JO</t>
  </si>
  <si>
    <t>2707400188JO</t>
  </si>
  <si>
    <t>1337400184JO</t>
  </si>
  <si>
    <t>4803300183JO</t>
  </si>
  <si>
    <t>4741900183JO</t>
  </si>
  <si>
    <t>6731200182JO</t>
  </si>
  <si>
    <t>6730700182JO</t>
  </si>
  <si>
    <t>4854700180JO</t>
  </si>
  <si>
    <t>6147300180JO</t>
  </si>
  <si>
    <t>4406300177JO</t>
  </si>
  <si>
    <t>2750900174JO</t>
  </si>
  <si>
    <t>5386100173JO</t>
  </si>
  <si>
    <t>3312900173JO</t>
  </si>
  <si>
    <t>4502500170JO</t>
  </si>
  <si>
    <t>4968700170JO</t>
  </si>
  <si>
    <t>2642000160JO</t>
  </si>
  <si>
    <t>2641300160JO</t>
  </si>
  <si>
    <t>2897100153JO</t>
  </si>
  <si>
    <t>4280000141JO</t>
  </si>
  <si>
    <t>2380400140JO</t>
  </si>
  <si>
    <t>3092800139JO</t>
  </si>
  <si>
    <t>3084400134JO</t>
  </si>
  <si>
    <t>2657900128JO</t>
  </si>
  <si>
    <t>5272400128JO</t>
  </si>
  <si>
    <t>3428800128JO</t>
  </si>
  <si>
    <t>5743600127JO</t>
  </si>
  <si>
    <t>3150000127JO</t>
  </si>
  <si>
    <t>XFR from LCHFR to LCREE</t>
  </si>
  <si>
    <t>5267900125JO</t>
  </si>
  <si>
    <t>5084900124JO</t>
  </si>
  <si>
    <t>5975800118JO</t>
  </si>
  <si>
    <t>3355500118JO</t>
  </si>
  <si>
    <t>5883100117JO</t>
  </si>
  <si>
    <t>3977700114JO</t>
  </si>
  <si>
    <t>2730200113JO</t>
  </si>
  <si>
    <t>2308100112JO</t>
  </si>
  <si>
    <t>5434100112JO</t>
  </si>
  <si>
    <t>3388300111JO</t>
  </si>
  <si>
    <t>3640600106JO</t>
  </si>
  <si>
    <t>3259400105JO</t>
  </si>
  <si>
    <t>6278200105JO</t>
  </si>
  <si>
    <t>5979600104JO</t>
  </si>
  <si>
    <t>5577100104JO</t>
  </si>
  <si>
    <t>3289900104JO</t>
  </si>
  <si>
    <t>3621600100JO</t>
  </si>
  <si>
    <t>6790300091JO</t>
  </si>
  <si>
    <t>1989300091JO</t>
  </si>
  <si>
    <t>3951200090JO</t>
  </si>
  <si>
    <t>3180700086JO</t>
  </si>
  <si>
    <t>3353600082JO</t>
  </si>
  <si>
    <t>4746300078JO</t>
  </si>
  <si>
    <t>6460900071JO</t>
  </si>
  <si>
    <t>6417900071JO</t>
  </si>
  <si>
    <t>6368600071JO</t>
  </si>
  <si>
    <t>5120200070JO</t>
  </si>
  <si>
    <t>2900200068JO</t>
  </si>
  <si>
    <t>2900000068JO</t>
  </si>
  <si>
    <t>5484300044JO</t>
  </si>
  <si>
    <t>1940100042JO</t>
  </si>
  <si>
    <t>2994300040JO</t>
  </si>
  <si>
    <t>3148300037JO</t>
  </si>
  <si>
    <t>3983100037JO</t>
  </si>
  <si>
    <t>4055400036JO</t>
  </si>
  <si>
    <t>3673200036JO</t>
  </si>
  <si>
    <t>XFR from LRESI to LCF</t>
  </si>
  <si>
    <t>LRESI</t>
  </si>
  <si>
    <t>1003538285SB</t>
  </si>
  <si>
    <t>581948317</t>
  </si>
  <si>
    <t>LADDER CAPITAL RESIDENTIAL FINANCE LLC</t>
  </si>
  <si>
    <t>1001198163SB</t>
  </si>
  <si>
    <t>XFR from LCREE to LCFHR Trading</t>
  </si>
  <si>
    <t>1002441156SB</t>
  </si>
  <si>
    <t>1002265101SB</t>
  </si>
  <si>
    <t>XFR from LCREE JPM to LCREE PNC</t>
  </si>
  <si>
    <t>3495600067JO</t>
  </si>
  <si>
    <t>7911100052JO</t>
  </si>
  <si>
    <t>6691600040JO</t>
  </si>
  <si>
    <t>6527500009JO</t>
  </si>
  <si>
    <t>5645000343JO</t>
  </si>
  <si>
    <t>6231400312JO</t>
  </si>
  <si>
    <t>6899400291JO</t>
  </si>
  <si>
    <t>6701300285JO</t>
  </si>
  <si>
    <t>4939500252JO</t>
  </si>
  <si>
    <t>2841000229JO</t>
  </si>
  <si>
    <t>6791800192JO</t>
  </si>
  <si>
    <t>3105600158JO</t>
  </si>
  <si>
    <t>6205400130JO</t>
  </si>
  <si>
    <t>6478800096JO</t>
  </si>
  <si>
    <t>6625100063JO</t>
  </si>
  <si>
    <t>XFR from LCREE JPM to LCFHR JPM</t>
  </si>
  <si>
    <t>1003897053SB</t>
  </si>
  <si>
    <t>6107500035JO</t>
  </si>
  <si>
    <t>6328800007JO</t>
  </si>
  <si>
    <t>6608600341JO</t>
  </si>
  <si>
    <t>XFR from LCREE to LCFHR - Trading</t>
  </si>
  <si>
    <t>1003293334SB</t>
  </si>
  <si>
    <t>3964400312JO</t>
  </si>
  <si>
    <t>1002711288SB</t>
  </si>
  <si>
    <t>1003367280SB</t>
  </si>
  <si>
    <t>1000859253SB</t>
  </si>
  <si>
    <t>1002348224SB</t>
  </si>
  <si>
    <t>1001836190SB</t>
  </si>
  <si>
    <t>1004843180SB</t>
  </si>
  <si>
    <t>1002500158SB</t>
  </si>
  <si>
    <t>1002798127SB</t>
  </si>
  <si>
    <t>1002534099SB</t>
  </si>
  <si>
    <t>1003216064SB</t>
  </si>
  <si>
    <t>1003209036SB</t>
  </si>
  <si>
    <t>1002259015SB</t>
  </si>
  <si>
    <t>1003342344SB</t>
  </si>
  <si>
    <t>1001100330SB</t>
  </si>
  <si>
    <t>1001705288SB</t>
  </si>
  <si>
    <t>XFR from LCREE to TUERI</t>
  </si>
  <si>
    <t>1006028274SB</t>
  </si>
  <si>
    <t>1001753253SB</t>
  </si>
  <si>
    <t>1002910226SB</t>
  </si>
  <si>
    <t>1002800204SB</t>
  </si>
  <si>
    <t>1002480163SB</t>
  </si>
  <si>
    <t>1001096160SB</t>
  </si>
  <si>
    <t>1004670150SB</t>
  </si>
  <si>
    <t>1003058127SB</t>
  </si>
  <si>
    <t>1003218105SB</t>
  </si>
  <si>
    <t>1003212098SB</t>
  </si>
  <si>
    <t>1001947097SB</t>
  </si>
  <si>
    <t>1003345083SB</t>
  </si>
  <si>
    <t>1002679066SB</t>
  </si>
  <si>
    <t>1002632038SB</t>
  </si>
  <si>
    <t>1001219023SB</t>
  </si>
  <si>
    <t>1002546006SB</t>
  </si>
  <si>
    <t>1002142350SB</t>
  </si>
  <si>
    <t>1002608340SB</t>
  </si>
  <si>
    <t>1003949325SB</t>
  </si>
  <si>
    <t>1002518311SB</t>
  </si>
  <si>
    <t>1003154310SB</t>
  </si>
  <si>
    <t>1003748304SB</t>
  </si>
  <si>
    <t>1001024303SB</t>
  </si>
  <si>
    <t>1001400283SB</t>
  </si>
  <si>
    <t>XFR from LCREE to TUEBR</t>
  </si>
  <si>
    <t>1001571281SB</t>
  </si>
  <si>
    <t>1002220263SB</t>
  </si>
  <si>
    <t>1003651255SB</t>
  </si>
  <si>
    <t>1003983246SB</t>
  </si>
  <si>
    <t>1001552220SB</t>
  </si>
  <si>
    <t>1001358204SB</t>
  </si>
  <si>
    <t>1001701200SB</t>
  </si>
  <si>
    <t>1002478190SB</t>
  </si>
  <si>
    <t>1001539161SB</t>
  </si>
  <si>
    <t>1002297141SB</t>
  </si>
  <si>
    <t>1002983126SB</t>
  </si>
  <si>
    <t>1001069101SB</t>
  </si>
  <si>
    <t>1004120088SB</t>
  </si>
  <si>
    <t>1002721066SB</t>
  </si>
  <si>
    <t>1002689038SB</t>
  </si>
  <si>
    <t>1002987030SB</t>
  </si>
  <si>
    <t>1002270009SB</t>
  </si>
  <si>
    <t>1001923325SB</t>
  </si>
  <si>
    <t>1002767310SB</t>
  </si>
  <si>
    <t>1002816292SB</t>
  </si>
  <si>
    <t>1003808283SB</t>
  </si>
  <si>
    <t>1001678261SB</t>
  </si>
  <si>
    <t>1002894226SB</t>
  </si>
  <si>
    <t>1002367187SB</t>
  </si>
  <si>
    <t>1003100159SB</t>
  </si>
  <si>
    <t>1002764127SB</t>
  </si>
  <si>
    <t>1001914101SB</t>
  </si>
  <si>
    <t>1002709065SB</t>
  </si>
  <si>
    <t>1004867059SB</t>
  </si>
  <si>
    <t>1003135047SB</t>
  </si>
  <si>
    <t>1002069009SB</t>
  </si>
  <si>
    <t>1003845002SB</t>
  </si>
  <si>
    <t>1000299341SB</t>
  </si>
  <si>
    <t>1003291310SB</t>
  </si>
  <si>
    <t>1002592285SB</t>
  </si>
  <si>
    <t>1001064250SB</t>
  </si>
  <si>
    <t>1000934222SB</t>
  </si>
  <si>
    <t>1001795195SB</t>
  </si>
  <si>
    <t>1002027191SB</t>
  </si>
  <si>
    <t>1002833157SB</t>
  </si>
  <si>
    <t>1001748153SB</t>
  </si>
  <si>
    <t>1003165130SB</t>
  </si>
  <si>
    <t>1002355125SB</t>
  </si>
  <si>
    <t>1001963111SB</t>
  </si>
  <si>
    <t>1002698102SB</t>
  </si>
  <si>
    <t>1001951066SB</t>
  </si>
  <si>
    <t>1002326041SB</t>
  </si>
  <si>
    <t>1003160009SB</t>
  </si>
  <si>
    <t>1000467365SB</t>
  </si>
  <si>
    <t>1002455342SB</t>
  </si>
  <si>
    <t>1002204321SB</t>
  </si>
  <si>
    <t>1002147312SB</t>
  </si>
  <si>
    <t>1000972288SB</t>
  </si>
  <si>
    <t>1924700263JO</t>
  </si>
  <si>
    <t>5153600251JO</t>
  </si>
  <si>
    <t>5393000224JO</t>
  </si>
  <si>
    <t>3710700190JO</t>
  </si>
  <si>
    <t>4518600166JO</t>
  </si>
  <si>
    <t>6020800161JO</t>
  </si>
  <si>
    <t>3274400132JO</t>
  </si>
  <si>
    <t>1534300104JO</t>
  </si>
  <si>
    <t>4708300067JO</t>
  </si>
  <si>
    <t>5220700043JO</t>
  </si>
  <si>
    <t>1804700027JO</t>
  </si>
  <si>
    <t>6031000348JO</t>
  </si>
  <si>
    <t>6485700334JO</t>
  </si>
  <si>
    <t>5703500302JO</t>
  </si>
  <si>
    <t>4250900279JO</t>
  </si>
  <si>
    <t>2436300271JO</t>
  </si>
  <si>
    <t>3229400251JO</t>
  </si>
  <si>
    <t>6167800243JO</t>
  </si>
  <si>
    <t>5146000202JO</t>
  </si>
  <si>
    <t>3692000170JO</t>
  </si>
  <si>
    <t>4219400128JO</t>
  </si>
  <si>
    <t>XFR Rental Income - DGWHE</t>
  </si>
  <si>
    <t>DGWHE</t>
  </si>
  <si>
    <t>5178700124JO</t>
  </si>
  <si>
    <t>XFR Rental Income - DGBAT</t>
  </si>
  <si>
    <t>DGBAT</t>
  </si>
  <si>
    <t>5179400124JO</t>
  </si>
  <si>
    <t>XFR Rental Income - DGSTF</t>
  </si>
  <si>
    <t>DGSTF</t>
  </si>
  <si>
    <t>5179500124JO</t>
  </si>
  <si>
    <t>XFR Rental Income - DGYOR</t>
  </si>
  <si>
    <t>DGYOR</t>
  </si>
  <si>
    <t>5178600124JO</t>
  </si>
  <si>
    <t>2785000113JO</t>
  </si>
  <si>
    <t>5682800070JO</t>
  </si>
  <si>
    <t>4786000044JO</t>
  </si>
  <si>
    <t>1002406271SB</t>
  </si>
  <si>
    <t>1001807269SB</t>
  </si>
  <si>
    <t>1003640264SB</t>
  </si>
  <si>
    <t>1002796262SB</t>
  </si>
  <si>
    <t>1003172257SB</t>
  </si>
  <si>
    <t>1003279255SB</t>
  </si>
  <si>
    <t>1003972248SB</t>
  </si>
  <si>
    <t>1005900243SB</t>
  </si>
  <si>
    <t>1002353241SB</t>
  </si>
  <si>
    <t>1001718234SB</t>
  </si>
  <si>
    <t>1000877191SB</t>
  </si>
  <si>
    <t>1003106166SB</t>
  </si>
  <si>
    <t>1003596117SB</t>
  </si>
  <si>
    <t>1002629115SB</t>
  </si>
  <si>
    <t>1003238110SB</t>
  </si>
  <si>
    <t>XFR from LCI to Tuebor Op</t>
  </si>
  <si>
    <t>1002102101SB</t>
  </si>
  <si>
    <t>1003860354SB</t>
  </si>
  <si>
    <t>1003015165SB</t>
  </si>
  <si>
    <t>1003146153SB</t>
  </si>
  <si>
    <t>1002187148SB</t>
  </si>
  <si>
    <t>1003198145SB</t>
  </si>
  <si>
    <t>1001480140SB</t>
  </si>
  <si>
    <t>1000704110SB</t>
  </si>
  <si>
    <t>1002552099SB</t>
  </si>
  <si>
    <t>1003459096SB</t>
  </si>
  <si>
    <t>1002743095SB</t>
  </si>
  <si>
    <t>1003663089SB</t>
  </si>
  <si>
    <t>1003682069SB</t>
  </si>
  <si>
    <t>1003797048SB</t>
  </si>
  <si>
    <t>1002418036SB</t>
  </si>
  <si>
    <t>1003030025SB</t>
  </si>
  <si>
    <t>1003333013SB</t>
  </si>
  <si>
    <t>1001092012SB</t>
  </si>
  <si>
    <t>1001950005SB</t>
  </si>
  <si>
    <t>1003220364SB</t>
  </si>
  <si>
    <t>1003002364SB</t>
  </si>
  <si>
    <t>1004647358SB</t>
  </si>
  <si>
    <t>1001361356SB</t>
  </si>
  <si>
    <t>1002917352SB</t>
  </si>
  <si>
    <t>1000706351SB</t>
  </si>
  <si>
    <t>1001572350SB</t>
  </si>
  <si>
    <t>1001057349SB</t>
  </si>
  <si>
    <t>1001342346SB</t>
  </si>
  <si>
    <t>1001250330SB</t>
  </si>
  <si>
    <t>1001158328SB</t>
  </si>
  <si>
    <t>1001549322SB</t>
  </si>
  <si>
    <t>1002854307SB</t>
  </si>
  <si>
    <t>1004432304SB</t>
  </si>
  <si>
    <t>1002160301SB</t>
  </si>
  <si>
    <t>1002482295SB</t>
  </si>
  <si>
    <t>1001992288SB</t>
  </si>
  <si>
    <t>1002387287SB</t>
  </si>
  <si>
    <t>1001815280SB</t>
  </si>
  <si>
    <t>1006019274SB</t>
  </si>
  <si>
    <t>1001118273SB</t>
  </si>
  <si>
    <t>1000916258SB</t>
  </si>
  <si>
    <t>1001762253SB</t>
  </si>
  <si>
    <t>1002164246SB</t>
  </si>
  <si>
    <t>1000733233SB</t>
  </si>
  <si>
    <t>1003960210SB</t>
  </si>
  <si>
    <t>1000790202SB</t>
  </si>
  <si>
    <t>1000820198SB</t>
  </si>
  <si>
    <t>1003552197SB</t>
  </si>
  <si>
    <t>1000812196SB</t>
  </si>
  <si>
    <t>1001625195SB</t>
  </si>
  <si>
    <t>1000588191SB</t>
  </si>
  <si>
    <t>1000958190SB</t>
  </si>
  <si>
    <t>1001283188SB</t>
  </si>
  <si>
    <t>1001872184SB</t>
  </si>
  <si>
    <t>1003838181SB</t>
  </si>
  <si>
    <t>1003487170SB</t>
  </si>
  <si>
    <t>1002950170SB</t>
  </si>
  <si>
    <t>1000697169SB</t>
  </si>
  <si>
    <t>1001233164SB</t>
  </si>
  <si>
    <t>1003421164SB</t>
  </si>
  <si>
    <t>1001565163SB</t>
  </si>
  <si>
    <t>1001706157SB</t>
  </si>
  <si>
    <t>1000856156SB</t>
  </si>
  <si>
    <t>1002245143SB</t>
  </si>
  <si>
    <t>1002258142SB</t>
  </si>
  <si>
    <t>1001252141SB</t>
  </si>
  <si>
    <t>1001805141SB</t>
  </si>
  <si>
    <t>1002337140SB</t>
  </si>
  <si>
    <t>1001653139SB</t>
  </si>
  <si>
    <t>1002930136SB</t>
  </si>
  <si>
    <t>1001209136SB</t>
  </si>
  <si>
    <t>1002160133SB</t>
  </si>
  <si>
    <t>1003293127SB</t>
  </si>
  <si>
    <t>1003199127SB</t>
  </si>
  <si>
    <t>1003327122SB</t>
  </si>
  <si>
    <t>1004004122SB</t>
  </si>
  <si>
    <t>1005765121SB</t>
  </si>
  <si>
    <t>1002746119SB</t>
  </si>
  <si>
    <t>1002744119SB</t>
  </si>
  <si>
    <t>1003047108SB</t>
  </si>
  <si>
    <t>1003442107SB</t>
  </si>
  <si>
    <t>1003441107SB</t>
  </si>
  <si>
    <t>1003058105SB</t>
  </si>
  <si>
    <t>1003432105SB</t>
  </si>
  <si>
    <t>1002719100SB</t>
  </si>
  <si>
    <t>1003470100SB</t>
  </si>
  <si>
    <t>1003211098SB</t>
  </si>
  <si>
    <t>1002621094SB</t>
  </si>
  <si>
    <t>1001816094SB</t>
  </si>
  <si>
    <t>1004254092SB</t>
  </si>
  <si>
    <t>1004686091SB</t>
  </si>
  <si>
    <t>1001288084SB</t>
  </si>
  <si>
    <t>1003023084SB</t>
  </si>
  <si>
    <t>1003311083SB</t>
  </si>
  <si>
    <t>1002063083SB</t>
  </si>
  <si>
    <t>1002653080SB</t>
  </si>
  <si>
    <t>1003127079SB</t>
  </si>
  <si>
    <t>1002141077SB</t>
  </si>
  <si>
    <t>1002675076SB</t>
  </si>
  <si>
    <t>1002405072SB</t>
  </si>
  <si>
    <t>1003914071SB</t>
  </si>
  <si>
    <t>1003124071SB</t>
  </si>
  <si>
    <t>1003912071SB</t>
  </si>
  <si>
    <t>1002566066SB</t>
  </si>
  <si>
    <t>1002403066SB</t>
  </si>
  <si>
    <t>1001530059SB</t>
  </si>
  <si>
    <t>1004380059SB</t>
  </si>
  <si>
    <t>1002851058SB</t>
  </si>
  <si>
    <t>1003564051SB</t>
  </si>
  <si>
    <t>1003270051SB</t>
  </si>
  <si>
    <t>1003117050SB</t>
  </si>
  <si>
    <t>1002669049SB</t>
  </si>
  <si>
    <t>1003126045SB</t>
  </si>
  <si>
    <t>1003314043SB</t>
  </si>
  <si>
    <t>1002047041SB</t>
  </si>
  <si>
    <t>1002633038SB</t>
  </si>
  <si>
    <t>1001948037SB</t>
  </si>
  <si>
    <t>1003937037SB</t>
  </si>
  <si>
    <t>1003382036SB</t>
  </si>
  <si>
    <t>1002846034SB</t>
  </si>
  <si>
    <t>1004790031SB</t>
  </si>
  <si>
    <t>1004691031SB</t>
  </si>
  <si>
    <t>1002639031SB</t>
  </si>
  <si>
    <t>1000984029SB</t>
  </si>
  <si>
    <t>1001535027SB</t>
  </si>
  <si>
    <t>1004079016SB</t>
  </si>
  <si>
    <t>1003273015SB</t>
  </si>
  <si>
    <t>1002360013SB</t>
  </si>
  <si>
    <t>1002477010SB</t>
  </si>
  <si>
    <t>1002567003SB</t>
  </si>
  <si>
    <t>1003607002SB</t>
  </si>
  <si>
    <t>1002239361SB</t>
  </si>
  <si>
    <t>1003607360SB</t>
  </si>
  <si>
    <t>1002594357SB</t>
  </si>
  <si>
    <t>1003637354SB</t>
  </si>
  <si>
    <t>1002510354SB</t>
  </si>
  <si>
    <t>1004790353SB</t>
  </si>
  <si>
    <t>1004053352SB</t>
  </si>
  <si>
    <t>1002143350SB</t>
  </si>
  <si>
    <t>1003312350SB</t>
  </si>
  <si>
    <t>1001709347SB</t>
  </si>
  <si>
    <t>1002611340SB</t>
  </si>
  <si>
    <t>1003169339SB</t>
  </si>
  <si>
    <t>1003892338SB</t>
  </si>
  <si>
    <t>1002751326SB</t>
  </si>
  <si>
    <t>1003948325SB</t>
  </si>
  <si>
    <t>1002600322SB</t>
  </si>
  <si>
    <t>1003239319SB</t>
  </si>
  <si>
    <t>1003043318SB</t>
  </si>
  <si>
    <t>1002595317SB</t>
  </si>
  <si>
    <t>1002831317SB</t>
  </si>
  <si>
    <t>1002076316SB</t>
  </si>
  <si>
    <t>1002056312SB</t>
  </si>
  <si>
    <t>1003179310SB</t>
  </si>
  <si>
    <t>1003935304SB</t>
  </si>
  <si>
    <t>1003428304SB</t>
  </si>
  <si>
    <t>1001025303SB</t>
  </si>
  <si>
    <t>1002763302SB</t>
  </si>
  <si>
    <t>1002337297SB</t>
  </si>
  <si>
    <t>1003832297SB</t>
  </si>
  <si>
    <t>1001796296SB</t>
  </si>
  <si>
    <t>1002271295SB</t>
  </si>
  <si>
    <t>1002863294SB</t>
  </si>
  <si>
    <t>1001712294SB</t>
  </si>
  <si>
    <t>1002371291SB</t>
  </si>
  <si>
    <t>1002236288SB</t>
  </si>
  <si>
    <t>1004792273SB</t>
  </si>
  <si>
    <t>1004405270SB</t>
  </si>
  <si>
    <t>1003805268SB</t>
  </si>
  <si>
    <t>1001530266SB</t>
  </si>
  <si>
    <t>1002264261SB</t>
  </si>
  <si>
    <t>1002301259SB</t>
  </si>
  <si>
    <t>1002349256SB</t>
  </si>
  <si>
    <t>1003649255SB</t>
  </si>
  <si>
    <t>1002922253SB</t>
  </si>
  <si>
    <t>1002038249SB</t>
  </si>
  <si>
    <t>1002276248SB</t>
  </si>
  <si>
    <t>1003791247SB</t>
  </si>
  <si>
    <t>1001707246SB</t>
  </si>
  <si>
    <t>1001096235SB</t>
  </si>
  <si>
    <t>1002531233SB</t>
  </si>
  <si>
    <t>1003656227SB</t>
  </si>
  <si>
    <t>1001652220SB</t>
  </si>
  <si>
    <t>1002192218SB</t>
  </si>
  <si>
    <t>1001490217SB</t>
  </si>
  <si>
    <t>1000909214SB</t>
  </si>
  <si>
    <t>1001387213SB</t>
  </si>
  <si>
    <t>1001747204SB</t>
  </si>
  <si>
    <t>1002264203SB</t>
  </si>
  <si>
    <t>1003569191SB</t>
  </si>
  <si>
    <t>1003154190SB</t>
  </si>
  <si>
    <t>1003665184SB</t>
  </si>
  <si>
    <t>1005123178SB</t>
  </si>
  <si>
    <t>1002408177SB</t>
  </si>
  <si>
    <t>1003174176SB</t>
  </si>
  <si>
    <t>1002252172SB</t>
  </si>
  <si>
    <t>1002928164SB</t>
  </si>
  <si>
    <t>1004154163SB</t>
  </si>
  <si>
    <t>1002907162SB</t>
  </si>
  <si>
    <t>1003246157SB</t>
  </si>
  <si>
    <t>1002405155SB</t>
  </si>
  <si>
    <t>1003796151SB</t>
  </si>
  <si>
    <t>1001727144SB</t>
  </si>
  <si>
    <t>1003496137SB</t>
  </si>
  <si>
    <t>1003127133SB</t>
  </si>
  <si>
    <t>1003018128SB</t>
  </si>
  <si>
    <t>XFR from LCI to LCHFR</t>
  </si>
  <si>
    <t>1002999126SB</t>
  </si>
  <si>
    <t>1003055106SB</t>
  </si>
  <si>
    <t>1003462105SB</t>
  </si>
  <si>
    <t>1003321102SB</t>
  </si>
  <si>
    <t>1002027101SB</t>
  </si>
  <si>
    <t>1002349095SB</t>
  </si>
  <si>
    <t>1003988087SB</t>
  </si>
  <si>
    <t>1003380086SB</t>
  </si>
  <si>
    <t>1001904085SB</t>
  </si>
  <si>
    <t>1001372080SB</t>
  </si>
  <si>
    <t>1003238073SB</t>
  </si>
  <si>
    <t>1003527072SB</t>
  </si>
  <si>
    <t>1001252070SB</t>
  </si>
  <si>
    <t>1003148057SB</t>
  </si>
  <si>
    <t>1003341046SB</t>
  </si>
  <si>
    <t>1002894044SB</t>
  </si>
  <si>
    <t>1002150042SB</t>
  </si>
  <si>
    <t>1002571037SB</t>
  </si>
  <si>
    <t>1003030031SB</t>
  </si>
  <si>
    <t>1002561029SB</t>
  </si>
  <si>
    <t>1003261023SB</t>
  </si>
  <si>
    <t>1003245016SB</t>
  </si>
  <si>
    <t>1001824016SB</t>
  </si>
  <si>
    <t>1001933014SB</t>
  </si>
  <si>
    <t>1002494010SB</t>
  </si>
  <si>
    <t>1002897362SB</t>
  </si>
  <si>
    <t>1003787360SB</t>
  </si>
  <si>
    <t>1003017355SB</t>
  </si>
  <si>
    <t>1003548354SB</t>
  </si>
  <si>
    <t>1002661354SB</t>
  </si>
  <si>
    <t>1002092353SB</t>
  </si>
  <si>
    <t>1002101348SB</t>
  </si>
  <si>
    <t>1004401346SB</t>
  </si>
  <si>
    <t>1001907341SB</t>
  </si>
  <si>
    <t>1003823340SB</t>
  </si>
  <si>
    <t>1003540340SB</t>
  </si>
  <si>
    <t xml:space="preserve">XFR from LCI to LCFHR </t>
  </si>
  <si>
    <t>1003491338SB</t>
  </si>
  <si>
    <t>1003150337SB</t>
  </si>
  <si>
    <t>1002253334SB</t>
  </si>
  <si>
    <t>1002193324SB</t>
  </si>
  <si>
    <t>1003336319SB</t>
  </si>
  <si>
    <t>1002793305SB</t>
  </si>
  <si>
    <t>1002126304SB</t>
  </si>
  <si>
    <t>1003167299SB</t>
  </si>
  <si>
    <t>1002815292SB</t>
  </si>
  <si>
    <t>1003209290SB</t>
  </si>
  <si>
    <t>1003188271SB</t>
  </si>
  <si>
    <t>1003073267SB</t>
  </si>
  <si>
    <t>1001688261SB</t>
  </si>
  <si>
    <t>1002756260SB</t>
  </si>
  <si>
    <t>1001977257SB</t>
  </si>
  <si>
    <t>1003130250SB</t>
  </si>
  <si>
    <t>1001109243SB</t>
  </si>
  <si>
    <t>1002669228SB</t>
  </si>
  <si>
    <t>1001433228SB</t>
  </si>
  <si>
    <t>1002339225SB</t>
  </si>
  <si>
    <t>1003795206SB</t>
  </si>
  <si>
    <t>1000445194SB</t>
  </si>
  <si>
    <t>1002105194SB</t>
  </si>
  <si>
    <t>1001096192SB</t>
  </si>
  <si>
    <t>1002150190SB</t>
  </si>
  <si>
    <t>1002654187SB</t>
  </si>
  <si>
    <t>1002366187SB</t>
  </si>
  <si>
    <t>1004226183SB</t>
  </si>
  <si>
    <t>1002962179SB</t>
  </si>
  <si>
    <t>1002120170SB</t>
  </si>
  <si>
    <t>1002270166SB</t>
  </si>
  <si>
    <t>1001309164SB</t>
  </si>
  <si>
    <t>1001949157SB</t>
  </si>
  <si>
    <t>1002713152SB</t>
  </si>
  <si>
    <t>1002734152SB</t>
  </si>
  <si>
    <t>1002512152SB</t>
  </si>
  <si>
    <t>1004047151SB</t>
  </si>
  <si>
    <t>XFR from LCI/LCFHR</t>
  </si>
  <si>
    <t>1003195144SB</t>
  </si>
  <si>
    <t>1000924141SB</t>
  </si>
  <si>
    <t>1000889137SB</t>
  </si>
  <si>
    <t>1003303134SB</t>
  </si>
  <si>
    <t>1002496131SB</t>
  </si>
  <si>
    <t>1002767127SB</t>
  </si>
  <si>
    <t>1002261117SB</t>
  </si>
  <si>
    <t>1003126107SB</t>
  </si>
  <si>
    <t>1003656102SB</t>
  </si>
  <si>
    <t>1002436102SB</t>
  </si>
  <si>
    <t>1003033100SB</t>
  </si>
  <si>
    <t>1002765079SB</t>
  </si>
  <si>
    <t>1003348078SB</t>
  </si>
  <si>
    <t>1002933075SB</t>
  </si>
  <si>
    <t>1002589074SB</t>
  </si>
  <si>
    <t>1003669073SB</t>
  </si>
  <si>
    <t>1001999072SB</t>
  </si>
  <si>
    <t>1002710065SB</t>
  </si>
  <si>
    <t>1002459054SB</t>
  </si>
  <si>
    <t>1003134047SB</t>
  </si>
  <si>
    <t>1003181037SB</t>
  </si>
  <si>
    <t>1001337037SB</t>
  </si>
  <si>
    <t>1003437032SB</t>
  </si>
  <si>
    <t>1003371025SB</t>
  </si>
  <si>
    <t>1001748025SB</t>
  </si>
  <si>
    <t>1002346017SB</t>
  </si>
  <si>
    <t>1000495009SB</t>
  </si>
  <si>
    <t>1002738009SB</t>
  </si>
  <si>
    <t>1002745005SB</t>
  </si>
  <si>
    <t>1001569004SB</t>
  </si>
  <si>
    <t>1003760003SB</t>
  </si>
  <si>
    <t>1003987002SB</t>
  </si>
  <si>
    <t>1004343355SB</t>
  </si>
  <si>
    <t>1004071353SB</t>
  </si>
  <si>
    <t>1002510342SB</t>
  </si>
  <si>
    <t>1003067341SB</t>
  </si>
  <si>
    <t>1000298341SB</t>
  </si>
  <si>
    <t>1003616335SB</t>
  </si>
  <si>
    <t>1003012335SB</t>
  </si>
  <si>
    <t>1004013334SB</t>
  </si>
  <si>
    <t>1002902332SB</t>
  </si>
  <si>
    <t>1001381321SB</t>
  </si>
  <si>
    <t>1003206310SB</t>
  </si>
  <si>
    <t>1003742305SB</t>
  </si>
  <si>
    <t>1003674303SB</t>
  </si>
  <si>
    <t>1002611300SB</t>
  </si>
  <si>
    <t>1001796298SB</t>
  </si>
  <si>
    <t>1002343290SB</t>
  </si>
  <si>
    <t>1001976286SB</t>
  </si>
  <si>
    <t>1001339279SB</t>
  </si>
  <si>
    <t>1002485278SB</t>
  </si>
  <si>
    <t>1003006277SB</t>
  </si>
  <si>
    <t>1002385276SB</t>
  </si>
  <si>
    <t>1003199272SB</t>
  </si>
  <si>
    <t>1002676265SB</t>
  </si>
  <si>
    <t>1003011263SB</t>
  </si>
  <si>
    <t>1001386258SB</t>
  </si>
  <si>
    <t>1003585257SB</t>
  </si>
  <si>
    <t>1002753256SB</t>
  </si>
  <si>
    <t>1002663255SB</t>
  </si>
  <si>
    <t>1000550254SB</t>
  </si>
  <si>
    <t>1002918251SB</t>
  </si>
  <si>
    <t>1003793249SB</t>
  </si>
  <si>
    <t>1004380243SB</t>
  </si>
  <si>
    <t>1000845237SB</t>
  </si>
  <si>
    <t>1002691236SB</t>
  </si>
  <si>
    <t>1002916236SB</t>
  </si>
  <si>
    <t>1002150236SB</t>
  </si>
  <si>
    <t>1001469223SB</t>
  </si>
  <si>
    <t>1002219222SB</t>
  </si>
  <si>
    <t>1001911221SB</t>
  </si>
  <si>
    <t>1001678216SB</t>
  </si>
  <si>
    <t>1003282215SB</t>
  </si>
  <si>
    <t>1003896212SB</t>
  </si>
  <si>
    <t>1002761207SB</t>
  </si>
  <si>
    <t>1001281207SB</t>
  </si>
  <si>
    <t>1002547200SB</t>
  </si>
  <si>
    <t>1001107200SB</t>
  </si>
  <si>
    <t>1001816195SB</t>
  </si>
  <si>
    <t>1002260191SB</t>
  </si>
  <si>
    <t>1000651184SB</t>
  </si>
  <si>
    <t>1002730173SB</t>
  </si>
  <si>
    <t>1000466171SB</t>
  </si>
  <si>
    <t>1001583170SB</t>
  </si>
  <si>
    <t>1002499167SB</t>
  </si>
  <si>
    <t>1003470166SB</t>
  </si>
  <si>
    <t>1003242164SB</t>
  </si>
  <si>
    <t>1001928159SB</t>
  </si>
  <si>
    <t>1002640158SB</t>
  </si>
  <si>
    <t>1002860157SB</t>
  </si>
  <si>
    <t>1002384157SB</t>
  </si>
  <si>
    <t>1003181156SB</t>
  </si>
  <si>
    <t>1004573151SB</t>
  </si>
  <si>
    <t>1002616146SB</t>
  </si>
  <si>
    <t>1001549146SB</t>
  </si>
  <si>
    <t>1002967145SB</t>
  </si>
  <si>
    <t>1001151145SB</t>
  </si>
  <si>
    <t>1002785143SB</t>
  </si>
  <si>
    <t>1000757139SB</t>
  </si>
  <si>
    <t>1003399137SB</t>
  </si>
  <si>
    <t>1002129136SB</t>
  </si>
  <si>
    <t>1003114135SB</t>
  </si>
  <si>
    <t>1002838128SB</t>
  </si>
  <si>
    <t>1002661123SB</t>
  </si>
  <si>
    <t>1002576121SB</t>
  </si>
  <si>
    <t>1003250121SB</t>
  </si>
  <si>
    <t>1003621118SB</t>
  </si>
  <si>
    <t>1002594118SB</t>
  </si>
  <si>
    <t>1002799114SB</t>
  </si>
  <si>
    <t>1002362114SB</t>
  </si>
  <si>
    <t>1003100109SB</t>
  </si>
  <si>
    <t>1003491102SB</t>
  </si>
  <si>
    <t>1002174095SB</t>
  </si>
  <si>
    <t>1002868094SB</t>
  </si>
  <si>
    <t>1003909093SB</t>
  </si>
  <si>
    <t>1004839090SB</t>
  </si>
  <si>
    <t>1001743090SB</t>
  </si>
  <si>
    <t>1001893067SB</t>
  </si>
  <si>
    <t>1001973065SB</t>
  </si>
  <si>
    <t>1003965060SB</t>
  </si>
  <si>
    <t>1003687060SB</t>
  </si>
  <si>
    <t>1004970059SB</t>
  </si>
  <si>
    <t>1002559059SB</t>
  </si>
  <si>
    <t>1003369034SB</t>
  </si>
  <si>
    <t>1002169033SB</t>
  </si>
  <si>
    <t>1003187032SB</t>
  </si>
  <si>
    <t>1003684032SB</t>
  </si>
  <si>
    <t>1002873031SB</t>
  </si>
  <si>
    <t>1001814026SB</t>
  </si>
  <si>
    <t>1002713023SB</t>
  </si>
  <si>
    <t>1003102020SB</t>
  </si>
  <si>
    <t>1004173017SB</t>
  </si>
  <si>
    <t>1003705012SB</t>
  </si>
  <si>
    <t>1001999006SB</t>
  </si>
  <si>
    <t>1003272365SB</t>
  </si>
  <si>
    <t>1005074364SB</t>
  </si>
  <si>
    <t>1004026357SB</t>
  </si>
  <si>
    <t>1003195356SB</t>
  </si>
  <si>
    <t>1002147356SB</t>
  </si>
  <si>
    <t>1003327351SB</t>
  </si>
  <si>
    <t>1003512349SB</t>
  </si>
  <si>
    <t>1001659343SB</t>
  </si>
  <si>
    <t>1003420341SB</t>
  </si>
  <si>
    <t>1002498337SB</t>
  </si>
  <si>
    <t>1002849335SB</t>
  </si>
  <si>
    <t>1003349335SB</t>
  </si>
  <si>
    <t>1003628334SB</t>
  </si>
  <si>
    <t>1003181333SB</t>
  </si>
  <si>
    <t>1003524328SB</t>
  </si>
  <si>
    <t>1003907327SB</t>
  </si>
  <si>
    <t>1002891323SB</t>
  </si>
  <si>
    <t>1003605321SB</t>
  </si>
  <si>
    <t>1001899314SB</t>
  </si>
  <si>
    <t>1002727308SB</t>
  </si>
  <si>
    <t>1003146306SB</t>
  </si>
  <si>
    <t>5080600287JO</t>
  </si>
  <si>
    <t>4234200281JO</t>
  </si>
  <si>
    <t>4818000280JO</t>
  </si>
  <si>
    <t>2263300280JO</t>
  </si>
  <si>
    <t>5345300274JO</t>
  </si>
  <si>
    <t>4562300274JO</t>
  </si>
  <si>
    <t>7294200274JO</t>
  </si>
  <si>
    <t>5478700273JO</t>
  </si>
  <si>
    <t>2741100273JO</t>
  </si>
  <si>
    <t>2825700273JO</t>
  </si>
  <si>
    <t>5136400272JO</t>
  </si>
  <si>
    <t>5641700270JO</t>
  </si>
  <si>
    <t>6095500266JO</t>
  </si>
  <si>
    <t>5094900266JO</t>
  </si>
  <si>
    <t>5513500264JO</t>
  </si>
  <si>
    <t>6591200263JO</t>
  </si>
  <si>
    <t>6757100259JO</t>
  </si>
  <si>
    <t>5135000251JO</t>
  </si>
  <si>
    <t>6461000244JO</t>
  </si>
  <si>
    <t>5967600243JO</t>
  </si>
  <si>
    <t>5008700231JO</t>
  </si>
  <si>
    <t>5642400225JO</t>
  </si>
  <si>
    <t>4809600216JO</t>
  </si>
  <si>
    <t>6296700211JO</t>
  </si>
  <si>
    <t>5109000208JO</t>
  </si>
  <si>
    <t>4618800204JO</t>
  </si>
  <si>
    <t>6091500203JO</t>
  </si>
  <si>
    <t>4439100193JO</t>
  </si>
  <si>
    <t>3711000190JO</t>
  </si>
  <si>
    <t>2171200190JO</t>
  </si>
  <si>
    <t>4503200188JO</t>
  </si>
  <si>
    <t>7234600182JO</t>
  </si>
  <si>
    <t>4073400181JO</t>
  </si>
  <si>
    <t>3354100180JO</t>
  </si>
  <si>
    <t>3697700179JO</t>
  </si>
  <si>
    <t>3326600176JO</t>
  </si>
  <si>
    <t>5828900166JO</t>
  </si>
  <si>
    <t>5486900165JO</t>
  </si>
  <si>
    <t>3026200165JO</t>
  </si>
  <si>
    <t>4963800158JO</t>
  </si>
  <si>
    <t>3810500141JO</t>
  </si>
  <si>
    <t>5062700139JO</t>
  </si>
  <si>
    <t>3292100137JO</t>
  </si>
  <si>
    <t>4178100133JO</t>
  </si>
  <si>
    <t>3274000132JO</t>
  </si>
  <si>
    <t>2325600127JO</t>
  </si>
  <si>
    <t>1796800127JO</t>
  </si>
  <si>
    <t>4903100097JO</t>
  </si>
  <si>
    <t>4556400095JO</t>
  </si>
  <si>
    <t>2916700091JO</t>
  </si>
  <si>
    <t>1642300088JO</t>
  </si>
  <si>
    <t>2424000084JO</t>
  </si>
  <si>
    <t>2394100074JO</t>
  </si>
  <si>
    <t>5558400071JO</t>
  </si>
  <si>
    <t>5947000070JO</t>
  </si>
  <si>
    <t>3006200067JO</t>
  </si>
  <si>
    <t>2758200064JO</t>
  </si>
  <si>
    <t>3518100060JO</t>
  </si>
  <si>
    <t>2051900055JO</t>
  </si>
  <si>
    <t>1698600054JO</t>
  </si>
  <si>
    <t>3468100049JO</t>
  </si>
  <si>
    <t>3805800040JO</t>
  </si>
  <si>
    <t>XFR from LCI to LCHR</t>
  </si>
  <si>
    <t>2878800036JO</t>
  </si>
  <si>
    <t>2553000036JO</t>
  </si>
  <si>
    <t>4367300032JO</t>
  </si>
  <si>
    <t>2046600029JO</t>
  </si>
  <si>
    <t>5467400006JO</t>
  </si>
  <si>
    <t>2936800005JO</t>
  </si>
  <si>
    <t>4484300357JO</t>
  </si>
  <si>
    <t>6153700355JO</t>
  </si>
  <si>
    <t>4246200345JO</t>
  </si>
  <si>
    <t>4864100338JO</t>
  </si>
  <si>
    <t>6391600334JO</t>
  </si>
  <si>
    <t>4994700316JO</t>
  </si>
  <si>
    <t>5147800313JO</t>
  </si>
  <si>
    <t>2895800306JO</t>
  </si>
  <si>
    <t>3948400303JO</t>
  </si>
  <si>
    <t>5259400303JO</t>
  </si>
  <si>
    <t>5808600301JO</t>
  </si>
  <si>
    <t>4840600301JO</t>
  </si>
  <si>
    <t>2340300300JO</t>
  </si>
  <si>
    <t>4166900296JO</t>
  </si>
  <si>
    <t>3561000294JO</t>
  </si>
  <si>
    <t>4978700289JO</t>
  </si>
  <si>
    <t>3469600289JO</t>
  </si>
  <si>
    <t>5581300288JO</t>
  </si>
  <si>
    <t>2594000282JO</t>
  </si>
  <si>
    <t>3988800281JO</t>
  </si>
  <si>
    <t>3670300281JO</t>
  </si>
  <si>
    <t>5138200280JO</t>
  </si>
  <si>
    <t>5567900273JO</t>
  </si>
  <si>
    <t>4519000272JO</t>
  </si>
  <si>
    <t>3459600261JO</t>
  </si>
  <si>
    <t>5781500260JO</t>
  </si>
  <si>
    <t>2018900252JO</t>
  </si>
  <si>
    <t>5170200247JO</t>
  </si>
  <si>
    <t>5169900247JO</t>
  </si>
  <si>
    <t>4500800245JO</t>
  </si>
  <si>
    <t>4505800233JO</t>
  </si>
  <si>
    <t>6527400231JO</t>
  </si>
  <si>
    <t>4749900226JO</t>
  </si>
  <si>
    <t>5833200215JO</t>
  </si>
  <si>
    <t>2284100211JO</t>
  </si>
  <si>
    <t>6715400211JO</t>
  </si>
  <si>
    <t>2071200210JO</t>
  </si>
  <si>
    <t>5628800209JO</t>
  </si>
  <si>
    <t>3347000208JO</t>
  </si>
  <si>
    <t>5200500208JO</t>
  </si>
  <si>
    <t>5145800202JO</t>
  </si>
  <si>
    <t>5337100198JO</t>
  </si>
  <si>
    <t>4823800191JO</t>
  </si>
  <si>
    <t>4294000187JO</t>
  </si>
  <si>
    <t>6804800181JO</t>
  </si>
  <si>
    <t>4960600181JO</t>
  </si>
  <si>
    <t>6581100176JO</t>
  </si>
  <si>
    <t>4528500176JO</t>
  </si>
  <si>
    <t>3691800170JO</t>
  </si>
  <si>
    <t>5287900162JO</t>
  </si>
  <si>
    <t>4015800156JO</t>
  </si>
  <si>
    <t>4325900155JO</t>
  </si>
  <si>
    <t>4280800141JO</t>
  </si>
  <si>
    <t>3301500135JO</t>
  </si>
  <si>
    <t>3646100133JO</t>
  </si>
  <si>
    <t>5754000127JO</t>
  </si>
  <si>
    <t>6455400119JO</t>
  </si>
  <si>
    <t>3977900114JO</t>
  </si>
  <si>
    <t>4564100110JO</t>
  </si>
  <si>
    <t>5063700103JO</t>
  </si>
  <si>
    <t>7062300090JO</t>
  </si>
  <si>
    <t>6499600090JO</t>
  </si>
  <si>
    <t>3945900090JO</t>
  </si>
  <si>
    <t>5520100089JO</t>
  </si>
  <si>
    <t>2076100077JO</t>
  </si>
  <si>
    <t>5682700070JO</t>
  </si>
  <si>
    <t>5103600065JO</t>
  </si>
  <si>
    <t>4959100062JO</t>
  </si>
  <si>
    <t>3050700037JO</t>
  </si>
  <si>
    <t>XFR from LCC to LCFHR Trading</t>
  </si>
  <si>
    <t>1000779191SB</t>
  </si>
  <si>
    <t>XFR from LCC to LCFHR</t>
  </si>
  <si>
    <t>1000913173SB</t>
  </si>
  <si>
    <t>XFR from LCC to LCC Stone Castle</t>
  </si>
  <si>
    <t>6639400166JO</t>
  </si>
  <si>
    <t>1001386165SB</t>
  </si>
  <si>
    <t>1003316164SB</t>
  </si>
  <si>
    <t>1001288163SB</t>
  </si>
  <si>
    <t>1001768159SB</t>
  </si>
  <si>
    <t>1002203158SB</t>
  </si>
  <si>
    <t>XFR from LCC to LCC SC</t>
  </si>
  <si>
    <t>6962900117JO</t>
  </si>
  <si>
    <t>5505300115JO</t>
  </si>
  <si>
    <t>7809400110JO</t>
  </si>
  <si>
    <t>1001751103SB</t>
  </si>
  <si>
    <t>1000656094SB</t>
  </si>
  <si>
    <t>XFR from LCC JPM to LCFHR JPM</t>
  </si>
  <si>
    <t>1002685350SB</t>
  </si>
  <si>
    <t>XFR from LCC JPM to LCC PNC</t>
  </si>
  <si>
    <t>6666900265JO</t>
  </si>
  <si>
    <t>1004816180SB</t>
  </si>
  <si>
    <t>1004883180SB</t>
  </si>
  <si>
    <t>1004729180SB</t>
  </si>
  <si>
    <t>1003794161SB</t>
  </si>
  <si>
    <t>XFR from LCC to LTRS1</t>
  </si>
  <si>
    <t>2471400190JO</t>
  </si>
  <si>
    <t>XFR from LCC to LCF</t>
  </si>
  <si>
    <t>1003553289SB</t>
  </si>
  <si>
    <t>XFR from LCF to LCC</t>
  </si>
  <si>
    <t>1003354046SB</t>
  </si>
  <si>
    <t>6931600346JO</t>
  </si>
  <si>
    <t>1001494320SB</t>
  </si>
  <si>
    <t>XFR from LCC to LTRS3</t>
  </si>
  <si>
    <t>1002852271SB</t>
  </si>
  <si>
    <t>1003034335SB</t>
  </si>
  <si>
    <t>1003035335SB</t>
  </si>
  <si>
    <t>1001495258SB</t>
  </si>
  <si>
    <t>1001797195SB</t>
  </si>
  <si>
    <t>1003198005SB</t>
  </si>
  <si>
    <t>1003200005SB</t>
  </si>
  <si>
    <t>XFR from LCC to LCF Op</t>
  </si>
  <si>
    <t>1003222349SB</t>
  </si>
  <si>
    <t>5494200165JO</t>
  </si>
  <si>
    <t>1823400158JO</t>
  </si>
  <si>
    <t>5954400075JO</t>
  </si>
  <si>
    <t>3348200074JO</t>
  </si>
  <si>
    <t>XFR from LCC to TUEBO</t>
  </si>
  <si>
    <t>1654600357JO</t>
  </si>
  <si>
    <t>5539000272JO</t>
  </si>
  <si>
    <t>XFR from Tuebor Operating to Tuebor REIT JPM</t>
  </si>
  <si>
    <t>1001830269SB</t>
  </si>
  <si>
    <t>4627900268JO</t>
  </si>
  <si>
    <t>XFR from Tuebor Operating to 2LAD</t>
  </si>
  <si>
    <t>5493400265JO</t>
  </si>
  <si>
    <t>4968300263JO</t>
  </si>
  <si>
    <t>4682700258JO</t>
  </si>
  <si>
    <t>4772100256JO</t>
  </si>
  <si>
    <t>XFR from Tuebor Operating to Tuebor CMS</t>
  </si>
  <si>
    <t>4974400251JO</t>
  </si>
  <si>
    <t>XFR from Tuebor Op to Tuebor CMS</t>
  </si>
  <si>
    <t>8502200248JO</t>
  </si>
  <si>
    <t>3374200242JO</t>
  </si>
  <si>
    <t>3244000235JO</t>
  </si>
  <si>
    <t>3551000233JO</t>
  </si>
  <si>
    <t>6447900226JO</t>
  </si>
  <si>
    <t>3313900223JO</t>
  </si>
  <si>
    <t>6888400220JO</t>
  </si>
  <si>
    <t>2476700216JO</t>
  </si>
  <si>
    <t>6375300209JO</t>
  </si>
  <si>
    <t>4779700195JO</t>
  </si>
  <si>
    <t>5310700187JO</t>
  </si>
  <si>
    <t>2848000174JO</t>
  </si>
  <si>
    <t>3702500173JO</t>
  </si>
  <si>
    <t>5808400171JO</t>
  </si>
  <si>
    <t>6232500167JO</t>
  </si>
  <si>
    <t>5157800165JO</t>
  </si>
  <si>
    <t>6947400164JO</t>
  </si>
  <si>
    <t>3911900163JO</t>
  </si>
  <si>
    <t>3912000163JO</t>
  </si>
  <si>
    <t>3010600160JO</t>
  </si>
  <si>
    <t>4900400158JO</t>
  </si>
  <si>
    <t>4900100158JO</t>
  </si>
  <si>
    <t>4616900157JO</t>
  </si>
  <si>
    <t>5846100156JO</t>
  </si>
  <si>
    <t>5846200156JO</t>
  </si>
  <si>
    <t>5846300156JO</t>
  </si>
  <si>
    <t>9641400152JO</t>
  </si>
  <si>
    <t>4725300109JO</t>
  </si>
  <si>
    <t>4254500108JO</t>
  </si>
  <si>
    <t>5011800103JO</t>
  </si>
  <si>
    <t>3051500102JO</t>
  </si>
  <si>
    <t>3391100101JO</t>
  </si>
  <si>
    <t>3061900100JO</t>
  </si>
  <si>
    <t>XFR from Tuebor Op to LCFP3</t>
  </si>
  <si>
    <t>3318200095JO</t>
  </si>
  <si>
    <t>XFR from TUEBO Op to LCFP</t>
  </si>
  <si>
    <t>5741500094JO</t>
  </si>
  <si>
    <t>XFR from TUEBO JPM to LCFP</t>
  </si>
  <si>
    <t>6626400093JO</t>
  </si>
  <si>
    <t>4547700090JO</t>
  </si>
  <si>
    <t>7854600088JO</t>
  </si>
  <si>
    <t>3922200081JO</t>
  </si>
  <si>
    <t>3672000080JO</t>
  </si>
  <si>
    <t>3732800079JO</t>
  </si>
  <si>
    <t>XFR from Tuebor Op to 2LAD</t>
  </si>
  <si>
    <t>3396000076JO</t>
  </si>
  <si>
    <t>XFR from Tuebor Op to Tuebor PNC</t>
  </si>
  <si>
    <t>6998700059JO</t>
  </si>
  <si>
    <t>XFR from TUEBO JPM to TUEBO PNC</t>
  </si>
  <si>
    <t>7911000052JO</t>
  </si>
  <si>
    <t>6752400305JO</t>
  </si>
  <si>
    <t>6899900291JO</t>
  </si>
  <si>
    <t>2855900229JO</t>
  </si>
  <si>
    <t>5144400173JO</t>
  </si>
  <si>
    <t>5802200152JO</t>
  </si>
  <si>
    <t>XFR from Tuebor PNC to Tuebor JPM</t>
  </si>
  <si>
    <t>6200800145JO</t>
  </si>
  <si>
    <t>6908600110JO</t>
  </si>
  <si>
    <t>7652500083JO</t>
  </si>
  <si>
    <t>3147400081JO</t>
  </si>
  <si>
    <t>5117300067JO</t>
  </si>
  <si>
    <t>7879300053JO</t>
  </si>
  <si>
    <t>3374000049JO</t>
  </si>
  <si>
    <t>6064900035JO</t>
  </si>
  <si>
    <t>5805100021JO</t>
  </si>
  <si>
    <t>XFR from Tuebor CMS Acc to Tuebor Op</t>
  </si>
  <si>
    <t>5839100362JO</t>
  </si>
  <si>
    <t>7010900355JO</t>
  </si>
  <si>
    <t>5974700342JO</t>
  </si>
  <si>
    <t>6608200341JO</t>
  </si>
  <si>
    <t>XFR from Tuebor - Operating to Tuebor - PNC</t>
  </si>
  <si>
    <t>6194500328JO</t>
  </si>
  <si>
    <t>7433800326JO</t>
  </si>
  <si>
    <t>2916100308JO</t>
  </si>
  <si>
    <t>7202100300JO</t>
  </si>
  <si>
    <t>7691400291JO</t>
  </si>
  <si>
    <t>7964200285JO</t>
  </si>
  <si>
    <t>4189500274JO</t>
  </si>
  <si>
    <t>XFR from Tuebor Operating to Tuebor PNC</t>
  </si>
  <si>
    <t>3097500272JO</t>
  </si>
  <si>
    <t>6667000265JO</t>
  </si>
  <si>
    <t>5363000242JO</t>
  </si>
  <si>
    <t>7540900224JO</t>
  </si>
  <si>
    <t>XFR from Tuebor Op to Tuebor PB</t>
  </si>
  <si>
    <t>4523100216JO</t>
  </si>
  <si>
    <t>4523000216JO</t>
  </si>
  <si>
    <t>7917300210JO</t>
  </si>
  <si>
    <t>3937300204JO</t>
  </si>
  <si>
    <t>7974500182JO</t>
  </si>
  <si>
    <t>5515000173JO</t>
  </si>
  <si>
    <t>5966800169JO</t>
  </si>
  <si>
    <t>XFR Tuebor Op to Tuebor PNC</t>
  </si>
  <si>
    <t>6244700160JO</t>
  </si>
  <si>
    <t>5620800155JO</t>
  </si>
  <si>
    <t>6159600141JO</t>
  </si>
  <si>
    <t>6620000112JO</t>
  </si>
  <si>
    <t>6113600110JO</t>
  </si>
  <si>
    <t>XFR from Tuebor Op to Tuebor PB Acc</t>
  </si>
  <si>
    <t>2718600110JO</t>
  </si>
  <si>
    <t>7079900105JO</t>
  </si>
  <si>
    <t>6000600102JO</t>
  </si>
  <si>
    <t>7083200088JO</t>
  </si>
  <si>
    <t>6721400085JO</t>
  </si>
  <si>
    <t>6071500064JO</t>
  </si>
  <si>
    <t>6211600062JO</t>
  </si>
  <si>
    <t>6945300055JO</t>
  </si>
  <si>
    <t>6749800053JO</t>
  </si>
  <si>
    <t>5679500050JO</t>
  </si>
  <si>
    <t>6242400048JO</t>
  </si>
  <si>
    <t>6003400043JO</t>
  </si>
  <si>
    <t>4707900042JO</t>
  </si>
  <si>
    <t>5668700040JO</t>
  </si>
  <si>
    <t>5914600036JO</t>
  </si>
  <si>
    <t>5629200033JO</t>
  </si>
  <si>
    <t>7315500029JO</t>
  </si>
  <si>
    <t>5471000026JO</t>
  </si>
  <si>
    <t>5773700020JO</t>
  </si>
  <si>
    <t>4392100283JO</t>
  </si>
  <si>
    <t>5352400280JO</t>
  </si>
  <si>
    <t>2702000276JO</t>
  </si>
  <si>
    <t>2963400268JO</t>
  </si>
  <si>
    <t>5885100254JO</t>
  </si>
  <si>
    <t>3268500253JO</t>
  </si>
  <si>
    <t>2386500247JO</t>
  </si>
  <si>
    <t>5704100246JO</t>
  </si>
  <si>
    <t>XFR from Tubeor Op to Tuebor CMS Acc</t>
  </si>
  <si>
    <t>2149100238JO</t>
  </si>
  <si>
    <t>3907800227JO</t>
  </si>
  <si>
    <t>3093400199JO</t>
  </si>
  <si>
    <t>XFR from Tuebor Op to Tuebor Stone Castle</t>
  </si>
  <si>
    <t>3407500188JO</t>
  </si>
  <si>
    <t>XFR from Tuebor Op to Tuebor CMS Acc</t>
  </si>
  <si>
    <t>2711600170JO</t>
  </si>
  <si>
    <t>4334600161JO</t>
  </si>
  <si>
    <t>3952700160JO</t>
  </si>
  <si>
    <t>XFR fromTuebor Op to Tuebor CMS Acc</t>
  </si>
  <si>
    <t>1904400157JO</t>
  </si>
  <si>
    <t>XFR from Tuebor Op to Tuebor SC</t>
  </si>
  <si>
    <t>3142800157JO</t>
  </si>
  <si>
    <t>2437200156JO</t>
  </si>
  <si>
    <t>XFR from Tuebor Op to Tuebor Stne Castle</t>
  </si>
  <si>
    <t>3527200155JO</t>
  </si>
  <si>
    <t>4077500153JO</t>
  </si>
  <si>
    <t>3605100149JO</t>
  </si>
  <si>
    <t>5745500142JO</t>
  </si>
  <si>
    <t>XFR from TUEBO to Tuebor PNC</t>
  </si>
  <si>
    <t>5544200139JO</t>
  </si>
  <si>
    <t>XFR from Tuebor PNC to Tuebor Op</t>
  </si>
  <si>
    <t>1590600129JO</t>
  </si>
  <si>
    <t>4812100129JO</t>
  </si>
  <si>
    <t>4431900128JO</t>
  </si>
  <si>
    <t>0995000118JO</t>
  </si>
  <si>
    <t>0994900118JO</t>
  </si>
  <si>
    <t>3217900115JO</t>
  </si>
  <si>
    <t>3217800115JO</t>
  </si>
  <si>
    <t>4173200114JO</t>
  </si>
  <si>
    <t>2776500107JO</t>
  </si>
  <si>
    <t>4043000106JO</t>
  </si>
  <si>
    <t>2827900105JO</t>
  </si>
  <si>
    <t>3109300104JO</t>
  </si>
  <si>
    <t>3109200104JO</t>
  </si>
  <si>
    <t>3053400101JO</t>
  </si>
  <si>
    <t>2562700100JO</t>
  </si>
  <si>
    <t>2562600100JO</t>
  </si>
  <si>
    <t>3677800097JO</t>
  </si>
  <si>
    <t>3659600097JO</t>
  </si>
  <si>
    <t>XFR from funds bonds moved from 2LDD to CMBS4</t>
  </si>
  <si>
    <t>1003593090SB</t>
  </si>
  <si>
    <t>1003208087SB</t>
  </si>
  <si>
    <t>XFR from Tuebor Op to HSBC</t>
  </si>
  <si>
    <t>5208600087JO</t>
  </si>
  <si>
    <t>5197700087JO</t>
  </si>
  <si>
    <t>XFR from TUEBO to TUET4</t>
  </si>
  <si>
    <t>1003471086SB</t>
  </si>
  <si>
    <t>0644700086JO</t>
  </si>
  <si>
    <t>1003687085SB</t>
  </si>
  <si>
    <t>5211800085JO</t>
  </si>
  <si>
    <t>5202300085JO</t>
  </si>
  <si>
    <t>5043400084JO</t>
  </si>
  <si>
    <t>4047000083JO</t>
  </si>
  <si>
    <t>5290100083JO</t>
  </si>
  <si>
    <t>5073400080JO</t>
  </si>
  <si>
    <t>5732700079JO</t>
  </si>
  <si>
    <t>5183800073JO</t>
  </si>
  <si>
    <t>6892700073JO</t>
  </si>
  <si>
    <t>6892600073JO</t>
  </si>
  <si>
    <t>2474800069JO</t>
  </si>
  <si>
    <t>1002487066SB</t>
  </si>
  <si>
    <t>XFR from TUEBO to TUET2</t>
  </si>
  <si>
    <t>1002545066SB</t>
  </si>
  <si>
    <t>1003285066SB</t>
  </si>
  <si>
    <t>2478700065JO</t>
  </si>
  <si>
    <t>2478800065JO</t>
  </si>
  <si>
    <t>2825100064JO</t>
  </si>
  <si>
    <t>5022900058JO</t>
  </si>
  <si>
    <t>3245900050JO</t>
  </si>
  <si>
    <t>3245700050JO</t>
  </si>
  <si>
    <t>3389900050JO</t>
  </si>
  <si>
    <t>1826000045JO</t>
  </si>
  <si>
    <t>4297800044JO</t>
  </si>
  <si>
    <t>4297600044JO</t>
  </si>
  <si>
    <t>XFR from Tuebor Op to TUET4</t>
  </si>
  <si>
    <t>1002612038SB</t>
  </si>
  <si>
    <t>3510500038JO</t>
  </si>
  <si>
    <t>3515400038JO</t>
  </si>
  <si>
    <t>XFR from Tuebor PB Acc to Tuebor Op</t>
  </si>
  <si>
    <t>3245800037JO</t>
  </si>
  <si>
    <t>3696200034JO</t>
  </si>
  <si>
    <t>3696100034JO</t>
  </si>
  <si>
    <t>XFR from Tuebor Op to Tuebor USB</t>
  </si>
  <si>
    <t>5842600031JO</t>
  </si>
  <si>
    <t>3319500031JO</t>
  </si>
  <si>
    <t>3319400031JO</t>
  </si>
  <si>
    <t>6268900030JO</t>
  </si>
  <si>
    <t>6268700030JO</t>
  </si>
  <si>
    <t>6268600030JO</t>
  </si>
  <si>
    <t>6268500030JO</t>
  </si>
  <si>
    <t>2704200027JO</t>
  </si>
  <si>
    <t>6241100017JO</t>
  </si>
  <si>
    <t>1003895016SB</t>
  </si>
  <si>
    <t>4265200013JO</t>
  </si>
  <si>
    <t>3882300010JO</t>
  </si>
  <si>
    <t>3307300008JO</t>
  </si>
  <si>
    <t>5209300006JO</t>
  </si>
  <si>
    <t>4085300354JO</t>
  </si>
  <si>
    <t>4085600354JO</t>
  </si>
  <si>
    <t>3290200353JO</t>
  </si>
  <si>
    <t>XFR from Tuebor to LCFP</t>
  </si>
  <si>
    <t>5931900352JO</t>
  </si>
  <si>
    <t>5931800352JO</t>
  </si>
  <si>
    <t>4582600351JO</t>
  </si>
  <si>
    <t>4217000344JO</t>
  </si>
  <si>
    <t>5369700336JO</t>
  </si>
  <si>
    <t>0894200333JO</t>
  </si>
  <si>
    <t>4947500330JO</t>
  </si>
  <si>
    <t>4456800326JO</t>
  </si>
  <si>
    <t>XFR from Tuebor Op LCFP</t>
  </si>
  <si>
    <t>4332300317JO</t>
  </si>
  <si>
    <t>3295500316JO</t>
  </si>
  <si>
    <t>3449500312JO</t>
  </si>
  <si>
    <t>4434400311JO</t>
  </si>
  <si>
    <t>2319800311JO</t>
  </si>
  <si>
    <t>5105100305JO</t>
  </si>
  <si>
    <t>3000600301JO</t>
  </si>
  <si>
    <t>2439900291JO</t>
  </si>
  <si>
    <t>2439200291JO</t>
  </si>
  <si>
    <t>XFR from Tuebor Op to Tuebor Op</t>
  </si>
  <si>
    <t>5209700289JO</t>
  </si>
  <si>
    <t>5209800289JO</t>
  </si>
  <si>
    <t>4130700283JO</t>
  </si>
  <si>
    <t>3134000282JO</t>
  </si>
  <si>
    <t>1802200277JO</t>
  </si>
  <si>
    <t>3218000274JO</t>
  </si>
  <si>
    <t>4420200269JO</t>
  </si>
  <si>
    <t>3228500263JO</t>
  </si>
  <si>
    <t>3885000254JO</t>
  </si>
  <si>
    <t>3855300254JO</t>
  </si>
  <si>
    <t>1003399254SB</t>
  </si>
  <si>
    <t>3360000253JO</t>
  </si>
  <si>
    <t>2727900253JO</t>
  </si>
  <si>
    <t>3668300252JO</t>
  </si>
  <si>
    <t>3388900249JO</t>
  </si>
  <si>
    <t>2986500249JO</t>
  </si>
  <si>
    <t>4841500248JO</t>
  </si>
  <si>
    <t>XFR from LCFP to Tuebor Op</t>
  </si>
  <si>
    <t>2390200242JO</t>
  </si>
  <si>
    <t>4144300241JO</t>
  </si>
  <si>
    <t>2984500235JO</t>
  </si>
  <si>
    <t>3235700234JO</t>
  </si>
  <si>
    <t>6504200232JO</t>
  </si>
  <si>
    <t>1985200232JO</t>
  </si>
  <si>
    <t>5131800228JO</t>
  </si>
  <si>
    <t>4075200225JO</t>
  </si>
  <si>
    <t>2789400224JO</t>
  </si>
  <si>
    <t>3109700221JO</t>
  </si>
  <si>
    <t>3109900221JO</t>
  </si>
  <si>
    <t>3272700220JO</t>
  </si>
  <si>
    <t>3676100220JO</t>
  </si>
  <si>
    <t>2329600219JO</t>
  </si>
  <si>
    <t>3477300218JO</t>
  </si>
  <si>
    <t>4266500213JO</t>
  </si>
  <si>
    <t>3712900211JO</t>
  </si>
  <si>
    <t>3518200207JO</t>
  </si>
  <si>
    <t>4091300206JO</t>
  </si>
  <si>
    <t>2950100206JO</t>
  </si>
  <si>
    <t>3289100204JO</t>
  </si>
  <si>
    <t>3746800199JO</t>
  </si>
  <si>
    <t>3133900196JO</t>
  </si>
  <si>
    <t>XFR from Tuebor CMS to Tuebor Op</t>
  </si>
  <si>
    <t>4999800192JO</t>
  </si>
  <si>
    <t>5245000191JO</t>
  </si>
  <si>
    <t>3734500183JO</t>
  </si>
  <si>
    <t>4547400183JO</t>
  </si>
  <si>
    <t>5625500177JO</t>
  </si>
  <si>
    <t>4826700170JO</t>
  </si>
  <si>
    <t>2353400170JO</t>
  </si>
  <si>
    <t>4080900168JO</t>
  </si>
  <si>
    <t>3041100164JO</t>
  </si>
  <si>
    <t>3653700162JO</t>
  </si>
  <si>
    <t>XFR from Tuebor Op to LCFP PB Eq Derivs</t>
  </si>
  <si>
    <t>2098900161JO</t>
  </si>
  <si>
    <t>3404600157JO</t>
  </si>
  <si>
    <t>XFR from Tuebor PB Acc to LCFP</t>
  </si>
  <si>
    <t>2349100154JO</t>
  </si>
  <si>
    <t>4055800154JO</t>
  </si>
  <si>
    <t>5012200150JO</t>
  </si>
  <si>
    <t>3894700149JO</t>
  </si>
  <si>
    <t>4143000144JO</t>
  </si>
  <si>
    <t>2137500144JO</t>
  </si>
  <si>
    <t>2538200141JO</t>
  </si>
  <si>
    <t>2538100141JO</t>
  </si>
  <si>
    <t>2351200136JO</t>
  </si>
  <si>
    <t>3980400136JO</t>
  </si>
  <si>
    <t>3249300135JO</t>
  </si>
  <si>
    <t>3566400134JO</t>
  </si>
  <si>
    <t>3296800133JO</t>
  </si>
  <si>
    <t>3038900129JO</t>
  </si>
  <si>
    <t>3038300129JO</t>
  </si>
  <si>
    <t>4461900128JO</t>
  </si>
  <si>
    <t>3432300127JO</t>
  </si>
  <si>
    <t>3264600126JO</t>
  </si>
  <si>
    <t>4649700123JO</t>
  </si>
  <si>
    <t>3778800120JO</t>
  </si>
  <si>
    <t>3916000119JO</t>
  </si>
  <si>
    <t>3916400119JO</t>
  </si>
  <si>
    <t>3245700116JO</t>
  </si>
  <si>
    <t>3245600116JO</t>
  </si>
  <si>
    <t>4490200115JO</t>
  </si>
  <si>
    <t>3340800114JO</t>
  </si>
  <si>
    <t>5863500108JO</t>
  </si>
  <si>
    <t>XFR fom Tuebor Op to LCFP</t>
  </si>
  <si>
    <t>2449900107JO</t>
  </si>
  <si>
    <t>2450500107JO</t>
  </si>
  <si>
    <t>1692900106JO</t>
  </si>
  <si>
    <t>3626100102JO</t>
  </si>
  <si>
    <t>2585500099JO</t>
  </si>
  <si>
    <t>3003700098JO</t>
  </si>
  <si>
    <t>3860200095JO</t>
  </si>
  <si>
    <t>4609300094JO</t>
  </si>
  <si>
    <t>2007200093JO</t>
  </si>
  <si>
    <t>5354100092JO</t>
  </si>
  <si>
    <t>2613400092JO</t>
  </si>
  <si>
    <t>3175600091JO</t>
  </si>
  <si>
    <t>3175700091JO</t>
  </si>
  <si>
    <t>5528200088JO</t>
  </si>
  <si>
    <t>5528300088JO</t>
  </si>
  <si>
    <t>5684700087JO</t>
  </si>
  <si>
    <t>5684800087JO</t>
  </si>
  <si>
    <t>XFR from Tuebor Op to LCFP PB EqDeriv</t>
  </si>
  <si>
    <t>6203200084JO</t>
  </si>
  <si>
    <t>3923800084JO</t>
  </si>
  <si>
    <t>3924000084JO</t>
  </si>
  <si>
    <t>6369700081JO</t>
  </si>
  <si>
    <t>5508800079JO</t>
  </si>
  <si>
    <t>7177500074JO</t>
  </si>
  <si>
    <t>4663000074JO</t>
  </si>
  <si>
    <t>4901000071JO</t>
  </si>
  <si>
    <t>XFR from Tuebor Op to LCFP PB</t>
  </si>
  <si>
    <t>2514800071JO</t>
  </si>
  <si>
    <t>4711200067JO</t>
  </si>
  <si>
    <t>5152200067JO</t>
  </si>
  <si>
    <t>4711300067JO</t>
  </si>
  <si>
    <t>6077600066JO</t>
  </si>
  <si>
    <t>2387600066JO</t>
  </si>
  <si>
    <t>4234200065JO</t>
  </si>
  <si>
    <t>4181400064JO</t>
  </si>
  <si>
    <t>3778900064JO</t>
  </si>
  <si>
    <t>2617400063JO</t>
  </si>
  <si>
    <t>6291200060JO</t>
  </si>
  <si>
    <t>7110200059JO</t>
  </si>
  <si>
    <t>3265400058JO</t>
  </si>
  <si>
    <t>3635300056JO</t>
  </si>
  <si>
    <t>4187500053JO</t>
  </si>
  <si>
    <t>1003454051SB</t>
  </si>
  <si>
    <t>3481500051JO</t>
  </si>
  <si>
    <t>5654000050JO</t>
  </si>
  <si>
    <t>7313900046JO</t>
  </si>
  <si>
    <t>7022300045JO</t>
  </si>
  <si>
    <t>3249000043JO</t>
  </si>
  <si>
    <t>4047900042JO</t>
  </si>
  <si>
    <t>1740100042JO</t>
  </si>
  <si>
    <t>3788000039JO</t>
  </si>
  <si>
    <t>1712000039JO</t>
  </si>
  <si>
    <t>2729800035JO</t>
  </si>
  <si>
    <t>4442500032JO</t>
  </si>
  <si>
    <t>5275900031JO</t>
  </si>
  <si>
    <t>6905900030JO</t>
  </si>
  <si>
    <t>3950700030JO</t>
  </si>
  <si>
    <t>3052700028JO</t>
  </si>
  <si>
    <t>3733000025JO</t>
  </si>
  <si>
    <t>7360000024JO</t>
  </si>
  <si>
    <t>4288100024JO</t>
  </si>
  <si>
    <t>4414400023JO</t>
  </si>
  <si>
    <t>2210100018JO</t>
  </si>
  <si>
    <t>6169900017JO</t>
  </si>
  <si>
    <t>1002455015SB</t>
  </si>
  <si>
    <t>6602500014JO</t>
  </si>
  <si>
    <t>4379500014JO</t>
  </si>
  <si>
    <t>4379600014JO</t>
  </si>
  <si>
    <t>3592500011JO</t>
  </si>
  <si>
    <t>3592400011JO</t>
  </si>
  <si>
    <t>4916800009JO</t>
  </si>
  <si>
    <t>2382100009JO</t>
  </si>
  <si>
    <t>1297400008JO</t>
  </si>
  <si>
    <t>5362200004JO</t>
  </si>
  <si>
    <t>6651200002JO</t>
  </si>
  <si>
    <t>3282600002JO</t>
  </si>
  <si>
    <t>3664100362JO</t>
  </si>
  <si>
    <t>2259900360JO</t>
  </si>
  <si>
    <t>7665200355JO</t>
  </si>
  <si>
    <t>4562100355JO</t>
  </si>
  <si>
    <t>4562300355JO</t>
  </si>
  <si>
    <t>4562400355JO</t>
  </si>
  <si>
    <t>1003077354SB</t>
  </si>
  <si>
    <t>4566000354JO</t>
  </si>
  <si>
    <t>4566200354JO</t>
  </si>
  <si>
    <t>3849100353JO</t>
  </si>
  <si>
    <t>3849200353JO</t>
  </si>
  <si>
    <t>2793100352JO</t>
  </si>
  <si>
    <t>2793000352JO</t>
  </si>
  <si>
    <t>3089600351JO</t>
  </si>
  <si>
    <t>5066800348JO</t>
  </si>
  <si>
    <t>0749800348JO</t>
  </si>
  <si>
    <t>6176000347JO</t>
  </si>
  <si>
    <t>5001800347JO</t>
  </si>
  <si>
    <t>2583400347JO</t>
  </si>
  <si>
    <t>5923200346JO</t>
  </si>
  <si>
    <t>2853000345JO</t>
  </si>
  <si>
    <t>2852300345JO</t>
  </si>
  <si>
    <t>2852500345JO</t>
  </si>
  <si>
    <t>2590800344JO</t>
  </si>
  <si>
    <t>2591000344JO</t>
  </si>
  <si>
    <t>3682700341JO</t>
  </si>
  <si>
    <t>4248900341JO</t>
  </si>
  <si>
    <t>2606200340JO</t>
  </si>
  <si>
    <t>5328800340JO</t>
  </si>
  <si>
    <t>2606300340JO</t>
  </si>
  <si>
    <t>4037000338JO</t>
  </si>
  <si>
    <t>4036900338JO</t>
  </si>
  <si>
    <t>3586900337JO</t>
  </si>
  <si>
    <t>3180400334JO</t>
  </si>
  <si>
    <t>3797100334JO</t>
  </si>
  <si>
    <t>3536300333JO</t>
  </si>
  <si>
    <t>3536200333JO</t>
  </si>
  <si>
    <t>2066800332JO</t>
  </si>
  <si>
    <t>2067200332JO</t>
  </si>
  <si>
    <t>2067400332JO</t>
  </si>
  <si>
    <t xml:space="preserve">XFR from Tuebor Op to Tuebor CMS </t>
  </si>
  <si>
    <t>2067300332JO</t>
  </si>
  <si>
    <t>5525800331JO</t>
  </si>
  <si>
    <t>6866500330JO</t>
  </si>
  <si>
    <t>6581900330JO</t>
  </si>
  <si>
    <t>2816600325JO</t>
  </si>
  <si>
    <t>2644800325JO</t>
  </si>
  <si>
    <t>8442400324JO</t>
  </si>
  <si>
    <t>8442800324JO</t>
  </si>
  <si>
    <t>5126300324JO</t>
  </si>
  <si>
    <t>2384500324JO</t>
  </si>
  <si>
    <t xml:space="preserve">XFR from Tuebor Op to Tuebor PB </t>
  </si>
  <si>
    <t>4430700323JO</t>
  </si>
  <si>
    <t>4431300323JO</t>
  </si>
  <si>
    <t>1001909320SB</t>
  </si>
  <si>
    <t>3833500320JO</t>
  </si>
  <si>
    <t>2958500319JO</t>
  </si>
  <si>
    <t>3645100319JO</t>
  </si>
  <si>
    <t>2688600318JO</t>
  </si>
  <si>
    <t>3448500317JO</t>
  </si>
  <si>
    <t>1329300317JO</t>
  </si>
  <si>
    <t>6028400313JO</t>
  </si>
  <si>
    <t>3730900313JO</t>
  </si>
  <si>
    <t>3974200313JO</t>
  </si>
  <si>
    <t>2752000311JO</t>
  </si>
  <si>
    <t>4779600310JO</t>
  </si>
  <si>
    <t>4827600305JO</t>
  </si>
  <si>
    <t>3498800304JO</t>
  </si>
  <si>
    <t>3498900304JO</t>
  </si>
  <si>
    <t>3410100303JO</t>
  </si>
  <si>
    <t>3410000303JO</t>
  </si>
  <si>
    <t>6397500299JO</t>
  </si>
  <si>
    <t>2610800296JO</t>
  </si>
  <si>
    <t>5452100285JO</t>
  </si>
  <si>
    <t>1001803285SB</t>
  </si>
  <si>
    <t>5449900285JO</t>
  </si>
  <si>
    <t>5254700284JO</t>
  </si>
  <si>
    <t>5414500283JO</t>
  </si>
  <si>
    <t>5703200282JO</t>
  </si>
  <si>
    <t>1002237282SB</t>
  </si>
  <si>
    <t>5368200278JO</t>
  </si>
  <si>
    <t>4798800278JO</t>
  </si>
  <si>
    <t>1003087277SB</t>
  </si>
  <si>
    <t>6456400277JO</t>
  </si>
  <si>
    <t>4423500268JO</t>
  </si>
  <si>
    <t>4873600267JO</t>
  </si>
  <si>
    <t>4302300264JO</t>
  </si>
  <si>
    <t>1002413263SB</t>
  </si>
  <si>
    <t>5638400262JO</t>
  </si>
  <si>
    <t>1002791261SB</t>
  </si>
  <si>
    <t>1001716261SB</t>
  </si>
  <si>
    <t>7136100256JO</t>
  </si>
  <si>
    <t>5036100250JO</t>
  </si>
  <si>
    <t>4754900240JO</t>
  </si>
  <si>
    <t>4705100239JO</t>
  </si>
  <si>
    <t>2398800236JO</t>
  </si>
  <si>
    <t>4143700235JO</t>
  </si>
  <si>
    <t>4792000232JO</t>
  </si>
  <si>
    <t>4180800229JO</t>
  </si>
  <si>
    <t>1001169228SB</t>
  </si>
  <si>
    <t>3275400227JO</t>
  </si>
  <si>
    <t>5689600226JO</t>
  </si>
  <si>
    <t>4672900221JO</t>
  </si>
  <si>
    <t>5620700220JO</t>
  </si>
  <si>
    <t>2675500219JO</t>
  </si>
  <si>
    <t>2580900215JO</t>
  </si>
  <si>
    <t>2473000215JO</t>
  </si>
  <si>
    <t>4445700212JO</t>
  </si>
  <si>
    <t>4282500207JO</t>
  </si>
  <si>
    <t>5524400205JO</t>
  </si>
  <si>
    <t>3150300201JO</t>
  </si>
  <si>
    <t>5482200199JO</t>
  </si>
  <si>
    <t>6900700198JO</t>
  </si>
  <si>
    <t>2445800198JO</t>
  </si>
  <si>
    <t>3433000197JO</t>
  </si>
  <si>
    <t>1002871197SB</t>
  </si>
  <si>
    <t>1000702193SB</t>
  </si>
  <si>
    <t>3110000191JO</t>
  </si>
  <si>
    <t>3440200187JO</t>
  </si>
  <si>
    <t>3440300187JO</t>
  </si>
  <si>
    <t>7699600179JO</t>
  </si>
  <si>
    <t>4919400179JO</t>
  </si>
  <si>
    <t>4720400179JO</t>
  </si>
  <si>
    <t>5678600178JO</t>
  </si>
  <si>
    <t>3395300177JO</t>
  </si>
  <si>
    <t>4790900173JO</t>
  </si>
  <si>
    <t>4722200171JO</t>
  </si>
  <si>
    <t>2010000170JO</t>
  </si>
  <si>
    <t>1002118166SB</t>
  </si>
  <si>
    <t>3619900165JO</t>
  </si>
  <si>
    <t>3671100162JO</t>
  </si>
  <si>
    <t>2704300159JO</t>
  </si>
  <si>
    <t>3805400158JO</t>
  </si>
  <si>
    <t>1002997157SB</t>
  </si>
  <si>
    <t>2419800156JO</t>
  </si>
  <si>
    <t>3003800156JO</t>
  </si>
  <si>
    <t>3386100142JO</t>
  </si>
  <si>
    <t>3503400138JO</t>
  </si>
  <si>
    <t>4770500138JO</t>
  </si>
  <si>
    <t>2853900137JO</t>
  </si>
  <si>
    <t>3221000137JO</t>
  </si>
  <si>
    <t>1002941136SB</t>
  </si>
  <si>
    <t>3029400136JO</t>
  </si>
  <si>
    <t>2531700135JO</t>
  </si>
  <si>
    <t>1001189135SB</t>
  </si>
  <si>
    <t>XFR from Tuebor PB to Tuebor Op</t>
  </si>
  <si>
    <t>2826800134JO</t>
  </si>
  <si>
    <t>3919000131JO</t>
  </si>
  <si>
    <t>3912900131JO</t>
  </si>
  <si>
    <t>2636900130JO</t>
  </si>
  <si>
    <t>1002800127SB</t>
  </si>
  <si>
    <t>2480200122JO</t>
  </si>
  <si>
    <t>3378600106JO</t>
  </si>
  <si>
    <t>1002997106SB</t>
  </si>
  <si>
    <t>2783400101JO</t>
  </si>
  <si>
    <t>1882300099JO</t>
  </si>
  <si>
    <t>2188000094JO</t>
  </si>
  <si>
    <t>6677600088JO</t>
  </si>
  <si>
    <t>3326500085JO</t>
  </si>
  <si>
    <t>1002686080SB</t>
  </si>
  <si>
    <t>5003400080JO</t>
  </si>
  <si>
    <t>3692400079JO</t>
  </si>
  <si>
    <t>4667500068JO</t>
  </si>
  <si>
    <t>XFR from TUEBO to LCFP</t>
  </si>
  <si>
    <t>3669000065JO</t>
  </si>
  <si>
    <t>XFR from TUEBO to TUEBR</t>
  </si>
  <si>
    <t>1002579064SB</t>
  </si>
  <si>
    <t>XFR from Tuebor USB to Tuebor Op</t>
  </si>
  <si>
    <t>6011600061JO</t>
  </si>
  <si>
    <t>2560700058JO</t>
  </si>
  <si>
    <t>1003355052SB</t>
  </si>
  <si>
    <t>8324800046JO</t>
  </si>
  <si>
    <t>6116200045JO</t>
  </si>
  <si>
    <t>1720700043JO</t>
  </si>
  <si>
    <t>3509900040JO</t>
  </si>
  <si>
    <t>4475200040JO</t>
  </si>
  <si>
    <t>1003360039SB</t>
  </si>
  <si>
    <t>3446300039JO</t>
  </si>
  <si>
    <t>3447400039JO</t>
  </si>
  <si>
    <t>5469000036JO</t>
  </si>
  <si>
    <t>4052800032JO</t>
  </si>
  <si>
    <t>2258900030JO</t>
  </si>
  <si>
    <t>1704900026JO</t>
  </si>
  <si>
    <t>5808100024JO</t>
  </si>
  <si>
    <t>5852300023JO</t>
  </si>
  <si>
    <t>XFR from Tuebor Op to CMS Acc</t>
  </si>
  <si>
    <t>4441400022JO</t>
  </si>
  <si>
    <t>XFR from Tuebor CMS Sec to Tuebor CMS</t>
  </si>
  <si>
    <t>3299900019JO</t>
  </si>
  <si>
    <t>1002006017SB</t>
  </si>
  <si>
    <t>1002660016SB</t>
  </si>
  <si>
    <t>5529000012JO</t>
  </si>
  <si>
    <t>4899500010JO</t>
  </si>
  <si>
    <t>XFR from Tuebor Op toi Tuebor CMS Acc</t>
  </si>
  <si>
    <t>5978900005JO</t>
  </si>
  <si>
    <t>1002926005SB</t>
  </si>
  <si>
    <t>5865200003JO</t>
  </si>
  <si>
    <t>1002327363SB</t>
  </si>
  <si>
    <t>2866800363JO</t>
  </si>
  <si>
    <t>1001941362SB</t>
  </si>
  <si>
    <t>1003320361SB</t>
  </si>
  <si>
    <t>1002532361SB</t>
  </si>
  <si>
    <t>1002811356SB</t>
  </si>
  <si>
    <t>1003612356SB</t>
  </si>
  <si>
    <t>7154600356JO</t>
  </si>
  <si>
    <t>6932300356JO</t>
  </si>
  <si>
    <t>1002666349SB</t>
  </si>
  <si>
    <t>1001680346SB</t>
  </si>
  <si>
    <t>2349900340JO</t>
  </si>
  <si>
    <t>XFR from Tuebor Op to Tubeor USB</t>
  </si>
  <si>
    <t>5654000340JO</t>
  </si>
  <si>
    <t>1003529339SB</t>
  </si>
  <si>
    <t>1002457338SB</t>
  </si>
  <si>
    <t>1003404335SB</t>
  </si>
  <si>
    <t>3403500335JO</t>
  </si>
  <si>
    <t>1002582334SB</t>
  </si>
  <si>
    <t>5726900334JO</t>
  </si>
  <si>
    <t>4416100333JO</t>
  </si>
  <si>
    <t>3908500333JO</t>
  </si>
  <si>
    <t>2118100333JO</t>
  </si>
  <si>
    <t>1000963325SB</t>
  </si>
  <si>
    <t>4216900320JO</t>
  </si>
  <si>
    <t>6681300320JO</t>
  </si>
  <si>
    <t>4801500319JO</t>
  </si>
  <si>
    <t>1002384319SB</t>
  </si>
  <si>
    <t>1003258318SB</t>
  </si>
  <si>
    <t xml:space="preserve">XFR from Tuebor Op to CMS </t>
  </si>
  <si>
    <t>4652000317JO</t>
  </si>
  <si>
    <t>1003223313SB</t>
  </si>
  <si>
    <t>1003203313SB</t>
  </si>
  <si>
    <t>1003169313SB</t>
  </si>
  <si>
    <t>1002987313SB</t>
  </si>
  <si>
    <t>1001096313SB</t>
  </si>
  <si>
    <t>2300800313JO</t>
  </si>
  <si>
    <t>XFR from Tuebor Op to Tuebor PB(2TUB)</t>
  </si>
  <si>
    <t>5211900312JO</t>
  </si>
  <si>
    <t>1003245312SB</t>
  </si>
  <si>
    <t>2088500311JO</t>
  </si>
  <si>
    <t>1003305310SB</t>
  </si>
  <si>
    <t>2330600307JO</t>
  </si>
  <si>
    <t>1003064306SB</t>
  </si>
  <si>
    <t>1003761305SB</t>
  </si>
  <si>
    <t>1002593305SB</t>
  </si>
  <si>
    <t>1004056305SB</t>
  </si>
  <si>
    <t>1002870304SB</t>
  </si>
  <si>
    <t>5553000304JO</t>
  </si>
  <si>
    <t>6404000303JO</t>
  </si>
  <si>
    <t>4014800303JO</t>
  </si>
  <si>
    <t>1001855300SB</t>
  </si>
  <si>
    <t>1003534298SB</t>
  </si>
  <si>
    <t>1002844297SB</t>
  </si>
  <si>
    <t>1003166296SB</t>
  </si>
  <si>
    <t>6156800293JO</t>
  </si>
  <si>
    <t>1002836292SB</t>
  </si>
  <si>
    <t>6079700291JO</t>
  </si>
  <si>
    <t>3656900290JO</t>
  </si>
  <si>
    <t>5911300289JO</t>
  </si>
  <si>
    <t>1003434284SB</t>
  </si>
  <si>
    <t>4204600283JO</t>
  </si>
  <si>
    <t>1001331279SB</t>
  </si>
  <si>
    <t>4019200277JO</t>
  </si>
  <si>
    <t>1002536275SB</t>
  </si>
  <si>
    <t>1004338275SB</t>
  </si>
  <si>
    <t>1002877275SB</t>
  </si>
  <si>
    <t>3923500275JO</t>
  </si>
  <si>
    <t>1005064272SB</t>
  </si>
  <si>
    <t>1005063272SB</t>
  </si>
  <si>
    <t>1003955272SB</t>
  </si>
  <si>
    <t>5186500272JO</t>
  </si>
  <si>
    <t>1003600271SB</t>
  </si>
  <si>
    <t>1003534271SB</t>
  </si>
  <si>
    <t>1002193268SB</t>
  </si>
  <si>
    <t>1002527268SB</t>
  </si>
  <si>
    <t>4369100268JO</t>
  </si>
  <si>
    <t>1002475265SB</t>
  </si>
  <si>
    <t>6310300264JO</t>
  </si>
  <si>
    <t>6227500263JO</t>
  </si>
  <si>
    <t>1002990263SB</t>
  </si>
  <si>
    <t>4969900262JO</t>
  </si>
  <si>
    <t>5665000261JO</t>
  </si>
  <si>
    <t>4320900261JO</t>
  </si>
  <si>
    <t>XFR from Tuebor Op to TUET2</t>
  </si>
  <si>
    <t>1003048261SB</t>
  </si>
  <si>
    <t>6980100257JO</t>
  </si>
  <si>
    <t>XFR from Tuebor Op to USB</t>
  </si>
  <si>
    <t>5927400256JO</t>
  </si>
  <si>
    <t>1003405256SB</t>
  </si>
  <si>
    <t>1001164256SB</t>
  </si>
  <si>
    <t>5451600255JO</t>
  </si>
  <si>
    <t>5750700251JO</t>
  </si>
  <si>
    <t>1002237251SB</t>
  </si>
  <si>
    <t>5814400250JO</t>
  </si>
  <si>
    <t>XFR from Tuebor Op to TUEB</t>
  </si>
  <si>
    <t>1003061250SB</t>
  </si>
  <si>
    <t>1003767249SB</t>
  </si>
  <si>
    <t>1002871249SB</t>
  </si>
  <si>
    <t>5919200249JO</t>
  </si>
  <si>
    <t>1328000248JO</t>
  </si>
  <si>
    <t>4867300244JO</t>
  </si>
  <si>
    <t>3517600242JO</t>
  </si>
  <si>
    <t>1003292241SB</t>
  </si>
  <si>
    <t>1002802240SB</t>
  </si>
  <si>
    <t>XFR from Tuebor Op to TUEBR</t>
  </si>
  <si>
    <t>1002862240SB</t>
  </si>
  <si>
    <t>1002656240SB</t>
  </si>
  <si>
    <t>2900700230JO</t>
  </si>
  <si>
    <t>5692700229JO</t>
  </si>
  <si>
    <t>1002534227SB</t>
  </si>
  <si>
    <t>1001253226SB</t>
  </si>
  <si>
    <t>4348200220JO</t>
  </si>
  <si>
    <t>1002050219SB</t>
  </si>
  <si>
    <t>1002103219SB</t>
  </si>
  <si>
    <t>1002763216SB</t>
  </si>
  <si>
    <t>4046000215JO</t>
  </si>
  <si>
    <t>5701600209JO</t>
  </si>
  <si>
    <t>1001242209SB</t>
  </si>
  <si>
    <t>1003965208SB</t>
  </si>
  <si>
    <t>2612700207JO</t>
  </si>
  <si>
    <t>1003653207SB</t>
  </si>
  <si>
    <t>1639400201JO</t>
  </si>
  <si>
    <t>1003019195SB</t>
  </si>
  <si>
    <t>5980000195JO</t>
  </si>
  <si>
    <t>3008400195JO</t>
  </si>
  <si>
    <t>5769900193JO</t>
  </si>
  <si>
    <t>2479300193JO</t>
  </si>
  <si>
    <t>2116400192JO</t>
  </si>
  <si>
    <t>6374200186JO</t>
  </si>
  <si>
    <t>5166800184JO</t>
  </si>
  <si>
    <t>1002690181SB</t>
  </si>
  <si>
    <t>1003720181SB</t>
  </si>
  <si>
    <t>1003598181SB</t>
  </si>
  <si>
    <t>1003351181SB</t>
  </si>
  <si>
    <t>1002813181SB</t>
  </si>
  <si>
    <t>1004883181SB</t>
  </si>
  <si>
    <t>4400500180JO</t>
  </si>
  <si>
    <t>1002828179SB</t>
  </si>
  <si>
    <t>1002502179SB</t>
  </si>
  <si>
    <t>4047200178JO</t>
  </si>
  <si>
    <t>1002050178SB</t>
  </si>
  <si>
    <t>1003286178SB</t>
  </si>
  <si>
    <t>1003475178SB</t>
  </si>
  <si>
    <t>1002873177SB</t>
  </si>
  <si>
    <t>5077600177JO</t>
  </si>
  <si>
    <t>2989500174JO</t>
  </si>
  <si>
    <t>1002550174SB</t>
  </si>
  <si>
    <t>1003517172SB</t>
  </si>
  <si>
    <t>3494900171JO</t>
  </si>
  <si>
    <t>1002899171SB</t>
  </si>
  <si>
    <t>1001518167SB</t>
  </si>
  <si>
    <t>5747400167JO</t>
  </si>
  <si>
    <t>1002648166SB</t>
  </si>
  <si>
    <t>1002216163SB</t>
  </si>
  <si>
    <t>4876000163JO</t>
  </si>
  <si>
    <t>4792000163JO</t>
  </si>
  <si>
    <t>XFR from Tuebor op to Tuebor CMS</t>
  </si>
  <si>
    <t>5010500160JO</t>
  </si>
  <si>
    <t>5027100160JO</t>
  </si>
  <si>
    <t>1003224159SB</t>
  </si>
  <si>
    <t>5944000159JO</t>
  </si>
  <si>
    <t>3111400157JO</t>
  </si>
  <si>
    <t>1001813157SB</t>
  </si>
  <si>
    <t>1003065156SB</t>
  </si>
  <si>
    <t>5297400156JO</t>
  </si>
  <si>
    <t>5274300153JO</t>
  </si>
  <si>
    <t>4615000153JO</t>
  </si>
  <si>
    <t>1001008153SB</t>
  </si>
  <si>
    <t>1003533152SB</t>
  </si>
  <si>
    <t>1002834152SB</t>
  </si>
  <si>
    <t>1003486151SB</t>
  </si>
  <si>
    <t>1003838150SB</t>
  </si>
  <si>
    <t>3216800150JO</t>
  </si>
  <si>
    <t>3492500146JO</t>
  </si>
  <si>
    <t>4728800144JO</t>
  </si>
  <si>
    <t>1002794143SB</t>
  </si>
  <si>
    <t>4401400142JO</t>
  </si>
  <si>
    <t>1002244139SB</t>
  </si>
  <si>
    <t>7547100138JO</t>
  </si>
  <si>
    <t>1003508137SB</t>
  </si>
  <si>
    <t>4680800137JO</t>
  </si>
  <si>
    <t>5639700135JO</t>
  </si>
  <si>
    <t>5128000132JO</t>
  </si>
  <si>
    <t>1003215132SB</t>
  </si>
  <si>
    <t>1002554132SB</t>
  </si>
  <si>
    <t>5594000132JO</t>
  </si>
  <si>
    <t>6123000131JO</t>
  </si>
  <si>
    <t>XFR from Tuebor Op to PB Acc</t>
  </si>
  <si>
    <t>2917100129JO</t>
  </si>
  <si>
    <t>3282300128JO</t>
  </si>
  <si>
    <t>4867900125JO</t>
  </si>
  <si>
    <t>5014600125JO</t>
  </si>
  <si>
    <t>3676000125JO</t>
  </si>
  <si>
    <t>1001326122SB</t>
  </si>
  <si>
    <t>5564600121JO</t>
  </si>
  <si>
    <t>1003386121SB</t>
  </si>
  <si>
    <t>1003207121SB</t>
  </si>
  <si>
    <t>6735200118JO</t>
  </si>
  <si>
    <t>1004368117SB</t>
  </si>
  <si>
    <t>1002342115SB</t>
  </si>
  <si>
    <t>XFR from Tuebor CMS to Op</t>
  </si>
  <si>
    <t>4672600111JO</t>
  </si>
  <si>
    <t>5702200108JO</t>
  </si>
  <si>
    <t>3956900107JO</t>
  </si>
  <si>
    <t>1003142102SB</t>
  </si>
  <si>
    <t>3957200100JO</t>
  </si>
  <si>
    <t>2755000097JO</t>
  </si>
  <si>
    <t>1000933096SB</t>
  </si>
  <si>
    <t>1002249095SB</t>
  </si>
  <si>
    <t>1003773093SB</t>
  </si>
  <si>
    <t>XFR from TUEBO to LCF</t>
  </si>
  <si>
    <t>3363200093JO</t>
  </si>
  <si>
    <t>2262200090JO</t>
  </si>
  <si>
    <t>2262100090JO</t>
  </si>
  <si>
    <t>1003953089SB</t>
  </si>
  <si>
    <t>1003936089SB</t>
  </si>
  <si>
    <t>1000896089SB</t>
  </si>
  <si>
    <t>1003872088SB</t>
  </si>
  <si>
    <t>3627600086JO</t>
  </si>
  <si>
    <t>XFR from TUEBO Op to PB Acc</t>
  </si>
  <si>
    <t>2394000075JO</t>
  </si>
  <si>
    <t>XFR from Tuebor Op to CMS</t>
  </si>
  <si>
    <t>2393900075JO</t>
  </si>
  <si>
    <t>1003930075SB</t>
  </si>
  <si>
    <t>5347900074JO</t>
  </si>
  <si>
    <t>1003390074SB</t>
  </si>
  <si>
    <t>1003424074SB</t>
  </si>
  <si>
    <t>XFR fro Tuebor Op to Tuebor CMS Acc</t>
  </si>
  <si>
    <t>4691900072JO</t>
  </si>
  <si>
    <t>2598200068JO</t>
  </si>
  <si>
    <t>2629800065JO</t>
  </si>
  <si>
    <t>1002932065SB</t>
  </si>
  <si>
    <t>3976400062JO</t>
  </si>
  <si>
    <t>3856200055JO</t>
  </si>
  <si>
    <t>1003738047SB</t>
  </si>
  <si>
    <t>1003685047SB</t>
  </si>
  <si>
    <t>1003913046SB</t>
  </si>
  <si>
    <t>1002259046SB</t>
  </si>
  <si>
    <t>1002910040SB</t>
  </si>
  <si>
    <t>3019400034JO</t>
  </si>
  <si>
    <t>5322400030JO</t>
  </si>
  <si>
    <t>1003056030SB</t>
  </si>
  <si>
    <t>4635800023JO</t>
  </si>
  <si>
    <t>5391300020JO</t>
  </si>
  <si>
    <t>1002598019SB</t>
  </si>
  <si>
    <t>1002603019SB</t>
  </si>
  <si>
    <t>2699000018JO</t>
  </si>
  <si>
    <t>2716900017JO</t>
  </si>
  <si>
    <t>5713300013JO</t>
  </si>
  <si>
    <t>6005600012JO</t>
  </si>
  <si>
    <t>1003743011SB</t>
  </si>
  <si>
    <t>5365900011JO</t>
  </si>
  <si>
    <t>5004000010JO</t>
  </si>
  <si>
    <t>4781300009JO</t>
  </si>
  <si>
    <t>1003211009SB</t>
  </si>
  <si>
    <t>1003182009SB</t>
  </si>
  <si>
    <t>1002757006SB</t>
  </si>
  <si>
    <t>1002971004SB</t>
  </si>
  <si>
    <t>3459900004JO</t>
  </si>
  <si>
    <t>1003995003SB</t>
  </si>
  <si>
    <t>1001861362SB</t>
  </si>
  <si>
    <t>5527000357JO</t>
  </si>
  <si>
    <t>3067600357JO</t>
  </si>
  <si>
    <t>XFR from Tuebor op to CMS Acc</t>
  </si>
  <si>
    <t>4189400356JO</t>
  </si>
  <si>
    <t>1002415350SB</t>
  </si>
  <si>
    <t>1003471350SB</t>
  </si>
  <si>
    <t>5320100349JO</t>
  </si>
  <si>
    <t>2440500348JO</t>
  </si>
  <si>
    <t>4652500347JO</t>
  </si>
  <si>
    <t>1003024344SB</t>
  </si>
  <si>
    <t>5197100343JO</t>
  </si>
  <si>
    <t>1002615342SB</t>
  </si>
  <si>
    <t>1003409341SB</t>
  </si>
  <si>
    <t>3495300341JO</t>
  </si>
  <si>
    <t>1003263340SB</t>
  </si>
  <si>
    <t>1002511337SB</t>
  </si>
  <si>
    <t>1001818333SB</t>
  </si>
  <si>
    <t>3532400333JO</t>
  </si>
  <si>
    <t>5839400328JO</t>
  </si>
  <si>
    <t>4280600328JO</t>
  </si>
  <si>
    <t>3616100327JO</t>
  </si>
  <si>
    <t>3464300320JO</t>
  </si>
  <si>
    <t>7137400319JO</t>
  </si>
  <si>
    <t>5326600315JO</t>
  </si>
  <si>
    <t>6789600315JO</t>
  </si>
  <si>
    <t>3349500314JO</t>
  </si>
  <si>
    <t>XFR from TUEBO to  TUET4</t>
  </si>
  <si>
    <t>1003363313SB</t>
  </si>
  <si>
    <t>1002974312SB</t>
  </si>
  <si>
    <t>4790500312JO</t>
  </si>
  <si>
    <t>3607300312JO</t>
  </si>
  <si>
    <t>1001598309SB</t>
  </si>
  <si>
    <t>1002856309SB</t>
  </si>
  <si>
    <t>5793200307JO</t>
  </si>
  <si>
    <t>XFR from TUEBO/TUEBR</t>
  </si>
  <si>
    <t>1003146307SB</t>
  </si>
  <si>
    <t>1004138305SB</t>
  </si>
  <si>
    <t>4028600305JO</t>
  </si>
  <si>
    <t>1004179302SB</t>
  </si>
  <si>
    <t>1004182302SB</t>
  </si>
  <si>
    <t>3370500302JO</t>
  </si>
  <si>
    <t>3451600299JO</t>
  </si>
  <si>
    <t>5008300295JO</t>
  </si>
  <si>
    <t>5668800294JO</t>
  </si>
  <si>
    <t>1003318292SB</t>
  </si>
  <si>
    <t>7201600291JO</t>
  </si>
  <si>
    <t>5742700288JO</t>
  </si>
  <si>
    <t>3476200287JO</t>
  </si>
  <si>
    <t>4437800286JO</t>
  </si>
  <si>
    <t>5381900286JO</t>
  </si>
  <si>
    <t>4495700281JO</t>
  </si>
  <si>
    <t>6028200280JO</t>
  </si>
  <si>
    <t>4040800279JO</t>
  </si>
  <si>
    <t>4737500278JO</t>
  </si>
  <si>
    <t>5664500278JO</t>
  </si>
  <si>
    <t>5512200278JO</t>
  </si>
  <si>
    <t>4315700278JO</t>
  </si>
  <si>
    <t>6803700277JO</t>
  </si>
  <si>
    <t>2834100273JO</t>
  </si>
  <si>
    <t>5332600273JO</t>
  </si>
  <si>
    <t>5398200272JO</t>
  </si>
  <si>
    <t>4358100272JO</t>
  </si>
  <si>
    <t>5526300271JO</t>
  </si>
  <si>
    <t>5185800271JO</t>
  </si>
  <si>
    <t>2950600271JO</t>
  </si>
  <si>
    <t>3620100266JO</t>
  </si>
  <si>
    <t>5407800264JO</t>
  </si>
  <si>
    <t>1815600264JO</t>
  </si>
  <si>
    <t>1815200264JO</t>
  </si>
  <si>
    <t>5305400263JO</t>
  </si>
  <si>
    <t>6962600263JO</t>
  </si>
  <si>
    <t>6460900263JO</t>
  </si>
  <si>
    <t>6595500263JO</t>
  </si>
  <si>
    <t>5227500263JO</t>
  </si>
  <si>
    <t>6757200259JO</t>
  </si>
  <si>
    <t>6234700258JO</t>
  </si>
  <si>
    <t>5357200257JO</t>
  </si>
  <si>
    <t>5634800256JO</t>
  </si>
  <si>
    <t>5515900256JO</t>
  </si>
  <si>
    <t>5838000256JO</t>
  </si>
  <si>
    <t>5515500256JO</t>
  </si>
  <si>
    <t>3521500253JO</t>
  </si>
  <si>
    <t>5351600251JO</t>
  </si>
  <si>
    <t>3871800246JO</t>
  </si>
  <si>
    <t>7057300245JO</t>
  </si>
  <si>
    <t>3599900245JO</t>
  </si>
  <si>
    <t>6372500244JO</t>
  </si>
  <si>
    <t>5938700243JO</t>
  </si>
  <si>
    <t>1801300243JO</t>
  </si>
  <si>
    <t>1033500239JO</t>
  </si>
  <si>
    <t>4821900239JO</t>
  </si>
  <si>
    <t>4800500239JO</t>
  </si>
  <si>
    <t>1627000236JO</t>
  </si>
  <si>
    <t>1627100236JO</t>
  </si>
  <si>
    <t>0610800232JO</t>
  </si>
  <si>
    <t>2330900231JO</t>
  </si>
  <si>
    <t>4693900230JO</t>
  </si>
  <si>
    <t>4700900230JO</t>
  </si>
  <si>
    <t>XFR from TUEBO/TUET2</t>
  </si>
  <si>
    <t>4795900228JO</t>
  </si>
  <si>
    <t>5721800225JO</t>
  </si>
  <si>
    <t>5278500225JO</t>
  </si>
  <si>
    <t>4200900224JO</t>
  </si>
  <si>
    <t>4960600222JO</t>
  </si>
  <si>
    <t>5336000218JO</t>
  </si>
  <si>
    <t>4675400218JO</t>
  </si>
  <si>
    <t>5749100217JO</t>
  </si>
  <si>
    <t>5338800216JO</t>
  </si>
  <si>
    <t>2458500216JO</t>
  </si>
  <si>
    <t>2457500216JO</t>
  </si>
  <si>
    <t>1040300215JO</t>
  </si>
  <si>
    <t>6380900214JO</t>
  </si>
  <si>
    <t>6376200214JO</t>
  </si>
  <si>
    <t>6375000214JO</t>
  </si>
  <si>
    <t>6210900211JO</t>
  </si>
  <si>
    <t>XFR from Tuebor Op to CMS Accc</t>
  </si>
  <si>
    <t>6168200211JO</t>
  </si>
  <si>
    <t>6212300211JO</t>
  </si>
  <si>
    <t>5825400209JO</t>
  </si>
  <si>
    <t>5985100209JO</t>
  </si>
  <si>
    <t>4716400208JO</t>
  </si>
  <si>
    <t>5824000207JO</t>
  </si>
  <si>
    <t>5330200204JO</t>
  </si>
  <si>
    <t>2360500203JO</t>
  </si>
  <si>
    <t>5294300201JO</t>
  </si>
  <si>
    <t>1477700200JO</t>
  </si>
  <si>
    <t>4250600197JO</t>
  </si>
  <si>
    <t>3965700188JO</t>
  </si>
  <si>
    <t>3959700188JO</t>
  </si>
  <si>
    <t>5318900183JO</t>
  </si>
  <si>
    <t>6251000183JO</t>
  </si>
  <si>
    <t>5092700183JO</t>
  </si>
  <si>
    <t>5636800183JO</t>
  </si>
  <si>
    <t>4072000181JO</t>
  </si>
  <si>
    <t>4069200176JO</t>
  </si>
  <si>
    <t>2094400173JO</t>
  </si>
  <si>
    <t>6802700172JO</t>
  </si>
  <si>
    <t>4946500169JO</t>
  </si>
  <si>
    <t>3146400168JO</t>
  </si>
  <si>
    <t>5292600167JO</t>
  </si>
  <si>
    <t>1856900162JO</t>
  </si>
  <si>
    <t>4037700155JO</t>
  </si>
  <si>
    <t>5185500153JO</t>
  </si>
  <si>
    <t>5031300153JO</t>
  </si>
  <si>
    <t>5431500148JO</t>
  </si>
  <si>
    <t>3719600148JO</t>
  </si>
  <si>
    <t>4586300147JO</t>
  </si>
  <si>
    <t>4431000146JO</t>
  </si>
  <si>
    <t>4916300145JO</t>
  </si>
  <si>
    <t>3598700145JO</t>
  </si>
  <si>
    <t>4025900140JO</t>
  </si>
  <si>
    <t>3716900139JO</t>
  </si>
  <si>
    <t>1202200138JO</t>
  </si>
  <si>
    <t>4776900137JO</t>
  </si>
  <si>
    <t>3268300137JO</t>
  </si>
  <si>
    <t>3970200134JO</t>
  </si>
  <si>
    <t>2325400127JO</t>
  </si>
  <si>
    <t>1937000125JO</t>
  </si>
  <si>
    <t>2226500124JO</t>
  </si>
  <si>
    <t>1861400120JO</t>
  </si>
  <si>
    <t>3358100119JO</t>
  </si>
  <si>
    <t>XFR from Tuebo Op to PB Acc</t>
  </si>
  <si>
    <t>1348700118JO</t>
  </si>
  <si>
    <t>XFR from Tuebor Op to PB</t>
  </si>
  <si>
    <t>1228900117JO</t>
  </si>
  <si>
    <t>2045500113JO</t>
  </si>
  <si>
    <t>2759800110JO</t>
  </si>
  <si>
    <t>2759900110JO</t>
  </si>
  <si>
    <t>3052100106JO</t>
  </si>
  <si>
    <t>1607800105JO</t>
  </si>
  <si>
    <t>1567700104JO</t>
  </si>
  <si>
    <t>5519000102JO</t>
  </si>
  <si>
    <t>1936800102JO</t>
  </si>
  <si>
    <t>2734900099JO</t>
  </si>
  <si>
    <t>2128500099JO</t>
  </si>
  <si>
    <t>5459600098JO</t>
  </si>
  <si>
    <t>4822800097JO</t>
  </si>
  <si>
    <t>3818600095JO</t>
  </si>
  <si>
    <t>2076600092JO</t>
  </si>
  <si>
    <t>2708700091JO</t>
  </si>
  <si>
    <t>3281800090JO</t>
  </si>
  <si>
    <t>1140200082JO</t>
  </si>
  <si>
    <t>2397600076JO</t>
  </si>
  <si>
    <t>5954600075JO</t>
  </si>
  <si>
    <t>2684900075JO</t>
  </si>
  <si>
    <t>1617100071JO</t>
  </si>
  <si>
    <t>2443500070JO</t>
  </si>
  <si>
    <t>5053400069JO</t>
  </si>
  <si>
    <t>1787900068JO</t>
  </si>
  <si>
    <t>2605900064JO</t>
  </si>
  <si>
    <t>3121400064JO</t>
  </si>
  <si>
    <t>3153000056JO</t>
  </si>
  <si>
    <t>5134400055JO</t>
  </si>
  <si>
    <t>1698300054JO</t>
  </si>
  <si>
    <t>1943900049JO</t>
  </si>
  <si>
    <t>1089400041JO</t>
  </si>
  <si>
    <t>4321200040JO</t>
  </si>
  <si>
    <t>2915400039JO</t>
  </si>
  <si>
    <t>2531800036JO</t>
  </si>
  <si>
    <t>4256300011JO</t>
  </si>
  <si>
    <t>XFR from Op to CMS Acc</t>
  </si>
  <si>
    <t>2353800357JO</t>
  </si>
  <si>
    <t>6153400355JO</t>
  </si>
  <si>
    <t>5353500355JO</t>
  </si>
  <si>
    <t>4938600338JO</t>
  </si>
  <si>
    <t>1553200334JO</t>
  </si>
  <si>
    <t>1552800334JO</t>
  </si>
  <si>
    <t>2606200331JO</t>
  </si>
  <si>
    <t>3366600327JO</t>
  </si>
  <si>
    <t>2659400314JO</t>
  </si>
  <si>
    <t>2768800313JO</t>
  </si>
  <si>
    <t>2590600310JO</t>
  </si>
  <si>
    <t>XFR from Op to Tuebor PB Acc</t>
  </si>
  <si>
    <t>1692500308JO</t>
  </si>
  <si>
    <t>4445300306JO</t>
  </si>
  <si>
    <t>5324100303JO</t>
  </si>
  <si>
    <t>2484000302JO</t>
  </si>
  <si>
    <t>2064000300JO</t>
  </si>
  <si>
    <t>2924400287JO</t>
  </si>
  <si>
    <t>3657400286JO</t>
  </si>
  <si>
    <t>3942100282JO</t>
  </si>
  <si>
    <t>6095200274JO</t>
  </si>
  <si>
    <t>2207400272JO</t>
  </si>
  <si>
    <t>2437500271JO</t>
  </si>
  <si>
    <t>5246600261JO</t>
  </si>
  <si>
    <t>3459800261JO</t>
  </si>
  <si>
    <t>5236600258JO</t>
  </si>
  <si>
    <t>2642100257JO</t>
  </si>
  <si>
    <t>4468400245JO</t>
  </si>
  <si>
    <t>4097300239JO</t>
  </si>
  <si>
    <t>2949600237JO</t>
  </si>
  <si>
    <t>4246000232JO</t>
  </si>
  <si>
    <t>2376900226JO</t>
  </si>
  <si>
    <t>3588200225JO</t>
  </si>
  <si>
    <t>2393000223JO</t>
  </si>
  <si>
    <t>3213800222JO</t>
  </si>
  <si>
    <t>3466900219JO</t>
  </si>
  <si>
    <t>1945000218JO</t>
  </si>
  <si>
    <t>4910100218JO</t>
  </si>
  <si>
    <t>1470800216JO</t>
  </si>
  <si>
    <t>3294400215JO</t>
  </si>
  <si>
    <t>4010700212JO</t>
  </si>
  <si>
    <t>2934900205JO</t>
  </si>
  <si>
    <t>XFR Tuebor Op to PB Acc</t>
  </si>
  <si>
    <t>4135300204JO</t>
  </si>
  <si>
    <t>2503400201JO</t>
  </si>
  <si>
    <t>3940700198JO</t>
  </si>
  <si>
    <t>2449600197JO</t>
  </si>
  <si>
    <t>3170700195JO</t>
  </si>
  <si>
    <t>4053000194JO</t>
  </si>
  <si>
    <t>2852400191JO</t>
  </si>
  <si>
    <t>2708000188JO</t>
  </si>
  <si>
    <t>XFR from Op to Tuebor CMS Acc</t>
  </si>
  <si>
    <t>2649100160JO</t>
  </si>
  <si>
    <t>4617300154JO</t>
  </si>
  <si>
    <t>XFR from Op to Tuebor CMS</t>
  </si>
  <si>
    <t>3558700153JO</t>
  </si>
  <si>
    <t>4334200146JO</t>
  </si>
  <si>
    <t>2157200142JO</t>
  </si>
  <si>
    <t>2379600140JO</t>
  </si>
  <si>
    <t>3092900139JO</t>
  </si>
  <si>
    <t>XFR from Op to PB Acc</t>
  </si>
  <si>
    <t>3300600135JO</t>
  </si>
  <si>
    <t>3085100134JO</t>
  </si>
  <si>
    <t>3646000133JO</t>
  </si>
  <si>
    <t>2658300128JO</t>
  </si>
  <si>
    <t>3134100127JO</t>
  </si>
  <si>
    <t>3406900121JO</t>
  </si>
  <si>
    <t>2038400117JO</t>
  </si>
  <si>
    <t>3977600114JO</t>
  </si>
  <si>
    <t>2729500113JO</t>
  </si>
  <si>
    <t>2308800112JO</t>
  </si>
  <si>
    <t>3386200111JO</t>
  </si>
  <si>
    <t>XFR to Tuebor PB Acc</t>
  </si>
  <si>
    <t>4197700107JO</t>
  </si>
  <si>
    <t>XFR from TUEBO PB to LCFP PB</t>
  </si>
  <si>
    <t>3108800091JO</t>
  </si>
  <si>
    <t>XFR from Operating to CMS Acc</t>
  </si>
  <si>
    <t>6117200086JO</t>
  </si>
  <si>
    <t>XFR from Operating to PB</t>
  </si>
  <si>
    <t>3352800082JO</t>
  </si>
  <si>
    <t>XFR from Tuebor PB Acc</t>
  </si>
  <si>
    <t>2900100068JO</t>
  </si>
  <si>
    <t>XFR from CRE1P to TUET4</t>
  </si>
  <si>
    <t>1002068141SB</t>
  </si>
  <si>
    <t>262269209</t>
  </si>
  <si>
    <t>XFR from CRE1P to TUERI</t>
  </si>
  <si>
    <t>1002069141SB</t>
  </si>
  <si>
    <t>XFR from LCF7 TRS Funding to LCF7 REIT Funding</t>
  </si>
  <si>
    <t>IND MONEY TRANSFER</t>
  </si>
  <si>
    <t>USBA</t>
  </si>
  <si>
    <t>XFR from LCF7T to LCF7R</t>
  </si>
  <si>
    <t>A94000000</t>
  </si>
  <si>
    <t>XFR from LCF7T to TUEBR</t>
  </si>
  <si>
    <t>XFR from LCF7 TRS to TUEBR</t>
  </si>
  <si>
    <t>XFR from LCF7T to TUET4</t>
  </si>
  <si>
    <t>171016015462</t>
  </si>
  <si>
    <t>170914022887</t>
  </si>
  <si>
    <t>XFR from LCF7R to LCF7T</t>
  </si>
  <si>
    <t>170714030074</t>
  </si>
  <si>
    <t>170620024302</t>
  </si>
  <si>
    <t>170615027430</t>
  </si>
  <si>
    <t>170614038580</t>
  </si>
  <si>
    <t>170605038736</t>
  </si>
  <si>
    <t>170602028976</t>
  </si>
  <si>
    <t>170516024126</t>
  </si>
  <si>
    <t>170419027319</t>
  </si>
  <si>
    <t>170315008045</t>
  </si>
  <si>
    <t>170215040098</t>
  </si>
  <si>
    <t>170210028189</t>
  </si>
  <si>
    <t>170119007977</t>
  </si>
  <si>
    <t>161215052520</t>
  </si>
  <si>
    <t>XFR from LCF7 REIT Funding to Tuebor REIT JPM</t>
  </si>
  <si>
    <t>230913B0168D</t>
  </si>
  <si>
    <t>XFR from LCF7R to TUERI</t>
  </si>
  <si>
    <t>230817029625</t>
  </si>
  <si>
    <t>230711034048</t>
  </si>
  <si>
    <t>230413044184</t>
  </si>
  <si>
    <t>XFR from LCF7R to TUERI PNC</t>
  </si>
  <si>
    <t>230213028696</t>
  </si>
  <si>
    <t>230113045285</t>
  </si>
  <si>
    <t>221116041457</t>
  </si>
  <si>
    <t>220912037570</t>
  </si>
  <si>
    <t>XFR from LCF7R to TUERI JPM</t>
  </si>
  <si>
    <t>220708029680</t>
  </si>
  <si>
    <t>220412027736</t>
  </si>
  <si>
    <t>211019042375</t>
  </si>
  <si>
    <t>210615019090</t>
  </si>
  <si>
    <t>210415027505</t>
  </si>
  <si>
    <t>201023011570</t>
  </si>
  <si>
    <t>201009036670</t>
  </si>
  <si>
    <t>200930245316</t>
  </si>
  <si>
    <t>XFR from LCF7R to TUEBR</t>
  </si>
  <si>
    <t>200612010359</t>
  </si>
  <si>
    <t>200414042618</t>
  </si>
  <si>
    <t>200324034543</t>
  </si>
  <si>
    <t>200323011927</t>
  </si>
  <si>
    <t>200313039686</t>
  </si>
  <si>
    <t>200306022272</t>
  </si>
  <si>
    <t>US Bank Waterfall XFR</t>
  </si>
  <si>
    <t>200219018687</t>
  </si>
  <si>
    <t>200116040161</t>
  </si>
  <si>
    <t>200114016345</t>
  </si>
  <si>
    <t>200103008821</t>
  </si>
  <si>
    <t>191204011639</t>
  </si>
  <si>
    <t>191108025081</t>
  </si>
  <si>
    <t>191104014744</t>
  </si>
  <si>
    <t>191016031953</t>
  </si>
  <si>
    <t>190925011359</t>
  </si>
  <si>
    <t>XFR from LCF7R to Tuebor REIT</t>
  </si>
  <si>
    <t>190918014776</t>
  </si>
  <si>
    <t>190815039063</t>
  </si>
  <si>
    <t>XFR from LCF7 TRS to LCF7 REIT</t>
  </si>
  <si>
    <t>190716037665</t>
  </si>
  <si>
    <t>190625034629</t>
  </si>
  <si>
    <t>190603020394</t>
  </si>
  <si>
    <t>190319016704</t>
  </si>
  <si>
    <t>190307016685</t>
  </si>
  <si>
    <t>190215040871</t>
  </si>
  <si>
    <t>190115026961</t>
  </si>
  <si>
    <t>190110028014</t>
  </si>
  <si>
    <t>181218022921</t>
  </si>
  <si>
    <t>181116027683</t>
  </si>
  <si>
    <t>181109025367</t>
  </si>
  <si>
    <t>181106027393</t>
  </si>
  <si>
    <t>181017031585</t>
  </si>
  <si>
    <t>180820031046</t>
  </si>
  <si>
    <t>180725041307</t>
  </si>
  <si>
    <t>180717021501</t>
  </si>
  <si>
    <t>180703021684</t>
  </si>
  <si>
    <t>XFR from TUEBR to LCF7R</t>
  </si>
  <si>
    <t>180621011163</t>
  </si>
  <si>
    <t>180614016547</t>
  </si>
  <si>
    <t>180424018927</t>
  </si>
  <si>
    <t>180417011095</t>
  </si>
  <si>
    <t>180314014736</t>
  </si>
  <si>
    <t>180305036951</t>
  </si>
  <si>
    <t>180214012407</t>
  </si>
  <si>
    <t>180117019050</t>
  </si>
  <si>
    <t>180105024262</t>
  </si>
  <si>
    <t>171215049052</t>
  </si>
  <si>
    <t>171207021479</t>
  </si>
  <si>
    <t>171114037734</t>
  </si>
  <si>
    <t>171016015463</t>
  </si>
  <si>
    <t>170914022888</t>
  </si>
  <si>
    <t>170906025045</t>
  </si>
  <si>
    <t>170816035443</t>
  </si>
  <si>
    <t>170714030075</t>
  </si>
  <si>
    <t>170516030775</t>
  </si>
  <si>
    <t>170419027318</t>
  </si>
  <si>
    <t>170404023540</t>
  </si>
  <si>
    <t>170331029247</t>
  </si>
  <si>
    <t>170315008046</t>
  </si>
  <si>
    <t>170302032576</t>
  </si>
  <si>
    <t>170215028301</t>
  </si>
  <si>
    <t>170119007851</t>
  </si>
  <si>
    <t>170105035621</t>
  </si>
  <si>
    <t>161229033659</t>
  </si>
  <si>
    <t>161215052522</t>
  </si>
  <si>
    <t>XFR from LCF7T Controlled to LCF7T Funding</t>
  </si>
  <si>
    <t>INDIV OTHER/MISC</t>
  </si>
  <si>
    <t>103690812435</t>
  </si>
  <si>
    <t>XFR to US Bank Funding Account</t>
  </si>
  <si>
    <t>230518019924</t>
  </si>
  <si>
    <t>XFR from LCF7 REIT to Tuebor REIT</t>
  </si>
  <si>
    <t>230512044079</t>
  </si>
  <si>
    <t>XFR from LCREF to LCREP</t>
  </si>
  <si>
    <t>BOOK TRANSFER DEBIT 003GME ORIGINATOR:LADDER CRE F</t>
  </si>
  <si>
    <t>'239FJ28157MD3GME</t>
  </si>
  <si>
    <t>XFR from LCREF PNC to LCR3 PNC</t>
  </si>
  <si>
    <t>BOOK TRANSFER DEBIT 006UXA ORIGINATOR:LADDER CRE F</t>
  </si>
  <si>
    <t>'2285K39307EY6UXA</t>
  </si>
  <si>
    <t>BOOK TRANSFER DEBIT 003NEA ORIGINATOR:LADDER CRE F</t>
  </si>
  <si>
    <t>'21CAM5633FW03NEA</t>
  </si>
  <si>
    <t>XFR from LCREF PNC to TUERI PNC</t>
  </si>
  <si>
    <t>BOOK TRANSFER DEBIT 001NLY ORIGINATOR:LADDER CRE F</t>
  </si>
  <si>
    <t>'21CAM3739IW21NLY</t>
  </si>
  <si>
    <t>XFR from LCREP to LCF PNC</t>
  </si>
  <si>
    <t>BOOK TRANSFER DEBIT 008L2W ORIGINATOR:LADDER CRE P</t>
  </si>
  <si>
    <t>'239FJ3010OZD8L2W</t>
  </si>
  <si>
    <t>XFR from LCREP to LCFHR PNC</t>
  </si>
  <si>
    <t>BOOK TRANSFER DEBIT 006D2X ORIGINATOR:LADDER CRE P</t>
  </si>
  <si>
    <t>'239FJ3010OZD6D2X</t>
  </si>
  <si>
    <t>XFR from LCREP PNC to LCREF PNC</t>
  </si>
  <si>
    <t>BOOK TRANSFER DEBIT 00D5YG ORIGINATOR:LADDER CRE P</t>
  </si>
  <si>
    <t>'21C2M2157RQ0D5YG</t>
  </si>
  <si>
    <t>BOOK TRANSFER DEBIT 007XFI ORIGINATOR:LADDER CRE P</t>
  </si>
  <si>
    <t>'218GI4520C1Y7XFI</t>
  </si>
  <si>
    <t>BOOK TRANSFER DEBIT 006W6O ORIGINATOR:LADDER CAPIT</t>
  </si>
  <si>
    <t>'239MH24245LK6W6O</t>
  </si>
  <si>
    <t>BOOK TRANSFER DEBIT 005LX1 ORIGINATOR:LADDER CAPIT</t>
  </si>
  <si>
    <t>'239IJ0617I0L5LX1</t>
  </si>
  <si>
    <t>BOOK TRANSFER DEBIT 004PKH ORIGINATOR:LADDER CAPIT</t>
  </si>
  <si>
    <t>'239FF3541GIE4PKH</t>
  </si>
  <si>
    <t>BOOK TRANSFER DEBIT 003EUM ORIGINATOR:LADDER CAPIT</t>
  </si>
  <si>
    <t>'239CK44429HD3EUM</t>
  </si>
  <si>
    <t>BOOK TRANSFER DEBIT 0047P0 ORIGINATOR:LADDER CAPIT</t>
  </si>
  <si>
    <t>'2398K34155X947P0</t>
  </si>
  <si>
    <t>BOOK TRANSFER DEBIT 0072FP ORIGINATOR:LADDER CAPIT</t>
  </si>
  <si>
    <t>'238NJ5423H0372FP</t>
  </si>
  <si>
    <t>XFR from LCR3 PNC to LCR3 JPM</t>
  </si>
  <si>
    <t>WIRE TRANSFER OUT 002DMH ORIGINATOR:LADDER CAPITAL</t>
  </si>
  <si>
    <t>'NA8GC15465UJ2DMH</t>
  </si>
  <si>
    <t>BOOK TRANSFER DEBIT 006I6A ORIGINATOR:LADDER CAPIT</t>
  </si>
  <si>
    <t>'2389L0632BZW6I6A</t>
  </si>
  <si>
    <t>WIRE TRANSFER OUT 002DT8 ORIGINATOR:LADDER CAPITAL</t>
  </si>
  <si>
    <t>'NA88F3512L3M2DT8</t>
  </si>
  <si>
    <t>XFR from LCR3 PNC to LCR3</t>
  </si>
  <si>
    <t>WIRE TRANSFER OUT 000D8F ORIGINATOR:LADDER CAPITAL</t>
  </si>
  <si>
    <t>'NA7SF0217KVH0D8F</t>
  </si>
  <si>
    <t>WIRE TRANSFER OUT 007LKO ORIGINATOR:LADDER CAPITAL</t>
  </si>
  <si>
    <t>'237KL0658RFQ7LKO</t>
  </si>
  <si>
    <t>WIRE TRANSFER OUT 001S1O ORIGINATOR:LADDER CAPITAL</t>
  </si>
  <si>
    <t>'NA7J92613OII1S1O</t>
  </si>
  <si>
    <t>WIRE TRANSFER OUT 00329N ORIGINATOR:LADDER CAPITAL</t>
  </si>
  <si>
    <t>'NA7HG0622P3F329N</t>
  </si>
  <si>
    <t>WIRE TRANSFER OUT 0080O4 ORIGINATOR:LADDER CAPITAL</t>
  </si>
  <si>
    <t>'237AM06563OF80O4</t>
  </si>
  <si>
    <t>WIRE TRANSFER OUT 001G78 ORIGINATOR:LADDER CAPITAL</t>
  </si>
  <si>
    <t>'NA7AG543580A1G78</t>
  </si>
  <si>
    <t>WIRE TRANSFER OUT 002HFK ORIGINATOR:LADDER CAPITAL</t>
  </si>
  <si>
    <t>'NA6UG32235I52HFK</t>
  </si>
  <si>
    <t>WIRE TRANSFER OUT 0040QF ORIGINATOR:LADDER CAPITAL</t>
  </si>
  <si>
    <t>'NA6EG59513Q240QF</t>
  </si>
  <si>
    <t>WIRE TRANSFER OUT 004N73 ORIGINATOR:LADDER CAPITAL</t>
  </si>
  <si>
    <t>'2368L3157E4W4N73</t>
  </si>
  <si>
    <t>WIRE TRANSFER OUT 000JL2 ORIGINATOR:LADDER CAPITAL</t>
  </si>
  <si>
    <t>'NA5OG2918RAS0JL2</t>
  </si>
  <si>
    <t>WIRE TRANSFER OUT 002P0X ORIGINATOR:LADDER CAPITAL</t>
  </si>
  <si>
    <t>'NA5HE4652NNR2P0X</t>
  </si>
  <si>
    <t>WIRE TRANSFER OUT 0020B7 ORIGINATOR:LADDER CAPITAL</t>
  </si>
  <si>
    <t>'235CL4205AHR20B7</t>
  </si>
  <si>
    <t>BOOK TRANSFER DEBIT 003V6Q ORIGINATOR:LADDER CAPIT</t>
  </si>
  <si>
    <t>'235AL1846OKR3V6Q</t>
  </si>
  <si>
    <t>XFR from LCFR3 PNC to LCR3</t>
  </si>
  <si>
    <t>WIRE TRANSFER OUT 002FY7 ORIGINATOR:LADDER CAPITAL</t>
  </si>
  <si>
    <t>'2352L48254AL2FY7</t>
  </si>
  <si>
    <t>BOOK TRANSFER DEBIT 002RR0 ORIGINATOR:LADDER CAPIT</t>
  </si>
  <si>
    <t>'234HL3738JRW2RR0</t>
  </si>
  <si>
    <t>BOOK TRANSFER DEBIT 0026OI ORIGINATOR:LADDER CAPIT</t>
  </si>
  <si>
    <t>'234EK3450MQQ26OI</t>
  </si>
  <si>
    <t>BOOK TRANSFER DEBIT 0002U8 ORIGINATOR:LADDER CAPIT</t>
  </si>
  <si>
    <t>'234AL17154FQ02U8</t>
  </si>
  <si>
    <t>WIRE TRANSFER OUT 005ER3 ORIGINATOR:LADDER CAPITAL</t>
  </si>
  <si>
    <t>'NA3MC2954BZP5ER3</t>
  </si>
  <si>
    <t>WIRE TRANSFER OUT 000WD7 ORIGINATOR:LADDER CAPITAL</t>
  </si>
  <si>
    <t>'NA3EG3421KPL0WD7</t>
  </si>
  <si>
    <t>WIRE TRANSFER OUT 005UYE ORIGINATOR:LADDER CAPITAL</t>
  </si>
  <si>
    <t>'233EL304893Q5UYE</t>
  </si>
  <si>
    <t>WIRE TRANSFER OUT 004JO3 ORIGINATOR:LADDER CAPITAL</t>
  </si>
  <si>
    <t>'NA3DC3048DBL4JO3</t>
  </si>
  <si>
    <t>BOOK TRANSFER DEBIT 006OI2 ORIGINATOR:LADDER CAPIT</t>
  </si>
  <si>
    <t>'233AI21449196OI2</t>
  </si>
  <si>
    <t>BOOK TRANSFER DEBIT 007L6E ORIGINATOR:LADDER CAPIT</t>
  </si>
  <si>
    <t>'2326J08155JL7L6E</t>
  </si>
  <si>
    <t>BOOK TRANSFER DEBIT 003RT0 ORIGINATOR:LADDER CAPIT</t>
  </si>
  <si>
    <t>'231DL17001TD3RT0</t>
  </si>
  <si>
    <t>BOOK TRANSFER DEBIT 003XA1 ORIGINATOR:LADDER CAPIT</t>
  </si>
  <si>
    <t>'22B3I1113FAV3XA1</t>
  </si>
  <si>
    <t>BOOK TRANSFER DEBIT 005BLD ORIGINATOR:LADDER CAPIT</t>
  </si>
  <si>
    <t>'22ADL1407A0U5BLD</t>
  </si>
  <si>
    <t>BOOK TRANSFER DEBIT 00062U ORIGINATOR:LADDER CAPIT</t>
  </si>
  <si>
    <t>'2296I5232FV4062U</t>
  </si>
  <si>
    <t>BOOK TRANSFER DEBIT 005FE5 ORIGINATOR:LADDER CAPIT</t>
  </si>
  <si>
    <t>'227SI21574E05FE5</t>
  </si>
  <si>
    <t>BOOK TRANSFER DEBIT 000F6V ORIGINATOR:LADDER CAPIT</t>
  </si>
  <si>
    <t>'226OL5238ISH0F6V</t>
  </si>
  <si>
    <t>BOOK TRANSFER DEBIT 007H68 ORIGINATOR:LADDER CAPIT</t>
  </si>
  <si>
    <t>'226GL303400C7H68</t>
  </si>
  <si>
    <t>BOOK TRANSFER DEBIT 005XN5 ORIGINATOR:LADDER CAPIT</t>
  </si>
  <si>
    <t>'2269L1219OV05XN5</t>
  </si>
  <si>
    <t>BOOK TRANSFER DEBIT 001P99 ORIGINATOR:LADDER CAPIT</t>
  </si>
  <si>
    <t>'2267H2838FNY1P99</t>
  </si>
  <si>
    <t>BOOK TRANSFER DEBIT 003JRE ORIGINATOR:LADDER CAPIT</t>
  </si>
  <si>
    <t>'224CJ2130PQI3JRE</t>
  </si>
  <si>
    <t>BOOK TRANSFER DEBIT 001NZR ORIGINATOR:LADDER CAPIT</t>
  </si>
  <si>
    <t>'223GL3537OM21NZR</t>
  </si>
  <si>
    <t>BOOK TRANSFER DEBIT 00ADDS ORIGINATOR:LADDER CAPIT</t>
  </si>
  <si>
    <t>'2224L2333B92ADDS</t>
  </si>
  <si>
    <t>BOOK TRANSFER DEBIT 00B1CR ORIGINATOR:LADDER CAPIT</t>
  </si>
  <si>
    <t>'21CEM0352960B1CR</t>
  </si>
  <si>
    <t>XFR from LCR3 PNC to TUERI PNC</t>
  </si>
  <si>
    <t>BOOK TRANSFER DEBIT 001LM0 ORIGINATOR:LADDER CAPIT</t>
  </si>
  <si>
    <t>'21CAM3739KS21LM0</t>
  </si>
  <si>
    <t>BOOK TRANSFER DEBIT 001FMY ORIGINATOR:LADDER CAPIT</t>
  </si>
  <si>
    <t>'21C9G5426KI11FMY</t>
  </si>
  <si>
    <t>XFR from LCR3 PNC to TUET2 JPM</t>
  </si>
  <si>
    <t>WIRE TRANSFER OUT 003DCB ORIGINATOR:LADDER CAPITAL</t>
  </si>
  <si>
    <t>'21C8L0101DY23DCB</t>
  </si>
  <si>
    <t>BOOK TRANSFER DEBIT 0075LX ORIGINATOR:LADDER CAPIT</t>
  </si>
  <si>
    <t>'21C2M0413AC075LX</t>
  </si>
  <si>
    <t>BOOK TRANSFER DEBIT 001SUR ORIGINATOR:LADDER CAPIT</t>
  </si>
  <si>
    <t>'21BGH29143ZI1SUR</t>
  </si>
  <si>
    <t>BOOK TRANSFER DEBIT 008CZH ORIGINATOR:LADDER CAPIT</t>
  </si>
  <si>
    <t>'2391L0122A288CZH</t>
  </si>
  <si>
    <t>BOOK TRANSFER DEBIT 00162K ORIGINATOR:LADDER CAPIT</t>
  </si>
  <si>
    <t>'238MG3709K2Z162K</t>
  </si>
  <si>
    <t>XFR from LCREE PNC to LCREE JPM</t>
  </si>
  <si>
    <t>WIRE TRANSFER OUT 000H1H ORIGINATOR:LADDER CAPITAL</t>
  </si>
  <si>
    <t>'NA81B3806O9I0H1H</t>
  </si>
  <si>
    <t>BOOK TRANSFER DEBIT 006X5T ORIGINATOR:LADDER CAPIT</t>
  </si>
  <si>
    <t>'237SJ42423PP6X5T</t>
  </si>
  <si>
    <t>XFR from LCREE PNC to LCREE</t>
  </si>
  <si>
    <t>WIRE TRANSFER OUT 003FX6 ORIGINATOR:LADDER CAPITAL</t>
  </si>
  <si>
    <t>'NA7HG0622O0G3FX6</t>
  </si>
  <si>
    <t>WIRE TRANSFER OUT 001PW2 ORIGINATOR:LADDER CAPITAL</t>
  </si>
  <si>
    <t>'NA73A1153I051PW2</t>
  </si>
  <si>
    <t>WIRE TRANSFER OUT 000YQL ORIGINATOR:LADDER CAPITAL</t>
  </si>
  <si>
    <t>'NA6MA2324L640YQL</t>
  </si>
  <si>
    <t>WIRE TRANSFER OUT 0022GL ORIGINATOR:LADDER CAPITAL</t>
  </si>
  <si>
    <t>'NA62C3238E5S22GL</t>
  </si>
  <si>
    <t>BOOK TRANSFER DEBIT 001951 ORIGINATOR:LADDER CAPIT</t>
  </si>
  <si>
    <t>'235VL0539BFW1951</t>
  </si>
  <si>
    <t>BOOK TRANSFER DEBIT 003QXJ ORIGINATOR:LADDER CAPIT</t>
  </si>
  <si>
    <t>'2352K544331J3QXJ</t>
  </si>
  <si>
    <t>BOOK TRANSFER DEBIT 0079T1 ORIGINATOR:LADDER CAPIT</t>
  </si>
  <si>
    <t>'2351L17334JK79T1</t>
  </si>
  <si>
    <t>BOOK TRANSFER DEBIT 0047OC ORIGINATOR:LADDER CAPIT</t>
  </si>
  <si>
    <t>'234RH0527K3147OC</t>
  </si>
  <si>
    <t>BOOK TRANSFER DEBIT 005W7O ORIGINATOR:LADDER CAPIT</t>
  </si>
  <si>
    <t>'234AH27511YP5W7O</t>
  </si>
  <si>
    <t>BOOK TRANSFER DEBIT 0066H3 ORIGINATOR:LADDER CAPIT</t>
  </si>
  <si>
    <t>'2343J5342ISK66H3</t>
  </si>
  <si>
    <t>XFR from LCREE PNC to LCFHR JPM</t>
  </si>
  <si>
    <t>BOOK TRANSFER DEBIT 003L8Z ORIGINATOR:LADDER CAPIT</t>
  </si>
  <si>
    <t>'233NK4225APQ3L8Z</t>
  </si>
  <si>
    <t>BOOK TRANSFER DEBIT 005G4S ORIGINATOR:LADDER CAPIT</t>
  </si>
  <si>
    <t>'233LH1825JZR5G4S</t>
  </si>
  <si>
    <t>BOOK TRANSFER DEBIT 00332Q ORIGINATOR:LADDER CAPIT</t>
  </si>
  <si>
    <t>'233DG30489ZQ332Q</t>
  </si>
  <si>
    <t>BOOK TRANSFER DEBIT 000YFU ORIGINATOR:LADDER CAPIT</t>
  </si>
  <si>
    <t>'22ADL1407BPV0YFU</t>
  </si>
  <si>
    <t>BOOK TRANSFER DEBIT 005WF4 ORIGINATOR:LADDER CAPIT</t>
  </si>
  <si>
    <t>'229CH5417QDI5WF4</t>
  </si>
  <si>
    <t>BOOK TRANSFER DEBIT 000O61 ORIGINATOR:LADDER CAPIT</t>
  </si>
  <si>
    <t>'227SI2156LKY0O61</t>
  </si>
  <si>
    <t>BOOK TRANSFER DEBIT 009XJB ORIGINATOR:LADDER CAPIT</t>
  </si>
  <si>
    <t>'226TI1309IWG9XJB</t>
  </si>
  <si>
    <t>BOOK TRANSFER DEBIT 008QJH ORIGINATOR:LADDER CAPIT</t>
  </si>
  <si>
    <t>'225DF52283XN8QJH</t>
  </si>
  <si>
    <t>BOOK TRANSFER DEBIT 008PC4 ORIGINATOR:LADDER CAPIT</t>
  </si>
  <si>
    <t>'223GL35382548PC4</t>
  </si>
  <si>
    <t>BOOK TRANSFER DEBIT 00AB39 ORIGINATOR:LADDER CAPIT</t>
  </si>
  <si>
    <t>'2232K3134ONMAB39</t>
  </si>
  <si>
    <t>BOOK TRANSFER DEBIT 003UA4 ORIGINATOR:LADDER CAPIT</t>
  </si>
  <si>
    <t>'222BJ2922GX83UA4</t>
  </si>
  <si>
    <t>BOOK TRANSFER DEBIT 0087AN ORIGINATOR:LADDER CAPIT</t>
  </si>
  <si>
    <t>'221CK11406XM87AN</t>
  </si>
  <si>
    <t>BOOK TRANSFER DEBIT 006LZC ORIGINATOR:LADDER CAPIT</t>
  </si>
  <si>
    <t>'21B8H5255HBR6LZC</t>
  </si>
  <si>
    <t>XFR from LCREE PNC to Tuebor REIT PNC</t>
  </si>
  <si>
    <t>XFR from LCI PNC to LCFHR PNC</t>
  </si>
  <si>
    <t>BOOK TRANSFER DEBIT 0049JA ORIGINATOR:LADDER CAPIT</t>
  </si>
  <si>
    <t>'232AK324201J49JA</t>
  </si>
  <si>
    <t>BOOK TRANSFER DEBIT 002WSL ORIGINATOR:LADDER CAPIT</t>
  </si>
  <si>
    <t>'231OK2000BCK2WSL</t>
  </si>
  <si>
    <t>BOOK TRANSFER DEBIT 00819Z ORIGINATOR:LADDER CAPIT</t>
  </si>
  <si>
    <t>'22B3I1113ECV819Z</t>
  </si>
  <si>
    <t>BOOK TRANSFER DEBIT 0079Z4 ORIGINATOR:LADDER CAPIT</t>
  </si>
  <si>
    <t>'227SI21547EZ79Z4</t>
  </si>
  <si>
    <t>BOOK TRANSFER DEBIT 001KDT ORIGINATOR:LADDER CAPIT</t>
  </si>
  <si>
    <t>'225HL5626KWS1KDT</t>
  </si>
  <si>
    <t>BOOK TRANSFER DEBIT 00BQZ7 ORIGINATOR:LADDER CAPIT</t>
  </si>
  <si>
    <t>'225HL4512G2UBQZ7</t>
  </si>
  <si>
    <t>BOOK TRANSFER DEBIT 000OO5 ORIGINATOR:LADDER CAPIT</t>
  </si>
  <si>
    <t>'2232K3134L9L0OO5</t>
  </si>
  <si>
    <t>BOOK TRANSFER DEBIT 00378J ORIGINATOR:LADDER CAPIT</t>
  </si>
  <si>
    <t>'222FG1752QHF378J</t>
  </si>
  <si>
    <t>BOOK TRANSFER DEBIT 0086ZG ORIGINATOR:LADDER CAPIT</t>
  </si>
  <si>
    <t>'221SF4627NE186ZG</t>
  </si>
  <si>
    <t>BOOK TRANSFER DEBIT 005G3I ORIGINATOR:LADDER CAPIT</t>
  </si>
  <si>
    <t>'221CK4104QQM5G3I</t>
  </si>
  <si>
    <t>BOOK TRANSFER DEBIT 0020SB ORIGINATOR:LADDER CAPIT</t>
  </si>
  <si>
    <t>'21CEL24035A120SB</t>
  </si>
  <si>
    <t>BOOK TRANSFER DEBIT 005EJP ORIGINATOR:LADDER CAPIT</t>
  </si>
  <si>
    <t>'21BMM1201K525EJP</t>
  </si>
  <si>
    <t>BOOK TRANSFER DEBIT 000UTT ORIGINATOR:LADDER CAPIT</t>
  </si>
  <si>
    <t>'21BIG5244CLP0UTT</t>
  </si>
  <si>
    <t>BOOK TRANSFER DEBIT 001OG4 ORIGINATOR:LADDER CAPIT</t>
  </si>
  <si>
    <t>'21BAM2906NUQ1OG4</t>
  </si>
  <si>
    <t>BOOK TRANSFER DEBIT 004YCV ORIGINATOR:LADDER CAPIT</t>
  </si>
  <si>
    <t>'21ARL1714GBK4YCV</t>
  </si>
  <si>
    <t>BOOK TRANSFER DEBIT 000WS8 ORIGINATOR:LADDER CAPIT</t>
  </si>
  <si>
    <t>'2199K1833H6H0WS8</t>
  </si>
  <si>
    <t>XFR from LCI PNC to Tuebor PNC</t>
  </si>
  <si>
    <t>XFR from LTRS1 PNC to LCF PNC</t>
  </si>
  <si>
    <t>BOOK TRANSFER DEBIT 007QRH ORIGINATOR:LC TRS I LLC</t>
  </si>
  <si>
    <t>'238VG54432387QRH</t>
  </si>
  <si>
    <t>XFR from LTRS1 PNC to LTRS1</t>
  </si>
  <si>
    <t>WIRE TRANSFER OUT 000W9S ORIGINATOR:LC TRS I LLC A</t>
  </si>
  <si>
    <t>'NA7HG0622Q3F0W9S</t>
  </si>
  <si>
    <t>WIRE TRANSFER OUT 0049I4 ORIGINATOR:LC TRS I LLC A</t>
  </si>
  <si>
    <t>'NA77C3838HU549I4</t>
  </si>
  <si>
    <t>WIRE TRANSFER OUT 002Q5H ORIGINATOR:LC TRS I LLC A</t>
  </si>
  <si>
    <t>'NA6MA2324KY32Q5H</t>
  </si>
  <si>
    <t>WIRE TRANSFER OUT 001779 ORIGINATOR:LC TRS I LLC A</t>
  </si>
  <si>
    <t>'NA6CC0239D511779</t>
  </si>
  <si>
    <t>WIRE TRANSFER OUT 004KMM ORIGINATOR:LC TRS I LLC A</t>
  </si>
  <si>
    <t>'NA68A1040GUR4KMM</t>
  </si>
  <si>
    <t>XFR from LTRS1 PNC to LTRS1 JPM</t>
  </si>
  <si>
    <t>WIRE TRANSFER OUT 001L84 ORIGINATOR:LC TRS I LLC A</t>
  </si>
  <si>
    <t>'NA67D253748R1L84</t>
  </si>
  <si>
    <t>WIRE TRANSFER OUT 004BB7 ORIGINATOR:LC TRS I LLC A</t>
  </si>
  <si>
    <t>'NA5HE46525PS4BB7</t>
  </si>
  <si>
    <t>BOOK TRANSFER DEBIT 002KWO ORIGINATOR:LC TRS I LLC</t>
  </si>
  <si>
    <t>'235CL4205B8Q2KWO</t>
  </si>
  <si>
    <t>XFR from TRS1 PNC to LCF PNC</t>
  </si>
  <si>
    <t>BOOK TRANSFER DEBIT 0001Z9 ORIGINATOR:LC TRS I LLC</t>
  </si>
  <si>
    <t>'233FK1748MRP01Z9</t>
  </si>
  <si>
    <t>BOOK TRANSFER DEBIT 006X2S ORIGINATOR:LC TRS I LLC</t>
  </si>
  <si>
    <t>'233DG3048CGQ6X2S</t>
  </si>
  <si>
    <t>BOOK TRANSFER DEBIT 002LFC ORIGINATOR:LC TRS I LLC</t>
  </si>
  <si>
    <t>'232SM1921NU32LFC</t>
  </si>
  <si>
    <t>XFR from LTRS1 PNC to LFC PNC</t>
  </si>
  <si>
    <t>BOOK TRANSFER DEBIT 005JXH ORIGINATOR:LC TRS I LLC</t>
  </si>
  <si>
    <t>'2326J081582K5JXH</t>
  </si>
  <si>
    <t>BOOK TRANSFER DEBIT 000T1X ORIGINATOR:LC TRS I LLC</t>
  </si>
  <si>
    <t>'2323J18598BJ0T1X</t>
  </si>
  <si>
    <t>BOOK TRANSFER DEBIT 00B62U ORIGINATOR:LC TRS I LLC</t>
  </si>
  <si>
    <t>'22ASE5833B7WB62U</t>
  </si>
  <si>
    <t>BOOK TRANSFER DEBIT 004VJM ORIGINATOR:LC TRS I LLC</t>
  </si>
  <si>
    <t>'22AOF5315I4V4VJM</t>
  </si>
  <si>
    <t>BOOK TRANSFER DEBIT 005WSH ORIGINATOR:LC TRS I LLC</t>
  </si>
  <si>
    <t>'2299I5033C245WSH</t>
  </si>
  <si>
    <t>BOOK TRANSFER DEBIT 0079ZR ORIGINATOR:LC TRS I LLC</t>
  </si>
  <si>
    <t>'227SI2156F7Z79ZR</t>
  </si>
  <si>
    <t>BOOK TRANSFER DEBIT 004H8F ORIGINATOR:LC TRS I LLC</t>
  </si>
  <si>
    <t>'2276J3742Q8G4H8F</t>
  </si>
  <si>
    <t>XFR from LTRS1 PNC to LCC PNC</t>
  </si>
  <si>
    <t>BOOK TRANSFER DEBIT 008HO2 ORIGINATOR:LC TRS I LLC</t>
  </si>
  <si>
    <t>'226UJ1713JHI8HO2</t>
  </si>
  <si>
    <t>BOOK TRANSFER DEBIT 00C04S ORIGINATOR:LC TRS I LLC</t>
  </si>
  <si>
    <t>'224IH12059BHC04S</t>
  </si>
  <si>
    <t>BOOK TRANSFER DEBIT 002GQ0 ORIGINATOR:LC TRS I LLC</t>
  </si>
  <si>
    <t>'224CJ2130OJH2GQ0</t>
  </si>
  <si>
    <t>BOOK TRANSFER DEBIT 007OFZ ORIGINATOR:LC TRS I LLC</t>
  </si>
  <si>
    <t>'2247F4921AEB7OFZ</t>
  </si>
  <si>
    <t>BOOK TRANSFER DEBIT 003HG4 ORIGINATOR:LC TRS I LLC</t>
  </si>
  <si>
    <t>'2232K3134MFK3HG4</t>
  </si>
  <si>
    <t>BOOK TRANSFER DEBIT 001ONT ORIGINATOR:LC TRS I LLC</t>
  </si>
  <si>
    <t>'222FG1752IPG1ONT</t>
  </si>
  <si>
    <t>BOOK TRANSFER DEBIT 0007NM ORIGINATOR:LC TRS I LLC</t>
  </si>
  <si>
    <t>'222AM0028EJ707NM</t>
  </si>
  <si>
    <t>BOOK TRANSFER DEBIT 005CB0 ORIGINATOR:LC TRS I LLC</t>
  </si>
  <si>
    <t>'221SF4627I235CB0</t>
  </si>
  <si>
    <t>BOOK TRANSFER DEBIT 00822X ORIGINATOR:LC TRS I LLC</t>
  </si>
  <si>
    <t>'221RI4429R62822X</t>
  </si>
  <si>
    <t>BOOK TRANSFER DEBIT 000O3K ORIGINATOR:LC TRS I LLC</t>
  </si>
  <si>
    <t>'221CK4104RPM0O3K</t>
  </si>
  <si>
    <t>BOOK TRANSFER DEBIT 003HY6 ORIGINATOR:LC TRS I LLC</t>
  </si>
  <si>
    <t>'2216H1803O2F3HY6</t>
  </si>
  <si>
    <t>BOOK TRANSFER DEBIT 004Y5A ORIGINATOR:LC TRS I LLC</t>
  </si>
  <si>
    <t>'21CMM4426DXC4Y5A</t>
  </si>
  <si>
    <t>XFR from TRS1 PNC to LCC PNC</t>
  </si>
  <si>
    <t>BOOK TRANSFER DEBIT 008G61 ORIGINATOR:LC TRS I LLC</t>
  </si>
  <si>
    <t>'21CFI0708LZ28G61</t>
  </si>
  <si>
    <t>BOOK TRANSFER DEBIT 006QCI ORIGINATOR:LC TRS I LLC</t>
  </si>
  <si>
    <t>'21BNK4944OE16QCI</t>
  </si>
  <si>
    <t>BOOK TRANSFER DEBIT 001ONX ORIGINATOR:LC TRS I LLC</t>
  </si>
  <si>
    <t>'21BAM2906MQS1ONX</t>
  </si>
  <si>
    <t>BOOK TRANSFER DEBIT 005EA6 ORIGINATOR:LC TRS I LLC</t>
  </si>
  <si>
    <t>'21B8H5255HKS5EA6</t>
  </si>
  <si>
    <t>BOOK TRANSFER DEBIT 002UA7 ORIGINATOR:LC TRS I LLC</t>
  </si>
  <si>
    <t>'21B5J5231P2Q2UA7</t>
  </si>
  <si>
    <t>BOOK TRANSFER DEBIT 002ECT ORIGINATOR:LC TRS I LLC</t>
  </si>
  <si>
    <t>'21ARL1714E4K2ECT</t>
  </si>
  <si>
    <t>XFR from LCF PNC to LTRS1 PNC</t>
  </si>
  <si>
    <t>BOOK TRANSFER DEBIT 00B8RG ORIGINATOR:LC TRS I LLC</t>
  </si>
  <si>
    <t>'2193F150870BB8RG</t>
  </si>
  <si>
    <t>BOOK TRANSFER DEBIT 006X56 ORIGINATOR:LC TRS I LLC</t>
  </si>
  <si>
    <t>'218UI340135A6X56</t>
  </si>
  <si>
    <t>BOOK TRANSFER DEBIT 008KN0 ORIGINATOR:LC TRS I LLC</t>
  </si>
  <si>
    <t>'218NF0941CWY8KN0</t>
  </si>
  <si>
    <t>BOOK TRANSFER DEBIT 003VB6 ORIGINATOR:LC TRS I LLC</t>
  </si>
  <si>
    <t>'218HG15354W03VB6</t>
  </si>
  <si>
    <t>BOOK TRANSFER DEBIT 004WSV ORIGINATOR:LC TRS I LLC</t>
  </si>
  <si>
    <t>'218CL26109H04WSV</t>
  </si>
  <si>
    <t>XFR from Tuebor REIT PNC to Tuebor REIT JPM</t>
  </si>
  <si>
    <t>WIRE TRANSFER OUT 005P6F ORIGINATOR:TUEBOR REIT IN</t>
  </si>
  <si>
    <t>'235CL420595P5P6F</t>
  </si>
  <si>
    <t>XFR from TUERI PNC to TUERI JPM</t>
  </si>
  <si>
    <t>WIRE TRANSFER OUT 0045QW ORIGINATOR:TUEBOR REIT IN</t>
  </si>
  <si>
    <t>'NA3DC30484FK45QW</t>
  </si>
  <si>
    <t>XFR from LCC PNC to LCC</t>
  </si>
  <si>
    <t>WIRE TRANSFER OUT 002IOJ ORIGINATOR:LADDER CAPITAL</t>
  </si>
  <si>
    <t>'NA6MA2324EY62IOJ</t>
  </si>
  <si>
    <t>WIRE TRANSFER OUT 003WDH ORIGINATOR:LADDER CAPITAL</t>
  </si>
  <si>
    <t>'NA6DF3611LU13WDH</t>
  </si>
  <si>
    <t>WIRE TRANSFER OUT 003P7O ORIGINATOR:LADDER CAPITAL</t>
  </si>
  <si>
    <t>'NA6CC0239QW13P7O</t>
  </si>
  <si>
    <t>WIRE TRANSFER OUT 003TVK ORIGINATOR:LADDER CAPITAL</t>
  </si>
  <si>
    <t>'NA68A10414DU3TVK</t>
  </si>
  <si>
    <t>XFR from LCC PNC to LCFHR PNC</t>
  </si>
  <si>
    <t>BOOK TRANSFER DEBIT 003YEH ORIGINATOR:LADDER CAPIT</t>
  </si>
  <si>
    <t>'229UG1224M1Q3YEH</t>
  </si>
  <si>
    <t>BOOK TRANSFER DEBIT 004GXD ORIGINATOR:LADDER CAPIT</t>
  </si>
  <si>
    <t>'226UJ1712L4G4GXD</t>
  </si>
  <si>
    <t>BOOK TRANSFER DEBIT 000IX0 ORIGINATOR:LADDER CAPIT</t>
  </si>
  <si>
    <t>'226UJ1711LXG0IX0</t>
  </si>
  <si>
    <t>BOOK TRANSFER DEBIT 0022E5 ORIGINATOR:LADDER CAPIT</t>
  </si>
  <si>
    <t>'225IF35517VT22E5</t>
  </si>
  <si>
    <t>BOOK TRANSFER DEBIT 00A0DX ORIGINATOR:LADDER CAPIT</t>
  </si>
  <si>
    <t>'225HL5627F7SA0DX</t>
  </si>
  <si>
    <t>XFR from LCC PNC to LTRS1 PNC</t>
  </si>
  <si>
    <t>BOOK TRANSFER DEBIT 003JGA ORIGINATOR:LADDER CAPIT</t>
  </si>
  <si>
    <t>'2247F4921BU83JGA</t>
  </si>
  <si>
    <t>BOOK TRANSFER DEBIT 0023QI ORIGINATOR:LADDER CAPIT</t>
  </si>
  <si>
    <t>'223VL1444J0823QI</t>
  </si>
  <si>
    <t>BOOK TRANSFER DEBIT 0008IU ORIGINATOR:LADDER CAPIT</t>
  </si>
  <si>
    <t>'223UM0321HQB08IU</t>
  </si>
  <si>
    <t>BOOK TRANSFER DEBIT 0060MI ORIGINATOR:LADDER CAPIT</t>
  </si>
  <si>
    <t>'222SI39036CM60MI</t>
  </si>
  <si>
    <t>XFR from LCC PNC to LCC JPM</t>
  </si>
  <si>
    <t>WIRE TRANSFER OUT 0047U2 ORIGINATOR:LADDER CAPITAL</t>
  </si>
  <si>
    <t>'MA2PB2239CL947U2</t>
  </si>
  <si>
    <t>WIRE TRANSFER OUT 0038K9 ORIGINATOR:LADDER CAPITAL</t>
  </si>
  <si>
    <t>'221SL39120N138K9</t>
  </si>
  <si>
    <t>BOOK TRANSFER DEBIT 0023G8 ORIGINATOR:LADDER CAPIT</t>
  </si>
  <si>
    <t>'21CUG51364GG23G8</t>
  </si>
  <si>
    <t>BOOK TRANSFER DEBIT 0019AH ORIGINATOR:LADDER CAPIT</t>
  </si>
  <si>
    <t>'21CTJ5251QIG19AH</t>
  </si>
  <si>
    <t>WIRE TRANSFER OUT 0081JK ORIGINATOR:LADDER CAPITAL</t>
  </si>
  <si>
    <t>'21CSL22488AC81JK</t>
  </si>
  <si>
    <t>BOOK TRANSFER DEBIT 006IPW ORIGINATOR:LADDER CAPIT</t>
  </si>
  <si>
    <t>'21CSL2138KAD6IPW</t>
  </si>
  <si>
    <t>BOOK TRANSFER DEBIT 00D50U ORIGINATOR:LADDER CAPIT</t>
  </si>
  <si>
    <t>'21CFI0708KW0D50U</t>
  </si>
  <si>
    <t>BOOK TRANSFER DEBIT 003W6L ORIGINATOR:LADDER CAPIT</t>
  </si>
  <si>
    <t>'21A8K52032TV3W6L</t>
  </si>
  <si>
    <t>BOOK TRANSFER DEBIT 000QE2 ORIGINATOR:LADDER CAPIT</t>
  </si>
  <si>
    <t>'219UL100766V0QE2</t>
  </si>
  <si>
    <t>BOOK TRANSFER DEBIT 007BQB ORIGINATOR:LADDER CAPIT</t>
  </si>
  <si>
    <t>'219RL2505ESU7BQB</t>
  </si>
  <si>
    <t>BOOK TRANSFER DEBIT 002EX6 ORIGINATOR:LADDER CAPIT</t>
  </si>
  <si>
    <t>'218HG1535GGY2EX6</t>
  </si>
  <si>
    <t>XFR from LCC PNC to LCF PNC</t>
  </si>
  <si>
    <t>XFR from LCC - PNC to LCC JPM</t>
  </si>
  <si>
    <t>XFR from LCF PNC Loan Acc to LCF PNC</t>
  </si>
  <si>
    <t>XFR from LCF PNC Loan Dep Acc to LCF PNC</t>
  </si>
  <si>
    <t>XFR from LCF PNC Loan Dep to LCF PNC</t>
  </si>
  <si>
    <t>XFR from LCF Loan Dep to LCF Trading</t>
  </si>
  <si>
    <t>XFR from Tuebor PNC to LCFP</t>
  </si>
  <si>
    <t>WIRE TRANSFER OUT 003NZG ORIGINATOR:TUEBOR CAPTIVE</t>
  </si>
  <si>
    <t>'NA9RC22139RP3NZG</t>
  </si>
  <si>
    <t>XFR from Tuebor PNC to 2LAD</t>
  </si>
  <si>
    <t>WIRE TRANSFER OUT 004458 ORIGINATOR:TUEBOR CAPTIVE</t>
  </si>
  <si>
    <t>'NA96D45474TO4458</t>
  </si>
  <si>
    <t>WIRE TRANSFER OUT 002LWX ORIGINATOR:TUEBOR CAPTIVE</t>
  </si>
  <si>
    <t>'NA91C015198O2LWX</t>
  </si>
  <si>
    <t>WIRE TRANSFER OUT 000R44 ORIGINATOR:TUEBOR CAPTIVE</t>
  </si>
  <si>
    <t>'NA8PB224691M0R44</t>
  </si>
  <si>
    <t>WIRE TRANSFER OUT 0016HJ ORIGINATOR:TUEBOR CAPTIVE</t>
  </si>
  <si>
    <t>'NA8OB4003M2K16HJ</t>
  </si>
  <si>
    <t>XFR from Tuebor PNC to Tubeor Op</t>
  </si>
  <si>
    <t>WIRE TRANSFER OUT 003CQA ORIGINATOR:TUEBOR CAPTIVE</t>
  </si>
  <si>
    <t>'234KM0915IMX3CQA</t>
  </si>
  <si>
    <t>WIRE TRANSFER OUT 000G6D ORIGINATOR:TUEBOR CAPTIVE</t>
  </si>
  <si>
    <t>'NA4AF5124FNS0G6D</t>
  </si>
  <si>
    <t>WIRE TRANSFER OUT 003642 ORIGINATOR:TUEBOR CAPTIVE</t>
  </si>
  <si>
    <t>'NA3DC3048C1N3642</t>
  </si>
  <si>
    <t>XFR from Tuebor PNC to Tuebor SC</t>
  </si>
  <si>
    <t>WIRE TRANSFER OUT 004BLL ORIGINATOR:TUEBOR CAPTIVE</t>
  </si>
  <si>
    <t>'228OF0830MM74BLL</t>
  </si>
  <si>
    <t>XFR from Tuebor PNC to Tuebor CMS</t>
  </si>
  <si>
    <t>WIRE TRANSFER OUT 009RZ0 ORIGINATOR:TUEBOR CAPTIVE</t>
  </si>
  <si>
    <t>'227SI2153CEZ9RZ0</t>
  </si>
  <si>
    <t>XFR from Tuebor PNC to Tuebor PB Acc</t>
  </si>
  <si>
    <t>WIRE TRANSFER OUT 000GHG ORIGINATOR:TUEBOR CAPTIVE</t>
  </si>
  <si>
    <t>'MA7PC3948BB40GHG</t>
  </si>
  <si>
    <t>WIRE TRANSFER OUT 0068DG ORIGINATOR:TUEBOR CAPTIVE</t>
  </si>
  <si>
    <t>'227KF1534EWM68DG</t>
  </si>
  <si>
    <t>WIRE TRANSFER OUT 003A3H ORIGINATOR:TUEBOR CAPTIVE</t>
  </si>
  <si>
    <t>'MA76F3742RGO3A3H</t>
  </si>
  <si>
    <t>WIRE TRANSFER OUT 0040WY ORIGINATOR:TUEBOR CAPTIVE</t>
  </si>
  <si>
    <t>'226RI19015GG40WY</t>
  </si>
  <si>
    <t>WIRE TRANSFER OUT 003G6X ORIGINATOR:TUEBOR CAPTIVE</t>
  </si>
  <si>
    <t>'MA6HG5558CUL3G6X</t>
  </si>
  <si>
    <t>WIRE TRANSFER OUT 00A1AI ORIGINATOR:TUEBOR CAPTIVE</t>
  </si>
  <si>
    <t>'226FF2819GYBA1AI</t>
  </si>
  <si>
    <t>WIRE TRANSFER OUT 005QM8 ORIGINATOR:TUEBOR CAPTIVE</t>
  </si>
  <si>
    <t>'225DF4540FTN5QM8</t>
  </si>
  <si>
    <t>WIRE TRANSFER OUT 001H58 ORIGINATOR:TUEBOR CAPTIVE</t>
  </si>
  <si>
    <t>'225AH3349NRO1H58</t>
  </si>
  <si>
    <t>WIRE TRANSFER OUT 0009BZ ORIGINATOR:TUEBOR CAPTIVE</t>
  </si>
  <si>
    <t>'MA3NA5032ADR09BZ</t>
  </si>
  <si>
    <t>WIRE TRANSFER OUT 00353W ORIGINATOR:TUEBOR CAPTIVE</t>
  </si>
  <si>
    <t>'223FH3617RM4353W</t>
  </si>
  <si>
    <t>XFR from Tuebor PNC to Tuebor CMS Acc</t>
  </si>
  <si>
    <t>WIRE TRANSFER OUT 005O4K ORIGINATOR:TUEBOR CAPTIVE</t>
  </si>
  <si>
    <t>'223BK3738G1R5O4K</t>
  </si>
  <si>
    <t>WIRE TRANSFER OUT 000T7B ORIGINATOR:TUEBOR CAPTIVE</t>
  </si>
  <si>
    <t>'2238H4530LGQ0T7B</t>
  </si>
  <si>
    <t>WIRE TRANSFER OUT 00564Q ORIGINATOR:TUEBOR CAPTIVE</t>
  </si>
  <si>
    <t>'MA2FB1752NYA564Q</t>
  </si>
  <si>
    <t>WIRE TRANSFER OUT 002UNK ORIGINATOR:TUEBOR CAPTIVE</t>
  </si>
  <si>
    <t>'MA22E4357QN02UNK</t>
  </si>
  <si>
    <t>WIRE TRANSFER OUT 0025NE ORIGINATOR:TUEBOR CAPTIVE</t>
  </si>
  <si>
    <t>'LACLD3659E8F25NE</t>
  </si>
  <si>
    <t>XFR from Tuebor CMS to Tuebor TIME</t>
  </si>
  <si>
    <t>WIRE TRANSFER OUT 00348G ORIGINATOR:TUEBOR CAPTIVE</t>
  </si>
  <si>
    <t>'21CDG44234B0348G</t>
  </si>
  <si>
    <t>WIRE TRANSFER OUT 00DBPF ORIGINATOR:TUEBOR CAPTIVE</t>
  </si>
  <si>
    <t>'21CAH3253EF1DBPF</t>
  </si>
  <si>
    <t>WIRE TRANSFER OUT 002IBS ORIGINATOR:TUEBOR CAPTIVE</t>
  </si>
  <si>
    <t>'21BGL1037R3H2IBS</t>
  </si>
  <si>
    <t>WIRE TRANSFER OUT 0009VE ORIGINATOR:TUEBOR CAPTIVE</t>
  </si>
  <si>
    <t>'21BFK3254CKG09VE</t>
  </si>
  <si>
    <t>WIRE TRANSFER OUT 002XEM ORIGINATOR:TUEBOR CAPTIVE</t>
  </si>
  <si>
    <t>'LABFC19076FZ2XEM</t>
  </si>
  <si>
    <t>WIRE TRANSFER OUT 002HW1 ORIGINATOR:TUEBOR CAPTIVE</t>
  </si>
  <si>
    <t>'21B8H4443BBS2HW1</t>
  </si>
  <si>
    <t>XFR from TUEBO PNC to LCI PNC</t>
  </si>
  <si>
    <t>BOOK TRANSFER DEBIT 005LI9 ORIGINATOR:TUEBOR CAPTI</t>
  </si>
  <si>
    <t>'21B8H4443CFQ5LI9</t>
  </si>
  <si>
    <t>WIRE TRANSFER OUT 000NZC ORIGINATOR:TUEBOR CAPTIVE</t>
  </si>
  <si>
    <t>'LAB4A3753HEV0NZC</t>
  </si>
  <si>
    <t>WIRE TRANSFER OUT 002B3C ORIGINATOR:TUEBOR CAPTIVE</t>
  </si>
  <si>
    <t>'LAB3C2035CKV2B3C</t>
  </si>
  <si>
    <t>WIRE TRANSFER OUT 00A50C ORIGINATOR:TUEBOR CAPTIVE</t>
  </si>
  <si>
    <t>'21B3G2035A5RA50C</t>
  </si>
  <si>
    <t>WIRE TRANSFER OUT 001TTA ORIGINATOR:TUEBOR CAPTIVE</t>
  </si>
  <si>
    <t>'LAAQD4828O1P1TTA</t>
  </si>
  <si>
    <t>WIRE TRANSFER OUT 002PEK ORIGINATOR:TUEBOR CAPTIVE</t>
  </si>
  <si>
    <t>'LAADD3133B6R2PEK</t>
  </si>
  <si>
    <t>WIRE TRANSFER OUT 00334P ORIGINATOR:TUEBOR CAPTIVE</t>
  </si>
  <si>
    <t>'LA9SC5752KWM334P</t>
  </si>
  <si>
    <t xml:space="preserve">XFR from Tuebor PNC to Tuebor CMS </t>
  </si>
  <si>
    <t>WIRE TRANSFER OUT 0086K2 ORIGINATOR:TUEBOR CAPTIVE</t>
  </si>
  <si>
    <t>'219SH4142KTW86K2</t>
  </si>
  <si>
    <t>XFR from Tuebor PNC  to Tuebor CMS Acc</t>
  </si>
  <si>
    <t>WIRE TRANSFER OUT 002GZ3 ORIGINATOR:TUEBOR CAPTIVE</t>
  </si>
  <si>
    <t>'219OG5000N3M2GZ3</t>
  </si>
  <si>
    <t>WIRE TRANSFER OUT 000FXR ORIGINATOR:TUEBOR CAPTIVE</t>
  </si>
  <si>
    <t>'LA9LD5505I0K0FXR</t>
  </si>
  <si>
    <t>WIRE TRANSFER OUT 002223 ORIGINATOR:TUEBOR CAPTIVE</t>
  </si>
  <si>
    <t>'LA9GA19375BJ2223</t>
  </si>
  <si>
    <t>WIRE TRANSFER OUT 003VX3 ORIGINATOR:TUEBOR CAPTIVE</t>
  </si>
  <si>
    <t>'LA8AA3545Q783VX3</t>
  </si>
  <si>
    <t>WIRE TRANSFER OUT 008EEX ORIGINATOR:TUEBOR CAPTIVE</t>
  </si>
  <si>
    <t>'2183J49502V08EEX</t>
  </si>
  <si>
    <t>XFR from Tuebor PNC to Tuebor REIT PNC</t>
  </si>
  <si>
    <t>XFR from Tuebor PNC to Tuebor REIT - PNC</t>
  </si>
  <si>
    <t>XFR from Tuebor PNC to Tuebor PB</t>
  </si>
  <si>
    <t>XFR from Tuebor PNC to LCFHR PNC</t>
  </si>
  <si>
    <t>WIRE TRANSFER OUT 001FYT ORIGINATOR:LADDER CAPITAL</t>
  </si>
  <si>
    <t>'NA9TB4231FEO1FYT</t>
  </si>
  <si>
    <t>XFR from LCFHR PNC to LCI PNC</t>
  </si>
  <si>
    <t>BOOK TRANSFER DEBIT 003Y4Q ORIGINATOR:LADDER CAPIT</t>
  </si>
  <si>
    <t>'239RG0851KFR3Y4Q</t>
  </si>
  <si>
    <t>WIRE TRANSFER OUT 0013LN ORIGINATOR:LADDER CAPITAL</t>
  </si>
  <si>
    <t>'NA9RC221390O13LN</t>
  </si>
  <si>
    <t>WIRE TRANSFER OUT 000344 ORIGINATOR:LADDER CAPITAL</t>
  </si>
  <si>
    <t>'NA9QC01105RO0344</t>
  </si>
  <si>
    <t>XFR from LCFHR PNC to LCFP3</t>
  </si>
  <si>
    <t>WIRE TRANSFER OUT 000G91 ORIGINATOR:LADDER CAPITAL</t>
  </si>
  <si>
    <t>'NA9PB2724FYR0G91</t>
  </si>
  <si>
    <t>WIRE TRANSFER OUT 000Z1Y ORIGINATOR:LADDER CAPITAL</t>
  </si>
  <si>
    <t>'NA9MD242436L0Z1Y</t>
  </si>
  <si>
    <t>WIRE TRANSFER OUT 003AV8 ORIGINATOR:LADDER CAPITAL</t>
  </si>
  <si>
    <t>'NA9LG0032OWM3AV8</t>
  </si>
  <si>
    <t>XFR from LCFHR PNC to LCFHR JPM</t>
  </si>
  <si>
    <t>WIRE TRANSFER OUT 003SG5 ORIGINATOR:LADDER CAPITAL</t>
  </si>
  <si>
    <t>'NA9KD0042CGG3SG5</t>
  </si>
  <si>
    <t>WIRE TRANSFER OUT 003GQD ORIGINATOR:LADDER CAPITAL</t>
  </si>
  <si>
    <t>'NA9IF1554IBL3GQD</t>
  </si>
  <si>
    <t>WIRE TRANSFER OUT 002T6O ORIGINATOR:LADDER CAPITAL</t>
  </si>
  <si>
    <t>'NA9FB3541G8W2T6O</t>
  </si>
  <si>
    <t>WIRE TRANSFER OUT 0015I0 ORIGINATOR:LADDER CAPITAL</t>
  </si>
  <si>
    <t>'NA9DD0706HPX15I0</t>
  </si>
  <si>
    <t>BOOK TRANSFER DEBIT 000E3I ORIGINATOR:LADDER CAPIT</t>
  </si>
  <si>
    <t>'2396H2746K880E3I</t>
  </si>
  <si>
    <t>BOOK TRANSFER DEBIT 000WLF ORIGINATOR:LADDER CAPIT</t>
  </si>
  <si>
    <t>'2391F43525P90WLF</t>
  </si>
  <si>
    <t>WIRE TRANSFER OUT 001Q0C ORIGINATOR:LADDER CAPITAL</t>
  </si>
  <si>
    <t>'NA8UA12504TO1Q0C</t>
  </si>
  <si>
    <t>XFR from LCFHR PNV to LCI PNC</t>
  </si>
  <si>
    <t>BOOK TRANSFER DEBIT 005AJJ ORIGINATOR:LADDER CAPIT</t>
  </si>
  <si>
    <t>'238PE4213R4Z5AJJ</t>
  </si>
  <si>
    <t>BOOK TRANSFER DEBIT 006OF0 ORIGINATOR:LADDER CAPIT</t>
  </si>
  <si>
    <t>'238OF1854GL16OF0</t>
  </si>
  <si>
    <t>WIRE TRANSFER OUT 00447R ORIGINATOR:LADDER CAPITAL</t>
  </si>
  <si>
    <t>'NA8NF5738MJJ447R</t>
  </si>
  <si>
    <t>WIRE TRANSFER OUT 00190L ORIGINATOR:LADDER CAPITAL</t>
  </si>
  <si>
    <t>'NA8NA4251DDK190L</t>
  </si>
  <si>
    <t>WIRE TRANSFER OUT 004PWE ORIGINATOR:LADDER CAPITAL</t>
  </si>
  <si>
    <t>'NA8GC15466UL4PWE</t>
  </si>
  <si>
    <t>XFR  from LCFH REIT to LCFH REIT</t>
  </si>
  <si>
    <t xml:space="preserve">TRNSFR FR BUSINESS CHECKING WITH INTEREST </t>
  </si>
  <si>
    <t>WIRE TRANSFER OUT 007822 ORIGINATOR:LADDER CAPITAL</t>
  </si>
  <si>
    <t>'2389L0814AFV7822</t>
  </si>
  <si>
    <t>WIRE TRANSFER OUT 0020N5 ORIGINATOR:LADDER CAPITAL</t>
  </si>
  <si>
    <t>'NA89F223635M20N5</t>
  </si>
  <si>
    <t>XFR from LCHFR PNC to LCFHR BNY</t>
  </si>
  <si>
    <t>WIRE TRANSFER OUT 0018JN ORIGINATOR:LADDER CAPITAL</t>
  </si>
  <si>
    <t>'NA87E0926A7K18JN</t>
  </si>
  <si>
    <t>XFR from LCFHR PNC to LCR3 PNC</t>
  </si>
  <si>
    <t>BOOK TRANSFER DEBIT 004TEO ORIGINATOR:LADDER CAPIT</t>
  </si>
  <si>
    <t>'237SJ42422KR4TEO</t>
  </si>
  <si>
    <t>WIRE TRANSFER OUT 001MW5 ORIGINATOR:LADDER CAPITAL</t>
  </si>
  <si>
    <t>'237KL06591AR1MW5</t>
  </si>
  <si>
    <t>WIRE TRANSFER OUT 002KX8 ORIGINATOR:LADDER CAPITAL</t>
  </si>
  <si>
    <t>'NA7HG0622O9G2KX8</t>
  </si>
  <si>
    <t>XFR from LCFHR PNC to LCFHR</t>
  </si>
  <si>
    <t>WIRE TRANSFER OUT 001FNY ORIGINATOR:LADDER CAPITAL</t>
  </si>
  <si>
    <t>'NA6FG55287P11FNY</t>
  </si>
  <si>
    <t>WIRE TRANSFER OUT 0019QF ORIGINATOR:LADDER CAPITAL</t>
  </si>
  <si>
    <t>'235VL0539DTV19QF</t>
  </si>
  <si>
    <t>BOOK TRANSFER DEBIT 002U48 ORIGINATOR:LADDER CAPIT</t>
  </si>
  <si>
    <t>'235PI3814CVV2U48</t>
  </si>
  <si>
    <t>BOOK TRANSFER DEBIT 003G3Q ORIGINATOR:LADDER CAPIT</t>
  </si>
  <si>
    <t>'235OK2918PNX3G3Q</t>
  </si>
  <si>
    <t>WIRE TRANSFER OUT 0098X2 ORIGINATOR:LADDER CAPITAL</t>
  </si>
  <si>
    <t>'235FL3909EKP98X2</t>
  </si>
  <si>
    <t>XFR LCFHR PNC to LCFHR Trading</t>
  </si>
  <si>
    <t>WIRE TRANSFER OUT 001EZW ORIGINATOR:LADDER CAPITAL</t>
  </si>
  <si>
    <t>'235AL2839O4Q1EZW</t>
  </si>
  <si>
    <t>WIRE TRANSFER OUT 0007JH ORIGINATOR:LADDER CAPITAL</t>
  </si>
  <si>
    <t>'NA52G544342707JH</t>
  </si>
  <si>
    <t>WIRE TRANSFER OUT 00A1SZ ORIGINATOR:LADDER CAPITAL</t>
  </si>
  <si>
    <t>'2351L17334FKA1SZ</t>
  </si>
  <si>
    <t>WIRE TRANSFER OUT 0003X6 ORIGINATOR:LADDER CAPITAL</t>
  </si>
  <si>
    <t>'NA4RD0527FS103X6</t>
  </si>
  <si>
    <t>WIRE TRANSFER OUT 001AJF ORIGINATOR:LADDER CAPITAL</t>
  </si>
  <si>
    <t>'234KL0408O1X1AJF</t>
  </si>
  <si>
    <t>WIRE TRANSFER OUT 004G4Q ORIGINATOR:LADDER CAPITAL</t>
  </si>
  <si>
    <t>'234HL4039PFW4G4Q</t>
  </si>
  <si>
    <t>WIRE TRANSFER OUT 006C8K ORIGINATOR:LADDER CAPITAL</t>
  </si>
  <si>
    <t>'234HL4144EWV6C8K</t>
  </si>
  <si>
    <t>WIRE TRANSFER OUT 002TTT ORIGINATOR:LADDER CAPITAL</t>
  </si>
  <si>
    <t>'NA4EG3450HKT2TTT</t>
  </si>
  <si>
    <t>WIRE TRANSFER OUT 0066M4 ORIGINATOR:LADDER CAPITAL</t>
  </si>
  <si>
    <t>'NA4ED5139JHU66M4</t>
  </si>
  <si>
    <t>WIRE TRANSFER OUT 003MR8 ORIGINATOR:LADDER CAPITAL</t>
  </si>
  <si>
    <t>'NA4AF5124GHU3MR8</t>
  </si>
  <si>
    <t>WIRE TRANSFER OUT 001CON ORIGINATOR:LADDER CAPITAL</t>
  </si>
  <si>
    <t>'234AL17153KR1CON</t>
  </si>
  <si>
    <t>WIRE TRANSFER OUT 00192U ORIGINATOR:LADDER CAPITAL</t>
  </si>
  <si>
    <t>'NA43F5342HTV192U</t>
  </si>
  <si>
    <t>WIRE TRANSFER OUT 000Q6Y ORIGINATOR:LADDER CAPITAL</t>
  </si>
  <si>
    <t>'233SL13565I60Q6Y</t>
  </si>
  <si>
    <t>WIRE TRANSFER OUT 002EZH ORIGINATOR:LADDER CAPITAL</t>
  </si>
  <si>
    <t>'NA3NG4225BWQ2EZH</t>
  </si>
  <si>
    <t>WIRE TRANSFER OUT 001EE4 ORIGINATOR:LADDER CAPITAL</t>
  </si>
  <si>
    <t>'NA3LD1825IQR1EE4</t>
  </si>
  <si>
    <t>WIRE TRANSFER OUT 003ZGD ORIGINATOR:LADDER CAPITAL</t>
  </si>
  <si>
    <t>'NA3FG1748ORL3ZGD</t>
  </si>
  <si>
    <t>XFR from LCFHR PNC to LCFHR Wells Op</t>
  </si>
  <si>
    <t>WIRE TRANSFER OUT 0052G0 ORIGINATOR:LADDER CAPITAL</t>
  </si>
  <si>
    <t>'NA3EG3421GFN52G0</t>
  </si>
  <si>
    <t>WIRE TRANSFER OUT 0044L7 ORIGINATOR:LADDER CAPITAL</t>
  </si>
  <si>
    <t>'233DL2259F7R44L7</t>
  </si>
  <si>
    <t>WIRE TRANSFER OUT 0019ME ORIGINATOR:LADDER CAPITAL</t>
  </si>
  <si>
    <t>'NA3DF4136QWL19ME</t>
  </si>
  <si>
    <t>WIRE TRANSFER OUT 000EKY ORIGINATOR:LADDER CAPITAL</t>
  </si>
  <si>
    <t>'NA3D92833Q6L0EKY</t>
  </si>
  <si>
    <t>WIRE TRANSFER OUT 005RHL ORIGINATOR:LADDER CAPITAL</t>
  </si>
  <si>
    <t>'NA3AG37274JG5RHL</t>
  </si>
  <si>
    <t>WIRE TRANSFER OUT 001PBY ORIGINATOR:LADDER CAPITAL</t>
  </si>
  <si>
    <t>'NA3AD21444DH1PBY</t>
  </si>
  <si>
    <t>WIRE TRANSFER OUT 00624K ORIGINATOR:LADDER CAPITAL</t>
  </si>
  <si>
    <t>'NA37G1937GQG624K</t>
  </si>
  <si>
    <t>XFR from LCFHR PNC to LCC PNC</t>
  </si>
  <si>
    <t>BOOK TRANSFER DEBIT 0029RR ORIGINATOR:LADDER CAPIT</t>
  </si>
  <si>
    <t>'2336F4546IT829RR</t>
  </si>
  <si>
    <t>BOOK TRANSFER DEBIT 00008P ORIGINATOR:LADDER CAPIT</t>
  </si>
  <si>
    <t>'2336F4546EU7008P</t>
  </si>
  <si>
    <t>WIRE TRANSFER OUT 0051F7 ORIGINATOR:LADDER CAPITAL</t>
  </si>
  <si>
    <t>'NA33C47144AF51F7</t>
  </si>
  <si>
    <t>WIRE TRANSFER OUT 0003GD ORIGINATOR:LADDER CAPITAL</t>
  </si>
  <si>
    <t>'NA32B3141DJD03GD</t>
  </si>
  <si>
    <t>BOOK TRANSFER DEBIT 005T2M ORIGINATOR:LADDER CAPIT</t>
  </si>
  <si>
    <t>'2331K20222D15T2M</t>
  </si>
  <si>
    <t>BOOK TRANSFER DEBIT 005SVK ORIGINATOR:LADDER CAPIT</t>
  </si>
  <si>
    <t>'232RK48590K35SVK</t>
  </si>
  <si>
    <t>WIRE TRANSFER OUT 005H5Z ORIGINATOR:LADDER CAPITAL</t>
  </si>
  <si>
    <t>'NA2RF48591MC5H5Z</t>
  </si>
  <si>
    <t>WIRE TRANSFER OUT 000VAU ORIGINATOR:LADDER CAPITAL</t>
  </si>
  <si>
    <t>'NA2OB55571PF0VAU</t>
  </si>
  <si>
    <t>WIRE TRANSFER OUT 0036HI ORIGINATOR:LADDER CAPITAL</t>
  </si>
  <si>
    <t>'NA2DD3251JDF36HI</t>
  </si>
  <si>
    <t>WIRE TRANSFER OUT 000ZJK ORIGINATOR:LADDER CAPITAL</t>
  </si>
  <si>
    <t>'NA2AE3703L3B0ZJK</t>
  </si>
  <si>
    <t>WIRE TRANSFER OUT 00032E ORIGINATOR:LADDER CAPITAL</t>
  </si>
  <si>
    <t>'NA26E08155V9032E</t>
  </si>
  <si>
    <t>BOOK TRANSFER DEBIT 001GL3 ORIGINATOR:LADDER CAPIT</t>
  </si>
  <si>
    <t>'2326J081571J1GL3</t>
  </si>
  <si>
    <t>BOOK TRANSFER DEBIT 006E5N ORIGINATOR:LADDER CAPIT</t>
  </si>
  <si>
    <t>'2323J1859FEK6E5N</t>
  </si>
  <si>
    <t>XFR from LCFHR PNC to LCREE PNC</t>
  </si>
  <si>
    <t>BOOK TRANSFER DEBIT 007F22 ORIGINATOR:LADDER CAPIT</t>
  </si>
  <si>
    <t>'2323J18599HJ7F22</t>
  </si>
  <si>
    <t>WIRE TRANSFER OUT 005IIP ORIGINATOR:LADDER CAPITAL</t>
  </si>
  <si>
    <t>'NA23C225302A5IIP</t>
  </si>
  <si>
    <t>WIRE TRANSFER OUT 000F99 ORIGINATOR:LADDER CAPITAL</t>
  </si>
  <si>
    <t>'NA22C5453MYB0F99</t>
  </si>
  <si>
    <t>WIRE TRANSFER OUT 002Q80 ORIGINATOR:LADDER CAPITAL</t>
  </si>
  <si>
    <t>'NA1VG0834AQ82Q80</t>
  </si>
  <si>
    <t>BOOK TRANSFER DEBIT 001TJ3 ORIGINATOR:LADDER CAPIT</t>
  </si>
  <si>
    <t>'231UG1044ELL1TJ3</t>
  </si>
  <si>
    <t>WIRE TRANSFER OUT 004HY2 ORIGINATOR:LADDER CAPITAL</t>
  </si>
  <si>
    <t>'231PM3709PTL4HY2</t>
  </si>
  <si>
    <t>WIRE TRANSFER OUT 003UYZ ORIGINATOR:LADDER CAPITAL</t>
  </si>
  <si>
    <t>'NA1HE4906KX63UYZ</t>
  </si>
  <si>
    <t>BOOK TRANSFER DEBIT 005MH0 ORIGINATOR:LADDER CAPIT</t>
  </si>
  <si>
    <t>'231CL2610MHE5MH0</t>
  </si>
  <si>
    <t>WIRE TRANSFER OUT 0057R5 ORIGINATOR:LADDER CAPITAL</t>
  </si>
  <si>
    <t>'NA1BF4351I8457R5</t>
  </si>
  <si>
    <t>WIRE TRANSFER OUT 002DRZ ORIGINATOR:LADDER CAPITAL</t>
  </si>
  <si>
    <t>'NA1AB33599R42DRZ</t>
  </si>
  <si>
    <t>WIRE TRANSFER OUT 0039FP ORIGINATOR:LADDER CAPITAL</t>
  </si>
  <si>
    <t>'NA19G07136V539FP</t>
  </si>
  <si>
    <t>BOOK TRANSFER DEBIT 0070PL ORIGINATOR:LADDER CAPIT</t>
  </si>
  <si>
    <t>'2316J3334Q4170PL</t>
  </si>
  <si>
    <t>WIRE TRANSFER OUT 003JM3 ORIGINATOR:LADDER CAPITAL</t>
  </si>
  <si>
    <t>'NA15B23361Z13JM3</t>
  </si>
  <si>
    <t>BOOK TRANSFER DEBIT 002YLK ORIGINATOR:LADDER CAPIT</t>
  </si>
  <si>
    <t>'2315G2335RP32YLK</t>
  </si>
  <si>
    <t>WIRE TRANSFER OUT 002S4F ORIGINATOR:LADDER CAPITAL</t>
  </si>
  <si>
    <t>'NA14D0051A002S4F</t>
  </si>
  <si>
    <t>WIRE TRANSFER OUT 0007N0 ORIGINATOR:LADDER CAPITAL</t>
  </si>
  <si>
    <t>'NA13E5150OA207N0</t>
  </si>
  <si>
    <t>WIRE TRANSFER OUT 00385J ORIGINATOR:LADDER CAPITAL</t>
  </si>
  <si>
    <t>'MACTA1203D12385J</t>
  </si>
  <si>
    <t>XFR from LCFHR PNC to LCF PNC</t>
  </si>
  <si>
    <t>BOOK TRANSFER DEBIT 005MWX ORIGINATOR:LADDER CAPIT</t>
  </si>
  <si>
    <t>'22CTF1132JE15MWX</t>
  </si>
  <si>
    <t>BOOK TRANSFER DEBIT 005ZM1 ORIGINATOR:LADDER CAPIT</t>
  </si>
  <si>
    <t>'22CNJ26538H25ZM1</t>
  </si>
  <si>
    <t>WIRE TRANSFER OUT 000UDM ORIGINATOR:LADDER CAPITAL</t>
  </si>
  <si>
    <t>'MACFB5749KU00UDM</t>
  </si>
  <si>
    <t>BOOK TRANSFER DEBIT 005B3U ORIGINATOR:LADDER CAPIT</t>
  </si>
  <si>
    <t>'22C8L18237PP5B3U</t>
  </si>
  <si>
    <t>BOOK TRANSFER DEBIT 0029XG ORIGINATOR:LADDER CAPIT</t>
  </si>
  <si>
    <t>'22C6I2611K9Q29XG</t>
  </si>
  <si>
    <t>BOOK TRANSFER DEBIT 0035SK ORIGINATOR:LADDER CAPIT</t>
  </si>
  <si>
    <t>'22C6I2611KNP35SK</t>
  </si>
  <si>
    <t>WIRE TRANSFER OUT 003V2V ORIGINATOR:LADDER CAPITAL</t>
  </si>
  <si>
    <t>'MAC5B4551C8Y3V2V</t>
  </si>
  <si>
    <t>WIRE TRANSFER OUT 0040QB ORIGINATOR:LADDER CAPITAL</t>
  </si>
  <si>
    <t>'MABEE480545Z40QB</t>
  </si>
  <si>
    <t>WIRE TRANSFER OUT 000827 ORIGINATOR:LADDER CAPITAL</t>
  </si>
  <si>
    <t>'MAB8F323901V0827</t>
  </si>
  <si>
    <t>BOOK TRANSFER DEBIT 002YR6 ORIGINATOR:LADDER CAPIT</t>
  </si>
  <si>
    <t>'22B4E4654NFU2YR6</t>
  </si>
  <si>
    <t>BOOK TRANSFER DEBIT 007N0N ORIGINATOR:LADDER CAPIT</t>
  </si>
  <si>
    <t>'22B4E4654OCW7N0N</t>
  </si>
  <si>
    <t>BOOK TRANSFER DEBIT 007PZO ORIGINATOR:LADDER CAPIT</t>
  </si>
  <si>
    <t>'22B3I1113D1W7PZO</t>
  </si>
  <si>
    <t>WIRE TRANSFER OUT 003O5H ORIGINATOR:LADDER CAPITAL</t>
  </si>
  <si>
    <t>'MAAPB4506P8O3O5H</t>
  </si>
  <si>
    <t>WIRE TRANSFER OUT 001OSD ORIGINATOR:LADDER CAPITAL</t>
  </si>
  <si>
    <t>'MAAKG5906LXP1OSD</t>
  </si>
  <si>
    <t>WIRE TRANSFER OUT 003SMU ORIGINATOR:LADDER CAPITAL</t>
  </si>
  <si>
    <t>'MAAJF07165MR3SMU</t>
  </si>
  <si>
    <t>WIRE TRANSFER OUT 004HOF ORIGINATOR:LADDER CAPITAL</t>
  </si>
  <si>
    <t>'MAADC3737IDR4HOF</t>
  </si>
  <si>
    <t>BOOK TRANSFER DEBIT 002CFQ ORIGINATOR:LADDER CAPIT</t>
  </si>
  <si>
    <t>'22ADL1407AWV2CFQ</t>
  </si>
  <si>
    <t>WIRE TRANSFER OUT 0036BC ORIGINATOR:LADDER CAPITAL</t>
  </si>
  <si>
    <t>'MAABE1224MKP36BC</t>
  </si>
  <si>
    <t>BOOK TRANSFER DEBIT 00AALC ORIGINATOR:LADDER CAPIT</t>
  </si>
  <si>
    <t>'22A6J59467JOAALC</t>
  </si>
  <si>
    <t>BOOK TRANSFER DEBIT 00AALL ORIGINATOR:LADDER CAPIT</t>
  </si>
  <si>
    <t>'22A6J5948AXOAALL</t>
  </si>
  <si>
    <t>BOOK TRANSFER DEBIT 002ALK ORIGINATOR:LADDER CAPIT</t>
  </si>
  <si>
    <t>'229UE5733E5Q2ALK</t>
  </si>
  <si>
    <t>XFR from LCFHR PNC to LCPF3</t>
  </si>
  <si>
    <t>WIRE TRANSFER OUT 00530I ORIGINATOR:LADDER CAPITAL</t>
  </si>
  <si>
    <t>'MA9UB00368TN530I</t>
  </si>
  <si>
    <t>BOOK TRANSFER DEBIT 00AOFU ORIGINATOR:LADDER CAPIT</t>
  </si>
  <si>
    <t>'229UG122554OAOFU</t>
  </si>
  <si>
    <t>BOOK TRANSFER DEBIT 006090 ORIGINATOR:LADDER CAPIT</t>
  </si>
  <si>
    <t>'229RF065137Q6090</t>
  </si>
  <si>
    <t>BOOK TRANSFER DEBIT 00101M ORIGINATOR:LADDER CAPIT</t>
  </si>
  <si>
    <t>'229QG26495HO101M</t>
  </si>
  <si>
    <t>WIRE TRANSFER OUT 000QZL ORIGINATOR:LADDER CAPITAL</t>
  </si>
  <si>
    <t>'MA9NF4117PUL0QZL</t>
  </si>
  <si>
    <t>XFR form LCFHR PNC to LCC PNC</t>
  </si>
  <si>
    <t>BOOK TRANSFER DEBIT 0073S2 ORIGINATOR:LADDER CAPIT</t>
  </si>
  <si>
    <t>'229DL3845FQI73S2</t>
  </si>
  <si>
    <t>BOOK TRANSFER DEBIT 003PW8 ORIGINATOR:LADDER CAPIT</t>
  </si>
  <si>
    <t>'2299I5033AM73PW8</t>
  </si>
  <si>
    <t>BOOK TRANSFER DEBIT 005T59 ORIGINATOR:LADDER CAPIT</t>
  </si>
  <si>
    <t>'2298F55489Q75T59</t>
  </si>
  <si>
    <t>BOOK TRANSFER DEBIT 008OEY ORIGINATOR:LADDER CAPIT</t>
  </si>
  <si>
    <t>'2298F5548CF48OEY</t>
  </si>
  <si>
    <t>BOOK TRANSFER DEBIT 005YT6 ORIGINATOR:LADDER CAPIT</t>
  </si>
  <si>
    <t>'2296I5232HS65YT6</t>
  </si>
  <si>
    <t>BOOK TRANSFER DEBIT 0061OP ORIGINATOR:LADDER CAPIT</t>
  </si>
  <si>
    <t>'228UK49311B461OP</t>
  </si>
  <si>
    <t>BOOK TRANSFER DEBIT 003XOM ORIGINATOR:LADDER CAPIT</t>
  </si>
  <si>
    <t>'228UK49310A43XOM</t>
  </si>
  <si>
    <t>WIRE TRANSFER OUT 006N5B ORIGINATOR:LADDER CAPITAL</t>
  </si>
  <si>
    <t>'228PL24124M66N5B</t>
  </si>
  <si>
    <t>WIRE TRANSFER OUT 004VH0 ORIGINATOR:LADDER CAPITAL</t>
  </si>
  <si>
    <t>'MA8BF0017QF84VH0</t>
  </si>
  <si>
    <t>WIRE TRANSFER OUT 003WP0 ORIGINATOR:LADDER CAPITAL</t>
  </si>
  <si>
    <t>'MA82C4421JY53WP0</t>
  </si>
  <si>
    <t>WIRE TRANSFER OUT 0057N3 ORIGINATOR:LADDER CAPITAL</t>
  </si>
  <si>
    <t>'MA7SE2151NM357N3</t>
  </si>
  <si>
    <t>BOOK TRANSFER DEBIT 001C65 ORIGINATOR:LADDER CAPIT</t>
  </si>
  <si>
    <t>'227SI2156QMY1C65</t>
  </si>
  <si>
    <t>WIRE TRANSFER OUT 003FK8 ORIGINATOR:LADDER CAPITAL</t>
  </si>
  <si>
    <t>'MA78F5234ARP3FK8</t>
  </si>
  <si>
    <t>BOOK TRANSFER DEBIT 000ZLN ORIGINATOR:LADDER CAPIT</t>
  </si>
  <si>
    <t>'2276J3742LAI0ZLN</t>
  </si>
  <si>
    <t>BOOK TRANSFER DEBIT 00AH7G ORIGINATOR:LADDER CAPIT</t>
  </si>
  <si>
    <t>'2276J3742HQHAH7G</t>
  </si>
  <si>
    <t>BOOK TRANSFER DEBIT 0036NI ORIGINATOR:LADDER CAPIT</t>
  </si>
  <si>
    <t>'226UJ1711R0I36NI</t>
  </si>
  <si>
    <t>BOOK TRANSFER DEBIT 00BIX7 ORIGINATOR:LADDER CAPIT</t>
  </si>
  <si>
    <t>'226UJ1711QCGBIX7</t>
  </si>
  <si>
    <t>BOOK TRANSFER DEBIT 00208C ORIGINATOR:LADDER CAPIT</t>
  </si>
  <si>
    <t>'226UJ1711O9H208C</t>
  </si>
  <si>
    <t>WIRE TRANSFER OUT 001JRS ORIGINATOR:LADDER CAPITAL</t>
  </si>
  <si>
    <t>'MA6HG48218ZL1JRS</t>
  </si>
  <si>
    <t>WIRE TRANSFER OUT 002J39 ORIGINATOR:LADDER CAPITAL</t>
  </si>
  <si>
    <t>'226GL3033RQA2J39</t>
  </si>
  <si>
    <t>BOOK TRANSFER DEBIT 003IW9 ORIGINATOR:LADDER CAPIT</t>
  </si>
  <si>
    <t>'226FH1217RHB3IW9</t>
  </si>
  <si>
    <t>WIRE TRANSFER OUT 001WK2 ORIGINATOR:LADDER CAPITAL</t>
  </si>
  <si>
    <t>'MA67D2838FLH1WK2</t>
  </si>
  <si>
    <t>BOOK TRANSFER DEBIT 006R1G ORIGINATOR:LADDER CAPIT</t>
  </si>
  <si>
    <t>'2266H1336D6Z6R1G</t>
  </si>
  <si>
    <t>WIRE TRANSFER OUT 000SDE ORIGINATOR:LADDER CAPITAL</t>
  </si>
  <si>
    <t>'MA66D1336JGG0SDE</t>
  </si>
  <si>
    <t>BOOK TRANSFER DEBIT 006GQ0 ORIGINATOR:LADDER CAPIT</t>
  </si>
  <si>
    <t>'2262G5602PL06GQ0</t>
  </si>
  <si>
    <t>BOOK TRANSFER DEBIT 009N2X ORIGINATOR:LADDER CAPIT</t>
  </si>
  <si>
    <t>'2262G5602OIZ9N2X</t>
  </si>
  <si>
    <t>BOOK TRANSFER DEBIT 007A87 ORIGINATOR:LADDER CAPIT</t>
  </si>
  <si>
    <t>'225VH2647O0Z7A87</t>
  </si>
  <si>
    <t>BOOK TRANSFER DEBIT 0075OI ORIGINATOR:LADDER CAPIT</t>
  </si>
  <si>
    <t>'225RI514723Y75OI</t>
  </si>
  <si>
    <t>WIRE TRANSFER OUT 003HIQ ORIGINATOR:LADDER CAPITAL</t>
  </si>
  <si>
    <t>'MA5RE51472EE3HIQ</t>
  </si>
  <si>
    <t>BOOK TRANSFER DEBIT 006KEH ORIGINATOR:LADDER CAPIT</t>
  </si>
  <si>
    <t>'225QL22519JZ6KEH</t>
  </si>
  <si>
    <t>BOOK TRANSFER DEBIT 0047GS ORIGINATOR:LADDER CAPIT</t>
  </si>
  <si>
    <t>'225NH02539CY47GS</t>
  </si>
  <si>
    <t>BOOK TRANSFER DEBIT 0048LG ORIGINATOR:LADDER CAPIT</t>
  </si>
  <si>
    <t>'225IF35506OU48LG</t>
  </si>
  <si>
    <t>BOOK TRANSFER DEBIT 008UA1 ORIGINATOR:LADDER CAPIT</t>
  </si>
  <si>
    <t>'225HM0118FZU8UA1</t>
  </si>
  <si>
    <t>BOOK TRANSFER DEBIT 003PZ3 ORIGINATOR:LADDER CAPIT</t>
  </si>
  <si>
    <t>'225HL4512AFU3PZ3</t>
  </si>
  <si>
    <t>BOOK TRANSFER DEBIT 003SZB ORIGINATOR:LADDER CAPIT</t>
  </si>
  <si>
    <t>'225HL4512F1T3SZB</t>
  </si>
  <si>
    <t>BOOK TRANSFER DEBIT 00742L ORIGINATOR:LADDER CAPIT</t>
  </si>
  <si>
    <t>'225DF522820M742L</t>
  </si>
  <si>
    <t>WIRE TRANSFER OUT 00576B ORIGINATOR:LADDER CAPITAL</t>
  </si>
  <si>
    <t>'MA5DB4540GJ7576B</t>
  </si>
  <si>
    <t>WIRE TRANSFER OUT 0024AW ORIGINATOR:LADDER CAPITAL</t>
  </si>
  <si>
    <t>'MA5CA560526924AW</t>
  </si>
  <si>
    <t>BOOK TRANSFER DEBIT 001EY8 ORIGINATOR:LADDER CAPIT</t>
  </si>
  <si>
    <t>'2256H360693I1EY8</t>
  </si>
  <si>
    <t>WIRE TRANSFER OUT 001W5G ORIGINATOR:LADDER CAPITAL</t>
  </si>
  <si>
    <t>'MA56D36068X51W5G</t>
  </si>
  <si>
    <t>BOOK TRANSFER DEBIT 00D0YI ORIGINATOR:LADDER CAPIT</t>
  </si>
  <si>
    <t>'224IH120589JD0YI</t>
  </si>
  <si>
    <t>WIRE TRANSFER OUT 002UMS ORIGINATOR:LADDER CAPITAL</t>
  </si>
  <si>
    <t>'MA4EE0106IRV2UMS</t>
  </si>
  <si>
    <t>BOOK TRANSFER DEBIT 00DNGC ORIGINATOR:LADDER CAPIT</t>
  </si>
  <si>
    <t>'224DE5912JYJDNGC</t>
  </si>
  <si>
    <t>WIRE TRANSFER OUT 002PBR ORIGINATOR:LADDER CAPITAL</t>
  </si>
  <si>
    <t>'MA4DA5912GVX2PBR</t>
  </si>
  <si>
    <t>BOOK TRANSFER DEBIT 0033RC ORIGINATOR:LADDER CAPIT</t>
  </si>
  <si>
    <t>'224CJ2130ODI33RC</t>
  </si>
  <si>
    <t>WIRE TRANSFER OUT 001RZ3 ORIGINATOR:LADDER CAPITAL</t>
  </si>
  <si>
    <t>'MA47B4921CAS1RZ3</t>
  </si>
  <si>
    <t>BOOK TRANSFER DEBIT 007EG8 ORIGINATOR:LADDER CAPIT</t>
  </si>
  <si>
    <t>'2247F4921B087EG8</t>
  </si>
  <si>
    <t>WIRE TRANSFER OUT 0056PC ORIGINATOR:LADDER CAPITAL</t>
  </si>
  <si>
    <t>'MA46C22406GQ56PC</t>
  </si>
  <si>
    <t>BOOK TRANSFER DEBIT 000UG5 ORIGINATOR:LADDER CAPIT</t>
  </si>
  <si>
    <t>'2246H4856PLB0UG5</t>
  </si>
  <si>
    <t>WIRE TRANSFER OUT 005JAJ ORIGINATOR:LADDER CAPITAL</t>
  </si>
  <si>
    <t>'MA44C00318RQ5JAJ</t>
  </si>
  <si>
    <t>BOOK TRANSFER DEBIT 009KXT ORIGINATOR:LADDER CAPIT</t>
  </si>
  <si>
    <t>'223VL1444P5A9KXT</t>
  </si>
  <si>
    <t>BOOK TRANSFER DEBIT 002F38 ORIGINATOR:LADDER CAPIT</t>
  </si>
  <si>
    <t>'223TL2232BS82F38</t>
  </si>
  <si>
    <t>BOOK TRANSFER DEBIT 005YNG ORIGINATOR:LADDER CAPIT</t>
  </si>
  <si>
    <t>'223TK5659JQ85YNG</t>
  </si>
  <si>
    <t>WIRE TRANSFER OUT 0027NJ ORIGINATOR:LADDER CAPITAL</t>
  </si>
  <si>
    <t>'MA3PB43504JR27NJ</t>
  </si>
  <si>
    <t>BOOK TRANSFER DEBIT 006I18 ORIGINATOR:LADDER CAPIT</t>
  </si>
  <si>
    <t>'223OF5700F8A6I18</t>
  </si>
  <si>
    <t>BOOK TRANSFER DEBIT 001XYH ORIGINATOR:LADDER CAPIT</t>
  </si>
  <si>
    <t>'223MF03412AB1XYH</t>
  </si>
  <si>
    <t>WIRE TRANSFER OUT 003Y4B ORIGINATOR:LADDER CAPITAL</t>
  </si>
  <si>
    <t>'MA3EC3249A4O3Y4B</t>
  </si>
  <si>
    <t>BOOK TRANSFER DEBIT 00DYDX ORIGINATOR:LADDER CAPIT</t>
  </si>
  <si>
    <t>'2234F3100QCLDYDX</t>
  </si>
  <si>
    <t>XFR from PNC LCFHR to LCC PNC</t>
  </si>
  <si>
    <t>BOOK TRANSFER DEBIT 00B5FZ ORIGINATOR:LADDER CAPIT</t>
  </si>
  <si>
    <t>'2232K3134J8KB5FZ</t>
  </si>
  <si>
    <t>BOOK TRANSFER DEBIT 00C3SU ORIGINATOR:LADDER CAPIT</t>
  </si>
  <si>
    <t>'222SI5657PZKC3SU</t>
  </si>
  <si>
    <t>BOOK TRANSFER DEBIT 00BBMM ORIGINATOR:LADDER CAPIT</t>
  </si>
  <si>
    <t>'222SI390380MBBMM</t>
  </si>
  <si>
    <t>WIRE TRANSFER OUT 004H3R ORIGINATOR:LADDER CAPITAL</t>
  </si>
  <si>
    <t>'MA2PB22399RC4H3R</t>
  </si>
  <si>
    <t>BOOK TRANSFER DEBIT 002L8D ORIGINATOR:LADDER CAPIT</t>
  </si>
  <si>
    <t>'222FG1752FQF2L8D</t>
  </si>
  <si>
    <t>WIRE TRANSFER OUT 001UM3 ORIGINATOR:LADDER CAPITAL</t>
  </si>
  <si>
    <t>'MA2EE3136KMA1UM3</t>
  </si>
  <si>
    <t>BOOK TRANSFER DEBIT 005TNK ORIGINATOR:LADDER CAPIT</t>
  </si>
  <si>
    <t>'222AM0028DA75TNK</t>
  </si>
  <si>
    <t>BOOK TRANSFER DEBIT 009GDQ ORIGINATOR:LADDER CAPIT</t>
  </si>
  <si>
    <t>'2224L2333B829GDQ</t>
  </si>
  <si>
    <t>BOOK TRANSFER DEBIT 00AYMC ORIGINATOR:LADDER CAPIT</t>
  </si>
  <si>
    <t>'221SF4627MI2AYMC</t>
  </si>
  <si>
    <t>BOOK TRANSFER DEBIT 001HFN ORIGINATOR:LADDER CAPIT</t>
  </si>
  <si>
    <t>'221RI4429R431HFN</t>
  </si>
  <si>
    <t>WIRE TRANSFER OUT 002C8L ORIGINATOR:LADDER CAPITAL</t>
  </si>
  <si>
    <t>'MA1JE18265AR2C8L</t>
  </si>
  <si>
    <t>WIRE TRANSFER OUT 00DB9E ORIGINATOR:LADDER CAPITAL</t>
  </si>
  <si>
    <t>'221CL41153KMDB9E</t>
  </si>
  <si>
    <t>BOOK TRANSFER DEBIT 00943G ORIGINATOR:LADDER CAPIT</t>
  </si>
  <si>
    <t>'221CK4104OLM943G</t>
  </si>
  <si>
    <t>BOOK TRANSFER DEBIT 0091TV ORIGINATOR:LADDER CAPIT</t>
  </si>
  <si>
    <t>'2216M3857OGH91TV</t>
  </si>
  <si>
    <t>BOOK TRANSFER DEBIT 002HUG ORIGINATOR:LADDER CAPIT</t>
  </si>
  <si>
    <t>'2216H1803M7H2HUG</t>
  </si>
  <si>
    <t>BOOK TRANSFER DEBIT 0008VL ORIGINATOR:LADDER CAPIT</t>
  </si>
  <si>
    <t>'21CUG51363AH08VL</t>
  </si>
  <si>
    <t>BOOK TRANSFER DEBIT 005T71 ORIGINATOR:LADDER CAPIT</t>
  </si>
  <si>
    <t>'21CTJ5456PTH5T71</t>
  </si>
  <si>
    <t>BOOK TRANSFER DEBIT 000FQ2 ORIGINATOR:LADDER CAPIT</t>
  </si>
  <si>
    <t>'21CSL2139DTD0FQ2</t>
  </si>
  <si>
    <t>BOOK TRANSFER DEBIT 000UDF ORIGINATOR:LADDER CAPIT</t>
  </si>
  <si>
    <t>'21CMM43103UD0UDF</t>
  </si>
  <si>
    <t>WIRE TRANSFER OUT 0027JV ORIGINATOR:LADDER CAPITAL</t>
  </si>
  <si>
    <t>'LACGD2455AU527JV</t>
  </si>
  <si>
    <t>WIRE TRANSFER OUT 001Y5Q ORIGINATOR:LADDER CAPITAL</t>
  </si>
  <si>
    <t>'LAC9B5426OV01Y5Q</t>
  </si>
  <si>
    <t>WIRE TRANSFER OUT 003OT8 ORIGINATOR:LADDER CAPITAL</t>
  </si>
  <si>
    <t>'LAC2C5250LU33OT8</t>
  </si>
  <si>
    <t>BOOK TRANSFER DEBIT 003HTV ORIGINATOR:LADDER CAPIT</t>
  </si>
  <si>
    <t>'21BMM1201OR13HTV</t>
  </si>
  <si>
    <t>BOOK TRANSFER DEBIT 006FUR ORIGINATOR:LADDER CAPIT</t>
  </si>
  <si>
    <t>'21BIG38572OP6FUR</t>
  </si>
  <si>
    <t>BOOK TRANSFER DEBIT 001TFW ORIGINATOR:LADDER CAPIT</t>
  </si>
  <si>
    <t>'21BAM2906HUR1TFW</t>
  </si>
  <si>
    <t>BOOK TRANSFER DEBIT 003PN5 ORIGINATOR:LADDER CAPIT</t>
  </si>
  <si>
    <t>'21B8H5255MFQ3PN5</t>
  </si>
  <si>
    <t>BOOK TRANSFER DEBIT 008AUH ORIGINATOR:LADDER CAPIT</t>
  </si>
  <si>
    <t>'21B5E2106DJS8AUH</t>
  </si>
  <si>
    <t>WIRE TRANSFER OUT 000QJJ ORIGINATOR:LADDER CAPITAL</t>
  </si>
  <si>
    <t>'LAB5A2106ELU0QJJ</t>
  </si>
  <si>
    <t>BOOK TRANSFER DEBIT 005S6S ORIGINATOR:LADDER CAPIT</t>
  </si>
  <si>
    <t>'21B5J5231LNS5S6S</t>
  </si>
  <si>
    <t>WIRE TRANSFER OUT 00155A ORIGINATOR:LADDER CAPITAL</t>
  </si>
  <si>
    <t>'LAB2C3916L1T155A</t>
  </si>
  <si>
    <t>BOOK TRANSFER DEBIT 001LOV ORIGINATOR:LADDER CAPIT</t>
  </si>
  <si>
    <t>'21ARL1715MEL1LOV</t>
  </si>
  <si>
    <t>XFR from LCHFR PNC to LCR3 PNC</t>
  </si>
  <si>
    <t>BOOK TRANSFER DEBIT 005IUW ORIGINATOR:LADDER CAPIT</t>
  </si>
  <si>
    <t>'21AQH4830ITK5IUW</t>
  </si>
  <si>
    <t>WIRE TRANSFER OUT 005Z0R ORIGINATOR:LADDER CAPITAL</t>
  </si>
  <si>
    <t>'LAAKC08463KQ5Z0R</t>
  </si>
  <si>
    <t>BOOK TRANSFER DEBIT 0052XS ORIGINATOR:LADDER CAPIT</t>
  </si>
  <si>
    <t>'21A8K3054BRU52XS</t>
  </si>
  <si>
    <t>BOOK TRANSFER DEBIT 006SYY ORIGINATOR:LADDER CAPIT</t>
  </si>
  <si>
    <t>'21A8K5203P4W6SYY</t>
  </si>
  <si>
    <t>WIRE TRANSFER OUT 0046WF ORIGINATOR:LADDER CAPITAL</t>
  </si>
  <si>
    <t>'LAA7C2152HGL46WF</t>
  </si>
  <si>
    <t>BOOK TRANSFER DEBIT 007B8Q ORIGINATOR:LADDER CAPIT</t>
  </si>
  <si>
    <t>'21A6I3517L7U7B8Q</t>
  </si>
  <si>
    <t>BOOK TRANSFER DEBIT 001QN3 ORIGINATOR:LADDER CAPIT</t>
  </si>
  <si>
    <t>'219UL10083WW1QN3</t>
  </si>
  <si>
    <t>BOOK TRANSFER DEBIT 0046G3 ORIGINATOR:LADDER CAPIT</t>
  </si>
  <si>
    <t>'219SG5751ICU46G3</t>
  </si>
  <si>
    <t>WIRE TRANSFER OUT 001CPG ORIGINATOR:LADDER CAPITAL</t>
  </si>
  <si>
    <t>'LA9RF30486OK1CPG</t>
  </si>
  <si>
    <t>BOOK TRANSFER DEBIT 006DI6 ORIGINATOR:LADDER CAPIT</t>
  </si>
  <si>
    <t>'219RL25042IW6DI6</t>
  </si>
  <si>
    <t>BOOK TRANSFER DEBIT 002ELJ ORIGINATOR:LADDER CAPIT</t>
  </si>
  <si>
    <t>'219NG45380JM2ELJ</t>
  </si>
  <si>
    <t>BOOK TRANSFER DEBIT 008SI1 ORIGINATOR:LADDER CAPIT</t>
  </si>
  <si>
    <t>'219MM0302HFM8SI1</t>
  </si>
  <si>
    <t>BOOK TRANSFER DEBIT 0081NL ORIGINATOR:LADDER CAPIT</t>
  </si>
  <si>
    <t>'219GE1936AZM81NL</t>
  </si>
  <si>
    <t>BOOK TRANSFER DEBIT 0012DY ORIGINATOR:LADDER CAPIT</t>
  </si>
  <si>
    <t>'219EE3609MTO12DY</t>
  </si>
  <si>
    <t>WIRE TRANSFER OUT 001BJC ORIGINATOR:LADDER CAPITAL</t>
  </si>
  <si>
    <t>'LA9AA5606CWL1BJC</t>
  </si>
  <si>
    <t>BOOK TRANSFER DEBIT 007K9H ORIGINATOR:LADDER CAPIT</t>
  </si>
  <si>
    <t>'2197H2944IGH7K9H</t>
  </si>
  <si>
    <t>BOOK TRANSFER DEBIT 005DXP ORIGINATOR:LADDER CAPIT</t>
  </si>
  <si>
    <t>'2193F1506ECC5DXP</t>
  </si>
  <si>
    <t>BOOK TRANSFER DEBIT 007O6X ORIGINATOR:LADDER CAPIT</t>
  </si>
  <si>
    <t>'2193L033132C7O6X</t>
  </si>
  <si>
    <t>BOOK TRANSFER DEBIT 005W1Z ORIGINATOR:LADDER CAPIT</t>
  </si>
  <si>
    <t>'218UI34015UC5W1Z</t>
  </si>
  <si>
    <t>BOOK TRANSFER DEBIT 0060JK ORIGINATOR:LADDER CAPIT</t>
  </si>
  <si>
    <t>'218NF1156A1060JK</t>
  </si>
  <si>
    <t>BOOK TRANSFER DEBIT 00C2XL ORIGINATOR:LADDER CAPIT</t>
  </si>
  <si>
    <t>'218HG1536G2ZC2XL</t>
  </si>
  <si>
    <t>XFR tom LCFHR PNC to LCREP</t>
  </si>
  <si>
    <t>BOOK TRANSFER DEBIT 004PHY ORIGINATOR:LADDER CAPIT</t>
  </si>
  <si>
    <t>'218GH25036804PHY</t>
  </si>
  <si>
    <t>BOOK TRANSFER DEBIT 006LY2 ORIGINATOR:LADDER CAPIT</t>
  </si>
  <si>
    <t>'218CL2741AW06LY2</t>
  </si>
  <si>
    <t>WIRE TRANSFER OUT 005EUX ORIGINATOR:LADDER CAPITAL</t>
  </si>
  <si>
    <t>'LA89D0319B775EUX</t>
  </si>
  <si>
    <t>BOOK TRANSFER DEBIT 0039CZ ORIGINATOR:LADDER CAPIT</t>
  </si>
  <si>
    <t>'2186H09487LY39CZ</t>
  </si>
  <si>
    <t>BOOK TRANSFER DEBIT 002G1Z ORIGINATOR:LADDER CAPIT</t>
  </si>
  <si>
    <t>'2185I4822CBZ2G1Z</t>
  </si>
  <si>
    <t>BOOK TRANSFER DEBIT 003KF3 ORIGINATOR:LADDER CAPIT</t>
  </si>
  <si>
    <t>'2184I55537FY3KF3</t>
  </si>
  <si>
    <t>XFR from LCFP3 to LCFHR PNC</t>
  </si>
  <si>
    <t>1677809149EZ</t>
  </si>
  <si>
    <t>XFR from LCFHR PNC to LCFHR HSBC Savings</t>
  </si>
  <si>
    <t>XFR from LCFHR PNC to Tuebor PNC</t>
  </si>
  <si>
    <t>XFR from LCF PNC to LCF Trading</t>
  </si>
  <si>
    <t>WIRE TRANSFER OUT 004O0H ORIGINATOR:LADDER CAPITAL</t>
  </si>
  <si>
    <t>'NA8GC15462XK4O0H</t>
  </si>
  <si>
    <t>WIRE TRANSFER OUT 001GHK ORIGINATOR:LADDER CAPITAL</t>
  </si>
  <si>
    <t>'238FL09151CX1GHK</t>
  </si>
  <si>
    <t>WIRE TRANSFER OUT 003FWQ ORIGINATOR:LADDER CAPITAL</t>
  </si>
  <si>
    <t>'NA8EG24593JK3FWQ</t>
  </si>
  <si>
    <t>WIRE TRANSFER OUT 000IJE ORIGINATOR:LADDER CAPITAL</t>
  </si>
  <si>
    <t>'NA84C5509IUF0IJE</t>
  </si>
  <si>
    <t>XFR from LCF PNC to LCF Trading JPM</t>
  </si>
  <si>
    <t>WIRE TRANSFER OUT 002B86 ORIGINATOR:LADDER CAPITAL</t>
  </si>
  <si>
    <t>'NA82G5822R3I2B86</t>
  </si>
  <si>
    <t>WIRE TRANSFER OUT 00348A ORIGINATOR:LADDER CAPITAL</t>
  </si>
  <si>
    <t>'NA7SF0217K1H348A</t>
  </si>
  <si>
    <t>WIRE TRANSFER OUT 003BFR ORIGINATOR:LADDER CAPITAL</t>
  </si>
  <si>
    <t>'NA7QE2504N4I3BFR</t>
  </si>
  <si>
    <t>WIRE TRANSFER OUT 002MOI ORIGINATOR:LADDER CAPITAL</t>
  </si>
  <si>
    <t>'NA7LE5955CAG2MOI</t>
  </si>
  <si>
    <t>WIRE TRANSFER OUT 005PKU ORIGINATOR:LADDER CAPITAL</t>
  </si>
  <si>
    <t>'237KL06594PQ5PKU</t>
  </si>
  <si>
    <t>WIRE TRANSFER OUT 0020MC ORIGINATOR:LADDER CAPITAL</t>
  </si>
  <si>
    <t>'NA7HF57470II20MC</t>
  </si>
  <si>
    <t>WIRE TRANSFER OUT 000IFQ ORIGINATOR:LADDER CAPITAL</t>
  </si>
  <si>
    <t>'NA7HG0622QXI0IFQ</t>
  </si>
  <si>
    <t>WIRE TRANSFER OUT 00241P ORIGINATOR:LADDER CAPITAL</t>
  </si>
  <si>
    <t>'NA77C3838HY3241P</t>
  </si>
  <si>
    <t>WIRE TRANSFER OUT 003F0Y ORIGINATOR:LADDER CAPITAL</t>
  </si>
  <si>
    <t>'NA76C4713Q933F0Y</t>
  </si>
  <si>
    <t>WIRE TRANSFER OUT 001GCI ORIGINATOR:LADDER CAPITAL</t>
  </si>
  <si>
    <t>'NA6UE1018OD51GCI</t>
  </si>
  <si>
    <t>WIRE TRANSFER OUT 003CXI ORIGINATOR:LADDER CAPITAL</t>
  </si>
  <si>
    <t>'NA6SD1859JG53CXI</t>
  </si>
  <si>
    <t>XFR from LCF PNC to LCF</t>
  </si>
  <si>
    <t>WIRE TRANSFER OUT 001KLX ORIGINATOR:LADDER CAPITAL</t>
  </si>
  <si>
    <t>'NA6ND19137Z61KLX</t>
  </si>
  <si>
    <t>WIRE TRANSFER OUT 003P5B ORIGINATOR:LADDER CAPITAL</t>
  </si>
  <si>
    <t>'NA6MA2324EU33P5B</t>
  </si>
  <si>
    <t>WIRE TRANSFER OUT 0031O5 ORIGINATOR:LADDER CAPITAL</t>
  </si>
  <si>
    <t>'NA6FG5528C9131O5</t>
  </si>
  <si>
    <t>WIRE TRANSFER OUT 0024OK ORIGINATOR:LADDER CAPITAL</t>
  </si>
  <si>
    <t>'NA6ED5537N5Z24OK</t>
  </si>
  <si>
    <t>WIRE TRANSFER OUT 001SSN ORIGINATOR:LADDER CAPITAL</t>
  </si>
  <si>
    <t>'NA6DF3611M201SSN</t>
  </si>
  <si>
    <t>WIRE TRANSFER OUT 002Q8M ORIGINATOR:LADDER CAPITAL</t>
  </si>
  <si>
    <t>'NA6CC55529I02Q8M</t>
  </si>
  <si>
    <t>WIRE TRANSFER OUT 003X7I ORIGINATOR:LADDER CAPITAL</t>
  </si>
  <si>
    <t>'NA6CC0239ND13X7I</t>
  </si>
  <si>
    <t>XFR from LCF PNC to LCF JPM</t>
  </si>
  <si>
    <t>WIRE TRANSFER OUT 002W30 ORIGINATOR:LADDER CAPITAL</t>
  </si>
  <si>
    <t>'NA68E39114BT2W30</t>
  </si>
  <si>
    <t>WIRE TRANSFER OUT 0002I8 ORIGINATOR:LADDER CAPITAL</t>
  </si>
  <si>
    <t>'NA68A10414ET02I8</t>
  </si>
  <si>
    <t>WIRE TRANSFER OUT 002O7Q ORIGINATOR:LADDER CAPITAL</t>
  </si>
  <si>
    <t>'NA67D253745S2O7Q</t>
  </si>
  <si>
    <t>WIRE TRANSFER OUT 0029Y9 ORIGINATOR:LADDER CAPITAL</t>
  </si>
  <si>
    <t>'NA65E5511AST29Y9</t>
  </si>
  <si>
    <t>WIRE TRANSFER OUT 003DCM ORIGINATOR:LADDER CAPITAL</t>
  </si>
  <si>
    <t>'NA5QD4633DZU3DCM</t>
  </si>
  <si>
    <t>WIRE TRANSFER OUT 004JRB ORIGINATOR:LADDER CAPITAL</t>
  </si>
  <si>
    <t>'NA5ME193742R4JRB</t>
  </si>
  <si>
    <t>WIRE TRANSFER OUT 003RBK ORIGINATOR:LADDER CAPITAL</t>
  </si>
  <si>
    <t>'NA5JE0822O4S3RBK</t>
  </si>
  <si>
    <t>WIRE TRANSFER OUT 002VXX ORIGINATOR:LADDER CAPITAL</t>
  </si>
  <si>
    <t>'NA5HE46527OT2VXX</t>
  </si>
  <si>
    <t>WIRE TRANSFER OUT 0053SE ORIGINATOR:LADDER CAPITAL</t>
  </si>
  <si>
    <t>'235GL18115VP53SE</t>
  </si>
  <si>
    <t>WIRE TRANSFER OUT 003O4Z ORIGINATOR:LADDER CAPITAL</t>
  </si>
  <si>
    <t>'NA5FF4717RMU3O4Z</t>
  </si>
  <si>
    <t>WIRE TRANSFER OUT 0035X5 ORIGINATOR:LADDER CAPITAL</t>
  </si>
  <si>
    <t>'235FL3909FPP35X5</t>
  </si>
  <si>
    <t>WIRE TRANSFER OUT 007Y6I ORIGINATOR:LADDER CAPITAL</t>
  </si>
  <si>
    <t>'235CL4205EQP7Y6I</t>
  </si>
  <si>
    <t>WIRE TRANSFER OUT 00390X ORIGINATOR:LADDER CAPITAL</t>
  </si>
  <si>
    <t>'NA59F2115M3Q390X</t>
  </si>
  <si>
    <t>WIRE TRANSFER OUT 001C9B ORIGINATOR:LADDER CAPITAL</t>
  </si>
  <si>
    <t>'NA58D3607GEP1C9B</t>
  </si>
  <si>
    <t>WIRE TRANSFER OUT 006NYW ORIGINATOR:LADDER CAPITAL</t>
  </si>
  <si>
    <t>'NA52G54434566NYW</t>
  </si>
  <si>
    <t>WIRE TRANSFER OUT 004DPL ORIGINATOR:LADDER CAPITAL</t>
  </si>
  <si>
    <t>'NA4SF56371X24DPL</t>
  </si>
  <si>
    <t>WIRE TRANSFER OUT 000AQH ORIGINATOR:LADDER CAPITAL</t>
  </si>
  <si>
    <t>'NA4RD0527OD20AQH</t>
  </si>
  <si>
    <t>WIRE TRANSFER OUT 0043M1 ORIGINATOR:LADDER CAPITAL</t>
  </si>
  <si>
    <t>'234KL0408OUW43M1</t>
  </si>
  <si>
    <t>WIRE TRANSFER OUT 004B12 ORIGINATOR:LADDER CAPITAL</t>
  </si>
  <si>
    <t>'NA4IE3833PFW4B12</t>
  </si>
  <si>
    <t>WIRE TRANSFER OUT 002Y0G ORIGINATOR:LADDER CAPITAL</t>
  </si>
  <si>
    <t>'NA4HF5750QTX2Y0G</t>
  </si>
  <si>
    <t>WIRE TRANSFER OUT 001URG ORIGINATOR:LADDER CAPITAL</t>
  </si>
  <si>
    <t>'234HL4144Q3X1URG</t>
  </si>
  <si>
    <t>WIRE TRANSFER OUT 0055CD ORIGINATOR:LADDER CAPITAL</t>
  </si>
  <si>
    <t>'NA4EG3450FFS55CD</t>
  </si>
  <si>
    <t>WIRE TRANSFER OUT 004TDU ORIGINATOR:LADDER CAPITAL</t>
  </si>
  <si>
    <t>'NA4DB5529NYU4TDU</t>
  </si>
  <si>
    <t>WIRE TRANSFER OUT 001WIT ORIGINATOR:LADDER CAPITAL</t>
  </si>
  <si>
    <t>'NA4BD19137ZT1WIT</t>
  </si>
  <si>
    <t>WIRE TRANSFER OUT 002HS0 ORIGINATOR:LADDER CAPITAL</t>
  </si>
  <si>
    <t>'NA4AD27521KS2HS0</t>
  </si>
  <si>
    <t>WIRE TRANSFER OUT 006GF1 ORIGINATOR:LADDER CAPITAL</t>
  </si>
  <si>
    <t>'233SL13564D76GF1</t>
  </si>
  <si>
    <t>WIRE TRANSFER OUT 000CRU ORIGINATOR:LADDER CAPITAL</t>
  </si>
  <si>
    <t>'NA3ME13230ZQ0CRU</t>
  </si>
  <si>
    <t>WIRE TRANSFER OUT 001PE1 ORIGINATOR:LADDER CAPITAL</t>
  </si>
  <si>
    <t>'NA3LD1825IER1PE1</t>
  </si>
  <si>
    <t>WIRE TRANSFER OUT 002IA2 ORIGINATOR:LADDER CAPITAL</t>
  </si>
  <si>
    <t>'NA3HE1303O9K2IA2</t>
  </si>
  <si>
    <t>WIRE TRANSFER OUT 00436U ORIGINATOR:LADDER CAPITAL</t>
  </si>
  <si>
    <t>'NA3FG1748NFK436U</t>
  </si>
  <si>
    <t>WIRE TRANSFER OUT 005MOE ORIGINATOR:LADDER CAPITAL</t>
  </si>
  <si>
    <t>'NA3DC3048GOL5MOE</t>
  </si>
  <si>
    <t>WIRE TRANSFER OUT 003RHV ORIGINATOR:LADDER CAPITAL</t>
  </si>
  <si>
    <t>'MACEG0959H703RHV</t>
  </si>
  <si>
    <t>XFR from LCF PNC to TRS1 PNC</t>
  </si>
  <si>
    <t>BOOK TRANSFER DEBIT 0082P7 ORIGINATOR:LADDER CAPIT</t>
  </si>
  <si>
    <t>'229UG12279NP82P7</t>
  </si>
  <si>
    <t>BOOK TRANSFER DEBIT 008LYU ORIGINATOR:LADDER CAPIT</t>
  </si>
  <si>
    <t>'229UL1204AFO8LYU</t>
  </si>
  <si>
    <t>BOOK TRANSFER DEBIT 001QJV ORIGINATOR:LADDER CAPIT</t>
  </si>
  <si>
    <t>'227DH2557LPM1QJV</t>
  </si>
  <si>
    <t>BOOK TRANSFER DEBIT 001AO9 ORIGINATOR:LADDER CAPIT</t>
  </si>
  <si>
    <t>'226UJ1714QMI1AO9</t>
  </si>
  <si>
    <t>BOOK TRANSFER DEBIT 008HND ORIGINATOR:LADDER CAPIT</t>
  </si>
  <si>
    <t>'226UJ1711LOI8HND</t>
  </si>
  <si>
    <t>BOOK TRANSFER DEBIT 002OKN ORIGINATOR:LADDER CAPIT</t>
  </si>
  <si>
    <t>'2269L1219QEZ2OKN</t>
  </si>
  <si>
    <t>BOOK TRANSFER DEBIT 008GKE ORIGINATOR:LADDER CAPIT</t>
  </si>
  <si>
    <t>'2266H1336CFY8GKE</t>
  </si>
  <si>
    <t>WIRE TRANSFER OUT 00239F ORIGINATOR:LADDER CAPITAL</t>
  </si>
  <si>
    <t>'MA5PD4811DGE239F</t>
  </si>
  <si>
    <t>WIRE TRANSFER OUT 003F3R ORIGINATOR:LADDER CAPITAL</t>
  </si>
  <si>
    <t>'MA5IE51480XE3F3R</t>
  </si>
  <si>
    <t>BOOK TRANSFER DEBIT 00B7PA ORIGINATOR:LADDER CAPIT</t>
  </si>
  <si>
    <t>'225IF35502WSB7PA</t>
  </si>
  <si>
    <t>BOOK TRANSFER DEBIT 006AYB ORIGINATOR:LADDER CAPIT</t>
  </si>
  <si>
    <t>'225HL5626L9U6AYB</t>
  </si>
  <si>
    <t>BOOK TRANSFER DEBIT 00AZ6R ORIGINATOR:LADDER CAPIT</t>
  </si>
  <si>
    <t>'2256H36066TGAZ6R</t>
  </si>
  <si>
    <t>BOOK TRANSFER DEBIT 000BPM ORIGINATOR:LADDER CAPIT</t>
  </si>
  <si>
    <t>'223VL1010QW80BPM</t>
  </si>
  <si>
    <t>BOOK TRANSFER DEBIT 003AC1 ORIGINATOR:LADDER CAPIT</t>
  </si>
  <si>
    <t>'223UM0321LG83AC1</t>
  </si>
  <si>
    <t>XFR from LCF PNC to LTRS3 PNC</t>
  </si>
  <si>
    <t>BOOK TRANSFER DEBIT 00BV95 ORIGINATOR:LADDER CAPIT</t>
  </si>
  <si>
    <t>'2234F3100P5KBV95</t>
  </si>
  <si>
    <t>BOOK TRANSFER DEBIT 008QGY ORIGINATOR:LADDER CAPIT</t>
  </si>
  <si>
    <t>'222SI39038CK8QGY</t>
  </si>
  <si>
    <t>WIRE TRANSFER OUT 005048 ORIGINATOR:LADDER CAPITAL</t>
  </si>
  <si>
    <t>'MA2PB2239AUB5048</t>
  </si>
  <si>
    <t>BOOK TRANSFER DEBIT 003ENV ORIGINATOR:LADDER CAPIT</t>
  </si>
  <si>
    <t>'221EK4249L4M3ENV</t>
  </si>
  <si>
    <t>BOOK TRANSFER DEBIT 0005C7 ORIGINATOR:LADDER CAPIT</t>
  </si>
  <si>
    <t>'21CTK40509NH05C7</t>
  </si>
  <si>
    <t>BOOK TRANSFER DEBIT 006SMR ORIGINATOR:LADDER CAPIT</t>
  </si>
  <si>
    <t>'21CTJ5559KSH6SMR</t>
  </si>
  <si>
    <t>BOOK TRANSFER DEBIT 005MDQ ORIGINATOR:LADDER CAPIT</t>
  </si>
  <si>
    <t>'21CTJ3254LTH5MDQ</t>
  </si>
  <si>
    <t>BOOK TRANSFER DEBIT 004C30 ORIGINATOR:LADDER CAPIT</t>
  </si>
  <si>
    <t>'21CSL2137ORC4C30</t>
  </si>
  <si>
    <t>BOOK TRANSFER DEBIT 00EE2S ORIGINATOR:LADDER CAPIT</t>
  </si>
  <si>
    <t>'21C2H5250PB0EE2S</t>
  </si>
  <si>
    <t>BOOK TRANSFER DEBIT 0008N6 ORIGINATOR:LADDER CAPIT</t>
  </si>
  <si>
    <t>'21A8K5202BEU08N6</t>
  </si>
  <si>
    <t>BOOK TRANSFER DEBIT 003L85 ORIGINATOR:LADDER CAPIT</t>
  </si>
  <si>
    <t>'219UL1006KVU3L85</t>
  </si>
  <si>
    <t>BOOK TRANSFER DEBIT 006RPW ORIGINATOR:LADDER CAPIT</t>
  </si>
  <si>
    <t>'219RL2504GQU6RPW</t>
  </si>
  <si>
    <t>BOOK TRANSFER DEBIT 006393 ORIGINATOR:LADDER CAPIT</t>
  </si>
  <si>
    <t>'2197H2945J6I6393</t>
  </si>
  <si>
    <t>XFR from LCF PNC to LCREP PNC</t>
  </si>
  <si>
    <t>BOOK TRANSFER DEBIT 003TVE ORIGINATOR:LADDER CAPIT</t>
  </si>
  <si>
    <t>'218GH2503FBZ3TVE</t>
  </si>
  <si>
    <t>BOOK TRANSFER DEBIT 0049QI ORIGINATOR:LADDER CAPIT</t>
  </si>
  <si>
    <t>'2186H09496M049QI</t>
  </si>
  <si>
    <t>XFR from LCF PNC to LCFHR PNC</t>
  </si>
  <si>
    <t>XFR from LCF - PNC to LCF Trading</t>
  </si>
  <si>
    <t>XFR from LCF-PNC to LCF Trading</t>
  </si>
  <si>
    <t>XFR fron LCF PNC to LCF Trading</t>
  </si>
  <si>
    <t>1003479143SB</t>
  </si>
  <si>
    <t>1002049138SB</t>
  </si>
  <si>
    <t>1001927136SB</t>
  </si>
  <si>
    <t>6160500131JO</t>
  </si>
  <si>
    <t>6100100124JO</t>
  </si>
  <si>
    <t>XFR from LCF Trading to LCFF SC</t>
  </si>
  <si>
    <t>5645800123JO</t>
  </si>
  <si>
    <t>7643100122JO</t>
  </si>
  <si>
    <t>1002933095SB</t>
  </si>
  <si>
    <t>5618200322JO</t>
  </si>
  <si>
    <t>5493000320JO</t>
  </si>
  <si>
    <t>5677100317JO</t>
  </si>
  <si>
    <t>5911600163JO</t>
  </si>
  <si>
    <t>7775300122JO</t>
  </si>
  <si>
    <t>6080900351JO</t>
  </si>
  <si>
    <t>2739100322JO</t>
  </si>
  <si>
    <t>1002922136SB</t>
  </si>
  <si>
    <t>6135900131JO</t>
  </si>
  <si>
    <t>1002918131SB</t>
  </si>
  <si>
    <t>6100000124JO</t>
  </si>
  <si>
    <t>1002894124SB</t>
  </si>
  <si>
    <t>5646700123JO</t>
  </si>
  <si>
    <t>1004041122SB</t>
  </si>
  <si>
    <t>3385200351JO</t>
  </si>
  <si>
    <t>3214000145JO</t>
  </si>
  <si>
    <t>6420500144JO</t>
  </si>
  <si>
    <t>5423800139JO</t>
  </si>
  <si>
    <t>XFR from LCFHR JPM to LCFHR Wells</t>
  </si>
  <si>
    <t>5355400138JO</t>
  </si>
  <si>
    <t>5895100137JO</t>
  </si>
  <si>
    <t>1002884136SB</t>
  </si>
  <si>
    <t>1002883131SB</t>
  </si>
  <si>
    <t>6990500131JO</t>
  </si>
  <si>
    <t>1002984124SB</t>
  </si>
  <si>
    <t>1002911124SB</t>
  </si>
  <si>
    <t>1002852124SB</t>
  </si>
  <si>
    <t>1004042122SB</t>
  </si>
  <si>
    <t>7643000122JO</t>
  </si>
  <si>
    <t>3385300351JO</t>
  </si>
  <si>
    <t>3388200351JO</t>
  </si>
  <si>
    <t>6155900351JO</t>
  </si>
  <si>
    <t>4562800317JO</t>
  </si>
  <si>
    <t>1303700167JO</t>
  </si>
  <si>
    <t>1003283137SB</t>
  </si>
  <si>
    <t>5749400320JO</t>
  </si>
  <si>
    <t>1002828136SB</t>
  </si>
  <si>
    <t>1003409131SB</t>
  </si>
  <si>
    <t>1002796124SB</t>
  </si>
  <si>
    <t>1003523187SB</t>
  </si>
  <si>
    <t>4929300169JO</t>
  </si>
  <si>
    <t>XFR from LCC to LCFHR JPM</t>
  </si>
  <si>
    <t>1002056138SB</t>
  </si>
  <si>
    <t>6082800131JO</t>
  </si>
  <si>
    <t>6099900124JO</t>
  </si>
  <si>
    <t>5428200139JO</t>
  </si>
  <si>
    <t>9402300135JO</t>
  </si>
  <si>
    <t>5643500123JO</t>
  </si>
  <si>
    <t>2343200245JO</t>
  </si>
  <si>
    <t>1003991187SB</t>
  </si>
  <si>
    <t>1003412187SB</t>
  </si>
  <si>
    <t>3390100351JO</t>
  </si>
  <si>
    <t>2738700322JO</t>
  </si>
  <si>
    <t>5332500169JO</t>
  </si>
  <si>
    <t>1385200169JO</t>
  </si>
  <si>
    <t>2271100163JO</t>
  </si>
  <si>
    <t>XFR from LCFHR HSBC Savings to LCFHR JPM</t>
  </si>
  <si>
    <t>HSBC</t>
  </si>
  <si>
    <t>XFR from LCF HSBC to LCF PNC</t>
  </si>
  <si>
    <t>XFR from LCF HSBC to LCF</t>
  </si>
  <si>
    <t>XFR from LCFHR HSBC to LCFHR</t>
  </si>
  <si>
    <t>XFR from LCFHR HSBC to LCF PNC</t>
  </si>
  <si>
    <t>XFR from LCHFR HSBC to LCFHR</t>
  </si>
  <si>
    <t>XFR from LCFHR HSBC to HSBC - MM</t>
  </si>
  <si>
    <t>to</t>
  </si>
  <si>
    <t>from</t>
  </si>
  <si>
    <t>Notes</t>
  </si>
  <si>
    <t>Per Daily Cash Sheet</t>
  </si>
  <si>
    <t>LCFHR BNY</t>
  </si>
  <si>
    <t>LCI PNC</t>
  </si>
  <si>
    <t>Tuebor PNC</t>
  </si>
  <si>
    <t>LCR3 - PNC</t>
  </si>
  <si>
    <t>LCR3 PNC</t>
  </si>
  <si>
    <t>Tuebor - CMS</t>
  </si>
  <si>
    <t>Tuebor CMS</t>
  </si>
  <si>
    <t>LCF - Operating</t>
  </si>
  <si>
    <t>LCF Op</t>
  </si>
  <si>
    <t>FORMULA</t>
  </si>
  <si>
    <t>Partnership Contribution</t>
  </si>
  <si>
    <t>Dividend Payment</t>
  </si>
  <si>
    <t>LCREP-1470-0000-000-LCREF</t>
  </si>
  <si>
    <t>LCREF-3670-0000-000-LCREP</t>
  </si>
  <si>
    <t>LCREF-1470-0000-000-LCREP</t>
  </si>
  <si>
    <t>LCREP-3670-0000-000-LCREF</t>
  </si>
  <si>
    <t>LCREP-3670-0000-000-MID2R</t>
  </si>
  <si>
    <t>LMID2-1470-0000-000-LCREP</t>
  </si>
  <si>
    <t>LCREP-3670-0000-000-LMID2</t>
  </si>
  <si>
    <t>LCREP-3660-0000-000-MID2R</t>
  </si>
  <si>
    <t>MID2R-1460-0000-000-LCREP</t>
  </si>
  <si>
    <t>LCREP-3660-0000-000-LMID2</t>
  </si>
  <si>
    <t>LMID2-1460-0000-000-LCREP</t>
  </si>
  <si>
    <t>Partnership Distribution</t>
  </si>
  <si>
    <t>Correct Journal Entry 190114</t>
  </si>
  <si>
    <t>LMID2-1900-0000-000-LCF</t>
  </si>
  <si>
    <t>LCF  -1900-0000-000-LMID2</t>
  </si>
  <si>
    <t>Back Out Journal Entry 190114</t>
  </si>
  <si>
    <t>CAMRA MTD JEs</t>
  </si>
  <si>
    <t>ABS AMOUNT</t>
  </si>
  <si>
    <t>NET ENTRY</t>
  </si>
  <si>
    <t>CREDIT</t>
  </si>
  <si>
    <t>DEBIT</t>
  </si>
  <si>
    <t>REFERENCE</t>
  </si>
  <si>
    <t>ACTNUMST</t>
  </si>
  <si>
    <t>VALUE DATE</t>
  </si>
  <si>
    <t>Correct Journal Entry 190153</t>
  </si>
  <si>
    <t>GLTRX00104547</t>
  </si>
  <si>
    <t>LADR</t>
  </si>
  <si>
    <t>MID2R-1900-0000-000-LCFHR</t>
  </si>
  <si>
    <t>LCFHR-1900-0000-000-MID2R</t>
  </si>
  <si>
    <t>GLTRX00104416</t>
  </si>
  <si>
    <t>TRXSORCE</t>
  </si>
  <si>
    <t>DATE ENTERED</t>
  </si>
  <si>
    <t>JRNENTRY</t>
  </si>
  <si>
    <t>COMPANY</t>
  </si>
  <si>
    <t>Equity Investment</t>
  </si>
  <si>
    <t>000</t>
  </si>
  <si>
    <t>0000</t>
  </si>
  <si>
    <t>1460</t>
  </si>
  <si>
    <t>MID2R</t>
  </si>
  <si>
    <t>Capital - Contributions Made</t>
  </si>
  <si>
    <t>Cash and Cash Equivalents</t>
  </si>
  <si>
    <t/>
  </si>
  <si>
    <t>0002</t>
  </si>
  <si>
    <t>1065</t>
  </si>
  <si>
    <t>Intercompany Balance - MEM</t>
  </si>
  <si>
    <t>1900</t>
  </si>
  <si>
    <t>Due To/From Affiliate - MEM - IC</t>
  </si>
  <si>
    <t>Back Out Journal Entry 190153</t>
  </si>
  <si>
    <t>Common Stock</t>
  </si>
  <si>
    <t>3670</t>
  </si>
  <si>
    <t>Capital - Distributions Made</t>
  </si>
  <si>
    <t>0011</t>
  </si>
  <si>
    <t>Column1</t>
  </si>
  <si>
    <t>Account Category Number</t>
  </si>
  <si>
    <t>Segment5</t>
  </si>
  <si>
    <t>Segment4</t>
  </si>
  <si>
    <t>Segment3</t>
  </si>
  <si>
    <t>Segment2</t>
  </si>
  <si>
    <t>Segment1</t>
  </si>
  <si>
    <t>ACTDESCR</t>
  </si>
  <si>
    <t>COMPANY ID</t>
  </si>
  <si>
    <t>CORRECT</t>
  </si>
  <si>
    <t>'238NJ4558JK1296O</t>
  </si>
  <si>
    <t xml:space="preserve">BOOK TRANSFER CREDIT 00296O ORIGINATOR:LADDER CRE </t>
  </si>
  <si>
    <t>BOOK TRANSFER DEBIT 00296O ORIGINATOR:LADDER CRE P</t>
  </si>
  <si>
    <t>'238NJ4219LS120FI</t>
  </si>
  <si>
    <t>BOOK TRANSFER CREDIT 0020FI ORIGINATOR:LADDER CAPI</t>
  </si>
  <si>
    <t>BOOK TRANSFER DEBIT 0020FI ORIGINATOR:LADDER CAPIT</t>
  </si>
  <si>
    <t>'238NJ4219Q0Z0N1Z</t>
  </si>
  <si>
    <t>BOOK TRANSFER CREDIT 000N1Z ORIGINATOR:LADDER CAPI</t>
  </si>
  <si>
    <t>BOOK TRANSFER DEBIT 000N1Z ORIGINATOR:LADDER CAPIT</t>
  </si>
  <si>
    <t>SERIES</t>
  </si>
  <si>
    <t>DESCRIPTION</t>
  </si>
  <si>
    <t>ORIGINAL CONTROL NUMBER</t>
  </si>
  <si>
    <t>ORIGINAL MASTER ID</t>
  </si>
  <si>
    <t>ORIGINAL DOC NUMBER</t>
  </si>
  <si>
    <t>USER WHO POSTED</t>
  </si>
  <si>
    <t>LAST USER</t>
  </si>
  <si>
    <t>USER WHO POSTED SUBLEDGER</t>
  </si>
  <si>
    <t>FINANCIAL</t>
  </si>
  <si>
    <t>DIVIDEND-0</t>
  </si>
  <si>
    <t>ttannure</t>
  </si>
  <si>
    <t>apanico</t>
  </si>
  <si>
    <t>0008</t>
  </si>
  <si>
    <t>Capital - Distributions Received</t>
  </si>
  <si>
    <t>1470</t>
  </si>
  <si>
    <t>MID2R-1470-0000-000-LCREP</t>
  </si>
  <si>
    <t>'23AHK0646R5X8TA6</t>
  </si>
  <si>
    <t xml:space="preserve">BOOK TRANSFER CREDIT 008TA6 ORIGINATOR:LADDER CRE </t>
  </si>
  <si>
    <t>BOOK TRANSFER DEBIT 008TA6 ORIGINATOR:LADDER CRE F</t>
  </si>
  <si>
    <t>'23AHK1450A8W6SA5</t>
  </si>
  <si>
    <t xml:space="preserve">BOOK TRANSFER CREDIT 006SA5 ORIGINATOR:LADDER CRE </t>
  </si>
  <si>
    <t>BOOK TRANSFER DEBIT 006SA5 ORIGINATOR:LADDER CRE P</t>
  </si>
  <si>
    <t>'23AHK14508XX34TQ</t>
  </si>
  <si>
    <t xml:space="preserve">BOOK TRANSFER CREDIT 0034TQ ORIGINATOR:LADDER CRE </t>
  </si>
  <si>
    <t>BOOK TRANSFER DEBIT 0034TQ ORIGINATOR:LADDER CRE P</t>
  </si>
  <si>
    <t>GLTRX00104730</t>
  </si>
  <si>
    <t>DC1017236</t>
  </si>
  <si>
    <t>**</t>
  </si>
  <si>
    <t>bbaptiste</t>
  </si>
  <si>
    <t>LMID2</t>
  </si>
  <si>
    <t>0001</t>
  </si>
  <si>
    <t>GLTRX00104728</t>
  </si>
  <si>
    <t>DC1017234</t>
  </si>
  <si>
    <t>GLTRX00104727</t>
  </si>
  <si>
    <t>DC1017233</t>
  </si>
  <si>
    <t>GLTRX00104726</t>
  </si>
  <si>
    <t>DC1017232</t>
  </si>
  <si>
    <t>GLTRX00104729</t>
  </si>
  <si>
    <t>DC1017235</t>
  </si>
  <si>
    <t>GLTRX00104731</t>
  </si>
  <si>
    <t>DC1017237</t>
  </si>
  <si>
    <t>Tuese - CMS</t>
  </si>
  <si>
    <t>Tuese CMS</t>
  </si>
  <si>
    <t>GLTRX00103835</t>
  </si>
  <si>
    <t>LCF  -1995-0000-000-</t>
  </si>
  <si>
    <t>CTSF OUT-0</t>
  </si>
  <si>
    <t>Intercompany Receivable/Payable</t>
  </si>
  <si>
    <t>1995</t>
  </si>
  <si>
    <t>Intercompany Balances</t>
  </si>
  <si>
    <t>1029</t>
  </si>
  <si>
    <t>CTSF IN-0</t>
  </si>
  <si>
    <t>LCFHR-1995-0000-000-</t>
  </si>
  <si>
    <t>1046</t>
  </si>
  <si>
    <t>LMID2-1995-0000-000-</t>
  </si>
  <si>
    <t>MID2R-1995-0000-000-</t>
  </si>
  <si>
    <t>'2346F5232H4P1AK4</t>
  </si>
  <si>
    <t>BOOK TRANSFER CREDIT 001AK4 ORIGINATOR:LADDER CAPI</t>
  </si>
  <si>
    <t>BOOK TRANSFER DEBIT 001AK4 ORIGINATOR:LADDER CAPIT</t>
  </si>
  <si>
    <t>'2346F5232I5R564O</t>
  </si>
  <si>
    <t>BOOK TRANSFER CREDIT 00564O ORIGINATOR:LADDER CAPI</t>
  </si>
  <si>
    <t>BOOK TRANSFER DEBIT 00564O ORIGINATOR:LADDER CAPIT</t>
  </si>
  <si>
    <t>LCF  -1006-0000-000-</t>
  </si>
  <si>
    <t>PNC Payroll Account - LCF (8147891123)</t>
  </si>
  <si>
    <t>MIDCO 2 REIT</t>
  </si>
  <si>
    <t>OPEN</t>
  </si>
  <si>
    <t>Entity Name Per Cash Sheet</t>
  </si>
  <si>
    <t>Entity Code</t>
  </si>
  <si>
    <t>MIDCO 2 TRS</t>
  </si>
  <si>
    <t>LCF Payroll</t>
  </si>
  <si>
    <t>LCR3 -1047-0001-000-</t>
  </si>
  <si>
    <t>JPM Operating - LCR III (9672)</t>
  </si>
  <si>
    <t>Payroll - Trinet</t>
  </si>
  <si>
    <t>LCF  -1745-0000-000-</t>
  </si>
  <si>
    <t>Capital Contribution</t>
  </si>
  <si>
    <t>3800-0000-000</t>
  </si>
  <si>
    <t>1450-0000-000</t>
  </si>
  <si>
    <t>SERVICE FEE</t>
  </si>
  <si>
    <t>Bank Fee - JPM</t>
  </si>
  <si>
    <t>5413-0000-000</t>
  </si>
  <si>
    <t>'245FG3515JH46U4F</t>
  </si>
  <si>
    <t xml:space="preserve">BOOK TRANSFER CREDIT 006U4F ORIGINATOR:LADDER CRE </t>
  </si>
  <si>
    <t>BOOK TRANSFER DEBIT 006U4F ORIGINATOR:LADDER CRE F</t>
  </si>
  <si>
    <t>'245FG42389943LYP</t>
  </si>
  <si>
    <t xml:space="preserve">BOOK TRANSFER CREDIT 003LYP ORIGINATOR:LADDER CRE </t>
  </si>
  <si>
    <t>BOOK TRANSFER DEBIT 003LYP ORIGINATOR:LADDER CRE P</t>
  </si>
  <si>
    <t>'245FG42389152UFL</t>
  </si>
  <si>
    <t xml:space="preserve">BOOK TRANSFER CREDIT 002UFL ORIGINATOR:LADDER CRE </t>
  </si>
  <si>
    <t>BOOK TRANSFER DEBIT 002UFL ORIGINATOR:LADDER CRE P</t>
  </si>
  <si>
    <t>'245KJ12268OH7B8F</t>
  </si>
  <si>
    <t>BOOK TRANSFER CREDIT 007B8F ORIGINATOR:LADDER CAPI</t>
  </si>
  <si>
    <t>BOOK TRANSFER DEBIT 007B8F ORIGINATOR:LADDER CAPIT</t>
  </si>
  <si>
    <t>'245KJ12269IG884H</t>
  </si>
  <si>
    <t>BOOK TRANSFER CREDIT 00884H ORIGINATOR:LADDER CAPI</t>
  </si>
  <si>
    <t>BOOK TRANSFER DEBIT 00884H ORIGINATOR:LADDER CAPIT</t>
  </si>
  <si>
    <t>'245KJ12269TG384J</t>
  </si>
  <si>
    <t xml:space="preserve">BOOK TRANSFER CREDIT 00384J ORIGINATOR:LADDER CRE </t>
  </si>
  <si>
    <t>BOOK TRANSFER DEBIT 00384J ORIGINATOR:LADDER CRE P</t>
  </si>
  <si>
    <t>DC0515242</t>
  </si>
  <si>
    <t>DC0515243</t>
  </si>
  <si>
    <t>DC0520242</t>
  </si>
  <si>
    <t>DC0520243</t>
  </si>
  <si>
    <t>MID2R-1065-0015-000-</t>
  </si>
  <si>
    <t>MID2R - PNC - Operating Account (8007)</t>
  </si>
  <si>
    <t>2701-CAMR-000</t>
  </si>
  <si>
    <t>Revolver Quarterly Fee</t>
  </si>
  <si>
    <t>WIRE TRANSFER OUT ISO D O 002G7D ORIGINATOR:LC TRS</t>
  </si>
  <si>
    <t>'OA71A3904FUL2G7D</t>
  </si>
  <si>
    <t>Manual Payment - Franchise Tax Board</t>
  </si>
  <si>
    <t>Manual Payment - Franchise Tax Bo</t>
  </si>
  <si>
    <t>Manual Payment - Equiniti Trust Company</t>
  </si>
  <si>
    <t>Manual Payment - Equiniti Trust Company Us</t>
  </si>
  <si>
    <t>Manual Payment - Sherrard Roe Voigt &amp; Harbison</t>
  </si>
  <si>
    <t>Manual Payment - Sherrard Roe Voigt &amp; Harbison Us</t>
  </si>
  <si>
    <t>Manual Payment - Frost Brown Todd LLC</t>
  </si>
  <si>
    <t>Manual Payment - Frost Brown Todd Llc Us</t>
  </si>
  <si>
    <t>Manual Payment - Moore &amp; Van Allen</t>
  </si>
  <si>
    <t>Manual Payment - Moore &amp; Van Allen Pllc Us</t>
  </si>
  <si>
    <t>Manual Payment - SASM &amp; F LLP</t>
  </si>
  <si>
    <t>Manual Payment - Sasm &amp; F Llp Us</t>
  </si>
  <si>
    <t>Manual Payment - Corp Pay</t>
  </si>
  <si>
    <t>Manual Payment - Con Ed</t>
  </si>
  <si>
    <t>Manual Payment - Con Ed Of Ny</t>
  </si>
  <si>
    <t>Manual Payment - FL Dept Revenue</t>
  </si>
  <si>
    <t>Manual Payment - Fla Dept Revenue</t>
  </si>
  <si>
    <t>Manual Payment - Gottfried &amp; Gottfried LLP</t>
  </si>
  <si>
    <t>Manual Payment - 00000000886006977 Gottfried &amp; Gottfried Llp Attorney Trust Account Iola 595 E River Rd Grand Island Ny 14072-2922 Us</t>
  </si>
  <si>
    <t>Manual Payment - TN State Revenue</t>
  </si>
  <si>
    <t>Manual Payment - Tn State Revenue</t>
  </si>
  <si>
    <t>Manual Payment - 32 East 1st Street</t>
  </si>
  <si>
    <t>Manual Payment - 32 East 1St Stre</t>
  </si>
  <si>
    <t>Manual Payment - AL Dept of Rev</t>
  </si>
  <si>
    <t>Manual Payment - Al-Dept Of Rev</t>
  </si>
  <si>
    <t>Manual Payment - J. Petrocelli Contracting</t>
  </si>
  <si>
    <t>Manual Payment - J. Petrocelli Contracting, Inc. Us</t>
  </si>
  <si>
    <t>Manual Payment - Georgia ITS Tax</t>
  </si>
  <si>
    <t>Manual Payment - Georgia Its Tax</t>
  </si>
  <si>
    <t>Manual Payment - The New West Con</t>
  </si>
  <si>
    <t>Manual Payment - MS Dept of Rev</t>
  </si>
  <si>
    <t>Manual Payment - Msdeptofrevenue</t>
  </si>
  <si>
    <t>Manual Payment - SS&amp;C Technologies Canada</t>
  </si>
  <si>
    <t>Manual Payment - Ss&amp;C Technologies Canada Corp. 2800 Skymark Avenue Mississauga, Ontario, L4W 5A6 Ca</t>
  </si>
  <si>
    <t>Manual Payment - Early Stage Solutions, LLC US</t>
  </si>
  <si>
    <t>Manual Payment - Early Stage Solutions, Llc Us</t>
  </si>
  <si>
    <t>Manual Payment - S&amp;P Global Ratings US</t>
  </si>
  <si>
    <t>Manual Payment - S&amp;P Global Ratings Us</t>
  </si>
  <si>
    <t>Manual Payment - SoCal Gas</t>
  </si>
  <si>
    <t>Manual Payment - So Cal Gas</t>
  </si>
  <si>
    <t>Payment - Concur</t>
  </si>
  <si>
    <t>Manual Payment - Bambora</t>
  </si>
  <si>
    <t>Manual Payment - Default Resolution Network</t>
  </si>
  <si>
    <t>Manual Payment - Default Resolution Network Us</t>
  </si>
  <si>
    <t>Manual Payment - Advantage Receivables</t>
  </si>
  <si>
    <t>Manual Payment - Advantage Receivables Us</t>
  </si>
  <si>
    <t>Manual Payment - Marsh USA LLC</t>
  </si>
  <si>
    <t>Manual Payment - Marsh Usa Llc Us</t>
  </si>
  <si>
    <t>Manual Payment - Equiniti Trust Company US</t>
  </si>
  <si>
    <t>Manual Payment - Commonwealth Land Title Insurance US</t>
  </si>
  <si>
    <t>Manual Payment - Commonwealth Land Title Insurance Us</t>
  </si>
  <si>
    <t>Manual Payment - NJ Web Pmt</t>
  </si>
  <si>
    <t>Manual Payment - Nj Web Pmt 02101</t>
  </si>
  <si>
    <t>Manual Payment - NYS DTF Sales</t>
  </si>
  <si>
    <t>Manual Payment - Nys Dtf Sales</t>
  </si>
  <si>
    <t>Manual Payment - NYC Dept of Finance</t>
  </si>
  <si>
    <t>Manual Payment - Nyc Dept Of Fina</t>
  </si>
  <si>
    <t>WI_DEPTREV</t>
  </si>
  <si>
    <t>WI</t>
  </si>
  <si>
    <t>WV_TAX</t>
  </si>
  <si>
    <t>WV</t>
  </si>
  <si>
    <t>VT_DEPTTAX</t>
  </si>
  <si>
    <t>VT</t>
  </si>
  <si>
    <t>VA_DEPTTAX</t>
  </si>
  <si>
    <t>VA</t>
  </si>
  <si>
    <t>UT_TAXCOMISS</t>
  </si>
  <si>
    <t>UT</t>
  </si>
  <si>
    <t>Comptroller of Public Accounts</t>
  </si>
  <si>
    <t>TX_COMPPUBL</t>
  </si>
  <si>
    <t>TX</t>
  </si>
  <si>
    <t>TN_DEPTREV</t>
  </si>
  <si>
    <t>TN</t>
  </si>
  <si>
    <t>SD_TREAS</t>
  </si>
  <si>
    <t>SD</t>
  </si>
  <si>
    <t>SC_DEPTREV</t>
  </si>
  <si>
    <t>SC</t>
  </si>
  <si>
    <t>PA_DEPTREV</t>
  </si>
  <si>
    <t>PA</t>
  </si>
  <si>
    <t>OR_DEPTREV</t>
  </si>
  <si>
    <t>OR</t>
  </si>
  <si>
    <t>OKLAHOMA TAX CO</t>
  </si>
  <si>
    <t>OK</t>
  </si>
  <si>
    <t>OH_TREAS</t>
  </si>
  <si>
    <t>OH</t>
  </si>
  <si>
    <t>NY_COMMTAX</t>
  </si>
  <si>
    <t>NY</t>
  </si>
  <si>
    <t>NYC_DEPTFIN</t>
  </si>
  <si>
    <t>NYC</t>
  </si>
  <si>
    <t>NM_TAXREVDEPT</t>
  </si>
  <si>
    <t>NM</t>
  </si>
  <si>
    <t>STATE OF NJ</t>
  </si>
  <si>
    <t>NJ</t>
  </si>
  <si>
    <t>NH_STATE</t>
  </si>
  <si>
    <t>NH</t>
  </si>
  <si>
    <t>NE_DEPTREV</t>
  </si>
  <si>
    <t>NE</t>
  </si>
  <si>
    <t>ND_TAX</t>
  </si>
  <si>
    <t>ND</t>
  </si>
  <si>
    <t>NC_DEPTREV</t>
  </si>
  <si>
    <t>NC</t>
  </si>
  <si>
    <t>MS_DEPTREV</t>
  </si>
  <si>
    <t>MS</t>
  </si>
  <si>
    <t>MO_DEPTREV</t>
  </si>
  <si>
    <t>MO</t>
  </si>
  <si>
    <t>MINNDEPTREVENUE</t>
  </si>
  <si>
    <t>MN</t>
  </si>
  <si>
    <t>STATEOFMICHIGAN</t>
  </si>
  <si>
    <t>MI</t>
  </si>
  <si>
    <t>ME_REVSERV</t>
  </si>
  <si>
    <t>ME</t>
  </si>
  <si>
    <t>MD_COMPTROL</t>
  </si>
  <si>
    <t>MD</t>
  </si>
  <si>
    <t>MA_COMMONWE</t>
  </si>
  <si>
    <t>MA</t>
  </si>
  <si>
    <t>LA_DEPTREV</t>
  </si>
  <si>
    <t>LA</t>
  </si>
  <si>
    <t>Kentucky State Treasurer</t>
  </si>
  <si>
    <t>KENTUCKY ST TRE</t>
  </si>
  <si>
    <t>KY</t>
  </si>
  <si>
    <t>KS CORP INC TAX</t>
  </si>
  <si>
    <t>KS</t>
  </si>
  <si>
    <t>IN_DEPTREV</t>
  </si>
  <si>
    <t>IN</t>
  </si>
  <si>
    <t>IL_DEPTREV</t>
  </si>
  <si>
    <t>IL</t>
  </si>
  <si>
    <t>ID_TAXCOMM</t>
  </si>
  <si>
    <t>ID</t>
  </si>
  <si>
    <t>IA_TREASURER</t>
  </si>
  <si>
    <t>IA</t>
  </si>
  <si>
    <t>GA_DEPTREV</t>
  </si>
  <si>
    <t>GA</t>
  </si>
  <si>
    <t>FL_DEPTREV</t>
  </si>
  <si>
    <t>FL</t>
  </si>
  <si>
    <t>IRS</t>
  </si>
  <si>
    <t>FEDERAL</t>
  </si>
  <si>
    <t>CT COMMISS REV</t>
  </si>
  <si>
    <t>CT</t>
  </si>
  <si>
    <t>CO_DEPTREV</t>
  </si>
  <si>
    <t>CO</t>
  </si>
  <si>
    <t>CA_FRANCHTAX</t>
  </si>
  <si>
    <t>CA</t>
  </si>
  <si>
    <t>AR_DEPTFIN</t>
  </si>
  <si>
    <t>AR</t>
  </si>
  <si>
    <t>AL_DEPTREV</t>
  </si>
  <si>
    <t>AL</t>
  </si>
  <si>
    <t>Vendor Name</t>
  </si>
  <si>
    <t>Vendor ID</t>
  </si>
  <si>
    <t>Jurisdiction</t>
  </si>
  <si>
    <t>'OAAFE28367IQ1JV7</t>
  </si>
  <si>
    <t>WIRE TRANSFER OUT ISO J 001JV7 ORIGINATOR:TUEBOR R</t>
  </si>
  <si>
    <t>JPM Waterfall</t>
  </si>
  <si>
    <t>1834911289FF</t>
  </si>
  <si>
    <t>FEDWIRE CREDIT</t>
  </si>
  <si>
    <t>Wells Waterfall</t>
  </si>
  <si>
    <t>0825311292FF</t>
  </si>
  <si>
    <t>Citi Waterfall</t>
  </si>
  <si>
    <t>Service Fee</t>
  </si>
  <si>
    <t>'OABJD01155RE0W7B</t>
  </si>
  <si>
    <t>WIRE TRANSFER OUT ISO N 000W7B ORIGINATOR:LADDER C</t>
  </si>
  <si>
    <t>Stock Repurchase</t>
  </si>
  <si>
    <t>LCC  -3595-0000-000-</t>
  </si>
  <si>
    <t>'24B1L1355CQH619E</t>
  </si>
  <si>
    <t xml:space="preserve">WIRE TRANSFER OUT R 00619Eor Va ORIGINATOR:LADDER </t>
  </si>
  <si>
    <t>Renasant Place - Future Advance #8</t>
  </si>
  <si>
    <t>2701-LMS0-000</t>
  </si>
  <si>
    <t>'24BFL0935GVL63AY</t>
  </si>
  <si>
    <t>WIRE TRANSFER IN E 0063AY ORIGINATOR:WELLS FARGO B</t>
  </si>
  <si>
    <t>FL2 Servicer Fee</t>
  </si>
  <si>
    <t>'24BFL3042JZL832Z</t>
  </si>
  <si>
    <t>WIRE TRANSFER IN E 00832Z ORIGINATOR:WELLS FARGO B</t>
  </si>
  <si>
    <t>Loan P&amp;I Remit - FL3</t>
  </si>
  <si>
    <t>'24BFJ1112LUN3WT1</t>
  </si>
  <si>
    <t>WIRE TRANSFER IN E 003WT1 ORIGINATOR:SITUS ASSET M</t>
  </si>
  <si>
    <t>Loan P&amp;I Remit - Situs</t>
  </si>
  <si>
    <t>'24BFH4937KWM1TRR</t>
  </si>
  <si>
    <t>WIRE TRANSFER IN E 001TRR ORIGINATOR:WELLS FARGO B</t>
  </si>
  <si>
    <t>Loan P&amp;I Remit - FL2</t>
  </si>
  <si>
    <t>'24BMG5920OYT6IK7</t>
  </si>
  <si>
    <t>WIRE TRANSFER OUT R 006IK7 ORIGINATOR:LADDER CAPIT</t>
  </si>
  <si>
    <t>Bond Repurchase</t>
  </si>
  <si>
    <t>'24BMG4914RQS7PBM</t>
  </si>
  <si>
    <t>BOOK TRANSFER CREDIT 007PBM ORIGINATOR:LADDER CAPI</t>
  </si>
  <si>
    <t>IC Loan</t>
  </si>
  <si>
    <t>Capital Distribution</t>
  </si>
  <si>
    <t>0918309000TC</t>
  </si>
  <si>
    <t>'2542G3337DSE27KH</t>
  </si>
  <si>
    <t>WIRE TRANSFER IN E 0027KH ORIGINATOR:LADDER CAPITA</t>
  </si>
  <si>
    <t>5.25% Sr Notes due 2025 Interest Due</t>
  </si>
  <si>
    <t>'PA42E02338SW25QX</t>
  </si>
  <si>
    <t>WIRE TRANSFER OUT ISO G 0025QXO NE ORIGINATOR:LADD</t>
  </si>
  <si>
    <t>GS Margin</t>
  </si>
  <si>
    <t>5203871094EZ</t>
  </si>
  <si>
    <t>BOOK TRANSFER CREDIT</t>
  </si>
  <si>
    <t>HAP Harlem Proceeds</t>
  </si>
  <si>
    <t>'2544E2212OOD1N1N</t>
  </si>
  <si>
    <t>BOOK TRANSFER CREDIT 001N1N ORIGINATOR:LADDER CAPI</t>
  </si>
  <si>
    <t>IC Loan Interest Settlement</t>
  </si>
  <si>
    <t>4070439705</t>
  </si>
  <si>
    <t>CHECK</t>
  </si>
  <si>
    <t>ACH/AP</t>
  </si>
  <si>
    <t>1090041098FF</t>
  </si>
  <si>
    <t>MRC Global Industrial Defeasance</t>
  </si>
  <si>
    <t>Manual Payment - Zoning-Info, Inc. Us</t>
  </si>
  <si>
    <t>Manual Payment - Zoning Info</t>
  </si>
  <si>
    <t>Manual Payment - Partner Assessment Corp. Us</t>
  </si>
  <si>
    <t>Manual Payment - Partner Assessment Corp</t>
  </si>
  <si>
    <t>Manual Payment - Nc Dept Revenue</t>
  </si>
  <si>
    <t>Manual Payment - NC Dept Revenue</t>
  </si>
  <si>
    <t>Manual Payment - Mn Dept Of Reven</t>
  </si>
  <si>
    <t>Manual Payment - MN Dept Revenue</t>
  </si>
  <si>
    <t>Manual Payment - Oklahomataxpmts</t>
  </si>
  <si>
    <t>Manual Payment - OK Tax Payment</t>
  </si>
  <si>
    <t>Manual Payment - Commwlthofpapath</t>
  </si>
  <si>
    <t>Manual Payment - Commonwealth of PA</t>
  </si>
  <si>
    <t>Manual Payment - Dor Its Payments</t>
  </si>
  <si>
    <t>Manual Payment - DOR ITS Payments</t>
  </si>
  <si>
    <t>Manual Payment - Jp Mo Rev Tax</t>
  </si>
  <si>
    <t>Manual Payment - MO Dept Revenue</t>
  </si>
  <si>
    <t>Manual Payment - Ndtax</t>
  </si>
  <si>
    <t>Manual Payment - ND Tax Commissioner</t>
  </si>
  <si>
    <t>Manual Payment - Tax_Rev_Cit_Ecks</t>
  </si>
  <si>
    <t>Manual Payment - Tax Rev CIT</t>
  </si>
  <si>
    <t>Manual Payment - Dealpath, Inc. Us</t>
  </si>
  <si>
    <t>Manual Payment - Dealpath</t>
  </si>
  <si>
    <t>Manual Payment - Greenberg Traurig Account Us</t>
  </si>
  <si>
    <t>Manual Payment - Greenberg Traurig</t>
  </si>
  <si>
    <t>Manual Payment - Sc Dept Revenue</t>
  </si>
  <si>
    <t>Manual Payment - SC Dept Revenue</t>
  </si>
  <si>
    <t>Manual Payment - Nys Dtf Ct</t>
  </si>
  <si>
    <t>Manual Payment - Comm Of Mass Eft</t>
  </si>
  <si>
    <t>Manual Payment - State Of Ct Drs</t>
  </si>
  <si>
    <t>Manual Payment - State of CT</t>
  </si>
  <si>
    <t>Manual Payment - Wi Dept Revenue</t>
  </si>
  <si>
    <t>Manual Payment - WI Dept Revenue</t>
  </si>
  <si>
    <t>Manual Payment - Nycwaterboard</t>
  </si>
  <si>
    <t>Manual Payment - NYC Water Board</t>
  </si>
  <si>
    <t>Manual Payment - Fdny Business</t>
  </si>
  <si>
    <t>Manual Payment - FDNY Business</t>
  </si>
  <si>
    <t>Manual Payment - Seward &amp; Kissel Llp Central Accountus</t>
  </si>
  <si>
    <t>Manual Payment - Seward &amp; Kissel</t>
  </si>
  <si>
    <t>Manual Payment - Riemer &amp; Braunstein Llp General Accus</t>
  </si>
  <si>
    <t>Manual Payment - Riemer &amp; Braunstein</t>
  </si>
  <si>
    <t>Daily Bank Activity - MM/DD/YY</t>
  </si>
  <si>
    <t>TUET4-1065-0000-000-</t>
  </si>
  <si>
    <t>TUET4 - PNC - Operating Account (0487)</t>
  </si>
  <si>
    <t>Account closed Jun-25</t>
  </si>
  <si>
    <t>Account opened Jun-25</t>
  </si>
  <si>
    <t>250W9-4550-0084-540-</t>
  </si>
  <si>
    <t>250W9-1630-EQ01-540-</t>
  </si>
  <si>
    <t>Zyscovich Architects</t>
  </si>
  <si>
    <t>ZYSCOVICHARCH</t>
  </si>
  <si>
    <t>LCF  -4504-0000-200-</t>
  </si>
  <si>
    <t>Zoning-Info, Inc</t>
  </si>
  <si>
    <t>ZONING-INFO INC</t>
  </si>
  <si>
    <t>Zoning Info</t>
  </si>
  <si>
    <t>LCF  -5155-0000-000-</t>
  </si>
  <si>
    <t>Zertain Inc.</t>
  </si>
  <si>
    <t>ZERTAIN</t>
  </si>
  <si>
    <t>LCF  -5405-0000-000-</t>
  </si>
  <si>
    <t>XYZ Two Way Radio Service, Inc.</t>
  </si>
  <si>
    <t>XYZ TWO WAY</t>
  </si>
  <si>
    <t>LCF  -5411-0000-000-</t>
  </si>
  <si>
    <t>Xerox Corporation</t>
  </si>
  <si>
    <t>XEROX</t>
  </si>
  <si>
    <t>LCF  -5750-0000-000-</t>
  </si>
  <si>
    <t>State of West Virginia</t>
  </si>
  <si>
    <t>LCF  -5160-0000-000-</t>
  </si>
  <si>
    <t>The Wall Street Transcript</t>
  </si>
  <si>
    <t>WSTRANS</t>
  </si>
  <si>
    <t>LCF  -5151-0000-000-</t>
  </si>
  <si>
    <t>Workiva</t>
  </si>
  <si>
    <t>WORKIVA</t>
  </si>
  <si>
    <t>LCREE-4502-0000-500-</t>
  </si>
  <si>
    <t>Womble Bond Dickinson</t>
  </si>
  <si>
    <t>WOMBLEBOND</t>
  </si>
  <si>
    <t>Wipfli LLP</t>
  </si>
  <si>
    <t>WIPFLI</t>
  </si>
  <si>
    <t>WipFli</t>
  </si>
  <si>
    <t>LCF  -5204-0000-000-</t>
  </si>
  <si>
    <t>Winston &amp; Strawn LLP</t>
  </si>
  <si>
    <t>WINSTONSTRAWN</t>
  </si>
  <si>
    <t>Winston &amp; Strawn</t>
  </si>
  <si>
    <t>Winstead PC</t>
  </si>
  <si>
    <t>WINSTEAD PC</t>
  </si>
  <si>
    <t>LCFHR-4509-0000-800-</t>
  </si>
  <si>
    <t>Wilmington Trust</t>
  </si>
  <si>
    <t>WILMINGTON</t>
  </si>
  <si>
    <t>WILLIAMS LEA INC.</t>
  </si>
  <si>
    <t>WILLIAMS LEA IN</t>
  </si>
  <si>
    <t>Williams Lea</t>
  </si>
  <si>
    <t>LCF  -1995-IC99-000-</t>
  </si>
  <si>
    <t>Wisconsin Department of Revenue</t>
  </si>
  <si>
    <t>Wells Fargo Financial Leasing</t>
  </si>
  <si>
    <t>WFLEASING</t>
  </si>
  <si>
    <t>LCF  -5407-0000-000-</t>
  </si>
  <si>
    <t>WestLealEdcenter a Cerifi Company</t>
  </si>
  <si>
    <t>WESTLEALED</t>
  </si>
  <si>
    <t>WestLealEdcenter</t>
  </si>
  <si>
    <t>Thomson Reuters West</t>
  </si>
  <si>
    <t>WEST PUBLISHING</t>
  </si>
  <si>
    <t xml:space="preserve">Thomson Reuters </t>
  </si>
  <si>
    <t>ACPHP-4550-0089-540-</t>
  </si>
  <si>
    <t>Wenig Saltiel</t>
  </si>
  <si>
    <t>WENIGSALTIEL</t>
  </si>
  <si>
    <t>LCF  -4506-LN03-200-</t>
  </si>
  <si>
    <t>Wells Fargo Bank</t>
  </si>
  <si>
    <t>WELLSBNK</t>
  </si>
  <si>
    <t>WELLS FARGO INSURANCE SERVICES USA, INC.</t>
  </si>
  <si>
    <t>WELLS FARGO INS</t>
  </si>
  <si>
    <t>Wells Fargo Insurance</t>
  </si>
  <si>
    <t>LCF  -5413-0000-000-</t>
  </si>
  <si>
    <t>Wells Fargo Bank Corp Trust Services</t>
  </si>
  <si>
    <t>WELLS FARGO CTS</t>
  </si>
  <si>
    <t>Wells Fargo</t>
  </si>
  <si>
    <t>LCF  -5416-0000-000-</t>
  </si>
  <si>
    <t>Weeks Lerman GROUP LLC</t>
  </si>
  <si>
    <t>WEEKSLERMAN</t>
  </si>
  <si>
    <t>Weeks Lerman</t>
  </si>
  <si>
    <t>Waste Connections, Inc.</t>
  </si>
  <si>
    <t>WASTECONNECTION</t>
  </si>
  <si>
    <t>Waste Connections</t>
  </si>
  <si>
    <t>LCF  -2701-LMS0-000-</t>
  </si>
  <si>
    <t>Walker &amp; Dunlop</t>
  </si>
  <si>
    <t>WALKERDUNLOP</t>
  </si>
  <si>
    <t>PNCBK-4550-0040-540-</t>
  </si>
  <si>
    <t>Walker Consultants</t>
  </si>
  <si>
    <t>WALKERCONSULT</t>
  </si>
  <si>
    <t xml:space="preserve">Walker Consultants </t>
  </si>
  <si>
    <t>LCREE-4504-0000-500-</t>
  </si>
  <si>
    <t>Walgreen Co</t>
  </si>
  <si>
    <t>WALGREEN CO</t>
  </si>
  <si>
    <t>Walgreens</t>
  </si>
  <si>
    <t>Vermont Dept of Taxes</t>
  </si>
  <si>
    <t>State of Vermont</t>
  </si>
  <si>
    <t>LCF  -4515-0000-000-</t>
  </si>
  <si>
    <t>Vorys, Sater, Seymour and Pease LLP</t>
  </si>
  <si>
    <t>VORYSSATER</t>
  </si>
  <si>
    <t>LCREE-5750-0000-000-</t>
  </si>
  <si>
    <t>Volusia County Health Department</t>
  </si>
  <si>
    <t>VOLUSIA COUNTY</t>
  </si>
  <si>
    <t>LCF  -5411-0000-000</t>
  </si>
  <si>
    <t>Village Print &amp; Media</t>
  </si>
  <si>
    <t>VILLAGE</t>
  </si>
  <si>
    <t>LCF  -5161-0000-000-</t>
  </si>
  <si>
    <t>ViaVid</t>
  </si>
  <si>
    <t>VIAVID</t>
  </si>
  <si>
    <t xml:space="preserve">ViaVid </t>
  </si>
  <si>
    <t>The Vertex Companies, Inc.</t>
  </si>
  <si>
    <t>VERTEX</t>
  </si>
  <si>
    <t>The Vertex Companies</t>
  </si>
  <si>
    <t>Veritas Technologies</t>
  </si>
  <si>
    <t>VERITAS</t>
  </si>
  <si>
    <t>Venminder</t>
  </si>
  <si>
    <t>VENMINDER</t>
  </si>
  <si>
    <t>LCF  -4502-0000-200-</t>
  </si>
  <si>
    <t>Venable LLP</t>
  </si>
  <si>
    <t>VENABLE</t>
  </si>
  <si>
    <t>Venable</t>
  </si>
  <si>
    <t>LCF  -5206-0000-000-</t>
  </si>
  <si>
    <t>Velocity Advisor Group</t>
  </si>
  <si>
    <t>VELOCITYADVISOR</t>
  </si>
  <si>
    <t>Velocity Advisory Group</t>
  </si>
  <si>
    <t>ValueXpress LLC</t>
  </si>
  <si>
    <t>VALUEXPRESS</t>
  </si>
  <si>
    <t>Value Express</t>
  </si>
  <si>
    <t>LCF  -2906-LN03-000-</t>
  </si>
  <si>
    <t>ValueRock Realty</t>
  </si>
  <si>
    <t>VALUEROCK</t>
  </si>
  <si>
    <t>ValueRock</t>
  </si>
  <si>
    <t>LCF  -5207-0000-000-</t>
  </si>
  <si>
    <t>Vaco New York, LLC</t>
  </si>
  <si>
    <t>VACO</t>
  </si>
  <si>
    <t>Vaco New York</t>
  </si>
  <si>
    <t>Virginia Department of Taxation</t>
  </si>
  <si>
    <t>V3 Lending</t>
  </si>
  <si>
    <t>V3</t>
  </si>
  <si>
    <t>Utah State Tax Commission</t>
  </si>
  <si>
    <t>US Electric LLC</t>
  </si>
  <si>
    <t>USIINSURANCE</t>
  </si>
  <si>
    <t>USI</t>
  </si>
  <si>
    <t>LCF  -5108-0000-800-</t>
  </si>
  <si>
    <t>USELECTRIC</t>
  </si>
  <si>
    <t>US Electric</t>
  </si>
  <si>
    <t>TUEBR-4509-0000-200</t>
  </si>
  <si>
    <t>U.S. Bank</t>
  </si>
  <si>
    <t>USBANK</t>
  </si>
  <si>
    <t>LCF  -5410-0000-000-</t>
  </si>
  <si>
    <t>UPS</t>
  </si>
  <si>
    <t>LCF  -5301-0000-000-</t>
  </si>
  <si>
    <t>United Surety &amp; Indemnity Co.</t>
  </si>
  <si>
    <t>UNITEDSURETY</t>
  </si>
  <si>
    <t>United Surety &amp; Indemnity</t>
  </si>
  <si>
    <t>LCADV-5206-0000-905-</t>
  </si>
  <si>
    <t>Ultimus Fund Solutions</t>
  </si>
  <si>
    <t>ULTIMUS</t>
  </si>
  <si>
    <t xml:space="preserve">Ultimus </t>
  </si>
  <si>
    <t>Uber</t>
  </si>
  <si>
    <t>UBER</t>
  </si>
  <si>
    <t>Tax Authority</t>
  </si>
  <si>
    <t>LCF  -1603-0000-000-</t>
  </si>
  <si>
    <t>Theodore Williams Construction Company, LLC</t>
  </si>
  <si>
    <t>TW CONSTRUCTION</t>
  </si>
  <si>
    <t>LCF  -5103-0000-000-</t>
  </si>
  <si>
    <t>TRIANGLE SERVICES INC</t>
  </si>
  <si>
    <t>TRIANGLE SERVIC</t>
  </si>
  <si>
    <t>Triangle Services</t>
  </si>
  <si>
    <t>LCF  -5158-0000-000-</t>
  </si>
  <si>
    <t>Trepp LLC</t>
  </si>
  <si>
    <t>TREPPLLC</t>
  </si>
  <si>
    <t>LCF  -1902-0000-000-</t>
  </si>
  <si>
    <t>Travis County District Clerk Cash Bond Account</t>
  </si>
  <si>
    <t>TRAVIS_COUNTY</t>
  </si>
  <si>
    <t>Travis County District Clerk</t>
  </si>
  <si>
    <t>LCREE-1460-0000-000-</t>
  </si>
  <si>
    <t>Toys "R" Us, Inc.</t>
  </si>
  <si>
    <t>TOYSRUS</t>
  </si>
  <si>
    <t>Toys R Us</t>
  </si>
  <si>
    <t>Townhouse Partners Consulting, LLC</t>
  </si>
  <si>
    <t>TOWNHOUSE</t>
  </si>
  <si>
    <t>Touchtel USA</t>
  </si>
  <si>
    <t>TOUCHTEL USA</t>
  </si>
  <si>
    <t>TOTAL FIRE PROTECTION</t>
  </si>
  <si>
    <t>TOTALFIREPROTEC</t>
  </si>
  <si>
    <t>Total Fire Protection</t>
  </si>
  <si>
    <t>Top Shelf Electric Corp.</t>
  </si>
  <si>
    <t>TOPSHELF</t>
  </si>
  <si>
    <t>Top Shelf Electric Corp</t>
  </si>
  <si>
    <t>Toppan Merrill LLC</t>
  </si>
  <si>
    <t>TOPPAN</t>
  </si>
  <si>
    <t>Toppan Merrill</t>
  </si>
  <si>
    <t>The Toner Company</t>
  </si>
  <si>
    <t>TONERCO</t>
  </si>
  <si>
    <t>Todd Raupp</t>
  </si>
  <si>
    <t>TODDRAUPP</t>
  </si>
  <si>
    <t>The Pickles</t>
  </si>
  <si>
    <t>LCF  -5412-0000-000-</t>
  </si>
  <si>
    <t>TENNESSEE DEPARTMENT OF REVENUE</t>
  </si>
  <si>
    <t>Tennessee Department of Revenue</t>
  </si>
  <si>
    <t>TitleVest Agency, LLC</t>
  </si>
  <si>
    <t>TITLEVEST</t>
  </si>
  <si>
    <t>TitleVest Agency</t>
  </si>
  <si>
    <t>Todd Hirsch</t>
  </si>
  <si>
    <t>THIRSCH</t>
  </si>
  <si>
    <t>The Matthews Company</t>
  </si>
  <si>
    <t>THEMATTHEWSCOMP</t>
  </si>
  <si>
    <t>theFinancials.com LLC</t>
  </si>
  <si>
    <t>THEFINANCIALS.C</t>
  </si>
  <si>
    <t>theFinancials.com</t>
  </si>
  <si>
    <t>TechHit</t>
  </si>
  <si>
    <t>TECHHIT</t>
  </si>
  <si>
    <t>HOBBY-4550-0000-500-</t>
  </si>
  <si>
    <t>Team Craft Roofing, Inc.</t>
  </si>
  <si>
    <t>TEAMCRAFT</t>
  </si>
  <si>
    <t>Team Craft Roofing</t>
  </si>
  <si>
    <t>LCF  -4504-0000-250-</t>
  </si>
  <si>
    <t>Target Rock Partners Inc.</t>
  </si>
  <si>
    <t>TARGET ROCK</t>
  </si>
  <si>
    <t>Tan Engineering, P.C.</t>
  </si>
  <si>
    <t>TANENGINEERING</t>
  </si>
  <si>
    <t>Tan Engineering</t>
  </si>
  <si>
    <t>LCREF-4504-0000-001-</t>
  </si>
  <si>
    <t>Symmetry Energy Solutions, LLC</t>
  </si>
  <si>
    <t>SYMMETRY</t>
  </si>
  <si>
    <t>Symmetry Energy Solutions</t>
  </si>
  <si>
    <t>LCF  -4502-0000-500-</t>
  </si>
  <si>
    <t>Swindell &amp; Visalli</t>
  </si>
  <si>
    <t>SWINDELL&amp;VISAL</t>
  </si>
  <si>
    <t>LCF  -5209-0000-000-</t>
  </si>
  <si>
    <t>Stursberg &amp; Fine</t>
  </si>
  <si>
    <t>STURSBERG &amp; FIN</t>
  </si>
  <si>
    <t>STROOCK &amp; STROOCK &amp; LAVAN LLP</t>
  </si>
  <si>
    <t>STROOCK</t>
  </si>
  <si>
    <t>Stroock</t>
  </si>
  <si>
    <t>Stretto</t>
  </si>
  <si>
    <t>STRETTO</t>
  </si>
  <si>
    <t>Stone Pigman Walther Wittmann LLC</t>
  </si>
  <si>
    <t>STONEPIG</t>
  </si>
  <si>
    <t xml:space="preserve">Stone Pigman Walther Wittmann </t>
  </si>
  <si>
    <t>LCF  -1701-FN04-000-</t>
  </si>
  <si>
    <t>Stinson Leonard Street</t>
  </si>
  <si>
    <t>STINSON</t>
  </si>
  <si>
    <t>Stewart Title Insurance Co</t>
  </si>
  <si>
    <t>STEWARTTITLEINS</t>
  </si>
  <si>
    <t>Stewart Title Insurance Company</t>
  </si>
  <si>
    <t>STEWART TITLE GUARANTY COMPANY</t>
  </si>
  <si>
    <t>STEWART TITLE G</t>
  </si>
  <si>
    <t>Stewart Title Guaranty Company</t>
  </si>
  <si>
    <t>State Street Bank and Trust</t>
  </si>
  <si>
    <t>STATESTREET</t>
  </si>
  <si>
    <t>State Street</t>
  </si>
  <si>
    <t>LCF  -    -    -   -</t>
  </si>
  <si>
    <t>State of Michigan</t>
  </si>
  <si>
    <t>LCF  -2702-0000-000-</t>
  </si>
  <si>
    <t>State of New Jersey</t>
  </si>
  <si>
    <t>LCF  -1701-0000-800-</t>
  </si>
  <si>
    <t>S&amp;P Capital IQ</t>
  </si>
  <si>
    <t>STANDARD&amp;POOR'S</t>
  </si>
  <si>
    <t>SS&amp;C Technologies, Inc.</t>
  </si>
  <si>
    <t>SS&amp;C LIGHTNING</t>
  </si>
  <si>
    <t>SS&amp;C Lightning</t>
  </si>
  <si>
    <t>SS&amp;C Canada</t>
  </si>
  <si>
    <t>SS&amp;C CANADA</t>
  </si>
  <si>
    <t>SS&amp;C</t>
  </si>
  <si>
    <t>SS&amp;C Technologies, Inc</t>
  </si>
  <si>
    <t>Spring11, LLC</t>
  </si>
  <si>
    <t>SPRING11</t>
  </si>
  <si>
    <t>Spring11</t>
  </si>
  <si>
    <t>LMID2-4504-0000-500-</t>
  </si>
  <si>
    <t>Spiegel Consultants, L.L.C.</t>
  </si>
  <si>
    <t>SPIEGEL</t>
  </si>
  <si>
    <t>Spiegel Consultants</t>
  </si>
  <si>
    <t>LCF  -5152-0000-000-</t>
  </si>
  <si>
    <t>Spectrum Enterprise</t>
  </si>
  <si>
    <t>SPECTRUM</t>
  </si>
  <si>
    <t>Spectrum</t>
  </si>
  <si>
    <t>Spano Abstract</t>
  </si>
  <si>
    <t>SPANO</t>
  </si>
  <si>
    <t>Spano Abstract Service Corp</t>
  </si>
  <si>
    <t>Soteria</t>
  </si>
  <si>
    <t>SOTERIA</t>
  </si>
  <si>
    <t>Manhattan Softball League</t>
  </si>
  <si>
    <t>SOFTBALL</t>
  </si>
  <si>
    <t>Socotec, Inc</t>
  </si>
  <si>
    <t>SOCOTEC</t>
  </si>
  <si>
    <t>Socotec</t>
  </si>
  <si>
    <t>LCF  -5101-0000-901-</t>
  </si>
  <si>
    <t>Southern California Gas Company</t>
  </si>
  <si>
    <t>SOCAL GAS</t>
  </si>
  <si>
    <t>SoCalGas</t>
  </si>
  <si>
    <t>SNL Financial</t>
  </si>
  <si>
    <t>SNL FINANCIAL</t>
  </si>
  <si>
    <t>ACPHP-4550-0045-540-</t>
  </si>
  <si>
    <t>SM Property Management Consulting, Inc.</t>
  </si>
  <si>
    <t>SMPROPERTYMGMT</t>
  </si>
  <si>
    <t>SM Property Management Consulting</t>
  </si>
  <si>
    <t>LCF  -4509-0000-200-</t>
  </si>
  <si>
    <t>Smith, Massey, Brodie, Guynn &amp; Mayes, LLC</t>
  </si>
  <si>
    <t>SMITHMASBROGUY</t>
  </si>
  <si>
    <t>Smith, Massey, Brodie, Guynn &amp; Mayes LLC</t>
  </si>
  <si>
    <t>LCF  -4504-0000-500-</t>
  </si>
  <si>
    <t>SLA Paving Inc.</t>
  </si>
  <si>
    <t>SLAPAVING</t>
  </si>
  <si>
    <t>SLA Paving</t>
  </si>
  <si>
    <t>Skadden, Arps, Slate, Meagher &amp; Flom LLP</t>
  </si>
  <si>
    <t>SKADDEN, ARPS,</t>
  </si>
  <si>
    <t>Skadden ARPS Slate Meagher &amp; Flom</t>
  </si>
  <si>
    <t>SJCO Holdings LLC</t>
  </si>
  <si>
    <t>SJCO</t>
  </si>
  <si>
    <t>SJCO Holdings, LLC</t>
  </si>
  <si>
    <t>SITUS REAL LLC</t>
  </si>
  <si>
    <t>Situs Real</t>
  </si>
  <si>
    <t>LCF  -4501-0000-200-</t>
  </si>
  <si>
    <t>Situs Consulting Solutions LLC</t>
  </si>
  <si>
    <t>SITUS CONSULT</t>
  </si>
  <si>
    <t>Situs Consulting</t>
  </si>
  <si>
    <t>Situs Asset Management LLC</t>
  </si>
  <si>
    <t>SITUS ASSET MGT</t>
  </si>
  <si>
    <t>Situs Asset Management</t>
  </si>
  <si>
    <t>Sidley Austin LLP</t>
  </si>
  <si>
    <t>SIDLEY</t>
  </si>
  <si>
    <t>Sidley Austin</t>
  </si>
  <si>
    <t>Shipman &amp; Goodwin LLP</t>
  </si>
  <si>
    <t>SHIPMAN GOODWIN</t>
  </si>
  <si>
    <t>Shipman &amp; Goodwin</t>
  </si>
  <si>
    <t>Sherrard Roe Voigt &amp; Harbison, PLC</t>
  </si>
  <si>
    <t>SHERRARDROE</t>
  </si>
  <si>
    <t>Sherrard Roe Voigt &amp; Harbison</t>
  </si>
  <si>
    <t>Sheldon Good and Company</t>
  </si>
  <si>
    <t>SHELDONGOOD</t>
  </si>
  <si>
    <t>Shearman &amp; Sterling LLP</t>
  </si>
  <si>
    <t>SHEARMAN</t>
  </si>
  <si>
    <t>Seyfarth Sahw LLP</t>
  </si>
  <si>
    <t>SEYFARTH SHAW</t>
  </si>
  <si>
    <t>Seyfarth Shaw</t>
  </si>
  <si>
    <t>Seward &amp; Kissel</t>
  </si>
  <si>
    <t>SEWARD</t>
  </si>
  <si>
    <t>Seward &amp; Kissel LLP</t>
  </si>
  <si>
    <t>Committee Approved</t>
  </si>
  <si>
    <t>Sell Griffin McClain PC</t>
  </si>
  <si>
    <t>SELLGRIFFIN</t>
  </si>
  <si>
    <t>Sell Griffin McLain PC</t>
  </si>
  <si>
    <t>Selfie Snapshots LLC</t>
  </si>
  <si>
    <t>SELFIESNAPSHOT</t>
  </si>
  <si>
    <t>Selfie Snapshots</t>
  </si>
  <si>
    <t>Security Mortgage Group, LLC</t>
  </si>
  <si>
    <t>SECURITYMTG</t>
  </si>
  <si>
    <t>Security Mortgage Group</t>
  </si>
  <si>
    <t>Security 1st Title LLC</t>
  </si>
  <si>
    <t>SECURITYFIRST</t>
  </si>
  <si>
    <t>LCF  -5418-0000-000-</t>
  </si>
  <si>
    <t>Securities Exchange Commission</t>
  </si>
  <si>
    <t>SEC</t>
  </si>
  <si>
    <t>LCF  -5419-0000-000-</t>
  </si>
  <si>
    <t>SeamlessWeb/Grubhub</t>
  </si>
  <si>
    <t>SEAMLESSWEB</t>
  </si>
  <si>
    <t>Seamless Web</t>
  </si>
  <si>
    <t>LCREE-4504-0000-500</t>
  </si>
  <si>
    <t>Seal Coat Specialties</t>
  </si>
  <si>
    <t>SEALCOATSPEC</t>
  </si>
  <si>
    <t>Seal Coat Specialties, Inc</t>
  </si>
  <si>
    <t>SOUTH DAKOTA STATE TREASURER</t>
  </si>
  <si>
    <t>South Dakota Dept of Rev</t>
  </si>
  <si>
    <t>Schwebke-Shiskin &amp; Assoc</t>
  </si>
  <si>
    <t>SCHWEBKE</t>
  </si>
  <si>
    <t>Schwebke-Shiskin &amp; Associates</t>
  </si>
  <si>
    <t>Schumann Hanlon Margulies, LLC</t>
  </si>
  <si>
    <t>SCHUMANNHANLON</t>
  </si>
  <si>
    <t>Schumann Hanlon Margulies</t>
  </si>
  <si>
    <t>Schulte Roth &amp; Zabel</t>
  </si>
  <si>
    <t>SCHULTEROTH</t>
  </si>
  <si>
    <t>Schulman, Rogers, Gandal, Pordy &amp; Ecker P.A.</t>
  </si>
  <si>
    <t>SCHULMANROGERS</t>
  </si>
  <si>
    <t>Shulman, Rogers, Gandal, Pordy &amp; Ecker P.A.</t>
  </si>
  <si>
    <t>Schneider Tanaka Radovich Andrew &amp; Tanaka</t>
  </si>
  <si>
    <t>SCHNEIDER</t>
  </si>
  <si>
    <t>Smart Choice Communications, LLC</t>
  </si>
  <si>
    <t>SCCOMM</t>
  </si>
  <si>
    <t>Smart Choice</t>
  </si>
  <si>
    <t>Saberin Data Platform Inc</t>
  </si>
  <si>
    <t>SABERINDATA</t>
  </si>
  <si>
    <t>Saberin Data Platform</t>
  </si>
  <si>
    <t>SC DEPARTMENT OF REVENUE</t>
  </si>
  <si>
    <t>South Carolina Dept of Revenue</t>
  </si>
  <si>
    <t>The City of Aiken</t>
  </si>
  <si>
    <t>SC_AIKEN</t>
  </si>
  <si>
    <t>City of Aiken</t>
  </si>
  <si>
    <t>TUERI-4506-0000-575-</t>
  </si>
  <si>
    <t>S.B.S. Trust Deed Network</t>
  </si>
  <si>
    <t>SBSTRUST</t>
  </si>
  <si>
    <t>Say Communications LLC</t>
  </si>
  <si>
    <t>SAYCOMM</t>
  </si>
  <si>
    <t>Say Technologies</t>
  </si>
  <si>
    <t>Saul Ewing LLC</t>
  </si>
  <si>
    <t>SAULEWINGLLC</t>
  </si>
  <si>
    <t>Saul Ewing Arnstein &amp; Lehr</t>
  </si>
  <si>
    <t>SAFEGUARD DOCUMENT DESTRUCTION, INC</t>
  </si>
  <si>
    <t>SAFEGUARD</t>
  </si>
  <si>
    <t>SafeGuard Document Destruction</t>
  </si>
  <si>
    <t>LCF  -5210-0000-000-</t>
  </si>
  <si>
    <t>S&amp;P Global Ratings</t>
  </si>
  <si>
    <t>S&amp;PRATINGS</t>
  </si>
  <si>
    <t>LCADV-5328-0000-905-</t>
  </si>
  <si>
    <t>S&amp;P Global Market Intelligence</t>
  </si>
  <si>
    <t>S&amp;PGMI</t>
  </si>
  <si>
    <t>LCF9R-4504-0000-200-</t>
  </si>
  <si>
    <t>Royal Registered Property Reports, Inc.</t>
  </si>
  <si>
    <t>ROYALREPORTS</t>
  </si>
  <si>
    <t>Royal Registered Property Reports</t>
  </si>
  <si>
    <t>Royal Abstract</t>
  </si>
  <si>
    <t>ROYALABSTRACT</t>
  </si>
  <si>
    <t>Royal Abstract of New York LLC</t>
  </si>
  <si>
    <t>Route 137 Productions</t>
  </si>
  <si>
    <t>ROUTE137PROD</t>
  </si>
  <si>
    <t>Route 137 Production</t>
  </si>
  <si>
    <t>Rosin &amp; Associates</t>
  </si>
  <si>
    <t>ROSIN</t>
  </si>
  <si>
    <t>LCF  -4502-0000-250-</t>
  </si>
  <si>
    <t>Rosenberg &amp; Estis, PC</t>
  </si>
  <si>
    <t>ROSENBERGESTIS</t>
  </si>
  <si>
    <t>Rosenberg &amp; Estis</t>
  </si>
  <si>
    <t>Rosen Consulting Group</t>
  </si>
  <si>
    <t>ROSEN</t>
  </si>
  <si>
    <t>RoofConnect Logistics Inc</t>
  </si>
  <si>
    <t>ROOFCONNECT</t>
  </si>
  <si>
    <t>RoofConnect</t>
  </si>
  <si>
    <t>Rockwell Capital LLC</t>
  </si>
  <si>
    <t>ROCKWELL CAPITA</t>
  </si>
  <si>
    <t>Rockwell Mortgage Capital Advisors</t>
  </si>
  <si>
    <t>Robert Moss</t>
  </si>
  <si>
    <t>ROBERTMOSS</t>
  </si>
  <si>
    <t>Robb Moss</t>
  </si>
  <si>
    <t>RMW Incorporated</t>
  </si>
  <si>
    <t>RMW</t>
  </si>
  <si>
    <t xml:space="preserve">RMW Incorporated </t>
  </si>
  <si>
    <t>LCF  -5417-0000-000-</t>
  </si>
  <si>
    <t>RMG Golf, Inc.</t>
  </si>
  <si>
    <t>RMGGOLF</t>
  </si>
  <si>
    <t>RMG Golf</t>
  </si>
  <si>
    <t>Richards, Layton &amp; Finger</t>
  </si>
  <si>
    <t>RLF</t>
  </si>
  <si>
    <t>Richards Layton &amp; Finger</t>
  </si>
  <si>
    <t>Riverway Title</t>
  </si>
  <si>
    <t>RIVERWAYTITLE</t>
  </si>
  <si>
    <t>Riverside Abstract LLC</t>
  </si>
  <si>
    <t>RIVABSTRACT</t>
  </si>
  <si>
    <t>Riverside Abstract</t>
  </si>
  <si>
    <t>Riezman Berger PC</t>
  </si>
  <si>
    <t>RIEZMANBERGERPC</t>
  </si>
  <si>
    <t>Riezman Berger</t>
  </si>
  <si>
    <t>Riemer &amp; Braunstein LLP</t>
  </si>
  <si>
    <t>RIEMER</t>
  </si>
  <si>
    <t>Riemer &amp; Braunstein</t>
  </si>
  <si>
    <t>Richland County Business Service Center</t>
  </si>
  <si>
    <t>RICHLAND</t>
  </si>
  <si>
    <t>Rialto Capital Advisors, LLC</t>
  </si>
  <si>
    <t>RIALTO</t>
  </si>
  <si>
    <t>LCF  -5154-0000-000-</t>
  </si>
  <si>
    <t>Rethink Innovations LLC</t>
  </si>
  <si>
    <t>RETHINK</t>
  </si>
  <si>
    <t>Rethink Innovations</t>
  </si>
  <si>
    <t>Resilience Insurance Advisory Corp.</t>
  </si>
  <si>
    <t>RESILIENCEINS</t>
  </si>
  <si>
    <t>Resilience Insurance Analytics</t>
  </si>
  <si>
    <t>RipCo Real Estate LLC</t>
  </si>
  <si>
    <t>RIPCO</t>
  </si>
  <si>
    <t>Ripco</t>
  </si>
  <si>
    <t>Rennert Vogel Mandel &amp; Rodriguez</t>
  </si>
  <si>
    <t>RENNERT</t>
  </si>
  <si>
    <t>REIT ADMINISTRATION LLC</t>
  </si>
  <si>
    <t>REIT ADMINISTRA</t>
  </si>
  <si>
    <t>REIT Funding LLC</t>
  </si>
  <si>
    <t>LCF  -5101-0000-902</t>
  </si>
  <si>
    <t>REGUS MANAGEMENT GROUP LLC</t>
  </si>
  <si>
    <t>REGUS MANAGE</t>
  </si>
  <si>
    <t>Regus Management</t>
  </si>
  <si>
    <t>Real Property Capital, Inc.</t>
  </si>
  <si>
    <t>REALPROP</t>
  </si>
  <si>
    <t>Real Property Capital</t>
  </si>
  <si>
    <t>LCF  -5322-0000-000-</t>
  </si>
  <si>
    <t>Real Estate Alert</t>
  </si>
  <si>
    <t>REALESTA</t>
  </si>
  <si>
    <t>Real Diligence, LLC</t>
  </si>
  <si>
    <t>REALDILI</t>
  </si>
  <si>
    <t>Real Diligence</t>
  </si>
  <si>
    <t>Real Capital Analytics</t>
  </si>
  <si>
    <t>REALCAPITAL</t>
  </si>
  <si>
    <t>REACT TECHNICAL INC.</t>
  </si>
  <si>
    <t>REACT TECHNICAL</t>
  </si>
  <si>
    <t>React Technical</t>
  </si>
  <si>
    <t>Rain Wine National Corp</t>
  </si>
  <si>
    <t>RAINWINE</t>
  </si>
  <si>
    <t>Rain Wine National Corp.</t>
  </si>
  <si>
    <t>Rainbows, Flowers &amp; Fantasies, Inc.</t>
  </si>
  <si>
    <t>RAINBOWSFLOWERS</t>
  </si>
  <si>
    <t>Rainbows, Flowers, &amp; Fantasies Inc</t>
  </si>
  <si>
    <t>Racebrook Marketing Concepts, LLC</t>
  </si>
  <si>
    <t>RACEBROOK</t>
  </si>
  <si>
    <t>Racebrook</t>
  </si>
  <si>
    <t>Queens County Clerk</t>
  </si>
  <si>
    <t>QUEENS CLERK</t>
  </si>
  <si>
    <t xml:space="preserve">Queens County Clerk </t>
  </si>
  <si>
    <t>LCF  -5327-0000-000-</t>
  </si>
  <si>
    <t>Q4 Inc.</t>
  </si>
  <si>
    <t>Q4</t>
  </si>
  <si>
    <t>Q10/Lutz Financial Services</t>
  </si>
  <si>
    <t>Q10LUTZ</t>
  </si>
  <si>
    <t>Q10 Lutz Financial Services</t>
  </si>
  <si>
    <t>Psomas</t>
  </si>
  <si>
    <t>PSOMAS</t>
  </si>
  <si>
    <t>PrintScan LLC</t>
  </si>
  <si>
    <t>PRINTSCA</t>
  </si>
  <si>
    <t>Print Scan</t>
  </si>
  <si>
    <t>Primarius Legal and Consulting</t>
  </si>
  <si>
    <t>PRIMARIUSLEGAL</t>
  </si>
  <si>
    <t>Primarius Legal &amp; Consulting</t>
  </si>
  <si>
    <t>Pricing Direct</t>
  </si>
  <si>
    <t>PRICINGDIRECT</t>
  </si>
  <si>
    <t>LCF  -5202-0000-000-</t>
  </si>
  <si>
    <t>Pricewaterhouse Coopers Tax</t>
  </si>
  <si>
    <t>PRICEWAT</t>
  </si>
  <si>
    <t>PWC Tax</t>
  </si>
  <si>
    <t>LCF  -5201-0000-000-</t>
  </si>
  <si>
    <t>Pricewaterhouse Coopers Audit</t>
  </si>
  <si>
    <t>PWC Audit</t>
  </si>
  <si>
    <t>Premier Capital Associates LLC</t>
  </si>
  <si>
    <t>PREMCAP</t>
  </si>
  <si>
    <t>Premier Capital Associates</t>
  </si>
  <si>
    <t>LCF  -5103-0000-000 -</t>
  </si>
  <si>
    <t>PRECISION SIGNS.COM INC</t>
  </si>
  <si>
    <t>PRECISION SIGNS</t>
  </si>
  <si>
    <t xml:space="preserve">Precision Signs </t>
  </si>
  <si>
    <t>Polsinelli Shugart</t>
  </si>
  <si>
    <t>POLSINELLI</t>
  </si>
  <si>
    <t>Polsinelli</t>
  </si>
  <si>
    <t>Polaris Funding</t>
  </si>
  <si>
    <t>POLARIS</t>
  </si>
  <si>
    <t>Polaris National LLC</t>
  </si>
  <si>
    <t>PODZ USA</t>
  </si>
  <si>
    <t>Planning &amp; Zoning Resource Corporation</t>
  </si>
  <si>
    <t>PLANNINGZONING</t>
  </si>
  <si>
    <t xml:space="preserve">Planning Zoning Report </t>
  </si>
  <si>
    <t>LCF  -5409-0000-000-</t>
  </si>
  <si>
    <t>Pitney Bowes</t>
  </si>
  <si>
    <t>PITNEYBOWES</t>
  </si>
  <si>
    <t>Pinnacle Financial Group, Inc.</t>
  </si>
  <si>
    <t>PINNACLE</t>
  </si>
  <si>
    <t>Pinnacle Financial Group</t>
  </si>
  <si>
    <t>Piedmont Financial, Inc</t>
  </si>
  <si>
    <t>PIEDMONT</t>
  </si>
  <si>
    <t>Phillips Realty Capital</t>
  </si>
  <si>
    <t>PHILLIPS</t>
  </si>
  <si>
    <t>Peter Farinella Architect</t>
  </si>
  <si>
    <t>PETERFARINELLA</t>
  </si>
  <si>
    <t>Peter F. Farinella Architect</t>
  </si>
  <si>
    <t>Peloton Interactive, Inc.</t>
  </si>
  <si>
    <t>PELOTON</t>
  </si>
  <si>
    <t>Peloton Interactive</t>
  </si>
  <si>
    <t>Peak 10 Inc</t>
  </si>
  <si>
    <t>PEAK10</t>
  </si>
  <si>
    <t>Peak 10</t>
  </si>
  <si>
    <t>Public Company Accounting Oversight Board</t>
  </si>
  <si>
    <t>PCAOB</t>
  </si>
  <si>
    <t>The Payne Company</t>
  </si>
  <si>
    <t>PAYNECO</t>
  </si>
  <si>
    <t>Payne Mechanical of Texas</t>
  </si>
  <si>
    <t>Pavese Law Firm</t>
  </si>
  <si>
    <t>PAVESE</t>
  </si>
  <si>
    <t>LCF  -1608-0000-000-</t>
  </si>
  <si>
    <t>Paul Michael Graves</t>
  </si>
  <si>
    <t>PAULMICHAELGRAV</t>
  </si>
  <si>
    <t>Paul Hastings</t>
  </si>
  <si>
    <t>PAULHAST</t>
  </si>
  <si>
    <t>The Patel Law Group, PLLC</t>
  </si>
  <si>
    <t>PATELGROUP</t>
  </si>
  <si>
    <t>Patel Law Group</t>
  </si>
  <si>
    <t>LCF  -5323-0000-000-</t>
  </si>
  <si>
    <t>PARTNERSHIP FOR NEW YORK CITY</t>
  </si>
  <si>
    <t>PARTNERSHIP NYC</t>
  </si>
  <si>
    <t>Partnership for New York City</t>
  </si>
  <si>
    <t>PARTNER ENGINEERING AND SCIENCE INC</t>
  </si>
  <si>
    <t>PARTNER ENGINEE</t>
  </si>
  <si>
    <t>Partner Engineering and Science</t>
  </si>
  <si>
    <t>Park Bridge Lender Services LLC</t>
  </si>
  <si>
    <t>PARKBRIDGE</t>
  </si>
  <si>
    <t>Park Bridge Lender Services</t>
  </si>
  <si>
    <t>PA Dept. of Revenue</t>
  </si>
  <si>
    <t>Otterbourg P.C.</t>
  </si>
  <si>
    <t>OTTERBOURG</t>
  </si>
  <si>
    <t>Otterbourg P.C</t>
  </si>
  <si>
    <t>Kevin O'Toole</t>
  </si>
  <si>
    <t>OTOOLE_KEVIN</t>
  </si>
  <si>
    <t>OREGON DEPARTMENT OF REVENUE</t>
  </si>
  <si>
    <t>Options Information Technology</t>
  </si>
  <si>
    <t>OPTIONSINFOTECH</t>
  </si>
  <si>
    <t>Options IT LLC</t>
  </si>
  <si>
    <t>Optima Partners</t>
  </si>
  <si>
    <t>OPTIMAPARTNERS</t>
  </si>
  <si>
    <t>Optima</t>
  </si>
  <si>
    <t>Options Price Reporting Authority</t>
  </si>
  <si>
    <t>OPRA</t>
  </si>
  <si>
    <t>Oppenheimer Multifamily Housing &amp; Healthcare Finance, Inc.</t>
  </si>
  <si>
    <t>OPPENHEIMER</t>
  </si>
  <si>
    <t>Offices Ltd Inc</t>
  </si>
  <si>
    <t>OLI</t>
  </si>
  <si>
    <t>Old Republic Title Company</t>
  </si>
  <si>
    <t>OLDREPUBLIC</t>
  </si>
  <si>
    <t>Oklahoma Tax Commission</t>
  </si>
  <si>
    <t>OHIO TREASURER OF STATE</t>
  </si>
  <si>
    <t>Treasurer of State of Ohio</t>
  </si>
  <si>
    <t>Franklin County Court of Clerks</t>
  </si>
  <si>
    <t>OH_FRANKCNTY</t>
  </si>
  <si>
    <t>OHIO DEPARTMENT OF TAXATION</t>
  </si>
  <si>
    <t>OH_DEPTTAX</t>
  </si>
  <si>
    <t>Office Resources</t>
  </si>
  <si>
    <t>OFFICERES</t>
  </si>
  <si>
    <t>Ocorian Trust Limited</t>
  </si>
  <si>
    <t>OCORIAN</t>
  </si>
  <si>
    <t>Ocorian Trust</t>
  </si>
  <si>
    <t>MID2R-4504-0000-500-</t>
  </si>
  <si>
    <t>O&amp;J Locksmith Doors &amp; Hardware, Inc.</t>
  </si>
  <si>
    <t>O&amp;JLOCKSMITH</t>
  </si>
  <si>
    <t>O&amp;J Locksmith Doors &amp; Hardware</t>
  </si>
  <si>
    <t>NYSE MARKET INC</t>
  </si>
  <si>
    <t>NYSEMARKETINC</t>
  </si>
  <si>
    <t>NYSE</t>
  </si>
  <si>
    <t>NYS Department of Taxation and Finance</t>
  </si>
  <si>
    <t>NYSDEPTTAX&amp;FINA</t>
  </si>
  <si>
    <t>LTRS1-2770-0000-000-</t>
  </si>
  <si>
    <t>NYS Corporation Tax</t>
  </si>
  <si>
    <t>NYSCORPTAX</t>
  </si>
  <si>
    <t>NYS Corp Tax</t>
  </si>
  <si>
    <t>COUNTY CLERK, NEW YORK COUNTY</t>
  </si>
  <si>
    <t>NYS DEPARTMENT</t>
  </si>
  <si>
    <t>SEC24-4550-0000-560-</t>
  </si>
  <si>
    <t>NYC Environmental Protection</t>
  </si>
  <si>
    <t>NYCENVIRON</t>
  </si>
  <si>
    <t>NYC FIRE DEPARTMENT</t>
  </si>
  <si>
    <t>NYC_FIREDEPT</t>
  </si>
  <si>
    <t>NYC Fire Department</t>
  </si>
  <si>
    <t>NYC DEPARTMENT OF FINANCE</t>
  </si>
  <si>
    <t>NYC Finance</t>
  </si>
  <si>
    <t>LCREE-5412-0000-000</t>
  </si>
  <si>
    <t>NY Department of Environmental Conservation</t>
  </si>
  <si>
    <t>NY_ENV</t>
  </si>
  <si>
    <t>NYS Department of Environmental Conservation</t>
  </si>
  <si>
    <t>LCF  -5412-0000-000</t>
  </si>
  <si>
    <t>NYS Department of State</t>
  </si>
  <si>
    <t>NY_DEPTSTATE</t>
  </si>
  <si>
    <t>COMMISSIONER OF TAXATION AND FINANCE</t>
  </si>
  <si>
    <t>Commissioner Of Taxation And Finance</t>
  </si>
  <si>
    <t>LCF  -2770-0000-000-</t>
  </si>
  <si>
    <t>Nevada Dept. of Taxation</t>
  </si>
  <si>
    <t>NV_TAX</t>
  </si>
  <si>
    <t>NPD Logistics</t>
  </si>
  <si>
    <t>NPD LOGISTICS</t>
  </si>
  <si>
    <t>Novare Settlement Holdings, LLC</t>
  </si>
  <si>
    <t>NOVARE</t>
  </si>
  <si>
    <t>Novare</t>
  </si>
  <si>
    <t>NOVA CONSULTING GROUP INC</t>
  </si>
  <si>
    <t>NOVA CONSULTING</t>
  </si>
  <si>
    <t>Nova Consulting</t>
  </si>
  <si>
    <t>New Mexico Taxation and Revenue Department</t>
  </si>
  <si>
    <t>New Mexico Taxation and Rev</t>
  </si>
  <si>
    <t>New Jersey Corporation Tax</t>
  </si>
  <si>
    <t>NJ_CORP</t>
  </si>
  <si>
    <t>Nielsen Consumer Activation</t>
  </si>
  <si>
    <t>NIELSEN</t>
  </si>
  <si>
    <t>Nielsen</t>
  </si>
  <si>
    <t>State of New Hampshire</t>
  </si>
  <si>
    <t>LCREE-5301-0000-000-</t>
  </si>
  <si>
    <t>NFP Property &amp; Casualty Services, Inc.</t>
  </si>
  <si>
    <t>NFPPROPERTY</t>
  </si>
  <si>
    <t>The New West Condominium</t>
  </si>
  <si>
    <t>NEWWESTCONDO</t>
  </si>
  <si>
    <t>Newmark Knight Frank LLC</t>
  </si>
  <si>
    <t>NEWMARKKNIGHT</t>
  </si>
  <si>
    <t>Newmark Knight Frank</t>
  </si>
  <si>
    <t>Newgen Painting Inc</t>
  </si>
  <si>
    <t>NEWGENPAINT</t>
  </si>
  <si>
    <t>Newgen Painting</t>
  </si>
  <si>
    <t>Nettitude</t>
  </si>
  <si>
    <t>NETTITUDE</t>
  </si>
  <si>
    <t xml:space="preserve">Nettitude </t>
  </si>
  <si>
    <t>NELSON MULLINS RILEY &amp; SCARBOROUGH LLP</t>
  </si>
  <si>
    <t>NELSON MULLINS</t>
  </si>
  <si>
    <t>Nelson Mullins</t>
  </si>
  <si>
    <t>Jonathan Nehmer + Associates, Inc.</t>
  </si>
  <si>
    <t>NEHMER</t>
  </si>
  <si>
    <t>Jonathan Nehmer + Associates</t>
  </si>
  <si>
    <t>Nebraska Department of Revenue</t>
  </si>
  <si>
    <t>North Dakota State Tax Commissioner</t>
  </si>
  <si>
    <t>North Carolina Department of Revenue</t>
  </si>
  <si>
    <t>North Carolina Deparment of Revenue</t>
  </si>
  <si>
    <t>LCF  -5206-0000-903-</t>
  </si>
  <si>
    <t>Navex Global</t>
  </si>
  <si>
    <t>NAVEX GLOBAL</t>
  </si>
  <si>
    <t>Navex</t>
  </si>
  <si>
    <t>LCREE-4502-0000-500</t>
  </si>
  <si>
    <t>Navas Rodriguez &amp; Hernandez</t>
  </si>
  <si>
    <t>NAVAS</t>
  </si>
  <si>
    <t>Navas Rodriguez Hernandez</t>
  </si>
  <si>
    <t>National Roofing Partners LLC</t>
  </si>
  <si>
    <t>NATLROOF</t>
  </si>
  <si>
    <t xml:space="preserve">National Roofing Partners </t>
  </si>
  <si>
    <t>LCF  -5323-0000-000 -</t>
  </si>
  <si>
    <t>Nassau County Clerk</t>
  </si>
  <si>
    <t>NASSAUCNTYCLERK</t>
  </si>
  <si>
    <t>National Association of REITs</t>
  </si>
  <si>
    <t>NAREIT</t>
  </si>
  <si>
    <t>Nareit</t>
  </si>
  <si>
    <t>Munsch Hardt Kopf &amp; Harr, P.C.</t>
  </si>
  <si>
    <t>MUNSCH</t>
  </si>
  <si>
    <t>Munsch Hardt Kopf &amp; Harr</t>
  </si>
  <si>
    <t>MISSISSIPPI DEPARTMENT OF REVENUE</t>
  </si>
  <si>
    <t>Morrison Foerster</t>
  </si>
  <si>
    <t>MORRISON FOERST</t>
  </si>
  <si>
    <t>Morris James LLP</t>
  </si>
  <si>
    <t>MORRISJAMES</t>
  </si>
  <si>
    <t>Morris James</t>
  </si>
  <si>
    <t>Moore and Van Allen PLLC</t>
  </si>
  <si>
    <t>MOOREVANALL</t>
  </si>
  <si>
    <t>Moore&amp;VanAllen</t>
  </si>
  <si>
    <t>Moody's Investors Service, Inc.</t>
  </si>
  <si>
    <t>MOODYS</t>
  </si>
  <si>
    <t xml:space="preserve">Moody's Investors Service </t>
  </si>
  <si>
    <t>Monica Vargas</t>
  </si>
  <si>
    <t>MONICAVARGAS</t>
  </si>
  <si>
    <t>LCF  -5206-0000-919-</t>
  </si>
  <si>
    <t>Moelis &amp; Company LLC</t>
  </si>
  <si>
    <t>MOELIS</t>
  </si>
  <si>
    <t>Missouri Department of Revenue</t>
  </si>
  <si>
    <t>Minter Ellison</t>
  </si>
  <si>
    <t>MINTERELLISON</t>
  </si>
  <si>
    <t>MinterEllison</t>
  </si>
  <si>
    <t>Minnesota Dept of Revenue</t>
  </si>
  <si>
    <t>LCF  -5404-0000-000-</t>
  </si>
  <si>
    <t>Dishes</t>
  </si>
  <si>
    <t>MINIMINT/DISHES</t>
  </si>
  <si>
    <t>Milano &amp; Grunloh Engineers, LLC</t>
  </si>
  <si>
    <t>MILANO</t>
  </si>
  <si>
    <t>Milano &amp; Grunloh Engineers</t>
  </si>
  <si>
    <t>LCC  -5205-0000-000-</t>
  </si>
  <si>
    <t>MICHAEL MAZZEI</t>
  </si>
  <si>
    <t>Michael Mazzei</t>
  </si>
  <si>
    <t>Michigan Department of Treasury</t>
  </si>
  <si>
    <t>MI_DEPTTREA</t>
  </si>
  <si>
    <t>OMPO-1704-0000-540-</t>
  </si>
  <si>
    <t>MG Skinner &amp; Associates</t>
  </si>
  <si>
    <t>MGSKINNER</t>
  </si>
  <si>
    <t>Skinner</t>
  </si>
  <si>
    <t>Metropolitan Valuation Services</t>
  </si>
  <si>
    <t>METROVAL</t>
  </si>
  <si>
    <t>MERIDIAN CAPITAL GROUP LLC</t>
  </si>
  <si>
    <t>MERIDIAN CAPITA</t>
  </si>
  <si>
    <t>Meridian Capital Group</t>
  </si>
  <si>
    <t>Melden &amp; Hunt Inc.</t>
  </si>
  <si>
    <t>MELDENHUNT</t>
  </si>
  <si>
    <t>MediaTemple</t>
  </si>
  <si>
    <t>MEDIATEMPLE</t>
  </si>
  <si>
    <t>Mediant Communications Inc</t>
  </si>
  <si>
    <t>MEDIANT</t>
  </si>
  <si>
    <t>Mediant Communications</t>
  </si>
  <si>
    <t>LCF  -4506-LN03-250-</t>
  </si>
  <si>
    <t>Midland Loan Services</t>
  </si>
  <si>
    <t>MIDLANDLOAN</t>
  </si>
  <si>
    <t>Maine Revenue Services</t>
  </si>
  <si>
    <t>LCF  -5157-0000-000-</t>
  </si>
  <si>
    <t>MDMG International LLC</t>
  </si>
  <si>
    <t>MDMGINTER</t>
  </si>
  <si>
    <t>MDMG International</t>
  </si>
  <si>
    <t>STATE OF MARYLAND</t>
  </si>
  <si>
    <t>MD_STATEOFMD</t>
  </si>
  <si>
    <t>Comptroller of Maryland</t>
  </si>
  <si>
    <t>mCube Financial LLC</t>
  </si>
  <si>
    <t>MCUBE FINANCIAL</t>
  </si>
  <si>
    <t xml:space="preserve">Mcube Financial </t>
  </si>
  <si>
    <t>McNair Law Firm, PA</t>
  </si>
  <si>
    <t>MCNAIR</t>
  </si>
  <si>
    <t>McNair</t>
  </si>
  <si>
    <t>McDermott Will &amp; Emery LLP</t>
  </si>
  <si>
    <t>MCDERMOTT</t>
  </si>
  <si>
    <t>MCDermott Will &amp; Emery</t>
  </si>
  <si>
    <t>LCREF-4502-0000-200-</t>
  </si>
  <si>
    <t>McCoy &amp; Orta</t>
  </si>
  <si>
    <t>MCCOY_ORTA</t>
  </si>
  <si>
    <t>McCarter &amp; English LLP</t>
  </si>
  <si>
    <t>MCCARTER&amp;ENG</t>
  </si>
  <si>
    <t>McCarter &amp; English</t>
  </si>
  <si>
    <t>McAfee &amp; Taft</t>
  </si>
  <si>
    <t>MCAFEE&amp;TAFT</t>
  </si>
  <si>
    <t>MBQ Contracting Corp</t>
  </si>
  <si>
    <t>MBQCONTRACT</t>
  </si>
  <si>
    <t>MBL Title LLC</t>
  </si>
  <si>
    <t>MBLTITLE</t>
  </si>
  <si>
    <t>MBL Title</t>
  </si>
  <si>
    <t>M. Brunini Consulting, Inc.</t>
  </si>
  <si>
    <t>MBC</t>
  </si>
  <si>
    <t>MBC Strategic</t>
  </si>
  <si>
    <t>MORTGAGE BANKERS ASSOCIATION</t>
  </si>
  <si>
    <t>MBA</t>
  </si>
  <si>
    <t>Mazars USA LLP</t>
  </si>
  <si>
    <t>MAZARS</t>
  </si>
  <si>
    <t>Mazars</t>
  </si>
  <si>
    <t>Mayer Brown</t>
  </si>
  <si>
    <t>MAYERBROWN</t>
  </si>
  <si>
    <t>Matrix Design Group</t>
  </si>
  <si>
    <t>MATRIXDESIGN</t>
  </si>
  <si>
    <t>Mateer &amp; Harbert, P.A.</t>
  </si>
  <si>
    <t>MATEERHARB</t>
  </si>
  <si>
    <t>Mateer &amp; Harbert</t>
  </si>
  <si>
    <t>Marsh Saldana Inc</t>
  </si>
  <si>
    <t>MARSH SALDANA I</t>
  </si>
  <si>
    <t>Marsh Saldana</t>
  </si>
  <si>
    <t>MARSH MANAGEMENT SERVICES INC</t>
  </si>
  <si>
    <t>MARSH MGMNT SER</t>
  </si>
  <si>
    <t>Marsh Management Services</t>
  </si>
  <si>
    <t>Marsh USA Inc.</t>
  </si>
  <si>
    <t>MARSH</t>
  </si>
  <si>
    <t>Marsh</t>
  </si>
  <si>
    <t>LCREE-1460-0000-000-DGCEN</t>
  </si>
  <si>
    <t>Marion County Collector</t>
  </si>
  <si>
    <t>MARION</t>
  </si>
  <si>
    <t>250W9-4550-0045-540-</t>
  </si>
  <si>
    <t>Marcus &amp; Pollack LLP</t>
  </si>
  <si>
    <t>MARCUSPOLLACK</t>
  </si>
  <si>
    <t>Marcus &amp; Millichap Capital Corporation</t>
  </si>
  <si>
    <t>MARCUS_MILLICHA</t>
  </si>
  <si>
    <t>LCF  -1230-LN02-200-</t>
  </si>
  <si>
    <t>Martell &amp; Associates</t>
  </si>
  <si>
    <t>MARASS</t>
  </si>
  <si>
    <t>Manhattan Topographical Services</t>
  </si>
  <si>
    <t>MANHATTANTOPO</t>
  </si>
  <si>
    <t>Manhattan Appliance, LLC.</t>
  </si>
  <si>
    <t>MANHATTANAPP</t>
  </si>
  <si>
    <t>Manhattan Applicance</t>
  </si>
  <si>
    <t>LCREE-1460-0000-000-FDMAL</t>
  </si>
  <si>
    <t>Village of Malone, NY - Tax Collector</t>
  </si>
  <si>
    <t>MALONE</t>
  </si>
  <si>
    <t>Village of Malone</t>
  </si>
  <si>
    <t>ACPHP-4550-0063-540-</t>
  </si>
  <si>
    <t>MaGrann Associates</t>
  </si>
  <si>
    <t>MAGRANNASSOCIAT</t>
  </si>
  <si>
    <t>Magna Bank</t>
  </si>
  <si>
    <t>MAGNA</t>
  </si>
  <si>
    <t>LCF  -4509-0000-250-</t>
  </si>
  <si>
    <t>Madison Title Agency, LLC</t>
  </si>
  <si>
    <t>MADISON TITLE</t>
  </si>
  <si>
    <t xml:space="preserve">Madison Title Agency </t>
  </si>
  <si>
    <t>MacKenzie Partners, Inc.</t>
  </si>
  <si>
    <t>MACKENZIE</t>
  </si>
  <si>
    <t>Mackenzie Partners</t>
  </si>
  <si>
    <t>Mac Felder, Inc</t>
  </si>
  <si>
    <t>MACFELDER</t>
  </si>
  <si>
    <t>MacFelder</t>
  </si>
  <si>
    <t>Commonwealth of Massachusetts</t>
  </si>
  <si>
    <t>McCorriston Miller Mukai MacKinnon LLP</t>
  </si>
  <si>
    <t>M4LAW</t>
  </si>
  <si>
    <t>LW Hospitality Advisors</t>
  </si>
  <si>
    <t>LWHA</t>
  </si>
  <si>
    <t xml:space="preserve">LW Hospitality Advisors </t>
  </si>
  <si>
    <t>LTS Management</t>
  </si>
  <si>
    <t>LTSMGMT</t>
  </si>
  <si>
    <t>LTS Management Company</t>
  </si>
  <si>
    <t>Ladder Select Bond Fund</t>
  </si>
  <si>
    <t>LSBIX</t>
  </si>
  <si>
    <t>LCF  -5324-0000-000-</t>
  </si>
  <si>
    <t>Lone Buffalo Inc.</t>
  </si>
  <si>
    <t>LONE BUFFALO</t>
  </si>
  <si>
    <t>Lone Buffalo</t>
  </si>
  <si>
    <t>Locke Lord LLP</t>
  </si>
  <si>
    <t>LOCKELORD</t>
  </si>
  <si>
    <t>Locke Lord</t>
  </si>
  <si>
    <t>The Loan Depot Lending Company Inc.</t>
  </si>
  <si>
    <t>LOANDEPOT</t>
  </si>
  <si>
    <t>LNR Partners LLC</t>
  </si>
  <si>
    <t>LNRPARTNERS</t>
  </si>
  <si>
    <t>Littler Mendelson P.C.</t>
  </si>
  <si>
    <t>LITTLER</t>
  </si>
  <si>
    <t xml:space="preserve">Littler </t>
  </si>
  <si>
    <t>LiquidityBook</t>
  </si>
  <si>
    <t>LIQUIDITYBOOK</t>
  </si>
  <si>
    <t>LCF  -5162-0000-000-</t>
  </si>
  <si>
    <t>Link Light Consulting Inc</t>
  </si>
  <si>
    <t>LINKLIGHT</t>
  </si>
  <si>
    <t>Lighthouse Advisory Services</t>
  </si>
  <si>
    <t>LIGHTHOUSE</t>
  </si>
  <si>
    <t>Lexis Nexis Risk Solutions</t>
  </si>
  <si>
    <t>LEXISNEXIS</t>
  </si>
  <si>
    <t>Lexis Nexis</t>
  </si>
  <si>
    <t>Lewis Roca Rothgerber Christie LLP</t>
  </si>
  <si>
    <t>LEWIS_ROCA</t>
  </si>
  <si>
    <t>Lewis Roca Rothberger Christie</t>
  </si>
  <si>
    <t>LCF  -5108-0000-100-</t>
  </si>
  <si>
    <t>LEHMAN SMITH MCLEISH, PLLC (LSM)</t>
  </si>
  <si>
    <t>LEHMANSMITH</t>
  </si>
  <si>
    <t>LSM</t>
  </si>
  <si>
    <t>Lease Probe</t>
  </si>
  <si>
    <t>LEASEPROBE</t>
  </si>
  <si>
    <t>LeaseProbe</t>
  </si>
  <si>
    <t>LD Realty Capital LLC</t>
  </si>
  <si>
    <t>LDCAPITAL</t>
  </si>
  <si>
    <t>Latham &amp; Watkins LLP</t>
  </si>
  <si>
    <t>LATHAM</t>
  </si>
  <si>
    <t>LCF  -5405-LN03-000-</t>
  </si>
  <si>
    <t>Lara Schechter</t>
  </si>
  <si>
    <t>LARASCHECHTER</t>
  </si>
  <si>
    <t>Landing Point</t>
  </si>
  <si>
    <t>LANDINGPOINT</t>
  </si>
  <si>
    <t>Land Development Solutions USA Inc</t>
  </si>
  <si>
    <t>LAND DEV</t>
  </si>
  <si>
    <t>Louisiana Department of Revenue</t>
  </si>
  <si>
    <t>Louisiana Dept of Rev</t>
  </si>
  <si>
    <t>LA County Tax Collector</t>
  </si>
  <si>
    <t>LA_COUNTY</t>
  </si>
  <si>
    <t>County of LA</t>
  </si>
  <si>
    <t>KStar Asset Management</t>
  </si>
  <si>
    <t>KSTAR</t>
  </si>
  <si>
    <t>K-Star Asset Management LLC</t>
  </si>
  <si>
    <t>Kansas Department of Revenue</t>
  </si>
  <si>
    <t>KS_DEPTREV</t>
  </si>
  <si>
    <t>Kansas Corporate Income Tax</t>
  </si>
  <si>
    <t>Kroll Bond Rating Agency</t>
  </si>
  <si>
    <t>KROLL</t>
  </si>
  <si>
    <t>LCF  -1950-0000-000-</t>
  </si>
  <si>
    <t>Karina Rodrigues da Silva</t>
  </si>
  <si>
    <t>KRODRIGUESDASIL</t>
  </si>
  <si>
    <t>KnowBe4, Inc.</t>
  </si>
  <si>
    <t>KNOWBE4</t>
  </si>
  <si>
    <t>KnowBe4</t>
  </si>
  <si>
    <t>Knight Barry Title Group</t>
  </si>
  <si>
    <t>KNIGHTBARRY</t>
  </si>
  <si>
    <t>Kirkland &amp; Ellis LLP</t>
  </si>
  <si>
    <t>KIRKLAND</t>
  </si>
  <si>
    <t>Kirkland &amp; Ellis</t>
  </si>
  <si>
    <t>Kilpatrick Townsend &amp; Stockton LLP</t>
  </si>
  <si>
    <t>KILPATRICK</t>
  </si>
  <si>
    <t>Kilpatrick Townsend</t>
  </si>
  <si>
    <t>Killebrew PLLC</t>
  </si>
  <si>
    <t>KILLEBREW</t>
  </si>
  <si>
    <t>Diahann Kiely</t>
  </si>
  <si>
    <t>KIELY</t>
  </si>
  <si>
    <t>Keystone Legal</t>
  </si>
  <si>
    <t>KEYSTONE</t>
  </si>
  <si>
    <t>Kensington Vanguard</t>
  </si>
  <si>
    <t>KENSINGTON</t>
  </si>
  <si>
    <t>Kelley Drye &amp; Warren LLP</t>
  </si>
  <si>
    <t>KELLEY DRYE</t>
  </si>
  <si>
    <t xml:space="preserve">Kelley Drye &amp; Warren </t>
  </si>
  <si>
    <t>KC Striping, Inc.</t>
  </si>
  <si>
    <t>KCSTRIPING</t>
  </si>
  <si>
    <t>Katten Muchin Rosenman LLP</t>
  </si>
  <si>
    <t>KATTEN MUCHIN</t>
  </si>
  <si>
    <t>Katten Muchin Rosenman</t>
  </si>
  <si>
    <t>Kane Russel Logan</t>
  </si>
  <si>
    <t>KANERUSSELL</t>
  </si>
  <si>
    <t>Kalibri Labs</t>
  </si>
  <si>
    <t>KALIBRILABS</t>
  </si>
  <si>
    <t>LCREF-4504-0000-200-</t>
  </si>
  <si>
    <t>JP&amp;R Advertising</t>
  </si>
  <si>
    <t>JP&amp;RADVERTISING</t>
  </si>
  <si>
    <t>JP&amp;R Advertising Inc.</t>
  </si>
  <si>
    <t>SEC24-1630-EQ01-540-</t>
  </si>
  <si>
    <t>J. Petrocelli Contracting, Inc</t>
  </si>
  <si>
    <t>JPETROCELLI</t>
  </si>
  <si>
    <t>J. Petrocelli Contracting</t>
  </si>
  <si>
    <t>Joseph J. Blake and Associates Inc.</t>
  </si>
  <si>
    <t>JOSEPHBLAKE</t>
  </si>
  <si>
    <t>Joseph J. Blake and Associates</t>
  </si>
  <si>
    <t>Jones Walker</t>
  </si>
  <si>
    <t>JONESWALKER</t>
  </si>
  <si>
    <t>Jones Day</t>
  </si>
  <si>
    <t>JONESDAY</t>
  </si>
  <si>
    <t>Johns Manville</t>
  </si>
  <si>
    <t>JOHNMAN</t>
  </si>
  <si>
    <t>LCF  -5032-0000-000-</t>
  </si>
  <si>
    <t>John Hancock Life Insurance Of NY</t>
  </si>
  <si>
    <t>JOHNHANC</t>
  </si>
  <si>
    <t>John Hancock</t>
  </si>
  <si>
    <t>LCC  -5324-0000-000-</t>
  </si>
  <si>
    <t>Joele Frank</t>
  </si>
  <si>
    <t>JOELEFRANK</t>
  </si>
  <si>
    <t xml:space="preserve">Joele Frank </t>
  </si>
  <si>
    <t>JM Zoning</t>
  </si>
  <si>
    <t>JMZONING</t>
  </si>
  <si>
    <t>JMC Planning Engineering Landscape Architecture &amp; Land Survey</t>
  </si>
  <si>
    <t>JMCPLAN</t>
  </si>
  <si>
    <t>JMC</t>
  </si>
  <si>
    <t>JLT Specialty Services</t>
  </si>
  <si>
    <t>JLT</t>
  </si>
  <si>
    <t>JLT Specialty Insurance Services</t>
  </si>
  <si>
    <t>JLS Photography</t>
  </si>
  <si>
    <t>JLS PHOTO</t>
  </si>
  <si>
    <t>Jonathan Lockwood Smith Photography</t>
  </si>
  <si>
    <t>JLL Valuation &amp; Advisory Services</t>
  </si>
  <si>
    <t>JLLVALUATION</t>
  </si>
  <si>
    <t xml:space="preserve">JLL Valuation &amp; Advisory Services </t>
  </si>
  <si>
    <t>LCF  -5101-0000-000-</t>
  </si>
  <si>
    <t>Jones Lang LaSalle Americas Inc. (JLL)</t>
  </si>
  <si>
    <t>JLL</t>
  </si>
  <si>
    <t>Jonathan Levine</t>
  </si>
  <si>
    <t>JLEVINE</t>
  </si>
  <si>
    <t>Julian Kowalczyck</t>
  </si>
  <si>
    <t>JKOWALCZYCK</t>
  </si>
  <si>
    <t>James G Parker</t>
  </si>
  <si>
    <t>JGPARKER</t>
  </si>
  <si>
    <t>JG Parker Insurance Group</t>
  </si>
  <si>
    <t>Jeffer Mangels BUtler &amp; Mitchell LLP</t>
  </si>
  <si>
    <t>JEFFER</t>
  </si>
  <si>
    <t>Jeffer Mangels Butler &amp; Mitchell</t>
  </si>
  <si>
    <t>JRN Civil Engineers Inc</t>
  </si>
  <si>
    <t>J RN CIVIL ENG</t>
  </si>
  <si>
    <t xml:space="preserve">JRN Civil Engineers </t>
  </si>
  <si>
    <t>IVI Environmental, INC.</t>
  </si>
  <si>
    <t>IVI ASSESSMENT</t>
  </si>
  <si>
    <t>IVI Assessment</t>
  </si>
  <si>
    <t>Item Six Capital LLC</t>
  </si>
  <si>
    <t>ITEMSIX</t>
  </si>
  <si>
    <t>Item Six</t>
  </si>
  <si>
    <t>ISS Corporate Solutions, Inc</t>
  </si>
  <si>
    <t>ISSCORPORATE</t>
  </si>
  <si>
    <t>ISS Corporate Solutions</t>
  </si>
  <si>
    <t>UNITED STATES TREASURY</t>
  </si>
  <si>
    <t>Iron Mountain</t>
  </si>
  <si>
    <t>IRONMOUNTAIN</t>
  </si>
  <si>
    <t>iRolls Multimedia LLC</t>
  </si>
  <si>
    <t>IROLLS</t>
  </si>
  <si>
    <t xml:space="preserve">iRolls </t>
  </si>
  <si>
    <t>Ipreo Data Inc</t>
  </si>
  <si>
    <t>IPREO</t>
  </si>
  <si>
    <t>Ipreo</t>
  </si>
  <si>
    <t>Inveshare</t>
  </si>
  <si>
    <t>INVESHARE</t>
  </si>
  <si>
    <t>InveShare</t>
  </si>
  <si>
    <t>Intralinks</t>
  </si>
  <si>
    <t>INTRALIN</t>
  </si>
  <si>
    <t>LCF  -5499-0000-000-</t>
  </si>
  <si>
    <t>International Equity Research Corp</t>
  </si>
  <si>
    <t>INTLEQUITYRES</t>
  </si>
  <si>
    <t>Integro USA Inc.</t>
  </si>
  <si>
    <t>INTEGRO</t>
  </si>
  <si>
    <t>Integro</t>
  </si>
  <si>
    <t>Integrated Group, LLC</t>
  </si>
  <si>
    <t>INTEGRATED</t>
  </si>
  <si>
    <t>Integrated Group</t>
  </si>
  <si>
    <t>Integra Realty Resources</t>
  </si>
  <si>
    <t>INTEGRAREALTY</t>
  </si>
  <si>
    <t>Infinity Computer Systems Inc</t>
  </si>
  <si>
    <t>INFINITY</t>
  </si>
  <si>
    <t>Infinity Computer Systems</t>
  </si>
  <si>
    <t>The Incendio Group, Inc.</t>
  </si>
  <si>
    <t>INCENDIO</t>
  </si>
  <si>
    <t>Indiana Department of Revenue</t>
  </si>
  <si>
    <t>519UP-1704-0000-540-</t>
  </si>
  <si>
    <t>IMA, Inc.</t>
  </si>
  <si>
    <t>IMA</t>
  </si>
  <si>
    <t>IMA, Inc</t>
  </si>
  <si>
    <t>Illinois Department of Revenue</t>
  </si>
  <si>
    <t>Department of Business Services</t>
  </si>
  <si>
    <t>IL_BUSSERV</t>
  </si>
  <si>
    <t>Idaho State Tax Commission</t>
  </si>
  <si>
    <t>Ice Systems, Inc.</t>
  </si>
  <si>
    <t>ICESYSTEMS</t>
  </si>
  <si>
    <t>Ice Systems</t>
  </si>
  <si>
    <t>ICE MILLER LLP</t>
  </si>
  <si>
    <t>Ice Miller</t>
  </si>
  <si>
    <t>Alliance Realty Advisors dba iCap Realty Advisors</t>
  </si>
  <si>
    <t>ICAP</t>
  </si>
  <si>
    <t xml:space="preserve">Alliance Realty Advisors </t>
  </si>
  <si>
    <t>Ian Schwartz</t>
  </si>
  <si>
    <t>IANSCHWARTZ</t>
  </si>
  <si>
    <t>Treasurer - State of Iowa</t>
  </si>
  <si>
    <t>HVS CONSULTING &amp; VALUATION</t>
  </si>
  <si>
    <t>HVS CONSULTING</t>
  </si>
  <si>
    <t>HVS Consulting &amp; Valuation</t>
  </si>
  <si>
    <t>Hudson Sutler</t>
  </si>
  <si>
    <t>HUDSONSUTLER</t>
  </si>
  <si>
    <t>Hudson Sutler Corp</t>
  </si>
  <si>
    <t>US Department of Housing and Urban Development</t>
  </si>
  <si>
    <t>HUD</t>
  </si>
  <si>
    <t>Hoxhunt Inc</t>
  </si>
  <si>
    <t>HOXHUNT</t>
  </si>
  <si>
    <t>Hoxhunt</t>
  </si>
  <si>
    <t>Howard Zoning Associates, LLC</t>
  </si>
  <si>
    <t>HOWARDZONING</t>
  </si>
  <si>
    <t>Howard Zoning Associates</t>
  </si>
  <si>
    <t>15JFK-1631-EQ01-540-</t>
  </si>
  <si>
    <t>Horizon Builders</t>
  </si>
  <si>
    <t>HORIZONBUILD</t>
  </si>
  <si>
    <t>TUEBO-5204-0000-000-</t>
  </si>
  <si>
    <t>HONIGMAN MILLER SCHWARTZ AND COHN LLP</t>
  </si>
  <si>
    <t>HONIGMAN</t>
  </si>
  <si>
    <t>Honigman Miller Schwartz and Cohn LLP</t>
  </si>
  <si>
    <t>Holland &amp; Knight LLP</t>
  </si>
  <si>
    <t>HOLLANDKNIGHT</t>
  </si>
  <si>
    <t>Holland &amp; Knight</t>
  </si>
  <si>
    <t>Steve Hoegger &amp; Associates, Inc.</t>
  </si>
  <si>
    <t>HOEGGER</t>
  </si>
  <si>
    <t>Steve Hoegger &amp; Associates</t>
  </si>
  <si>
    <t>LCREE-4506-EQ01-500</t>
  </si>
  <si>
    <t>Hobby Lobby Stores, Inc</t>
  </si>
  <si>
    <t>HOBBYLOBBY</t>
  </si>
  <si>
    <t>Hobby Lobby</t>
  </si>
  <si>
    <t>Hilco Real Estate, LLC</t>
  </si>
  <si>
    <t>HILCORE</t>
  </si>
  <si>
    <t>Hilco Real Estate</t>
  </si>
  <si>
    <t>High Street Valuations</t>
  </si>
  <si>
    <t>HIGHSTREET</t>
  </si>
  <si>
    <t xml:space="preserve">High Street Valuations </t>
  </si>
  <si>
    <t>High Rock Pest Control</t>
  </si>
  <si>
    <t>HIGHROCKPEST</t>
  </si>
  <si>
    <t>HighCamp Compliance LLC</t>
  </si>
  <si>
    <t>HIGHCAMP</t>
  </si>
  <si>
    <t>Highcamp Compliance</t>
  </si>
  <si>
    <t>HFF, LP</t>
  </si>
  <si>
    <t>HFF</t>
  </si>
  <si>
    <t>Hernandez &amp; Gorrin LLC</t>
  </si>
  <si>
    <t>HERNANDEZ</t>
  </si>
  <si>
    <t>Hernandez &amp; Gorrin</t>
  </si>
  <si>
    <t>HEIDI ANTMAN</t>
  </si>
  <si>
    <t>Faboo Graphics/Heidi Antman</t>
  </si>
  <si>
    <t>Health Fitness Concepts, RN, LLC</t>
  </si>
  <si>
    <t>HEALTH</t>
  </si>
  <si>
    <t>Health Fitness Concepts</t>
  </si>
  <si>
    <t>HARBOR GROUP CONSULTING INC.</t>
  </si>
  <si>
    <t>HARBOURG</t>
  </si>
  <si>
    <t>Harbor Group</t>
  </si>
  <si>
    <t>Hair by Alison Farfan</t>
  </si>
  <si>
    <t>HAIRBYALISON</t>
  </si>
  <si>
    <t>Hair By Alison Farfan</t>
  </si>
  <si>
    <t>The Hadley Group</t>
  </si>
  <si>
    <t>HADLEYGROUP</t>
  </si>
  <si>
    <t>Haas Consulting Group, Inc.</t>
  </si>
  <si>
    <t>HAASCONSULTING</t>
  </si>
  <si>
    <t>Haas Consulting Group Inc.</t>
  </si>
  <si>
    <t>Gordon Wildrick</t>
  </si>
  <si>
    <t>GWILDRICK</t>
  </si>
  <si>
    <t>Gunster</t>
  </si>
  <si>
    <t>GUNSTER</t>
  </si>
  <si>
    <t>GRUBHUB</t>
  </si>
  <si>
    <t>Grubhub</t>
  </si>
  <si>
    <t>Seamless/Grubhub</t>
  </si>
  <si>
    <t>GLOBAL REALTY SERVICES GROUP LLC</t>
  </si>
  <si>
    <t>GRS GROUP</t>
  </si>
  <si>
    <t>GRS Group</t>
  </si>
  <si>
    <t>Hayden Gross</t>
  </si>
  <si>
    <t>GROSS_HAYDEN</t>
  </si>
  <si>
    <t>Gregg TX County Clerk's Office</t>
  </si>
  <si>
    <t>GREGGTXCOUNTY</t>
  </si>
  <si>
    <t>Gregg County Clerk's Office</t>
  </si>
  <si>
    <t>Green Street Advisors, LLC</t>
  </si>
  <si>
    <t>GREENSTREET</t>
  </si>
  <si>
    <t>Green Street Advisors</t>
  </si>
  <si>
    <t>LCREE-1950-0000-000-</t>
  </si>
  <si>
    <t>Greensboro Village Commercial South Owners Association</t>
  </si>
  <si>
    <t>GREENSBORO</t>
  </si>
  <si>
    <t>Greensboro Village</t>
  </si>
  <si>
    <t>Greenberg Traurig</t>
  </si>
  <si>
    <t>GREENBERGTRAURI</t>
  </si>
  <si>
    <t>Gray Robinson</t>
  </si>
  <si>
    <t>GRAYROB</t>
  </si>
  <si>
    <t>Gottfried &amp; Gottfried</t>
  </si>
  <si>
    <t>GOTTFRIED&amp;GOTTF</t>
  </si>
  <si>
    <t>GoTo Technologies USA, Inc.</t>
  </si>
  <si>
    <t>GOTOTECHUSA</t>
  </si>
  <si>
    <t>GoTo Technologies USA, Inc</t>
  </si>
  <si>
    <t>LCADV-5206-0000-000-</t>
  </si>
  <si>
    <t>Goodwood Capital Management</t>
  </si>
  <si>
    <t>GOODWOOD</t>
  </si>
  <si>
    <t>GoodWood Capital Management</t>
  </si>
  <si>
    <t>Goodwin Procter LLP</t>
  </si>
  <si>
    <t>GOODWINP</t>
  </si>
  <si>
    <t>Goodwin Procter</t>
  </si>
  <si>
    <t>LCF  -5401-0000-000-</t>
  </si>
  <si>
    <t>Going Design</t>
  </si>
  <si>
    <t>GOINGDESIGN</t>
  </si>
  <si>
    <t>GMI Automation &amp; Security</t>
  </si>
  <si>
    <t>GMI AUTOMATION</t>
  </si>
  <si>
    <t>GuardMe Security</t>
  </si>
  <si>
    <t>LCF  -4520-0000-100-</t>
  </si>
  <si>
    <t>Business Entity Data B.V.</t>
  </si>
  <si>
    <t>GMEI</t>
  </si>
  <si>
    <t>GLOBAL RELAY COMMUNICATIONS INC</t>
  </si>
  <si>
    <t>GLOBAL RELAY</t>
  </si>
  <si>
    <t>Global Relay</t>
  </si>
  <si>
    <t>Jason Glikin</t>
  </si>
  <si>
    <t>GLIKIN_JASON</t>
  </si>
  <si>
    <t>Glass Lewis &amp; Co, LLC</t>
  </si>
  <si>
    <t>GLASSLEWIS</t>
  </si>
  <si>
    <t>Glass Lewis &amp; Co LLC</t>
  </si>
  <si>
    <t>GKL Corporate Services Inc.</t>
  </si>
  <si>
    <t>GKLCORPORATE</t>
  </si>
  <si>
    <t>GKL Corporate Search</t>
  </si>
  <si>
    <t>Gibson, Dunn &amp; Crutcher LLP</t>
  </si>
  <si>
    <t>GIBSONDUNN</t>
  </si>
  <si>
    <t>Gibson, Dunn &amp; Crutcher</t>
  </si>
  <si>
    <t>LCF  -5026-0000-000-</t>
  </si>
  <si>
    <t>Clariti - GHRR</t>
  </si>
  <si>
    <t>GHRR</t>
  </si>
  <si>
    <t>Geomatic Solutions and Surveying</t>
  </si>
  <si>
    <t>GEOMATIC</t>
  </si>
  <si>
    <t>Geomatic Solution &amp; Surveying</t>
  </si>
  <si>
    <t>General Counsel AI, Inc.</t>
  </si>
  <si>
    <t>GENERALAIINC</t>
  </si>
  <si>
    <t>GC AI</t>
  </si>
  <si>
    <t>GEORGIA DEPARTMENT OF REVENUE</t>
  </si>
  <si>
    <t>Georgia Dept of Rev</t>
  </si>
  <si>
    <t>FTI Consulting</t>
  </si>
  <si>
    <t>FTI CONSULTING</t>
  </si>
  <si>
    <t>FROST BROWN TODD LLC</t>
  </si>
  <si>
    <t>FROST BROWN TOD</t>
  </si>
  <si>
    <t>Frost Brown Todd</t>
  </si>
  <si>
    <t>Fried Frank Harris Shriver &amp; Jacobson LLP</t>
  </si>
  <si>
    <t>FRIED FRANK</t>
  </si>
  <si>
    <t>Fried Frank</t>
  </si>
  <si>
    <t>Friday Eldredge &amp; Clark LLP</t>
  </si>
  <si>
    <t>FRIDAYELDREDGE</t>
  </si>
  <si>
    <t>Friday Eldredge &amp; Clark</t>
  </si>
  <si>
    <t>Fresh Coat Painting</t>
  </si>
  <si>
    <t>FRESHCOAT</t>
  </si>
  <si>
    <t>Fresh Coat Painters</t>
  </si>
  <si>
    <t>Fredrikson &amp; Byron PA</t>
  </si>
  <si>
    <t>FREDRIKSON</t>
  </si>
  <si>
    <t>Fredrikson &amp; Byron</t>
  </si>
  <si>
    <t>FDMAL-1763-0000-500-</t>
  </si>
  <si>
    <t>Franklin County Treasurer's Office</t>
  </si>
  <si>
    <t>FRANKLINCOUNTY</t>
  </si>
  <si>
    <t>FPL Associates, L.P.</t>
  </si>
  <si>
    <t>FPL</t>
  </si>
  <si>
    <t>FPL Associates, LP</t>
  </si>
  <si>
    <t>FOVEA INC DBA GOTHAM COLOR</t>
  </si>
  <si>
    <t>FOVEA INC</t>
  </si>
  <si>
    <t>Fovea Inc (Gotham Color)</t>
  </si>
  <si>
    <t>Foliofn Investments</t>
  </si>
  <si>
    <t>FOLIOFN</t>
  </si>
  <si>
    <t>Folio Investments</t>
  </si>
  <si>
    <t>Foley &amp; Lardner</t>
  </si>
  <si>
    <t>FOLEYLARDNER</t>
  </si>
  <si>
    <t xml:space="preserve">Foley and Lardner </t>
  </si>
  <si>
    <t>LCF  -5419-0000-002-</t>
  </si>
  <si>
    <t>Flik International</t>
  </si>
  <si>
    <t>FLIKINTER</t>
  </si>
  <si>
    <t>Flik</t>
  </si>
  <si>
    <t>FLORIDA DEPARTMENT OF REVENUE</t>
  </si>
  <si>
    <t>Florida Dept of Revenue</t>
  </si>
  <si>
    <t>FITCH INC</t>
  </si>
  <si>
    <t>FITCHINC</t>
  </si>
  <si>
    <t>Fitch Ratings</t>
  </si>
  <si>
    <t>LCF  -5205-0000-000-</t>
  </si>
  <si>
    <t>Alan Fishman</t>
  </si>
  <si>
    <t>FISHMANA</t>
  </si>
  <si>
    <t>First Nationwide Title</t>
  </si>
  <si>
    <t>FIRSTNAT</t>
  </si>
  <si>
    <t>First American UCC Insurance Services</t>
  </si>
  <si>
    <t>FIRSTAMUCC</t>
  </si>
  <si>
    <t>First American Title Insurance Co</t>
  </si>
  <si>
    <t>FIRSTAMERICAN</t>
  </si>
  <si>
    <t>First American Title Insurance Company</t>
  </si>
  <si>
    <t>Financial Training Services Inc.</t>
  </si>
  <si>
    <t>FINTRANSERV</t>
  </si>
  <si>
    <t>FINRA</t>
  </si>
  <si>
    <t>Fidelity National Title Insurance Company</t>
  </si>
  <si>
    <t>FIDELITY INS CO</t>
  </si>
  <si>
    <t>Fiddler Gonzalez &amp; Rodriguez, P.S.C</t>
  </si>
  <si>
    <t>FIDDLERGONZALEZ</t>
  </si>
  <si>
    <t xml:space="preserve">Fiddler Gonzalez &amp; Rodriguez P.S.C. </t>
  </si>
  <si>
    <t>Federal Home Loan Bank of Indianapolis</t>
  </si>
  <si>
    <t>FHLBI</t>
  </si>
  <si>
    <t>FELLAN FLORIST</t>
  </si>
  <si>
    <t>Fellan Florist</t>
  </si>
  <si>
    <t>FedEx</t>
  </si>
  <si>
    <t>FEDEX</t>
  </si>
  <si>
    <t>Financial Accounting Standards Board</t>
  </si>
  <si>
    <t>FASB</t>
  </si>
  <si>
    <t>FAR Security LLC</t>
  </si>
  <si>
    <t>FAR</t>
  </si>
  <si>
    <t>Far Security LLC</t>
  </si>
  <si>
    <t>Falcon Rappoport &amp; Berkman</t>
  </si>
  <si>
    <t>FALCONRAPP</t>
  </si>
  <si>
    <t>Falcon Rappaport &amp; Berkman</t>
  </si>
  <si>
    <t>FactSet Research Systems Inc.</t>
  </si>
  <si>
    <t>FACTSET</t>
  </si>
  <si>
    <t>FactSet</t>
  </si>
  <si>
    <t>F3 Inc.</t>
  </si>
  <si>
    <t>F3</t>
  </si>
  <si>
    <t>F3 Inc</t>
  </si>
  <si>
    <t>Eze Castle Integration</t>
  </si>
  <si>
    <t>EZECASTLEINTEG</t>
  </si>
  <si>
    <t>ECI</t>
  </si>
  <si>
    <t>EXP Realty Advisors Group, Inc.</t>
  </si>
  <si>
    <t>EXP ADVISORS</t>
  </si>
  <si>
    <t>Executive Color Systems, Inc.</t>
  </si>
  <si>
    <t>EXECCOLOR</t>
  </si>
  <si>
    <t>Executive Color Systems</t>
  </si>
  <si>
    <t>EvensonBest LLC</t>
  </si>
  <si>
    <t>EVENSONBEST</t>
  </si>
  <si>
    <t>EvensonBest</t>
  </si>
  <si>
    <t>Estera Trust (Cayman) Limited</t>
  </si>
  <si>
    <t>ESTERA</t>
  </si>
  <si>
    <t>Estera</t>
  </si>
  <si>
    <t>eSentire Inc</t>
  </si>
  <si>
    <t>ESENTIRE</t>
  </si>
  <si>
    <t>eSentire</t>
  </si>
  <si>
    <t>Ernst &amp; Young</t>
  </si>
  <si>
    <t>ERNSTYOUNG</t>
  </si>
  <si>
    <t>EY</t>
  </si>
  <si>
    <t>Equiniti Trust Company</t>
  </si>
  <si>
    <t>EQUINITI</t>
  </si>
  <si>
    <t>Envirobusiness Inc.</t>
  </si>
  <si>
    <t>ENVIROBUSINESS</t>
  </si>
  <si>
    <t>EBI Consulting</t>
  </si>
  <si>
    <t>Emily Verratti</t>
  </si>
  <si>
    <t>EMILYVERRATTI</t>
  </si>
  <si>
    <t>CLAMPETT INDUSTRIES LLC d/b/aEMG</t>
  </si>
  <si>
    <t>EMG</t>
  </si>
  <si>
    <t>EMF Services LLC</t>
  </si>
  <si>
    <t>EMF</t>
  </si>
  <si>
    <t>Elliot - Lewis Corporation</t>
  </si>
  <si>
    <t>ELLIOTLEWIS</t>
  </si>
  <si>
    <t>Elliott-Lewis Corporation</t>
  </si>
  <si>
    <t>Elite Technology, Inc.</t>
  </si>
  <si>
    <t>ELITETECH</t>
  </si>
  <si>
    <t>Elite Technology, Inc</t>
  </si>
  <si>
    <t>Eamonn Hanley</t>
  </si>
  <si>
    <t>EHANLEY</t>
  </si>
  <si>
    <t>The Economic Club of NY</t>
  </si>
  <si>
    <t>ECONOMIC CLUB</t>
  </si>
  <si>
    <t xml:space="preserve">The Economic Club of New York </t>
  </si>
  <si>
    <t>Eckert Seamans Cherin &amp; Mellott, LLC</t>
  </si>
  <si>
    <t>ECKERT</t>
  </si>
  <si>
    <t>EASTERN UNION FUNDING LLC</t>
  </si>
  <si>
    <t>EASTERN UNION F</t>
  </si>
  <si>
    <t>Dynalink Communications</t>
  </si>
  <si>
    <t>DYNALINK</t>
  </si>
  <si>
    <t>Dynalink</t>
  </si>
  <si>
    <t>Dykema Gossett PLLC</t>
  </si>
  <si>
    <t>DYKEMA</t>
  </si>
  <si>
    <t>Douglas Durst</t>
  </si>
  <si>
    <t>DURSTD</t>
  </si>
  <si>
    <t>Duplex Imaging, LLC</t>
  </si>
  <si>
    <t>DUPLEX</t>
  </si>
  <si>
    <t>Duane Morris</t>
  </si>
  <si>
    <t>DUANEMO</t>
  </si>
  <si>
    <t>DryvIQ, Inc</t>
  </si>
  <si>
    <t>DRYVIQ</t>
  </si>
  <si>
    <t>DryvIQ, Inc.</t>
  </si>
  <si>
    <t>Drenner Group</t>
  </si>
  <si>
    <t>DRENNER</t>
  </si>
  <si>
    <t>LCF2R-4509-0000-200-</t>
  </si>
  <si>
    <t>Dorsey &amp; Whitney</t>
  </si>
  <si>
    <t>DORSEYWHITNEY</t>
  </si>
  <si>
    <t>Dorf &amp; Nelson LLP</t>
  </si>
  <si>
    <t>DORF&amp;NELSON</t>
  </si>
  <si>
    <t>Dorf &amp; Nelson</t>
  </si>
  <si>
    <t>Donnelly Mechanical</t>
  </si>
  <si>
    <t>DONNELLY</t>
  </si>
  <si>
    <t>LCREE-4502-000-500-</t>
  </si>
  <si>
    <t>DLB Attorneys at Law, LLC</t>
  </si>
  <si>
    <t>DLB ATTORNEY</t>
  </si>
  <si>
    <t>DLB Attorneys at Law</t>
  </si>
  <si>
    <t>DLA PIPER LLP</t>
  </si>
  <si>
    <t>DLA PIPER</t>
  </si>
  <si>
    <t>DLA Piper</t>
  </si>
  <si>
    <t>LCF  -5203-0000-000-</t>
  </si>
  <si>
    <t>DLA LLC</t>
  </si>
  <si>
    <t>Dollar General Corporation</t>
  </si>
  <si>
    <t>DG</t>
  </si>
  <si>
    <t>Dentons</t>
  </si>
  <si>
    <t>DENTONS</t>
  </si>
  <si>
    <t xml:space="preserve">Dentons </t>
  </si>
  <si>
    <t>Deluxe For Business</t>
  </si>
  <si>
    <t>DELUXE FOR BUSI</t>
  </si>
  <si>
    <t>DELUXE</t>
  </si>
  <si>
    <t>Deluxe</t>
  </si>
  <si>
    <t>Deloitte Financial Advisory Services LLP</t>
  </si>
  <si>
    <t>DELOITTE</t>
  </si>
  <si>
    <t>DeGray Systems Development, LLC</t>
  </si>
  <si>
    <t>DEGRAY</t>
  </si>
  <si>
    <t>DeGray Systems Development</t>
  </si>
  <si>
    <t>Deerwood Real Estate Capital</t>
  </si>
  <si>
    <t>DEERWOODRE</t>
  </si>
  <si>
    <t>Dechert LLP</t>
  </si>
  <si>
    <t>DECHERT LLP</t>
  </si>
  <si>
    <t>Dechert</t>
  </si>
  <si>
    <t>LCF  -5402-0000-000-</t>
  </si>
  <si>
    <t>Barbara Dechbery</t>
  </si>
  <si>
    <t>DECHBERB</t>
  </si>
  <si>
    <t>Dealpath Inc</t>
  </si>
  <si>
    <t>DEALPATH</t>
  </si>
  <si>
    <t>Dealpath</t>
  </si>
  <si>
    <t>DELAWARE SECRETARY OF STATE</t>
  </si>
  <si>
    <t>DE_SECSTATE</t>
  </si>
  <si>
    <t>Delaware Secretary of State</t>
  </si>
  <si>
    <t>DB Photography</t>
  </si>
  <si>
    <t>DBPHOTO</t>
  </si>
  <si>
    <t>Dawda, Mann, Mulcahy &amp; Sadler, PLC</t>
  </si>
  <si>
    <t>DAWDA</t>
  </si>
  <si>
    <t>Davis Wright Tremaine LLP</t>
  </si>
  <si>
    <t>DAVISWRIGHTTREM</t>
  </si>
  <si>
    <t xml:space="preserve">Davis Wright Tremaine LLP </t>
  </si>
  <si>
    <t>DAVIS &amp; GILBERT LLP</t>
  </si>
  <si>
    <t>DAVIS &amp; GILBERT</t>
  </si>
  <si>
    <t>Davis &amp; Gilbert</t>
  </si>
  <si>
    <t>LCF  -5406-0000-000-</t>
  </si>
  <si>
    <t>David A Gill</t>
  </si>
  <si>
    <t>DAVIDGILL</t>
  </si>
  <si>
    <t>Dain Torpy Le Ray Wiest &amp; Garner</t>
  </si>
  <si>
    <t>DAINTORPY</t>
  </si>
  <si>
    <t>Dain, Torpy, Le Ray, Wiest &amp; Garner</t>
  </si>
  <si>
    <t>Cyrus One</t>
  </si>
  <si>
    <t>CYRUSONE</t>
  </si>
  <si>
    <t>CyrusOne</t>
  </si>
  <si>
    <t>Cushman &amp; Wakefield Inc.</t>
  </si>
  <si>
    <t>CUSWAK</t>
  </si>
  <si>
    <t>Cushman &amp; Wakefield</t>
  </si>
  <si>
    <t>Cumberland Title &amp; Guaranty Company, LLC</t>
  </si>
  <si>
    <t>CUMBERLAND</t>
  </si>
  <si>
    <t>LCF  -4501-0000-250-</t>
  </si>
  <si>
    <t>CT CORPORATION SYSTEM DBA CT LIEN SOLUTIONS</t>
  </si>
  <si>
    <t>CT LIEN SOLUTIO</t>
  </si>
  <si>
    <t>CT Lien Solutions</t>
  </si>
  <si>
    <t>CT Corporation</t>
  </si>
  <si>
    <t>CT CORP</t>
  </si>
  <si>
    <t>CT Commissioner of Revenue Services</t>
  </si>
  <si>
    <t>CSC ENTITY SERVICES LLC</t>
  </si>
  <si>
    <t>CSC</t>
  </si>
  <si>
    <t>Crunch Commercial Finance LLC</t>
  </si>
  <si>
    <t>CRUNCH</t>
  </si>
  <si>
    <t>Crown Appraisal Group, Inc.</t>
  </si>
  <si>
    <t>CROWN</t>
  </si>
  <si>
    <t>Crown Appraisal Group</t>
  </si>
  <si>
    <t>Cross Bridge Title</t>
  </si>
  <si>
    <t>CROSSBRIDGE</t>
  </si>
  <si>
    <t>Cross Bridge Title Operating</t>
  </si>
  <si>
    <t>Cronheim Mortgage</t>
  </si>
  <si>
    <t>CRONHEIM</t>
  </si>
  <si>
    <t>Information Clearinghouse Inc dba F&amp;D Reports and Creditntell</t>
  </si>
  <si>
    <t>CREDITNTELL</t>
  </si>
  <si>
    <t>Creditntell</t>
  </si>
  <si>
    <t>CRE Finance Company LLC</t>
  </si>
  <si>
    <t>CRE FINCO</t>
  </si>
  <si>
    <t>LCF  -5325-0000-000-</t>
  </si>
  <si>
    <t>CRE FINANCE COUNCIL</t>
  </si>
  <si>
    <t>CRE FINANCE COU</t>
  </si>
  <si>
    <t>CRE Finance Council</t>
  </si>
  <si>
    <t>Crafton, Tull &amp; Associates</t>
  </si>
  <si>
    <t>CRAFTON</t>
  </si>
  <si>
    <t>Crafton Tull</t>
  </si>
  <si>
    <t>TRANS-4550-0052-540</t>
  </si>
  <si>
    <t>CP Rankin Inc</t>
  </si>
  <si>
    <t>CPRANKIN</t>
  </si>
  <si>
    <t>CP Rankin</t>
  </si>
  <si>
    <t>Coyle &amp; Company Graphics, Inc.</t>
  </si>
  <si>
    <t>COYLEGRAPHICS</t>
  </si>
  <si>
    <t>Coyle &amp; Company</t>
  </si>
  <si>
    <t>CORPORATE RISK SOLUTIONS LLC</t>
  </si>
  <si>
    <t>CORPORATE RISK</t>
  </si>
  <si>
    <t>Corporate Risk Solutions</t>
  </si>
  <si>
    <t>Corporate Essentials</t>
  </si>
  <si>
    <t>CORPESSENTIALS</t>
  </si>
  <si>
    <t>Cornerstone Capital Lending</t>
  </si>
  <si>
    <t>CORNERSTONE</t>
  </si>
  <si>
    <t>Core Title Services</t>
  </si>
  <si>
    <t>CORETITLE</t>
  </si>
  <si>
    <t>Core Title Service Company</t>
  </si>
  <si>
    <t>Cord Contracting Co. Inc.</t>
  </si>
  <si>
    <t>CORD</t>
  </si>
  <si>
    <t>Cord Contracting Co</t>
  </si>
  <si>
    <t>Control Point Associates, Inc.</t>
  </si>
  <si>
    <t>CONTROLPOINT</t>
  </si>
  <si>
    <t>Construction Management Services</t>
  </si>
  <si>
    <t>CONMANSVC</t>
  </si>
  <si>
    <t>CONSOLIDATED EDISON COMPANY OF NY INC</t>
  </si>
  <si>
    <t>CONEDISO</t>
  </si>
  <si>
    <t>ConEd</t>
  </si>
  <si>
    <t>Concur Technologies Inc.</t>
  </si>
  <si>
    <t>CONCUR</t>
  </si>
  <si>
    <t>LCF  -4512-0000-000-</t>
  </si>
  <si>
    <t>Computershare</t>
  </si>
  <si>
    <t>COMPUTERSHARE</t>
  </si>
  <si>
    <t>Compliance Science, Inc.</t>
  </si>
  <si>
    <t>COMPLIANCESCIEN</t>
  </si>
  <si>
    <t>Compliance Science</t>
  </si>
  <si>
    <t>Competitive Distributors</t>
  </si>
  <si>
    <t>COMPDIST</t>
  </si>
  <si>
    <t>Commonwealth Land Title Insurance</t>
  </si>
  <si>
    <t>COMMONWEALTH</t>
  </si>
  <si>
    <t>Commonwealth</t>
  </si>
  <si>
    <t>MD Approval</t>
  </si>
  <si>
    <t>Alphaserve Technologies</t>
  </si>
  <si>
    <t>COMGROUP</t>
  </si>
  <si>
    <t>AlphaServe</t>
  </si>
  <si>
    <t>Combined Architecture DPC</t>
  </si>
  <si>
    <t>COMBINEDARCH</t>
  </si>
  <si>
    <t>Colquitt County Tax Commissioner</t>
  </si>
  <si>
    <t>COLQUITT COUNTY</t>
  </si>
  <si>
    <t>Colliers International Valuation &amp; Advisory Services LLC</t>
  </si>
  <si>
    <t>COLLIERS</t>
  </si>
  <si>
    <t>Colliers</t>
  </si>
  <si>
    <t>Colorado Engineering &amp; Surveying</t>
  </si>
  <si>
    <t>COLENGSURV</t>
  </si>
  <si>
    <t>COLE, SCHOTZ, MEISEL, FORMAN &amp; LEONARD, P.A.</t>
  </si>
  <si>
    <t>COLE SCHOTZ MEI</t>
  </si>
  <si>
    <t>Cole Schotz</t>
  </si>
  <si>
    <t>Cohen &amp; Gresser LLP</t>
  </si>
  <si>
    <t>COHGRESS</t>
  </si>
  <si>
    <t>Cohen Financial</t>
  </si>
  <si>
    <t>COHEN</t>
  </si>
  <si>
    <t>Cogent Communications, Inc.</t>
  </si>
  <si>
    <t>COGENT</t>
  </si>
  <si>
    <t>Cogent Communications</t>
  </si>
  <si>
    <t>ACPHP-1630-EQ01-540-</t>
  </si>
  <si>
    <t>Coast Group Corp</t>
  </si>
  <si>
    <t>COASTGROUP</t>
  </si>
  <si>
    <t>COLORADO DEPARTMENT OF REVENUE</t>
  </si>
  <si>
    <t>Clive A. Brown Jr.</t>
  </si>
  <si>
    <t>CLIVEABROWN</t>
  </si>
  <si>
    <t>Clearwater Analytics</t>
  </si>
  <si>
    <t>CLEARWATER</t>
  </si>
  <si>
    <t>Claritysoft, LLC</t>
  </si>
  <si>
    <t>CLARITYSOFT</t>
  </si>
  <si>
    <t>ClaritySoft</t>
  </si>
  <si>
    <t>City of St Francis</t>
  </si>
  <si>
    <t>CITYSTFRANCIS</t>
  </si>
  <si>
    <t>Citrix Systems Inc.</t>
  </si>
  <si>
    <t>CITRIX</t>
  </si>
  <si>
    <t>Citrix</t>
  </si>
  <si>
    <t>CIT</t>
  </si>
  <si>
    <t>Cisco WebEx LLC</t>
  </si>
  <si>
    <t>CISCO WEBEX</t>
  </si>
  <si>
    <t>Cisco Webex</t>
  </si>
  <si>
    <t>Chicago Title Insurance Co.</t>
  </si>
  <si>
    <t>CHICAGOTITLE</t>
  </si>
  <si>
    <t>Chicago Title Insurance Co</t>
  </si>
  <si>
    <t>The Chase Law Group</t>
  </si>
  <si>
    <t>CHASELAW</t>
  </si>
  <si>
    <t>Chambre &amp; Company</t>
  </si>
  <si>
    <t>CHAMBRE</t>
  </si>
  <si>
    <t>Certified Abstract Co, Inc</t>
  </si>
  <si>
    <t>CERTIFIED</t>
  </si>
  <si>
    <t>Certified Abstract Co</t>
  </si>
  <si>
    <t>City of Centralia</t>
  </si>
  <si>
    <t>CENTRALIA</t>
  </si>
  <si>
    <t>Centralia City Hall</t>
  </si>
  <si>
    <t>Central Lock &amp; Security System</t>
  </si>
  <si>
    <t>CENRALLOCK</t>
  </si>
  <si>
    <t>Central Lock &amp; Security Systems</t>
  </si>
  <si>
    <t>Continental Corporate Services, Inc.</t>
  </si>
  <si>
    <t>CCS</t>
  </si>
  <si>
    <t>CCH Inc. DBA Wolters Kluwer</t>
  </si>
  <si>
    <t>CCHINC</t>
  </si>
  <si>
    <t>Wolters Kluwer</t>
  </si>
  <si>
    <t>CBB Plumbing Corp.</t>
  </si>
  <si>
    <t>CBBPLUMBING</t>
  </si>
  <si>
    <t>CBB Plumbing Corp</t>
  </si>
  <si>
    <t>CB Richard Ellis, Inc (CBRE)</t>
  </si>
  <si>
    <t>CB RICHARD ELLI</t>
  </si>
  <si>
    <t>CBRE</t>
  </si>
  <si>
    <t>Catalyst Global LLC</t>
  </si>
  <si>
    <t>CATALYST</t>
  </si>
  <si>
    <t>Catalyst Global</t>
  </si>
  <si>
    <t>Cassin &amp; Cassin</t>
  </si>
  <si>
    <t>CASSIN&amp;CASSIN</t>
  </si>
  <si>
    <t>Carter Surveying LLC</t>
  </si>
  <si>
    <t>CARTER</t>
  </si>
  <si>
    <t>Michael Carp</t>
  </si>
  <si>
    <t>CARPM</t>
  </si>
  <si>
    <t>Carlton Fields, P.A.</t>
  </si>
  <si>
    <t>CARLTON FIELDS</t>
  </si>
  <si>
    <t>Carlton Fields</t>
  </si>
  <si>
    <t>Capturely, Inc.</t>
  </si>
  <si>
    <t>CAPTURELY</t>
  </si>
  <si>
    <t>Capturely</t>
  </si>
  <si>
    <t>Capital One Multifamily Finance, LLC</t>
  </si>
  <si>
    <t>CAPITALONE</t>
  </si>
  <si>
    <t>Scenic Heights Subdivision Property Owners Association</t>
  </si>
  <si>
    <t>CANYON_POA</t>
  </si>
  <si>
    <t xml:space="preserve">Scenic Heights Subdivision Property Owners </t>
  </si>
  <si>
    <t>Calfee Halter &amp; Griswold LLP</t>
  </si>
  <si>
    <t>CALFEEHALTER</t>
  </si>
  <si>
    <t>Calfee, Halter &amp; Griswold LLP</t>
  </si>
  <si>
    <t>Cadwalader Wickersham &amp; Taft LLP</t>
  </si>
  <si>
    <t>CADWALADER</t>
  </si>
  <si>
    <t>Cadwalader</t>
  </si>
  <si>
    <t>State of California Franchise Tax Board</t>
  </si>
  <si>
    <t>California Franchise Tax Board</t>
  </si>
  <si>
    <t>Department of Corporations</t>
  </si>
  <si>
    <t>CA_DEPTCORP</t>
  </si>
  <si>
    <t>Department of Business Oversight</t>
  </si>
  <si>
    <t>CA_DEPT BUS OVR</t>
  </si>
  <si>
    <t>CA Dept of Business Oversight</t>
  </si>
  <si>
    <t>Office of Finance, City of Los Angeles</t>
  </si>
  <si>
    <t>CA_CITYOFLA</t>
  </si>
  <si>
    <t>Office of Finance City of LA</t>
  </si>
  <si>
    <t>Butler Trieu, Inc</t>
  </si>
  <si>
    <t>BUTLERTRIEU</t>
  </si>
  <si>
    <t>Butler Trieu</t>
  </si>
  <si>
    <t>Butera Israel &amp; Becker PLLC</t>
  </si>
  <si>
    <t>BUTERAISRAEL</t>
  </si>
  <si>
    <t>Butera, Israel &amp; Becker PLLC</t>
  </si>
  <si>
    <t>Business Wire, Inc</t>
  </si>
  <si>
    <t>BUSWIRE</t>
  </si>
  <si>
    <t>Business Wire</t>
  </si>
  <si>
    <t>BCL Network LLC (Business Class)</t>
  </si>
  <si>
    <t>BUSINESS CLASS</t>
  </si>
  <si>
    <t>Business Class</t>
  </si>
  <si>
    <t>Bureau Veritas Technical Assessments</t>
  </si>
  <si>
    <t>BUREAUVERITAS</t>
  </si>
  <si>
    <t>Buena Vista Township</t>
  </si>
  <si>
    <t>BUENAVISTATOWN</t>
  </si>
  <si>
    <t>BUCHANAN INGERSOLL &amp; ROONEY PC</t>
  </si>
  <si>
    <t>BUCHANAN INGERS</t>
  </si>
  <si>
    <t>Buchanan Ingersoll Rooney</t>
  </si>
  <si>
    <t>Buchalter</t>
  </si>
  <si>
    <t>BUCHALTER</t>
  </si>
  <si>
    <t>Bryan Cave Leighton Paisner</t>
  </si>
  <si>
    <t>BRYANCAVE</t>
  </si>
  <si>
    <t>BRUNSWICK GROUP LLC</t>
  </si>
  <si>
    <t>BRUNSWICK</t>
  </si>
  <si>
    <t>Brunswick</t>
  </si>
  <si>
    <t>BJBEL-1950-0000-000-</t>
  </si>
  <si>
    <t>Louis J. Marcoccia, Receiver of Taxes</t>
  </si>
  <si>
    <t>BROOKHAVEN_NY</t>
  </si>
  <si>
    <t>Broadridge</t>
  </si>
  <si>
    <t>BROADRIDGE</t>
  </si>
  <si>
    <t>Breakwater Strategy LLC</t>
  </si>
  <si>
    <t>BREAKWATER</t>
  </si>
  <si>
    <t>Breakwater Strategy</t>
  </si>
  <si>
    <t>BREAKAWAY COURIER SYSTEMS</t>
  </si>
  <si>
    <t>BREAKAWAY</t>
  </si>
  <si>
    <t>Breakaway</t>
  </si>
  <si>
    <t>Bose McKinney &amp; Evans LLP</t>
  </si>
  <si>
    <t>BOSEMCKINNEY</t>
  </si>
  <si>
    <t xml:space="preserve">Bose McKinney &amp; Evans </t>
  </si>
  <si>
    <t>LCFHR-4512-0000-000-</t>
  </si>
  <si>
    <t>BNY Mellon</t>
  </si>
  <si>
    <t>BNYMELLON</t>
  </si>
  <si>
    <t>LCF  -5153-0000-000-</t>
  </si>
  <si>
    <t>Bloomberg Finance LP</t>
  </si>
  <si>
    <t>BLOOMBER</t>
  </si>
  <si>
    <t>Bloomberg</t>
  </si>
  <si>
    <t>Blake, Cassels &amp; Graydon LLP</t>
  </si>
  <si>
    <t>BLAKES</t>
  </si>
  <si>
    <t>Blakes</t>
  </si>
  <si>
    <t>Blackline Systems Inc</t>
  </si>
  <si>
    <t>BLACKLINE</t>
  </si>
  <si>
    <t>Blackline</t>
  </si>
  <si>
    <t>LCF  -2906-EQ01-500-</t>
  </si>
  <si>
    <t>BJ's Wholesale Club</t>
  </si>
  <si>
    <t>BJS</t>
  </si>
  <si>
    <t>Bishop Fox</t>
  </si>
  <si>
    <t>BISHOPFOX</t>
  </si>
  <si>
    <t>Birch Horton Bittner &amp; Cherot</t>
  </si>
  <si>
    <t>BIRCH_HORTON</t>
  </si>
  <si>
    <t>Javier E Bidot &amp; Associates</t>
  </si>
  <si>
    <t>BIDOT</t>
  </si>
  <si>
    <t>Bernard Financial Group</t>
  </si>
  <si>
    <t>BERNARD</t>
  </si>
  <si>
    <t>Bernard Financial Corporation</t>
  </si>
  <si>
    <t>Berkadia Commercial Mortgage LLC</t>
  </si>
  <si>
    <t>BERKADIA</t>
  </si>
  <si>
    <t>Berkadia</t>
  </si>
  <si>
    <t>Berger Harris</t>
  </si>
  <si>
    <t>BERGER</t>
  </si>
  <si>
    <t>Bercow Radell &amp; Fernandez</t>
  </si>
  <si>
    <t>BERCOW</t>
  </si>
  <si>
    <t>Benesch Friedlander Coplan &amp; Aronoff LLP</t>
  </si>
  <si>
    <t>BENESCHFRIED</t>
  </si>
  <si>
    <t>Benchmark Title Agency</t>
  </si>
  <si>
    <t>BENCHMARKTITLE</t>
  </si>
  <si>
    <t>Ben Hider Images</t>
  </si>
  <si>
    <t>BEN HIDER</t>
  </si>
  <si>
    <t>Ben Hider</t>
  </si>
  <si>
    <t>Belkin Burden Goldman LLP</t>
  </si>
  <si>
    <t>BELKINBURDENGOL</t>
  </si>
  <si>
    <t>Belkin Burden Goldman</t>
  </si>
  <si>
    <t>Beau Dietl &amp; Associates</t>
  </si>
  <si>
    <t>BEAUDIETL</t>
  </si>
  <si>
    <t xml:space="preserve">Beau Dietl &amp; Associates </t>
  </si>
  <si>
    <t>LCF  -5025-0000-000-</t>
  </si>
  <si>
    <t>Beacon Hill Staffing Group LLC</t>
  </si>
  <si>
    <t>BEACON HILLS</t>
  </si>
  <si>
    <t>Beacon Hill</t>
  </si>
  <si>
    <t>BBG Inc.</t>
  </si>
  <si>
    <t>BBG</t>
  </si>
  <si>
    <t>BBG Assessments, LLC</t>
  </si>
  <si>
    <t>Bauer Office Solutions</t>
  </si>
  <si>
    <t>BAUER</t>
  </si>
  <si>
    <t>Alexander Basta</t>
  </si>
  <si>
    <t>BASTA</t>
  </si>
  <si>
    <t>Barrington Capital Corporation</t>
  </si>
  <si>
    <t>BARRINGTON</t>
  </si>
  <si>
    <t>Barot Capital, LLC</t>
  </si>
  <si>
    <t>BAROT</t>
  </si>
  <si>
    <t>Barot Capital</t>
  </si>
  <si>
    <t>LCF  -2599-0000-200-</t>
  </si>
  <si>
    <t>Bank of America</t>
  </si>
  <si>
    <t>BANKOFAMERICA</t>
  </si>
  <si>
    <t>Baker &amp; Hostetler LLP</t>
  </si>
  <si>
    <t>BAKERHOSTETLER</t>
  </si>
  <si>
    <t>BakerHostetler</t>
  </si>
  <si>
    <t>Baker McKenzie</t>
  </si>
  <si>
    <t>BAKER</t>
  </si>
  <si>
    <t>Baird Mandalas Brockstedt, LLC</t>
  </si>
  <si>
    <t>BAIRDMANBRO</t>
  </si>
  <si>
    <t xml:space="preserve">Baird Mandalas Brockstedt </t>
  </si>
  <si>
    <t>BACKENROTH FRANKEL &amp; KRINSKY, LLP</t>
  </si>
  <si>
    <t>BACKENROTH</t>
  </si>
  <si>
    <t>Backenroth, Frankel &amp; Krinsky</t>
  </si>
  <si>
    <t>Axilla Capital</t>
  </si>
  <si>
    <t>AXILLA</t>
  </si>
  <si>
    <t>Atlantic Corporate Services</t>
  </si>
  <si>
    <t>ATLANTICCORP</t>
  </si>
  <si>
    <t>Associated Surveyors</t>
  </si>
  <si>
    <t>ASSOCSURVEY</t>
  </si>
  <si>
    <t>Arnold &amp; Porter</t>
  </si>
  <si>
    <t>ARNOLD</t>
  </si>
  <si>
    <t xml:space="preserve">Arnold &amp; Porter </t>
  </si>
  <si>
    <t>AMERICAN REGISTRY FOR INTERNET NUMBERS</t>
  </si>
  <si>
    <t>ARIN</t>
  </si>
  <si>
    <t>American Registry for Internet Numbers</t>
  </si>
  <si>
    <t>ARIES CAPITAL LLC</t>
  </si>
  <si>
    <t>ARIES CAPITAL L</t>
  </si>
  <si>
    <t>ARGUS SOFTWARE INC</t>
  </si>
  <si>
    <t>ARGUSSOF</t>
  </si>
  <si>
    <t>Argus</t>
  </si>
  <si>
    <t>Appraisal Economics</t>
  </si>
  <si>
    <t>APPRAISECON</t>
  </si>
  <si>
    <t>Appleby Trust (Cayman) Ltd.</t>
  </si>
  <si>
    <t>APPLEBY</t>
  </si>
  <si>
    <t>Appleby</t>
  </si>
  <si>
    <t>Ankura Consulting Group LLC</t>
  </si>
  <si>
    <t>ANKURA</t>
  </si>
  <si>
    <t>Ankura Consulting</t>
  </si>
  <si>
    <t>Andrew Prokos Photography</t>
  </si>
  <si>
    <t>ANDREW PROKOS</t>
  </si>
  <si>
    <t>American Surveying &amp; Mapping</t>
  </si>
  <si>
    <t>AMERICAN SURVEY</t>
  </si>
  <si>
    <t>American Stock Transfer &amp; Trust Company LLC</t>
  </si>
  <si>
    <t>AMERICAN STOCK</t>
  </si>
  <si>
    <t>American Stock (AST)</t>
  </si>
  <si>
    <t>AMERICAN EXPRESS</t>
  </si>
  <si>
    <t>AMERICAN EXPRES</t>
  </si>
  <si>
    <t>American Express</t>
  </si>
  <si>
    <t>Amazebooths LLC</t>
  </si>
  <si>
    <t>AMAZEBOOTHS</t>
  </si>
  <si>
    <t>Amazebooths</t>
  </si>
  <si>
    <t>Altrum Group Inc</t>
  </si>
  <si>
    <t>ALTRUM</t>
  </si>
  <si>
    <t>Altrum Group</t>
  </si>
  <si>
    <t>Altour</t>
  </si>
  <si>
    <t>ALTOUR</t>
  </si>
  <si>
    <t>Alston &amp; Bird</t>
  </si>
  <si>
    <t>ALSTON&amp;BIRD</t>
  </si>
  <si>
    <t>ALR Abstract Services, LLC</t>
  </si>
  <si>
    <t>ALRABSTRACT</t>
  </si>
  <si>
    <t>ALR Abstract Services</t>
  </si>
  <si>
    <t>AlphaSense</t>
  </si>
  <si>
    <t>ALPHASENSE</t>
  </si>
  <si>
    <t>Alpha Capital CRE</t>
  </si>
  <si>
    <t>ALPHACAP</t>
  </si>
  <si>
    <t>Alliant Insurance Services, Inc.</t>
  </si>
  <si>
    <t>ALLIANTINS</t>
  </si>
  <si>
    <t>Alliant Insurance Services</t>
  </si>
  <si>
    <t>All American Facilities Maintenance Inc.</t>
  </si>
  <si>
    <t>ALLAMERICAN</t>
  </si>
  <si>
    <t>All American Facilities Maintenance</t>
  </si>
  <si>
    <t>Alias Inteligence</t>
  </si>
  <si>
    <t>ALIASINTEL</t>
  </si>
  <si>
    <t>Alias</t>
  </si>
  <si>
    <t>Mark Alexander</t>
  </si>
  <si>
    <t>ALEXANDERM</t>
  </si>
  <si>
    <t>Alabama Dept of Revenue</t>
  </si>
  <si>
    <t>State of Alabama</t>
  </si>
  <si>
    <t>AK Engineering</t>
  </si>
  <si>
    <t>AKENG</t>
  </si>
  <si>
    <t xml:space="preserve">AK Engineering </t>
  </si>
  <si>
    <t>State of Alaska</t>
  </si>
  <si>
    <t>AK_DEPTREV</t>
  </si>
  <si>
    <t>Ainsworth INc.</t>
  </si>
  <si>
    <t>AINSWORTHINC</t>
  </si>
  <si>
    <t>Ainsworth Inc.</t>
  </si>
  <si>
    <t>Ahlers &amp; Cooney, P.C.</t>
  </si>
  <si>
    <t>AHLERS</t>
  </si>
  <si>
    <t>Ahlers &amp; Cooney</t>
  </si>
  <si>
    <t>Aerial Photos of NJ</t>
  </si>
  <si>
    <t>AERIALNJ</t>
  </si>
  <si>
    <t>AEI Consultants</t>
  </si>
  <si>
    <t>AEI CONSULTANTS</t>
  </si>
  <si>
    <t>A.E. Fletcher Photography</t>
  </si>
  <si>
    <t>AEFLETCHER</t>
  </si>
  <si>
    <t>Advantage Sport &amp; Fitness Inc.</t>
  </si>
  <si>
    <t>ADVANTAGESPORT</t>
  </si>
  <si>
    <t>Advanity Technologies LLC</t>
  </si>
  <si>
    <t>ADVANITY</t>
  </si>
  <si>
    <t>Advanity Technologies</t>
  </si>
  <si>
    <t>AD Realty Advisors, Inc.</t>
  </si>
  <si>
    <t>ADREALTY</t>
  </si>
  <si>
    <t>AD Realty Advisors, Inc</t>
  </si>
  <si>
    <t>Ackman Ziff</t>
  </si>
  <si>
    <t>ACKMANZIFF</t>
  </si>
  <si>
    <t>Adviser Compliance Associates LLC</t>
  </si>
  <si>
    <t>ACA COMPLIANCE2</t>
  </si>
  <si>
    <t>ACA Compliance</t>
  </si>
  <si>
    <t>Aga Bonura</t>
  </si>
  <si>
    <t>ABONURA</t>
  </si>
  <si>
    <t>Abira Security Corporation</t>
  </si>
  <si>
    <t>ABIRASECURITY</t>
  </si>
  <si>
    <t>Abacus Group</t>
  </si>
  <si>
    <t>ABACUS</t>
  </si>
  <si>
    <t>AALM Inc.</t>
  </si>
  <si>
    <t>AALM</t>
  </si>
  <si>
    <t>A&amp;G Plastering and Tile Corp</t>
  </si>
  <si>
    <t>A&amp;GPLASTERING</t>
  </si>
  <si>
    <t>A&amp;G Plastering &amp; Tile</t>
  </si>
  <si>
    <t>7 Consulting</t>
  </si>
  <si>
    <t>7CONSULT</t>
  </si>
  <si>
    <t>The 4th Bin, Inc.</t>
  </si>
  <si>
    <t>4THBIN</t>
  </si>
  <si>
    <t>The 4th Bin</t>
  </si>
  <si>
    <t>LCF  -5101-0000-905-</t>
  </si>
  <si>
    <t>446 Broadway</t>
  </si>
  <si>
    <t>446 BROADWAY</t>
  </si>
  <si>
    <t>LCF  -2600-0000-100-</t>
  </si>
  <si>
    <t>345 Park Avenue LP</t>
  </si>
  <si>
    <t>345 PARK AVENUE</t>
  </si>
  <si>
    <t>345 Park Avenue</t>
  </si>
  <si>
    <t>32 East 1st Street Condominium</t>
  </si>
  <si>
    <t>32E1STSTCONDO</t>
  </si>
  <si>
    <t>32 East 1st Street Condo</t>
  </si>
  <si>
    <t>LCF  -5101-0000-901</t>
  </si>
  <si>
    <t>1444 9th Street Property, LLC</t>
  </si>
  <si>
    <t>14449THSTPROP</t>
  </si>
  <si>
    <t>1444 9th Street Property</t>
  </si>
  <si>
    <t>Alt Purchases Account Number</t>
  </si>
  <si>
    <t>Approvers</t>
  </si>
  <si>
    <t>Vendor Owner</t>
  </si>
  <si>
    <t>Vendor Threshold</t>
  </si>
  <si>
    <t>Purchases Account Number</t>
  </si>
  <si>
    <t>Invoice Log Name</t>
  </si>
  <si>
    <t>Cash Sheet format</t>
  </si>
  <si>
    <t>DOWNLOADS format</t>
  </si>
  <si>
    <t>Manual Payment - 446 Broadway Property Owner Llc Us</t>
  </si>
  <si>
    <t>Manual Payment - 446 Broadway Property Owner</t>
  </si>
  <si>
    <t>Manual Payment - Dla Piper Llp Us</t>
  </si>
  <si>
    <t>Manual Payment - DLA</t>
  </si>
  <si>
    <t>Manual Payment - Cpa Tax Payments</t>
  </si>
  <si>
    <t>Manual Payment - CPA Tax Payments</t>
  </si>
  <si>
    <t>Manual Payment - Pcaob</t>
  </si>
  <si>
    <t>Manual Payment - PCAOB</t>
  </si>
  <si>
    <t>Manual Payment - Mf Account Ops Acct Receivables Us</t>
  </si>
  <si>
    <t>Manual Payment - MF Account Ops Acct Receivables Us</t>
  </si>
  <si>
    <t>Manual Payment - Mccoy &amp; Orta, P.C. Us</t>
  </si>
  <si>
    <t>Manual Payment - Michael Sensale Us</t>
  </si>
  <si>
    <t>Manual Payment - Michael Sensale</t>
  </si>
  <si>
    <t>Vendor List</t>
  </si>
  <si>
    <t>'25120009894636</t>
  </si>
  <si>
    <t>ACH CREDIT RECEIVED - Cust ID: 2001515474 Desc: PA</t>
  </si>
  <si>
    <t>Rental Income - WGNI2</t>
  </si>
  <si>
    <t>LCREE-1470-0000-000-WGNI2</t>
  </si>
  <si>
    <t>'25120009894646</t>
  </si>
  <si>
    <t>ACH CREDIT RECEIVED - Cust ID: 2001515475 Desc: PA</t>
  </si>
  <si>
    <t>Rental Income - WGHI2</t>
  </si>
  <si>
    <t>LCREE-1470-0000-000-WGHI2</t>
  </si>
  <si>
    <t>'25120009894594</t>
  </si>
  <si>
    <t>ACH CREDIT RECEIVED - Cust ID: 2001514108 Desc: PA</t>
  </si>
  <si>
    <t>Rental Income - LLBGA</t>
  </si>
  <si>
    <t>LCREE-1470-0000-000-LLBGA</t>
  </si>
  <si>
    <t>'25120013051876</t>
  </si>
  <si>
    <t>ACH CREDIT RECEIVED - Cust ID: 3150706 Desc: PAYME</t>
  </si>
  <si>
    <t>Rental Income - ASEVA</t>
  </si>
  <si>
    <t>LCREE-1470-0000-000-ASEVA</t>
  </si>
  <si>
    <t>LC TRS I</t>
  </si>
  <si>
    <t>LADDER CRE PARENT</t>
  </si>
  <si>
    <t>Tuebor TRS4</t>
  </si>
  <si>
    <t>Tuebor REIT</t>
  </si>
  <si>
    <t>Manual Payment - 00000000804786165 320 Park Avenue Llc 320 Park Avenue Llc 320 Park Avenue New York Ny 10022- Us</t>
  </si>
  <si>
    <t>Manual Payment - 320 Park Ave</t>
  </si>
  <si>
    <t>Manual Payment - 00000009102753010 Aetrs Travel Mgmt Svcs Conc Acct Aetrs Travel Related Svcs Co Inc A37 Mohan Co Op Indl Est Mathura Rdnew Delhi Ny 11004-4 Us</t>
  </si>
  <si>
    <t>Manual Payment - AMEX</t>
  </si>
  <si>
    <t>Manual Payment - Fried, Frank, Harris, Shriver &amp; Jacus</t>
  </si>
  <si>
    <t>Manual Payment - Jones Lang Lasalle Americas, Inc. Us</t>
  </si>
  <si>
    <t>Manual Payment - Jones Lang Lasalle</t>
  </si>
  <si>
    <t>Manual Payment - Nj Web Pmt 02360</t>
  </si>
  <si>
    <t>Manual Payment - Nyc Dept Of Fin</t>
  </si>
  <si>
    <t>LCF - LOC PR</t>
  </si>
  <si>
    <t>LCF1 - LOC PR</t>
  </si>
  <si>
    <t>LCF  -1124-MM02-000-</t>
  </si>
  <si>
    <t>Account opened Jul-25</t>
  </si>
  <si>
    <t>LCFI -1124-MM02-000-</t>
  </si>
  <si>
    <t>Manual Payment - Rosenberg &amp; Estis, P.C. Us</t>
  </si>
  <si>
    <t>Manual Payment - Rosenberg &amp; Estis</t>
  </si>
  <si>
    <t>Manual Payment - Ac2090002390441 Holland &amp; Knight, Llp Us</t>
  </si>
  <si>
    <t>Manual Payment - Holland &amp; Knight</t>
  </si>
  <si>
    <t>INTEREST PAYMENT</t>
  </si>
  <si>
    <t>Interest Income - JPM</t>
  </si>
  <si>
    <t>4101-0000-000</t>
  </si>
  <si>
    <t xml:space="preserve">INTEREST PAYMENT </t>
  </si>
  <si>
    <t>Interest Income - PNC</t>
  </si>
  <si>
    <t xml:space="preserve">CORPORATE ACCOUNT ANALYSIS CHARGE </t>
  </si>
  <si>
    <t>Bank Fee - PNC</t>
  </si>
  <si>
    <t>DC0826252</t>
  </si>
  <si>
    <t>Payroll Transfer</t>
  </si>
  <si>
    <t>'258QE23596NM0S7H</t>
  </si>
  <si>
    <t>BOOK TRANSFER CREDIT 000S7H ORIGINATOR:LADDER CAPI</t>
  </si>
  <si>
    <t>BOOK TRANSFER DEBIT 000S7H ORIGINATOR:LADDER CAPIT</t>
  </si>
  <si>
    <t>0166141307FC</t>
  </si>
  <si>
    <t>6825200307JO</t>
  </si>
  <si>
    <t>0063500304VB</t>
  </si>
  <si>
    <t>3079172302TC</t>
  </si>
  <si>
    <t>3079172300TC</t>
  </si>
  <si>
    <t>0049100304VB</t>
  </si>
  <si>
    <t>0049200304VB</t>
  </si>
  <si>
    <t>INTEREST ADJUSTMENT CREDIT EFFECTIVE DATE 10-31-25</t>
  </si>
  <si>
    <t>INTEREST TRANSFER FROM 000008180452958 EFFECTIVE D</t>
  </si>
  <si>
    <t>SWEEP TRANSFR FROM INVESTMENT ACCT 8026459924</t>
  </si>
  <si>
    <t>PNC SWEEP INTEREST @ 0.000000 EFFECTIVE DATE 10-31</t>
  </si>
  <si>
    <t>'25B3J3042H4058KV</t>
  </si>
  <si>
    <t>BOOK TRANSFER CREDIT 0058KV ORIGINATOR:LADDER CAPI</t>
  </si>
  <si>
    <t>'25B3H5215MTZ08EG</t>
  </si>
  <si>
    <t>WIRE TRANSFER ISO STTLMT DATE:11032025 CLR SYS REF</t>
  </si>
  <si>
    <t xml:space="preserve">SWEEP TO INVESTMENT ACCT# 8026459924 </t>
  </si>
  <si>
    <t>'25B3F225304Z29WA</t>
  </si>
  <si>
    <t>BOOK TRANSFER DEBIT 0029WA ORIGINATOR:LADDER CAPIT</t>
  </si>
  <si>
    <t>'25B3F2252P104G6G</t>
  </si>
  <si>
    <t>BOOK TRANSFER DEBIT 004G6G ORIGINATOR:LADDER CAPIT</t>
  </si>
  <si>
    <t>'25B3F22537PZ19WC</t>
  </si>
  <si>
    <t>BOOK TRANSFER DEBIT 0019WC ORIGINATOR:LADDER CAPIT</t>
  </si>
  <si>
    <t>'PAB3E3042KFI4FKL</t>
  </si>
  <si>
    <t>WIRE TRANSFER ISO AMT:USD 16500000.00 STTLMT DATE:</t>
  </si>
  <si>
    <t>'PAB3C462791H04W8</t>
  </si>
  <si>
    <t>WIRE TRANSFER ISO AMT:USD 8025016.67 STTLMT DATE:1</t>
  </si>
  <si>
    <t>BOOK TRANSFER CREDIT 004G6G ORIGINATOR:LADDER CAPI</t>
  </si>
  <si>
    <t>'PAB3C46274QI23NZ</t>
  </si>
  <si>
    <t>WIRE TRANSFER ISO AMT:USD 52732.00 STTLMT DATE:110</t>
  </si>
  <si>
    <t>BOOK TRANSFER CREDIT 0019WC ORIGINATOR:LADDER CAPI</t>
  </si>
  <si>
    <t>'PAB3C46274DJ0BGR</t>
  </si>
  <si>
    <t>WIRE TRANSFER ISO AMT:USD 50000.00 STTLMT DATE:110</t>
  </si>
  <si>
    <t>'25304009889690</t>
  </si>
  <si>
    <t>ACH CREDIT RECEIVED - Cust ID: 3186050 Desc: PAYME</t>
  </si>
  <si>
    <t>'25304008009706</t>
  </si>
  <si>
    <t>ACH CREDIT RECEIVED - Cust ID: 2000384175 Desc: PA</t>
  </si>
  <si>
    <t>'25304008009768</t>
  </si>
  <si>
    <t>ACH CREDIT RECEIVED - Cust ID: 2000385535 Desc: PA</t>
  </si>
  <si>
    <t>'25304008009758</t>
  </si>
  <si>
    <t>ACH CREDIT RECEIVED - Cust ID: 2000385534 Desc: PA</t>
  </si>
  <si>
    <t>BOOK TRANSFER CREDIT 0029WA ORIGINATOR:LADDER CAPI</t>
  </si>
  <si>
    <t>'25B3H5621O900KJO</t>
  </si>
  <si>
    <t>WIRE TRANSFER ISO AMT:USD 16160000.00 STTLMT DATE:</t>
  </si>
  <si>
    <t>BOOK TRANSFER DEBIT 0058KV ORIGINATOR:LADDER CAPIT</t>
  </si>
  <si>
    <t>'PAB3E3959A6H22KU</t>
  </si>
  <si>
    <t>WIRE TRANSFER ISO AMT:USD 182796.41 STTLMT DATE:11</t>
  </si>
  <si>
    <t>INTEREST TRANSFER FROM 000008180452966 EFFECTIVE D</t>
  </si>
  <si>
    <t>SocGen Paydown</t>
  </si>
  <si>
    <t>Central Florida Resource Center - Future Funding Advance #1</t>
  </si>
  <si>
    <t>Group RMC Partial Paydown</t>
  </si>
  <si>
    <t>XFR from LCFHR PNC to LCC</t>
  </si>
  <si>
    <t>XFR from LCI PNC to LCFP Equity PB</t>
  </si>
  <si>
    <t>XFR from LCFHR BNY to LCFHR PNC</t>
  </si>
  <si>
    <t>Nov RE Remit - DGCAT</t>
  </si>
  <si>
    <t>Manual Payment - Industriousoffic</t>
  </si>
  <si>
    <t>Manual Payment - Industrious office</t>
  </si>
  <si>
    <t>Manual Payment - IT Consultant Agreement</t>
  </si>
  <si>
    <t>LCREE-1470-0000-000-DGCAT</t>
  </si>
  <si>
    <t>3580941596</t>
  </si>
  <si>
    <t>REMOTE ONLINE DEP</t>
  </si>
  <si>
    <t>3580941587</t>
  </si>
  <si>
    <t>3084101163TC</t>
  </si>
  <si>
    <t>3084101161TC</t>
  </si>
  <si>
    <t>3580941602</t>
  </si>
  <si>
    <t>PNC SWEEP INTEREST @ 0.000000 EFFECTIVE DATE 11-03</t>
  </si>
  <si>
    <t>'25B4H00479K111UZ</t>
  </si>
  <si>
    <t>WIRE TRANSFER ISO STTLMT DATE:11042025 CLR SYS REF</t>
  </si>
  <si>
    <t>'PAB4C4927P7I4RWJ</t>
  </si>
  <si>
    <t>WIRE TRANSFER ISO AMT:USD 10000000.00 STTLMT DATE:</t>
  </si>
  <si>
    <t>'PAB4C4927PGH3776</t>
  </si>
  <si>
    <t>WIRE TRANSFER ISO AMT:USD 9900000.00 STTLMT DATE:1</t>
  </si>
  <si>
    <t>'25B4K3538I8Z8EMF</t>
  </si>
  <si>
    <t>WIRE TRANSFER ISO AMT:USD 1400000.00 STTLMT DATE:1</t>
  </si>
  <si>
    <t>'25B3N0050C3Z52A1</t>
  </si>
  <si>
    <t>'25B4L1857BC14LOY</t>
  </si>
  <si>
    <t>WIRE TRANSFER ISO AMT:USD 350000.00 STTLMT DATE:11</t>
  </si>
  <si>
    <t>Check Deposited - employee expense reimbursement</t>
  </si>
  <si>
    <t>Check Deposited - IMA</t>
  </si>
  <si>
    <t>Check Deposited - Meridian Mark management fee share</t>
  </si>
  <si>
    <t>Check Deposited - DG - DeSoto IA</t>
  </si>
  <si>
    <t>Check Deposited - DG - Warren</t>
  </si>
  <si>
    <t>Check Deposited - DG - Tremont IL</t>
  </si>
  <si>
    <t>Check Deposited - DG - Effingham IL</t>
  </si>
  <si>
    <t>Checks Deposited - employee expense reimbursement, IMA and Meridian Mark management fee share</t>
  </si>
  <si>
    <t>Checks Deposited - DG De Soto, Warren, Tremont and Effingham</t>
  </si>
  <si>
    <t>519 Uptown Owner's Account Excess Funds</t>
  </si>
  <si>
    <t>15600 JFK Owner's Account Excess Funds</t>
  </si>
  <si>
    <t>Incorrect advance wire – refund expected</t>
  </si>
  <si>
    <t>Rental Income - WGPON</t>
  </si>
  <si>
    <t>LCREE-1470-0000-000-WFPON</t>
  </si>
  <si>
    <t>LCREF-1470-0000-000-519UP</t>
  </si>
  <si>
    <t>TUERI-1470-0000-000-15JFK</t>
  </si>
  <si>
    <t>LCREE-1470-0000-000-WGPON</t>
  </si>
  <si>
    <t>Various</t>
  </si>
  <si>
    <t>DGWAR-1950-0000-000-</t>
  </si>
  <si>
    <t>DGTRE-1950-0000-000-</t>
  </si>
  <si>
    <t>DeSoto</t>
  </si>
  <si>
    <t>Effingham</t>
  </si>
  <si>
    <t>confirm State Street booked debit to 1950</t>
  </si>
  <si>
    <t>0229941309FF</t>
  </si>
  <si>
    <t>8398500309JO</t>
  </si>
  <si>
    <t>2572100309JO</t>
  </si>
  <si>
    <t>0734911309FF</t>
  </si>
  <si>
    <t>'25B5L585905Z5CB9</t>
  </si>
  <si>
    <t xml:space="preserve">BOOK TRANSFER CREDIT 005CB9 ORIGINATOR:LADDER CRE </t>
  </si>
  <si>
    <t>PNC SWEEP INTEREST @ 0.000000 EFFECTIVE DATE 11-04</t>
  </si>
  <si>
    <t>'25B5L5858OB1421K</t>
  </si>
  <si>
    <t xml:space="preserve">BOOK TRANSFER CREDIT 00421K ORIGINATOR:LADDER CRE </t>
  </si>
  <si>
    <t>'25B5L00186MZ4IZM</t>
  </si>
  <si>
    <t>BOOK TRANSFER CREDIT 004IZM ORIGINATOR:LADDER CAPI</t>
  </si>
  <si>
    <t>'25B5M3511CX10CP7</t>
  </si>
  <si>
    <t>WIRE TRANSFER ISO AMT:USD 2045.61 STTLMT DATE:1105</t>
  </si>
  <si>
    <t>SWEEP TO INVESTMENT ACCT# 8026459924</t>
  </si>
  <si>
    <t>'25B5L00186410RP4</t>
  </si>
  <si>
    <t xml:space="preserve">BOOK TRANSFER DEBIT 000RP4 ORIGINATOR:TUEBOR REIT </t>
  </si>
  <si>
    <t>BOOK TRANSFER CREDIT 000RP4 ORIGINATOR:TUEBOR REIT</t>
  </si>
  <si>
    <t>BOOK TRANSFER DEBIT 004IZM ORIGINATOR:LADDER CAPIT</t>
  </si>
  <si>
    <t>'25B5L5858NO06D8M</t>
  </si>
  <si>
    <t xml:space="preserve">BOOK TRANSFER CREDIT 006D8M ORIGINATOR:LADDER CRE </t>
  </si>
  <si>
    <t>BOOK TRANSFER DEBIT 00421K ORIGINATOR:LADDER CRE P</t>
  </si>
  <si>
    <t>BOOK TRANSFER DEBIT 005CB9 ORIGINATOR:LADDER CRE P</t>
  </si>
  <si>
    <t>'25B5L49219513YBK</t>
  </si>
  <si>
    <t>WIRE TRANSFER ISO AMT:USD 44016841.00 STTLMT DATE:</t>
  </si>
  <si>
    <t>'25B5F54446A15W7C</t>
  </si>
  <si>
    <t>WIRE TRANSFER ISO AMT:USD 300000.00 STTLMT DATE:11</t>
  </si>
  <si>
    <t>BOOK TRANSFER DEBIT 006D8M ORIGINATOR:LADDER CRE F</t>
  </si>
  <si>
    <t>'PAB5E0054P8I46SR</t>
  </si>
  <si>
    <t>WIRE TRANSFER ISO AMT:USD 200000.00 STTLMT DATE:11</t>
  </si>
  <si>
    <t>'25B5C4439LA02WIZ</t>
  </si>
  <si>
    <t>WIRE TRANSFER ISO STTLMT DATE:11052025 CLR SYS REF</t>
  </si>
  <si>
    <t>7th &amp; Hill - Protective Advance #1</t>
  </si>
  <si>
    <t>Consent Fee - Village At Westfork</t>
  </si>
  <si>
    <t>17 West 60th Street Payoff Proceeds</t>
  </si>
  <si>
    <t>2LAC</t>
  </si>
  <si>
    <t>CRE Fin REIT – PNC</t>
  </si>
  <si>
    <t>CRE Fin Parent – PNC</t>
  </si>
  <si>
    <t>Nickname</t>
  </si>
  <si>
    <t>ABA/Routing</t>
  </si>
  <si>
    <t>Balance</t>
  </si>
  <si>
    <t>JP Morgan</t>
  </si>
  <si>
    <t>021-000-021</t>
  </si>
  <si>
    <t>LCFH-REIT</t>
  </si>
  <si>
    <t>LCFHR Main - HSBC</t>
  </si>
  <si>
    <t>HSBC Bank USA</t>
  </si>
  <si>
    <t>021-001-088</t>
  </si>
  <si>
    <t>LCFHR Sav Sub - HSBC</t>
  </si>
  <si>
    <t>031-207-607</t>
  </si>
  <si>
    <t>BNY (MMFs)</t>
  </si>
  <si>
    <t>021-000-018</t>
  </si>
  <si>
    <t>MID2T - PNC</t>
  </si>
  <si>
    <t>LCFH-TRS</t>
  </si>
  <si>
    <t>MID2R - PNC</t>
  </si>
  <si>
    <t>JPM Markets</t>
  </si>
  <si>
    <t>LCFP - Operating</t>
  </si>
  <si>
    <t>Tuebor</t>
  </si>
  <si>
    <t>LCF7 REIT Funding</t>
  </si>
  <si>
    <t>US Bank</t>
  </si>
  <si>
    <t>102-000-021</t>
  </si>
  <si>
    <t>LCF7 REIT</t>
  </si>
  <si>
    <t>LCFP - Equity PB</t>
  </si>
  <si>
    <t>LCF - Trading</t>
  </si>
  <si>
    <t>LCF Main - HSBC</t>
  </si>
  <si>
    <t>LCF - Payroll</t>
  </si>
  <si>
    <t>LCF - PNC LOC PR ^</t>
  </si>
  <si>
    <t>LCF1 - PNC LOC PR ^</t>
  </si>
  <si>
    <t>LCF1 TRS</t>
  </si>
  <si>
    <t>LCF - M&amp;T</t>
  </si>
  <si>
    <t>M&amp;T</t>
  </si>
  <si>
    <t>022-000-046</t>
  </si>
  <si>
    <t xml:space="preserve">021-53175  </t>
  </si>
  <si>
    <t>LCFP4</t>
  </si>
  <si>
    <t>LCF - Equity PB</t>
  </si>
  <si>
    <t>LCF Sav Sub - LC (LCF PR) ^</t>
  </si>
  <si>
    <t>134637933</t>
  </si>
  <si>
    <t>LCF1 Sav Sub - CD (LCF1 PR) ^</t>
  </si>
  <si>
    <t>134637992</t>
  </si>
  <si>
    <t>LCF1 Main - HSBC</t>
  </si>
  <si>
    <t>LCFHT</t>
  </si>
  <si>
    <t>LCFHT - BNY</t>
  </si>
  <si>
    <t>TRS4 - PNC</t>
  </si>
  <si>
    <t>TRS4</t>
  </si>
  <si>
    <t>LCF7 TRS Funding</t>
  </si>
  <si>
    <t>LCF7 TRS</t>
  </si>
  <si>
    <t>LCFHR - Wells</t>
  </si>
  <si>
    <t>121-000-248</t>
  </si>
  <si>
    <t>LCFHR - Cash Equiv</t>
  </si>
  <si>
    <t>Cash Equivalents</t>
  </si>
  <si>
    <t>LCFHT-Cash Equiv</t>
  </si>
  <si>
    <t>Available Cash</t>
  </si>
  <si>
    <t>Restricted</t>
  </si>
  <si>
    <t>Total Cash &amp; Equivalents</t>
  </si>
  <si>
    <t xml:space="preserve">XFR from LCFP4 to LCREF </t>
  </si>
  <si>
    <t>JPM Securities Repo Margin Interest</t>
  </si>
  <si>
    <t>Manual Payment - Item Six</t>
  </si>
  <si>
    <t>Payroll - Trinet service fee</t>
  </si>
  <si>
    <t>LCREE-1470-0000-000-DGPEO</t>
  </si>
  <si>
    <t>DC1105252</t>
  </si>
  <si>
    <t>DC1105253</t>
  </si>
  <si>
    <t>Excess Funds - DGPEO</t>
  </si>
  <si>
    <t>0091934310FC</t>
  </si>
  <si>
    <t>0141707310FC</t>
  </si>
  <si>
    <t>0078826310FC</t>
  </si>
  <si>
    <t>0096010310FC</t>
  </si>
  <si>
    <t>0079659310FC</t>
  </si>
  <si>
    <t>0088273310FC</t>
  </si>
  <si>
    <t>0129069310FC</t>
  </si>
  <si>
    <t>0104767310FC</t>
  </si>
  <si>
    <t>0091937310FC</t>
  </si>
  <si>
    <t>0094769310FC</t>
  </si>
  <si>
    <t>0079223310FC</t>
  </si>
  <si>
    <t>0095662310FC</t>
  </si>
  <si>
    <t>0091936310FC</t>
  </si>
  <si>
    <t>0094789310FC</t>
  </si>
  <si>
    <t>0079385310FC</t>
  </si>
  <si>
    <t>0087815310FC</t>
  </si>
  <si>
    <t>0091974310FC</t>
  </si>
  <si>
    <t>0107228310FC</t>
  </si>
  <si>
    <t>0102291310FC</t>
  </si>
  <si>
    <t>0104356310FC</t>
  </si>
  <si>
    <t>0095959310FC</t>
  </si>
  <si>
    <t>0085119310FC</t>
  </si>
  <si>
    <t>0095781310FC</t>
  </si>
  <si>
    <t>0088501310FC</t>
  </si>
  <si>
    <t>0079799310FC</t>
  </si>
  <si>
    <t>0080068310FC</t>
  </si>
  <si>
    <t>0088899310FC</t>
  </si>
  <si>
    <t>0095969310FC</t>
  </si>
  <si>
    <t>0091933310FC</t>
  </si>
  <si>
    <t>0087385310FC</t>
  </si>
  <si>
    <t>0085529310FC</t>
  </si>
  <si>
    <t>0097021310FC</t>
  </si>
  <si>
    <t>0095772310FC</t>
  </si>
  <si>
    <t>0092615310FC</t>
  </si>
  <si>
    <t>0088869310FC</t>
  </si>
  <si>
    <t>0079041310FC</t>
  </si>
  <si>
    <t>0088494310FC</t>
  </si>
  <si>
    <t>0084296310FC</t>
  </si>
  <si>
    <t>0088870310FC</t>
  </si>
  <si>
    <t>0095677310FC</t>
  </si>
  <si>
    <t>0088493310FC</t>
  </si>
  <si>
    <t>0088871310FC</t>
  </si>
  <si>
    <t>0098073310FC</t>
  </si>
  <si>
    <t>0079801310FC</t>
  </si>
  <si>
    <t>0084546310FC</t>
  </si>
  <si>
    <t>0097453310FC</t>
  </si>
  <si>
    <t>0088497310FC</t>
  </si>
  <si>
    <t>0097748310FC</t>
  </si>
  <si>
    <t>0078827310FC</t>
  </si>
  <si>
    <t>0092617310FC</t>
  </si>
  <si>
    <t>0087816310FC</t>
  </si>
  <si>
    <t>0089114310FC</t>
  </si>
  <si>
    <t>0129864310FC</t>
  </si>
  <si>
    <t>0085523310FC</t>
  </si>
  <si>
    <t>0089102310FC</t>
  </si>
  <si>
    <t>0129077310FC</t>
  </si>
  <si>
    <t>0087814310FC</t>
  </si>
  <si>
    <t>0079219310FC</t>
  </si>
  <si>
    <t>0079220310FC</t>
  </si>
  <si>
    <t>0104357310FC</t>
  </si>
  <si>
    <t>0097145310FC</t>
  </si>
  <si>
    <t>0092641310FC</t>
  </si>
  <si>
    <t>0121811310FC</t>
  </si>
  <si>
    <t>0088274310FC</t>
  </si>
  <si>
    <t>0095764310FC</t>
  </si>
  <si>
    <t>0141741310FC</t>
  </si>
  <si>
    <t>0088498310FC</t>
  </si>
  <si>
    <t>0089104310FC</t>
  </si>
  <si>
    <t>9820300310JO</t>
  </si>
  <si>
    <t>9820000310JO</t>
  </si>
  <si>
    <t>9820500310JO</t>
  </si>
  <si>
    <t>9820600310JO</t>
  </si>
  <si>
    <t>9820800310JO</t>
  </si>
  <si>
    <t>9820100310JO</t>
  </si>
  <si>
    <t>9819900310JO</t>
  </si>
  <si>
    <t>9820700310JO</t>
  </si>
  <si>
    <t>9820900310JO</t>
  </si>
  <si>
    <t>9820400310JO</t>
  </si>
  <si>
    <t>DEPOSITED ITM RETURN</t>
  </si>
  <si>
    <t>1005585310SB</t>
  </si>
  <si>
    <t>9821000310JO</t>
  </si>
  <si>
    <t>1069541310FF</t>
  </si>
  <si>
    <t>'25B6E5522MZ13OBC</t>
  </si>
  <si>
    <t>BOOK TRANSFER CREDIT 003OBC ORIGINATOR:LADDER CAPI</t>
  </si>
  <si>
    <t>'25B6F3619L015CYV</t>
  </si>
  <si>
    <t>BOOK TRANSFER CREDIT 005CYV ORIGINATOR:LADDER CAPI</t>
  </si>
  <si>
    <t>'25B6J2749MYZ6BCL</t>
  </si>
  <si>
    <t>BOOK TRANSFER CREDIT 006BCL ORIGINATOR:LADDER CAPI</t>
  </si>
  <si>
    <t>'25B6E5522MZ16MBD</t>
  </si>
  <si>
    <t>BOOK TRANSFER DEBIT 006MBD ORIGINATOR:LADDER CAPIT</t>
  </si>
  <si>
    <t>'25B6F36209T01JWV</t>
  </si>
  <si>
    <t>BOOK TRANSFER DEBIT 001JWV ORIGINATOR:LADDER CAPIT</t>
  </si>
  <si>
    <t>PNC SWEEP INTEREST @ 0.000000 EFFECTIVE DATE 11-05</t>
  </si>
  <si>
    <t>'25B6E5523N6Z7M1I</t>
  </si>
  <si>
    <t>BOOK TRANSFER CREDIT 007M1I ORIGINATOR:LADDER CAPI</t>
  </si>
  <si>
    <t>'25B6F3619OOZ5435</t>
  </si>
  <si>
    <t>BOOK TRANSFER CREDIT 005435 ORIGINATOR:LADDER CAPI</t>
  </si>
  <si>
    <t>'25B6E39597M03TCL</t>
  </si>
  <si>
    <t>BOOK TRANSFER CREDIT 003TCL ORIGINATOR:LADDER CAPI</t>
  </si>
  <si>
    <t>'25B6J1658IGZ89CF</t>
  </si>
  <si>
    <t>BOOK TRANSFER CREDIT 0089CF ORIGINATOR:LADDER CAPI</t>
  </si>
  <si>
    <t>'25B6M17102T06ESF</t>
  </si>
  <si>
    <t>WIRE TRANSFER ISO AMT:USD 830000.00 STTLMT DATE:11</t>
  </si>
  <si>
    <t>'25B6E5523MSZ8C1G</t>
  </si>
  <si>
    <t>BOOK TRANSFER DEBIT 008C1G ORIGINATOR:LADDER CAPIT</t>
  </si>
  <si>
    <t>'25B6F574371Z4JR8</t>
  </si>
  <si>
    <t>BOOK TRANSFER DEBIT 004JR8 ORIGINATOR:LADDER CAPIT</t>
  </si>
  <si>
    <t>'25B6F36202V06TWS</t>
  </si>
  <si>
    <t>BOOK TRANSFER DEBIT 006TWS ORIGINATOR:LADDER CAPIT</t>
  </si>
  <si>
    <t>'25B6E32014W133HC</t>
  </si>
  <si>
    <t>BOOK TRANSFER DEBIT 0033HC ORIGINATOR:LADDER CAPIT</t>
  </si>
  <si>
    <t>'25B6E39598J175CO</t>
  </si>
  <si>
    <t>BOOK TRANSFER DEBIT 0075CO ORIGINATOR:LADDER CAPIT</t>
  </si>
  <si>
    <t>'25B6M19419S16CPY</t>
  </si>
  <si>
    <t>BOOK TRANSFER DEBIT 006CPY ORIGINATOR:LADDER CAPIT</t>
  </si>
  <si>
    <t>'PAB6B3649K8H53PH</t>
  </si>
  <si>
    <t>WIRE TRANSFER ISO AMT:USD 20020755.56 STTLMT DATE:</t>
  </si>
  <si>
    <t>'PAB6E1658NFH3CWA</t>
  </si>
  <si>
    <t>WIRE TRANSFER ISO AMT:USD 18000000.00 STTLMT DATE:</t>
  </si>
  <si>
    <t>BOOK TRANSFER DEBIT 006BCL ORIGINATOR:LADDER CAPIT</t>
  </si>
  <si>
    <t>'25B6E5523N5106BF</t>
  </si>
  <si>
    <t>BOOK TRANSFER CREDIT 0006BF ORIGINATOR:LC TRS I LL</t>
  </si>
  <si>
    <t>'25B6F3620D1Z743A</t>
  </si>
  <si>
    <t>BOOK TRANSFER CREDIT 00743A ORIGINATOR:LC TRS I LL</t>
  </si>
  <si>
    <t>BOOK TRANSFER CREDIT 0075CO ORIGINATOR:LADDER CAPI</t>
  </si>
  <si>
    <t>BOOK TRANSFER DEBIT 007M1I ORIGINATOR:LADDER CAPIT</t>
  </si>
  <si>
    <t>BOOK TRANSFER DEBIT 005435 ORIGINATOR:LADDER CAPIT</t>
  </si>
  <si>
    <t>'25B6E39594T03TCJ</t>
  </si>
  <si>
    <t>BOOK TRANSFER DEBIT 003TCJ ORIGINATOR:LADDER CAPIT</t>
  </si>
  <si>
    <t>'PAB685329J6H2IYK</t>
  </si>
  <si>
    <t>'25B6J1658OH078I7</t>
  </si>
  <si>
    <t xml:space="preserve">BOOK TRANSFER DEBIT 0078I7 ORIGINATOR:TUEBOR REIT </t>
  </si>
  <si>
    <t>BOOK TRANSFER CREDIT 006MBD ORIGINATOR:LADDER CAPI</t>
  </si>
  <si>
    <t>BOOK TRANSFER CREDIT 001JWV ORIGINATOR:LADDER CAPI</t>
  </si>
  <si>
    <t>BOOK TRANSFER CREDIT 003TCJ ORIGINATOR:LADDER CAPI</t>
  </si>
  <si>
    <t>BOOK TRANSFER DEBIT 0006BF ORIGINATOR:LC TRS I LLC</t>
  </si>
  <si>
    <t>BOOK TRANSFER DEBIT 00743A ORIGINATOR:LC TRS I LLC</t>
  </si>
  <si>
    <t>BOOK TRANSFER CREDIT 0033HC ORIGINATOR:LADDER CAPI</t>
  </si>
  <si>
    <t>BOOK TRANSFER CREDIT 006CPY ORIGINATOR:LADDER CAPI</t>
  </si>
  <si>
    <t>BOOK TRANSFER CREDIT 0078I7 ORIGINATOR:TUEBOR REIT</t>
  </si>
  <si>
    <t>'25B6E320154056GN</t>
  </si>
  <si>
    <t xml:space="preserve">BOOK TRANSFER CREDIT 0056GN ORIGINATOR:TUEBOR TRS </t>
  </si>
  <si>
    <t>BOOK TRANSFER DEBIT 003TCL ORIGINATOR:LADDER CAPIT</t>
  </si>
  <si>
    <t>BOOK TRANSFER DEBIT 0089CF ORIGINATOR:LADDER CAPIT</t>
  </si>
  <si>
    <t>'PAB6H19419VJ3RD6</t>
  </si>
  <si>
    <t>WIRE TRANSFER ISO AMT:USD 514000.00 STTLMT DATE:11</t>
  </si>
  <si>
    <t>BOOK TRANSFER CREDIT 004JR8 ORIGINATOR:LADDER CAPI</t>
  </si>
  <si>
    <t>'25B6C2645DGZ4XWD</t>
  </si>
  <si>
    <t>WIRE TRANSFER ISO AMT:USD 448415.46 STTLMT DATE:11</t>
  </si>
  <si>
    <t>'25B6D3111GKZ212H</t>
  </si>
  <si>
    <t>WIRE TRANSFER ISO AMT:USD 243629.92 STTLMT DATE:11</t>
  </si>
  <si>
    <t>'25B6D4342PG16QNP</t>
  </si>
  <si>
    <t>WIRE TRANSFER ISO AMT:USD 55915.62 STTLMT DATE:110</t>
  </si>
  <si>
    <t>'25B6D1604BQ12A5R</t>
  </si>
  <si>
    <t>WIRE TRANSFER ISO AMT:USD 50537.45 STTLMT DATE:110</t>
  </si>
  <si>
    <t>'25B6B5043L402XWU</t>
  </si>
  <si>
    <t>WIRE TRANSFER ISO AMT:USD 44174.89 STTLMT DATE:110</t>
  </si>
  <si>
    <t>'25B6D2346ES17VMC</t>
  </si>
  <si>
    <t>WIRE TRANSFER ISO AMT:USD 11400.16 STTLMT DATE:110</t>
  </si>
  <si>
    <t>'25B6D05128L043MJ</t>
  </si>
  <si>
    <t>WIRE TRANSFER ISO AMT:USD 11114.01 STTLMT DATE:110</t>
  </si>
  <si>
    <t>'25B6C33229211VS1</t>
  </si>
  <si>
    <t>WIRE TRANSFER ISO AMT:USD 8417.64 STTLMT DATE:1106</t>
  </si>
  <si>
    <t>'25B6D05002R043IR</t>
  </si>
  <si>
    <t>WIRE TRANSFER ISO AMT:USD 7393.74 STTLMT DATE:1106</t>
  </si>
  <si>
    <t>'25B6D4427LG10DR0</t>
  </si>
  <si>
    <t>WIRE TRANSFER ISO AMT:USD 6170.69 STTLMT DATE:1106</t>
  </si>
  <si>
    <t>'25B6D2845F8Z3Q81</t>
  </si>
  <si>
    <t>WIRE TRANSFER ISO AMT:USD 5815.25 STTLMT DATE:1106</t>
  </si>
  <si>
    <t>'25B6D2008KI037DU</t>
  </si>
  <si>
    <t>WIRE TRANSFER ISO AMT:USD 5786.41 STTLMT DATE:1106</t>
  </si>
  <si>
    <t>'25B6D1106FV109EG</t>
  </si>
  <si>
    <t>WIRE TRANSFER ISO AMT:USD 379.73 STTLMT DATE:11062</t>
  </si>
  <si>
    <t>'25B6E2122I9175K0</t>
  </si>
  <si>
    <t>WIRE TRANSFER ISO AMT:USD 40.47 STTLMT DATE:110620</t>
  </si>
  <si>
    <t>'PAB6B1207DFI1AI3</t>
  </si>
  <si>
    <t>WIRE TRANSFER ISO AMT:USD 3621790.73 STTLMT DATE:1</t>
  </si>
  <si>
    <t>'PAB6B1207ELI2XIA</t>
  </si>
  <si>
    <t>WIRE TRANSFER ISO AMT:USD 901339.33 STTLMT DATE:11</t>
  </si>
  <si>
    <t>'PAB6B1207CKI0NHY</t>
  </si>
  <si>
    <t>WIRE TRANSFER ISO AMT:USD 894856.79 STTLMT DATE:11</t>
  </si>
  <si>
    <t>'PAB6B1207DPJ0O27</t>
  </si>
  <si>
    <t>WIRE TRANSFER ISO AMT:USD 816503.21 STTLMT DATE:11</t>
  </si>
  <si>
    <t>'PAB6B1207EDH3IDM</t>
  </si>
  <si>
    <t>WIRE TRANSFER ISO AMT:USD 770801.43 STTLMT DATE:11</t>
  </si>
  <si>
    <t>'PAB6B1207CDJ4P22</t>
  </si>
  <si>
    <t>WIRE TRANSFER ISO AMT:USD 738150.98 STTLMT DATE:11</t>
  </si>
  <si>
    <t>'PAB6B1207CDH0DDF</t>
  </si>
  <si>
    <t>WIRE TRANSFER ISO AMT:USD 738125.68 STTLMT DATE:11</t>
  </si>
  <si>
    <t>'PAB6B3649J9J3SXV</t>
  </si>
  <si>
    <t>'PAB6B3649FQI1HMZ</t>
  </si>
  <si>
    <t>BOOK TRANSFER CREDIT 008C1G ORIGINATOR:LADDER CAPI</t>
  </si>
  <si>
    <t>BOOK TRANSFER CREDIT 006TWS ORIGINATOR:LADDER CAPI</t>
  </si>
  <si>
    <t>BOOK TRANSFER DEBIT 003OBC ORIGINATOR:LADDER CAPIT</t>
  </si>
  <si>
    <t>BOOK TRANSFER DEBIT 005CYV ORIGINATOR:LADDER CAPIT</t>
  </si>
  <si>
    <t>BOOK TRANSFER DEBIT 0056GN ORIGINATOR:TUEBOR TRS I</t>
  </si>
  <si>
    <t>Harps - Grove OK Mortgage Debt Payoff</t>
  </si>
  <si>
    <t>DG - Wilmington IL Mortgage Debt Payoff</t>
  </si>
  <si>
    <t>DG - Farmington IL Mortgage Debt Payoff</t>
  </si>
  <si>
    <t>DG - Bloomington IL Mortgage Debt Payoff</t>
  </si>
  <si>
    <t>DG - Montrose MN Mortgage Debt Payoff</t>
  </si>
  <si>
    <t>DG - Troy MO Mortgage Debt Payoff</t>
  </si>
  <si>
    <t>DG - Danville IL Mortgage Debt Payoff</t>
  </si>
  <si>
    <t>BofA Tract E M&amp;T Owners Account</t>
  </si>
  <si>
    <t>BofA Tracts C and G M&amp;T Owners Account</t>
  </si>
  <si>
    <t>Check Deposited Return - DG - Effingham IL</t>
  </si>
  <si>
    <t>Float Payment - Village At Westfork</t>
  </si>
  <si>
    <t>Trimont Return Funds: Central Florida Resource Center - Future Funding Advance #1</t>
  </si>
  <si>
    <t>Bank of America Campus Jacksonville Tract E</t>
  </si>
  <si>
    <t>Bank of America Campus Jacksonville Tracts C and G</t>
  </si>
  <si>
    <t>Loan Purchase part 1</t>
  </si>
  <si>
    <t>Loan Purchase part 2</t>
  </si>
  <si>
    <t>LCREE-1460-0000-000-GPGRO</t>
  </si>
  <si>
    <t>DGWIL</t>
  </si>
  <si>
    <t>GPGRO</t>
  </si>
  <si>
    <t>DGFAR</t>
  </si>
  <si>
    <t>GPBLO</t>
  </si>
  <si>
    <t>GPMON</t>
  </si>
  <si>
    <t>GPTRO</t>
  </si>
  <si>
    <t>GPDAN</t>
  </si>
  <si>
    <t>LCREE-1460-0000-000-DGWIL</t>
  </si>
  <si>
    <t>LCREE-1460-0000-000-DGFAR</t>
  </si>
  <si>
    <t>LCREE-1460-0000-000-GPBLO</t>
  </si>
  <si>
    <t>LCREE-1460-0000-000-GPMON</t>
  </si>
  <si>
    <t>LCREE-1460-0000-000-GPTRO</t>
  </si>
  <si>
    <t>LCREE-1460-0000-000-GPDAN</t>
  </si>
  <si>
    <t>LCREE-1460-0000-000-BOAJV</t>
  </si>
  <si>
    <t>BOAJV-1001-0001-540-</t>
  </si>
  <si>
    <t>BOAJV-3660-0000-540-LCREE</t>
  </si>
  <si>
    <t>BOAJV</t>
  </si>
  <si>
    <t>LCREE-1470-0000-000-BOAJV</t>
  </si>
  <si>
    <t>BOAJV-3670-0000-540-LCREE</t>
  </si>
  <si>
    <t>XFR from LCC to LCFHR PNC</t>
  </si>
  <si>
    <t>Nov RE Remit - DGRAN</t>
  </si>
  <si>
    <t>LCREE-1470-0000-000-DGRAN</t>
  </si>
  <si>
    <t>Nov RE Remit - BJROT</t>
  </si>
  <si>
    <t>LCREE-1470-0000-000-BJROT</t>
  </si>
  <si>
    <t>Nov RE Remit - DGSUL</t>
  </si>
  <si>
    <t>LCREE-1470-0000-000-DGSUL</t>
  </si>
  <si>
    <t>Nov RE Remit - DGCHI</t>
  </si>
  <si>
    <t>LCREE-1470-0000-000-DGCHI</t>
  </si>
  <si>
    <t>Nov RE Remit - DGPER</t>
  </si>
  <si>
    <t>LCREE-1470-0000-000-DGPER</t>
  </si>
  <si>
    <t>Nov RE Remit - TRANS</t>
  </si>
  <si>
    <t>LCREE-1470-0000-000-TRANS</t>
  </si>
  <si>
    <t>Nov RE Remit - DGCEN</t>
  </si>
  <si>
    <t>LCREE-1470-0000-000-DGCEN</t>
  </si>
  <si>
    <t>Nov RE Remit - DGCHA</t>
  </si>
  <si>
    <t>LCREE-1470-0000-000-DGCHA</t>
  </si>
  <si>
    <t>Nov RE Remit - DGPHI</t>
  </si>
  <si>
    <t>LCREE-1470-0000-000-DGPHI</t>
  </si>
  <si>
    <t>Nov RE Remit - DGSHE</t>
  </si>
  <si>
    <t>LCREE-1470-0000-000-DGSHE</t>
  </si>
  <si>
    <t>Nov RE Remit - WGFAY</t>
  </si>
  <si>
    <t>LCREE-1470-0000-000-WGFAY</t>
  </si>
  <si>
    <t>Nov RE Remit - LTPMS</t>
  </si>
  <si>
    <t>LCREE-1470-0000-000-LTPMS</t>
  </si>
  <si>
    <t>Nov RE Remit - LEKMD</t>
  </si>
  <si>
    <t>LCREE-1470-0000-000-LEKMD</t>
  </si>
  <si>
    <t>Nov RE Remit - LLXSC</t>
  </si>
  <si>
    <t>LCREE-1470-0000-000-LLXSC</t>
  </si>
  <si>
    <t>Nov RE Remit - WGYOU</t>
  </si>
  <si>
    <t>LCREE-1470-0000-000-WGYOU</t>
  </si>
  <si>
    <t>Nov RE Remit - LSBSC</t>
  </si>
  <si>
    <t>LCREE-1470-0000-000-LSBSC</t>
  </si>
  <si>
    <t>Nov RE Remit - WGOOL</t>
  </si>
  <si>
    <t>LCREE-1470-0000-000-WGOOL</t>
  </si>
  <si>
    <t>Nov RE Remit - WGGAL</t>
  </si>
  <si>
    <t>LCREE-1470-0000-000-WGGAL</t>
  </si>
  <si>
    <t>Nov RE Remit - WGJOC</t>
  </si>
  <si>
    <t>LCREE-1470-0000-000-WGJOC</t>
  </si>
  <si>
    <t>Nov RE Remit - FDRUR</t>
  </si>
  <si>
    <t>LCREE-1470-0000-000-FDRUR</t>
  </si>
  <si>
    <t>Nov RE Remit - FDMTV</t>
  </si>
  <si>
    <t>LCREE-1470-0000-000-FDMTV</t>
  </si>
  <si>
    <t>Nov RE Remit - FDMAL</t>
  </si>
  <si>
    <t>LCREE-1470-0000-000-FDMAL</t>
  </si>
  <si>
    <t>Nov RE Remit - DGWAD</t>
  </si>
  <si>
    <t>LCREE-1470-0000-000-DGWAD</t>
  </si>
  <si>
    <t>Nov RE Remit - DGROL</t>
  </si>
  <si>
    <t>LCREE-1470-0000-000-DGROL</t>
  </si>
  <si>
    <t>Nov RE Remit - DGDEX</t>
  </si>
  <si>
    <t>LCREE-1470-0000-000-DGDEX</t>
  </si>
  <si>
    <t>Nov RE Remit - DGLIT</t>
  </si>
  <si>
    <t>LCREE-1470-0000-000-DGLIT</t>
  </si>
  <si>
    <t>Nov RE Remit - DGADR</t>
  </si>
  <si>
    <t>LCREE-1470-0000-000-DGADR</t>
  </si>
  <si>
    <t>Nov RE Remit - DGCAP</t>
  </si>
  <si>
    <t>LCREE-1470-0000-000-DGCAP</t>
  </si>
  <si>
    <t>Nov RE Remit - DGDIM</t>
  </si>
  <si>
    <t>LCREE-1470-0000-000-DGDIM</t>
  </si>
  <si>
    <t>Nov RE Remit - DGHOU</t>
  </si>
  <si>
    <t>LCREE-1470-0000-000-DGHOU</t>
  </si>
  <si>
    <t>Nov RE Remit - DGHUB</t>
  </si>
  <si>
    <t>LCREE-1470-0000-000-DGHUB</t>
  </si>
  <si>
    <t>Nov RE Remit - DGFAY</t>
  </si>
  <si>
    <t>LCREE-1470-0000-000-DGFAY</t>
  </si>
  <si>
    <t>Nov RE Remit - DGFVI</t>
  </si>
  <si>
    <t>LCREE-1470-0000-000-DGFVI</t>
  </si>
  <si>
    <t>Nov RE Remit - DGNEW</t>
  </si>
  <si>
    <t>LCREE-1470-0000-000-DGNEW</t>
  </si>
  <si>
    <t>Nov RE Remit - DGJAC</t>
  </si>
  <si>
    <t>LCREE-1470-0000-000-DGJAC</t>
  </si>
  <si>
    <t>Nov RE Remit - DGDRY</t>
  </si>
  <si>
    <t>LCREE-1470-0000-000-DGDRY</t>
  </si>
  <si>
    <t>Nov RE Remit - DGMER</t>
  </si>
  <si>
    <t>LCREE-1470-0000-000-DGMER</t>
  </si>
  <si>
    <t>Nov RE Remit - DGWAT</t>
  </si>
  <si>
    <t>LCREE-1470-0000-000-DGWAT</t>
  </si>
  <si>
    <t>Nov RE Remit - DGKIR</t>
  </si>
  <si>
    <t>LCREE-1470-0000-000-DGKIR</t>
  </si>
  <si>
    <t>Nov RE Remit - DGCLI</t>
  </si>
  <si>
    <t>LCREE-1470-0000-000-DGCLI</t>
  </si>
  <si>
    <t>Nov RE Remit - DGISA</t>
  </si>
  <si>
    <t>LCREE-1470-0000-000-DGISA</t>
  </si>
  <si>
    <t>Nov RE Remit - DGBEC</t>
  </si>
  <si>
    <t>LCREE-1470-0000-000-DGBEC</t>
  </si>
  <si>
    <t>Nov RE Remit - DGPOS</t>
  </si>
  <si>
    <t>LCREE-1470-0000-000-DGPOS</t>
  </si>
  <si>
    <t>Nov RE Remit - DGRIC</t>
  </si>
  <si>
    <t>LCREE-1470-0000-000-DGRIC</t>
  </si>
  <si>
    <t>Nov RE Remit - DGKIN</t>
  </si>
  <si>
    <t>LCREE-1470-0000-000-DGKIN</t>
  </si>
  <si>
    <t>Nov RE Remit - DGSAG</t>
  </si>
  <si>
    <t>LCREE-1470-0000-000-DGSAG</t>
  </si>
  <si>
    <t>Nov RE Remit - DGBOL</t>
  </si>
  <si>
    <t>LCREE-1470-0000-000-DGBOL</t>
  </si>
  <si>
    <t>Nov RE Remit - DGBOR</t>
  </si>
  <si>
    <t>LCREE-1470-0000-000-DGBOR</t>
  </si>
  <si>
    <t>Nov RE Remit - DGPEA</t>
  </si>
  <si>
    <t>LCREE-1470-0000-000-DGPEA</t>
  </si>
  <si>
    <t>Nov RE Remit - DGLIN</t>
  </si>
  <si>
    <t>LCREE-1470-0000-000-DGLIN</t>
  </si>
  <si>
    <t>Nov RE Remit - DGHAM</t>
  </si>
  <si>
    <t>LCREE-1470-0000-000-DGHAM</t>
  </si>
  <si>
    <t>Nov RE Remit - DGMOS</t>
  </si>
  <si>
    <t>LCREE-1470-0000-000-DGMOS</t>
  </si>
  <si>
    <t>Nov RE Remit - DGTRN</t>
  </si>
  <si>
    <t>LCREE-1470-0000-000-DGTRN</t>
  </si>
  <si>
    <t>Nov RE Remit - DGPNC</t>
  </si>
  <si>
    <t>LCREE-1470-0000-000-DGPNC</t>
  </si>
  <si>
    <t>Nov RE Remit - DGBAY</t>
  </si>
  <si>
    <t>LCREE-1470-0000-000-DGBAY</t>
  </si>
  <si>
    <t>Nov RE Remit - DGAUR</t>
  </si>
  <si>
    <t>LCREE-1470-0000-000-DGAUR</t>
  </si>
  <si>
    <t>Nov RE Remit - DGJES</t>
  </si>
  <si>
    <t>LCREE-1470-0000-000-DGJES</t>
  </si>
  <si>
    <t>Nov RE Remit - DGCAR</t>
  </si>
  <si>
    <t>LCREE-1470-0000-000-DGCAR</t>
  </si>
  <si>
    <t>Nov RE Remit - DGPEL</t>
  </si>
  <si>
    <t>LCREE-1470-0000-000-DGPEL</t>
  </si>
  <si>
    <t>Nov RE Remit - DGWAB</t>
  </si>
  <si>
    <t>LCREE-1470-0000-000-DGWAB</t>
  </si>
  <si>
    <t>Nov RE Remit - DGUNI</t>
  </si>
  <si>
    <t>LCREE-1470-0000-000-DGUNI</t>
  </si>
  <si>
    <t>Nov RE Remit - DGSTC</t>
  </si>
  <si>
    <t>LCREE-1470-0000-000-DGSTC</t>
  </si>
  <si>
    <t>Nov RE Remit - DGROC</t>
  </si>
  <si>
    <t>LCREE-1470-0000-000-DGROC</t>
  </si>
  <si>
    <t>Nov RE Remit - DGOGD</t>
  </si>
  <si>
    <t>LCREE-1470-0000-000-DGOGD</t>
  </si>
  <si>
    <t>Nov RE Remit - DGFOL</t>
  </si>
  <si>
    <t>LCREE-1470-0000-000-DGFOL</t>
  </si>
  <si>
    <t>Nov RE Shortfall - DGSPR</t>
  </si>
  <si>
    <t>LCREE-1460-0000-000-DGSPR</t>
  </si>
  <si>
    <t>Nov RE Shortfall - DGHAN</t>
  </si>
  <si>
    <t>LCREE-1460-0000-000-DGHAN</t>
  </si>
  <si>
    <t>Nov RE Shortfall - DGPAW</t>
  </si>
  <si>
    <t>LCREE-1460-0000-000-DGPAW</t>
  </si>
  <si>
    <t>Nov RE Shortfall - DGMGR</t>
  </si>
  <si>
    <t>LCREE-1460-0000-000-DGMGR</t>
  </si>
  <si>
    <t>Nov RE Shortfall - DGRID</t>
  </si>
  <si>
    <t>LCREE-1460-0000-000-DGRID</t>
  </si>
  <si>
    <t>Nov RE Shortfall - DGLAM</t>
  </si>
  <si>
    <t>LCREE-1460-0000-000-DGLAM</t>
  </si>
  <si>
    <t>Nov RE Shortfall - DGGLA</t>
  </si>
  <si>
    <t>LCREE-1460-0000-000-DGGLA</t>
  </si>
  <si>
    <t>Nov RE Shortfall - DGSAM</t>
  </si>
  <si>
    <t>LCREE-1460-0000-000-DGSAM</t>
  </si>
  <si>
    <t>Nov RE Shortfall - DGWIN</t>
  </si>
  <si>
    <t>LCREE-1460-0000-000-DGWIN</t>
  </si>
  <si>
    <t>Nov RE Shortfall - DGSAN</t>
  </si>
  <si>
    <t>LCREE-1460-0000-000-DGSAN</t>
  </si>
  <si>
    <t>Nov RE Remit - BJPL2V</t>
  </si>
  <si>
    <t>Nov RE Remit - BJPL2S</t>
  </si>
  <si>
    <t>Nov RE Remit - BJPL2M</t>
  </si>
  <si>
    <t>Nov RE Remit - LWMIL</t>
  </si>
  <si>
    <t>Nov RE Remit - WGPLM</t>
  </si>
  <si>
    <t>Nov RE Remit - LWGAR</t>
  </si>
  <si>
    <t>Nov RE Remit - WGAIK</t>
  </si>
  <si>
    <t>Nov RE Remit - LDTOK</t>
  </si>
  <si>
    <t>Nov RE Remit - WGABI</t>
  </si>
  <si>
    <t>Nov RE Remit - WGMTA</t>
  </si>
  <si>
    <t>Nov RE Remit - DOCFL</t>
  </si>
  <si>
    <t>Nov RE Remit - LDGSS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</si>
  <si>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</si>
  <si>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</si>
  <si>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</si>
  <si>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</si>
  <si>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</si>
  <si>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</si>
  <si>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</si>
  <si>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</si>
  <si>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</si>
  <si>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LCREE-1470-0000-000-BJPL2</t>
  </si>
  <si>
    <t>DC1106252</t>
  </si>
  <si>
    <t>DC1106253</t>
  </si>
  <si>
    <t>DC1106254</t>
  </si>
  <si>
    <t>DC1106255</t>
  </si>
  <si>
    <t>DC1106256</t>
  </si>
  <si>
    <t>DC1106257</t>
  </si>
  <si>
    <t>DC1106258</t>
  </si>
  <si>
    <t>DC1106259</t>
  </si>
  <si>
    <t>DC11062510</t>
  </si>
  <si>
    <t>DC11062511</t>
  </si>
  <si>
    <t>DC11062512</t>
  </si>
  <si>
    <t>DC11062513</t>
  </si>
  <si>
    <t>DC11062514</t>
  </si>
  <si>
    <t>DC11062515</t>
  </si>
  <si>
    <t>DC11062516</t>
  </si>
  <si>
    <t>DC11062517</t>
  </si>
  <si>
    <t>DC11062518</t>
  </si>
  <si>
    <t>Check Deposited Return - DG - Effingham IL; Unnamed remits</t>
  </si>
  <si>
    <t>LCF  -4410-LN03-200-</t>
  </si>
  <si>
    <t>reached out to SG on 11/7</t>
  </si>
  <si>
    <t>LCREE-1470-0000-000-DGDES</t>
  </si>
  <si>
    <t>DGTRE-1900-0000-000-LCREE</t>
  </si>
  <si>
    <t>DGWAR-1900-0000-000-LCREE</t>
  </si>
  <si>
    <t>LCREE-1900-0000-000-DGWAR</t>
  </si>
  <si>
    <t>LCREE-1900-0000-000-DGTRE</t>
  </si>
  <si>
    <t>DGWAR</t>
  </si>
  <si>
    <t>DGTRE</t>
  </si>
  <si>
    <t>IMA Check</t>
  </si>
  <si>
    <t>0233281314FF</t>
  </si>
  <si>
    <t>0529951314EZ</t>
  </si>
  <si>
    <t>3144671070TC</t>
  </si>
  <si>
    <t>DEBIT ACH SETTLEMENT</t>
  </si>
  <si>
    <t>0169812314FC</t>
  </si>
  <si>
    <t>0152596314FC</t>
  </si>
  <si>
    <t>'25BAF12080OZ5PUD</t>
  </si>
  <si>
    <t>BOOK TRANSFER CREDIT 005PUD ORIGINATOR:LC TRS I LL</t>
  </si>
  <si>
    <t>'25BAM4622DV147Y2</t>
  </si>
  <si>
    <t xml:space="preserve">BOOK TRANSFER CREDIT 0047Y2 ORIGINATOR:LADDER CRE </t>
  </si>
  <si>
    <t>'25BAF1207QI10DZ9</t>
  </si>
  <si>
    <t xml:space="preserve">BOOK TRANSFER CREDIT 000DZ9 ORIGINATOR:LADDER CRE </t>
  </si>
  <si>
    <t>'25BAM21213S00XJ4</t>
  </si>
  <si>
    <t>WIRE TRANSFER ISO AMT:USD 1069275.04 STTLMT DATE:1</t>
  </si>
  <si>
    <t>'25BAF1208D710DZF</t>
  </si>
  <si>
    <t>BOOK TRANSFER DEBIT 000DZF ORIGINATOR:LADDER CAPIT</t>
  </si>
  <si>
    <t>'25BAH0511A8139NW</t>
  </si>
  <si>
    <t>WIRE TRANSFER ISO STTLMT DATE:11102025 CLR SYS REF</t>
  </si>
  <si>
    <t>PNC SWEEP INTEREST @ 0.000000 EFFECTIVE DATE 11-07</t>
  </si>
  <si>
    <t>'25BAM4548DE17ETF</t>
  </si>
  <si>
    <t>BOOK TRANSFER CREDIT 007ETF ORIGINATOR:LADDER CAPI</t>
  </si>
  <si>
    <t>'25BAM4622DK13MY0</t>
  </si>
  <si>
    <t xml:space="preserve">BOOK TRANSFER CREDIT 003MY0 ORIGINATOR:LADDER CRE </t>
  </si>
  <si>
    <t>'25BAF12085505VOR</t>
  </si>
  <si>
    <t xml:space="preserve">BOOK TRANSFER CREDIT 005VOR ORIGINATOR:LADDER CRE </t>
  </si>
  <si>
    <t>'25BAE4450O301LF8</t>
  </si>
  <si>
    <t>'25BAF1208BVZ3YUI</t>
  </si>
  <si>
    <t>BOOK TRANSFER DEBIT 003YUI ORIGINATOR:LADDER CAPIT</t>
  </si>
  <si>
    <t>'25BAF1208KWZ5PUO</t>
  </si>
  <si>
    <t>BOOK TRANSFER DEBIT 005PUO ORIGINATOR:LADDER CAPIT</t>
  </si>
  <si>
    <t>'25BAL3722MIZ6LNK</t>
  </si>
  <si>
    <t>BOOK TRANSFER DEBIT 006LNK ORIGINATOR:LADDER CAPIT</t>
  </si>
  <si>
    <t>'PABAA1208JVJ44T4</t>
  </si>
  <si>
    <t>WIRE TRANSFER ISO AMT:USD 10170000.00 STTLMT DATE:</t>
  </si>
  <si>
    <t>'25BAL18549MZ7UJC</t>
  </si>
  <si>
    <t>WIRE TRANSFER ISO AMT:USD 85000.00 STTLMT DATE:111</t>
  </si>
  <si>
    <t>'25BAH30485WZ62SY</t>
  </si>
  <si>
    <t>WIRE TRANSFER ISO AMT:USD 30000.00 STTLMT DATE:111</t>
  </si>
  <si>
    <t>BOOK TRANSFER CREDIT 005PUO ORIGINATOR:LADDER CAPI</t>
  </si>
  <si>
    <t>'25BAF12089514IZC</t>
  </si>
  <si>
    <t>BOOK TRANSFER DEBIT 004IZC ORIGINATOR:LADDER CAPIT</t>
  </si>
  <si>
    <t>BOOK TRANSFER CREDIT 004IZC ORIGINATOR:LADDER CAPI</t>
  </si>
  <si>
    <t>BOOK TRANSFER DEBIT 005PUD ORIGINATOR:LC TRS I LLC</t>
  </si>
  <si>
    <t>BOOK TRANSFER CREDIT 003YUI ORIGINATOR:LADDER CAPI</t>
  </si>
  <si>
    <t>BOOK TRANSFER CREDIT 006LNK ORIGINATOR:LADDER CAPI</t>
  </si>
  <si>
    <t>'PABAA12085EJ1QSG</t>
  </si>
  <si>
    <t>WIRE TRANSFER ISO AMT:USD 1000000.00 STTLMT DATE:1</t>
  </si>
  <si>
    <t>'PABAG3722DPH4IOY</t>
  </si>
  <si>
    <t>WIRE TRANSFER ISO AMT:USD 233000.00 STTLMT DATE:11</t>
  </si>
  <si>
    <t>'25311005450383</t>
  </si>
  <si>
    <t>ACH CREDIT RECEIVED - Cust ID: 0003201685 Desc: CO</t>
  </si>
  <si>
    <t>'25BAM2118OL03ZJ0</t>
  </si>
  <si>
    <t>WIRE TRANSFER ISO AMT:USD 3653238.28 STTLMT DATE:1</t>
  </si>
  <si>
    <t>'25BAL401156Z5RKT</t>
  </si>
  <si>
    <t>WIRE TRANSFER ISO AMT:USD 2186100.01 STTLMT DATE:1</t>
  </si>
  <si>
    <t>BOOK TRANSFER DEBIT 007ETF ORIGINATOR:LADDER CAPIT</t>
  </si>
  <si>
    <t>'25BAM4548AFZ29LT</t>
  </si>
  <si>
    <t xml:space="preserve">BOOK TRANSFER CREDIT 0029LT ORIGINATOR:LADDER CRE </t>
  </si>
  <si>
    <t>'25BAF12086H06OOU</t>
  </si>
  <si>
    <t xml:space="preserve">BOOK TRANSFER CREDIT 006OOU ORIGINATOR:LADDER CRE </t>
  </si>
  <si>
    <t>BOOK TRANSFER DEBIT 003MY0 ORIGINATOR:LADDER CRE P</t>
  </si>
  <si>
    <t>BOOK TRANSFER DEBIT 005VOR ORIGINATOR:LADDER CRE P</t>
  </si>
  <si>
    <t>BOOK TRANSFER DEBIT 0047Y2 ORIGINATOR:LADDER CRE P</t>
  </si>
  <si>
    <t>BOOK TRANSFER DEBIT 000DZ9 ORIGINATOR:LADDER CRE P</t>
  </si>
  <si>
    <t>'25BAM2215PK00JMA</t>
  </si>
  <si>
    <t>WIRE TRANSFER ISO AMT:USD 3218018.21 STTLMT DATE:1</t>
  </si>
  <si>
    <t>'25BAL40112P069H2</t>
  </si>
  <si>
    <t>WIRE TRANSFER ISO AMT:USD 476723.21 STTLMT DATE:11</t>
  </si>
  <si>
    <t>BOOK TRANSFER DEBIT 0029LT ORIGINATOR:LADDER CRE F</t>
  </si>
  <si>
    <t>BOOK TRANSFER DEBIT 006OOU ORIGINATOR:LADDER CRE F</t>
  </si>
  <si>
    <t>BOOK TRANSFER CREDIT 000DZF ORIGINATOR:LADDER CAPI</t>
  </si>
  <si>
    <t>Loan Deposit - The Sage at 1955 (2nd Deposit)</t>
  </si>
  <si>
    <t>Loan Deposit - Dalmore Apartments</t>
  </si>
  <si>
    <t>Loan P&amp;I Remit</t>
  </si>
  <si>
    <t>XFR from LCI PNC to LCFP</t>
  </si>
  <si>
    <t>XFR from LCF PNC to LCF Operating</t>
  </si>
  <si>
    <t>Excess Funds - DGEFF</t>
  </si>
  <si>
    <t>LCREE-1470-0000-000-DGEFF</t>
  </si>
  <si>
    <t>DC1107252</t>
  </si>
  <si>
    <t>DC1107253</t>
  </si>
  <si>
    <t>DC1107254</t>
  </si>
  <si>
    <t>Rental Income &amp; Tax Reimbursement</t>
  </si>
  <si>
    <t>Rental Income - DGMGR</t>
  </si>
  <si>
    <t>Rental Income - DGCHI</t>
  </si>
  <si>
    <t>Rental Income - DGSHE</t>
  </si>
  <si>
    <t>Rental Income - DGSUL</t>
  </si>
  <si>
    <t>Rental Income - DGDIM</t>
  </si>
  <si>
    <t>Rental Income - DGPLE</t>
  </si>
  <si>
    <t>Rental Income - DGSPR</t>
  </si>
  <si>
    <t>Rental Income - DGRED</t>
  </si>
  <si>
    <t>Rental Income - DGHAM</t>
  </si>
  <si>
    <t>Rental Income - DGCLI</t>
  </si>
  <si>
    <t>Rental Income - DGPER</t>
  </si>
  <si>
    <t>Rental Income - DGLAM</t>
  </si>
  <si>
    <t>Rental Income - DGPOS</t>
  </si>
  <si>
    <t>Rental Income - DGWIN</t>
  </si>
  <si>
    <t>Rental Income - DGCAR</t>
  </si>
  <si>
    <t>Rental Income - DGRAN</t>
  </si>
  <si>
    <t>Rental Income - DGSIO</t>
  </si>
  <si>
    <t>Rental Income - DGADR</t>
  </si>
  <si>
    <t>Rental Income - DGIBE</t>
  </si>
  <si>
    <t>Rental Income - DGYOR</t>
  </si>
  <si>
    <t>Rental Income - DGFAR</t>
  </si>
  <si>
    <t>Rental Income - DGLIN</t>
  </si>
  <si>
    <t>Rental Income - DGFAY</t>
  </si>
  <si>
    <t>Rental Income - LDGSS</t>
  </si>
  <si>
    <t>Rental Income - DOCFL</t>
  </si>
  <si>
    <t>Rental Income - DDSFL</t>
  </si>
  <si>
    <t>Rental Income - DGPIN</t>
  </si>
  <si>
    <t>Tax Reimbursement - DGPIN</t>
  </si>
  <si>
    <t>Rental Income - DGPAY</t>
  </si>
  <si>
    <t>Tax Reimbursement - DGPAY</t>
  </si>
  <si>
    <t>Rental Income - DGISL</t>
  </si>
  <si>
    <t>Tax Reimbursement - DGISL</t>
  </si>
  <si>
    <t>Rental Income - DGAUR</t>
  </si>
  <si>
    <t>Rental Income - DGCAN</t>
  </si>
  <si>
    <t>Rental Income - DGBAT</t>
  </si>
  <si>
    <t>Tax Reimbursement - DGBAT</t>
  </si>
  <si>
    <t>Rental Income - DGZAP</t>
  </si>
  <si>
    <t>Rental Income - DGWAR</t>
  </si>
  <si>
    <t>Tax Reimbursement - DGWAR</t>
  </si>
  <si>
    <t>Rental Income - DGSTF</t>
  </si>
  <si>
    <t>Tax Reimbursement - DGSTF</t>
  </si>
  <si>
    <t>Rental Income - DGMER</t>
  </si>
  <si>
    <t>Rental Income - DGPEO</t>
  </si>
  <si>
    <t>Rental Income - DGEFF</t>
  </si>
  <si>
    <t>Rental Income - DGWHE</t>
  </si>
  <si>
    <t>Rental Income - DGTRE</t>
  </si>
  <si>
    <t>Rental Income - DGHEE</t>
  </si>
  <si>
    <t>Rental Income - DGWIL</t>
  </si>
  <si>
    <t>Rental Income - DGBRI</t>
  </si>
  <si>
    <t>Rental Income - DGSAN</t>
  </si>
  <si>
    <t>Rental Income - DGFLO</t>
  </si>
  <si>
    <t>Rental Income - DGBLO</t>
  </si>
  <si>
    <t>Rental Income - DGDES</t>
  </si>
  <si>
    <t>Rental Income - DGLEB</t>
  </si>
  <si>
    <t>Rental Income - DGKER</t>
  </si>
  <si>
    <t>Rental Income - DGMON</t>
  </si>
  <si>
    <t>Rental Income - DGDAN</t>
  </si>
  <si>
    <t>Rental Income - DGRIC</t>
  </si>
  <si>
    <t>Rental Income - DGTRO</t>
  </si>
  <si>
    <t>Rental Income - DGCAP</t>
  </si>
  <si>
    <t>Rental Income - DGSTC</t>
  </si>
  <si>
    <t>Rental Income - DGSUN</t>
  </si>
  <si>
    <t>Rental Income - DGPSW</t>
  </si>
  <si>
    <t>Rental Income - DGRID</t>
  </si>
  <si>
    <t>Rental Income - DGCHA</t>
  </si>
  <si>
    <t>Rental Income - DGPHI</t>
  </si>
  <si>
    <t>Rental Income - DGPAW</t>
  </si>
  <si>
    <t>Rental Income - DGDRY</t>
  </si>
  <si>
    <t>Rental Income - DGBOR</t>
  </si>
  <si>
    <t>Rental Income - DGHAN</t>
  </si>
  <si>
    <t>Rental Income - DGJAC</t>
  </si>
  <si>
    <t>Rental Income - DGFVI</t>
  </si>
  <si>
    <t>Rental Income - DGWON</t>
  </si>
  <si>
    <t>Rental Income - DGUNI</t>
  </si>
  <si>
    <t>Rental Income - DGBAY</t>
  </si>
  <si>
    <t>Rental Income - DGPOR</t>
  </si>
  <si>
    <t>Rental Income - DGARM</t>
  </si>
  <si>
    <t>Rental Income - DGJEF</t>
  </si>
  <si>
    <t>Rental Income - DGDEN</t>
  </si>
  <si>
    <t>Rental Income - DGWAB</t>
  </si>
  <si>
    <t>Rental Income - DGJES</t>
  </si>
  <si>
    <t>Rental Income - DGPEA</t>
  </si>
  <si>
    <t>Rental Income - DGMIL</t>
  </si>
  <si>
    <t>Rental Income - DGROC</t>
  </si>
  <si>
    <t>Rental Income - DGFOL</t>
  </si>
  <si>
    <t>Rental Income - DGMOS</t>
  </si>
  <si>
    <t>Rental Income - DGKIR</t>
  </si>
  <si>
    <t>Rental Income - DGGLA</t>
  </si>
  <si>
    <t>Rental Income - DGOGD</t>
  </si>
  <si>
    <t>Rental Income - DGPNC</t>
  </si>
  <si>
    <t>Rental Income - DGCAT</t>
  </si>
  <si>
    <t>Rental Income - DGHOU</t>
  </si>
  <si>
    <t>Rental Income - DGBOL</t>
  </si>
  <si>
    <t>Rental Income - DGPEL</t>
  </si>
  <si>
    <t>Rental Income - DGCEN</t>
  </si>
  <si>
    <t>Rental Income - DGHUB</t>
  </si>
  <si>
    <t>Rental Income - DGTRN</t>
  </si>
  <si>
    <t>Rental Income - DGSAG</t>
  </si>
  <si>
    <t>Rental Income - DGDEX</t>
  </si>
  <si>
    <t>Rental Income - DGBEC</t>
  </si>
  <si>
    <t>Rental Income - DGSAM</t>
  </si>
  <si>
    <t>Rental Income - DGLIT</t>
  </si>
  <si>
    <t>Rental Income - DGISA</t>
  </si>
  <si>
    <t>Rental Income - DGWAT</t>
  </si>
  <si>
    <t>Rental Income - DGKIN</t>
  </si>
  <si>
    <t>Rental Income - DGROL</t>
  </si>
  <si>
    <t>Rental Income - DGWAD</t>
  </si>
  <si>
    <t>Rental Income - DGNEW</t>
  </si>
  <si>
    <t>LCREE-1470-0000-000-DGMGR</t>
  </si>
  <si>
    <t>LCREE-1470-0000-000-DGPLE</t>
  </si>
  <si>
    <t>LCREE-1470-0000-000-DGSPR</t>
  </si>
  <si>
    <t>LCREE-1470-0000-000-DGRED</t>
  </si>
  <si>
    <t>LCREE-1470-0000-000-DGLAM</t>
  </si>
  <si>
    <t>LCREE-1470-0000-000-DGWIN</t>
  </si>
  <si>
    <t>LCREE-1470-0000-000-DGSIO</t>
  </si>
  <si>
    <t>LCREE-1470-0000-000-DGIBE</t>
  </si>
  <si>
    <t>LCREE-1470-0000-000-DGYOR</t>
  </si>
  <si>
    <t>LCREE-1470-0000-000-DGFAR</t>
  </si>
  <si>
    <t>LCREE-1470-0000-000-DDSFL</t>
  </si>
  <si>
    <t>LCREE-1470-0000-000-DGPIN</t>
  </si>
  <si>
    <t>DGPIN-1763-0000-500-</t>
  </si>
  <si>
    <t>LCREE-1470-0000-000-DGPAY</t>
  </si>
  <si>
    <t>DGPAY-1763-0000-500-</t>
  </si>
  <si>
    <t>LCREE-1470-0000-000-DGISL</t>
  </si>
  <si>
    <t>DGISL-1763-0000-500-</t>
  </si>
  <si>
    <t>LCREE-1470-0000-000-DGCAN</t>
  </si>
  <si>
    <t>LCREE-1470-0000-000-DGBAT</t>
  </si>
  <si>
    <t>DGBAT-1763-0000-500-</t>
  </si>
  <si>
    <t>LCREE-1470-0000-000-DGZAP</t>
  </si>
  <si>
    <t>LCREE-1470-0000-000-DGWAR</t>
  </si>
  <si>
    <t>DGWAR-1763-0000-500-</t>
  </si>
  <si>
    <t>LCREE-1470-0000-000-DGSTF</t>
  </si>
  <si>
    <t>DGSTF-1763-0000-500-</t>
  </si>
  <si>
    <t>LCREE-1470-0000-000-DGWHE</t>
  </si>
  <si>
    <t>LCREE-1470-0000-000-DGTRE</t>
  </si>
  <si>
    <t>LCREE-1470-0000-000-DGHEE</t>
  </si>
  <si>
    <t>LCREE-1470-0000-000-DGWIL</t>
  </si>
  <si>
    <t>LCREE-1470-0000-000-DGBRI</t>
  </si>
  <si>
    <t>LCREE-1470-0000-000-DGSAN</t>
  </si>
  <si>
    <t>LCREE-1470-0000-000-DGFLO</t>
  </si>
  <si>
    <t>LCREE-1470-0000-000-DGBLO</t>
  </si>
  <si>
    <t>LCREE-1470-0000-000-DGLEB</t>
  </si>
  <si>
    <t>LCREE-1470-0000-000-DGKER</t>
  </si>
  <si>
    <t>LCREE-1470-0000-000-DGMON</t>
  </si>
  <si>
    <t>LCREE-1470-0000-000-DGDAN</t>
  </si>
  <si>
    <t>LCREE-1470-0000-000-DGTRO</t>
  </si>
  <si>
    <t>LCREE-1470-0000-000-DGSUN</t>
  </si>
  <si>
    <t>LCREE-1470-0000-000-DGPSW</t>
  </si>
  <si>
    <t>LCREE-1470-0000-000-DGRID</t>
  </si>
  <si>
    <t>LCREE-1470-0000-000-DGPAW</t>
  </si>
  <si>
    <t>LCREE-1470-0000-000-DGHAN</t>
  </si>
  <si>
    <t>LCREE-1470-0000-000-DGWON</t>
  </si>
  <si>
    <t>LCREE-1470-0000-000-DGPOR</t>
  </si>
  <si>
    <t>LCREE-1470-0000-000-DGARM</t>
  </si>
  <si>
    <t>LCREE-1470-0000-000-DGJEF</t>
  </si>
  <si>
    <t>LCREE-1470-0000-000-DGDEN</t>
  </si>
  <si>
    <t>LCREE-1470-0000-000-DGMIL</t>
  </si>
  <si>
    <t>LCREE-1470-0000-000-DGGLA</t>
  </si>
  <si>
    <t>LCREE-1470-0000-000-DGSAM</t>
  </si>
  <si>
    <t>DGPAY-1900-0000-000-LCREE</t>
  </si>
  <si>
    <t>LCREE-1900-0000-000-DGPAY</t>
  </si>
  <si>
    <t>DGPIN-1900-0000-000-LCREE</t>
  </si>
  <si>
    <t>DGISL-1900-0000-000-LCREE</t>
  </si>
  <si>
    <t>DGBAT-1900-0000-000-LCREE</t>
  </si>
  <si>
    <t>DGSTF-1900-0000-000-LCREE</t>
  </si>
  <si>
    <t>LCREE-1900-0000-000-DGPIN</t>
  </si>
  <si>
    <t>LCREE-1900-0000-000-DGISL</t>
  </si>
  <si>
    <t>LCREE-1900-0000-000-DGBAT</t>
  </si>
  <si>
    <t>LCREE-1900-0000-000-DGSTF</t>
  </si>
  <si>
    <t>DGPIN</t>
  </si>
  <si>
    <t>DGPAY</t>
  </si>
  <si>
    <t>DGISL</t>
  </si>
  <si>
    <t>June-25 rent</t>
  </si>
  <si>
    <t>0133520311FC</t>
  </si>
  <si>
    <t>1002936311SB</t>
  </si>
  <si>
    <t>6095200311JO</t>
  </si>
  <si>
    <t>6095400311JO</t>
  </si>
  <si>
    <t>6095300311JO</t>
  </si>
  <si>
    <t>6095500311JO</t>
  </si>
  <si>
    <t>1233231311FF</t>
  </si>
  <si>
    <t>0147955311FC</t>
  </si>
  <si>
    <t>7753200311JO</t>
  </si>
  <si>
    <t>7753100311JO</t>
  </si>
  <si>
    <t>3112112287TC</t>
  </si>
  <si>
    <t>3112112289TC</t>
  </si>
  <si>
    <t>3115205055TC</t>
  </si>
  <si>
    <t>'PAB7F3959PAJ2TBF</t>
  </si>
  <si>
    <t>WIRE TRANSFER ISO AMT:USD 600000.00 STTLMT DATE:11</t>
  </si>
  <si>
    <t>PNC SWEEP INTEREST @ 0.000000 EFFECTIVE DATE 11-06</t>
  </si>
  <si>
    <t>'25B7I1429KP15I8U</t>
  </si>
  <si>
    <t>BOOK TRANSFER DEBIT 005I8U ORIGINATOR:LADDER CAPIT</t>
  </si>
  <si>
    <t>BOOK TRANSFER CREDIT 005I8U ORIGINATOR:LADDER CAPI</t>
  </si>
  <si>
    <t>'PAB7D1429GGJ096I</t>
  </si>
  <si>
    <t>WIRE TRANSFER ISO AMT:USD 105400.00 STTLMT DATE:11</t>
  </si>
  <si>
    <t>'PAB7D1429O3H2ZNG</t>
  </si>
  <si>
    <t>WIRE TRANSFER ISO AMT:USD 7500.00 STTLMT DATE:1107</t>
  </si>
  <si>
    <t>'25B7M09565Q17RSH</t>
  </si>
  <si>
    <t>WIRE TRANSFER ISO AMT:USD 2000000.00 STTLMT DATE:1</t>
  </si>
  <si>
    <t>DC1110252</t>
  </si>
  <si>
    <t>DC1110253</t>
  </si>
  <si>
    <t>DC1110254</t>
  </si>
  <si>
    <t>DC1110255</t>
  </si>
  <si>
    <t>Meridian Mark Owner's Account Reimbursement</t>
  </si>
  <si>
    <t>Meridian Mark Owner's Account Excess Funds</t>
  </si>
  <si>
    <t>XFR from LCFHR Trading to LCREE</t>
  </si>
  <si>
    <t>Nov RE Shortfall - DGSUN</t>
  </si>
  <si>
    <t>Nov RE Shortfall - DGDEN</t>
  </si>
  <si>
    <t>Nov RE Shortfall - DGPOR</t>
  </si>
  <si>
    <t>Nov RE Shortfall - DGJEF</t>
  </si>
  <si>
    <t>LCREE-1460-0000-000-DGSUN</t>
  </si>
  <si>
    <t>LCREE-1460-0000-000-DGDEN</t>
  </si>
  <si>
    <t>LCREE-1460-0000-000-DGPOR</t>
  </si>
  <si>
    <t>LCREE-1460-0000-000-DGJEF</t>
  </si>
  <si>
    <t>MERID-1001-0000-540-</t>
  </si>
  <si>
    <t>LCF  -1470-0000-000-MERID</t>
  </si>
  <si>
    <t>MERID-3670-0000-000-LCF</t>
  </si>
  <si>
    <t>LCREF-1470-0000-000-MERID</t>
  </si>
  <si>
    <t>MERID-3670-0000-000-LCREF</t>
  </si>
  <si>
    <t>MERID</t>
  </si>
  <si>
    <t>BJJ</t>
  </si>
  <si>
    <t>8472000316JO</t>
  </si>
  <si>
    <t>3164771300TC</t>
  </si>
  <si>
    <t>4090438916</t>
  </si>
  <si>
    <t>'25BCJ32023JZ1MVU</t>
  </si>
  <si>
    <t>BOOK TRANSFER DEBIT 001MVU ORIGINATOR:LADDER CAPIT</t>
  </si>
  <si>
    <t>'25BCJ5120AL03EYY</t>
  </si>
  <si>
    <t>BOOK TRANSFER DEBIT 003EYY ORIGINATOR:LADDER CAPIT</t>
  </si>
  <si>
    <t>PNC SWEEP INTEREST @ 0.000000 EFFECTIVE DATE 11-10</t>
  </si>
  <si>
    <t>'25BCJ32022XZ2OVR</t>
  </si>
  <si>
    <t>BOOK TRANSFER CREDIT 002OVR ORIGINATOR:LADDER CAPI</t>
  </si>
  <si>
    <t>'25BCL2603FL17H4H</t>
  </si>
  <si>
    <t>BOOK TRANSFER CREDIT 007H4H ORIGINATOR:LADDER CAPI</t>
  </si>
  <si>
    <t>'25BCH5356JA15FTE</t>
  </si>
  <si>
    <t>WIRE TRANSFER ISO AMT:USD 1703.01 STTLMT DATE:1112</t>
  </si>
  <si>
    <t>'25BCJ3001MZ0027N</t>
  </si>
  <si>
    <t>WIRE TRANSFER ISO STTLMT DATE:11122025 CLR SYS REF</t>
  </si>
  <si>
    <t>'25BCH0530P2Z15XT</t>
  </si>
  <si>
    <t>BOOK TRANSFER DEBIT 0015XT ORIGINATOR:LADDER CAPIT</t>
  </si>
  <si>
    <t>'25BCJ51209F186P3</t>
  </si>
  <si>
    <t>BOOK TRANSFER DEBIT 0086P3 ORIGINATOR:LADDER CAPIT</t>
  </si>
  <si>
    <t>'25BCH05311VZ1GY0</t>
  </si>
  <si>
    <t>BOOK TRANSFER DEBIT 001GY0 ORIGINATOR:LADDER CAPIT</t>
  </si>
  <si>
    <t>'PABCE3337J1H22EC</t>
  </si>
  <si>
    <t>WIRE TRANSFER ISO AMT:USD 150000.00 STTLMT DATE:11</t>
  </si>
  <si>
    <t>'25BCL5633OP01FD1</t>
  </si>
  <si>
    <t>WIRE TRANSFER ISO AMT:USD 285000.00 STTLMT DATE:11</t>
  </si>
  <si>
    <t>'25BCL10525V16NGD</t>
  </si>
  <si>
    <t>WIRE TRANSFER ISO AMT:USD 15000.00 STTLMT DATE:111</t>
  </si>
  <si>
    <t>BOOK TRANSFER CREDIT 001GY0 ORIGINATOR:LADDER CAPI</t>
  </si>
  <si>
    <t>'PABCC05308IH2TQ2</t>
  </si>
  <si>
    <t>WIRE TRANSFER ISO AMT:USD 81770.70 STTLMT DATE:111</t>
  </si>
  <si>
    <t>BOOK TRANSFER CREDIT 0015XT ORIGINATOR:LADDER CAPI</t>
  </si>
  <si>
    <t>'PABCC053049I4G09</t>
  </si>
  <si>
    <t>WIRE TRANSFER ISO AMT:USD 700000.00 STTLMT DATE:11</t>
  </si>
  <si>
    <t>BOOK TRANSFER DEBIT 007H4H ORIGINATOR:LADDER CAPIT</t>
  </si>
  <si>
    <t>BOOK TRANSFER CREDIT 001MVU ORIGINATOR:LADDER CAPI</t>
  </si>
  <si>
    <t>BOOK TRANSFER DEBIT 002OVR ORIGINATOR:LADDER CAPIT</t>
  </si>
  <si>
    <t>BOOK TRANSFER CREDIT 0086P3 ORIGINATOR:LADDER CAPI</t>
  </si>
  <si>
    <t>BOOK TRANSFER CREDIT 003EYY ORIGINATOR:LADDER CAPI</t>
  </si>
  <si>
    <t>'25BCJ5120LNZ5EK9</t>
  </si>
  <si>
    <t>BOOK TRANSFER DEBIT 005EK9 ORIGINATOR:LADDER CRE P</t>
  </si>
  <si>
    <t xml:space="preserve">BOOK TRANSFER CREDIT 005EK9 ORIGINATOR:LADDER CRE </t>
  </si>
  <si>
    <t>'PABCE51208HJ2VJ6</t>
  </si>
  <si>
    <t>WIRE TRANSFER ISO AMT:USD 437030.00 STTLMT DATE:11</t>
  </si>
  <si>
    <t>'25BC20618C4Z848P</t>
  </si>
  <si>
    <t>FINRA Account Transfer</t>
  </si>
  <si>
    <t>BMO Securities Repo Margin Interest</t>
  </si>
  <si>
    <t>WF Securities Repo Margin Interest</t>
  </si>
  <si>
    <t>Loan Deposit - Gainesville Portfolio (6 separate loans)</t>
  </si>
  <si>
    <t>Correction: Loan P&amp;I Remit</t>
  </si>
  <si>
    <t>DC1112252</t>
  </si>
  <si>
    <t>Clark Tower - Future Advance #8</t>
  </si>
  <si>
    <t>XFR from LCF Main HSBC to LCF Trading</t>
  </si>
  <si>
    <t>DC1112253</t>
  </si>
  <si>
    <t>0208821317FF</t>
  </si>
  <si>
    <t>0095190317FC</t>
  </si>
  <si>
    <t>9953800317JO</t>
  </si>
  <si>
    <t>PNC SWEEP INTEREST @ 0.000000 EFFECTIVE DATE 11-12</t>
  </si>
  <si>
    <t>'PABDB4717BWH55QD</t>
  </si>
  <si>
    <t>'PABDB4717ACJ0GCC</t>
  </si>
  <si>
    <t>WIRE TRANSFER ISO AMT:USD 312000.00 STTLMT DATE:11</t>
  </si>
  <si>
    <t>'25BDH2222EU01XPZ</t>
  </si>
  <si>
    <t>WIRE TRANSFER ISO AMT:USD 100000.00 STTLMT DATE:11</t>
  </si>
  <si>
    <t>Loan Deposit - Haven at Midtown</t>
  </si>
  <si>
    <t>Excess Funds - DGKER</t>
  </si>
  <si>
    <t>Excess Funds - DGWIL</t>
  </si>
  <si>
    <t>DGKER-1081-0000-500-</t>
  </si>
  <si>
    <t>DGKER-3670-0000-000-LCREE</t>
  </si>
  <si>
    <t>DGWIL-1081-0000-500-</t>
  </si>
  <si>
    <t>DGWIL-3670-0000-000-LCREE</t>
  </si>
  <si>
    <t>DGKER</t>
  </si>
  <si>
    <t>DC1113252</t>
  </si>
  <si>
    <t>DC1113253</t>
  </si>
  <si>
    <t>8876500318JO</t>
  </si>
  <si>
    <t>1170271318FF</t>
  </si>
  <si>
    <t>1004260318SB</t>
  </si>
  <si>
    <t>9852400318JO</t>
  </si>
  <si>
    <t>3181999484TC</t>
  </si>
  <si>
    <t>3181999486TC</t>
  </si>
  <si>
    <t>0173975318FC</t>
  </si>
  <si>
    <t>'25BEL25264EZ0YLH</t>
  </si>
  <si>
    <t>WIRE TRANSFER ISO AMT:USD 85311.98 STTLMT DATE:111</t>
  </si>
  <si>
    <t>PNC SWEEP INTEREST @ 0.000000 EFFECTIVE DATE 11-13</t>
  </si>
  <si>
    <t>'25BEL14268JZ43TS</t>
  </si>
  <si>
    <t>WIRE TRANSFER ISO AMT:USD 38114.35 STTLMT DATE:111</t>
  </si>
  <si>
    <t>'25BEL27561S01DSD</t>
  </si>
  <si>
    <t>WIRE TRANSFER ISO AMT:USD 491752.79 STTLMT DATE:11</t>
  </si>
  <si>
    <t>Overdraft Correction - LDG Peoria</t>
  </si>
  <si>
    <t>Loan Deposit - Palm By Club (3rd Deposit)</t>
  </si>
  <si>
    <t>Hamilton County Meridian Mark II Tax Bill</t>
  </si>
  <si>
    <t>Hamilton County Meridian Mark II Tax Bill Processing Fee</t>
  </si>
  <si>
    <t>Hamilton County Meridian Mark I Tax Bill</t>
  </si>
  <si>
    <t>Hamilton County Meridian Mark I Tax Bill Processing Fees</t>
  </si>
  <si>
    <t>Manual Payment - IT Consulting</t>
  </si>
  <si>
    <t>DC1114252</t>
  </si>
  <si>
    <t>LCREE-1460-0000-000-DGPEO</t>
  </si>
  <si>
    <t>DC1114253</t>
  </si>
  <si>
    <t>LCF  -1460-0000-000-MERID</t>
  </si>
  <si>
    <t>MERID-3660-0000-000-LCF</t>
  </si>
  <si>
    <t>DC1114254</t>
  </si>
  <si>
    <t>DC1114255</t>
  </si>
  <si>
    <t>DC1107255</t>
  </si>
  <si>
    <t>DC1107256</t>
  </si>
  <si>
    <t>DC1107257</t>
  </si>
  <si>
    <t>0125573321FC</t>
  </si>
  <si>
    <t>0125572321FC</t>
  </si>
  <si>
    <t>7131900321JO</t>
  </si>
  <si>
    <t>7132000321JO</t>
  </si>
  <si>
    <t>3216953404TC</t>
  </si>
  <si>
    <t>0154879321FC</t>
  </si>
  <si>
    <t>'PABHE2329CWI5L05</t>
  </si>
  <si>
    <t>WIRE TRANSFER ISO AMT:USD 400000.00 STTLMT DATE:11</t>
  </si>
  <si>
    <t>PNC SWEEP INTEREST @ 0.000000 EFFECTIVE DATE 11-14</t>
  </si>
  <si>
    <t>'25BHM1522EAZ8150</t>
  </si>
  <si>
    <t>BOOK TRANSFER CREDIT 008150 ORIGINATOR:LADDER CAPI</t>
  </si>
  <si>
    <t>'25BHK2617CD17OSW</t>
  </si>
  <si>
    <t>WIRE TRANSFER ISO STTLMT DATE:11172025 CLR SYS REF</t>
  </si>
  <si>
    <t>'PABHF2655J0I0YYY</t>
  </si>
  <si>
    <t>WIRE TRANSFER ISO AMT:USD 8600000.00 STTLMT DATE:1</t>
  </si>
  <si>
    <t>'25BHL33093IZ5I5U</t>
  </si>
  <si>
    <t>BOOK TRANSFER DEBIT 008150 ORIGINATOR:LADDER CAPIT</t>
  </si>
  <si>
    <t>Transfer</t>
  </si>
  <si>
    <t>XFR from LCFP to LCI PNC</t>
  </si>
  <si>
    <t>Nov RE Remit - DGFAR</t>
  </si>
  <si>
    <t>Nov RE Remit - DGBLO</t>
  </si>
  <si>
    <t>DC1117252</t>
  </si>
  <si>
    <t>DC1117253</t>
  </si>
  <si>
    <t>DC1117254</t>
  </si>
  <si>
    <t>DC1117255</t>
  </si>
  <si>
    <t>Manual Payment - 446 Broadway</t>
  </si>
  <si>
    <t xml:space="preserve"> CHIPS CREDIT </t>
  </si>
  <si>
    <t xml:space="preserve"> ATS CREDIT MEMO </t>
  </si>
  <si>
    <t xml:space="preserve"> FEDWIRE DEBIT </t>
  </si>
  <si>
    <t xml:space="preserve"> EFT DEBIT </t>
  </si>
  <si>
    <t xml:space="preserve"> ATS DEBIT MEMO </t>
  </si>
  <si>
    <t xml:space="preserve"> SWEEP TRANSFR FROM INVESTMENT ACCT 8026459924 </t>
  </si>
  <si>
    <t xml:space="preserve"> PNC SWEEP INTEREST @ 0.000000 EFFECTIVE DATE 11-17 </t>
  </si>
  <si>
    <t xml:space="preserve"> BOOK TRANSFER CREDIT 006EZ0 ORIGINATOR:LADDER CAPI </t>
  </si>
  <si>
    <t xml:space="preserve"> WIRE TRANSFER ISO AMT:USD 20000000.00 STTLMT DATE: </t>
  </si>
  <si>
    <t xml:space="preserve"> WIRE TRANSFER ISO STTLMT DATE:11182025 CLR SYS REF </t>
  </si>
  <si>
    <t xml:space="preserve"> WIRE TRANSFER ISO AMT:USD 3250000.00 STTLMT DATE:1 </t>
  </si>
  <si>
    <t xml:space="preserve"> SWEEP TO INVESTMENT ACCT# 8026459924 </t>
  </si>
  <si>
    <t xml:space="preserve"> BOOK TRANSFER DEBIT 005CFY ORIGINATOR:LADDER CAPIT </t>
  </si>
  <si>
    <t xml:space="preserve"> WIRE TRANSFER ISO AMT:USD 130000.00 STTLMT DATE:11 </t>
  </si>
  <si>
    <t xml:space="preserve"> BOOK TRANSFER CREDIT 005CFY ORIGINATOR:LADDER CAPI </t>
  </si>
  <si>
    <t xml:space="preserve"> WIRE TRANSFER ISO AMT:USD 29866.10 STTLMT DATE:111 </t>
  </si>
  <si>
    <t xml:space="preserve"> WIRE TRANSFER ISO AMT:USD 4300000.00 STTLMT DATE:1 </t>
  </si>
  <si>
    <t xml:space="preserve"> BOOK TRANSFER DEBIT 006EZ0 ORIGINATOR:LADDER CAPIT </t>
  </si>
  <si>
    <t xml:space="preserve"> 0098044322FC </t>
  </si>
  <si>
    <t xml:space="preserve"> 0099948322FC </t>
  </si>
  <si>
    <t xml:space="preserve"> 0100368322FC </t>
  </si>
  <si>
    <t xml:space="preserve"> 1006294322SB </t>
  </si>
  <si>
    <t xml:space="preserve"> 5274900322JO </t>
  </si>
  <si>
    <t xml:space="preserve"> 8761100321JO </t>
  </si>
  <si>
    <t xml:space="preserve"> 3222464071TC </t>
  </si>
  <si>
    <t xml:space="preserve"> '00000000000 </t>
  </si>
  <si>
    <t xml:space="preserve"> '25BIM0930L716EZ0 </t>
  </si>
  <si>
    <t xml:space="preserve"> '25BIJ4724PIZ7LCZ </t>
  </si>
  <si>
    <t xml:space="preserve"> '25BIL03493P07BU5 </t>
  </si>
  <si>
    <t xml:space="preserve"> '25BIL1507FE131B4 </t>
  </si>
  <si>
    <t xml:space="preserve"> '25BIH29471J15CFY </t>
  </si>
  <si>
    <t xml:space="preserve"> '25BIJ3700R5Z6SX0 </t>
  </si>
  <si>
    <t xml:space="preserve"> 'PABIC27168PI599R </t>
  </si>
  <si>
    <t xml:space="preserve"> '25BIL15082T03WJT </t>
  </si>
  <si>
    <t>SocGen Draw</t>
  </si>
  <si>
    <t>Loan Deposit - The Eisenhower</t>
  </si>
  <si>
    <t>Nov RE Remit - DGDAN</t>
  </si>
  <si>
    <t>Nov RE Remit - DGMON</t>
  </si>
  <si>
    <t>Nov RE Remit - DGTRO</t>
  </si>
  <si>
    <t>potential rent less bank fees?</t>
  </si>
  <si>
    <t>DC1118252</t>
  </si>
  <si>
    <t xml:space="preserve"> FEDWIRE CREDIT </t>
  </si>
  <si>
    <t xml:space="preserve"> DEBIT ACH SETTLEMENT </t>
  </si>
  <si>
    <t xml:space="preserve"> BOOK TRANSFER CREDIT 004639 ORIGINATOR:LC TRS I LL </t>
  </si>
  <si>
    <t xml:space="preserve"> BOOK TRANSFER CREDIT 0041ER ORIGINATOR:LADDER CAPI </t>
  </si>
  <si>
    <t xml:space="preserve"> WIRE TRANSFER ISO STTLMT DATE:11192025 CLR SYS REF </t>
  </si>
  <si>
    <t xml:space="preserve"> PNC SWEEP INTEREST @ 0.000000 EFFECTIVE DATE 11-18 </t>
  </si>
  <si>
    <t xml:space="preserve"> SWEEP TO INVESTMENT ACCT# 8026459924  </t>
  </si>
  <si>
    <t xml:space="preserve"> BOOK TRANSFER DEBIT 006ZC8 ORIGINATOR:LADDER CAPIT </t>
  </si>
  <si>
    <t xml:space="preserve"> BOOK TRANSFER DEBIT 007K78 ORIGINATOR:LADDER CAPIT </t>
  </si>
  <si>
    <t xml:space="preserve"> WIRE TRANSFER ISO AMT:USD 2085021.37 STTLMT DATE:1 </t>
  </si>
  <si>
    <t xml:space="preserve"> WIRE TRANSFER ISO AMT:USD 150090.00 STTLMT DATE:11 </t>
  </si>
  <si>
    <t xml:space="preserve"> BOOK TRANSFER DEBIT 0041ER ORIGINATOR:LADDER CAPIT </t>
  </si>
  <si>
    <t xml:space="preserve"> BOOK TRANSFER CREDIT 006ZC8 ORIGINATOR:LADDER CAPI </t>
  </si>
  <si>
    <t xml:space="preserve"> BOOK TRANSFER CREDIT 007K78 ORIGINATOR:LADDER CAPI </t>
  </si>
  <si>
    <t xml:space="preserve"> BOOK TRANSFER DEBIT 000W42 ORIGINATOR:LADDER CAPIT </t>
  </si>
  <si>
    <t xml:space="preserve"> WIRE TRANSFER ISO AMT:USD 103856.00 STTLMT DATE:11 </t>
  </si>
  <si>
    <t xml:space="preserve"> BOOK TRANSFER CREDIT 000W42 ORIGINATOR:LADDER CAPI </t>
  </si>
  <si>
    <t xml:space="preserve"> BOOK TRANSFER DEBIT 004639 ORIGINATOR:LC TRS I LLC </t>
  </si>
  <si>
    <t xml:space="preserve"> 0941741323FF </t>
  </si>
  <si>
    <t xml:space="preserve"> 3231978486TC </t>
  </si>
  <si>
    <t xml:space="preserve"> 3231978488TC </t>
  </si>
  <si>
    <t xml:space="preserve"> 3231978490TC </t>
  </si>
  <si>
    <t xml:space="preserve"> 3231978484TC </t>
  </si>
  <si>
    <t xml:space="preserve"> 3237612610TC </t>
  </si>
  <si>
    <t xml:space="preserve"> '25BJL21308L14639 </t>
  </si>
  <si>
    <t xml:space="preserve"> '25BJM2104F9141ER </t>
  </si>
  <si>
    <t xml:space="preserve"> '25BJL3936A615P2E </t>
  </si>
  <si>
    <t xml:space="preserve"> '25BJL1907PKZ6ZC8 </t>
  </si>
  <si>
    <t xml:space="preserve"> '25BJI2320NB07K78 </t>
  </si>
  <si>
    <t xml:space="preserve"> 'PABJB41384QJ4KCM </t>
  </si>
  <si>
    <t xml:space="preserve"> 'PABJB41383YI13LK </t>
  </si>
  <si>
    <t xml:space="preserve"> '25BJL1954B500W42 </t>
  </si>
  <si>
    <t xml:space="preserve"> 'PABJD2320NZJ2MXD </t>
  </si>
  <si>
    <t>Loan Closing - The Strand</t>
  </si>
  <si>
    <t>JPM Securites Repo Margin Call</t>
  </si>
  <si>
    <t>519 Uptown Owner's Account Reimbursement</t>
  </si>
  <si>
    <t>CD Margin Requirement</t>
  </si>
  <si>
    <t>Manual Payment - Il Dept Of Reven</t>
  </si>
  <si>
    <t>Manual Payment - Or Corp Taxes</t>
  </si>
  <si>
    <t>Manual Payment - IL Dept Of Revenue</t>
  </si>
  <si>
    <t>Manual Payment - OR Corp Taxes</t>
  </si>
  <si>
    <t>LCF  -1470-0000-000-519UP</t>
  </si>
  <si>
    <t>519UP</t>
  </si>
  <si>
    <t>519UP-1001-0001-540-</t>
  </si>
  <si>
    <t>519UP-3670-0000-000-LCF</t>
  </si>
  <si>
    <t>DC1119252</t>
  </si>
  <si>
    <t xml:space="preserve"> 6680800324JO </t>
  </si>
  <si>
    <t xml:space="preserve"> 3249753982TC </t>
  </si>
  <si>
    <t xml:space="preserve"> 3249753986TC </t>
  </si>
  <si>
    <t xml:space="preserve"> 3249753988TC </t>
  </si>
  <si>
    <t xml:space="preserve"> 3249753984TC </t>
  </si>
  <si>
    <t xml:space="preserve"> '25BKM2012O203CO0 </t>
  </si>
  <si>
    <t xml:space="preserve"> BOOK TRANSFER CREDIT 003CO0 ORIGINATOR:LADDER CAPI </t>
  </si>
  <si>
    <t xml:space="preserve"> '25BKM2012H806KNX </t>
  </si>
  <si>
    <t xml:space="preserve"> BOOK TRANSFER DEBIT 006KNX ORIGINATOR:LADDER CAPIT </t>
  </si>
  <si>
    <t xml:space="preserve"> '25BKL44477B181I4 </t>
  </si>
  <si>
    <t xml:space="preserve"> BOOK TRANSFER DEBIT 0081I4 ORIGINATOR:LADDER CAPIT </t>
  </si>
  <si>
    <t xml:space="preserve"> PNC SWEEP INTEREST @ 0.000000 EFFECTIVE DATE 11-19 </t>
  </si>
  <si>
    <t xml:space="preserve"> '25BKM3143M412QKN </t>
  </si>
  <si>
    <t xml:space="preserve"> BOOK TRANSFER CREDIT 002QKN ORIGINATOR:LADDER CAPI </t>
  </si>
  <si>
    <t xml:space="preserve"> '25BKM0909HC126KT </t>
  </si>
  <si>
    <t xml:space="preserve"> BOOK TRANSFER CREDIT 0026KT ORIGINATOR:LADDER CAPI </t>
  </si>
  <si>
    <t xml:space="preserve"> '25BKM3143KV05BPJ </t>
  </si>
  <si>
    <t xml:space="preserve"> BOOK TRANSFER CREDIT 005BPJ ORIGINATOR:LADDER CAPI </t>
  </si>
  <si>
    <t xml:space="preserve"> '25BKL44477MZ3L6R </t>
  </si>
  <si>
    <t xml:space="preserve"> BOOK TRANSFER CREDIT 003L6R ORIGINATOR:LADDER CAPI </t>
  </si>
  <si>
    <t xml:space="preserve"> '25BKI4941R814LYZ </t>
  </si>
  <si>
    <t xml:space="preserve"> WIRE TRANSFER ISO AMT:USD 10000000.00 STTLMT DATE: </t>
  </si>
  <si>
    <t xml:space="preserve"> BOOK TRANSFER DEBIT 003CO0 ORIGINATOR:LADDER CAPIT </t>
  </si>
  <si>
    <t xml:space="preserve"> '25BKJ5611HAZ5PSP </t>
  </si>
  <si>
    <t xml:space="preserve"> BOOK TRANSFER DEBIT 005PSP ORIGINATOR:LADDER CAPIT </t>
  </si>
  <si>
    <t xml:space="preserve"> '25BKL40492716QI3 </t>
  </si>
  <si>
    <t xml:space="preserve"> BOOK TRANSFER DEBIT 006QI3 ORIGINATOR:LADDER CAPIT </t>
  </si>
  <si>
    <t xml:space="preserve"> '25BKI14481S160DC </t>
  </si>
  <si>
    <t xml:space="preserve"> WIRE TRANSFER ISO AMT:USD 135000.00 STTLMT DATE:11 </t>
  </si>
  <si>
    <t xml:space="preserve"> '25BKM3143P8Z5AXC </t>
  </si>
  <si>
    <t xml:space="preserve"> BOOK TRANSFER CREDIT 005AXC ORIGINATOR:LC TRS I LL </t>
  </si>
  <si>
    <t xml:space="preserve"> '25BKM3143LA04TPL </t>
  </si>
  <si>
    <t xml:space="preserve"> BOOK TRANSFER CREDIT 004TPL ORIGINATOR:LADDER MIDC </t>
  </si>
  <si>
    <t xml:space="preserve"> BOOK TRANSFER DEBIT 002QKN ORIGINATOR:LADDER CAPIT </t>
  </si>
  <si>
    <t xml:space="preserve"> BOOK TRANSFER DEBIT 005BPJ ORIGINATOR:LADDER CAPIT </t>
  </si>
  <si>
    <t xml:space="preserve"> BOOK TRANSFER CREDIT 006KNX ORIGINATOR:LADDER CAPI </t>
  </si>
  <si>
    <t xml:space="preserve"> BOOK TRANSFER DEBIT 005AXC ORIGINATOR:LC TRS I LLC </t>
  </si>
  <si>
    <t xml:space="preserve"> '25BKM230953Z6RKH </t>
  </si>
  <si>
    <t xml:space="preserve"> BOOK TRANSFER DEBIT 006RKH ORIGINATOR:LC TRS I LLC </t>
  </si>
  <si>
    <t xml:space="preserve"> BOOK TRANSFER CREDIT 005PSP ORIGINATOR:LADDER CAPI </t>
  </si>
  <si>
    <t xml:space="preserve"> BOOK TRANSFER CREDIT 006QI3 ORIGINATOR:LADDER CAPI </t>
  </si>
  <si>
    <t xml:space="preserve"> 'PABKE5611I9H2VPG </t>
  </si>
  <si>
    <t xml:space="preserve"> WIRE TRANSFER ISO AMT:USD 1780000.00 STTLMT DATE:1 </t>
  </si>
  <si>
    <t xml:space="preserve"> 'PABKG404929J11VU </t>
  </si>
  <si>
    <t xml:space="preserve"> WIRE TRANSFER ISO AMT:USD 1300.00 STTLMT DATE:1120 </t>
  </si>
  <si>
    <t xml:space="preserve"> '25323013620230 </t>
  </si>
  <si>
    <t xml:space="preserve"> ACH CREDIT RECEIVED - Cust ID: 701420/01873536 Des </t>
  </si>
  <si>
    <t xml:space="preserve"> BOOK TRANSFER DEBIT 003L6R ORIGINATOR:LADDER CAPIT </t>
  </si>
  <si>
    <t xml:space="preserve"> BOOK TRANSFER CREDIT 0081I4 ORIGINATOR:LADDER CAPI </t>
  </si>
  <si>
    <t xml:space="preserve"> BOOK TRANSFER DEBIT 0026KT ORIGINATOR:LADDER CAPIT </t>
  </si>
  <si>
    <t xml:space="preserve"> BOOK TRANSFER CREDIT 006RKH ORIGINATOR:LC TRS I LL </t>
  </si>
  <si>
    <t xml:space="preserve"> BOOK TRANSFER DEBIT 004TPL ORIGINATOR:LADDER MIDCO </t>
  </si>
  <si>
    <t>Loan Deposit - Rivers Bend Apartments</t>
  </si>
  <si>
    <t>Q3'25 Service Cost Allocation</t>
  </si>
  <si>
    <t>Q3'25 IC Rent Payments - Omaha</t>
  </si>
  <si>
    <t>XFR from TRS1 PNC to MID2T PNC</t>
  </si>
  <si>
    <t>XFR from MID2T PNC to LCC PNC</t>
  </si>
  <si>
    <t>ORIG CO NAME=ALAMEDA COUNTY</t>
  </si>
  <si>
    <t>ORIG CO NAME=NJ WEB PMT 02201</t>
  </si>
  <si>
    <t>ORIG CO NAME=COMP OF MARYLAND</t>
  </si>
  <si>
    <t>Manual Payment - Alameda County</t>
  </si>
  <si>
    <t>Manual Payment - Nj Web Pmt 02201</t>
  </si>
  <si>
    <t>Manual Payment - Comp Of Maryland</t>
  </si>
  <si>
    <t>Manual Payment - NJ Tax Payment</t>
  </si>
  <si>
    <t>DC1120252</t>
  </si>
  <si>
    <t>Nov RE Shortfall - DGPSW</t>
  </si>
  <si>
    <t>LCREE-1460-0000-000-DGPSW</t>
  </si>
  <si>
    <t>Rental Income - SAMOF</t>
  </si>
  <si>
    <t>LCREE-1470-0000-000-SAMOF</t>
  </si>
  <si>
    <t>DC1120253</t>
  </si>
  <si>
    <t>DC1120254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</si>
</sst>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#,##0_);\ @_)"/>
    <numFmt numFmtId="165" formatCode="#,##0.00;\(#,##0.00\)"/>
    <numFmt numFmtId="166" formatCode="_(* #,##0_);_(* \(#,##0\);_(* &quot;-&quot;??_);_(@_)"/>
    <numFmt numFmtId="167" formatCode="#,##0.00_);\(#,##0.00\);\ &quot;-&quot;_);\ @_)"/>
    <numFmt numFmtId="168" formatCode="#,##0.00_);\(#,##0.00\);\ #,##0.00_);\ @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26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4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8" applyNumberFormat="0" applyAlignment="0" applyProtection="0"/>
    <xf numFmtId="0" fontId="17" fillId="27" borderId="9" applyNumberFormat="0" applyAlignment="0" applyProtection="0"/>
    <xf numFmtId="0" fontId="18" fillId="27" borderId="8" applyNumberFormat="0" applyAlignment="0" applyProtection="0"/>
    <xf numFmtId="0" fontId="19" fillId="0" borderId="10" applyNumberFormat="0" applyFill="0" applyAlignment="0" applyProtection="0"/>
    <xf numFmtId="0" fontId="20" fillId="28" borderId="11" applyNumberFormat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2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2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8" fillId="0" borderId="0">
      <alignment vertical="top"/>
    </xf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>
      <alignment vertical="top"/>
    </xf>
    <xf numFmtId="0" fontId="9" fillId="0" borderId="0"/>
    <xf numFmtId="0" fontId="4" fillId="0" borderId="0"/>
    <xf numFmtId="0" fontId="1" fillId="0" borderId="0"/>
    <xf numFmtId="0" fontId="1" fillId="0" borderId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8" fillId="0" borderId="0">
      <alignment vertical="top"/>
    </xf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4" borderId="0" applyNumberFormat="0" applyBorder="0" applyAlignment="0" applyProtection="0"/>
    <xf numFmtId="0" fontId="44" fillId="26" borderId="8" applyNumberFormat="0" applyAlignment="0" applyProtection="0"/>
    <xf numFmtId="0" fontId="45" fillId="27" borderId="9" applyNumberFormat="0" applyAlignment="0" applyProtection="0"/>
    <xf numFmtId="0" fontId="46" fillId="27" borderId="8" applyNumberFormat="0" applyAlignment="0" applyProtection="0"/>
    <xf numFmtId="0" fontId="47" fillId="0" borderId="10" applyNumberFormat="0" applyFill="0" applyAlignment="0" applyProtection="0"/>
    <xf numFmtId="0" fontId="48" fillId="28" borderId="11" applyNumberFormat="0" applyAlignment="0" applyProtection="0"/>
    <xf numFmtId="0" fontId="49" fillId="0" borderId="0" applyNumberFormat="0" applyFill="0" applyBorder="0" applyAlignment="0" applyProtection="0"/>
    <xf numFmtId="0" fontId="28" fillId="5" borderId="3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12" applyNumberFormat="0" applyFill="0" applyAlignment="0" applyProtection="0"/>
    <xf numFmtId="0" fontId="52" fillId="29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52" fillId="30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5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52" fillId="3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52" fillId="33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52" fillId="34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37" fillId="0" borderId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0" borderId="0"/>
    <xf numFmtId="0" fontId="28" fillId="0" borderId="0"/>
    <xf numFmtId="0" fontId="37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37" fillId="0" borderId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37" fillId="0" borderId="0"/>
    <xf numFmtId="0" fontId="8" fillId="0" borderId="0">
      <alignment vertical="top"/>
    </xf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4" fillId="0" borderId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</cellStyleXfs>
  <cellXfs count="148">
    <xf numFmtId="0" fontId="0" fillId="0" borderId="0" xfId="0"/>
    <xf numFmtId="0" fontId="3" fillId="0" borderId="0" xfId="0" applyFont="1"/>
    <xf numFmtId="43" fontId="0" fillId="0" borderId="0" xfId="1" applyFont="1" applyFill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9" fontId="2" fillId="0" borderId="0" xfId="3" applyFont="1" applyFill="1"/>
    <xf numFmtId="2" fontId="0" fillId="0" borderId="0" xfId="1" applyNumberFormat="1" applyFont="1" applyFill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3" fillId="2" borderId="2" xfId="0" applyFont="1" applyFill="1" applyBorder="1"/>
    <xf numFmtId="0" fontId="0" fillId="0" borderId="4" xfId="0" quotePrefix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35" borderId="0" xfId="0" applyFill="1"/>
    <xf numFmtId="14" fontId="0" fillId="35" borderId="0" xfId="0" applyNumberFormat="1" applyFill="1"/>
    <xf numFmtId="43" fontId="0" fillId="0" borderId="0" xfId="2579" applyFont="1"/>
    <xf numFmtId="43" fontId="0" fillId="36" borderId="0" xfId="2579" applyFont="1" applyFill="1"/>
    <xf numFmtId="0" fontId="0" fillId="36" borderId="0" xfId="0" applyFill="1"/>
    <xf numFmtId="43" fontId="0" fillId="37" borderId="0" xfId="2579" applyFont="1" applyFill="1"/>
    <xf numFmtId="0" fontId="0" fillId="37" borderId="0" xfId="0" applyFill="1"/>
    <xf numFmtId="43" fontId="0" fillId="35" borderId="0" xfId="2579" applyFont="1" applyFill="1"/>
    <xf numFmtId="0" fontId="0" fillId="38" borderId="0" xfId="0" applyFill="1"/>
    <xf numFmtId="43" fontId="0" fillId="38" borderId="0" xfId="2579" applyFont="1" applyFill="1"/>
    <xf numFmtId="14" fontId="0" fillId="37" borderId="0" xfId="0" applyNumberFormat="1" applyFill="1"/>
    <xf numFmtId="14" fontId="0" fillId="36" borderId="0" xfId="0" applyNumberFormat="1" applyFill="1"/>
    <xf numFmtId="14" fontId="0" fillId="38" borderId="0" xfId="0" applyNumberFormat="1" applyFill="1"/>
    <xf numFmtId="43" fontId="0" fillId="0" borderId="0" xfId="1" applyFont="1"/>
    <xf numFmtId="0" fontId="20" fillId="39" borderId="17" xfId="0" applyFont="1" applyFill="1" applyBorder="1"/>
    <xf numFmtId="0" fontId="20" fillId="39" borderId="18" xfId="0" applyFont="1" applyFill="1" applyBorder="1"/>
    <xf numFmtId="43" fontId="20" fillId="39" borderId="18" xfId="1" applyFont="1" applyFill="1" applyBorder="1"/>
    <xf numFmtId="0" fontId="20" fillId="39" borderId="19" xfId="0" applyFont="1" applyFill="1" applyBorder="1"/>
    <xf numFmtId="0" fontId="0" fillId="40" borderId="20" xfId="0" applyFill="1" applyBorder="1"/>
    <xf numFmtId="0" fontId="0" fillId="40" borderId="21" xfId="0" applyFill="1" applyBorder="1"/>
    <xf numFmtId="14" fontId="0" fillId="40" borderId="21" xfId="0" applyNumberFormat="1" applyFill="1" applyBorder="1"/>
    <xf numFmtId="43" fontId="0" fillId="40" borderId="21" xfId="1" applyFont="1" applyFill="1" applyBorder="1"/>
    <xf numFmtId="43" fontId="0" fillId="40" borderId="22" xfId="1" applyFont="1" applyFill="1" applyBorder="1"/>
    <xf numFmtId="0" fontId="0" fillId="41" borderId="20" xfId="0" applyFill="1" applyBorder="1"/>
    <xf numFmtId="0" fontId="0" fillId="41" borderId="21" xfId="0" applyFill="1" applyBorder="1"/>
    <xf numFmtId="14" fontId="0" fillId="41" borderId="21" xfId="0" applyNumberFormat="1" applyFill="1" applyBorder="1"/>
    <xf numFmtId="43" fontId="0" fillId="41" borderId="21" xfId="1" applyFont="1" applyFill="1" applyBorder="1"/>
    <xf numFmtId="43" fontId="0" fillId="41" borderId="22" xfId="1" applyFont="1" applyFill="1" applyBorder="1"/>
    <xf numFmtId="0" fontId="0" fillId="35" borderId="21" xfId="0" applyFill="1" applyBorder="1"/>
    <xf numFmtId="0" fontId="0" fillId="41" borderId="23" xfId="0" applyFill="1" applyBorder="1"/>
    <xf numFmtId="0" fontId="0" fillId="41" borderId="24" xfId="0" applyFill="1" applyBorder="1"/>
    <xf numFmtId="14" fontId="0" fillId="41" borderId="24" xfId="0" applyNumberFormat="1" applyFill="1" applyBorder="1"/>
    <xf numFmtId="43" fontId="0" fillId="41" borderId="24" xfId="1" applyFont="1" applyFill="1" applyBorder="1"/>
    <xf numFmtId="43" fontId="0" fillId="41" borderId="25" xfId="1" applyFont="1" applyFill="1" applyBorder="1"/>
    <xf numFmtId="1" fontId="0" fillId="0" borderId="0" xfId="0" applyNumberFormat="1" applyAlignment="1">
      <alignment horizontal="right" vertical="top"/>
    </xf>
    <xf numFmtId="1" fontId="0" fillId="0" borderId="0" xfId="0" applyNumberFormat="1"/>
    <xf numFmtId="43" fontId="0" fillId="0" borderId="0" xfId="1" applyFont="1" applyFill="1" applyBorder="1"/>
    <xf numFmtId="43" fontId="0" fillId="0" borderId="0" xfId="2433" applyFont="1" applyFill="1"/>
    <xf numFmtId="0" fontId="2" fillId="0" borderId="2" xfId="0" applyFont="1" applyBorder="1"/>
    <xf numFmtId="2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4" fontId="2" fillId="0" borderId="0" xfId="0" applyNumberFormat="1" applyFont="1" applyAlignment="1">
      <alignment horizontal="right" vertical="top"/>
    </xf>
    <xf numFmtId="165" fontId="4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0" fillId="0" borderId="13" xfId="0" applyFont="1" applyBorder="1" applyAlignment="1">
      <alignment horizontal="centerContinuous"/>
    </xf>
    <xf numFmtId="0" fontId="30" fillId="0" borderId="14" xfId="0" applyFont="1" applyBorder="1" applyAlignment="1">
      <alignment horizontal="centerContinuous"/>
    </xf>
    <xf numFmtId="1" fontId="31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0" fontId="30" fillId="0" borderId="15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3" fillId="0" borderId="4" xfId="0" applyFont="1" applyBorder="1"/>
    <xf numFmtId="0" fontId="33" fillId="0" borderId="0" xfId="0" applyFont="1"/>
    <xf numFmtId="0" fontId="32" fillId="0" borderId="0" xfId="0" applyFont="1" applyAlignment="1">
      <alignment horizontal="left"/>
    </xf>
    <xf numFmtId="43" fontId="32" fillId="0" borderId="16" xfId="0" applyNumberFormat="1" applyFont="1" applyBorder="1"/>
    <xf numFmtId="43" fontId="33" fillId="0" borderId="0" xfId="1" applyFont="1" applyFill="1" applyBorder="1"/>
    <xf numFmtId="164" fontId="32" fillId="0" borderId="0" xfId="0" applyNumberFormat="1" applyFont="1" applyAlignment="1">
      <alignment horizontal="left"/>
    </xf>
    <xf numFmtId="0" fontId="4" fillId="0" borderId="0" xfId="4"/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0" fillId="3" borderId="0" xfId="1" applyFont="1" applyFill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5" fillId="3" borderId="0" xfId="0" applyFont="1" applyFill="1"/>
    <xf numFmtId="0" fontId="3" fillId="3" borderId="0" xfId="0" applyFont="1" applyFill="1"/>
    <xf numFmtId="43" fontId="0" fillId="3" borderId="0" xfId="1" applyFont="1" applyFill="1" applyBorder="1"/>
    <xf numFmtId="43" fontId="5" fillId="0" borderId="0" xfId="1" applyFont="1"/>
    <xf numFmtId="43" fontId="5" fillId="0" borderId="26" xfId="1" applyFont="1" applyBorder="1"/>
    <xf numFmtId="43" fontId="0" fillId="0" borderId="26" xfId="1" applyFont="1" applyBorder="1"/>
    <xf numFmtId="43" fontId="0" fillId="0" borderId="0" xfId="0" applyNumberFormat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0" xfId="0" quotePrefix="1" applyAlignment="1">
      <alignment horizontal="left"/>
    </xf>
    <xf numFmtId="167" fontId="5" fillId="0" borderId="16" xfId="0" applyNumberFormat="1" applyFon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4" fontId="5" fillId="0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4" xfId="0" quotePrefix="1" applyFont="1" applyBorder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4" xfId="2432" quotePrefix="1" applyFont="1" applyBorder="1" applyAlignment="1">
      <alignment horizontal="left"/>
    </xf>
    <xf numFmtId="0" fontId="9" fillId="0" borderId="0" xfId="2432" quotePrefix="1" applyFont="1" applyAlignment="1">
      <alignment horizontal="left"/>
    </xf>
    <xf numFmtId="0" fontId="9" fillId="0" borderId="0" xfId="2432" applyFont="1"/>
    <xf numFmtId="168" fontId="5" fillId="0" borderId="0" xfId="1" applyNumberFormat="1" applyFont="1" applyFill="1" applyBorder="1" applyAlignment="1">
      <alignment horizontal="right"/>
    </xf>
    <xf numFmtId="4" fontId="5" fillId="0" borderId="0" xfId="1" applyNumberFormat="1" applyFont="1" applyBorder="1" applyAlignment="1">
      <alignment horizontal="right"/>
    </xf>
    <xf numFmtId="0" fontId="0" fillId="0" borderId="16" xfId="0" applyBorder="1"/>
    <xf numFmtId="0" fontId="0" fillId="0" borderId="4" xfId="0" applyBorder="1"/>
    <xf numFmtId="44" fontId="0" fillId="0" borderId="16" xfId="0" applyNumberFormat="1" applyBorder="1"/>
    <xf numFmtId="44" fontId="0" fillId="0" borderId="27" xfId="2582" applyFont="1" applyFill="1" applyBorder="1"/>
    <xf numFmtId="44" fontId="0" fillId="0" borderId="28" xfId="2582" applyFont="1" applyFill="1" applyBorder="1"/>
    <xf numFmtId="44" fontId="2" fillId="0" borderId="29" xfId="2582" applyFont="1" applyFill="1" applyBorder="1"/>
    <xf numFmtId="43" fontId="32" fillId="0" borderId="0" xfId="1" applyFont="1"/>
    <xf numFmtId="2" fontId="0" fillId="2" borderId="0" xfId="0" applyNumberFormat="1" applyFill="1"/>
    <xf numFmtId="2" fontId="0" fillId="2" borderId="0" xfId="1" applyNumberFormat="1" applyFont="1" applyFill="1"/>
    <xf numFmtId="2" fontId="0" fillId="42" borderId="0" xfId="1" applyNumberFormat="1" applyFont="1" applyFill="1"/>
    <xf numFmtId="0" fontId="0" fillId="42" borderId="0" xfId="0" applyFill="1"/>
    <xf numFmtId="0" fontId="4" fillId="0" borderId="0" xfId="2595" applyFont="1"/>
    <xf numFmtId="0" fontId="2" fillId="0" borderId="2" xfId="0" applyFont="1" applyBorder="1" applyAlignment="1">
      <alignment horizontal="center"/>
    </xf>
  </cellXfs>
  <cellStyles count="3026">
    <cellStyle name="20% - Accent1" xfId="2449" builtinId="30" customBuiltin="1"/>
    <cellStyle name="20% - Accent1 10" xfId="25" xr:uid="{00000000-0005-0000-0000-000000000000}"/>
    <cellStyle name="20% - Accent1 100" xfId="26" xr:uid="{00000000-0005-0000-0000-000001000000}"/>
    <cellStyle name="20% - Accent1 101" xfId="27" xr:uid="{00000000-0005-0000-0000-000002000000}"/>
    <cellStyle name="20% - Accent1 102" xfId="28" xr:uid="{00000000-0005-0000-0000-000003000000}"/>
    <cellStyle name="20% - Accent1 103" xfId="29" xr:uid="{00000000-0005-0000-0000-000004000000}"/>
    <cellStyle name="20% - Accent1 104" xfId="30" xr:uid="{00000000-0005-0000-0000-000005000000}"/>
    <cellStyle name="20% - Accent1 105" xfId="31" xr:uid="{00000000-0005-0000-0000-000006000000}"/>
    <cellStyle name="20% - Accent1 106" xfId="32" xr:uid="{00000000-0005-0000-0000-000007000000}"/>
    <cellStyle name="20% - Accent1 107" xfId="33" xr:uid="{00000000-0005-0000-0000-000008000000}"/>
    <cellStyle name="20% - Accent1 108" xfId="34" xr:uid="{00000000-0005-0000-0000-000009000000}"/>
    <cellStyle name="20% - Accent1 109" xfId="35" xr:uid="{00000000-0005-0000-0000-00000A000000}"/>
    <cellStyle name="20% - Accent1 11" xfId="36" xr:uid="{00000000-0005-0000-0000-00000B000000}"/>
    <cellStyle name="20% - Accent1 110" xfId="37" xr:uid="{00000000-0005-0000-0000-00000C000000}"/>
    <cellStyle name="20% - Accent1 111" xfId="38" xr:uid="{00000000-0005-0000-0000-00000D000000}"/>
    <cellStyle name="20% - Accent1 112" xfId="39" xr:uid="{00000000-0005-0000-0000-00000E000000}"/>
    <cellStyle name="20% - Accent1 113" xfId="40" xr:uid="{00000000-0005-0000-0000-00000F000000}"/>
    <cellStyle name="20% - Accent1 114" xfId="41" xr:uid="{00000000-0005-0000-0000-000010000000}"/>
    <cellStyle name="20% - Accent1 115" xfId="42" xr:uid="{00000000-0005-0000-0000-000011000000}"/>
    <cellStyle name="20% - Accent1 116" xfId="43" xr:uid="{00000000-0005-0000-0000-000012000000}"/>
    <cellStyle name="20% - Accent1 117" xfId="44" xr:uid="{00000000-0005-0000-0000-000013000000}"/>
    <cellStyle name="20% - Accent1 118" xfId="45" xr:uid="{00000000-0005-0000-0000-000014000000}"/>
    <cellStyle name="20% - Accent1 119" xfId="46" xr:uid="{00000000-0005-0000-0000-000015000000}"/>
    <cellStyle name="20% - Accent1 12" xfId="47" xr:uid="{00000000-0005-0000-0000-000016000000}"/>
    <cellStyle name="20% - Accent1 120" xfId="48" xr:uid="{00000000-0005-0000-0000-000017000000}"/>
    <cellStyle name="20% - Accent1 121" xfId="49" xr:uid="{00000000-0005-0000-0000-000018000000}"/>
    <cellStyle name="20% - Accent1 122" xfId="50" xr:uid="{00000000-0005-0000-0000-000019000000}"/>
    <cellStyle name="20% - Accent1 123" xfId="51" xr:uid="{00000000-0005-0000-0000-00001A000000}"/>
    <cellStyle name="20% - Accent1 124" xfId="52" xr:uid="{00000000-0005-0000-0000-00001B000000}"/>
    <cellStyle name="20% - Accent1 125" xfId="53" xr:uid="{00000000-0005-0000-0000-00001C000000}"/>
    <cellStyle name="20% - Accent1 126" xfId="54" xr:uid="{00000000-0005-0000-0000-00001D000000}"/>
    <cellStyle name="20% - Accent1 127" xfId="55" xr:uid="{00000000-0005-0000-0000-00001E000000}"/>
    <cellStyle name="20% - Accent1 128" xfId="56" xr:uid="{00000000-0005-0000-0000-00001F000000}"/>
    <cellStyle name="20% - Accent1 129" xfId="57" xr:uid="{00000000-0005-0000-0000-000020000000}"/>
    <cellStyle name="20% - Accent1 13" xfId="58" xr:uid="{00000000-0005-0000-0000-000021000000}"/>
    <cellStyle name="20% - Accent1 130" xfId="59" xr:uid="{00000000-0005-0000-0000-000022000000}"/>
    <cellStyle name="20% - Accent1 131" xfId="60" xr:uid="{00000000-0005-0000-0000-000023000000}"/>
    <cellStyle name="20% - Accent1 132" xfId="61" xr:uid="{00000000-0005-0000-0000-000024000000}"/>
    <cellStyle name="20% - Accent1 133" xfId="62" xr:uid="{00000000-0005-0000-0000-000025000000}"/>
    <cellStyle name="20% - Accent1 134" xfId="63" xr:uid="{00000000-0005-0000-0000-000026000000}"/>
    <cellStyle name="20% - Accent1 135" xfId="64" xr:uid="{00000000-0005-0000-0000-000027000000}"/>
    <cellStyle name="20% - Accent1 136" xfId="65" xr:uid="{00000000-0005-0000-0000-000028000000}"/>
    <cellStyle name="20% - Accent1 137" xfId="66" xr:uid="{00000000-0005-0000-0000-000029000000}"/>
    <cellStyle name="20% - Accent1 138" xfId="67" xr:uid="{00000000-0005-0000-0000-00002A000000}"/>
    <cellStyle name="20% - Accent1 139" xfId="68" xr:uid="{00000000-0005-0000-0000-00002B000000}"/>
    <cellStyle name="20% - Accent1 14" xfId="69" xr:uid="{00000000-0005-0000-0000-00002C000000}"/>
    <cellStyle name="20% - Accent1 140" xfId="70" xr:uid="{00000000-0005-0000-0000-00002D000000}"/>
    <cellStyle name="20% - Accent1 141" xfId="71" xr:uid="{00000000-0005-0000-0000-00002E000000}"/>
    <cellStyle name="20% - Accent1 142" xfId="72" xr:uid="{00000000-0005-0000-0000-00002F000000}"/>
    <cellStyle name="20% - Accent1 143" xfId="73" xr:uid="{00000000-0005-0000-0000-000030000000}"/>
    <cellStyle name="20% - Accent1 144" xfId="74" xr:uid="{00000000-0005-0000-0000-000031000000}"/>
    <cellStyle name="20% - Accent1 145" xfId="75" xr:uid="{00000000-0005-0000-0000-000032000000}"/>
    <cellStyle name="20% - Accent1 146" xfId="76" xr:uid="{00000000-0005-0000-0000-000033000000}"/>
    <cellStyle name="20% - Accent1 147" xfId="77" xr:uid="{00000000-0005-0000-0000-000034000000}"/>
    <cellStyle name="20% - Accent1 148" xfId="78" xr:uid="{00000000-0005-0000-0000-000035000000}"/>
    <cellStyle name="20% - Accent1 149" xfId="79" xr:uid="{00000000-0005-0000-0000-000036000000}"/>
    <cellStyle name="20% - Accent1 15" xfId="80" xr:uid="{00000000-0005-0000-0000-000037000000}"/>
    <cellStyle name="20% - Accent1 150" xfId="81" xr:uid="{00000000-0005-0000-0000-000038000000}"/>
    <cellStyle name="20% - Accent1 151" xfId="82" xr:uid="{00000000-0005-0000-0000-000039000000}"/>
    <cellStyle name="20% - Accent1 152" xfId="83" xr:uid="{00000000-0005-0000-0000-00003A000000}"/>
    <cellStyle name="20% - Accent1 153" xfId="84" xr:uid="{00000000-0005-0000-0000-00003B000000}"/>
    <cellStyle name="20% - Accent1 154" xfId="85" xr:uid="{00000000-0005-0000-0000-00003C000000}"/>
    <cellStyle name="20% - Accent1 155" xfId="2483" xr:uid="{FBDF94F8-2328-47CA-958B-08168D00665C}"/>
    <cellStyle name="20% - Accent1 156" xfId="2499" xr:uid="{9DCED19E-2417-4FD1-8EA0-D9DD6ED2F8BA}"/>
    <cellStyle name="20% - Accent1 157" xfId="2514" xr:uid="{1C554C35-5844-466D-896F-EDF89A979F80}"/>
    <cellStyle name="20% - Accent1 158" xfId="2531" xr:uid="{3375F528-1C00-4E2D-B7CD-89BB491F7351}"/>
    <cellStyle name="20% - Accent1 159" xfId="2545" xr:uid="{0C81B7BA-3644-4707-A647-E73384D23E8E}"/>
    <cellStyle name="20% - Accent1 16" xfId="86" xr:uid="{00000000-0005-0000-0000-00003D000000}"/>
    <cellStyle name="20% - Accent1 160" xfId="2613" xr:uid="{A17FE9D6-FF62-4D92-8E61-9E4CD3BE14C1}"/>
    <cellStyle name="20% - Accent1 161" xfId="2633" xr:uid="{5624FC04-1AEF-4737-B2FA-44F5B12049E9}"/>
    <cellStyle name="20% - Accent1 162" xfId="2653" xr:uid="{EC648801-E538-46B6-A04C-FDF90F41C80C}"/>
    <cellStyle name="20% - Accent1 163" xfId="2689" xr:uid="{0F14ACBA-9434-4722-B5EE-51EDAB038D9D}"/>
    <cellStyle name="20% - Accent1 164" xfId="2717" xr:uid="{4500E669-9984-4465-8747-9304A1509DAE}"/>
    <cellStyle name="20% - Accent1 165" xfId="2737" xr:uid="{E213900F-2D4D-4A7B-A513-984E30C7B9D5}"/>
    <cellStyle name="20% - Accent1 166" xfId="2757" xr:uid="{EB2C35D0-F224-4D14-A6E2-59F12B4BC2CF}"/>
    <cellStyle name="20% - Accent1 167" xfId="2777" xr:uid="{5C7BC3FD-36C0-4E80-9C11-87CE39F5C190}"/>
    <cellStyle name="20% - Accent1 168" xfId="2797" xr:uid="{3D98BB89-DE7C-4785-963E-90C40DE59795}"/>
    <cellStyle name="20% - Accent1 169" xfId="2818" xr:uid="{9C8A2237-45EB-48C3-91D2-FCE2F52D023D}"/>
    <cellStyle name="20% - Accent1 17" xfId="87" xr:uid="{00000000-0005-0000-0000-00003E000000}"/>
    <cellStyle name="20% - Accent1 170" xfId="2840" xr:uid="{6176962C-61AF-44EB-81D1-1F62F969FE28}"/>
    <cellStyle name="20% - Accent1 171" xfId="2861" xr:uid="{AF342C58-B690-4B41-9611-BFE2028784F6}"/>
    <cellStyle name="20% - Accent1 172" xfId="2883" xr:uid="{66F6A0AE-A9E9-4BD0-A163-106424688B7F}"/>
    <cellStyle name="20% - Accent1 173" xfId="2905" xr:uid="{367DDDCD-63F2-4D3D-9E18-6CCDA37A1D39}"/>
    <cellStyle name="20% - Accent1 174" xfId="2925" xr:uid="{EF7F75EB-91B7-4BA0-B651-A5F511AEE939}"/>
    <cellStyle name="20% - Accent1 175" xfId="2946" xr:uid="{1C49A84F-B7FC-4A61-8ECE-A89231D18372}"/>
    <cellStyle name="20% - Accent1 176" xfId="2967" xr:uid="{5CD0E101-E22A-4110-9857-8D0A06D8CA6B}"/>
    <cellStyle name="20% - Accent1 177" xfId="2988" xr:uid="{E4EE7633-D4DF-4B76-A7BB-4D61C266B208}"/>
    <cellStyle name="20% - Accent1 178" xfId="3008" xr:uid="{E6F21F5E-88F3-4380-94FE-0A3D3C57EC61}"/>
    <cellStyle name="20% - Accent1 18" xfId="88" xr:uid="{00000000-0005-0000-0000-00003F000000}"/>
    <cellStyle name="20% - Accent1 19" xfId="89" xr:uid="{00000000-0005-0000-0000-000040000000}"/>
    <cellStyle name="20% - Accent1 2" xfId="90" xr:uid="{00000000-0005-0000-0000-000041000000}"/>
    <cellStyle name="20% - Accent1 20" xfId="91" xr:uid="{00000000-0005-0000-0000-000042000000}"/>
    <cellStyle name="20% - Accent1 21" xfId="92" xr:uid="{00000000-0005-0000-0000-000043000000}"/>
    <cellStyle name="20% - Accent1 22" xfId="93" xr:uid="{00000000-0005-0000-0000-000044000000}"/>
    <cellStyle name="20% - Accent1 23" xfId="94" xr:uid="{00000000-0005-0000-0000-000045000000}"/>
    <cellStyle name="20% - Accent1 24" xfId="95" xr:uid="{00000000-0005-0000-0000-000046000000}"/>
    <cellStyle name="20% - Accent1 25" xfId="96" xr:uid="{00000000-0005-0000-0000-000047000000}"/>
    <cellStyle name="20% - Accent1 26" xfId="97" xr:uid="{00000000-0005-0000-0000-000048000000}"/>
    <cellStyle name="20% - Accent1 27" xfId="98" xr:uid="{00000000-0005-0000-0000-000049000000}"/>
    <cellStyle name="20% - Accent1 28" xfId="99" xr:uid="{00000000-0005-0000-0000-00004A000000}"/>
    <cellStyle name="20% - Accent1 29" xfId="100" xr:uid="{00000000-0005-0000-0000-00004B000000}"/>
    <cellStyle name="20% - Accent1 3" xfId="101" xr:uid="{00000000-0005-0000-0000-00004C000000}"/>
    <cellStyle name="20% - Accent1 30" xfId="102" xr:uid="{00000000-0005-0000-0000-00004D000000}"/>
    <cellStyle name="20% - Accent1 31" xfId="103" xr:uid="{00000000-0005-0000-0000-00004E000000}"/>
    <cellStyle name="20% - Accent1 32" xfId="104" xr:uid="{00000000-0005-0000-0000-00004F000000}"/>
    <cellStyle name="20% - Accent1 33" xfId="105" xr:uid="{00000000-0005-0000-0000-000050000000}"/>
    <cellStyle name="20% - Accent1 34" xfId="106" xr:uid="{00000000-0005-0000-0000-000051000000}"/>
    <cellStyle name="20% - Accent1 35" xfId="107" xr:uid="{00000000-0005-0000-0000-000052000000}"/>
    <cellStyle name="20% - Accent1 36" xfId="108" xr:uid="{00000000-0005-0000-0000-000053000000}"/>
    <cellStyle name="20% - Accent1 37" xfId="109" xr:uid="{00000000-0005-0000-0000-000054000000}"/>
    <cellStyle name="20% - Accent1 38" xfId="110" xr:uid="{00000000-0005-0000-0000-000055000000}"/>
    <cellStyle name="20% - Accent1 39" xfId="111" xr:uid="{00000000-0005-0000-0000-000056000000}"/>
    <cellStyle name="20% - Accent1 4" xfId="112" xr:uid="{00000000-0005-0000-0000-000057000000}"/>
    <cellStyle name="20% - Accent1 40" xfId="113" xr:uid="{00000000-0005-0000-0000-000058000000}"/>
    <cellStyle name="20% - Accent1 41" xfId="114" xr:uid="{00000000-0005-0000-0000-000059000000}"/>
    <cellStyle name="20% - Accent1 42" xfId="115" xr:uid="{00000000-0005-0000-0000-00005A000000}"/>
    <cellStyle name="20% - Accent1 43" xfId="116" xr:uid="{00000000-0005-0000-0000-00005B000000}"/>
    <cellStyle name="20% - Accent1 44" xfId="117" xr:uid="{00000000-0005-0000-0000-00005C000000}"/>
    <cellStyle name="20% - Accent1 45" xfId="118" xr:uid="{00000000-0005-0000-0000-00005D000000}"/>
    <cellStyle name="20% - Accent1 46" xfId="119" xr:uid="{00000000-0005-0000-0000-00005E000000}"/>
    <cellStyle name="20% - Accent1 47" xfId="120" xr:uid="{00000000-0005-0000-0000-00005F000000}"/>
    <cellStyle name="20% - Accent1 48" xfId="121" xr:uid="{00000000-0005-0000-0000-000060000000}"/>
    <cellStyle name="20% - Accent1 49" xfId="122" xr:uid="{00000000-0005-0000-0000-000061000000}"/>
    <cellStyle name="20% - Accent1 5" xfId="123" xr:uid="{00000000-0005-0000-0000-000062000000}"/>
    <cellStyle name="20% - Accent1 50" xfId="124" xr:uid="{00000000-0005-0000-0000-000063000000}"/>
    <cellStyle name="20% - Accent1 51" xfId="125" xr:uid="{00000000-0005-0000-0000-000064000000}"/>
    <cellStyle name="20% - Accent1 52" xfId="126" xr:uid="{00000000-0005-0000-0000-000065000000}"/>
    <cellStyle name="20% - Accent1 53" xfId="127" xr:uid="{00000000-0005-0000-0000-000066000000}"/>
    <cellStyle name="20% - Accent1 54" xfId="128" xr:uid="{00000000-0005-0000-0000-000067000000}"/>
    <cellStyle name="20% - Accent1 55" xfId="129" xr:uid="{00000000-0005-0000-0000-000068000000}"/>
    <cellStyle name="20% - Accent1 56" xfId="130" xr:uid="{00000000-0005-0000-0000-000069000000}"/>
    <cellStyle name="20% - Accent1 57" xfId="131" xr:uid="{00000000-0005-0000-0000-00006A000000}"/>
    <cellStyle name="20% - Accent1 58" xfId="132" xr:uid="{00000000-0005-0000-0000-00006B000000}"/>
    <cellStyle name="20% - Accent1 59" xfId="133" xr:uid="{00000000-0005-0000-0000-00006C000000}"/>
    <cellStyle name="20% - Accent1 6" xfId="134" xr:uid="{00000000-0005-0000-0000-00006D000000}"/>
    <cellStyle name="20% - Accent1 60" xfId="135" xr:uid="{00000000-0005-0000-0000-00006E000000}"/>
    <cellStyle name="20% - Accent1 61" xfId="136" xr:uid="{00000000-0005-0000-0000-00006F000000}"/>
    <cellStyle name="20% - Accent1 62" xfId="137" xr:uid="{00000000-0005-0000-0000-000070000000}"/>
    <cellStyle name="20% - Accent1 63" xfId="138" xr:uid="{00000000-0005-0000-0000-000071000000}"/>
    <cellStyle name="20% - Accent1 64" xfId="139" xr:uid="{00000000-0005-0000-0000-000072000000}"/>
    <cellStyle name="20% - Accent1 65" xfId="140" xr:uid="{00000000-0005-0000-0000-000073000000}"/>
    <cellStyle name="20% - Accent1 66" xfId="141" xr:uid="{00000000-0005-0000-0000-000074000000}"/>
    <cellStyle name="20% - Accent1 67" xfId="142" xr:uid="{00000000-0005-0000-0000-000075000000}"/>
    <cellStyle name="20% - Accent1 68" xfId="143" xr:uid="{00000000-0005-0000-0000-000076000000}"/>
    <cellStyle name="20% - Accent1 69" xfId="144" xr:uid="{00000000-0005-0000-0000-000077000000}"/>
    <cellStyle name="20% - Accent1 7" xfId="145" xr:uid="{00000000-0005-0000-0000-000078000000}"/>
    <cellStyle name="20% - Accent1 70" xfId="146" xr:uid="{00000000-0005-0000-0000-000079000000}"/>
    <cellStyle name="20% - Accent1 71" xfId="147" xr:uid="{00000000-0005-0000-0000-00007A000000}"/>
    <cellStyle name="20% - Accent1 72" xfId="148" xr:uid="{00000000-0005-0000-0000-00007B000000}"/>
    <cellStyle name="20% - Accent1 73" xfId="149" xr:uid="{00000000-0005-0000-0000-00007C000000}"/>
    <cellStyle name="20% - Accent1 74" xfId="150" xr:uid="{00000000-0005-0000-0000-00007D000000}"/>
    <cellStyle name="20% - Accent1 75" xfId="151" xr:uid="{00000000-0005-0000-0000-00007E000000}"/>
    <cellStyle name="20% - Accent1 76" xfId="152" xr:uid="{00000000-0005-0000-0000-00007F000000}"/>
    <cellStyle name="20% - Accent1 77" xfId="153" xr:uid="{00000000-0005-0000-0000-000080000000}"/>
    <cellStyle name="20% - Accent1 78" xfId="154" xr:uid="{00000000-0005-0000-0000-000081000000}"/>
    <cellStyle name="20% - Accent1 79" xfId="155" xr:uid="{00000000-0005-0000-0000-000082000000}"/>
    <cellStyle name="20% - Accent1 8" xfId="156" xr:uid="{00000000-0005-0000-0000-000083000000}"/>
    <cellStyle name="20% - Accent1 80" xfId="157" xr:uid="{00000000-0005-0000-0000-000084000000}"/>
    <cellStyle name="20% - Accent1 81" xfId="158" xr:uid="{00000000-0005-0000-0000-000085000000}"/>
    <cellStyle name="20% - Accent1 82" xfId="159" xr:uid="{00000000-0005-0000-0000-000086000000}"/>
    <cellStyle name="20% - Accent1 83" xfId="160" xr:uid="{00000000-0005-0000-0000-000087000000}"/>
    <cellStyle name="20% - Accent1 84" xfId="161" xr:uid="{00000000-0005-0000-0000-000088000000}"/>
    <cellStyle name="20% - Accent1 85" xfId="162" xr:uid="{00000000-0005-0000-0000-000089000000}"/>
    <cellStyle name="20% - Accent1 86" xfId="163" xr:uid="{00000000-0005-0000-0000-00008A000000}"/>
    <cellStyle name="20% - Accent1 87" xfId="164" xr:uid="{00000000-0005-0000-0000-00008B000000}"/>
    <cellStyle name="20% - Accent1 88" xfId="165" xr:uid="{00000000-0005-0000-0000-00008C000000}"/>
    <cellStyle name="20% - Accent1 89" xfId="166" xr:uid="{00000000-0005-0000-0000-00008D000000}"/>
    <cellStyle name="20% - Accent1 9" xfId="167" xr:uid="{00000000-0005-0000-0000-00008E000000}"/>
    <cellStyle name="20% - Accent1 90" xfId="168" xr:uid="{00000000-0005-0000-0000-00008F000000}"/>
    <cellStyle name="20% - Accent1 91" xfId="169" xr:uid="{00000000-0005-0000-0000-000090000000}"/>
    <cellStyle name="20% - Accent1 92" xfId="170" xr:uid="{00000000-0005-0000-0000-000091000000}"/>
    <cellStyle name="20% - Accent1 93" xfId="171" xr:uid="{00000000-0005-0000-0000-000092000000}"/>
    <cellStyle name="20% - Accent1 94" xfId="172" xr:uid="{00000000-0005-0000-0000-000093000000}"/>
    <cellStyle name="20% - Accent1 95" xfId="173" xr:uid="{00000000-0005-0000-0000-000094000000}"/>
    <cellStyle name="20% - Accent1 96" xfId="174" xr:uid="{00000000-0005-0000-0000-000095000000}"/>
    <cellStyle name="20% - Accent1 97" xfId="175" xr:uid="{00000000-0005-0000-0000-000096000000}"/>
    <cellStyle name="20% - Accent1 98" xfId="176" xr:uid="{00000000-0005-0000-0000-000097000000}"/>
    <cellStyle name="20% - Accent1 99" xfId="177" xr:uid="{00000000-0005-0000-0000-000098000000}"/>
    <cellStyle name="20% - Accent2" xfId="2452" builtinId="34" customBuiltin="1"/>
    <cellStyle name="20% - Accent2 10" xfId="178" xr:uid="{00000000-0005-0000-0000-000099000000}"/>
    <cellStyle name="20% - Accent2 100" xfId="179" xr:uid="{00000000-0005-0000-0000-00009A000000}"/>
    <cellStyle name="20% - Accent2 101" xfId="180" xr:uid="{00000000-0005-0000-0000-00009B000000}"/>
    <cellStyle name="20% - Accent2 102" xfId="181" xr:uid="{00000000-0005-0000-0000-00009C000000}"/>
    <cellStyle name="20% - Accent2 103" xfId="182" xr:uid="{00000000-0005-0000-0000-00009D000000}"/>
    <cellStyle name="20% - Accent2 104" xfId="183" xr:uid="{00000000-0005-0000-0000-00009E000000}"/>
    <cellStyle name="20% - Accent2 105" xfId="184" xr:uid="{00000000-0005-0000-0000-00009F000000}"/>
    <cellStyle name="20% - Accent2 106" xfId="185" xr:uid="{00000000-0005-0000-0000-0000A0000000}"/>
    <cellStyle name="20% - Accent2 107" xfId="186" xr:uid="{00000000-0005-0000-0000-0000A1000000}"/>
    <cellStyle name="20% - Accent2 108" xfId="187" xr:uid="{00000000-0005-0000-0000-0000A2000000}"/>
    <cellStyle name="20% - Accent2 109" xfId="188" xr:uid="{00000000-0005-0000-0000-0000A3000000}"/>
    <cellStyle name="20% - Accent2 11" xfId="189" xr:uid="{00000000-0005-0000-0000-0000A4000000}"/>
    <cellStyle name="20% - Accent2 110" xfId="190" xr:uid="{00000000-0005-0000-0000-0000A5000000}"/>
    <cellStyle name="20% - Accent2 111" xfId="191" xr:uid="{00000000-0005-0000-0000-0000A6000000}"/>
    <cellStyle name="20% - Accent2 112" xfId="192" xr:uid="{00000000-0005-0000-0000-0000A7000000}"/>
    <cellStyle name="20% - Accent2 113" xfId="193" xr:uid="{00000000-0005-0000-0000-0000A8000000}"/>
    <cellStyle name="20% - Accent2 114" xfId="194" xr:uid="{00000000-0005-0000-0000-0000A9000000}"/>
    <cellStyle name="20% - Accent2 115" xfId="195" xr:uid="{00000000-0005-0000-0000-0000AA000000}"/>
    <cellStyle name="20% - Accent2 116" xfId="196" xr:uid="{00000000-0005-0000-0000-0000AB000000}"/>
    <cellStyle name="20% - Accent2 117" xfId="197" xr:uid="{00000000-0005-0000-0000-0000AC000000}"/>
    <cellStyle name="20% - Accent2 118" xfId="198" xr:uid="{00000000-0005-0000-0000-0000AD000000}"/>
    <cellStyle name="20% - Accent2 119" xfId="199" xr:uid="{00000000-0005-0000-0000-0000AE000000}"/>
    <cellStyle name="20% - Accent2 12" xfId="200" xr:uid="{00000000-0005-0000-0000-0000AF000000}"/>
    <cellStyle name="20% - Accent2 120" xfId="201" xr:uid="{00000000-0005-0000-0000-0000B0000000}"/>
    <cellStyle name="20% - Accent2 121" xfId="202" xr:uid="{00000000-0005-0000-0000-0000B1000000}"/>
    <cellStyle name="20% - Accent2 122" xfId="203" xr:uid="{00000000-0005-0000-0000-0000B2000000}"/>
    <cellStyle name="20% - Accent2 123" xfId="204" xr:uid="{00000000-0005-0000-0000-0000B3000000}"/>
    <cellStyle name="20% - Accent2 124" xfId="205" xr:uid="{00000000-0005-0000-0000-0000B4000000}"/>
    <cellStyle name="20% - Accent2 125" xfId="206" xr:uid="{00000000-0005-0000-0000-0000B5000000}"/>
    <cellStyle name="20% - Accent2 126" xfId="207" xr:uid="{00000000-0005-0000-0000-0000B6000000}"/>
    <cellStyle name="20% - Accent2 127" xfId="208" xr:uid="{00000000-0005-0000-0000-0000B7000000}"/>
    <cellStyle name="20% - Accent2 128" xfId="209" xr:uid="{00000000-0005-0000-0000-0000B8000000}"/>
    <cellStyle name="20% - Accent2 129" xfId="210" xr:uid="{00000000-0005-0000-0000-0000B9000000}"/>
    <cellStyle name="20% - Accent2 13" xfId="211" xr:uid="{00000000-0005-0000-0000-0000BA000000}"/>
    <cellStyle name="20% - Accent2 130" xfId="212" xr:uid="{00000000-0005-0000-0000-0000BB000000}"/>
    <cellStyle name="20% - Accent2 131" xfId="213" xr:uid="{00000000-0005-0000-0000-0000BC000000}"/>
    <cellStyle name="20% - Accent2 132" xfId="214" xr:uid="{00000000-0005-0000-0000-0000BD000000}"/>
    <cellStyle name="20% - Accent2 133" xfId="215" xr:uid="{00000000-0005-0000-0000-0000BE000000}"/>
    <cellStyle name="20% - Accent2 134" xfId="216" xr:uid="{00000000-0005-0000-0000-0000BF000000}"/>
    <cellStyle name="20% - Accent2 135" xfId="217" xr:uid="{00000000-0005-0000-0000-0000C0000000}"/>
    <cellStyle name="20% - Accent2 136" xfId="218" xr:uid="{00000000-0005-0000-0000-0000C1000000}"/>
    <cellStyle name="20% - Accent2 137" xfId="219" xr:uid="{00000000-0005-0000-0000-0000C2000000}"/>
    <cellStyle name="20% - Accent2 138" xfId="220" xr:uid="{00000000-0005-0000-0000-0000C3000000}"/>
    <cellStyle name="20% - Accent2 139" xfId="221" xr:uid="{00000000-0005-0000-0000-0000C4000000}"/>
    <cellStyle name="20% - Accent2 14" xfId="222" xr:uid="{00000000-0005-0000-0000-0000C5000000}"/>
    <cellStyle name="20% - Accent2 140" xfId="223" xr:uid="{00000000-0005-0000-0000-0000C6000000}"/>
    <cellStyle name="20% - Accent2 141" xfId="224" xr:uid="{00000000-0005-0000-0000-0000C7000000}"/>
    <cellStyle name="20% - Accent2 142" xfId="225" xr:uid="{00000000-0005-0000-0000-0000C8000000}"/>
    <cellStyle name="20% - Accent2 143" xfId="226" xr:uid="{00000000-0005-0000-0000-0000C9000000}"/>
    <cellStyle name="20% - Accent2 144" xfId="227" xr:uid="{00000000-0005-0000-0000-0000CA000000}"/>
    <cellStyle name="20% - Accent2 145" xfId="228" xr:uid="{00000000-0005-0000-0000-0000CB000000}"/>
    <cellStyle name="20% - Accent2 146" xfId="229" xr:uid="{00000000-0005-0000-0000-0000CC000000}"/>
    <cellStyle name="20% - Accent2 147" xfId="230" xr:uid="{00000000-0005-0000-0000-0000CD000000}"/>
    <cellStyle name="20% - Accent2 148" xfId="231" xr:uid="{00000000-0005-0000-0000-0000CE000000}"/>
    <cellStyle name="20% - Accent2 149" xfId="232" xr:uid="{00000000-0005-0000-0000-0000CF000000}"/>
    <cellStyle name="20% - Accent2 15" xfId="233" xr:uid="{00000000-0005-0000-0000-0000D0000000}"/>
    <cellStyle name="20% - Accent2 150" xfId="234" xr:uid="{00000000-0005-0000-0000-0000D1000000}"/>
    <cellStyle name="20% - Accent2 151" xfId="235" xr:uid="{00000000-0005-0000-0000-0000D2000000}"/>
    <cellStyle name="20% - Accent2 152" xfId="236" xr:uid="{00000000-0005-0000-0000-0000D3000000}"/>
    <cellStyle name="20% - Accent2 153" xfId="237" xr:uid="{00000000-0005-0000-0000-0000D4000000}"/>
    <cellStyle name="20% - Accent2 154" xfId="238" xr:uid="{00000000-0005-0000-0000-0000D5000000}"/>
    <cellStyle name="20% - Accent2 155" xfId="2485" xr:uid="{4F1BD118-69DD-4FC2-AC29-0DD3289684B2}"/>
    <cellStyle name="20% - Accent2 156" xfId="2501" xr:uid="{049B9D09-5065-4344-BE73-26DD750EA28F}"/>
    <cellStyle name="20% - Accent2 157" xfId="2516" xr:uid="{98CF06B6-0106-46DF-AF95-A4E93AC68AFC}"/>
    <cellStyle name="20% - Accent2 158" xfId="2533" xr:uid="{E655DA2C-1DC5-401A-A015-7EEBFF3E3E2A}"/>
    <cellStyle name="20% - Accent2 159" xfId="2547" xr:uid="{B2430C89-8DFE-4FCF-9158-08A8E87AF000}"/>
    <cellStyle name="20% - Accent2 16" xfId="239" xr:uid="{00000000-0005-0000-0000-0000D6000000}"/>
    <cellStyle name="20% - Accent2 160" xfId="2616" xr:uid="{2E8EF3E5-89A1-47FC-8A15-332BEBA10B60}"/>
    <cellStyle name="20% - Accent2 161" xfId="2636" xr:uid="{36408E2D-77F4-4E06-AC36-B8E39FFB4563}"/>
    <cellStyle name="20% - Accent2 162" xfId="2656" xr:uid="{8D42BE95-655C-4870-B49E-99839A27855C}"/>
    <cellStyle name="20% - Accent2 163" xfId="2693" xr:uid="{46BFAE24-8B3F-4B8A-B147-6ABB2A00810A}"/>
    <cellStyle name="20% - Accent2 164" xfId="2720" xr:uid="{AB2C1573-E4EE-42A7-9C5C-5A6C44D710CF}"/>
    <cellStyle name="20% - Accent2 165" xfId="2740" xr:uid="{D5AA83CD-310B-4B4D-9CA9-9A637BC11691}"/>
    <cellStyle name="20% - Accent2 166" xfId="2760" xr:uid="{9C6848A0-86C7-4261-BADD-8632558D2231}"/>
    <cellStyle name="20% - Accent2 167" xfId="2780" xr:uid="{96734ED2-D518-4C43-A6E7-5A825AB2C4BC}"/>
    <cellStyle name="20% - Accent2 168" xfId="2800" xr:uid="{56181BD8-C3DF-4CA6-A4FE-B102D38BC190}"/>
    <cellStyle name="20% - Accent2 169" xfId="2821" xr:uid="{44B9B1CE-3E83-45FA-8D00-CD82A1A36A91}"/>
    <cellStyle name="20% - Accent2 17" xfId="240" xr:uid="{00000000-0005-0000-0000-0000D7000000}"/>
    <cellStyle name="20% - Accent2 170" xfId="2843" xr:uid="{55FF8B74-F980-45E5-86A5-B0B397F78E71}"/>
    <cellStyle name="20% - Accent2 171" xfId="2864" xr:uid="{644BA53B-826B-496C-B33B-75D5C9EF6B93}"/>
    <cellStyle name="20% - Accent2 172" xfId="2886" xr:uid="{78927719-CCFC-4A27-89D3-2A6C5D394654}"/>
    <cellStyle name="20% - Accent2 173" xfId="2908" xr:uid="{A983C98F-DAC5-4363-9C3A-9F7CAE606472}"/>
    <cellStyle name="20% - Accent2 174" xfId="2928" xr:uid="{BB97BC62-8476-422E-9D03-BCF485D529F3}"/>
    <cellStyle name="20% - Accent2 175" xfId="2949" xr:uid="{A1531AD5-9DDE-483D-A58B-51A01058B554}"/>
    <cellStyle name="20% - Accent2 176" xfId="2970" xr:uid="{DBF7B962-4D76-489D-B282-2D0833EEDE80}"/>
    <cellStyle name="20% - Accent2 177" xfId="2991" xr:uid="{52312AA1-63E0-45D5-B82B-4488FCFC0AC4}"/>
    <cellStyle name="20% - Accent2 178" xfId="3011" xr:uid="{E8A51DAF-BD64-476D-BA14-5A0B562989A1}"/>
    <cellStyle name="20% - Accent2 18" xfId="241" xr:uid="{00000000-0005-0000-0000-0000D8000000}"/>
    <cellStyle name="20% - Accent2 19" xfId="242" xr:uid="{00000000-0005-0000-0000-0000D9000000}"/>
    <cellStyle name="20% - Accent2 2" xfId="243" xr:uid="{00000000-0005-0000-0000-0000DA000000}"/>
    <cellStyle name="20% - Accent2 20" xfId="244" xr:uid="{00000000-0005-0000-0000-0000DB000000}"/>
    <cellStyle name="20% - Accent2 21" xfId="245" xr:uid="{00000000-0005-0000-0000-0000DC000000}"/>
    <cellStyle name="20% - Accent2 22" xfId="246" xr:uid="{00000000-0005-0000-0000-0000DD000000}"/>
    <cellStyle name="20% - Accent2 23" xfId="247" xr:uid="{00000000-0005-0000-0000-0000DE000000}"/>
    <cellStyle name="20% - Accent2 24" xfId="248" xr:uid="{00000000-0005-0000-0000-0000DF000000}"/>
    <cellStyle name="20% - Accent2 25" xfId="249" xr:uid="{00000000-0005-0000-0000-0000E0000000}"/>
    <cellStyle name="20% - Accent2 26" xfId="250" xr:uid="{00000000-0005-0000-0000-0000E1000000}"/>
    <cellStyle name="20% - Accent2 27" xfId="251" xr:uid="{00000000-0005-0000-0000-0000E2000000}"/>
    <cellStyle name="20% - Accent2 28" xfId="252" xr:uid="{00000000-0005-0000-0000-0000E3000000}"/>
    <cellStyle name="20% - Accent2 29" xfId="253" xr:uid="{00000000-0005-0000-0000-0000E4000000}"/>
    <cellStyle name="20% - Accent2 3" xfId="254" xr:uid="{00000000-0005-0000-0000-0000E5000000}"/>
    <cellStyle name="20% - Accent2 30" xfId="255" xr:uid="{00000000-0005-0000-0000-0000E6000000}"/>
    <cellStyle name="20% - Accent2 31" xfId="256" xr:uid="{00000000-0005-0000-0000-0000E7000000}"/>
    <cellStyle name="20% - Accent2 32" xfId="257" xr:uid="{00000000-0005-0000-0000-0000E8000000}"/>
    <cellStyle name="20% - Accent2 33" xfId="258" xr:uid="{00000000-0005-0000-0000-0000E9000000}"/>
    <cellStyle name="20% - Accent2 34" xfId="259" xr:uid="{00000000-0005-0000-0000-0000EA000000}"/>
    <cellStyle name="20% - Accent2 35" xfId="260" xr:uid="{00000000-0005-0000-0000-0000EB000000}"/>
    <cellStyle name="20% - Accent2 36" xfId="261" xr:uid="{00000000-0005-0000-0000-0000EC000000}"/>
    <cellStyle name="20% - Accent2 37" xfId="262" xr:uid="{00000000-0005-0000-0000-0000ED000000}"/>
    <cellStyle name="20% - Accent2 38" xfId="263" xr:uid="{00000000-0005-0000-0000-0000EE000000}"/>
    <cellStyle name="20% - Accent2 39" xfId="264" xr:uid="{00000000-0005-0000-0000-0000EF000000}"/>
    <cellStyle name="20% - Accent2 4" xfId="265" xr:uid="{00000000-0005-0000-0000-0000F0000000}"/>
    <cellStyle name="20% - Accent2 40" xfId="266" xr:uid="{00000000-0005-0000-0000-0000F1000000}"/>
    <cellStyle name="20% - Accent2 41" xfId="267" xr:uid="{00000000-0005-0000-0000-0000F2000000}"/>
    <cellStyle name="20% - Accent2 42" xfId="268" xr:uid="{00000000-0005-0000-0000-0000F3000000}"/>
    <cellStyle name="20% - Accent2 43" xfId="269" xr:uid="{00000000-0005-0000-0000-0000F4000000}"/>
    <cellStyle name="20% - Accent2 44" xfId="270" xr:uid="{00000000-0005-0000-0000-0000F5000000}"/>
    <cellStyle name="20% - Accent2 45" xfId="271" xr:uid="{00000000-0005-0000-0000-0000F6000000}"/>
    <cellStyle name="20% - Accent2 46" xfId="272" xr:uid="{00000000-0005-0000-0000-0000F7000000}"/>
    <cellStyle name="20% - Accent2 47" xfId="273" xr:uid="{00000000-0005-0000-0000-0000F8000000}"/>
    <cellStyle name="20% - Accent2 48" xfId="274" xr:uid="{00000000-0005-0000-0000-0000F9000000}"/>
    <cellStyle name="20% - Accent2 49" xfId="275" xr:uid="{00000000-0005-0000-0000-0000FA000000}"/>
    <cellStyle name="20% - Accent2 5" xfId="276" xr:uid="{00000000-0005-0000-0000-0000FB000000}"/>
    <cellStyle name="20% - Accent2 50" xfId="277" xr:uid="{00000000-0005-0000-0000-0000FC000000}"/>
    <cellStyle name="20% - Accent2 51" xfId="278" xr:uid="{00000000-0005-0000-0000-0000FD000000}"/>
    <cellStyle name="20% - Accent2 52" xfId="279" xr:uid="{00000000-0005-0000-0000-0000FE000000}"/>
    <cellStyle name="20% - Accent2 53" xfId="280" xr:uid="{00000000-0005-0000-0000-0000FF000000}"/>
    <cellStyle name="20% - Accent2 54" xfId="281" xr:uid="{00000000-0005-0000-0000-000000010000}"/>
    <cellStyle name="20% - Accent2 55" xfId="282" xr:uid="{00000000-0005-0000-0000-000001010000}"/>
    <cellStyle name="20% - Accent2 56" xfId="283" xr:uid="{00000000-0005-0000-0000-000002010000}"/>
    <cellStyle name="20% - Accent2 57" xfId="284" xr:uid="{00000000-0005-0000-0000-000003010000}"/>
    <cellStyle name="20% - Accent2 58" xfId="285" xr:uid="{00000000-0005-0000-0000-000004010000}"/>
    <cellStyle name="20% - Accent2 59" xfId="286" xr:uid="{00000000-0005-0000-0000-000005010000}"/>
    <cellStyle name="20% - Accent2 6" xfId="287" xr:uid="{00000000-0005-0000-0000-000006010000}"/>
    <cellStyle name="20% - Accent2 60" xfId="288" xr:uid="{00000000-0005-0000-0000-000007010000}"/>
    <cellStyle name="20% - Accent2 61" xfId="289" xr:uid="{00000000-0005-0000-0000-000008010000}"/>
    <cellStyle name="20% - Accent2 62" xfId="290" xr:uid="{00000000-0005-0000-0000-000009010000}"/>
    <cellStyle name="20% - Accent2 63" xfId="291" xr:uid="{00000000-0005-0000-0000-00000A010000}"/>
    <cellStyle name="20% - Accent2 64" xfId="292" xr:uid="{00000000-0005-0000-0000-00000B010000}"/>
    <cellStyle name="20% - Accent2 65" xfId="293" xr:uid="{00000000-0005-0000-0000-00000C010000}"/>
    <cellStyle name="20% - Accent2 66" xfId="294" xr:uid="{00000000-0005-0000-0000-00000D010000}"/>
    <cellStyle name="20% - Accent2 67" xfId="295" xr:uid="{00000000-0005-0000-0000-00000E010000}"/>
    <cellStyle name="20% - Accent2 68" xfId="296" xr:uid="{00000000-0005-0000-0000-00000F010000}"/>
    <cellStyle name="20% - Accent2 69" xfId="297" xr:uid="{00000000-0005-0000-0000-000010010000}"/>
    <cellStyle name="20% - Accent2 7" xfId="298" xr:uid="{00000000-0005-0000-0000-000011010000}"/>
    <cellStyle name="20% - Accent2 70" xfId="299" xr:uid="{00000000-0005-0000-0000-000012010000}"/>
    <cellStyle name="20% - Accent2 71" xfId="300" xr:uid="{00000000-0005-0000-0000-000013010000}"/>
    <cellStyle name="20% - Accent2 72" xfId="301" xr:uid="{00000000-0005-0000-0000-000014010000}"/>
    <cellStyle name="20% - Accent2 73" xfId="302" xr:uid="{00000000-0005-0000-0000-000015010000}"/>
    <cellStyle name="20% - Accent2 74" xfId="303" xr:uid="{00000000-0005-0000-0000-000016010000}"/>
    <cellStyle name="20% - Accent2 75" xfId="304" xr:uid="{00000000-0005-0000-0000-000017010000}"/>
    <cellStyle name="20% - Accent2 76" xfId="305" xr:uid="{00000000-0005-0000-0000-000018010000}"/>
    <cellStyle name="20% - Accent2 77" xfId="306" xr:uid="{00000000-0005-0000-0000-000019010000}"/>
    <cellStyle name="20% - Accent2 78" xfId="307" xr:uid="{00000000-0005-0000-0000-00001A010000}"/>
    <cellStyle name="20% - Accent2 79" xfId="308" xr:uid="{00000000-0005-0000-0000-00001B010000}"/>
    <cellStyle name="20% - Accent2 8" xfId="309" xr:uid="{00000000-0005-0000-0000-00001C010000}"/>
    <cellStyle name="20% - Accent2 80" xfId="310" xr:uid="{00000000-0005-0000-0000-00001D010000}"/>
    <cellStyle name="20% - Accent2 81" xfId="311" xr:uid="{00000000-0005-0000-0000-00001E010000}"/>
    <cellStyle name="20% - Accent2 82" xfId="312" xr:uid="{00000000-0005-0000-0000-00001F010000}"/>
    <cellStyle name="20% - Accent2 83" xfId="313" xr:uid="{00000000-0005-0000-0000-000020010000}"/>
    <cellStyle name="20% - Accent2 84" xfId="314" xr:uid="{00000000-0005-0000-0000-000021010000}"/>
    <cellStyle name="20% - Accent2 85" xfId="315" xr:uid="{00000000-0005-0000-0000-000022010000}"/>
    <cellStyle name="20% - Accent2 86" xfId="316" xr:uid="{00000000-0005-0000-0000-000023010000}"/>
    <cellStyle name="20% - Accent2 87" xfId="317" xr:uid="{00000000-0005-0000-0000-000024010000}"/>
    <cellStyle name="20% - Accent2 88" xfId="318" xr:uid="{00000000-0005-0000-0000-000025010000}"/>
    <cellStyle name="20% - Accent2 89" xfId="319" xr:uid="{00000000-0005-0000-0000-000026010000}"/>
    <cellStyle name="20% - Accent2 9" xfId="320" xr:uid="{00000000-0005-0000-0000-000027010000}"/>
    <cellStyle name="20% - Accent2 90" xfId="321" xr:uid="{00000000-0005-0000-0000-000028010000}"/>
    <cellStyle name="20% - Accent2 91" xfId="322" xr:uid="{00000000-0005-0000-0000-000029010000}"/>
    <cellStyle name="20% - Accent2 92" xfId="323" xr:uid="{00000000-0005-0000-0000-00002A010000}"/>
    <cellStyle name="20% - Accent2 93" xfId="324" xr:uid="{00000000-0005-0000-0000-00002B010000}"/>
    <cellStyle name="20% - Accent2 94" xfId="325" xr:uid="{00000000-0005-0000-0000-00002C010000}"/>
    <cellStyle name="20% - Accent2 95" xfId="326" xr:uid="{00000000-0005-0000-0000-00002D010000}"/>
    <cellStyle name="20% - Accent2 96" xfId="327" xr:uid="{00000000-0005-0000-0000-00002E010000}"/>
    <cellStyle name="20% - Accent2 97" xfId="328" xr:uid="{00000000-0005-0000-0000-00002F010000}"/>
    <cellStyle name="20% - Accent2 98" xfId="329" xr:uid="{00000000-0005-0000-0000-000030010000}"/>
    <cellStyle name="20% - Accent2 99" xfId="330" xr:uid="{00000000-0005-0000-0000-000031010000}"/>
    <cellStyle name="20% - Accent3" xfId="2455" builtinId="38" customBuiltin="1"/>
    <cellStyle name="20% - Accent3 10" xfId="331" xr:uid="{00000000-0005-0000-0000-000032010000}"/>
    <cellStyle name="20% - Accent3 100" xfId="332" xr:uid="{00000000-0005-0000-0000-000033010000}"/>
    <cellStyle name="20% - Accent3 101" xfId="333" xr:uid="{00000000-0005-0000-0000-000034010000}"/>
    <cellStyle name="20% - Accent3 102" xfId="334" xr:uid="{00000000-0005-0000-0000-000035010000}"/>
    <cellStyle name="20% - Accent3 103" xfId="335" xr:uid="{00000000-0005-0000-0000-000036010000}"/>
    <cellStyle name="20% - Accent3 104" xfId="336" xr:uid="{00000000-0005-0000-0000-000037010000}"/>
    <cellStyle name="20% - Accent3 105" xfId="337" xr:uid="{00000000-0005-0000-0000-000038010000}"/>
    <cellStyle name="20% - Accent3 106" xfId="338" xr:uid="{00000000-0005-0000-0000-000039010000}"/>
    <cellStyle name="20% - Accent3 107" xfId="339" xr:uid="{00000000-0005-0000-0000-00003A010000}"/>
    <cellStyle name="20% - Accent3 108" xfId="340" xr:uid="{00000000-0005-0000-0000-00003B010000}"/>
    <cellStyle name="20% - Accent3 109" xfId="341" xr:uid="{00000000-0005-0000-0000-00003C010000}"/>
    <cellStyle name="20% - Accent3 11" xfId="342" xr:uid="{00000000-0005-0000-0000-00003D010000}"/>
    <cellStyle name="20% - Accent3 110" xfId="343" xr:uid="{00000000-0005-0000-0000-00003E010000}"/>
    <cellStyle name="20% - Accent3 111" xfId="344" xr:uid="{00000000-0005-0000-0000-00003F010000}"/>
    <cellStyle name="20% - Accent3 112" xfId="345" xr:uid="{00000000-0005-0000-0000-000040010000}"/>
    <cellStyle name="20% - Accent3 113" xfId="346" xr:uid="{00000000-0005-0000-0000-000041010000}"/>
    <cellStyle name="20% - Accent3 114" xfId="347" xr:uid="{00000000-0005-0000-0000-000042010000}"/>
    <cellStyle name="20% - Accent3 115" xfId="348" xr:uid="{00000000-0005-0000-0000-000043010000}"/>
    <cellStyle name="20% - Accent3 116" xfId="349" xr:uid="{00000000-0005-0000-0000-000044010000}"/>
    <cellStyle name="20% - Accent3 117" xfId="350" xr:uid="{00000000-0005-0000-0000-000045010000}"/>
    <cellStyle name="20% - Accent3 118" xfId="351" xr:uid="{00000000-0005-0000-0000-000046010000}"/>
    <cellStyle name="20% - Accent3 119" xfId="352" xr:uid="{00000000-0005-0000-0000-000047010000}"/>
    <cellStyle name="20% - Accent3 12" xfId="353" xr:uid="{00000000-0005-0000-0000-000048010000}"/>
    <cellStyle name="20% - Accent3 120" xfId="354" xr:uid="{00000000-0005-0000-0000-000049010000}"/>
    <cellStyle name="20% - Accent3 121" xfId="355" xr:uid="{00000000-0005-0000-0000-00004A010000}"/>
    <cellStyle name="20% - Accent3 122" xfId="356" xr:uid="{00000000-0005-0000-0000-00004B010000}"/>
    <cellStyle name="20% - Accent3 123" xfId="357" xr:uid="{00000000-0005-0000-0000-00004C010000}"/>
    <cellStyle name="20% - Accent3 124" xfId="358" xr:uid="{00000000-0005-0000-0000-00004D010000}"/>
    <cellStyle name="20% - Accent3 125" xfId="359" xr:uid="{00000000-0005-0000-0000-00004E010000}"/>
    <cellStyle name="20% - Accent3 126" xfId="360" xr:uid="{00000000-0005-0000-0000-00004F010000}"/>
    <cellStyle name="20% - Accent3 127" xfId="361" xr:uid="{00000000-0005-0000-0000-000050010000}"/>
    <cellStyle name="20% - Accent3 128" xfId="362" xr:uid="{00000000-0005-0000-0000-000051010000}"/>
    <cellStyle name="20% - Accent3 129" xfId="363" xr:uid="{00000000-0005-0000-0000-000052010000}"/>
    <cellStyle name="20% - Accent3 13" xfId="364" xr:uid="{00000000-0005-0000-0000-000053010000}"/>
    <cellStyle name="20% - Accent3 130" xfId="365" xr:uid="{00000000-0005-0000-0000-000054010000}"/>
    <cellStyle name="20% - Accent3 131" xfId="366" xr:uid="{00000000-0005-0000-0000-000055010000}"/>
    <cellStyle name="20% - Accent3 132" xfId="367" xr:uid="{00000000-0005-0000-0000-000056010000}"/>
    <cellStyle name="20% - Accent3 133" xfId="368" xr:uid="{00000000-0005-0000-0000-000057010000}"/>
    <cellStyle name="20% - Accent3 134" xfId="369" xr:uid="{00000000-0005-0000-0000-000058010000}"/>
    <cellStyle name="20% - Accent3 135" xfId="370" xr:uid="{00000000-0005-0000-0000-000059010000}"/>
    <cellStyle name="20% - Accent3 136" xfId="371" xr:uid="{00000000-0005-0000-0000-00005A010000}"/>
    <cellStyle name="20% - Accent3 137" xfId="372" xr:uid="{00000000-0005-0000-0000-00005B010000}"/>
    <cellStyle name="20% - Accent3 138" xfId="373" xr:uid="{00000000-0005-0000-0000-00005C010000}"/>
    <cellStyle name="20% - Accent3 139" xfId="374" xr:uid="{00000000-0005-0000-0000-00005D010000}"/>
    <cellStyle name="20% - Accent3 14" xfId="375" xr:uid="{00000000-0005-0000-0000-00005E010000}"/>
    <cellStyle name="20% - Accent3 140" xfId="376" xr:uid="{00000000-0005-0000-0000-00005F010000}"/>
    <cellStyle name="20% - Accent3 141" xfId="377" xr:uid="{00000000-0005-0000-0000-000060010000}"/>
    <cellStyle name="20% - Accent3 142" xfId="378" xr:uid="{00000000-0005-0000-0000-000061010000}"/>
    <cellStyle name="20% - Accent3 143" xfId="379" xr:uid="{00000000-0005-0000-0000-000062010000}"/>
    <cellStyle name="20% - Accent3 144" xfId="380" xr:uid="{00000000-0005-0000-0000-000063010000}"/>
    <cellStyle name="20% - Accent3 145" xfId="381" xr:uid="{00000000-0005-0000-0000-000064010000}"/>
    <cellStyle name="20% - Accent3 146" xfId="382" xr:uid="{00000000-0005-0000-0000-000065010000}"/>
    <cellStyle name="20% - Accent3 147" xfId="383" xr:uid="{00000000-0005-0000-0000-000066010000}"/>
    <cellStyle name="20% - Accent3 148" xfId="384" xr:uid="{00000000-0005-0000-0000-000067010000}"/>
    <cellStyle name="20% - Accent3 149" xfId="385" xr:uid="{00000000-0005-0000-0000-000068010000}"/>
    <cellStyle name="20% - Accent3 15" xfId="386" xr:uid="{00000000-0005-0000-0000-000069010000}"/>
    <cellStyle name="20% - Accent3 150" xfId="387" xr:uid="{00000000-0005-0000-0000-00006A010000}"/>
    <cellStyle name="20% - Accent3 151" xfId="388" xr:uid="{00000000-0005-0000-0000-00006B010000}"/>
    <cellStyle name="20% - Accent3 152" xfId="389" xr:uid="{00000000-0005-0000-0000-00006C010000}"/>
    <cellStyle name="20% - Accent3 153" xfId="390" xr:uid="{00000000-0005-0000-0000-00006D010000}"/>
    <cellStyle name="20% - Accent3 154" xfId="391" xr:uid="{00000000-0005-0000-0000-00006E010000}"/>
    <cellStyle name="20% - Accent3 155" xfId="2487" xr:uid="{5FF91F0C-F8FF-4812-B195-63D0C4CBB249}"/>
    <cellStyle name="20% - Accent3 156" xfId="2503" xr:uid="{38F81ACB-A67C-454F-AD9D-7C44270434EA}"/>
    <cellStyle name="20% - Accent3 157" xfId="2518" xr:uid="{2FD4E09C-13EB-4D83-B8ED-B399DC578E10}"/>
    <cellStyle name="20% - Accent3 158" xfId="2535" xr:uid="{34405F08-1EEC-4FBA-A576-EA86793210A4}"/>
    <cellStyle name="20% - Accent3 159" xfId="2549" xr:uid="{66E54A95-EA61-4507-A1EE-8A968B566CF1}"/>
    <cellStyle name="20% - Accent3 16" xfId="392" xr:uid="{00000000-0005-0000-0000-00006F010000}"/>
    <cellStyle name="20% - Accent3 160" xfId="2619" xr:uid="{8F5BD10F-F353-4B74-A5BA-14AFFE50B3B2}"/>
    <cellStyle name="20% - Accent3 161" xfId="2639" xr:uid="{1C49E372-095A-4CAB-ADDD-6635F936D210}"/>
    <cellStyle name="20% - Accent3 162" xfId="2659" xr:uid="{08D423DD-48A1-40C2-808C-BAE448AA53EA}"/>
    <cellStyle name="20% - Accent3 163" xfId="2697" xr:uid="{0656B830-31ED-4D1E-B036-937EDFD0BF55}"/>
    <cellStyle name="20% - Accent3 164" xfId="2723" xr:uid="{09DAF4AE-0D28-4FA6-ADEA-E7983E59D039}"/>
    <cellStyle name="20% - Accent3 165" xfId="2743" xr:uid="{20E25C2B-52E9-4A0C-90F7-52CB4E8D09A4}"/>
    <cellStyle name="20% - Accent3 166" xfId="2763" xr:uid="{DCFE53D6-5C4A-46EC-91FD-8397ABE6DBA0}"/>
    <cellStyle name="20% - Accent3 167" xfId="2783" xr:uid="{04210D87-EEF0-45AB-8D43-F8431D9147CF}"/>
    <cellStyle name="20% - Accent3 168" xfId="2803" xr:uid="{9881FC59-9A20-46B1-A155-D7EBAB967E0D}"/>
    <cellStyle name="20% - Accent3 169" xfId="2824" xr:uid="{C86E800C-6B77-4271-AE44-F5BA97C7656F}"/>
    <cellStyle name="20% - Accent3 17" xfId="393" xr:uid="{00000000-0005-0000-0000-000070010000}"/>
    <cellStyle name="20% - Accent3 170" xfId="2846" xr:uid="{ACA30D1F-8BA4-4C2D-955F-D83DB966E594}"/>
    <cellStyle name="20% - Accent3 171" xfId="2867" xr:uid="{9E86BC44-9EC2-4691-AFF3-755A5587D858}"/>
    <cellStyle name="20% - Accent3 172" xfId="2889" xr:uid="{0B38FE10-BDF0-489A-8CCA-1F209900095B}"/>
    <cellStyle name="20% - Accent3 173" xfId="2911" xr:uid="{AE582C8B-6463-4E77-BB9D-1229691D9F0F}"/>
    <cellStyle name="20% - Accent3 174" xfId="2931" xr:uid="{BEAF8A60-54ED-47C7-9FE4-FA39770FFECA}"/>
    <cellStyle name="20% - Accent3 175" xfId="2952" xr:uid="{01D26D85-DE1B-4A5F-9428-9D11613BD719}"/>
    <cellStyle name="20% - Accent3 176" xfId="2973" xr:uid="{4B2FC8EF-DB01-4BDC-9EC5-E558B53B01CA}"/>
    <cellStyle name="20% - Accent3 177" xfId="2994" xr:uid="{54A4A943-7D20-4F5A-9850-3AE813DDF668}"/>
    <cellStyle name="20% - Accent3 178" xfId="3014" xr:uid="{781123EA-3E35-4831-8536-5774A45E52E9}"/>
    <cellStyle name="20% - Accent3 18" xfId="394" xr:uid="{00000000-0005-0000-0000-000071010000}"/>
    <cellStyle name="20% - Accent3 19" xfId="395" xr:uid="{00000000-0005-0000-0000-000072010000}"/>
    <cellStyle name="20% - Accent3 2" xfId="396" xr:uid="{00000000-0005-0000-0000-000073010000}"/>
    <cellStyle name="20% - Accent3 20" xfId="397" xr:uid="{00000000-0005-0000-0000-000074010000}"/>
    <cellStyle name="20% - Accent3 21" xfId="398" xr:uid="{00000000-0005-0000-0000-000075010000}"/>
    <cellStyle name="20% - Accent3 22" xfId="399" xr:uid="{00000000-0005-0000-0000-000076010000}"/>
    <cellStyle name="20% - Accent3 23" xfId="400" xr:uid="{00000000-0005-0000-0000-000077010000}"/>
    <cellStyle name="20% - Accent3 24" xfId="401" xr:uid="{00000000-0005-0000-0000-000078010000}"/>
    <cellStyle name="20% - Accent3 25" xfId="402" xr:uid="{00000000-0005-0000-0000-000079010000}"/>
    <cellStyle name="20% - Accent3 26" xfId="403" xr:uid="{00000000-0005-0000-0000-00007A010000}"/>
    <cellStyle name="20% - Accent3 27" xfId="404" xr:uid="{00000000-0005-0000-0000-00007B010000}"/>
    <cellStyle name="20% - Accent3 28" xfId="405" xr:uid="{00000000-0005-0000-0000-00007C010000}"/>
    <cellStyle name="20% - Accent3 29" xfId="406" xr:uid="{00000000-0005-0000-0000-00007D010000}"/>
    <cellStyle name="20% - Accent3 3" xfId="407" xr:uid="{00000000-0005-0000-0000-00007E010000}"/>
    <cellStyle name="20% - Accent3 30" xfId="408" xr:uid="{00000000-0005-0000-0000-00007F010000}"/>
    <cellStyle name="20% - Accent3 31" xfId="409" xr:uid="{00000000-0005-0000-0000-000080010000}"/>
    <cellStyle name="20% - Accent3 32" xfId="410" xr:uid="{00000000-0005-0000-0000-000081010000}"/>
    <cellStyle name="20% - Accent3 33" xfId="411" xr:uid="{00000000-0005-0000-0000-000082010000}"/>
    <cellStyle name="20% - Accent3 34" xfId="412" xr:uid="{00000000-0005-0000-0000-000083010000}"/>
    <cellStyle name="20% - Accent3 35" xfId="413" xr:uid="{00000000-0005-0000-0000-000084010000}"/>
    <cellStyle name="20% - Accent3 36" xfId="414" xr:uid="{00000000-0005-0000-0000-000085010000}"/>
    <cellStyle name="20% - Accent3 37" xfId="415" xr:uid="{00000000-0005-0000-0000-000086010000}"/>
    <cellStyle name="20% - Accent3 38" xfId="416" xr:uid="{00000000-0005-0000-0000-000087010000}"/>
    <cellStyle name="20% - Accent3 39" xfId="417" xr:uid="{00000000-0005-0000-0000-000088010000}"/>
    <cellStyle name="20% - Accent3 4" xfId="418" xr:uid="{00000000-0005-0000-0000-000089010000}"/>
    <cellStyle name="20% - Accent3 40" xfId="419" xr:uid="{00000000-0005-0000-0000-00008A010000}"/>
    <cellStyle name="20% - Accent3 41" xfId="420" xr:uid="{00000000-0005-0000-0000-00008B010000}"/>
    <cellStyle name="20% - Accent3 42" xfId="421" xr:uid="{00000000-0005-0000-0000-00008C010000}"/>
    <cellStyle name="20% - Accent3 43" xfId="422" xr:uid="{00000000-0005-0000-0000-00008D010000}"/>
    <cellStyle name="20% - Accent3 44" xfId="423" xr:uid="{00000000-0005-0000-0000-00008E010000}"/>
    <cellStyle name="20% - Accent3 45" xfId="424" xr:uid="{00000000-0005-0000-0000-00008F010000}"/>
    <cellStyle name="20% - Accent3 46" xfId="425" xr:uid="{00000000-0005-0000-0000-000090010000}"/>
    <cellStyle name="20% - Accent3 47" xfId="426" xr:uid="{00000000-0005-0000-0000-000091010000}"/>
    <cellStyle name="20% - Accent3 48" xfId="427" xr:uid="{00000000-0005-0000-0000-000092010000}"/>
    <cellStyle name="20% - Accent3 49" xfId="428" xr:uid="{00000000-0005-0000-0000-000093010000}"/>
    <cellStyle name="20% - Accent3 5" xfId="429" xr:uid="{00000000-0005-0000-0000-000094010000}"/>
    <cellStyle name="20% - Accent3 50" xfId="430" xr:uid="{00000000-0005-0000-0000-000095010000}"/>
    <cellStyle name="20% - Accent3 51" xfId="431" xr:uid="{00000000-0005-0000-0000-000096010000}"/>
    <cellStyle name="20% - Accent3 52" xfId="432" xr:uid="{00000000-0005-0000-0000-000097010000}"/>
    <cellStyle name="20% - Accent3 53" xfId="433" xr:uid="{00000000-0005-0000-0000-000098010000}"/>
    <cellStyle name="20% - Accent3 54" xfId="434" xr:uid="{00000000-0005-0000-0000-000099010000}"/>
    <cellStyle name="20% - Accent3 55" xfId="435" xr:uid="{00000000-0005-0000-0000-00009A010000}"/>
    <cellStyle name="20% - Accent3 56" xfId="436" xr:uid="{00000000-0005-0000-0000-00009B010000}"/>
    <cellStyle name="20% - Accent3 57" xfId="437" xr:uid="{00000000-0005-0000-0000-00009C010000}"/>
    <cellStyle name="20% - Accent3 58" xfId="438" xr:uid="{00000000-0005-0000-0000-00009D010000}"/>
    <cellStyle name="20% - Accent3 59" xfId="439" xr:uid="{00000000-0005-0000-0000-00009E010000}"/>
    <cellStyle name="20% - Accent3 6" xfId="440" xr:uid="{00000000-0005-0000-0000-00009F010000}"/>
    <cellStyle name="20% - Accent3 60" xfId="441" xr:uid="{00000000-0005-0000-0000-0000A0010000}"/>
    <cellStyle name="20% - Accent3 61" xfId="442" xr:uid="{00000000-0005-0000-0000-0000A1010000}"/>
    <cellStyle name="20% - Accent3 62" xfId="443" xr:uid="{00000000-0005-0000-0000-0000A2010000}"/>
    <cellStyle name="20% - Accent3 63" xfId="444" xr:uid="{00000000-0005-0000-0000-0000A3010000}"/>
    <cellStyle name="20% - Accent3 64" xfId="445" xr:uid="{00000000-0005-0000-0000-0000A4010000}"/>
    <cellStyle name="20% - Accent3 65" xfId="446" xr:uid="{00000000-0005-0000-0000-0000A5010000}"/>
    <cellStyle name="20% - Accent3 66" xfId="447" xr:uid="{00000000-0005-0000-0000-0000A6010000}"/>
    <cellStyle name="20% - Accent3 67" xfId="448" xr:uid="{00000000-0005-0000-0000-0000A7010000}"/>
    <cellStyle name="20% - Accent3 68" xfId="449" xr:uid="{00000000-0005-0000-0000-0000A8010000}"/>
    <cellStyle name="20% - Accent3 69" xfId="450" xr:uid="{00000000-0005-0000-0000-0000A9010000}"/>
    <cellStyle name="20% - Accent3 7" xfId="451" xr:uid="{00000000-0005-0000-0000-0000AA010000}"/>
    <cellStyle name="20% - Accent3 70" xfId="452" xr:uid="{00000000-0005-0000-0000-0000AB010000}"/>
    <cellStyle name="20% - Accent3 71" xfId="453" xr:uid="{00000000-0005-0000-0000-0000AC010000}"/>
    <cellStyle name="20% - Accent3 72" xfId="454" xr:uid="{00000000-0005-0000-0000-0000AD010000}"/>
    <cellStyle name="20% - Accent3 73" xfId="455" xr:uid="{00000000-0005-0000-0000-0000AE010000}"/>
    <cellStyle name="20% - Accent3 74" xfId="456" xr:uid="{00000000-0005-0000-0000-0000AF010000}"/>
    <cellStyle name="20% - Accent3 75" xfId="457" xr:uid="{00000000-0005-0000-0000-0000B0010000}"/>
    <cellStyle name="20% - Accent3 76" xfId="458" xr:uid="{00000000-0005-0000-0000-0000B1010000}"/>
    <cellStyle name="20% - Accent3 77" xfId="459" xr:uid="{00000000-0005-0000-0000-0000B2010000}"/>
    <cellStyle name="20% - Accent3 78" xfId="460" xr:uid="{00000000-0005-0000-0000-0000B3010000}"/>
    <cellStyle name="20% - Accent3 79" xfId="461" xr:uid="{00000000-0005-0000-0000-0000B4010000}"/>
    <cellStyle name="20% - Accent3 8" xfId="462" xr:uid="{00000000-0005-0000-0000-0000B5010000}"/>
    <cellStyle name="20% - Accent3 80" xfId="463" xr:uid="{00000000-0005-0000-0000-0000B6010000}"/>
    <cellStyle name="20% - Accent3 81" xfId="464" xr:uid="{00000000-0005-0000-0000-0000B7010000}"/>
    <cellStyle name="20% - Accent3 82" xfId="465" xr:uid="{00000000-0005-0000-0000-0000B8010000}"/>
    <cellStyle name="20% - Accent3 83" xfId="466" xr:uid="{00000000-0005-0000-0000-0000B9010000}"/>
    <cellStyle name="20% - Accent3 84" xfId="467" xr:uid="{00000000-0005-0000-0000-0000BA010000}"/>
    <cellStyle name="20% - Accent3 85" xfId="468" xr:uid="{00000000-0005-0000-0000-0000BB010000}"/>
    <cellStyle name="20% - Accent3 86" xfId="469" xr:uid="{00000000-0005-0000-0000-0000BC010000}"/>
    <cellStyle name="20% - Accent3 87" xfId="470" xr:uid="{00000000-0005-0000-0000-0000BD010000}"/>
    <cellStyle name="20% - Accent3 88" xfId="471" xr:uid="{00000000-0005-0000-0000-0000BE010000}"/>
    <cellStyle name="20% - Accent3 89" xfId="472" xr:uid="{00000000-0005-0000-0000-0000BF010000}"/>
    <cellStyle name="20% - Accent3 9" xfId="473" xr:uid="{00000000-0005-0000-0000-0000C0010000}"/>
    <cellStyle name="20% - Accent3 90" xfId="474" xr:uid="{00000000-0005-0000-0000-0000C1010000}"/>
    <cellStyle name="20% - Accent3 91" xfId="475" xr:uid="{00000000-0005-0000-0000-0000C2010000}"/>
    <cellStyle name="20% - Accent3 92" xfId="476" xr:uid="{00000000-0005-0000-0000-0000C3010000}"/>
    <cellStyle name="20% - Accent3 93" xfId="477" xr:uid="{00000000-0005-0000-0000-0000C4010000}"/>
    <cellStyle name="20% - Accent3 94" xfId="478" xr:uid="{00000000-0005-0000-0000-0000C5010000}"/>
    <cellStyle name="20% - Accent3 95" xfId="479" xr:uid="{00000000-0005-0000-0000-0000C6010000}"/>
    <cellStyle name="20% - Accent3 96" xfId="480" xr:uid="{00000000-0005-0000-0000-0000C7010000}"/>
    <cellStyle name="20% - Accent3 97" xfId="481" xr:uid="{00000000-0005-0000-0000-0000C8010000}"/>
    <cellStyle name="20% - Accent3 98" xfId="482" xr:uid="{00000000-0005-0000-0000-0000C9010000}"/>
    <cellStyle name="20% - Accent3 99" xfId="483" xr:uid="{00000000-0005-0000-0000-0000CA010000}"/>
    <cellStyle name="20% - Accent4" xfId="2458" builtinId="42" customBuiltin="1"/>
    <cellStyle name="20% - Accent4 10" xfId="484" xr:uid="{00000000-0005-0000-0000-0000CB010000}"/>
    <cellStyle name="20% - Accent4 100" xfId="485" xr:uid="{00000000-0005-0000-0000-0000CC010000}"/>
    <cellStyle name="20% - Accent4 101" xfId="486" xr:uid="{00000000-0005-0000-0000-0000CD010000}"/>
    <cellStyle name="20% - Accent4 102" xfId="487" xr:uid="{00000000-0005-0000-0000-0000CE010000}"/>
    <cellStyle name="20% - Accent4 103" xfId="488" xr:uid="{00000000-0005-0000-0000-0000CF010000}"/>
    <cellStyle name="20% - Accent4 104" xfId="489" xr:uid="{00000000-0005-0000-0000-0000D0010000}"/>
    <cellStyle name="20% - Accent4 105" xfId="490" xr:uid="{00000000-0005-0000-0000-0000D1010000}"/>
    <cellStyle name="20% - Accent4 106" xfId="491" xr:uid="{00000000-0005-0000-0000-0000D2010000}"/>
    <cellStyle name="20% - Accent4 107" xfId="492" xr:uid="{00000000-0005-0000-0000-0000D3010000}"/>
    <cellStyle name="20% - Accent4 108" xfId="493" xr:uid="{00000000-0005-0000-0000-0000D4010000}"/>
    <cellStyle name="20% - Accent4 109" xfId="494" xr:uid="{00000000-0005-0000-0000-0000D5010000}"/>
    <cellStyle name="20% - Accent4 11" xfId="495" xr:uid="{00000000-0005-0000-0000-0000D6010000}"/>
    <cellStyle name="20% - Accent4 110" xfId="496" xr:uid="{00000000-0005-0000-0000-0000D7010000}"/>
    <cellStyle name="20% - Accent4 111" xfId="497" xr:uid="{00000000-0005-0000-0000-0000D8010000}"/>
    <cellStyle name="20% - Accent4 112" xfId="498" xr:uid="{00000000-0005-0000-0000-0000D9010000}"/>
    <cellStyle name="20% - Accent4 113" xfId="499" xr:uid="{00000000-0005-0000-0000-0000DA010000}"/>
    <cellStyle name="20% - Accent4 114" xfId="500" xr:uid="{00000000-0005-0000-0000-0000DB010000}"/>
    <cellStyle name="20% - Accent4 115" xfId="501" xr:uid="{00000000-0005-0000-0000-0000DC010000}"/>
    <cellStyle name="20% - Accent4 116" xfId="502" xr:uid="{00000000-0005-0000-0000-0000DD010000}"/>
    <cellStyle name="20% - Accent4 117" xfId="503" xr:uid="{00000000-0005-0000-0000-0000DE010000}"/>
    <cellStyle name="20% - Accent4 118" xfId="504" xr:uid="{00000000-0005-0000-0000-0000DF010000}"/>
    <cellStyle name="20% - Accent4 119" xfId="505" xr:uid="{00000000-0005-0000-0000-0000E0010000}"/>
    <cellStyle name="20% - Accent4 12" xfId="506" xr:uid="{00000000-0005-0000-0000-0000E1010000}"/>
    <cellStyle name="20% - Accent4 120" xfId="507" xr:uid="{00000000-0005-0000-0000-0000E2010000}"/>
    <cellStyle name="20% - Accent4 121" xfId="508" xr:uid="{00000000-0005-0000-0000-0000E3010000}"/>
    <cellStyle name="20% - Accent4 122" xfId="509" xr:uid="{00000000-0005-0000-0000-0000E4010000}"/>
    <cellStyle name="20% - Accent4 123" xfId="510" xr:uid="{00000000-0005-0000-0000-0000E5010000}"/>
    <cellStyle name="20% - Accent4 124" xfId="511" xr:uid="{00000000-0005-0000-0000-0000E6010000}"/>
    <cellStyle name="20% - Accent4 125" xfId="512" xr:uid="{00000000-0005-0000-0000-0000E7010000}"/>
    <cellStyle name="20% - Accent4 126" xfId="513" xr:uid="{00000000-0005-0000-0000-0000E8010000}"/>
    <cellStyle name="20% - Accent4 127" xfId="514" xr:uid="{00000000-0005-0000-0000-0000E9010000}"/>
    <cellStyle name="20% - Accent4 128" xfId="515" xr:uid="{00000000-0005-0000-0000-0000EA010000}"/>
    <cellStyle name="20% - Accent4 129" xfId="516" xr:uid="{00000000-0005-0000-0000-0000EB010000}"/>
    <cellStyle name="20% - Accent4 13" xfId="517" xr:uid="{00000000-0005-0000-0000-0000EC010000}"/>
    <cellStyle name="20% - Accent4 130" xfId="518" xr:uid="{00000000-0005-0000-0000-0000ED010000}"/>
    <cellStyle name="20% - Accent4 131" xfId="519" xr:uid="{00000000-0005-0000-0000-0000EE010000}"/>
    <cellStyle name="20% - Accent4 132" xfId="520" xr:uid="{00000000-0005-0000-0000-0000EF010000}"/>
    <cellStyle name="20% - Accent4 133" xfId="521" xr:uid="{00000000-0005-0000-0000-0000F0010000}"/>
    <cellStyle name="20% - Accent4 134" xfId="522" xr:uid="{00000000-0005-0000-0000-0000F1010000}"/>
    <cellStyle name="20% - Accent4 135" xfId="523" xr:uid="{00000000-0005-0000-0000-0000F2010000}"/>
    <cellStyle name="20% - Accent4 136" xfId="524" xr:uid="{00000000-0005-0000-0000-0000F3010000}"/>
    <cellStyle name="20% - Accent4 137" xfId="525" xr:uid="{00000000-0005-0000-0000-0000F4010000}"/>
    <cellStyle name="20% - Accent4 138" xfId="526" xr:uid="{00000000-0005-0000-0000-0000F5010000}"/>
    <cellStyle name="20% - Accent4 139" xfId="527" xr:uid="{00000000-0005-0000-0000-0000F6010000}"/>
    <cellStyle name="20% - Accent4 14" xfId="528" xr:uid="{00000000-0005-0000-0000-0000F7010000}"/>
    <cellStyle name="20% - Accent4 140" xfId="529" xr:uid="{00000000-0005-0000-0000-0000F8010000}"/>
    <cellStyle name="20% - Accent4 141" xfId="530" xr:uid="{00000000-0005-0000-0000-0000F9010000}"/>
    <cellStyle name="20% - Accent4 142" xfId="531" xr:uid="{00000000-0005-0000-0000-0000FA010000}"/>
    <cellStyle name="20% - Accent4 143" xfId="532" xr:uid="{00000000-0005-0000-0000-0000FB010000}"/>
    <cellStyle name="20% - Accent4 144" xfId="533" xr:uid="{00000000-0005-0000-0000-0000FC010000}"/>
    <cellStyle name="20% - Accent4 145" xfId="534" xr:uid="{00000000-0005-0000-0000-0000FD010000}"/>
    <cellStyle name="20% - Accent4 146" xfId="535" xr:uid="{00000000-0005-0000-0000-0000FE010000}"/>
    <cellStyle name="20% - Accent4 147" xfId="536" xr:uid="{00000000-0005-0000-0000-0000FF010000}"/>
    <cellStyle name="20% - Accent4 148" xfId="537" xr:uid="{00000000-0005-0000-0000-000000020000}"/>
    <cellStyle name="20% - Accent4 149" xfId="538" xr:uid="{00000000-0005-0000-0000-000001020000}"/>
    <cellStyle name="20% - Accent4 15" xfId="539" xr:uid="{00000000-0005-0000-0000-000002020000}"/>
    <cellStyle name="20% - Accent4 150" xfId="540" xr:uid="{00000000-0005-0000-0000-000003020000}"/>
    <cellStyle name="20% - Accent4 151" xfId="541" xr:uid="{00000000-0005-0000-0000-000004020000}"/>
    <cellStyle name="20% - Accent4 152" xfId="542" xr:uid="{00000000-0005-0000-0000-000005020000}"/>
    <cellStyle name="20% - Accent4 153" xfId="543" xr:uid="{00000000-0005-0000-0000-000006020000}"/>
    <cellStyle name="20% - Accent4 154" xfId="544" xr:uid="{00000000-0005-0000-0000-000007020000}"/>
    <cellStyle name="20% - Accent4 155" xfId="2489" xr:uid="{D184571F-2141-49ED-BA61-B334C0DA8FBD}"/>
    <cellStyle name="20% - Accent4 156" xfId="2505" xr:uid="{9AA79D41-BEDA-4353-9109-A771D46B1A12}"/>
    <cellStyle name="20% - Accent4 157" xfId="2520" xr:uid="{287964EB-55EC-4B0A-B4E3-22E26381C064}"/>
    <cellStyle name="20% - Accent4 158" xfId="2537" xr:uid="{41AAC712-27E6-4523-9F7A-D8FF7028DE8C}"/>
    <cellStyle name="20% - Accent4 159" xfId="2551" xr:uid="{4713A3A7-A26F-4C00-8651-2C2A19D88591}"/>
    <cellStyle name="20% - Accent4 16" xfId="545" xr:uid="{00000000-0005-0000-0000-000008020000}"/>
    <cellStyle name="20% - Accent4 160" xfId="2622" xr:uid="{A0D873E5-054D-40F9-BABE-DE9DE81786AE}"/>
    <cellStyle name="20% - Accent4 161" xfId="2642" xr:uid="{706FDFC3-CF1E-4D6B-9B58-5A29739B2DA6}"/>
    <cellStyle name="20% - Accent4 162" xfId="2662" xr:uid="{08ED5C71-5029-4B0A-A5F3-AB578FC7E55B}"/>
    <cellStyle name="20% - Accent4 163" xfId="2701" xr:uid="{223F9314-6CC9-40AF-819B-61071F8528A3}"/>
    <cellStyle name="20% - Accent4 164" xfId="2726" xr:uid="{DB3A3272-7773-48FF-8104-03529A24A84E}"/>
    <cellStyle name="20% - Accent4 165" xfId="2746" xr:uid="{4684F6E7-275D-4A9F-956A-16529E83C1DD}"/>
    <cellStyle name="20% - Accent4 166" xfId="2766" xr:uid="{01FAA4A9-A25B-432F-A9B8-1DB1FD265457}"/>
    <cellStyle name="20% - Accent4 167" xfId="2786" xr:uid="{4EA8A806-9FBA-464B-9913-4FCDD0F00E78}"/>
    <cellStyle name="20% - Accent4 168" xfId="2806" xr:uid="{D4E64256-D3AA-4811-9346-F6CCD748DFD4}"/>
    <cellStyle name="20% - Accent4 169" xfId="2827" xr:uid="{D090485C-6EBE-4987-BBD1-AE4AE43AC512}"/>
    <cellStyle name="20% - Accent4 17" xfId="546" xr:uid="{00000000-0005-0000-0000-000009020000}"/>
    <cellStyle name="20% - Accent4 170" xfId="2849" xr:uid="{41BB5692-A329-4D0D-94D5-1400603AF561}"/>
    <cellStyle name="20% - Accent4 171" xfId="2870" xr:uid="{A56AA4CE-E9A5-4762-B6F9-1B9E8613F802}"/>
    <cellStyle name="20% - Accent4 172" xfId="2892" xr:uid="{CD7ACF37-C625-415C-A5DB-D6D2FE039918}"/>
    <cellStyle name="20% - Accent4 173" xfId="2914" xr:uid="{6B9DB9A2-98B7-4F92-A30B-BA27DEAF8775}"/>
    <cellStyle name="20% - Accent4 174" xfId="2934" xr:uid="{6B13744A-9F0E-4B1A-8B59-488AF538487C}"/>
    <cellStyle name="20% - Accent4 175" xfId="2955" xr:uid="{E09F4DD7-36F0-420A-A08E-0B7925AAC727}"/>
    <cellStyle name="20% - Accent4 176" xfId="2976" xr:uid="{53C86199-15A6-41EB-9519-1C41218879BB}"/>
    <cellStyle name="20% - Accent4 177" xfId="2997" xr:uid="{29498E08-E90D-4886-8AB5-8FDF8C2892FA}"/>
    <cellStyle name="20% - Accent4 178" xfId="3017" xr:uid="{E78CCFC6-0288-4BCD-9CD6-A02E8B25B30E}"/>
    <cellStyle name="20% - Accent4 18" xfId="547" xr:uid="{00000000-0005-0000-0000-00000A020000}"/>
    <cellStyle name="20% - Accent4 19" xfId="548" xr:uid="{00000000-0005-0000-0000-00000B020000}"/>
    <cellStyle name="20% - Accent4 2" xfId="549" xr:uid="{00000000-0005-0000-0000-00000C020000}"/>
    <cellStyle name="20% - Accent4 20" xfId="550" xr:uid="{00000000-0005-0000-0000-00000D020000}"/>
    <cellStyle name="20% - Accent4 21" xfId="551" xr:uid="{00000000-0005-0000-0000-00000E020000}"/>
    <cellStyle name="20% - Accent4 22" xfId="552" xr:uid="{00000000-0005-0000-0000-00000F020000}"/>
    <cellStyle name="20% - Accent4 23" xfId="553" xr:uid="{00000000-0005-0000-0000-000010020000}"/>
    <cellStyle name="20% - Accent4 24" xfId="554" xr:uid="{00000000-0005-0000-0000-000011020000}"/>
    <cellStyle name="20% - Accent4 25" xfId="555" xr:uid="{00000000-0005-0000-0000-000012020000}"/>
    <cellStyle name="20% - Accent4 26" xfId="556" xr:uid="{00000000-0005-0000-0000-000013020000}"/>
    <cellStyle name="20% - Accent4 27" xfId="557" xr:uid="{00000000-0005-0000-0000-000014020000}"/>
    <cellStyle name="20% - Accent4 28" xfId="558" xr:uid="{00000000-0005-0000-0000-000015020000}"/>
    <cellStyle name="20% - Accent4 29" xfId="559" xr:uid="{00000000-0005-0000-0000-000016020000}"/>
    <cellStyle name="20% - Accent4 3" xfId="560" xr:uid="{00000000-0005-0000-0000-000017020000}"/>
    <cellStyle name="20% - Accent4 30" xfId="561" xr:uid="{00000000-0005-0000-0000-000018020000}"/>
    <cellStyle name="20% - Accent4 31" xfId="562" xr:uid="{00000000-0005-0000-0000-000019020000}"/>
    <cellStyle name="20% - Accent4 32" xfId="563" xr:uid="{00000000-0005-0000-0000-00001A020000}"/>
    <cellStyle name="20% - Accent4 33" xfId="564" xr:uid="{00000000-0005-0000-0000-00001B020000}"/>
    <cellStyle name="20% - Accent4 34" xfId="565" xr:uid="{00000000-0005-0000-0000-00001C020000}"/>
    <cellStyle name="20% - Accent4 35" xfId="566" xr:uid="{00000000-0005-0000-0000-00001D020000}"/>
    <cellStyle name="20% - Accent4 36" xfId="567" xr:uid="{00000000-0005-0000-0000-00001E020000}"/>
    <cellStyle name="20% - Accent4 37" xfId="568" xr:uid="{00000000-0005-0000-0000-00001F020000}"/>
    <cellStyle name="20% - Accent4 38" xfId="569" xr:uid="{00000000-0005-0000-0000-000020020000}"/>
    <cellStyle name="20% - Accent4 39" xfId="570" xr:uid="{00000000-0005-0000-0000-000021020000}"/>
    <cellStyle name="20% - Accent4 4" xfId="571" xr:uid="{00000000-0005-0000-0000-000022020000}"/>
    <cellStyle name="20% - Accent4 40" xfId="572" xr:uid="{00000000-0005-0000-0000-000023020000}"/>
    <cellStyle name="20% - Accent4 41" xfId="573" xr:uid="{00000000-0005-0000-0000-000024020000}"/>
    <cellStyle name="20% - Accent4 42" xfId="574" xr:uid="{00000000-0005-0000-0000-000025020000}"/>
    <cellStyle name="20% - Accent4 43" xfId="575" xr:uid="{00000000-0005-0000-0000-000026020000}"/>
    <cellStyle name="20% - Accent4 44" xfId="576" xr:uid="{00000000-0005-0000-0000-000027020000}"/>
    <cellStyle name="20% - Accent4 45" xfId="577" xr:uid="{00000000-0005-0000-0000-000028020000}"/>
    <cellStyle name="20% - Accent4 46" xfId="578" xr:uid="{00000000-0005-0000-0000-000029020000}"/>
    <cellStyle name="20% - Accent4 47" xfId="579" xr:uid="{00000000-0005-0000-0000-00002A020000}"/>
    <cellStyle name="20% - Accent4 48" xfId="580" xr:uid="{00000000-0005-0000-0000-00002B020000}"/>
    <cellStyle name="20% - Accent4 49" xfId="581" xr:uid="{00000000-0005-0000-0000-00002C020000}"/>
    <cellStyle name="20% - Accent4 5" xfId="582" xr:uid="{00000000-0005-0000-0000-00002D020000}"/>
    <cellStyle name="20% - Accent4 50" xfId="583" xr:uid="{00000000-0005-0000-0000-00002E020000}"/>
    <cellStyle name="20% - Accent4 51" xfId="584" xr:uid="{00000000-0005-0000-0000-00002F020000}"/>
    <cellStyle name="20% - Accent4 52" xfId="585" xr:uid="{00000000-0005-0000-0000-000030020000}"/>
    <cellStyle name="20% - Accent4 53" xfId="586" xr:uid="{00000000-0005-0000-0000-000031020000}"/>
    <cellStyle name="20% - Accent4 54" xfId="587" xr:uid="{00000000-0005-0000-0000-000032020000}"/>
    <cellStyle name="20% - Accent4 55" xfId="588" xr:uid="{00000000-0005-0000-0000-000033020000}"/>
    <cellStyle name="20% - Accent4 56" xfId="589" xr:uid="{00000000-0005-0000-0000-000034020000}"/>
    <cellStyle name="20% - Accent4 57" xfId="590" xr:uid="{00000000-0005-0000-0000-000035020000}"/>
    <cellStyle name="20% - Accent4 58" xfId="591" xr:uid="{00000000-0005-0000-0000-000036020000}"/>
    <cellStyle name="20% - Accent4 59" xfId="592" xr:uid="{00000000-0005-0000-0000-000037020000}"/>
    <cellStyle name="20% - Accent4 6" xfId="593" xr:uid="{00000000-0005-0000-0000-000038020000}"/>
    <cellStyle name="20% - Accent4 60" xfId="594" xr:uid="{00000000-0005-0000-0000-000039020000}"/>
    <cellStyle name="20% - Accent4 61" xfId="595" xr:uid="{00000000-0005-0000-0000-00003A020000}"/>
    <cellStyle name="20% - Accent4 62" xfId="596" xr:uid="{00000000-0005-0000-0000-00003B020000}"/>
    <cellStyle name="20% - Accent4 63" xfId="597" xr:uid="{00000000-0005-0000-0000-00003C020000}"/>
    <cellStyle name="20% - Accent4 64" xfId="598" xr:uid="{00000000-0005-0000-0000-00003D020000}"/>
    <cellStyle name="20% - Accent4 65" xfId="599" xr:uid="{00000000-0005-0000-0000-00003E020000}"/>
    <cellStyle name="20% - Accent4 66" xfId="600" xr:uid="{00000000-0005-0000-0000-00003F020000}"/>
    <cellStyle name="20% - Accent4 67" xfId="601" xr:uid="{00000000-0005-0000-0000-000040020000}"/>
    <cellStyle name="20% - Accent4 68" xfId="602" xr:uid="{00000000-0005-0000-0000-000041020000}"/>
    <cellStyle name="20% - Accent4 69" xfId="603" xr:uid="{00000000-0005-0000-0000-000042020000}"/>
    <cellStyle name="20% - Accent4 7" xfId="604" xr:uid="{00000000-0005-0000-0000-000043020000}"/>
    <cellStyle name="20% - Accent4 70" xfId="605" xr:uid="{00000000-0005-0000-0000-000044020000}"/>
    <cellStyle name="20% - Accent4 71" xfId="606" xr:uid="{00000000-0005-0000-0000-000045020000}"/>
    <cellStyle name="20% - Accent4 72" xfId="607" xr:uid="{00000000-0005-0000-0000-000046020000}"/>
    <cellStyle name="20% - Accent4 73" xfId="608" xr:uid="{00000000-0005-0000-0000-000047020000}"/>
    <cellStyle name="20% - Accent4 74" xfId="609" xr:uid="{00000000-0005-0000-0000-000048020000}"/>
    <cellStyle name="20% - Accent4 75" xfId="610" xr:uid="{00000000-0005-0000-0000-000049020000}"/>
    <cellStyle name="20% - Accent4 76" xfId="611" xr:uid="{00000000-0005-0000-0000-00004A020000}"/>
    <cellStyle name="20% - Accent4 77" xfId="612" xr:uid="{00000000-0005-0000-0000-00004B020000}"/>
    <cellStyle name="20% - Accent4 78" xfId="613" xr:uid="{00000000-0005-0000-0000-00004C020000}"/>
    <cellStyle name="20% - Accent4 79" xfId="614" xr:uid="{00000000-0005-0000-0000-00004D020000}"/>
    <cellStyle name="20% - Accent4 8" xfId="615" xr:uid="{00000000-0005-0000-0000-00004E020000}"/>
    <cellStyle name="20% - Accent4 80" xfId="616" xr:uid="{00000000-0005-0000-0000-00004F020000}"/>
    <cellStyle name="20% - Accent4 81" xfId="617" xr:uid="{00000000-0005-0000-0000-000050020000}"/>
    <cellStyle name="20% - Accent4 82" xfId="618" xr:uid="{00000000-0005-0000-0000-000051020000}"/>
    <cellStyle name="20% - Accent4 83" xfId="619" xr:uid="{00000000-0005-0000-0000-000052020000}"/>
    <cellStyle name="20% - Accent4 84" xfId="620" xr:uid="{00000000-0005-0000-0000-000053020000}"/>
    <cellStyle name="20% - Accent4 85" xfId="621" xr:uid="{00000000-0005-0000-0000-000054020000}"/>
    <cellStyle name="20% - Accent4 86" xfId="622" xr:uid="{00000000-0005-0000-0000-000055020000}"/>
    <cellStyle name="20% - Accent4 87" xfId="623" xr:uid="{00000000-0005-0000-0000-000056020000}"/>
    <cellStyle name="20% - Accent4 88" xfId="624" xr:uid="{00000000-0005-0000-0000-000057020000}"/>
    <cellStyle name="20% - Accent4 89" xfId="625" xr:uid="{00000000-0005-0000-0000-000058020000}"/>
    <cellStyle name="20% - Accent4 9" xfId="626" xr:uid="{00000000-0005-0000-0000-000059020000}"/>
    <cellStyle name="20% - Accent4 90" xfId="627" xr:uid="{00000000-0005-0000-0000-00005A020000}"/>
    <cellStyle name="20% - Accent4 91" xfId="628" xr:uid="{00000000-0005-0000-0000-00005B020000}"/>
    <cellStyle name="20% - Accent4 92" xfId="629" xr:uid="{00000000-0005-0000-0000-00005C020000}"/>
    <cellStyle name="20% - Accent4 93" xfId="630" xr:uid="{00000000-0005-0000-0000-00005D020000}"/>
    <cellStyle name="20% - Accent4 94" xfId="631" xr:uid="{00000000-0005-0000-0000-00005E020000}"/>
    <cellStyle name="20% - Accent4 95" xfId="632" xr:uid="{00000000-0005-0000-0000-00005F020000}"/>
    <cellStyle name="20% - Accent4 96" xfId="633" xr:uid="{00000000-0005-0000-0000-000060020000}"/>
    <cellStyle name="20% - Accent4 97" xfId="634" xr:uid="{00000000-0005-0000-0000-000061020000}"/>
    <cellStyle name="20% - Accent4 98" xfId="635" xr:uid="{00000000-0005-0000-0000-000062020000}"/>
    <cellStyle name="20% - Accent4 99" xfId="636" xr:uid="{00000000-0005-0000-0000-000063020000}"/>
    <cellStyle name="20% - Accent5" xfId="2461" builtinId="46" customBuiltin="1"/>
    <cellStyle name="20% - Accent5 10" xfId="637" xr:uid="{00000000-0005-0000-0000-000064020000}"/>
    <cellStyle name="20% - Accent5 100" xfId="638" xr:uid="{00000000-0005-0000-0000-000065020000}"/>
    <cellStyle name="20% - Accent5 101" xfId="639" xr:uid="{00000000-0005-0000-0000-000066020000}"/>
    <cellStyle name="20% - Accent5 102" xfId="640" xr:uid="{00000000-0005-0000-0000-000067020000}"/>
    <cellStyle name="20% - Accent5 103" xfId="641" xr:uid="{00000000-0005-0000-0000-000068020000}"/>
    <cellStyle name="20% - Accent5 104" xfId="642" xr:uid="{00000000-0005-0000-0000-000069020000}"/>
    <cellStyle name="20% - Accent5 105" xfId="643" xr:uid="{00000000-0005-0000-0000-00006A020000}"/>
    <cellStyle name="20% - Accent5 106" xfId="644" xr:uid="{00000000-0005-0000-0000-00006B020000}"/>
    <cellStyle name="20% - Accent5 107" xfId="645" xr:uid="{00000000-0005-0000-0000-00006C020000}"/>
    <cellStyle name="20% - Accent5 108" xfId="646" xr:uid="{00000000-0005-0000-0000-00006D020000}"/>
    <cellStyle name="20% - Accent5 109" xfId="647" xr:uid="{00000000-0005-0000-0000-00006E020000}"/>
    <cellStyle name="20% - Accent5 11" xfId="648" xr:uid="{00000000-0005-0000-0000-00006F020000}"/>
    <cellStyle name="20% - Accent5 110" xfId="649" xr:uid="{00000000-0005-0000-0000-000070020000}"/>
    <cellStyle name="20% - Accent5 111" xfId="650" xr:uid="{00000000-0005-0000-0000-000071020000}"/>
    <cellStyle name="20% - Accent5 112" xfId="651" xr:uid="{00000000-0005-0000-0000-000072020000}"/>
    <cellStyle name="20% - Accent5 113" xfId="652" xr:uid="{00000000-0005-0000-0000-000073020000}"/>
    <cellStyle name="20% - Accent5 114" xfId="653" xr:uid="{00000000-0005-0000-0000-000074020000}"/>
    <cellStyle name="20% - Accent5 115" xfId="654" xr:uid="{00000000-0005-0000-0000-000075020000}"/>
    <cellStyle name="20% - Accent5 116" xfId="655" xr:uid="{00000000-0005-0000-0000-000076020000}"/>
    <cellStyle name="20% - Accent5 117" xfId="656" xr:uid="{00000000-0005-0000-0000-000077020000}"/>
    <cellStyle name="20% - Accent5 118" xfId="657" xr:uid="{00000000-0005-0000-0000-000078020000}"/>
    <cellStyle name="20% - Accent5 119" xfId="658" xr:uid="{00000000-0005-0000-0000-000079020000}"/>
    <cellStyle name="20% - Accent5 12" xfId="659" xr:uid="{00000000-0005-0000-0000-00007A020000}"/>
    <cellStyle name="20% - Accent5 120" xfId="660" xr:uid="{00000000-0005-0000-0000-00007B020000}"/>
    <cellStyle name="20% - Accent5 121" xfId="661" xr:uid="{00000000-0005-0000-0000-00007C020000}"/>
    <cellStyle name="20% - Accent5 122" xfId="662" xr:uid="{00000000-0005-0000-0000-00007D020000}"/>
    <cellStyle name="20% - Accent5 123" xfId="663" xr:uid="{00000000-0005-0000-0000-00007E020000}"/>
    <cellStyle name="20% - Accent5 124" xfId="664" xr:uid="{00000000-0005-0000-0000-00007F020000}"/>
    <cellStyle name="20% - Accent5 125" xfId="665" xr:uid="{00000000-0005-0000-0000-000080020000}"/>
    <cellStyle name="20% - Accent5 126" xfId="666" xr:uid="{00000000-0005-0000-0000-000081020000}"/>
    <cellStyle name="20% - Accent5 127" xfId="667" xr:uid="{00000000-0005-0000-0000-000082020000}"/>
    <cellStyle name="20% - Accent5 128" xfId="668" xr:uid="{00000000-0005-0000-0000-000083020000}"/>
    <cellStyle name="20% - Accent5 129" xfId="669" xr:uid="{00000000-0005-0000-0000-000084020000}"/>
    <cellStyle name="20% - Accent5 13" xfId="670" xr:uid="{00000000-0005-0000-0000-000085020000}"/>
    <cellStyle name="20% - Accent5 130" xfId="671" xr:uid="{00000000-0005-0000-0000-000086020000}"/>
    <cellStyle name="20% - Accent5 131" xfId="672" xr:uid="{00000000-0005-0000-0000-000087020000}"/>
    <cellStyle name="20% - Accent5 132" xfId="673" xr:uid="{00000000-0005-0000-0000-000088020000}"/>
    <cellStyle name="20% - Accent5 133" xfId="674" xr:uid="{00000000-0005-0000-0000-000089020000}"/>
    <cellStyle name="20% - Accent5 134" xfId="675" xr:uid="{00000000-0005-0000-0000-00008A020000}"/>
    <cellStyle name="20% - Accent5 135" xfId="676" xr:uid="{00000000-0005-0000-0000-00008B020000}"/>
    <cellStyle name="20% - Accent5 136" xfId="677" xr:uid="{00000000-0005-0000-0000-00008C020000}"/>
    <cellStyle name="20% - Accent5 137" xfId="678" xr:uid="{00000000-0005-0000-0000-00008D020000}"/>
    <cellStyle name="20% - Accent5 138" xfId="679" xr:uid="{00000000-0005-0000-0000-00008E020000}"/>
    <cellStyle name="20% - Accent5 139" xfId="680" xr:uid="{00000000-0005-0000-0000-00008F020000}"/>
    <cellStyle name="20% - Accent5 14" xfId="681" xr:uid="{00000000-0005-0000-0000-000090020000}"/>
    <cellStyle name="20% - Accent5 140" xfId="682" xr:uid="{00000000-0005-0000-0000-000091020000}"/>
    <cellStyle name="20% - Accent5 141" xfId="683" xr:uid="{00000000-0005-0000-0000-000092020000}"/>
    <cellStyle name="20% - Accent5 142" xfId="684" xr:uid="{00000000-0005-0000-0000-000093020000}"/>
    <cellStyle name="20% - Accent5 143" xfId="685" xr:uid="{00000000-0005-0000-0000-000094020000}"/>
    <cellStyle name="20% - Accent5 144" xfId="686" xr:uid="{00000000-0005-0000-0000-000095020000}"/>
    <cellStyle name="20% - Accent5 145" xfId="687" xr:uid="{00000000-0005-0000-0000-000096020000}"/>
    <cellStyle name="20% - Accent5 146" xfId="688" xr:uid="{00000000-0005-0000-0000-000097020000}"/>
    <cellStyle name="20% - Accent5 147" xfId="689" xr:uid="{00000000-0005-0000-0000-000098020000}"/>
    <cellStyle name="20% - Accent5 148" xfId="690" xr:uid="{00000000-0005-0000-0000-000099020000}"/>
    <cellStyle name="20% - Accent5 149" xfId="691" xr:uid="{00000000-0005-0000-0000-00009A020000}"/>
    <cellStyle name="20% - Accent5 15" xfId="692" xr:uid="{00000000-0005-0000-0000-00009B020000}"/>
    <cellStyle name="20% - Accent5 150" xfId="693" xr:uid="{00000000-0005-0000-0000-00009C020000}"/>
    <cellStyle name="20% - Accent5 151" xfId="694" xr:uid="{00000000-0005-0000-0000-00009D020000}"/>
    <cellStyle name="20% - Accent5 152" xfId="695" xr:uid="{00000000-0005-0000-0000-00009E020000}"/>
    <cellStyle name="20% - Accent5 153" xfId="696" xr:uid="{00000000-0005-0000-0000-00009F020000}"/>
    <cellStyle name="20% - Accent5 154" xfId="697" xr:uid="{00000000-0005-0000-0000-0000A0020000}"/>
    <cellStyle name="20% - Accent5 155" xfId="2491" xr:uid="{7EABB036-AD04-4595-B222-6CD60F9359F2}"/>
    <cellStyle name="20% - Accent5 156" xfId="2507" xr:uid="{84F21FD8-C196-4BD1-B5F9-A0F19AE79B7F}"/>
    <cellStyle name="20% - Accent5 157" xfId="2522" xr:uid="{123280CE-18E3-4D78-A3BA-3D337444DA80}"/>
    <cellStyle name="20% - Accent5 158" xfId="2539" xr:uid="{9168DB50-88DD-47DE-B751-18EBEDA90762}"/>
    <cellStyle name="20% - Accent5 159" xfId="2553" xr:uid="{4C23F0FA-A157-4BAD-9800-286747CE0F97}"/>
    <cellStyle name="20% - Accent5 16" xfId="698" xr:uid="{00000000-0005-0000-0000-0000A1020000}"/>
    <cellStyle name="20% - Accent5 160" xfId="2625" xr:uid="{EF30DC55-5776-4286-B764-6F9510D32E8B}"/>
    <cellStyle name="20% - Accent5 161" xfId="2645" xr:uid="{CE8F30D8-4E5F-4B0C-9614-416A326B33DF}"/>
    <cellStyle name="20% - Accent5 162" xfId="2665" xr:uid="{26F905E9-A298-4386-881F-1D49EAD33839}"/>
    <cellStyle name="20% - Accent5 163" xfId="2705" xr:uid="{10D872BF-8D97-43AC-8B93-BAF98218B5C4}"/>
    <cellStyle name="20% - Accent5 164" xfId="2729" xr:uid="{7EE90815-9290-4E58-8F61-EFF0DD5EDB2B}"/>
    <cellStyle name="20% - Accent5 165" xfId="2749" xr:uid="{4B46BD13-81D7-406F-B571-1BE4212E3261}"/>
    <cellStyle name="20% - Accent5 166" xfId="2769" xr:uid="{90DE1748-1AFD-4C1D-95E3-EB6BEE6FFFBF}"/>
    <cellStyle name="20% - Accent5 167" xfId="2789" xr:uid="{70DADC7A-16C6-4FCB-BA00-20B9F11E3938}"/>
    <cellStyle name="20% - Accent5 168" xfId="2809" xr:uid="{2A5532BC-0098-48D0-801F-4A66B51C14C8}"/>
    <cellStyle name="20% - Accent5 169" xfId="2830" xr:uid="{7D1D150D-FCCA-44D5-BC24-3FE4AE1CF875}"/>
    <cellStyle name="20% - Accent5 17" xfId="699" xr:uid="{00000000-0005-0000-0000-0000A2020000}"/>
    <cellStyle name="20% - Accent5 170" xfId="2852" xr:uid="{B953AEEC-FD5B-4E44-8AF1-58B8474BB301}"/>
    <cellStyle name="20% - Accent5 171" xfId="2873" xr:uid="{B1275A3E-2E28-477B-8D3E-3020C99674CF}"/>
    <cellStyle name="20% - Accent5 172" xfId="2895" xr:uid="{0B898FFF-2627-4ADF-803E-5E3203C49B4B}"/>
    <cellStyle name="20% - Accent5 173" xfId="2917" xr:uid="{2EE4CD2A-6129-461C-8FF2-B2453FFD4E31}"/>
    <cellStyle name="20% - Accent5 174" xfId="2937" xr:uid="{88FD4020-632E-4F70-B57D-3CE9273FFB41}"/>
    <cellStyle name="20% - Accent5 175" xfId="2958" xr:uid="{A5C2DA53-7018-4F84-9B18-05D067A81BCE}"/>
    <cellStyle name="20% - Accent5 176" xfId="2979" xr:uid="{968A336F-FE08-4A11-8548-5DF1180D98CD}"/>
    <cellStyle name="20% - Accent5 177" xfId="3000" xr:uid="{BB569768-726E-4721-A110-1473C5C7E344}"/>
    <cellStyle name="20% - Accent5 178" xfId="3020" xr:uid="{D700EF93-FBF4-4655-A165-0378E4A5F77F}"/>
    <cellStyle name="20% - Accent5 18" xfId="700" xr:uid="{00000000-0005-0000-0000-0000A3020000}"/>
    <cellStyle name="20% - Accent5 19" xfId="701" xr:uid="{00000000-0005-0000-0000-0000A4020000}"/>
    <cellStyle name="20% - Accent5 2" xfId="702" xr:uid="{00000000-0005-0000-0000-0000A5020000}"/>
    <cellStyle name="20% - Accent5 20" xfId="703" xr:uid="{00000000-0005-0000-0000-0000A6020000}"/>
    <cellStyle name="20% - Accent5 21" xfId="704" xr:uid="{00000000-0005-0000-0000-0000A7020000}"/>
    <cellStyle name="20% - Accent5 22" xfId="705" xr:uid="{00000000-0005-0000-0000-0000A8020000}"/>
    <cellStyle name="20% - Accent5 23" xfId="706" xr:uid="{00000000-0005-0000-0000-0000A9020000}"/>
    <cellStyle name="20% - Accent5 24" xfId="707" xr:uid="{00000000-0005-0000-0000-0000AA020000}"/>
    <cellStyle name="20% - Accent5 25" xfId="708" xr:uid="{00000000-0005-0000-0000-0000AB020000}"/>
    <cellStyle name="20% - Accent5 26" xfId="709" xr:uid="{00000000-0005-0000-0000-0000AC020000}"/>
    <cellStyle name="20% - Accent5 27" xfId="710" xr:uid="{00000000-0005-0000-0000-0000AD020000}"/>
    <cellStyle name="20% - Accent5 28" xfId="711" xr:uid="{00000000-0005-0000-0000-0000AE020000}"/>
    <cellStyle name="20% - Accent5 29" xfId="712" xr:uid="{00000000-0005-0000-0000-0000AF020000}"/>
    <cellStyle name="20% - Accent5 3" xfId="713" xr:uid="{00000000-0005-0000-0000-0000B0020000}"/>
    <cellStyle name="20% - Accent5 30" xfId="714" xr:uid="{00000000-0005-0000-0000-0000B1020000}"/>
    <cellStyle name="20% - Accent5 31" xfId="715" xr:uid="{00000000-0005-0000-0000-0000B2020000}"/>
    <cellStyle name="20% - Accent5 32" xfId="716" xr:uid="{00000000-0005-0000-0000-0000B3020000}"/>
    <cellStyle name="20% - Accent5 33" xfId="717" xr:uid="{00000000-0005-0000-0000-0000B4020000}"/>
    <cellStyle name="20% - Accent5 34" xfId="718" xr:uid="{00000000-0005-0000-0000-0000B5020000}"/>
    <cellStyle name="20% - Accent5 35" xfId="719" xr:uid="{00000000-0005-0000-0000-0000B6020000}"/>
    <cellStyle name="20% - Accent5 36" xfId="720" xr:uid="{00000000-0005-0000-0000-0000B7020000}"/>
    <cellStyle name="20% - Accent5 37" xfId="721" xr:uid="{00000000-0005-0000-0000-0000B8020000}"/>
    <cellStyle name="20% - Accent5 38" xfId="722" xr:uid="{00000000-0005-0000-0000-0000B9020000}"/>
    <cellStyle name="20% - Accent5 39" xfId="723" xr:uid="{00000000-0005-0000-0000-0000BA020000}"/>
    <cellStyle name="20% - Accent5 4" xfId="724" xr:uid="{00000000-0005-0000-0000-0000BB020000}"/>
    <cellStyle name="20% - Accent5 40" xfId="725" xr:uid="{00000000-0005-0000-0000-0000BC020000}"/>
    <cellStyle name="20% - Accent5 41" xfId="726" xr:uid="{00000000-0005-0000-0000-0000BD020000}"/>
    <cellStyle name="20% - Accent5 42" xfId="727" xr:uid="{00000000-0005-0000-0000-0000BE020000}"/>
    <cellStyle name="20% - Accent5 43" xfId="728" xr:uid="{00000000-0005-0000-0000-0000BF020000}"/>
    <cellStyle name="20% - Accent5 44" xfId="729" xr:uid="{00000000-0005-0000-0000-0000C0020000}"/>
    <cellStyle name="20% - Accent5 45" xfId="730" xr:uid="{00000000-0005-0000-0000-0000C1020000}"/>
    <cellStyle name="20% - Accent5 46" xfId="731" xr:uid="{00000000-0005-0000-0000-0000C2020000}"/>
    <cellStyle name="20% - Accent5 47" xfId="732" xr:uid="{00000000-0005-0000-0000-0000C3020000}"/>
    <cellStyle name="20% - Accent5 48" xfId="733" xr:uid="{00000000-0005-0000-0000-0000C4020000}"/>
    <cellStyle name="20% - Accent5 49" xfId="734" xr:uid="{00000000-0005-0000-0000-0000C5020000}"/>
    <cellStyle name="20% - Accent5 5" xfId="735" xr:uid="{00000000-0005-0000-0000-0000C6020000}"/>
    <cellStyle name="20% - Accent5 50" xfId="736" xr:uid="{00000000-0005-0000-0000-0000C7020000}"/>
    <cellStyle name="20% - Accent5 51" xfId="737" xr:uid="{00000000-0005-0000-0000-0000C8020000}"/>
    <cellStyle name="20% - Accent5 52" xfId="738" xr:uid="{00000000-0005-0000-0000-0000C9020000}"/>
    <cellStyle name="20% - Accent5 53" xfId="739" xr:uid="{00000000-0005-0000-0000-0000CA020000}"/>
    <cellStyle name="20% - Accent5 54" xfId="740" xr:uid="{00000000-0005-0000-0000-0000CB020000}"/>
    <cellStyle name="20% - Accent5 55" xfId="741" xr:uid="{00000000-0005-0000-0000-0000CC020000}"/>
    <cellStyle name="20% - Accent5 56" xfId="742" xr:uid="{00000000-0005-0000-0000-0000CD020000}"/>
    <cellStyle name="20% - Accent5 57" xfId="743" xr:uid="{00000000-0005-0000-0000-0000CE020000}"/>
    <cellStyle name="20% - Accent5 58" xfId="744" xr:uid="{00000000-0005-0000-0000-0000CF020000}"/>
    <cellStyle name="20% - Accent5 59" xfId="745" xr:uid="{00000000-0005-0000-0000-0000D0020000}"/>
    <cellStyle name="20% - Accent5 6" xfId="746" xr:uid="{00000000-0005-0000-0000-0000D1020000}"/>
    <cellStyle name="20% - Accent5 60" xfId="747" xr:uid="{00000000-0005-0000-0000-0000D2020000}"/>
    <cellStyle name="20% - Accent5 61" xfId="748" xr:uid="{00000000-0005-0000-0000-0000D3020000}"/>
    <cellStyle name="20% - Accent5 62" xfId="749" xr:uid="{00000000-0005-0000-0000-0000D4020000}"/>
    <cellStyle name="20% - Accent5 63" xfId="750" xr:uid="{00000000-0005-0000-0000-0000D5020000}"/>
    <cellStyle name="20% - Accent5 64" xfId="751" xr:uid="{00000000-0005-0000-0000-0000D6020000}"/>
    <cellStyle name="20% - Accent5 65" xfId="752" xr:uid="{00000000-0005-0000-0000-0000D7020000}"/>
    <cellStyle name="20% - Accent5 66" xfId="753" xr:uid="{00000000-0005-0000-0000-0000D8020000}"/>
    <cellStyle name="20% - Accent5 67" xfId="754" xr:uid="{00000000-0005-0000-0000-0000D9020000}"/>
    <cellStyle name="20% - Accent5 68" xfId="755" xr:uid="{00000000-0005-0000-0000-0000DA020000}"/>
    <cellStyle name="20% - Accent5 69" xfId="756" xr:uid="{00000000-0005-0000-0000-0000DB020000}"/>
    <cellStyle name="20% - Accent5 7" xfId="757" xr:uid="{00000000-0005-0000-0000-0000DC020000}"/>
    <cellStyle name="20% - Accent5 70" xfId="758" xr:uid="{00000000-0005-0000-0000-0000DD020000}"/>
    <cellStyle name="20% - Accent5 71" xfId="759" xr:uid="{00000000-0005-0000-0000-0000DE020000}"/>
    <cellStyle name="20% - Accent5 72" xfId="760" xr:uid="{00000000-0005-0000-0000-0000DF020000}"/>
    <cellStyle name="20% - Accent5 73" xfId="761" xr:uid="{00000000-0005-0000-0000-0000E0020000}"/>
    <cellStyle name="20% - Accent5 74" xfId="762" xr:uid="{00000000-0005-0000-0000-0000E1020000}"/>
    <cellStyle name="20% - Accent5 75" xfId="763" xr:uid="{00000000-0005-0000-0000-0000E2020000}"/>
    <cellStyle name="20% - Accent5 76" xfId="764" xr:uid="{00000000-0005-0000-0000-0000E3020000}"/>
    <cellStyle name="20% - Accent5 77" xfId="765" xr:uid="{00000000-0005-0000-0000-0000E4020000}"/>
    <cellStyle name="20% - Accent5 78" xfId="766" xr:uid="{00000000-0005-0000-0000-0000E5020000}"/>
    <cellStyle name="20% - Accent5 79" xfId="767" xr:uid="{00000000-0005-0000-0000-0000E6020000}"/>
    <cellStyle name="20% - Accent5 8" xfId="768" xr:uid="{00000000-0005-0000-0000-0000E7020000}"/>
    <cellStyle name="20% - Accent5 80" xfId="769" xr:uid="{00000000-0005-0000-0000-0000E8020000}"/>
    <cellStyle name="20% - Accent5 81" xfId="770" xr:uid="{00000000-0005-0000-0000-0000E9020000}"/>
    <cellStyle name="20% - Accent5 82" xfId="771" xr:uid="{00000000-0005-0000-0000-0000EA020000}"/>
    <cellStyle name="20% - Accent5 83" xfId="772" xr:uid="{00000000-0005-0000-0000-0000EB020000}"/>
    <cellStyle name="20% - Accent5 84" xfId="773" xr:uid="{00000000-0005-0000-0000-0000EC020000}"/>
    <cellStyle name="20% - Accent5 85" xfId="774" xr:uid="{00000000-0005-0000-0000-0000ED020000}"/>
    <cellStyle name="20% - Accent5 86" xfId="775" xr:uid="{00000000-0005-0000-0000-0000EE020000}"/>
    <cellStyle name="20% - Accent5 87" xfId="776" xr:uid="{00000000-0005-0000-0000-0000EF020000}"/>
    <cellStyle name="20% - Accent5 88" xfId="777" xr:uid="{00000000-0005-0000-0000-0000F0020000}"/>
    <cellStyle name="20% - Accent5 89" xfId="778" xr:uid="{00000000-0005-0000-0000-0000F1020000}"/>
    <cellStyle name="20% - Accent5 9" xfId="779" xr:uid="{00000000-0005-0000-0000-0000F2020000}"/>
    <cellStyle name="20% - Accent5 90" xfId="780" xr:uid="{00000000-0005-0000-0000-0000F3020000}"/>
    <cellStyle name="20% - Accent5 91" xfId="781" xr:uid="{00000000-0005-0000-0000-0000F4020000}"/>
    <cellStyle name="20% - Accent5 92" xfId="782" xr:uid="{00000000-0005-0000-0000-0000F5020000}"/>
    <cellStyle name="20% - Accent5 93" xfId="783" xr:uid="{00000000-0005-0000-0000-0000F6020000}"/>
    <cellStyle name="20% - Accent5 94" xfId="784" xr:uid="{00000000-0005-0000-0000-0000F7020000}"/>
    <cellStyle name="20% - Accent5 95" xfId="785" xr:uid="{00000000-0005-0000-0000-0000F8020000}"/>
    <cellStyle name="20% - Accent5 96" xfId="786" xr:uid="{00000000-0005-0000-0000-0000F9020000}"/>
    <cellStyle name="20% - Accent5 97" xfId="787" xr:uid="{00000000-0005-0000-0000-0000FA020000}"/>
    <cellStyle name="20% - Accent5 98" xfId="788" xr:uid="{00000000-0005-0000-0000-0000FB020000}"/>
    <cellStyle name="20% - Accent5 99" xfId="789" xr:uid="{00000000-0005-0000-0000-0000FC020000}"/>
    <cellStyle name="20% - Accent6" xfId="2464" builtinId="50" customBuiltin="1"/>
    <cellStyle name="20% - Accent6 10" xfId="790" xr:uid="{00000000-0005-0000-0000-0000FD020000}"/>
    <cellStyle name="20% - Accent6 100" xfId="791" xr:uid="{00000000-0005-0000-0000-0000FE020000}"/>
    <cellStyle name="20% - Accent6 101" xfId="792" xr:uid="{00000000-0005-0000-0000-0000FF020000}"/>
    <cellStyle name="20% - Accent6 102" xfId="793" xr:uid="{00000000-0005-0000-0000-000000030000}"/>
    <cellStyle name="20% - Accent6 103" xfId="794" xr:uid="{00000000-0005-0000-0000-000001030000}"/>
    <cellStyle name="20% - Accent6 104" xfId="795" xr:uid="{00000000-0005-0000-0000-000002030000}"/>
    <cellStyle name="20% - Accent6 105" xfId="796" xr:uid="{00000000-0005-0000-0000-000003030000}"/>
    <cellStyle name="20% - Accent6 106" xfId="797" xr:uid="{00000000-0005-0000-0000-000004030000}"/>
    <cellStyle name="20% - Accent6 107" xfId="798" xr:uid="{00000000-0005-0000-0000-000005030000}"/>
    <cellStyle name="20% - Accent6 108" xfId="799" xr:uid="{00000000-0005-0000-0000-000006030000}"/>
    <cellStyle name="20% - Accent6 109" xfId="800" xr:uid="{00000000-0005-0000-0000-000007030000}"/>
    <cellStyle name="20% - Accent6 11" xfId="801" xr:uid="{00000000-0005-0000-0000-000008030000}"/>
    <cellStyle name="20% - Accent6 110" xfId="802" xr:uid="{00000000-0005-0000-0000-000009030000}"/>
    <cellStyle name="20% - Accent6 111" xfId="803" xr:uid="{00000000-0005-0000-0000-00000A030000}"/>
    <cellStyle name="20% - Accent6 112" xfId="804" xr:uid="{00000000-0005-0000-0000-00000B030000}"/>
    <cellStyle name="20% - Accent6 113" xfId="805" xr:uid="{00000000-0005-0000-0000-00000C030000}"/>
    <cellStyle name="20% - Accent6 114" xfId="806" xr:uid="{00000000-0005-0000-0000-00000D030000}"/>
    <cellStyle name="20% - Accent6 115" xfId="807" xr:uid="{00000000-0005-0000-0000-00000E030000}"/>
    <cellStyle name="20% - Accent6 116" xfId="808" xr:uid="{00000000-0005-0000-0000-00000F030000}"/>
    <cellStyle name="20% - Accent6 117" xfId="809" xr:uid="{00000000-0005-0000-0000-000010030000}"/>
    <cellStyle name="20% - Accent6 118" xfId="810" xr:uid="{00000000-0005-0000-0000-000011030000}"/>
    <cellStyle name="20% - Accent6 119" xfId="811" xr:uid="{00000000-0005-0000-0000-000012030000}"/>
    <cellStyle name="20% - Accent6 12" xfId="812" xr:uid="{00000000-0005-0000-0000-000013030000}"/>
    <cellStyle name="20% - Accent6 120" xfId="813" xr:uid="{00000000-0005-0000-0000-000014030000}"/>
    <cellStyle name="20% - Accent6 121" xfId="814" xr:uid="{00000000-0005-0000-0000-000015030000}"/>
    <cellStyle name="20% - Accent6 122" xfId="815" xr:uid="{00000000-0005-0000-0000-000016030000}"/>
    <cellStyle name="20% - Accent6 123" xfId="816" xr:uid="{00000000-0005-0000-0000-000017030000}"/>
    <cellStyle name="20% - Accent6 124" xfId="817" xr:uid="{00000000-0005-0000-0000-000018030000}"/>
    <cellStyle name="20% - Accent6 125" xfId="818" xr:uid="{00000000-0005-0000-0000-000019030000}"/>
    <cellStyle name="20% - Accent6 126" xfId="819" xr:uid="{00000000-0005-0000-0000-00001A030000}"/>
    <cellStyle name="20% - Accent6 127" xfId="820" xr:uid="{00000000-0005-0000-0000-00001B030000}"/>
    <cellStyle name="20% - Accent6 128" xfId="821" xr:uid="{00000000-0005-0000-0000-00001C030000}"/>
    <cellStyle name="20% - Accent6 129" xfId="822" xr:uid="{00000000-0005-0000-0000-00001D030000}"/>
    <cellStyle name="20% - Accent6 13" xfId="823" xr:uid="{00000000-0005-0000-0000-00001E030000}"/>
    <cellStyle name="20% - Accent6 130" xfId="824" xr:uid="{00000000-0005-0000-0000-00001F030000}"/>
    <cellStyle name="20% - Accent6 131" xfId="825" xr:uid="{00000000-0005-0000-0000-000020030000}"/>
    <cellStyle name="20% - Accent6 132" xfId="826" xr:uid="{00000000-0005-0000-0000-000021030000}"/>
    <cellStyle name="20% - Accent6 133" xfId="827" xr:uid="{00000000-0005-0000-0000-000022030000}"/>
    <cellStyle name="20% - Accent6 134" xfId="828" xr:uid="{00000000-0005-0000-0000-000023030000}"/>
    <cellStyle name="20% - Accent6 135" xfId="829" xr:uid="{00000000-0005-0000-0000-000024030000}"/>
    <cellStyle name="20% - Accent6 136" xfId="830" xr:uid="{00000000-0005-0000-0000-000025030000}"/>
    <cellStyle name="20% - Accent6 137" xfId="831" xr:uid="{00000000-0005-0000-0000-000026030000}"/>
    <cellStyle name="20% - Accent6 138" xfId="832" xr:uid="{00000000-0005-0000-0000-000027030000}"/>
    <cellStyle name="20% - Accent6 139" xfId="833" xr:uid="{00000000-0005-0000-0000-000028030000}"/>
    <cellStyle name="20% - Accent6 14" xfId="834" xr:uid="{00000000-0005-0000-0000-000029030000}"/>
    <cellStyle name="20% - Accent6 140" xfId="835" xr:uid="{00000000-0005-0000-0000-00002A030000}"/>
    <cellStyle name="20% - Accent6 141" xfId="836" xr:uid="{00000000-0005-0000-0000-00002B030000}"/>
    <cellStyle name="20% - Accent6 142" xfId="837" xr:uid="{00000000-0005-0000-0000-00002C030000}"/>
    <cellStyle name="20% - Accent6 143" xfId="838" xr:uid="{00000000-0005-0000-0000-00002D030000}"/>
    <cellStyle name="20% - Accent6 144" xfId="839" xr:uid="{00000000-0005-0000-0000-00002E030000}"/>
    <cellStyle name="20% - Accent6 145" xfId="840" xr:uid="{00000000-0005-0000-0000-00002F030000}"/>
    <cellStyle name="20% - Accent6 146" xfId="841" xr:uid="{00000000-0005-0000-0000-000030030000}"/>
    <cellStyle name="20% - Accent6 147" xfId="842" xr:uid="{00000000-0005-0000-0000-000031030000}"/>
    <cellStyle name="20% - Accent6 148" xfId="843" xr:uid="{00000000-0005-0000-0000-000032030000}"/>
    <cellStyle name="20% - Accent6 149" xfId="844" xr:uid="{00000000-0005-0000-0000-000033030000}"/>
    <cellStyle name="20% - Accent6 15" xfId="845" xr:uid="{00000000-0005-0000-0000-000034030000}"/>
    <cellStyle name="20% - Accent6 150" xfId="846" xr:uid="{00000000-0005-0000-0000-000035030000}"/>
    <cellStyle name="20% - Accent6 151" xfId="847" xr:uid="{00000000-0005-0000-0000-000036030000}"/>
    <cellStyle name="20% - Accent6 152" xfId="848" xr:uid="{00000000-0005-0000-0000-000037030000}"/>
    <cellStyle name="20% - Accent6 153" xfId="849" xr:uid="{00000000-0005-0000-0000-000038030000}"/>
    <cellStyle name="20% - Accent6 154" xfId="850" xr:uid="{00000000-0005-0000-0000-000039030000}"/>
    <cellStyle name="20% - Accent6 155" xfId="2493" xr:uid="{01955EF8-4B22-4861-B7E4-EFAEC2EAB1A3}"/>
    <cellStyle name="20% - Accent6 156" xfId="2509" xr:uid="{E672CD39-CBCC-41A1-8334-5649C6E06284}"/>
    <cellStyle name="20% - Accent6 157" xfId="2524" xr:uid="{D15CCB9D-ED4F-40FA-9A7A-A60CBCE40B18}"/>
    <cellStyle name="20% - Accent6 158" xfId="2541" xr:uid="{92FE1F83-FD93-4E9E-9438-5A15E1F75AAA}"/>
    <cellStyle name="20% - Accent6 159" xfId="2555" xr:uid="{1BD79FAA-E885-40C6-9301-D284B2574312}"/>
    <cellStyle name="20% - Accent6 16" xfId="851" xr:uid="{00000000-0005-0000-0000-00003A030000}"/>
    <cellStyle name="20% - Accent6 160" xfId="2628" xr:uid="{BECE803D-2E55-4A02-8834-121D1C46CF1E}"/>
    <cellStyle name="20% - Accent6 161" xfId="2648" xr:uid="{CE317D1C-43DD-4824-B7DF-9DC99286266D}"/>
    <cellStyle name="20% - Accent6 162" xfId="2668" xr:uid="{6DC79978-D34B-45F6-8C7B-EC50D440B6DA}"/>
    <cellStyle name="20% - Accent6 163" xfId="2709" xr:uid="{6C1F478E-36AE-4662-87A7-505D87B23A86}"/>
    <cellStyle name="20% - Accent6 164" xfId="2732" xr:uid="{F121E5C8-E081-495F-8D89-C990380AAB21}"/>
    <cellStyle name="20% - Accent6 165" xfId="2752" xr:uid="{F2FF908D-EE35-4D55-83D5-AE6F57A793E4}"/>
    <cellStyle name="20% - Accent6 166" xfId="2772" xr:uid="{33F5AC8F-B98D-45CE-8D40-094BEFD6BFC4}"/>
    <cellStyle name="20% - Accent6 167" xfId="2792" xr:uid="{F37B983D-A427-4050-A440-36DD0A98ACE9}"/>
    <cellStyle name="20% - Accent6 168" xfId="2812" xr:uid="{61AE1B9A-0E48-44A7-836B-BC30850F0F53}"/>
    <cellStyle name="20% - Accent6 169" xfId="2833" xr:uid="{7AFDC16B-FD34-49C8-87B9-DB0701321CFB}"/>
    <cellStyle name="20% - Accent6 17" xfId="852" xr:uid="{00000000-0005-0000-0000-00003B030000}"/>
    <cellStyle name="20% - Accent6 170" xfId="2855" xr:uid="{8B9F7871-7136-47D9-AC5D-2776442F444F}"/>
    <cellStyle name="20% - Accent6 171" xfId="2877" xr:uid="{5F932CF4-AF4A-427A-9B68-3E4CD7123978}"/>
    <cellStyle name="20% - Accent6 172" xfId="2898" xr:uid="{22661B3A-A7B1-45CD-9766-1E4C7A0F33CD}"/>
    <cellStyle name="20% - Accent6 173" xfId="2920" xr:uid="{DC1E2878-CB81-42C9-9A65-6D7B46DDEE8E}"/>
    <cellStyle name="20% - Accent6 174" xfId="2940" xr:uid="{7DB1F390-10B7-4C46-9684-8C8504A52314}"/>
    <cellStyle name="20% - Accent6 175" xfId="2961" xr:uid="{33B2C380-644A-484B-A074-BA9F68EC30DD}"/>
    <cellStyle name="20% - Accent6 176" xfId="2982" xr:uid="{AF10AB96-4CD5-49C6-9056-197A705DFC90}"/>
    <cellStyle name="20% - Accent6 177" xfId="3003" xr:uid="{35E379FC-95C5-4933-BB7F-615E2F74486E}"/>
    <cellStyle name="20% - Accent6 178" xfId="3023" xr:uid="{5E5BC429-8B34-4680-93A0-5F4BF125076D}"/>
    <cellStyle name="20% - Accent6 18" xfId="853" xr:uid="{00000000-0005-0000-0000-00003C030000}"/>
    <cellStyle name="20% - Accent6 19" xfId="854" xr:uid="{00000000-0005-0000-0000-00003D030000}"/>
    <cellStyle name="20% - Accent6 2" xfId="855" xr:uid="{00000000-0005-0000-0000-00003E030000}"/>
    <cellStyle name="20% - Accent6 20" xfId="856" xr:uid="{00000000-0005-0000-0000-00003F030000}"/>
    <cellStyle name="20% - Accent6 21" xfId="857" xr:uid="{00000000-0005-0000-0000-000040030000}"/>
    <cellStyle name="20% - Accent6 22" xfId="858" xr:uid="{00000000-0005-0000-0000-000041030000}"/>
    <cellStyle name="20% - Accent6 23" xfId="859" xr:uid="{00000000-0005-0000-0000-000042030000}"/>
    <cellStyle name="20% - Accent6 24" xfId="860" xr:uid="{00000000-0005-0000-0000-000043030000}"/>
    <cellStyle name="20% - Accent6 25" xfId="861" xr:uid="{00000000-0005-0000-0000-000044030000}"/>
    <cellStyle name="20% - Accent6 26" xfId="862" xr:uid="{00000000-0005-0000-0000-000045030000}"/>
    <cellStyle name="20% - Accent6 27" xfId="863" xr:uid="{00000000-0005-0000-0000-000046030000}"/>
    <cellStyle name="20% - Accent6 28" xfId="864" xr:uid="{00000000-0005-0000-0000-000047030000}"/>
    <cellStyle name="20% - Accent6 29" xfId="865" xr:uid="{00000000-0005-0000-0000-000048030000}"/>
    <cellStyle name="20% - Accent6 3" xfId="866" xr:uid="{00000000-0005-0000-0000-000049030000}"/>
    <cellStyle name="20% - Accent6 30" xfId="867" xr:uid="{00000000-0005-0000-0000-00004A030000}"/>
    <cellStyle name="20% - Accent6 31" xfId="868" xr:uid="{00000000-0005-0000-0000-00004B030000}"/>
    <cellStyle name="20% - Accent6 32" xfId="869" xr:uid="{00000000-0005-0000-0000-00004C030000}"/>
    <cellStyle name="20% - Accent6 33" xfId="870" xr:uid="{00000000-0005-0000-0000-00004D030000}"/>
    <cellStyle name="20% - Accent6 34" xfId="871" xr:uid="{00000000-0005-0000-0000-00004E030000}"/>
    <cellStyle name="20% - Accent6 35" xfId="872" xr:uid="{00000000-0005-0000-0000-00004F030000}"/>
    <cellStyle name="20% - Accent6 36" xfId="873" xr:uid="{00000000-0005-0000-0000-000050030000}"/>
    <cellStyle name="20% - Accent6 37" xfId="874" xr:uid="{00000000-0005-0000-0000-000051030000}"/>
    <cellStyle name="20% - Accent6 38" xfId="875" xr:uid="{00000000-0005-0000-0000-000052030000}"/>
    <cellStyle name="20% - Accent6 39" xfId="876" xr:uid="{00000000-0005-0000-0000-000053030000}"/>
    <cellStyle name="20% - Accent6 4" xfId="877" xr:uid="{00000000-0005-0000-0000-000054030000}"/>
    <cellStyle name="20% - Accent6 40" xfId="878" xr:uid="{00000000-0005-0000-0000-000055030000}"/>
    <cellStyle name="20% - Accent6 41" xfId="879" xr:uid="{00000000-0005-0000-0000-000056030000}"/>
    <cellStyle name="20% - Accent6 42" xfId="880" xr:uid="{00000000-0005-0000-0000-000057030000}"/>
    <cellStyle name="20% - Accent6 43" xfId="881" xr:uid="{00000000-0005-0000-0000-000058030000}"/>
    <cellStyle name="20% - Accent6 44" xfId="882" xr:uid="{00000000-0005-0000-0000-000059030000}"/>
    <cellStyle name="20% - Accent6 45" xfId="883" xr:uid="{00000000-0005-0000-0000-00005A030000}"/>
    <cellStyle name="20% - Accent6 46" xfId="884" xr:uid="{00000000-0005-0000-0000-00005B030000}"/>
    <cellStyle name="20% - Accent6 47" xfId="885" xr:uid="{00000000-0005-0000-0000-00005C030000}"/>
    <cellStyle name="20% - Accent6 48" xfId="886" xr:uid="{00000000-0005-0000-0000-00005D030000}"/>
    <cellStyle name="20% - Accent6 49" xfId="887" xr:uid="{00000000-0005-0000-0000-00005E030000}"/>
    <cellStyle name="20% - Accent6 5" xfId="888" xr:uid="{00000000-0005-0000-0000-00005F030000}"/>
    <cellStyle name="20% - Accent6 50" xfId="889" xr:uid="{00000000-0005-0000-0000-000060030000}"/>
    <cellStyle name="20% - Accent6 51" xfId="890" xr:uid="{00000000-0005-0000-0000-000061030000}"/>
    <cellStyle name="20% - Accent6 52" xfId="891" xr:uid="{00000000-0005-0000-0000-000062030000}"/>
    <cellStyle name="20% - Accent6 53" xfId="892" xr:uid="{00000000-0005-0000-0000-000063030000}"/>
    <cellStyle name="20% - Accent6 54" xfId="893" xr:uid="{00000000-0005-0000-0000-000064030000}"/>
    <cellStyle name="20% - Accent6 55" xfId="894" xr:uid="{00000000-0005-0000-0000-000065030000}"/>
    <cellStyle name="20% - Accent6 56" xfId="895" xr:uid="{00000000-0005-0000-0000-000066030000}"/>
    <cellStyle name="20% - Accent6 57" xfId="896" xr:uid="{00000000-0005-0000-0000-000067030000}"/>
    <cellStyle name="20% - Accent6 58" xfId="897" xr:uid="{00000000-0005-0000-0000-000068030000}"/>
    <cellStyle name="20% - Accent6 59" xfId="898" xr:uid="{00000000-0005-0000-0000-000069030000}"/>
    <cellStyle name="20% - Accent6 6" xfId="899" xr:uid="{00000000-0005-0000-0000-00006A030000}"/>
    <cellStyle name="20% - Accent6 60" xfId="900" xr:uid="{00000000-0005-0000-0000-00006B030000}"/>
    <cellStyle name="20% - Accent6 61" xfId="901" xr:uid="{00000000-0005-0000-0000-00006C030000}"/>
    <cellStyle name="20% - Accent6 62" xfId="902" xr:uid="{00000000-0005-0000-0000-00006D030000}"/>
    <cellStyle name="20% - Accent6 63" xfId="903" xr:uid="{00000000-0005-0000-0000-00006E030000}"/>
    <cellStyle name="20% - Accent6 64" xfId="904" xr:uid="{00000000-0005-0000-0000-00006F030000}"/>
    <cellStyle name="20% - Accent6 65" xfId="905" xr:uid="{00000000-0005-0000-0000-000070030000}"/>
    <cellStyle name="20% - Accent6 66" xfId="906" xr:uid="{00000000-0005-0000-0000-000071030000}"/>
    <cellStyle name="20% - Accent6 67" xfId="907" xr:uid="{00000000-0005-0000-0000-000072030000}"/>
    <cellStyle name="20% - Accent6 68" xfId="908" xr:uid="{00000000-0005-0000-0000-000073030000}"/>
    <cellStyle name="20% - Accent6 69" xfId="909" xr:uid="{00000000-0005-0000-0000-000074030000}"/>
    <cellStyle name="20% - Accent6 7" xfId="910" xr:uid="{00000000-0005-0000-0000-000075030000}"/>
    <cellStyle name="20% - Accent6 70" xfId="911" xr:uid="{00000000-0005-0000-0000-000076030000}"/>
    <cellStyle name="20% - Accent6 71" xfId="912" xr:uid="{00000000-0005-0000-0000-000077030000}"/>
    <cellStyle name="20% - Accent6 72" xfId="913" xr:uid="{00000000-0005-0000-0000-000078030000}"/>
    <cellStyle name="20% - Accent6 73" xfId="914" xr:uid="{00000000-0005-0000-0000-000079030000}"/>
    <cellStyle name="20% - Accent6 74" xfId="915" xr:uid="{00000000-0005-0000-0000-00007A030000}"/>
    <cellStyle name="20% - Accent6 75" xfId="916" xr:uid="{00000000-0005-0000-0000-00007B030000}"/>
    <cellStyle name="20% - Accent6 76" xfId="917" xr:uid="{00000000-0005-0000-0000-00007C030000}"/>
    <cellStyle name="20% - Accent6 77" xfId="918" xr:uid="{00000000-0005-0000-0000-00007D030000}"/>
    <cellStyle name="20% - Accent6 78" xfId="919" xr:uid="{00000000-0005-0000-0000-00007E030000}"/>
    <cellStyle name="20% - Accent6 79" xfId="920" xr:uid="{00000000-0005-0000-0000-00007F030000}"/>
    <cellStyle name="20% - Accent6 8" xfId="921" xr:uid="{00000000-0005-0000-0000-000080030000}"/>
    <cellStyle name="20% - Accent6 80" xfId="922" xr:uid="{00000000-0005-0000-0000-000081030000}"/>
    <cellStyle name="20% - Accent6 81" xfId="923" xr:uid="{00000000-0005-0000-0000-000082030000}"/>
    <cellStyle name="20% - Accent6 82" xfId="924" xr:uid="{00000000-0005-0000-0000-000083030000}"/>
    <cellStyle name="20% - Accent6 83" xfId="925" xr:uid="{00000000-0005-0000-0000-000084030000}"/>
    <cellStyle name="20% - Accent6 84" xfId="926" xr:uid="{00000000-0005-0000-0000-000085030000}"/>
    <cellStyle name="20% - Accent6 85" xfId="927" xr:uid="{00000000-0005-0000-0000-000086030000}"/>
    <cellStyle name="20% - Accent6 86" xfId="928" xr:uid="{00000000-0005-0000-0000-000087030000}"/>
    <cellStyle name="20% - Accent6 87" xfId="929" xr:uid="{00000000-0005-0000-0000-000088030000}"/>
    <cellStyle name="20% - Accent6 88" xfId="930" xr:uid="{00000000-0005-0000-0000-000089030000}"/>
    <cellStyle name="20% - Accent6 89" xfId="931" xr:uid="{00000000-0005-0000-0000-00008A030000}"/>
    <cellStyle name="20% - Accent6 9" xfId="932" xr:uid="{00000000-0005-0000-0000-00008B030000}"/>
    <cellStyle name="20% - Accent6 90" xfId="933" xr:uid="{00000000-0005-0000-0000-00008C030000}"/>
    <cellStyle name="20% - Accent6 91" xfId="934" xr:uid="{00000000-0005-0000-0000-00008D030000}"/>
    <cellStyle name="20% - Accent6 92" xfId="935" xr:uid="{00000000-0005-0000-0000-00008E030000}"/>
    <cellStyle name="20% - Accent6 93" xfId="936" xr:uid="{00000000-0005-0000-0000-00008F030000}"/>
    <cellStyle name="20% - Accent6 94" xfId="937" xr:uid="{00000000-0005-0000-0000-000090030000}"/>
    <cellStyle name="20% - Accent6 95" xfId="938" xr:uid="{00000000-0005-0000-0000-000091030000}"/>
    <cellStyle name="20% - Accent6 96" xfId="939" xr:uid="{00000000-0005-0000-0000-000092030000}"/>
    <cellStyle name="20% - Accent6 97" xfId="940" xr:uid="{00000000-0005-0000-0000-000093030000}"/>
    <cellStyle name="20% - Accent6 98" xfId="941" xr:uid="{00000000-0005-0000-0000-000094030000}"/>
    <cellStyle name="20% - Accent6 99" xfId="942" xr:uid="{00000000-0005-0000-0000-000095030000}"/>
    <cellStyle name="40% - Accent1" xfId="2450" builtinId="31" customBuiltin="1"/>
    <cellStyle name="40% - Accent1 10" xfId="943" xr:uid="{00000000-0005-0000-0000-000096030000}"/>
    <cellStyle name="40% - Accent1 100" xfId="944" xr:uid="{00000000-0005-0000-0000-000097030000}"/>
    <cellStyle name="40% - Accent1 101" xfId="945" xr:uid="{00000000-0005-0000-0000-000098030000}"/>
    <cellStyle name="40% - Accent1 102" xfId="946" xr:uid="{00000000-0005-0000-0000-000099030000}"/>
    <cellStyle name="40% - Accent1 103" xfId="947" xr:uid="{00000000-0005-0000-0000-00009A030000}"/>
    <cellStyle name="40% - Accent1 104" xfId="948" xr:uid="{00000000-0005-0000-0000-00009B030000}"/>
    <cellStyle name="40% - Accent1 105" xfId="949" xr:uid="{00000000-0005-0000-0000-00009C030000}"/>
    <cellStyle name="40% - Accent1 106" xfId="950" xr:uid="{00000000-0005-0000-0000-00009D030000}"/>
    <cellStyle name="40% - Accent1 107" xfId="951" xr:uid="{00000000-0005-0000-0000-00009E030000}"/>
    <cellStyle name="40% - Accent1 108" xfId="952" xr:uid="{00000000-0005-0000-0000-00009F030000}"/>
    <cellStyle name="40% - Accent1 109" xfId="953" xr:uid="{00000000-0005-0000-0000-0000A0030000}"/>
    <cellStyle name="40% - Accent1 11" xfId="954" xr:uid="{00000000-0005-0000-0000-0000A1030000}"/>
    <cellStyle name="40% - Accent1 110" xfId="955" xr:uid="{00000000-0005-0000-0000-0000A2030000}"/>
    <cellStyle name="40% - Accent1 111" xfId="956" xr:uid="{00000000-0005-0000-0000-0000A3030000}"/>
    <cellStyle name="40% - Accent1 112" xfId="957" xr:uid="{00000000-0005-0000-0000-0000A4030000}"/>
    <cellStyle name="40% - Accent1 113" xfId="958" xr:uid="{00000000-0005-0000-0000-0000A5030000}"/>
    <cellStyle name="40% - Accent1 114" xfId="959" xr:uid="{00000000-0005-0000-0000-0000A6030000}"/>
    <cellStyle name="40% - Accent1 115" xfId="960" xr:uid="{00000000-0005-0000-0000-0000A7030000}"/>
    <cellStyle name="40% - Accent1 116" xfId="961" xr:uid="{00000000-0005-0000-0000-0000A8030000}"/>
    <cellStyle name="40% - Accent1 117" xfId="962" xr:uid="{00000000-0005-0000-0000-0000A9030000}"/>
    <cellStyle name="40% - Accent1 118" xfId="963" xr:uid="{00000000-0005-0000-0000-0000AA030000}"/>
    <cellStyle name="40% - Accent1 119" xfId="964" xr:uid="{00000000-0005-0000-0000-0000AB030000}"/>
    <cellStyle name="40% - Accent1 12" xfId="965" xr:uid="{00000000-0005-0000-0000-0000AC030000}"/>
    <cellStyle name="40% - Accent1 120" xfId="966" xr:uid="{00000000-0005-0000-0000-0000AD030000}"/>
    <cellStyle name="40% - Accent1 121" xfId="967" xr:uid="{00000000-0005-0000-0000-0000AE030000}"/>
    <cellStyle name="40% - Accent1 122" xfId="968" xr:uid="{00000000-0005-0000-0000-0000AF030000}"/>
    <cellStyle name="40% - Accent1 123" xfId="969" xr:uid="{00000000-0005-0000-0000-0000B0030000}"/>
    <cellStyle name="40% - Accent1 124" xfId="970" xr:uid="{00000000-0005-0000-0000-0000B1030000}"/>
    <cellStyle name="40% - Accent1 125" xfId="971" xr:uid="{00000000-0005-0000-0000-0000B2030000}"/>
    <cellStyle name="40% - Accent1 126" xfId="972" xr:uid="{00000000-0005-0000-0000-0000B3030000}"/>
    <cellStyle name="40% - Accent1 127" xfId="973" xr:uid="{00000000-0005-0000-0000-0000B4030000}"/>
    <cellStyle name="40% - Accent1 128" xfId="974" xr:uid="{00000000-0005-0000-0000-0000B5030000}"/>
    <cellStyle name="40% - Accent1 129" xfId="975" xr:uid="{00000000-0005-0000-0000-0000B6030000}"/>
    <cellStyle name="40% - Accent1 13" xfId="976" xr:uid="{00000000-0005-0000-0000-0000B7030000}"/>
    <cellStyle name="40% - Accent1 130" xfId="977" xr:uid="{00000000-0005-0000-0000-0000B8030000}"/>
    <cellStyle name="40% - Accent1 131" xfId="978" xr:uid="{00000000-0005-0000-0000-0000B9030000}"/>
    <cellStyle name="40% - Accent1 132" xfId="979" xr:uid="{00000000-0005-0000-0000-0000BA030000}"/>
    <cellStyle name="40% - Accent1 133" xfId="980" xr:uid="{00000000-0005-0000-0000-0000BB030000}"/>
    <cellStyle name="40% - Accent1 134" xfId="981" xr:uid="{00000000-0005-0000-0000-0000BC030000}"/>
    <cellStyle name="40% - Accent1 135" xfId="982" xr:uid="{00000000-0005-0000-0000-0000BD030000}"/>
    <cellStyle name="40% - Accent1 136" xfId="983" xr:uid="{00000000-0005-0000-0000-0000BE030000}"/>
    <cellStyle name="40% - Accent1 137" xfId="984" xr:uid="{00000000-0005-0000-0000-0000BF030000}"/>
    <cellStyle name="40% - Accent1 138" xfId="985" xr:uid="{00000000-0005-0000-0000-0000C0030000}"/>
    <cellStyle name="40% - Accent1 139" xfId="986" xr:uid="{00000000-0005-0000-0000-0000C1030000}"/>
    <cellStyle name="40% - Accent1 14" xfId="987" xr:uid="{00000000-0005-0000-0000-0000C2030000}"/>
    <cellStyle name="40% - Accent1 140" xfId="988" xr:uid="{00000000-0005-0000-0000-0000C3030000}"/>
    <cellStyle name="40% - Accent1 141" xfId="989" xr:uid="{00000000-0005-0000-0000-0000C4030000}"/>
    <cellStyle name="40% - Accent1 142" xfId="990" xr:uid="{00000000-0005-0000-0000-0000C5030000}"/>
    <cellStyle name="40% - Accent1 143" xfId="991" xr:uid="{00000000-0005-0000-0000-0000C6030000}"/>
    <cellStyle name="40% - Accent1 144" xfId="992" xr:uid="{00000000-0005-0000-0000-0000C7030000}"/>
    <cellStyle name="40% - Accent1 145" xfId="993" xr:uid="{00000000-0005-0000-0000-0000C8030000}"/>
    <cellStyle name="40% - Accent1 146" xfId="994" xr:uid="{00000000-0005-0000-0000-0000C9030000}"/>
    <cellStyle name="40% - Accent1 147" xfId="995" xr:uid="{00000000-0005-0000-0000-0000CA030000}"/>
    <cellStyle name="40% - Accent1 148" xfId="996" xr:uid="{00000000-0005-0000-0000-0000CB030000}"/>
    <cellStyle name="40% - Accent1 149" xfId="997" xr:uid="{00000000-0005-0000-0000-0000CC030000}"/>
    <cellStyle name="40% - Accent1 15" xfId="998" xr:uid="{00000000-0005-0000-0000-0000CD030000}"/>
    <cellStyle name="40% - Accent1 150" xfId="999" xr:uid="{00000000-0005-0000-0000-0000CE030000}"/>
    <cellStyle name="40% - Accent1 151" xfId="1000" xr:uid="{00000000-0005-0000-0000-0000CF030000}"/>
    <cellStyle name="40% - Accent1 152" xfId="1001" xr:uid="{00000000-0005-0000-0000-0000D0030000}"/>
    <cellStyle name="40% - Accent1 153" xfId="1002" xr:uid="{00000000-0005-0000-0000-0000D1030000}"/>
    <cellStyle name="40% - Accent1 154" xfId="1003" xr:uid="{00000000-0005-0000-0000-0000D2030000}"/>
    <cellStyle name="40% - Accent1 155" xfId="2484" xr:uid="{EE7237B1-7D58-4BD9-A88E-24D8E8053C5E}"/>
    <cellStyle name="40% - Accent1 156" xfId="2500" xr:uid="{9A8400F9-4296-4FC0-836A-B6DA57CDA3C3}"/>
    <cellStyle name="40% - Accent1 157" xfId="2515" xr:uid="{CF1CCB59-2C23-4F70-9DE1-855EBB53C750}"/>
    <cellStyle name="40% - Accent1 158" xfId="2532" xr:uid="{9A77E2AE-C5E0-4AB1-B3EC-D5217B70624F}"/>
    <cellStyle name="40% - Accent1 159" xfId="2546" xr:uid="{3BAD0879-072B-4CD6-9DD9-58FD63C83EC1}"/>
    <cellStyle name="40% - Accent1 16" xfId="1004" xr:uid="{00000000-0005-0000-0000-0000D3030000}"/>
    <cellStyle name="40% - Accent1 160" xfId="2614" xr:uid="{9F9F7714-A2B4-4E91-A77F-FC6DF8817FB1}"/>
    <cellStyle name="40% - Accent1 161" xfId="2634" xr:uid="{3717CD69-4D75-41DB-8E8E-6B072450BE70}"/>
    <cellStyle name="40% - Accent1 162" xfId="2654" xr:uid="{0BA3B7CA-FB6D-4178-9F4A-FA2E6C2CF830}"/>
    <cellStyle name="40% - Accent1 163" xfId="2690" xr:uid="{B7E9B883-0C82-433E-A7B2-FE620BDB7BBF}"/>
    <cellStyle name="40% - Accent1 164" xfId="2718" xr:uid="{AD00EA40-EE50-452E-B6CA-E00FB8990323}"/>
    <cellStyle name="40% - Accent1 165" xfId="2738" xr:uid="{AE70FB21-A241-4A7F-B700-565312FE128B}"/>
    <cellStyle name="40% - Accent1 166" xfId="2758" xr:uid="{C30D2C51-32C3-4541-9FFB-76B3A7B70721}"/>
    <cellStyle name="40% - Accent1 167" xfId="2778" xr:uid="{6FCF1313-6B2D-4121-B8CD-7E37EB78B46D}"/>
    <cellStyle name="40% - Accent1 168" xfId="2798" xr:uid="{DF7BAA71-F39E-43EA-8212-073A7FD6E95F}"/>
    <cellStyle name="40% - Accent1 169" xfId="2819" xr:uid="{143176BD-5916-48F6-8F98-9E0C920CFE94}"/>
    <cellStyle name="40% - Accent1 17" xfId="1005" xr:uid="{00000000-0005-0000-0000-0000D4030000}"/>
    <cellStyle name="40% - Accent1 170" xfId="2841" xr:uid="{269178FC-4667-4564-B92A-992DA80157F5}"/>
    <cellStyle name="40% - Accent1 171" xfId="2862" xr:uid="{3F3F11E1-9240-4E79-9406-5AB2A507BD4C}"/>
    <cellStyle name="40% - Accent1 172" xfId="2884" xr:uid="{1E9A7604-37AD-419D-8129-72BFF6B37C70}"/>
    <cellStyle name="40% - Accent1 173" xfId="2906" xr:uid="{1DB0C316-27D0-4DF5-9716-7ADF4EE844B4}"/>
    <cellStyle name="40% - Accent1 174" xfId="2926" xr:uid="{442DB1FB-4FC6-4910-9AD4-AD4812BA6E84}"/>
    <cellStyle name="40% - Accent1 175" xfId="2947" xr:uid="{83A3C2A9-20EF-449A-A47A-ABD00DF10357}"/>
    <cellStyle name="40% - Accent1 176" xfId="2968" xr:uid="{801B6ADE-6BA6-4C02-8BBB-94AC3ACEF81A}"/>
    <cellStyle name="40% - Accent1 177" xfId="2989" xr:uid="{DA94D5E7-C8F3-480B-8A97-CBA07A40C4A6}"/>
    <cellStyle name="40% - Accent1 178" xfId="3009" xr:uid="{12057A01-5C65-4C4E-B6D1-D6AC1EA2A35A}"/>
    <cellStyle name="40% - Accent1 18" xfId="1006" xr:uid="{00000000-0005-0000-0000-0000D5030000}"/>
    <cellStyle name="40% - Accent1 19" xfId="1007" xr:uid="{00000000-0005-0000-0000-0000D6030000}"/>
    <cellStyle name="40% - Accent1 2" xfId="1008" xr:uid="{00000000-0005-0000-0000-0000D7030000}"/>
    <cellStyle name="40% - Accent1 20" xfId="1009" xr:uid="{00000000-0005-0000-0000-0000D8030000}"/>
    <cellStyle name="40% - Accent1 21" xfId="1010" xr:uid="{00000000-0005-0000-0000-0000D9030000}"/>
    <cellStyle name="40% - Accent1 22" xfId="1011" xr:uid="{00000000-0005-0000-0000-0000DA030000}"/>
    <cellStyle name="40% - Accent1 23" xfId="1012" xr:uid="{00000000-0005-0000-0000-0000DB030000}"/>
    <cellStyle name="40% - Accent1 24" xfId="1013" xr:uid="{00000000-0005-0000-0000-0000DC030000}"/>
    <cellStyle name="40% - Accent1 25" xfId="1014" xr:uid="{00000000-0005-0000-0000-0000DD030000}"/>
    <cellStyle name="40% - Accent1 26" xfId="1015" xr:uid="{00000000-0005-0000-0000-0000DE030000}"/>
    <cellStyle name="40% - Accent1 27" xfId="1016" xr:uid="{00000000-0005-0000-0000-0000DF030000}"/>
    <cellStyle name="40% - Accent1 28" xfId="1017" xr:uid="{00000000-0005-0000-0000-0000E0030000}"/>
    <cellStyle name="40% - Accent1 29" xfId="1018" xr:uid="{00000000-0005-0000-0000-0000E1030000}"/>
    <cellStyle name="40% - Accent1 3" xfId="1019" xr:uid="{00000000-0005-0000-0000-0000E2030000}"/>
    <cellStyle name="40% - Accent1 30" xfId="1020" xr:uid="{00000000-0005-0000-0000-0000E3030000}"/>
    <cellStyle name="40% - Accent1 31" xfId="1021" xr:uid="{00000000-0005-0000-0000-0000E4030000}"/>
    <cellStyle name="40% - Accent1 32" xfId="1022" xr:uid="{00000000-0005-0000-0000-0000E5030000}"/>
    <cellStyle name="40% - Accent1 33" xfId="1023" xr:uid="{00000000-0005-0000-0000-0000E6030000}"/>
    <cellStyle name="40% - Accent1 34" xfId="1024" xr:uid="{00000000-0005-0000-0000-0000E7030000}"/>
    <cellStyle name="40% - Accent1 35" xfId="1025" xr:uid="{00000000-0005-0000-0000-0000E8030000}"/>
    <cellStyle name="40% - Accent1 36" xfId="1026" xr:uid="{00000000-0005-0000-0000-0000E9030000}"/>
    <cellStyle name="40% - Accent1 37" xfId="1027" xr:uid="{00000000-0005-0000-0000-0000EA030000}"/>
    <cellStyle name="40% - Accent1 38" xfId="1028" xr:uid="{00000000-0005-0000-0000-0000EB030000}"/>
    <cellStyle name="40% - Accent1 39" xfId="1029" xr:uid="{00000000-0005-0000-0000-0000EC030000}"/>
    <cellStyle name="40% - Accent1 4" xfId="1030" xr:uid="{00000000-0005-0000-0000-0000ED030000}"/>
    <cellStyle name="40% - Accent1 40" xfId="1031" xr:uid="{00000000-0005-0000-0000-0000EE030000}"/>
    <cellStyle name="40% - Accent1 41" xfId="1032" xr:uid="{00000000-0005-0000-0000-0000EF030000}"/>
    <cellStyle name="40% - Accent1 42" xfId="1033" xr:uid="{00000000-0005-0000-0000-0000F0030000}"/>
    <cellStyle name="40% - Accent1 43" xfId="1034" xr:uid="{00000000-0005-0000-0000-0000F1030000}"/>
    <cellStyle name="40% - Accent1 44" xfId="1035" xr:uid="{00000000-0005-0000-0000-0000F2030000}"/>
    <cellStyle name="40% - Accent1 45" xfId="1036" xr:uid="{00000000-0005-0000-0000-0000F3030000}"/>
    <cellStyle name="40% - Accent1 46" xfId="1037" xr:uid="{00000000-0005-0000-0000-0000F4030000}"/>
    <cellStyle name="40% - Accent1 47" xfId="1038" xr:uid="{00000000-0005-0000-0000-0000F5030000}"/>
    <cellStyle name="40% - Accent1 48" xfId="1039" xr:uid="{00000000-0005-0000-0000-0000F6030000}"/>
    <cellStyle name="40% - Accent1 49" xfId="1040" xr:uid="{00000000-0005-0000-0000-0000F7030000}"/>
    <cellStyle name="40% - Accent1 5" xfId="1041" xr:uid="{00000000-0005-0000-0000-0000F8030000}"/>
    <cellStyle name="40% - Accent1 50" xfId="1042" xr:uid="{00000000-0005-0000-0000-0000F9030000}"/>
    <cellStyle name="40% - Accent1 51" xfId="1043" xr:uid="{00000000-0005-0000-0000-0000FA030000}"/>
    <cellStyle name="40% - Accent1 52" xfId="1044" xr:uid="{00000000-0005-0000-0000-0000FB030000}"/>
    <cellStyle name="40% - Accent1 53" xfId="1045" xr:uid="{00000000-0005-0000-0000-0000FC030000}"/>
    <cellStyle name="40% - Accent1 54" xfId="1046" xr:uid="{00000000-0005-0000-0000-0000FD030000}"/>
    <cellStyle name="40% - Accent1 55" xfId="1047" xr:uid="{00000000-0005-0000-0000-0000FE030000}"/>
    <cellStyle name="40% - Accent1 56" xfId="1048" xr:uid="{00000000-0005-0000-0000-0000FF030000}"/>
    <cellStyle name="40% - Accent1 57" xfId="1049" xr:uid="{00000000-0005-0000-0000-000000040000}"/>
    <cellStyle name="40% - Accent1 58" xfId="1050" xr:uid="{00000000-0005-0000-0000-000001040000}"/>
    <cellStyle name="40% - Accent1 59" xfId="1051" xr:uid="{00000000-0005-0000-0000-000002040000}"/>
    <cellStyle name="40% - Accent1 6" xfId="1052" xr:uid="{00000000-0005-0000-0000-000003040000}"/>
    <cellStyle name="40% - Accent1 60" xfId="1053" xr:uid="{00000000-0005-0000-0000-000004040000}"/>
    <cellStyle name="40% - Accent1 61" xfId="1054" xr:uid="{00000000-0005-0000-0000-000005040000}"/>
    <cellStyle name="40% - Accent1 62" xfId="1055" xr:uid="{00000000-0005-0000-0000-000006040000}"/>
    <cellStyle name="40% - Accent1 63" xfId="1056" xr:uid="{00000000-0005-0000-0000-000007040000}"/>
    <cellStyle name="40% - Accent1 64" xfId="1057" xr:uid="{00000000-0005-0000-0000-000008040000}"/>
    <cellStyle name="40% - Accent1 65" xfId="1058" xr:uid="{00000000-0005-0000-0000-000009040000}"/>
    <cellStyle name="40% - Accent1 66" xfId="1059" xr:uid="{00000000-0005-0000-0000-00000A040000}"/>
    <cellStyle name="40% - Accent1 67" xfId="1060" xr:uid="{00000000-0005-0000-0000-00000B040000}"/>
    <cellStyle name="40% - Accent1 68" xfId="1061" xr:uid="{00000000-0005-0000-0000-00000C040000}"/>
    <cellStyle name="40% - Accent1 69" xfId="1062" xr:uid="{00000000-0005-0000-0000-00000D040000}"/>
    <cellStyle name="40% - Accent1 7" xfId="1063" xr:uid="{00000000-0005-0000-0000-00000E040000}"/>
    <cellStyle name="40% - Accent1 70" xfId="1064" xr:uid="{00000000-0005-0000-0000-00000F040000}"/>
    <cellStyle name="40% - Accent1 71" xfId="1065" xr:uid="{00000000-0005-0000-0000-000010040000}"/>
    <cellStyle name="40% - Accent1 72" xfId="1066" xr:uid="{00000000-0005-0000-0000-000011040000}"/>
    <cellStyle name="40% - Accent1 73" xfId="1067" xr:uid="{00000000-0005-0000-0000-000012040000}"/>
    <cellStyle name="40% - Accent1 74" xfId="1068" xr:uid="{00000000-0005-0000-0000-000013040000}"/>
    <cellStyle name="40% - Accent1 75" xfId="1069" xr:uid="{00000000-0005-0000-0000-000014040000}"/>
    <cellStyle name="40% - Accent1 76" xfId="1070" xr:uid="{00000000-0005-0000-0000-000015040000}"/>
    <cellStyle name="40% - Accent1 77" xfId="1071" xr:uid="{00000000-0005-0000-0000-000016040000}"/>
    <cellStyle name="40% - Accent1 78" xfId="1072" xr:uid="{00000000-0005-0000-0000-000017040000}"/>
    <cellStyle name="40% - Accent1 79" xfId="1073" xr:uid="{00000000-0005-0000-0000-000018040000}"/>
    <cellStyle name="40% - Accent1 8" xfId="1074" xr:uid="{00000000-0005-0000-0000-000019040000}"/>
    <cellStyle name="40% - Accent1 80" xfId="1075" xr:uid="{00000000-0005-0000-0000-00001A040000}"/>
    <cellStyle name="40% - Accent1 81" xfId="1076" xr:uid="{00000000-0005-0000-0000-00001B040000}"/>
    <cellStyle name="40% - Accent1 82" xfId="1077" xr:uid="{00000000-0005-0000-0000-00001C040000}"/>
    <cellStyle name="40% - Accent1 83" xfId="1078" xr:uid="{00000000-0005-0000-0000-00001D040000}"/>
    <cellStyle name="40% - Accent1 84" xfId="1079" xr:uid="{00000000-0005-0000-0000-00001E040000}"/>
    <cellStyle name="40% - Accent1 85" xfId="1080" xr:uid="{00000000-0005-0000-0000-00001F040000}"/>
    <cellStyle name="40% - Accent1 86" xfId="1081" xr:uid="{00000000-0005-0000-0000-000020040000}"/>
    <cellStyle name="40% - Accent1 87" xfId="1082" xr:uid="{00000000-0005-0000-0000-000021040000}"/>
    <cellStyle name="40% - Accent1 88" xfId="1083" xr:uid="{00000000-0005-0000-0000-000022040000}"/>
    <cellStyle name="40% - Accent1 89" xfId="1084" xr:uid="{00000000-0005-0000-0000-000023040000}"/>
    <cellStyle name="40% - Accent1 9" xfId="1085" xr:uid="{00000000-0005-0000-0000-000024040000}"/>
    <cellStyle name="40% - Accent1 90" xfId="1086" xr:uid="{00000000-0005-0000-0000-000025040000}"/>
    <cellStyle name="40% - Accent1 91" xfId="1087" xr:uid="{00000000-0005-0000-0000-000026040000}"/>
    <cellStyle name="40% - Accent1 92" xfId="1088" xr:uid="{00000000-0005-0000-0000-000027040000}"/>
    <cellStyle name="40% - Accent1 93" xfId="1089" xr:uid="{00000000-0005-0000-0000-000028040000}"/>
    <cellStyle name="40% - Accent1 94" xfId="1090" xr:uid="{00000000-0005-0000-0000-000029040000}"/>
    <cellStyle name="40% - Accent1 95" xfId="1091" xr:uid="{00000000-0005-0000-0000-00002A040000}"/>
    <cellStyle name="40% - Accent1 96" xfId="1092" xr:uid="{00000000-0005-0000-0000-00002B040000}"/>
    <cellStyle name="40% - Accent1 97" xfId="1093" xr:uid="{00000000-0005-0000-0000-00002C040000}"/>
    <cellStyle name="40% - Accent1 98" xfId="1094" xr:uid="{00000000-0005-0000-0000-00002D040000}"/>
    <cellStyle name="40% - Accent1 99" xfId="1095" xr:uid="{00000000-0005-0000-0000-00002E040000}"/>
    <cellStyle name="40% - Accent2" xfId="2453" builtinId="35" customBuiltin="1"/>
    <cellStyle name="40% - Accent2 10" xfId="1096" xr:uid="{00000000-0005-0000-0000-00002F040000}"/>
    <cellStyle name="40% - Accent2 100" xfId="1097" xr:uid="{00000000-0005-0000-0000-000030040000}"/>
    <cellStyle name="40% - Accent2 101" xfId="1098" xr:uid="{00000000-0005-0000-0000-000031040000}"/>
    <cellStyle name="40% - Accent2 102" xfId="1099" xr:uid="{00000000-0005-0000-0000-000032040000}"/>
    <cellStyle name="40% - Accent2 103" xfId="1100" xr:uid="{00000000-0005-0000-0000-000033040000}"/>
    <cellStyle name="40% - Accent2 104" xfId="1101" xr:uid="{00000000-0005-0000-0000-000034040000}"/>
    <cellStyle name="40% - Accent2 105" xfId="1102" xr:uid="{00000000-0005-0000-0000-000035040000}"/>
    <cellStyle name="40% - Accent2 106" xfId="1103" xr:uid="{00000000-0005-0000-0000-000036040000}"/>
    <cellStyle name="40% - Accent2 107" xfId="1104" xr:uid="{00000000-0005-0000-0000-000037040000}"/>
    <cellStyle name="40% - Accent2 108" xfId="1105" xr:uid="{00000000-0005-0000-0000-000038040000}"/>
    <cellStyle name="40% - Accent2 109" xfId="1106" xr:uid="{00000000-0005-0000-0000-000039040000}"/>
    <cellStyle name="40% - Accent2 11" xfId="1107" xr:uid="{00000000-0005-0000-0000-00003A040000}"/>
    <cellStyle name="40% - Accent2 110" xfId="1108" xr:uid="{00000000-0005-0000-0000-00003B040000}"/>
    <cellStyle name="40% - Accent2 111" xfId="1109" xr:uid="{00000000-0005-0000-0000-00003C040000}"/>
    <cellStyle name="40% - Accent2 112" xfId="1110" xr:uid="{00000000-0005-0000-0000-00003D040000}"/>
    <cellStyle name="40% - Accent2 113" xfId="1111" xr:uid="{00000000-0005-0000-0000-00003E040000}"/>
    <cellStyle name="40% - Accent2 114" xfId="1112" xr:uid="{00000000-0005-0000-0000-00003F040000}"/>
    <cellStyle name="40% - Accent2 115" xfId="1113" xr:uid="{00000000-0005-0000-0000-000040040000}"/>
    <cellStyle name="40% - Accent2 116" xfId="1114" xr:uid="{00000000-0005-0000-0000-000041040000}"/>
    <cellStyle name="40% - Accent2 117" xfId="1115" xr:uid="{00000000-0005-0000-0000-000042040000}"/>
    <cellStyle name="40% - Accent2 118" xfId="1116" xr:uid="{00000000-0005-0000-0000-000043040000}"/>
    <cellStyle name="40% - Accent2 119" xfId="1117" xr:uid="{00000000-0005-0000-0000-000044040000}"/>
    <cellStyle name="40% - Accent2 12" xfId="1118" xr:uid="{00000000-0005-0000-0000-000045040000}"/>
    <cellStyle name="40% - Accent2 120" xfId="1119" xr:uid="{00000000-0005-0000-0000-000046040000}"/>
    <cellStyle name="40% - Accent2 121" xfId="1120" xr:uid="{00000000-0005-0000-0000-000047040000}"/>
    <cellStyle name="40% - Accent2 122" xfId="1121" xr:uid="{00000000-0005-0000-0000-000048040000}"/>
    <cellStyle name="40% - Accent2 123" xfId="1122" xr:uid="{00000000-0005-0000-0000-000049040000}"/>
    <cellStyle name="40% - Accent2 124" xfId="1123" xr:uid="{00000000-0005-0000-0000-00004A040000}"/>
    <cellStyle name="40% - Accent2 125" xfId="1124" xr:uid="{00000000-0005-0000-0000-00004B040000}"/>
    <cellStyle name="40% - Accent2 126" xfId="1125" xr:uid="{00000000-0005-0000-0000-00004C040000}"/>
    <cellStyle name="40% - Accent2 127" xfId="1126" xr:uid="{00000000-0005-0000-0000-00004D040000}"/>
    <cellStyle name="40% - Accent2 128" xfId="1127" xr:uid="{00000000-0005-0000-0000-00004E040000}"/>
    <cellStyle name="40% - Accent2 129" xfId="1128" xr:uid="{00000000-0005-0000-0000-00004F040000}"/>
    <cellStyle name="40% - Accent2 13" xfId="1129" xr:uid="{00000000-0005-0000-0000-000050040000}"/>
    <cellStyle name="40% - Accent2 130" xfId="1130" xr:uid="{00000000-0005-0000-0000-000051040000}"/>
    <cellStyle name="40% - Accent2 131" xfId="1131" xr:uid="{00000000-0005-0000-0000-000052040000}"/>
    <cellStyle name="40% - Accent2 132" xfId="1132" xr:uid="{00000000-0005-0000-0000-000053040000}"/>
    <cellStyle name="40% - Accent2 133" xfId="1133" xr:uid="{00000000-0005-0000-0000-000054040000}"/>
    <cellStyle name="40% - Accent2 134" xfId="1134" xr:uid="{00000000-0005-0000-0000-000055040000}"/>
    <cellStyle name="40% - Accent2 135" xfId="1135" xr:uid="{00000000-0005-0000-0000-000056040000}"/>
    <cellStyle name="40% - Accent2 136" xfId="1136" xr:uid="{00000000-0005-0000-0000-000057040000}"/>
    <cellStyle name="40% - Accent2 137" xfId="1137" xr:uid="{00000000-0005-0000-0000-000058040000}"/>
    <cellStyle name="40% - Accent2 138" xfId="1138" xr:uid="{00000000-0005-0000-0000-000059040000}"/>
    <cellStyle name="40% - Accent2 139" xfId="1139" xr:uid="{00000000-0005-0000-0000-00005A040000}"/>
    <cellStyle name="40% - Accent2 14" xfId="1140" xr:uid="{00000000-0005-0000-0000-00005B040000}"/>
    <cellStyle name="40% - Accent2 140" xfId="1141" xr:uid="{00000000-0005-0000-0000-00005C040000}"/>
    <cellStyle name="40% - Accent2 141" xfId="1142" xr:uid="{00000000-0005-0000-0000-00005D040000}"/>
    <cellStyle name="40% - Accent2 142" xfId="1143" xr:uid="{00000000-0005-0000-0000-00005E040000}"/>
    <cellStyle name="40% - Accent2 143" xfId="1144" xr:uid="{00000000-0005-0000-0000-00005F040000}"/>
    <cellStyle name="40% - Accent2 144" xfId="1145" xr:uid="{00000000-0005-0000-0000-000060040000}"/>
    <cellStyle name="40% - Accent2 145" xfId="1146" xr:uid="{00000000-0005-0000-0000-000061040000}"/>
    <cellStyle name="40% - Accent2 146" xfId="1147" xr:uid="{00000000-0005-0000-0000-000062040000}"/>
    <cellStyle name="40% - Accent2 147" xfId="1148" xr:uid="{00000000-0005-0000-0000-000063040000}"/>
    <cellStyle name="40% - Accent2 148" xfId="1149" xr:uid="{00000000-0005-0000-0000-000064040000}"/>
    <cellStyle name="40% - Accent2 149" xfId="1150" xr:uid="{00000000-0005-0000-0000-000065040000}"/>
    <cellStyle name="40% - Accent2 15" xfId="1151" xr:uid="{00000000-0005-0000-0000-000066040000}"/>
    <cellStyle name="40% - Accent2 150" xfId="1152" xr:uid="{00000000-0005-0000-0000-000067040000}"/>
    <cellStyle name="40% - Accent2 151" xfId="1153" xr:uid="{00000000-0005-0000-0000-000068040000}"/>
    <cellStyle name="40% - Accent2 152" xfId="1154" xr:uid="{00000000-0005-0000-0000-000069040000}"/>
    <cellStyle name="40% - Accent2 153" xfId="1155" xr:uid="{00000000-0005-0000-0000-00006A040000}"/>
    <cellStyle name="40% - Accent2 154" xfId="1156" xr:uid="{00000000-0005-0000-0000-00006B040000}"/>
    <cellStyle name="40% - Accent2 155" xfId="2486" xr:uid="{A2C7F716-82C1-48E0-996E-FDAC4A81F765}"/>
    <cellStyle name="40% - Accent2 156" xfId="2502" xr:uid="{FD16FDFD-618C-418F-B954-90E903CFB238}"/>
    <cellStyle name="40% - Accent2 157" xfId="2517" xr:uid="{99E494FE-8031-4AB3-8EFE-949B4DD0C86A}"/>
    <cellStyle name="40% - Accent2 158" xfId="2534" xr:uid="{EFE13A09-2966-47F6-9CC0-FC25A9E541F5}"/>
    <cellStyle name="40% - Accent2 159" xfId="2548" xr:uid="{0157AD9B-193D-45E9-BF4D-A07A21D7A3D6}"/>
    <cellStyle name="40% - Accent2 16" xfId="1157" xr:uid="{00000000-0005-0000-0000-00006C040000}"/>
    <cellStyle name="40% - Accent2 160" xfId="2617" xr:uid="{5745064A-3CD0-4626-ACBC-89D4C96805DF}"/>
    <cellStyle name="40% - Accent2 161" xfId="2637" xr:uid="{FBA0953A-73DF-44DC-9135-830DBD8F3A3C}"/>
    <cellStyle name="40% - Accent2 162" xfId="2657" xr:uid="{E12A9F68-2D10-42A4-89DB-194D8C53CF63}"/>
    <cellStyle name="40% - Accent2 163" xfId="2694" xr:uid="{210411EC-8701-421B-9D1E-91E1476C0456}"/>
    <cellStyle name="40% - Accent2 164" xfId="2721" xr:uid="{99600C6D-6EB9-46A4-96B6-6103E17EF08F}"/>
    <cellStyle name="40% - Accent2 165" xfId="2741" xr:uid="{86E46323-879B-4CA9-A970-F0B2CCF36369}"/>
    <cellStyle name="40% - Accent2 166" xfId="2761" xr:uid="{CA21CA83-5142-473C-BCB7-C2A7B0A09FE5}"/>
    <cellStyle name="40% - Accent2 167" xfId="2781" xr:uid="{B2500091-C24F-40B9-AD4B-F301617B6A15}"/>
    <cellStyle name="40% - Accent2 168" xfId="2801" xr:uid="{B2881AE6-8513-4492-B4C8-37CF7CB55FA4}"/>
    <cellStyle name="40% - Accent2 169" xfId="2822" xr:uid="{11A09F31-5050-4AEE-9DAA-E4C398E20799}"/>
    <cellStyle name="40% - Accent2 17" xfId="1158" xr:uid="{00000000-0005-0000-0000-00006D040000}"/>
    <cellStyle name="40% - Accent2 170" xfId="2844" xr:uid="{5A7A792A-5E7A-44AE-AE9E-DAD08A351003}"/>
    <cellStyle name="40% - Accent2 171" xfId="2865" xr:uid="{909BA5BB-5913-47E7-AC27-6BC3525AC67B}"/>
    <cellStyle name="40% - Accent2 172" xfId="2887" xr:uid="{BAC3F99C-4563-44E7-80C8-32205928B793}"/>
    <cellStyle name="40% - Accent2 173" xfId="2909" xr:uid="{CF2F5B51-A689-4C07-92B0-AFDED0021D0B}"/>
    <cellStyle name="40% - Accent2 174" xfId="2929" xr:uid="{CF2FC2FD-9A90-446A-97B3-069CBF7A9450}"/>
    <cellStyle name="40% - Accent2 175" xfId="2950" xr:uid="{BB04C664-A52A-42E7-B4F2-5F24ED299287}"/>
    <cellStyle name="40% - Accent2 176" xfId="2971" xr:uid="{B21DE829-67AC-4E7D-9723-9708E304770C}"/>
    <cellStyle name="40% - Accent2 177" xfId="2992" xr:uid="{211A536B-9586-40CF-A9A1-C6B339871867}"/>
    <cellStyle name="40% - Accent2 178" xfId="3012" xr:uid="{8369162B-04F4-485E-916D-0DB6A16A6A8A}"/>
    <cellStyle name="40% - Accent2 18" xfId="1159" xr:uid="{00000000-0005-0000-0000-00006E040000}"/>
    <cellStyle name="40% - Accent2 19" xfId="1160" xr:uid="{00000000-0005-0000-0000-00006F040000}"/>
    <cellStyle name="40% - Accent2 2" xfId="1161" xr:uid="{00000000-0005-0000-0000-000070040000}"/>
    <cellStyle name="40% - Accent2 20" xfId="1162" xr:uid="{00000000-0005-0000-0000-000071040000}"/>
    <cellStyle name="40% - Accent2 21" xfId="1163" xr:uid="{00000000-0005-0000-0000-000072040000}"/>
    <cellStyle name="40% - Accent2 22" xfId="1164" xr:uid="{00000000-0005-0000-0000-000073040000}"/>
    <cellStyle name="40% - Accent2 23" xfId="1165" xr:uid="{00000000-0005-0000-0000-000074040000}"/>
    <cellStyle name="40% - Accent2 24" xfId="1166" xr:uid="{00000000-0005-0000-0000-000075040000}"/>
    <cellStyle name="40% - Accent2 25" xfId="1167" xr:uid="{00000000-0005-0000-0000-000076040000}"/>
    <cellStyle name="40% - Accent2 26" xfId="1168" xr:uid="{00000000-0005-0000-0000-000077040000}"/>
    <cellStyle name="40% - Accent2 27" xfId="1169" xr:uid="{00000000-0005-0000-0000-000078040000}"/>
    <cellStyle name="40% - Accent2 28" xfId="1170" xr:uid="{00000000-0005-0000-0000-000079040000}"/>
    <cellStyle name="40% - Accent2 29" xfId="1171" xr:uid="{00000000-0005-0000-0000-00007A040000}"/>
    <cellStyle name="40% - Accent2 3" xfId="1172" xr:uid="{00000000-0005-0000-0000-00007B040000}"/>
    <cellStyle name="40% - Accent2 30" xfId="1173" xr:uid="{00000000-0005-0000-0000-00007C040000}"/>
    <cellStyle name="40% - Accent2 31" xfId="1174" xr:uid="{00000000-0005-0000-0000-00007D040000}"/>
    <cellStyle name="40% - Accent2 32" xfId="1175" xr:uid="{00000000-0005-0000-0000-00007E040000}"/>
    <cellStyle name="40% - Accent2 33" xfId="1176" xr:uid="{00000000-0005-0000-0000-00007F040000}"/>
    <cellStyle name="40% - Accent2 34" xfId="1177" xr:uid="{00000000-0005-0000-0000-000080040000}"/>
    <cellStyle name="40% - Accent2 35" xfId="1178" xr:uid="{00000000-0005-0000-0000-000081040000}"/>
    <cellStyle name="40% - Accent2 36" xfId="1179" xr:uid="{00000000-0005-0000-0000-000082040000}"/>
    <cellStyle name="40% - Accent2 37" xfId="1180" xr:uid="{00000000-0005-0000-0000-000083040000}"/>
    <cellStyle name="40% - Accent2 38" xfId="1181" xr:uid="{00000000-0005-0000-0000-000084040000}"/>
    <cellStyle name="40% - Accent2 39" xfId="1182" xr:uid="{00000000-0005-0000-0000-000085040000}"/>
    <cellStyle name="40% - Accent2 4" xfId="1183" xr:uid="{00000000-0005-0000-0000-000086040000}"/>
    <cellStyle name="40% - Accent2 40" xfId="1184" xr:uid="{00000000-0005-0000-0000-000087040000}"/>
    <cellStyle name="40% - Accent2 41" xfId="1185" xr:uid="{00000000-0005-0000-0000-000088040000}"/>
    <cellStyle name="40% - Accent2 42" xfId="1186" xr:uid="{00000000-0005-0000-0000-000089040000}"/>
    <cellStyle name="40% - Accent2 43" xfId="1187" xr:uid="{00000000-0005-0000-0000-00008A040000}"/>
    <cellStyle name="40% - Accent2 44" xfId="1188" xr:uid="{00000000-0005-0000-0000-00008B040000}"/>
    <cellStyle name="40% - Accent2 45" xfId="1189" xr:uid="{00000000-0005-0000-0000-00008C040000}"/>
    <cellStyle name="40% - Accent2 46" xfId="1190" xr:uid="{00000000-0005-0000-0000-00008D040000}"/>
    <cellStyle name="40% - Accent2 47" xfId="1191" xr:uid="{00000000-0005-0000-0000-00008E040000}"/>
    <cellStyle name="40% - Accent2 48" xfId="1192" xr:uid="{00000000-0005-0000-0000-00008F040000}"/>
    <cellStyle name="40% - Accent2 49" xfId="1193" xr:uid="{00000000-0005-0000-0000-000090040000}"/>
    <cellStyle name="40% - Accent2 5" xfId="1194" xr:uid="{00000000-0005-0000-0000-000091040000}"/>
    <cellStyle name="40% - Accent2 50" xfId="1195" xr:uid="{00000000-0005-0000-0000-000092040000}"/>
    <cellStyle name="40% - Accent2 51" xfId="1196" xr:uid="{00000000-0005-0000-0000-000093040000}"/>
    <cellStyle name="40% - Accent2 52" xfId="1197" xr:uid="{00000000-0005-0000-0000-000094040000}"/>
    <cellStyle name="40% - Accent2 53" xfId="1198" xr:uid="{00000000-0005-0000-0000-000095040000}"/>
    <cellStyle name="40% - Accent2 54" xfId="1199" xr:uid="{00000000-0005-0000-0000-000096040000}"/>
    <cellStyle name="40% - Accent2 55" xfId="1200" xr:uid="{00000000-0005-0000-0000-000097040000}"/>
    <cellStyle name="40% - Accent2 56" xfId="1201" xr:uid="{00000000-0005-0000-0000-000098040000}"/>
    <cellStyle name="40% - Accent2 57" xfId="1202" xr:uid="{00000000-0005-0000-0000-000099040000}"/>
    <cellStyle name="40% - Accent2 58" xfId="1203" xr:uid="{00000000-0005-0000-0000-00009A040000}"/>
    <cellStyle name="40% - Accent2 59" xfId="1204" xr:uid="{00000000-0005-0000-0000-00009B040000}"/>
    <cellStyle name="40% - Accent2 6" xfId="1205" xr:uid="{00000000-0005-0000-0000-00009C040000}"/>
    <cellStyle name="40% - Accent2 60" xfId="1206" xr:uid="{00000000-0005-0000-0000-00009D040000}"/>
    <cellStyle name="40% - Accent2 61" xfId="1207" xr:uid="{00000000-0005-0000-0000-00009E040000}"/>
    <cellStyle name="40% - Accent2 62" xfId="1208" xr:uid="{00000000-0005-0000-0000-00009F040000}"/>
    <cellStyle name="40% - Accent2 63" xfId="1209" xr:uid="{00000000-0005-0000-0000-0000A0040000}"/>
    <cellStyle name="40% - Accent2 64" xfId="1210" xr:uid="{00000000-0005-0000-0000-0000A1040000}"/>
    <cellStyle name="40% - Accent2 65" xfId="1211" xr:uid="{00000000-0005-0000-0000-0000A2040000}"/>
    <cellStyle name="40% - Accent2 66" xfId="1212" xr:uid="{00000000-0005-0000-0000-0000A3040000}"/>
    <cellStyle name="40% - Accent2 67" xfId="1213" xr:uid="{00000000-0005-0000-0000-0000A4040000}"/>
    <cellStyle name="40% - Accent2 68" xfId="1214" xr:uid="{00000000-0005-0000-0000-0000A5040000}"/>
    <cellStyle name="40% - Accent2 69" xfId="1215" xr:uid="{00000000-0005-0000-0000-0000A6040000}"/>
    <cellStyle name="40% - Accent2 7" xfId="1216" xr:uid="{00000000-0005-0000-0000-0000A7040000}"/>
    <cellStyle name="40% - Accent2 70" xfId="1217" xr:uid="{00000000-0005-0000-0000-0000A8040000}"/>
    <cellStyle name="40% - Accent2 71" xfId="1218" xr:uid="{00000000-0005-0000-0000-0000A9040000}"/>
    <cellStyle name="40% - Accent2 72" xfId="1219" xr:uid="{00000000-0005-0000-0000-0000AA040000}"/>
    <cellStyle name="40% - Accent2 73" xfId="1220" xr:uid="{00000000-0005-0000-0000-0000AB040000}"/>
    <cellStyle name="40% - Accent2 74" xfId="1221" xr:uid="{00000000-0005-0000-0000-0000AC040000}"/>
    <cellStyle name="40% - Accent2 75" xfId="1222" xr:uid="{00000000-0005-0000-0000-0000AD040000}"/>
    <cellStyle name="40% - Accent2 76" xfId="1223" xr:uid="{00000000-0005-0000-0000-0000AE040000}"/>
    <cellStyle name="40% - Accent2 77" xfId="1224" xr:uid="{00000000-0005-0000-0000-0000AF040000}"/>
    <cellStyle name="40% - Accent2 78" xfId="1225" xr:uid="{00000000-0005-0000-0000-0000B0040000}"/>
    <cellStyle name="40% - Accent2 79" xfId="1226" xr:uid="{00000000-0005-0000-0000-0000B1040000}"/>
    <cellStyle name="40% - Accent2 8" xfId="1227" xr:uid="{00000000-0005-0000-0000-0000B2040000}"/>
    <cellStyle name="40% - Accent2 80" xfId="1228" xr:uid="{00000000-0005-0000-0000-0000B3040000}"/>
    <cellStyle name="40% - Accent2 81" xfId="1229" xr:uid="{00000000-0005-0000-0000-0000B4040000}"/>
    <cellStyle name="40% - Accent2 82" xfId="1230" xr:uid="{00000000-0005-0000-0000-0000B5040000}"/>
    <cellStyle name="40% - Accent2 83" xfId="1231" xr:uid="{00000000-0005-0000-0000-0000B6040000}"/>
    <cellStyle name="40% - Accent2 84" xfId="1232" xr:uid="{00000000-0005-0000-0000-0000B7040000}"/>
    <cellStyle name="40% - Accent2 85" xfId="1233" xr:uid="{00000000-0005-0000-0000-0000B8040000}"/>
    <cellStyle name="40% - Accent2 86" xfId="1234" xr:uid="{00000000-0005-0000-0000-0000B9040000}"/>
    <cellStyle name="40% - Accent2 87" xfId="1235" xr:uid="{00000000-0005-0000-0000-0000BA040000}"/>
    <cellStyle name="40% - Accent2 88" xfId="1236" xr:uid="{00000000-0005-0000-0000-0000BB040000}"/>
    <cellStyle name="40% - Accent2 89" xfId="1237" xr:uid="{00000000-0005-0000-0000-0000BC040000}"/>
    <cellStyle name="40% - Accent2 9" xfId="1238" xr:uid="{00000000-0005-0000-0000-0000BD040000}"/>
    <cellStyle name="40% - Accent2 90" xfId="1239" xr:uid="{00000000-0005-0000-0000-0000BE040000}"/>
    <cellStyle name="40% - Accent2 91" xfId="1240" xr:uid="{00000000-0005-0000-0000-0000BF040000}"/>
    <cellStyle name="40% - Accent2 92" xfId="1241" xr:uid="{00000000-0005-0000-0000-0000C0040000}"/>
    <cellStyle name="40% - Accent2 93" xfId="1242" xr:uid="{00000000-0005-0000-0000-0000C1040000}"/>
    <cellStyle name="40% - Accent2 94" xfId="1243" xr:uid="{00000000-0005-0000-0000-0000C2040000}"/>
    <cellStyle name="40% - Accent2 95" xfId="1244" xr:uid="{00000000-0005-0000-0000-0000C3040000}"/>
    <cellStyle name="40% - Accent2 96" xfId="1245" xr:uid="{00000000-0005-0000-0000-0000C4040000}"/>
    <cellStyle name="40% - Accent2 97" xfId="1246" xr:uid="{00000000-0005-0000-0000-0000C5040000}"/>
    <cellStyle name="40% - Accent2 98" xfId="1247" xr:uid="{00000000-0005-0000-0000-0000C6040000}"/>
    <cellStyle name="40% - Accent2 99" xfId="1248" xr:uid="{00000000-0005-0000-0000-0000C7040000}"/>
    <cellStyle name="40% - Accent3" xfId="2456" builtinId="39" customBuiltin="1"/>
    <cellStyle name="40% - Accent3 10" xfId="1249" xr:uid="{00000000-0005-0000-0000-0000C8040000}"/>
    <cellStyle name="40% - Accent3 100" xfId="1250" xr:uid="{00000000-0005-0000-0000-0000C9040000}"/>
    <cellStyle name="40% - Accent3 101" xfId="1251" xr:uid="{00000000-0005-0000-0000-0000CA040000}"/>
    <cellStyle name="40% - Accent3 102" xfId="1252" xr:uid="{00000000-0005-0000-0000-0000CB040000}"/>
    <cellStyle name="40% - Accent3 103" xfId="1253" xr:uid="{00000000-0005-0000-0000-0000CC040000}"/>
    <cellStyle name="40% - Accent3 104" xfId="1254" xr:uid="{00000000-0005-0000-0000-0000CD040000}"/>
    <cellStyle name="40% - Accent3 105" xfId="1255" xr:uid="{00000000-0005-0000-0000-0000CE040000}"/>
    <cellStyle name="40% - Accent3 106" xfId="1256" xr:uid="{00000000-0005-0000-0000-0000CF040000}"/>
    <cellStyle name="40% - Accent3 107" xfId="1257" xr:uid="{00000000-0005-0000-0000-0000D0040000}"/>
    <cellStyle name="40% - Accent3 108" xfId="1258" xr:uid="{00000000-0005-0000-0000-0000D1040000}"/>
    <cellStyle name="40% - Accent3 109" xfId="1259" xr:uid="{00000000-0005-0000-0000-0000D2040000}"/>
    <cellStyle name="40% - Accent3 11" xfId="1260" xr:uid="{00000000-0005-0000-0000-0000D3040000}"/>
    <cellStyle name="40% - Accent3 110" xfId="1261" xr:uid="{00000000-0005-0000-0000-0000D4040000}"/>
    <cellStyle name="40% - Accent3 111" xfId="1262" xr:uid="{00000000-0005-0000-0000-0000D5040000}"/>
    <cellStyle name="40% - Accent3 112" xfId="1263" xr:uid="{00000000-0005-0000-0000-0000D6040000}"/>
    <cellStyle name="40% - Accent3 113" xfId="1264" xr:uid="{00000000-0005-0000-0000-0000D7040000}"/>
    <cellStyle name="40% - Accent3 114" xfId="1265" xr:uid="{00000000-0005-0000-0000-0000D8040000}"/>
    <cellStyle name="40% - Accent3 115" xfId="1266" xr:uid="{00000000-0005-0000-0000-0000D9040000}"/>
    <cellStyle name="40% - Accent3 116" xfId="1267" xr:uid="{00000000-0005-0000-0000-0000DA040000}"/>
    <cellStyle name="40% - Accent3 117" xfId="1268" xr:uid="{00000000-0005-0000-0000-0000DB040000}"/>
    <cellStyle name="40% - Accent3 118" xfId="1269" xr:uid="{00000000-0005-0000-0000-0000DC040000}"/>
    <cellStyle name="40% - Accent3 119" xfId="1270" xr:uid="{00000000-0005-0000-0000-0000DD040000}"/>
    <cellStyle name="40% - Accent3 12" xfId="1271" xr:uid="{00000000-0005-0000-0000-0000DE040000}"/>
    <cellStyle name="40% - Accent3 120" xfId="1272" xr:uid="{00000000-0005-0000-0000-0000DF040000}"/>
    <cellStyle name="40% - Accent3 121" xfId="1273" xr:uid="{00000000-0005-0000-0000-0000E0040000}"/>
    <cellStyle name="40% - Accent3 122" xfId="1274" xr:uid="{00000000-0005-0000-0000-0000E1040000}"/>
    <cellStyle name="40% - Accent3 123" xfId="1275" xr:uid="{00000000-0005-0000-0000-0000E2040000}"/>
    <cellStyle name="40% - Accent3 124" xfId="1276" xr:uid="{00000000-0005-0000-0000-0000E3040000}"/>
    <cellStyle name="40% - Accent3 125" xfId="1277" xr:uid="{00000000-0005-0000-0000-0000E4040000}"/>
    <cellStyle name="40% - Accent3 126" xfId="1278" xr:uid="{00000000-0005-0000-0000-0000E5040000}"/>
    <cellStyle name="40% - Accent3 127" xfId="1279" xr:uid="{00000000-0005-0000-0000-0000E6040000}"/>
    <cellStyle name="40% - Accent3 128" xfId="1280" xr:uid="{00000000-0005-0000-0000-0000E7040000}"/>
    <cellStyle name="40% - Accent3 129" xfId="1281" xr:uid="{00000000-0005-0000-0000-0000E8040000}"/>
    <cellStyle name="40% - Accent3 13" xfId="1282" xr:uid="{00000000-0005-0000-0000-0000E9040000}"/>
    <cellStyle name="40% - Accent3 130" xfId="1283" xr:uid="{00000000-0005-0000-0000-0000EA040000}"/>
    <cellStyle name="40% - Accent3 131" xfId="1284" xr:uid="{00000000-0005-0000-0000-0000EB040000}"/>
    <cellStyle name="40% - Accent3 132" xfId="1285" xr:uid="{00000000-0005-0000-0000-0000EC040000}"/>
    <cellStyle name="40% - Accent3 133" xfId="1286" xr:uid="{00000000-0005-0000-0000-0000ED040000}"/>
    <cellStyle name="40% - Accent3 134" xfId="1287" xr:uid="{00000000-0005-0000-0000-0000EE040000}"/>
    <cellStyle name="40% - Accent3 135" xfId="1288" xr:uid="{00000000-0005-0000-0000-0000EF040000}"/>
    <cellStyle name="40% - Accent3 136" xfId="1289" xr:uid="{00000000-0005-0000-0000-0000F0040000}"/>
    <cellStyle name="40% - Accent3 137" xfId="1290" xr:uid="{00000000-0005-0000-0000-0000F1040000}"/>
    <cellStyle name="40% - Accent3 138" xfId="1291" xr:uid="{00000000-0005-0000-0000-0000F2040000}"/>
    <cellStyle name="40% - Accent3 139" xfId="1292" xr:uid="{00000000-0005-0000-0000-0000F3040000}"/>
    <cellStyle name="40% - Accent3 14" xfId="1293" xr:uid="{00000000-0005-0000-0000-0000F4040000}"/>
    <cellStyle name="40% - Accent3 140" xfId="1294" xr:uid="{00000000-0005-0000-0000-0000F5040000}"/>
    <cellStyle name="40% - Accent3 141" xfId="1295" xr:uid="{00000000-0005-0000-0000-0000F6040000}"/>
    <cellStyle name="40% - Accent3 142" xfId="1296" xr:uid="{00000000-0005-0000-0000-0000F7040000}"/>
    <cellStyle name="40% - Accent3 143" xfId="1297" xr:uid="{00000000-0005-0000-0000-0000F8040000}"/>
    <cellStyle name="40% - Accent3 144" xfId="1298" xr:uid="{00000000-0005-0000-0000-0000F9040000}"/>
    <cellStyle name="40% - Accent3 145" xfId="1299" xr:uid="{00000000-0005-0000-0000-0000FA040000}"/>
    <cellStyle name="40% - Accent3 146" xfId="1300" xr:uid="{00000000-0005-0000-0000-0000FB040000}"/>
    <cellStyle name="40% - Accent3 147" xfId="1301" xr:uid="{00000000-0005-0000-0000-0000FC040000}"/>
    <cellStyle name="40% - Accent3 148" xfId="1302" xr:uid="{00000000-0005-0000-0000-0000FD040000}"/>
    <cellStyle name="40% - Accent3 149" xfId="1303" xr:uid="{00000000-0005-0000-0000-0000FE040000}"/>
    <cellStyle name="40% - Accent3 15" xfId="1304" xr:uid="{00000000-0005-0000-0000-0000FF040000}"/>
    <cellStyle name="40% - Accent3 150" xfId="1305" xr:uid="{00000000-0005-0000-0000-000000050000}"/>
    <cellStyle name="40% - Accent3 151" xfId="1306" xr:uid="{00000000-0005-0000-0000-000001050000}"/>
    <cellStyle name="40% - Accent3 152" xfId="1307" xr:uid="{00000000-0005-0000-0000-000002050000}"/>
    <cellStyle name="40% - Accent3 153" xfId="1308" xr:uid="{00000000-0005-0000-0000-000003050000}"/>
    <cellStyle name="40% - Accent3 154" xfId="1309" xr:uid="{00000000-0005-0000-0000-000004050000}"/>
    <cellStyle name="40% - Accent3 155" xfId="2488" xr:uid="{D2F39151-3E28-44BB-9B11-ECEE31D1DB64}"/>
    <cellStyle name="40% - Accent3 156" xfId="2504" xr:uid="{E91C7E05-4E95-47D3-BD39-EF79FED5452B}"/>
    <cellStyle name="40% - Accent3 157" xfId="2519" xr:uid="{3CC58DCD-452D-40E9-862E-B802DF26E94A}"/>
    <cellStyle name="40% - Accent3 158" xfId="2536" xr:uid="{24D58D90-3C6A-4CF5-BA0B-FAEA79172593}"/>
    <cellStyle name="40% - Accent3 159" xfId="2550" xr:uid="{81745C23-E0DC-4754-89E7-8BF7E2A50DE3}"/>
    <cellStyle name="40% - Accent3 16" xfId="1310" xr:uid="{00000000-0005-0000-0000-000005050000}"/>
    <cellStyle name="40% - Accent3 160" xfId="2620" xr:uid="{15725E4B-57EF-4651-A8CF-26053FD90BE6}"/>
    <cellStyle name="40% - Accent3 161" xfId="2640" xr:uid="{A900CCB9-A2AB-4D8F-BC5E-B86BEC5ACA16}"/>
    <cellStyle name="40% - Accent3 162" xfId="2660" xr:uid="{40686EEA-835B-4BD5-92A1-501BFFCF5B16}"/>
    <cellStyle name="40% - Accent3 163" xfId="2698" xr:uid="{7905674A-B3EF-4D95-9FA9-4CA0056C9211}"/>
    <cellStyle name="40% - Accent3 164" xfId="2724" xr:uid="{6BA42357-3D46-45BE-A981-51CA059B29B3}"/>
    <cellStyle name="40% - Accent3 165" xfId="2744" xr:uid="{A89C2F00-3BB5-448B-8E12-1EF20D8841F0}"/>
    <cellStyle name="40% - Accent3 166" xfId="2764" xr:uid="{E29DA92C-CFCC-4396-A0DF-2EE4C22E77B6}"/>
    <cellStyle name="40% - Accent3 167" xfId="2784" xr:uid="{9E1D8D1F-1FD4-4724-A784-E456902AB416}"/>
    <cellStyle name="40% - Accent3 168" xfId="2804" xr:uid="{890321BB-5037-40EB-962C-8FF967DDFFC3}"/>
    <cellStyle name="40% - Accent3 169" xfId="2825" xr:uid="{C6B194D9-467E-489C-B5DD-753A57D1987B}"/>
    <cellStyle name="40% - Accent3 17" xfId="1311" xr:uid="{00000000-0005-0000-0000-000006050000}"/>
    <cellStyle name="40% - Accent3 170" xfId="2847" xr:uid="{66CF3B89-5D86-4484-BCE4-9145B3F508EE}"/>
    <cellStyle name="40% - Accent3 171" xfId="2868" xr:uid="{88AAD4E5-F409-4318-BFE7-F2425763A9B7}"/>
    <cellStyle name="40% - Accent3 172" xfId="2890" xr:uid="{254862B7-A1F5-4439-A3A6-C7898EB9945C}"/>
    <cellStyle name="40% - Accent3 173" xfId="2912" xr:uid="{5257FDEA-373D-4331-93DC-458479F9EA08}"/>
    <cellStyle name="40% - Accent3 174" xfId="2932" xr:uid="{25E460FF-EA7B-450D-B051-856EBE84E75F}"/>
    <cellStyle name="40% - Accent3 175" xfId="2953" xr:uid="{7547FC48-CDE4-4D1F-B35A-61C1AF21FCF6}"/>
    <cellStyle name="40% - Accent3 176" xfId="2974" xr:uid="{F4D34308-3C80-4128-8869-36E122E56580}"/>
    <cellStyle name="40% - Accent3 177" xfId="2995" xr:uid="{DDF0BE27-AD44-484B-989A-4C597C6A68D8}"/>
    <cellStyle name="40% - Accent3 178" xfId="3015" xr:uid="{F1FACBB7-95D1-42AE-9335-E09F16EAE0FC}"/>
    <cellStyle name="40% - Accent3 18" xfId="1312" xr:uid="{00000000-0005-0000-0000-000007050000}"/>
    <cellStyle name="40% - Accent3 19" xfId="1313" xr:uid="{00000000-0005-0000-0000-000008050000}"/>
    <cellStyle name="40% - Accent3 2" xfId="1314" xr:uid="{00000000-0005-0000-0000-000009050000}"/>
    <cellStyle name="40% - Accent3 20" xfId="1315" xr:uid="{00000000-0005-0000-0000-00000A050000}"/>
    <cellStyle name="40% - Accent3 21" xfId="1316" xr:uid="{00000000-0005-0000-0000-00000B050000}"/>
    <cellStyle name="40% - Accent3 22" xfId="1317" xr:uid="{00000000-0005-0000-0000-00000C050000}"/>
    <cellStyle name="40% - Accent3 23" xfId="1318" xr:uid="{00000000-0005-0000-0000-00000D050000}"/>
    <cellStyle name="40% - Accent3 24" xfId="1319" xr:uid="{00000000-0005-0000-0000-00000E050000}"/>
    <cellStyle name="40% - Accent3 25" xfId="1320" xr:uid="{00000000-0005-0000-0000-00000F050000}"/>
    <cellStyle name="40% - Accent3 26" xfId="1321" xr:uid="{00000000-0005-0000-0000-000010050000}"/>
    <cellStyle name="40% - Accent3 27" xfId="1322" xr:uid="{00000000-0005-0000-0000-000011050000}"/>
    <cellStyle name="40% - Accent3 28" xfId="1323" xr:uid="{00000000-0005-0000-0000-000012050000}"/>
    <cellStyle name="40% - Accent3 29" xfId="1324" xr:uid="{00000000-0005-0000-0000-000013050000}"/>
    <cellStyle name="40% - Accent3 3" xfId="1325" xr:uid="{00000000-0005-0000-0000-000014050000}"/>
    <cellStyle name="40% - Accent3 30" xfId="1326" xr:uid="{00000000-0005-0000-0000-000015050000}"/>
    <cellStyle name="40% - Accent3 31" xfId="1327" xr:uid="{00000000-0005-0000-0000-000016050000}"/>
    <cellStyle name="40% - Accent3 32" xfId="1328" xr:uid="{00000000-0005-0000-0000-000017050000}"/>
    <cellStyle name="40% - Accent3 33" xfId="1329" xr:uid="{00000000-0005-0000-0000-000018050000}"/>
    <cellStyle name="40% - Accent3 34" xfId="1330" xr:uid="{00000000-0005-0000-0000-000019050000}"/>
    <cellStyle name="40% - Accent3 35" xfId="1331" xr:uid="{00000000-0005-0000-0000-00001A050000}"/>
    <cellStyle name="40% - Accent3 36" xfId="1332" xr:uid="{00000000-0005-0000-0000-00001B050000}"/>
    <cellStyle name="40% - Accent3 37" xfId="1333" xr:uid="{00000000-0005-0000-0000-00001C050000}"/>
    <cellStyle name="40% - Accent3 38" xfId="1334" xr:uid="{00000000-0005-0000-0000-00001D050000}"/>
    <cellStyle name="40% - Accent3 39" xfId="1335" xr:uid="{00000000-0005-0000-0000-00001E050000}"/>
    <cellStyle name="40% - Accent3 4" xfId="1336" xr:uid="{00000000-0005-0000-0000-00001F050000}"/>
    <cellStyle name="40% - Accent3 40" xfId="1337" xr:uid="{00000000-0005-0000-0000-000020050000}"/>
    <cellStyle name="40% - Accent3 41" xfId="1338" xr:uid="{00000000-0005-0000-0000-000021050000}"/>
    <cellStyle name="40% - Accent3 42" xfId="1339" xr:uid="{00000000-0005-0000-0000-000022050000}"/>
    <cellStyle name="40% - Accent3 43" xfId="1340" xr:uid="{00000000-0005-0000-0000-000023050000}"/>
    <cellStyle name="40% - Accent3 44" xfId="1341" xr:uid="{00000000-0005-0000-0000-000024050000}"/>
    <cellStyle name="40% - Accent3 45" xfId="1342" xr:uid="{00000000-0005-0000-0000-000025050000}"/>
    <cellStyle name="40% - Accent3 46" xfId="1343" xr:uid="{00000000-0005-0000-0000-000026050000}"/>
    <cellStyle name="40% - Accent3 47" xfId="1344" xr:uid="{00000000-0005-0000-0000-000027050000}"/>
    <cellStyle name="40% - Accent3 48" xfId="1345" xr:uid="{00000000-0005-0000-0000-000028050000}"/>
    <cellStyle name="40% - Accent3 49" xfId="1346" xr:uid="{00000000-0005-0000-0000-000029050000}"/>
    <cellStyle name="40% - Accent3 5" xfId="1347" xr:uid="{00000000-0005-0000-0000-00002A050000}"/>
    <cellStyle name="40% - Accent3 50" xfId="1348" xr:uid="{00000000-0005-0000-0000-00002B050000}"/>
    <cellStyle name="40% - Accent3 51" xfId="1349" xr:uid="{00000000-0005-0000-0000-00002C050000}"/>
    <cellStyle name="40% - Accent3 52" xfId="1350" xr:uid="{00000000-0005-0000-0000-00002D050000}"/>
    <cellStyle name="40% - Accent3 53" xfId="1351" xr:uid="{00000000-0005-0000-0000-00002E050000}"/>
    <cellStyle name="40% - Accent3 54" xfId="1352" xr:uid="{00000000-0005-0000-0000-00002F050000}"/>
    <cellStyle name="40% - Accent3 55" xfId="1353" xr:uid="{00000000-0005-0000-0000-000030050000}"/>
    <cellStyle name="40% - Accent3 56" xfId="1354" xr:uid="{00000000-0005-0000-0000-000031050000}"/>
    <cellStyle name="40% - Accent3 57" xfId="1355" xr:uid="{00000000-0005-0000-0000-000032050000}"/>
    <cellStyle name="40% - Accent3 58" xfId="1356" xr:uid="{00000000-0005-0000-0000-000033050000}"/>
    <cellStyle name="40% - Accent3 59" xfId="1357" xr:uid="{00000000-0005-0000-0000-000034050000}"/>
    <cellStyle name="40% - Accent3 6" xfId="1358" xr:uid="{00000000-0005-0000-0000-000035050000}"/>
    <cellStyle name="40% - Accent3 60" xfId="1359" xr:uid="{00000000-0005-0000-0000-000036050000}"/>
    <cellStyle name="40% - Accent3 61" xfId="1360" xr:uid="{00000000-0005-0000-0000-000037050000}"/>
    <cellStyle name="40% - Accent3 62" xfId="1361" xr:uid="{00000000-0005-0000-0000-000038050000}"/>
    <cellStyle name="40% - Accent3 63" xfId="1362" xr:uid="{00000000-0005-0000-0000-000039050000}"/>
    <cellStyle name="40% - Accent3 64" xfId="1363" xr:uid="{00000000-0005-0000-0000-00003A050000}"/>
    <cellStyle name="40% - Accent3 65" xfId="1364" xr:uid="{00000000-0005-0000-0000-00003B050000}"/>
    <cellStyle name="40% - Accent3 66" xfId="1365" xr:uid="{00000000-0005-0000-0000-00003C050000}"/>
    <cellStyle name="40% - Accent3 67" xfId="1366" xr:uid="{00000000-0005-0000-0000-00003D050000}"/>
    <cellStyle name="40% - Accent3 68" xfId="1367" xr:uid="{00000000-0005-0000-0000-00003E050000}"/>
    <cellStyle name="40% - Accent3 69" xfId="1368" xr:uid="{00000000-0005-0000-0000-00003F050000}"/>
    <cellStyle name="40% - Accent3 7" xfId="1369" xr:uid="{00000000-0005-0000-0000-000040050000}"/>
    <cellStyle name="40% - Accent3 70" xfId="1370" xr:uid="{00000000-0005-0000-0000-000041050000}"/>
    <cellStyle name="40% - Accent3 71" xfId="1371" xr:uid="{00000000-0005-0000-0000-000042050000}"/>
    <cellStyle name="40% - Accent3 72" xfId="1372" xr:uid="{00000000-0005-0000-0000-000043050000}"/>
    <cellStyle name="40% - Accent3 73" xfId="1373" xr:uid="{00000000-0005-0000-0000-000044050000}"/>
    <cellStyle name="40% - Accent3 74" xfId="1374" xr:uid="{00000000-0005-0000-0000-000045050000}"/>
    <cellStyle name="40% - Accent3 75" xfId="1375" xr:uid="{00000000-0005-0000-0000-000046050000}"/>
    <cellStyle name="40% - Accent3 76" xfId="1376" xr:uid="{00000000-0005-0000-0000-000047050000}"/>
    <cellStyle name="40% - Accent3 77" xfId="1377" xr:uid="{00000000-0005-0000-0000-000048050000}"/>
    <cellStyle name="40% - Accent3 78" xfId="1378" xr:uid="{00000000-0005-0000-0000-000049050000}"/>
    <cellStyle name="40% - Accent3 79" xfId="1379" xr:uid="{00000000-0005-0000-0000-00004A050000}"/>
    <cellStyle name="40% - Accent3 8" xfId="1380" xr:uid="{00000000-0005-0000-0000-00004B050000}"/>
    <cellStyle name="40% - Accent3 80" xfId="1381" xr:uid="{00000000-0005-0000-0000-00004C050000}"/>
    <cellStyle name="40% - Accent3 81" xfId="1382" xr:uid="{00000000-0005-0000-0000-00004D050000}"/>
    <cellStyle name="40% - Accent3 82" xfId="1383" xr:uid="{00000000-0005-0000-0000-00004E050000}"/>
    <cellStyle name="40% - Accent3 83" xfId="1384" xr:uid="{00000000-0005-0000-0000-00004F050000}"/>
    <cellStyle name="40% - Accent3 84" xfId="1385" xr:uid="{00000000-0005-0000-0000-000050050000}"/>
    <cellStyle name="40% - Accent3 85" xfId="1386" xr:uid="{00000000-0005-0000-0000-000051050000}"/>
    <cellStyle name="40% - Accent3 86" xfId="1387" xr:uid="{00000000-0005-0000-0000-000052050000}"/>
    <cellStyle name="40% - Accent3 87" xfId="1388" xr:uid="{00000000-0005-0000-0000-000053050000}"/>
    <cellStyle name="40% - Accent3 88" xfId="1389" xr:uid="{00000000-0005-0000-0000-000054050000}"/>
    <cellStyle name="40% - Accent3 89" xfId="1390" xr:uid="{00000000-0005-0000-0000-000055050000}"/>
    <cellStyle name="40% - Accent3 9" xfId="1391" xr:uid="{00000000-0005-0000-0000-000056050000}"/>
    <cellStyle name="40% - Accent3 90" xfId="1392" xr:uid="{00000000-0005-0000-0000-000057050000}"/>
    <cellStyle name="40% - Accent3 91" xfId="1393" xr:uid="{00000000-0005-0000-0000-000058050000}"/>
    <cellStyle name="40% - Accent3 92" xfId="1394" xr:uid="{00000000-0005-0000-0000-000059050000}"/>
    <cellStyle name="40% - Accent3 93" xfId="1395" xr:uid="{00000000-0005-0000-0000-00005A050000}"/>
    <cellStyle name="40% - Accent3 94" xfId="1396" xr:uid="{00000000-0005-0000-0000-00005B050000}"/>
    <cellStyle name="40% - Accent3 95" xfId="1397" xr:uid="{00000000-0005-0000-0000-00005C050000}"/>
    <cellStyle name="40% - Accent3 96" xfId="1398" xr:uid="{00000000-0005-0000-0000-00005D050000}"/>
    <cellStyle name="40% - Accent3 97" xfId="1399" xr:uid="{00000000-0005-0000-0000-00005E050000}"/>
    <cellStyle name="40% - Accent3 98" xfId="1400" xr:uid="{00000000-0005-0000-0000-00005F050000}"/>
    <cellStyle name="40% - Accent3 99" xfId="1401" xr:uid="{00000000-0005-0000-0000-000060050000}"/>
    <cellStyle name="40% - Accent4" xfId="2459" builtinId="43" customBuiltin="1"/>
    <cellStyle name="40% - Accent4 10" xfId="1402" xr:uid="{00000000-0005-0000-0000-000061050000}"/>
    <cellStyle name="40% - Accent4 100" xfId="1403" xr:uid="{00000000-0005-0000-0000-000062050000}"/>
    <cellStyle name="40% - Accent4 101" xfId="1404" xr:uid="{00000000-0005-0000-0000-000063050000}"/>
    <cellStyle name="40% - Accent4 102" xfId="1405" xr:uid="{00000000-0005-0000-0000-000064050000}"/>
    <cellStyle name="40% - Accent4 103" xfId="1406" xr:uid="{00000000-0005-0000-0000-000065050000}"/>
    <cellStyle name="40% - Accent4 104" xfId="1407" xr:uid="{00000000-0005-0000-0000-000066050000}"/>
    <cellStyle name="40% - Accent4 105" xfId="1408" xr:uid="{00000000-0005-0000-0000-000067050000}"/>
    <cellStyle name="40% - Accent4 106" xfId="1409" xr:uid="{00000000-0005-0000-0000-000068050000}"/>
    <cellStyle name="40% - Accent4 107" xfId="1410" xr:uid="{00000000-0005-0000-0000-000069050000}"/>
    <cellStyle name="40% - Accent4 108" xfId="1411" xr:uid="{00000000-0005-0000-0000-00006A050000}"/>
    <cellStyle name="40% - Accent4 109" xfId="1412" xr:uid="{00000000-0005-0000-0000-00006B050000}"/>
    <cellStyle name="40% - Accent4 11" xfId="1413" xr:uid="{00000000-0005-0000-0000-00006C050000}"/>
    <cellStyle name="40% - Accent4 110" xfId="1414" xr:uid="{00000000-0005-0000-0000-00006D050000}"/>
    <cellStyle name="40% - Accent4 111" xfId="1415" xr:uid="{00000000-0005-0000-0000-00006E050000}"/>
    <cellStyle name="40% - Accent4 112" xfId="1416" xr:uid="{00000000-0005-0000-0000-00006F050000}"/>
    <cellStyle name="40% - Accent4 113" xfId="1417" xr:uid="{00000000-0005-0000-0000-000070050000}"/>
    <cellStyle name="40% - Accent4 114" xfId="1418" xr:uid="{00000000-0005-0000-0000-000071050000}"/>
    <cellStyle name="40% - Accent4 115" xfId="1419" xr:uid="{00000000-0005-0000-0000-000072050000}"/>
    <cellStyle name="40% - Accent4 116" xfId="1420" xr:uid="{00000000-0005-0000-0000-000073050000}"/>
    <cellStyle name="40% - Accent4 117" xfId="1421" xr:uid="{00000000-0005-0000-0000-000074050000}"/>
    <cellStyle name="40% - Accent4 118" xfId="1422" xr:uid="{00000000-0005-0000-0000-000075050000}"/>
    <cellStyle name="40% - Accent4 119" xfId="1423" xr:uid="{00000000-0005-0000-0000-000076050000}"/>
    <cellStyle name="40% - Accent4 12" xfId="1424" xr:uid="{00000000-0005-0000-0000-000077050000}"/>
    <cellStyle name="40% - Accent4 120" xfId="1425" xr:uid="{00000000-0005-0000-0000-000078050000}"/>
    <cellStyle name="40% - Accent4 121" xfId="1426" xr:uid="{00000000-0005-0000-0000-000079050000}"/>
    <cellStyle name="40% - Accent4 122" xfId="1427" xr:uid="{00000000-0005-0000-0000-00007A050000}"/>
    <cellStyle name="40% - Accent4 123" xfId="1428" xr:uid="{00000000-0005-0000-0000-00007B050000}"/>
    <cellStyle name="40% - Accent4 124" xfId="1429" xr:uid="{00000000-0005-0000-0000-00007C050000}"/>
    <cellStyle name="40% - Accent4 125" xfId="1430" xr:uid="{00000000-0005-0000-0000-00007D050000}"/>
    <cellStyle name="40% - Accent4 126" xfId="1431" xr:uid="{00000000-0005-0000-0000-00007E050000}"/>
    <cellStyle name="40% - Accent4 127" xfId="1432" xr:uid="{00000000-0005-0000-0000-00007F050000}"/>
    <cellStyle name="40% - Accent4 128" xfId="1433" xr:uid="{00000000-0005-0000-0000-000080050000}"/>
    <cellStyle name="40% - Accent4 129" xfId="1434" xr:uid="{00000000-0005-0000-0000-000081050000}"/>
    <cellStyle name="40% - Accent4 13" xfId="1435" xr:uid="{00000000-0005-0000-0000-000082050000}"/>
    <cellStyle name="40% - Accent4 130" xfId="1436" xr:uid="{00000000-0005-0000-0000-000083050000}"/>
    <cellStyle name="40% - Accent4 131" xfId="1437" xr:uid="{00000000-0005-0000-0000-000084050000}"/>
    <cellStyle name="40% - Accent4 132" xfId="1438" xr:uid="{00000000-0005-0000-0000-000085050000}"/>
    <cellStyle name="40% - Accent4 133" xfId="1439" xr:uid="{00000000-0005-0000-0000-000086050000}"/>
    <cellStyle name="40% - Accent4 134" xfId="1440" xr:uid="{00000000-0005-0000-0000-000087050000}"/>
    <cellStyle name="40% - Accent4 135" xfId="1441" xr:uid="{00000000-0005-0000-0000-000088050000}"/>
    <cellStyle name="40% - Accent4 136" xfId="1442" xr:uid="{00000000-0005-0000-0000-000089050000}"/>
    <cellStyle name="40% - Accent4 137" xfId="1443" xr:uid="{00000000-0005-0000-0000-00008A050000}"/>
    <cellStyle name="40% - Accent4 138" xfId="1444" xr:uid="{00000000-0005-0000-0000-00008B050000}"/>
    <cellStyle name="40% - Accent4 139" xfId="1445" xr:uid="{00000000-0005-0000-0000-00008C050000}"/>
    <cellStyle name="40% - Accent4 14" xfId="1446" xr:uid="{00000000-0005-0000-0000-00008D050000}"/>
    <cellStyle name="40% - Accent4 140" xfId="1447" xr:uid="{00000000-0005-0000-0000-00008E050000}"/>
    <cellStyle name="40% - Accent4 141" xfId="1448" xr:uid="{00000000-0005-0000-0000-00008F050000}"/>
    <cellStyle name="40% - Accent4 142" xfId="1449" xr:uid="{00000000-0005-0000-0000-000090050000}"/>
    <cellStyle name="40% - Accent4 143" xfId="1450" xr:uid="{00000000-0005-0000-0000-000091050000}"/>
    <cellStyle name="40% - Accent4 144" xfId="1451" xr:uid="{00000000-0005-0000-0000-000092050000}"/>
    <cellStyle name="40% - Accent4 145" xfId="1452" xr:uid="{00000000-0005-0000-0000-000093050000}"/>
    <cellStyle name="40% - Accent4 146" xfId="1453" xr:uid="{00000000-0005-0000-0000-000094050000}"/>
    <cellStyle name="40% - Accent4 147" xfId="1454" xr:uid="{00000000-0005-0000-0000-000095050000}"/>
    <cellStyle name="40% - Accent4 148" xfId="1455" xr:uid="{00000000-0005-0000-0000-000096050000}"/>
    <cellStyle name="40% - Accent4 149" xfId="1456" xr:uid="{00000000-0005-0000-0000-000097050000}"/>
    <cellStyle name="40% - Accent4 15" xfId="1457" xr:uid="{00000000-0005-0000-0000-000098050000}"/>
    <cellStyle name="40% - Accent4 150" xfId="1458" xr:uid="{00000000-0005-0000-0000-000099050000}"/>
    <cellStyle name="40% - Accent4 151" xfId="1459" xr:uid="{00000000-0005-0000-0000-00009A050000}"/>
    <cellStyle name="40% - Accent4 152" xfId="1460" xr:uid="{00000000-0005-0000-0000-00009B050000}"/>
    <cellStyle name="40% - Accent4 153" xfId="1461" xr:uid="{00000000-0005-0000-0000-00009C050000}"/>
    <cellStyle name="40% - Accent4 154" xfId="1462" xr:uid="{00000000-0005-0000-0000-00009D050000}"/>
    <cellStyle name="40% - Accent4 155" xfId="2490" xr:uid="{470CE81B-8AAF-4C84-9D8E-D30564F2C500}"/>
    <cellStyle name="40% - Accent4 156" xfId="2506" xr:uid="{6702107E-570A-4764-8473-CDB9BD100F97}"/>
    <cellStyle name="40% - Accent4 157" xfId="2521" xr:uid="{A129BC15-8D03-4AA4-94D3-5C928F77FB8D}"/>
    <cellStyle name="40% - Accent4 158" xfId="2538" xr:uid="{8F742083-50A2-49C8-B4E4-4542AC6801AE}"/>
    <cellStyle name="40% - Accent4 159" xfId="2552" xr:uid="{9D67B76E-7CD6-4248-AD59-D4264F026EED}"/>
    <cellStyle name="40% - Accent4 16" xfId="1463" xr:uid="{00000000-0005-0000-0000-00009E050000}"/>
    <cellStyle name="40% - Accent4 160" xfId="2623" xr:uid="{F1A9B68D-52FF-4997-895A-55E48633AF03}"/>
    <cellStyle name="40% - Accent4 161" xfId="2643" xr:uid="{8BA1F340-BE6B-4950-9762-93D9D724CA53}"/>
    <cellStyle name="40% - Accent4 162" xfId="2663" xr:uid="{0153F712-971A-4DF2-BE7B-5B9DA678F1B8}"/>
    <cellStyle name="40% - Accent4 163" xfId="2702" xr:uid="{D1264C39-5997-4694-BD5D-9E4767F57C66}"/>
    <cellStyle name="40% - Accent4 164" xfId="2727" xr:uid="{61A86E4F-FFF3-40E9-B05E-FA9703301417}"/>
    <cellStyle name="40% - Accent4 165" xfId="2747" xr:uid="{5C4ABF32-95B3-45B9-8C73-4303B6EF3E27}"/>
    <cellStyle name="40% - Accent4 166" xfId="2767" xr:uid="{B2A2A5EB-08FB-447A-B6F4-F91C799E6B8D}"/>
    <cellStyle name="40% - Accent4 167" xfId="2787" xr:uid="{388C1BEE-E459-44AF-A971-E4B19007CD3D}"/>
    <cellStyle name="40% - Accent4 168" xfId="2807" xr:uid="{812D75DC-2A39-4DEA-BF58-5A66B9FAF351}"/>
    <cellStyle name="40% - Accent4 169" xfId="2828" xr:uid="{A45D1A92-EF72-455E-AE3E-5F44E8EF64ED}"/>
    <cellStyle name="40% - Accent4 17" xfId="1464" xr:uid="{00000000-0005-0000-0000-00009F050000}"/>
    <cellStyle name="40% - Accent4 170" xfId="2850" xr:uid="{692493E7-8D71-4DB7-903C-A7AB5150D85C}"/>
    <cellStyle name="40% - Accent4 171" xfId="2871" xr:uid="{23FD71B1-BB28-457A-8889-6A86FE469D2C}"/>
    <cellStyle name="40% - Accent4 172" xfId="2893" xr:uid="{1DFA6190-E60D-45F4-B60C-B5EE8502DC85}"/>
    <cellStyle name="40% - Accent4 173" xfId="2915" xr:uid="{30380761-234C-4A24-8B90-C2E54A8DFC59}"/>
    <cellStyle name="40% - Accent4 174" xfId="2935" xr:uid="{9503C975-1BF7-4607-806A-90BC24017ABF}"/>
    <cellStyle name="40% - Accent4 175" xfId="2956" xr:uid="{31DAD4A2-C9CC-493C-A118-AB58B7CA5607}"/>
    <cellStyle name="40% - Accent4 176" xfId="2977" xr:uid="{4B2916F5-3E8D-4F78-9A86-9EF7C5490C7B}"/>
    <cellStyle name="40% - Accent4 177" xfId="2998" xr:uid="{B44AE1AE-0959-4B22-94FE-BC356717AE6E}"/>
    <cellStyle name="40% - Accent4 178" xfId="3018" xr:uid="{2E3A712B-E3AC-414B-894F-25B262D03EC1}"/>
    <cellStyle name="40% - Accent4 18" xfId="1465" xr:uid="{00000000-0005-0000-0000-0000A0050000}"/>
    <cellStyle name="40% - Accent4 19" xfId="1466" xr:uid="{00000000-0005-0000-0000-0000A1050000}"/>
    <cellStyle name="40% - Accent4 2" xfId="1467" xr:uid="{00000000-0005-0000-0000-0000A2050000}"/>
    <cellStyle name="40% - Accent4 20" xfId="1468" xr:uid="{00000000-0005-0000-0000-0000A3050000}"/>
    <cellStyle name="40% - Accent4 21" xfId="1469" xr:uid="{00000000-0005-0000-0000-0000A4050000}"/>
    <cellStyle name="40% - Accent4 22" xfId="1470" xr:uid="{00000000-0005-0000-0000-0000A5050000}"/>
    <cellStyle name="40% - Accent4 23" xfId="1471" xr:uid="{00000000-0005-0000-0000-0000A6050000}"/>
    <cellStyle name="40% - Accent4 24" xfId="1472" xr:uid="{00000000-0005-0000-0000-0000A7050000}"/>
    <cellStyle name="40% - Accent4 25" xfId="1473" xr:uid="{00000000-0005-0000-0000-0000A8050000}"/>
    <cellStyle name="40% - Accent4 26" xfId="1474" xr:uid="{00000000-0005-0000-0000-0000A9050000}"/>
    <cellStyle name="40% - Accent4 27" xfId="1475" xr:uid="{00000000-0005-0000-0000-0000AA050000}"/>
    <cellStyle name="40% - Accent4 28" xfId="1476" xr:uid="{00000000-0005-0000-0000-0000AB050000}"/>
    <cellStyle name="40% - Accent4 29" xfId="1477" xr:uid="{00000000-0005-0000-0000-0000AC050000}"/>
    <cellStyle name="40% - Accent4 3" xfId="1478" xr:uid="{00000000-0005-0000-0000-0000AD050000}"/>
    <cellStyle name="40% - Accent4 30" xfId="1479" xr:uid="{00000000-0005-0000-0000-0000AE050000}"/>
    <cellStyle name="40% - Accent4 31" xfId="1480" xr:uid="{00000000-0005-0000-0000-0000AF050000}"/>
    <cellStyle name="40% - Accent4 32" xfId="1481" xr:uid="{00000000-0005-0000-0000-0000B0050000}"/>
    <cellStyle name="40% - Accent4 33" xfId="1482" xr:uid="{00000000-0005-0000-0000-0000B1050000}"/>
    <cellStyle name="40% - Accent4 34" xfId="1483" xr:uid="{00000000-0005-0000-0000-0000B2050000}"/>
    <cellStyle name="40% - Accent4 35" xfId="1484" xr:uid="{00000000-0005-0000-0000-0000B3050000}"/>
    <cellStyle name="40% - Accent4 36" xfId="1485" xr:uid="{00000000-0005-0000-0000-0000B4050000}"/>
    <cellStyle name="40% - Accent4 37" xfId="1486" xr:uid="{00000000-0005-0000-0000-0000B5050000}"/>
    <cellStyle name="40% - Accent4 38" xfId="1487" xr:uid="{00000000-0005-0000-0000-0000B6050000}"/>
    <cellStyle name="40% - Accent4 39" xfId="1488" xr:uid="{00000000-0005-0000-0000-0000B7050000}"/>
    <cellStyle name="40% - Accent4 4" xfId="1489" xr:uid="{00000000-0005-0000-0000-0000B8050000}"/>
    <cellStyle name="40% - Accent4 40" xfId="1490" xr:uid="{00000000-0005-0000-0000-0000B9050000}"/>
    <cellStyle name="40% - Accent4 41" xfId="1491" xr:uid="{00000000-0005-0000-0000-0000BA050000}"/>
    <cellStyle name="40% - Accent4 42" xfId="1492" xr:uid="{00000000-0005-0000-0000-0000BB050000}"/>
    <cellStyle name="40% - Accent4 43" xfId="1493" xr:uid="{00000000-0005-0000-0000-0000BC050000}"/>
    <cellStyle name="40% - Accent4 44" xfId="1494" xr:uid="{00000000-0005-0000-0000-0000BD050000}"/>
    <cellStyle name="40% - Accent4 45" xfId="1495" xr:uid="{00000000-0005-0000-0000-0000BE050000}"/>
    <cellStyle name="40% - Accent4 46" xfId="1496" xr:uid="{00000000-0005-0000-0000-0000BF050000}"/>
    <cellStyle name="40% - Accent4 47" xfId="1497" xr:uid="{00000000-0005-0000-0000-0000C0050000}"/>
    <cellStyle name="40% - Accent4 48" xfId="1498" xr:uid="{00000000-0005-0000-0000-0000C1050000}"/>
    <cellStyle name="40% - Accent4 49" xfId="1499" xr:uid="{00000000-0005-0000-0000-0000C2050000}"/>
    <cellStyle name="40% - Accent4 5" xfId="1500" xr:uid="{00000000-0005-0000-0000-0000C3050000}"/>
    <cellStyle name="40% - Accent4 50" xfId="1501" xr:uid="{00000000-0005-0000-0000-0000C4050000}"/>
    <cellStyle name="40% - Accent4 51" xfId="1502" xr:uid="{00000000-0005-0000-0000-0000C5050000}"/>
    <cellStyle name="40% - Accent4 52" xfId="1503" xr:uid="{00000000-0005-0000-0000-0000C6050000}"/>
    <cellStyle name="40% - Accent4 53" xfId="1504" xr:uid="{00000000-0005-0000-0000-0000C7050000}"/>
    <cellStyle name="40% - Accent4 54" xfId="1505" xr:uid="{00000000-0005-0000-0000-0000C8050000}"/>
    <cellStyle name="40% - Accent4 55" xfId="1506" xr:uid="{00000000-0005-0000-0000-0000C9050000}"/>
    <cellStyle name="40% - Accent4 56" xfId="1507" xr:uid="{00000000-0005-0000-0000-0000CA050000}"/>
    <cellStyle name="40% - Accent4 57" xfId="1508" xr:uid="{00000000-0005-0000-0000-0000CB050000}"/>
    <cellStyle name="40% - Accent4 58" xfId="1509" xr:uid="{00000000-0005-0000-0000-0000CC050000}"/>
    <cellStyle name="40% - Accent4 59" xfId="1510" xr:uid="{00000000-0005-0000-0000-0000CD050000}"/>
    <cellStyle name="40% - Accent4 6" xfId="1511" xr:uid="{00000000-0005-0000-0000-0000CE050000}"/>
    <cellStyle name="40% - Accent4 60" xfId="1512" xr:uid="{00000000-0005-0000-0000-0000CF050000}"/>
    <cellStyle name="40% - Accent4 61" xfId="1513" xr:uid="{00000000-0005-0000-0000-0000D0050000}"/>
    <cellStyle name="40% - Accent4 62" xfId="1514" xr:uid="{00000000-0005-0000-0000-0000D1050000}"/>
    <cellStyle name="40% - Accent4 63" xfId="1515" xr:uid="{00000000-0005-0000-0000-0000D2050000}"/>
    <cellStyle name="40% - Accent4 64" xfId="1516" xr:uid="{00000000-0005-0000-0000-0000D3050000}"/>
    <cellStyle name="40% - Accent4 65" xfId="1517" xr:uid="{00000000-0005-0000-0000-0000D4050000}"/>
    <cellStyle name="40% - Accent4 66" xfId="1518" xr:uid="{00000000-0005-0000-0000-0000D5050000}"/>
    <cellStyle name="40% - Accent4 67" xfId="1519" xr:uid="{00000000-0005-0000-0000-0000D6050000}"/>
    <cellStyle name="40% - Accent4 68" xfId="1520" xr:uid="{00000000-0005-0000-0000-0000D7050000}"/>
    <cellStyle name="40% - Accent4 69" xfId="1521" xr:uid="{00000000-0005-0000-0000-0000D8050000}"/>
    <cellStyle name="40% - Accent4 7" xfId="1522" xr:uid="{00000000-0005-0000-0000-0000D9050000}"/>
    <cellStyle name="40% - Accent4 70" xfId="1523" xr:uid="{00000000-0005-0000-0000-0000DA050000}"/>
    <cellStyle name="40% - Accent4 71" xfId="1524" xr:uid="{00000000-0005-0000-0000-0000DB050000}"/>
    <cellStyle name="40% - Accent4 72" xfId="1525" xr:uid="{00000000-0005-0000-0000-0000DC050000}"/>
    <cellStyle name="40% - Accent4 73" xfId="1526" xr:uid="{00000000-0005-0000-0000-0000DD050000}"/>
    <cellStyle name="40% - Accent4 74" xfId="1527" xr:uid="{00000000-0005-0000-0000-0000DE050000}"/>
    <cellStyle name="40% - Accent4 75" xfId="1528" xr:uid="{00000000-0005-0000-0000-0000DF050000}"/>
    <cellStyle name="40% - Accent4 76" xfId="1529" xr:uid="{00000000-0005-0000-0000-0000E0050000}"/>
    <cellStyle name="40% - Accent4 77" xfId="1530" xr:uid="{00000000-0005-0000-0000-0000E1050000}"/>
    <cellStyle name="40% - Accent4 78" xfId="1531" xr:uid="{00000000-0005-0000-0000-0000E2050000}"/>
    <cellStyle name="40% - Accent4 79" xfId="1532" xr:uid="{00000000-0005-0000-0000-0000E3050000}"/>
    <cellStyle name="40% - Accent4 8" xfId="1533" xr:uid="{00000000-0005-0000-0000-0000E4050000}"/>
    <cellStyle name="40% - Accent4 80" xfId="1534" xr:uid="{00000000-0005-0000-0000-0000E5050000}"/>
    <cellStyle name="40% - Accent4 81" xfId="1535" xr:uid="{00000000-0005-0000-0000-0000E6050000}"/>
    <cellStyle name="40% - Accent4 82" xfId="1536" xr:uid="{00000000-0005-0000-0000-0000E7050000}"/>
    <cellStyle name="40% - Accent4 83" xfId="1537" xr:uid="{00000000-0005-0000-0000-0000E8050000}"/>
    <cellStyle name="40% - Accent4 84" xfId="1538" xr:uid="{00000000-0005-0000-0000-0000E9050000}"/>
    <cellStyle name="40% - Accent4 85" xfId="1539" xr:uid="{00000000-0005-0000-0000-0000EA050000}"/>
    <cellStyle name="40% - Accent4 86" xfId="1540" xr:uid="{00000000-0005-0000-0000-0000EB050000}"/>
    <cellStyle name="40% - Accent4 87" xfId="1541" xr:uid="{00000000-0005-0000-0000-0000EC050000}"/>
    <cellStyle name="40% - Accent4 88" xfId="1542" xr:uid="{00000000-0005-0000-0000-0000ED050000}"/>
    <cellStyle name="40% - Accent4 89" xfId="1543" xr:uid="{00000000-0005-0000-0000-0000EE050000}"/>
    <cellStyle name="40% - Accent4 9" xfId="1544" xr:uid="{00000000-0005-0000-0000-0000EF050000}"/>
    <cellStyle name="40% - Accent4 90" xfId="1545" xr:uid="{00000000-0005-0000-0000-0000F0050000}"/>
    <cellStyle name="40% - Accent4 91" xfId="1546" xr:uid="{00000000-0005-0000-0000-0000F1050000}"/>
    <cellStyle name="40% - Accent4 92" xfId="1547" xr:uid="{00000000-0005-0000-0000-0000F2050000}"/>
    <cellStyle name="40% - Accent4 93" xfId="1548" xr:uid="{00000000-0005-0000-0000-0000F3050000}"/>
    <cellStyle name="40% - Accent4 94" xfId="1549" xr:uid="{00000000-0005-0000-0000-0000F4050000}"/>
    <cellStyle name="40% - Accent4 95" xfId="1550" xr:uid="{00000000-0005-0000-0000-0000F5050000}"/>
    <cellStyle name="40% - Accent4 96" xfId="1551" xr:uid="{00000000-0005-0000-0000-0000F6050000}"/>
    <cellStyle name="40% - Accent4 97" xfId="1552" xr:uid="{00000000-0005-0000-0000-0000F7050000}"/>
    <cellStyle name="40% - Accent4 98" xfId="1553" xr:uid="{00000000-0005-0000-0000-0000F8050000}"/>
    <cellStyle name="40% - Accent4 99" xfId="1554" xr:uid="{00000000-0005-0000-0000-0000F9050000}"/>
    <cellStyle name="40% - Accent5" xfId="2462" builtinId="47" customBuiltin="1"/>
    <cellStyle name="40% - Accent5 10" xfId="1555" xr:uid="{00000000-0005-0000-0000-0000FA050000}"/>
    <cellStyle name="40% - Accent5 100" xfId="1556" xr:uid="{00000000-0005-0000-0000-0000FB050000}"/>
    <cellStyle name="40% - Accent5 101" xfId="1557" xr:uid="{00000000-0005-0000-0000-0000FC050000}"/>
    <cellStyle name="40% - Accent5 102" xfId="1558" xr:uid="{00000000-0005-0000-0000-0000FD050000}"/>
    <cellStyle name="40% - Accent5 103" xfId="1559" xr:uid="{00000000-0005-0000-0000-0000FE050000}"/>
    <cellStyle name="40% - Accent5 104" xfId="1560" xr:uid="{00000000-0005-0000-0000-0000FF050000}"/>
    <cellStyle name="40% - Accent5 105" xfId="1561" xr:uid="{00000000-0005-0000-0000-000000060000}"/>
    <cellStyle name="40% - Accent5 106" xfId="1562" xr:uid="{00000000-0005-0000-0000-000001060000}"/>
    <cellStyle name="40% - Accent5 107" xfId="1563" xr:uid="{00000000-0005-0000-0000-000002060000}"/>
    <cellStyle name="40% - Accent5 108" xfId="1564" xr:uid="{00000000-0005-0000-0000-000003060000}"/>
    <cellStyle name="40% - Accent5 109" xfId="1565" xr:uid="{00000000-0005-0000-0000-000004060000}"/>
    <cellStyle name="40% - Accent5 11" xfId="1566" xr:uid="{00000000-0005-0000-0000-000005060000}"/>
    <cellStyle name="40% - Accent5 110" xfId="1567" xr:uid="{00000000-0005-0000-0000-000006060000}"/>
    <cellStyle name="40% - Accent5 111" xfId="1568" xr:uid="{00000000-0005-0000-0000-000007060000}"/>
    <cellStyle name="40% - Accent5 112" xfId="1569" xr:uid="{00000000-0005-0000-0000-000008060000}"/>
    <cellStyle name="40% - Accent5 113" xfId="1570" xr:uid="{00000000-0005-0000-0000-000009060000}"/>
    <cellStyle name="40% - Accent5 114" xfId="1571" xr:uid="{00000000-0005-0000-0000-00000A060000}"/>
    <cellStyle name="40% - Accent5 115" xfId="1572" xr:uid="{00000000-0005-0000-0000-00000B060000}"/>
    <cellStyle name="40% - Accent5 116" xfId="1573" xr:uid="{00000000-0005-0000-0000-00000C060000}"/>
    <cellStyle name="40% - Accent5 117" xfId="1574" xr:uid="{00000000-0005-0000-0000-00000D060000}"/>
    <cellStyle name="40% - Accent5 118" xfId="1575" xr:uid="{00000000-0005-0000-0000-00000E060000}"/>
    <cellStyle name="40% - Accent5 119" xfId="1576" xr:uid="{00000000-0005-0000-0000-00000F060000}"/>
    <cellStyle name="40% - Accent5 12" xfId="1577" xr:uid="{00000000-0005-0000-0000-000010060000}"/>
    <cellStyle name="40% - Accent5 120" xfId="1578" xr:uid="{00000000-0005-0000-0000-000011060000}"/>
    <cellStyle name="40% - Accent5 121" xfId="1579" xr:uid="{00000000-0005-0000-0000-000012060000}"/>
    <cellStyle name="40% - Accent5 122" xfId="1580" xr:uid="{00000000-0005-0000-0000-000013060000}"/>
    <cellStyle name="40% - Accent5 123" xfId="1581" xr:uid="{00000000-0005-0000-0000-000014060000}"/>
    <cellStyle name="40% - Accent5 124" xfId="1582" xr:uid="{00000000-0005-0000-0000-000015060000}"/>
    <cellStyle name="40% - Accent5 125" xfId="1583" xr:uid="{00000000-0005-0000-0000-000016060000}"/>
    <cellStyle name="40% - Accent5 126" xfId="1584" xr:uid="{00000000-0005-0000-0000-000017060000}"/>
    <cellStyle name="40% - Accent5 127" xfId="1585" xr:uid="{00000000-0005-0000-0000-000018060000}"/>
    <cellStyle name="40% - Accent5 128" xfId="1586" xr:uid="{00000000-0005-0000-0000-000019060000}"/>
    <cellStyle name="40% - Accent5 129" xfId="1587" xr:uid="{00000000-0005-0000-0000-00001A060000}"/>
    <cellStyle name="40% - Accent5 13" xfId="1588" xr:uid="{00000000-0005-0000-0000-00001B060000}"/>
    <cellStyle name="40% - Accent5 130" xfId="1589" xr:uid="{00000000-0005-0000-0000-00001C060000}"/>
    <cellStyle name="40% - Accent5 131" xfId="1590" xr:uid="{00000000-0005-0000-0000-00001D060000}"/>
    <cellStyle name="40% - Accent5 132" xfId="1591" xr:uid="{00000000-0005-0000-0000-00001E060000}"/>
    <cellStyle name="40% - Accent5 133" xfId="1592" xr:uid="{00000000-0005-0000-0000-00001F060000}"/>
    <cellStyle name="40% - Accent5 134" xfId="1593" xr:uid="{00000000-0005-0000-0000-000020060000}"/>
    <cellStyle name="40% - Accent5 135" xfId="1594" xr:uid="{00000000-0005-0000-0000-000021060000}"/>
    <cellStyle name="40% - Accent5 136" xfId="1595" xr:uid="{00000000-0005-0000-0000-000022060000}"/>
    <cellStyle name="40% - Accent5 137" xfId="1596" xr:uid="{00000000-0005-0000-0000-000023060000}"/>
    <cellStyle name="40% - Accent5 138" xfId="1597" xr:uid="{00000000-0005-0000-0000-000024060000}"/>
    <cellStyle name="40% - Accent5 139" xfId="1598" xr:uid="{00000000-0005-0000-0000-000025060000}"/>
    <cellStyle name="40% - Accent5 14" xfId="1599" xr:uid="{00000000-0005-0000-0000-000026060000}"/>
    <cellStyle name="40% - Accent5 140" xfId="1600" xr:uid="{00000000-0005-0000-0000-000027060000}"/>
    <cellStyle name="40% - Accent5 141" xfId="1601" xr:uid="{00000000-0005-0000-0000-000028060000}"/>
    <cellStyle name="40% - Accent5 142" xfId="1602" xr:uid="{00000000-0005-0000-0000-000029060000}"/>
    <cellStyle name="40% - Accent5 143" xfId="1603" xr:uid="{00000000-0005-0000-0000-00002A060000}"/>
    <cellStyle name="40% - Accent5 144" xfId="1604" xr:uid="{00000000-0005-0000-0000-00002B060000}"/>
    <cellStyle name="40% - Accent5 145" xfId="1605" xr:uid="{00000000-0005-0000-0000-00002C060000}"/>
    <cellStyle name="40% - Accent5 146" xfId="1606" xr:uid="{00000000-0005-0000-0000-00002D060000}"/>
    <cellStyle name="40% - Accent5 147" xfId="1607" xr:uid="{00000000-0005-0000-0000-00002E060000}"/>
    <cellStyle name="40% - Accent5 148" xfId="1608" xr:uid="{00000000-0005-0000-0000-00002F060000}"/>
    <cellStyle name="40% - Accent5 149" xfId="1609" xr:uid="{00000000-0005-0000-0000-000030060000}"/>
    <cellStyle name="40% - Accent5 15" xfId="1610" xr:uid="{00000000-0005-0000-0000-000031060000}"/>
    <cellStyle name="40% - Accent5 150" xfId="1611" xr:uid="{00000000-0005-0000-0000-000032060000}"/>
    <cellStyle name="40% - Accent5 151" xfId="1612" xr:uid="{00000000-0005-0000-0000-000033060000}"/>
    <cellStyle name="40% - Accent5 152" xfId="1613" xr:uid="{00000000-0005-0000-0000-000034060000}"/>
    <cellStyle name="40% - Accent5 153" xfId="1614" xr:uid="{00000000-0005-0000-0000-000035060000}"/>
    <cellStyle name="40% - Accent5 154" xfId="1615" xr:uid="{00000000-0005-0000-0000-000036060000}"/>
    <cellStyle name="40% - Accent5 155" xfId="2492" xr:uid="{090E6D3B-784C-4C94-A327-D628F49F1E14}"/>
    <cellStyle name="40% - Accent5 156" xfId="2508" xr:uid="{A350F803-8AD5-4D50-A41F-A6D09752C3F6}"/>
    <cellStyle name="40% - Accent5 157" xfId="2523" xr:uid="{4189B27E-420D-40C5-9C98-D1A80C5104DE}"/>
    <cellStyle name="40% - Accent5 158" xfId="2540" xr:uid="{5EE5C473-DEB6-497F-9B16-F8C6999D8DFF}"/>
    <cellStyle name="40% - Accent5 159" xfId="2554" xr:uid="{D889BEA0-195D-4091-9F60-3D5EA2047269}"/>
    <cellStyle name="40% - Accent5 16" xfId="1616" xr:uid="{00000000-0005-0000-0000-000037060000}"/>
    <cellStyle name="40% - Accent5 160" xfId="2626" xr:uid="{902F336F-2187-4103-82F3-6535B5D78055}"/>
    <cellStyle name="40% - Accent5 161" xfId="2646" xr:uid="{90C416EC-F9B2-458B-BA23-8D97CA4D3ADC}"/>
    <cellStyle name="40% - Accent5 162" xfId="2666" xr:uid="{7E06C154-4535-4D9E-AF0B-CADDA70AE8AC}"/>
    <cellStyle name="40% - Accent5 163" xfId="2706" xr:uid="{98147AF4-B1D0-4A67-AD57-8446354653A9}"/>
    <cellStyle name="40% - Accent5 164" xfId="2730" xr:uid="{4908D6A9-5F70-446C-84DD-A8C7AA562AE8}"/>
    <cellStyle name="40% - Accent5 165" xfId="2750" xr:uid="{E965FCA4-C898-4EFF-A0FD-A72DEEDA659A}"/>
    <cellStyle name="40% - Accent5 166" xfId="2770" xr:uid="{BFD76FC8-E88C-4E45-B932-3DCAA0DF491F}"/>
    <cellStyle name="40% - Accent5 167" xfId="2790" xr:uid="{9AECDD5F-C976-4618-A703-91C2266F638D}"/>
    <cellStyle name="40% - Accent5 168" xfId="2810" xr:uid="{A1F34877-62F6-4647-9E9C-5377D1172FF1}"/>
    <cellStyle name="40% - Accent5 169" xfId="2831" xr:uid="{BD9DBC2B-12CA-4BFA-8A72-590B4225DA57}"/>
    <cellStyle name="40% - Accent5 17" xfId="1617" xr:uid="{00000000-0005-0000-0000-000038060000}"/>
    <cellStyle name="40% - Accent5 170" xfId="2853" xr:uid="{AFB6CBF8-0906-4688-991D-CCD399AFFA08}"/>
    <cellStyle name="40% - Accent5 171" xfId="2874" xr:uid="{4F1639F8-1DCB-4457-9343-87D556576797}"/>
    <cellStyle name="40% - Accent5 172" xfId="2896" xr:uid="{6E0DE8A4-F0CA-47A9-A065-D460F2AD4636}"/>
    <cellStyle name="40% - Accent5 173" xfId="2918" xr:uid="{5643649C-CCF6-4208-A9C0-90F501A7CA46}"/>
    <cellStyle name="40% - Accent5 174" xfId="2938" xr:uid="{5DB412D0-799E-4923-B089-BDBC6F9787BD}"/>
    <cellStyle name="40% - Accent5 175" xfId="2959" xr:uid="{00FAB522-A939-4676-B675-A0CD2ADD128F}"/>
    <cellStyle name="40% - Accent5 176" xfId="2980" xr:uid="{015A1F59-A4FD-4BA5-A69C-292A2CC3E13C}"/>
    <cellStyle name="40% - Accent5 177" xfId="3001" xr:uid="{BC36DB57-D1C7-4239-9B77-D7BFA448B86C}"/>
    <cellStyle name="40% - Accent5 178" xfId="3021" xr:uid="{3989CB00-BB9F-4A6F-B542-6C3A1A88D923}"/>
    <cellStyle name="40% - Accent5 18" xfId="1618" xr:uid="{00000000-0005-0000-0000-000039060000}"/>
    <cellStyle name="40% - Accent5 19" xfId="1619" xr:uid="{00000000-0005-0000-0000-00003A060000}"/>
    <cellStyle name="40% - Accent5 2" xfId="1620" xr:uid="{00000000-0005-0000-0000-00003B060000}"/>
    <cellStyle name="40% - Accent5 20" xfId="1621" xr:uid="{00000000-0005-0000-0000-00003C060000}"/>
    <cellStyle name="40% - Accent5 21" xfId="1622" xr:uid="{00000000-0005-0000-0000-00003D060000}"/>
    <cellStyle name="40% - Accent5 22" xfId="1623" xr:uid="{00000000-0005-0000-0000-00003E060000}"/>
    <cellStyle name="40% - Accent5 23" xfId="1624" xr:uid="{00000000-0005-0000-0000-00003F060000}"/>
    <cellStyle name="40% - Accent5 24" xfId="1625" xr:uid="{00000000-0005-0000-0000-000040060000}"/>
    <cellStyle name="40% - Accent5 25" xfId="1626" xr:uid="{00000000-0005-0000-0000-000041060000}"/>
    <cellStyle name="40% - Accent5 26" xfId="1627" xr:uid="{00000000-0005-0000-0000-000042060000}"/>
    <cellStyle name="40% - Accent5 27" xfId="1628" xr:uid="{00000000-0005-0000-0000-000043060000}"/>
    <cellStyle name="40% - Accent5 28" xfId="1629" xr:uid="{00000000-0005-0000-0000-000044060000}"/>
    <cellStyle name="40% - Accent5 29" xfId="1630" xr:uid="{00000000-0005-0000-0000-000045060000}"/>
    <cellStyle name="40% - Accent5 3" xfId="1631" xr:uid="{00000000-0005-0000-0000-000046060000}"/>
    <cellStyle name="40% - Accent5 30" xfId="1632" xr:uid="{00000000-0005-0000-0000-000047060000}"/>
    <cellStyle name="40% - Accent5 31" xfId="1633" xr:uid="{00000000-0005-0000-0000-000048060000}"/>
    <cellStyle name="40% - Accent5 32" xfId="1634" xr:uid="{00000000-0005-0000-0000-000049060000}"/>
    <cellStyle name="40% - Accent5 33" xfId="1635" xr:uid="{00000000-0005-0000-0000-00004A060000}"/>
    <cellStyle name="40% - Accent5 34" xfId="1636" xr:uid="{00000000-0005-0000-0000-00004B060000}"/>
    <cellStyle name="40% - Accent5 35" xfId="1637" xr:uid="{00000000-0005-0000-0000-00004C060000}"/>
    <cellStyle name="40% - Accent5 36" xfId="1638" xr:uid="{00000000-0005-0000-0000-00004D060000}"/>
    <cellStyle name="40% - Accent5 37" xfId="1639" xr:uid="{00000000-0005-0000-0000-00004E060000}"/>
    <cellStyle name="40% - Accent5 38" xfId="1640" xr:uid="{00000000-0005-0000-0000-00004F060000}"/>
    <cellStyle name="40% - Accent5 39" xfId="1641" xr:uid="{00000000-0005-0000-0000-000050060000}"/>
    <cellStyle name="40% - Accent5 4" xfId="1642" xr:uid="{00000000-0005-0000-0000-000051060000}"/>
    <cellStyle name="40% - Accent5 40" xfId="1643" xr:uid="{00000000-0005-0000-0000-000052060000}"/>
    <cellStyle name="40% - Accent5 41" xfId="1644" xr:uid="{00000000-0005-0000-0000-000053060000}"/>
    <cellStyle name="40% - Accent5 42" xfId="1645" xr:uid="{00000000-0005-0000-0000-000054060000}"/>
    <cellStyle name="40% - Accent5 43" xfId="1646" xr:uid="{00000000-0005-0000-0000-000055060000}"/>
    <cellStyle name="40% - Accent5 44" xfId="1647" xr:uid="{00000000-0005-0000-0000-000056060000}"/>
    <cellStyle name="40% - Accent5 45" xfId="1648" xr:uid="{00000000-0005-0000-0000-000057060000}"/>
    <cellStyle name="40% - Accent5 46" xfId="1649" xr:uid="{00000000-0005-0000-0000-000058060000}"/>
    <cellStyle name="40% - Accent5 47" xfId="1650" xr:uid="{00000000-0005-0000-0000-000059060000}"/>
    <cellStyle name="40% - Accent5 48" xfId="1651" xr:uid="{00000000-0005-0000-0000-00005A060000}"/>
    <cellStyle name="40% - Accent5 49" xfId="1652" xr:uid="{00000000-0005-0000-0000-00005B060000}"/>
    <cellStyle name="40% - Accent5 5" xfId="1653" xr:uid="{00000000-0005-0000-0000-00005C060000}"/>
    <cellStyle name="40% - Accent5 50" xfId="1654" xr:uid="{00000000-0005-0000-0000-00005D060000}"/>
    <cellStyle name="40% - Accent5 51" xfId="1655" xr:uid="{00000000-0005-0000-0000-00005E060000}"/>
    <cellStyle name="40% - Accent5 52" xfId="1656" xr:uid="{00000000-0005-0000-0000-00005F060000}"/>
    <cellStyle name="40% - Accent5 53" xfId="1657" xr:uid="{00000000-0005-0000-0000-000060060000}"/>
    <cellStyle name="40% - Accent5 54" xfId="1658" xr:uid="{00000000-0005-0000-0000-000061060000}"/>
    <cellStyle name="40% - Accent5 55" xfId="1659" xr:uid="{00000000-0005-0000-0000-000062060000}"/>
    <cellStyle name="40% - Accent5 56" xfId="1660" xr:uid="{00000000-0005-0000-0000-000063060000}"/>
    <cellStyle name="40% - Accent5 57" xfId="1661" xr:uid="{00000000-0005-0000-0000-000064060000}"/>
    <cellStyle name="40% - Accent5 58" xfId="1662" xr:uid="{00000000-0005-0000-0000-000065060000}"/>
    <cellStyle name="40% - Accent5 59" xfId="1663" xr:uid="{00000000-0005-0000-0000-000066060000}"/>
    <cellStyle name="40% - Accent5 6" xfId="1664" xr:uid="{00000000-0005-0000-0000-000067060000}"/>
    <cellStyle name="40% - Accent5 60" xfId="1665" xr:uid="{00000000-0005-0000-0000-000068060000}"/>
    <cellStyle name="40% - Accent5 61" xfId="1666" xr:uid="{00000000-0005-0000-0000-000069060000}"/>
    <cellStyle name="40% - Accent5 62" xfId="1667" xr:uid="{00000000-0005-0000-0000-00006A060000}"/>
    <cellStyle name="40% - Accent5 63" xfId="1668" xr:uid="{00000000-0005-0000-0000-00006B060000}"/>
    <cellStyle name="40% - Accent5 64" xfId="1669" xr:uid="{00000000-0005-0000-0000-00006C060000}"/>
    <cellStyle name="40% - Accent5 65" xfId="1670" xr:uid="{00000000-0005-0000-0000-00006D060000}"/>
    <cellStyle name="40% - Accent5 66" xfId="1671" xr:uid="{00000000-0005-0000-0000-00006E060000}"/>
    <cellStyle name="40% - Accent5 67" xfId="1672" xr:uid="{00000000-0005-0000-0000-00006F060000}"/>
    <cellStyle name="40% - Accent5 68" xfId="1673" xr:uid="{00000000-0005-0000-0000-000070060000}"/>
    <cellStyle name="40% - Accent5 69" xfId="1674" xr:uid="{00000000-0005-0000-0000-000071060000}"/>
    <cellStyle name="40% - Accent5 7" xfId="1675" xr:uid="{00000000-0005-0000-0000-000072060000}"/>
    <cellStyle name="40% - Accent5 70" xfId="1676" xr:uid="{00000000-0005-0000-0000-000073060000}"/>
    <cellStyle name="40% - Accent5 71" xfId="1677" xr:uid="{00000000-0005-0000-0000-000074060000}"/>
    <cellStyle name="40% - Accent5 72" xfId="1678" xr:uid="{00000000-0005-0000-0000-000075060000}"/>
    <cellStyle name="40% - Accent5 73" xfId="1679" xr:uid="{00000000-0005-0000-0000-000076060000}"/>
    <cellStyle name="40% - Accent5 74" xfId="1680" xr:uid="{00000000-0005-0000-0000-000077060000}"/>
    <cellStyle name="40% - Accent5 75" xfId="1681" xr:uid="{00000000-0005-0000-0000-000078060000}"/>
    <cellStyle name="40% - Accent5 76" xfId="1682" xr:uid="{00000000-0005-0000-0000-000079060000}"/>
    <cellStyle name="40% - Accent5 77" xfId="1683" xr:uid="{00000000-0005-0000-0000-00007A060000}"/>
    <cellStyle name="40% - Accent5 78" xfId="1684" xr:uid="{00000000-0005-0000-0000-00007B060000}"/>
    <cellStyle name="40% - Accent5 79" xfId="1685" xr:uid="{00000000-0005-0000-0000-00007C060000}"/>
    <cellStyle name="40% - Accent5 8" xfId="1686" xr:uid="{00000000-0005-0000-0000-00007D060000}"/>
    <cellStyle name="40% - Accent5 80" xfId="1687" xr:uid="{00000000-0005-0000-0000-00007E060000}"/>
    <cellStyle name="40% - Accent5 81" xfId="1688" xr:uid="{00000000-0005-0000-0000-00007F060000}"/>
    <cellStyle name="40% - Accent5 82" xfId="1689" xr:uid="{00000000-0005-0000-0000-000080060000}"/>
    <cellStyle name="40% - Accent5 83" xfId="1690" xr:uid="{00000000-0005-0000-0000-000081060000}"/>
    <cellStyle name="40% - Accent5 84" xfId="1691" xr:uid="{00000000-0005-0000-0000-000082060000}"/>
    <cellStyle name="40% - Accent5 85" xfId="1692" xr:uid="{00000000-0005-0000-0000-000083060000}"/>
    <cellStyle name="40% - Accent5 86" xfId="1693" xr:uid="{00000000-0005-0000-0000-000084060000}"/>
    <cellStyle name="40% - Accent5 87" xfId="1694" xr:uid="{00000000-0005-0000-0000-000085060000}"/>
    <cellStyle name="40% - Accent5 88" xfId="1695" xr:uid="{00000000-0005-0000-0000-000086060000}"/>
    <cellStyle name="40% - Accent5 89" xfId="1696" xr:uid="{00000000-0005-0000-0000-000087060000}"/>
    <cellStyle name="40% - Accent5 9" xfId="1697" xr:uid="{00000000-0005-0000-0000-000088060000}"/>
    <cellStyle name="40% - Accent5 90" xfId="1698" xr:uid="{00000000-0005-0000-0000-000089060000}"/>
    <cellStyle name="40% - Accent5 91" xfId="1699" xr:uid="{00000000-0005-0000-0000-00008A060000}"/>
    <cellStyle name="40% - Accent5 92" xfId="1700" xr:uid="{00000000-0005-0000-0000-00008B060000}"/>
    <cellStyle name="40% - Accent5 93" xfId="1701" xr:uid="{00000000-0005-0000-0000-00008C060000}"/>
    <cellStyle name="40% - Accent5 94" xfId="1702" xr:uid="{00000000-0005-0000-0000-00008D060000}"/>
    <cellStyle name="40% - Accent5 95" xfId="1703" xr:uid="{00000000-0005-0000-0000-00008E060000}"/>
    <cellStyle name="40% - Accent5 96" xfId="1704" xr:uid="{00000000-0005-0000-0000-00008F060000}"/>
    <cellStyle name="40% - Accent5 97" xfId="1705" xr:uid="{00000000-0005-0000-0000-000090060000}"/>
    <cellStyle name="40% - Accent5 98" xfId="1706" xr:uid="{00000000-0005-0000-0000-000091060000}"/>
    <cellStyle name="40% - Accent5 99" xfId="1707" xr:uid="{00000000-0005-0000-0000-000092060000}"/>
    <cellStyle name="40% - Accent6" xfId="2465" builtinId="51" customBuiltin="1"/>
    <cellStyle name="40% - Accent6 10" xfId="1708" xr:uid="{00000000-0005-0000-0000-000093060000}"/>
    <cellStyle name="40% - Accent6 100" xfId="1709" xr:uid="{00000000-0005-0000-0000-000094060000}"/>
    <cellStyle name="40% - Accent6 101" xfId="1710" xr:uid="{00000000-0005-0000-0000-000095060000}"/>
    <cellStyle name="40% - Accent6 102" xfId="1711" xr:uid="{00000000-0005-0000-0000-000096060000}"/>
    <cellStyle name="40% - Accent6 103" xfId="1712" xr:uid="{00000000-0005-0000-0000-000097060000}"/>
    <cellStyle name="40% - Accent6 104" xfId="1713" xr:uid="{00000000-0005-0000-0000-000098060000}"/>
    <cellStyle name="40% - Accent6 105" xfId="1714" xr:uid="{00000000-0005-0000-0000-000099060000}"/>
    <cellStyle name="40% - Accent6 106" xfId="1715" xr:uid="{00000000-0005-0000-0000-00009A060000}"/>
    <cellStyle name="40% - Accent6 107" xfId="1716" xr:uid="{00000000-0005-0000-0000-00009B060000}"/>
    <cellStyle name="40% - Accent6 108" xfId="1717" xr:uid="{00000000-0005-0000-0000-00009C060000}"/>
    <cellStyle name="40% - Accent6 109" xfId="1718" xr:uid="{00000000-0005-0000-0000-00009D060000}"/>
    <cellStyle name="40% - Accent6 11" xfId="1719" xr:uid="{00000000-0005-0000-0000-00009E060000}"/>
    <cellStyle name="40% - Accent6 110" xfId="1720" xr:uid="{00000000-0005-0000-0000-00009F060000}"/>
    <cellStyle name="40% - Accent6 111" xfId="1721" xr:uid="{00000000-0005-0000-0000-0000A0060000}"/>
    <cellStyle name="40% - Accent6 112" xfId="1722" xr:uid="{00000000-0005-0000-0000-0000A1060000}"/>
    <cellStyle name="40% - Accent6 113" xfId="1723" xr:uid="{00000000-0005-0000-0000-0000A2060000}"/>
    <cellStyle name="40% - Accent6 114" xfId="1724" xr:uid="{00000000-0005-0000-0000-0000A3060000}"/>
    <cellStyle name="40% - Accent6 115" xfId="1725" xr:uid="{00000000-0005-0000-0000-0000A4060000}"/>
    <cellStyle name="40% - Accent6 116" xfId="1726" xr:uid="{00000000-0005-0000-0000-0000A5060000}"/>
    <cellStyle name="40% - Accent6 117" xfId="1727" xr:uid="{00000000-0005-0000-0000-0000A6060000}"/>
    <cellStyle name="40% - Accent6 118" xfId="1728" xr:uid="{00000000-0005-0000-0000-0000A7060000}"/>
    <cellStyle name="40% - Accent6 119" xfId="1729" xr:uid="{00000000-0005-0000-0000-0000A8060000}"/>
    <cellStyle name="40% - Accent6 12" xfId="1730" xr:uid="{00000000-0005-0000-0000-0000A9060000}"/>
    <cellStyle name="40% - Accent6 120" xfId="1731" xr:uid="{00000000-0005-0000-0000-0000AA060000}"/>
    <cellStyle name="40% - Accent6 121" xfId="1732" xr:uid="{00000000-0005-0000-0000-0000AB060000}"/>
    <cellStyle name="40% - Accent6 122" xfId="1733" xr:uid="{00000000-0005-0000-0000-0000AC060000}"/>
    <cellStyle name="40% - Accent6 123" xfId="1734" xr:uid="{00000000-0005-0000-0000-0000AD060000}"/>
    <cellStyle name="40% - Accent6 124" xfId="1735" xr:uid="{00000000-0005-0000-0000-0000AE060000}"/>
    <cellStyle name="40% - Accent6 125" xfId="1736" xr:uid="{00000000-0005-0000-0000-0000AF060000}"/>
    <cellStyle name="40% - Accent6 126" xfId="1737" xr:uid="{00000000-0005-0000-0000-0000B0060000}"/>
    <cellStyle name="40% - Accent6 127" xfId="1738" xr:uid="{00000000-0005-0000-0000-0000B1060000}"/>
    <cellStyle name="40% - Accent6 128" xfId="1739" xr:uid="{00000000-0005-0000-0000-0000B2060000}"/>
    <cellStyle name="40% - Accent6 129" xfId="1740" xr:uid="{00000000-0005-0000-0000-0000B3060000}"/>
    <cellStyle name="40% - Accent6 13" xfId="1741" xr:uid="{00000000-0005-0000-0000-0000B4060000}"/>
    <cellStyle name="40% - Accent6 130" xfId="1742" xr:uid="{00000000-0005-0000-0000-0000B5060000}"/>
    <cellStyle name="40% - Accent6 131" xfId="1743" xr:uid="{00000000-0005-0000-0000-0000B6060000}"/>
    <cellStyle name="40% - Accent6 132" xfId="1744" xr:uid="{00000000-0005-0000-0000-0000B7060000}"/>
    <cellStyle name="40% - Accent6 133" xfId="1745" xr:uid="{00000000-0005-0000-0000-0000B8060000}"/>
    <cellStyle name="40% - Accent6 134" xfId="1746" xr:uid="{00000000-0005-0000-0000-0000B9060000}"/>
    <cellStyle name="40% - Accent6 135" xfId="1747" xr:uid="{00000000-0005-0000-0000-0000BA060000}"/>
    <cellStyle name="40% - Accent6 136" xfId="1748" xr:uid="{00000000-0005-0000-0000-0000BB060000}"/>
    <cellStyle name="40% - Accent6 137" xfId="1749" xr:uid="{00000000-0005-0000-0000-0000BC060000}"/>
    <cellStyle name="40% - Accent6 138" xfId="1750" xr:uid="{00000000-0005-0000-0000-0000BD060000}"/>
    <cellStyle name="40% - Accent6 139" xfId="1751" xr:uid="{00000000-0005-0000-0000-0000BE060000}"/>
    <cellStyle name="40% - Accent6 14" xfId="1752" xr:uid="{00000000-0005-0000-0000-0000BF060000}"/>
    <cellStyle name="40% - Accent6 140" xfId="1753" xr:uid="{00000000-0005-0000-0000-0000C0060000}"/>
    <cellStyle name="40% - Accent6 141" xfId="1754" xr:uid="{00000000-0005-0000-0000-0000C1060000}"/>
    <cellStyle name="40% - Accent6 142" xfId="1755" xr:uid="{00000000-0005-0000-0000-0000C2060000}"/>
    <cellStyle name="40% - Accent6 143" xfId="1756" xr:uid="{00000000-0005-0000-0000-0000C3060000}"/>
    <cellStyle name="40% - Accent6 144" xfId="1757" xr:uid="{00000000-0005-0000-0000-0000C4060000}"/>
    <cellStyle name="40% - Accent6 145" xfId="1758" xr:uid="{00000000-0005-0000-0000-0000C5060000}"/>
    <cellStyle name="40% - Accent6 146" xfId="1759" xr:uid="{00000000-0005-0000-0000-0000C6060000}"/>
    <cellStyle name="40% - Accent6 147" xfId="1760" xr:uid="{00000000-0005-0000-0000-0000C7060000}"/>
    <cellStyle name="40% - Accent6 148" xfId="1761" xr:uid="{00000000-0005-0000-0000-0000C8060000}"/>
    <cellStyle name="40% - Accent6 149" xfId="1762" xr:uid="{00000000-0005-0000-0000-0000C9060000}"/>
    <cellStyle name="40% - Accent6 15" xfId="1763" xr:uid="{00000000-0005-0000-0000-0000CA060000}"/>
    <cellStyle name="40% - Accent6 150" xfId="1764" xr:uid="{00000000-0005-0000-0000-0000CB060000}"/>
    <cellStyle name="40% - Accent6 151" xfId="1765" xr:uid="{00000000-0005-0000-0000-0000CC060000}"/>
    <cellStyle name="40% - Accent6 152" xfId="1766" xr:uid="{00000000-0005-0000-0000-0000CD060000}"/>
    <cellStyle name="40% - Accent6 153" xfId="1767" xr:uid="{00000000-0005-0000-0000-0000CE060000}"/>
    <cellStyle name="40% - Accent6 154" xfId="1768" xr:uid="{00000000-0005-0000-0000-0000CF060000}"/>
    <cellStyle name="40% - Accent6 155" xfId="2494" xr:uid="{BA533ADF-849E-4719-9309-57EA75E8D9F8}"/>
    <cellStyle name="40% - Accent6 156" xfId="2510" xr:uid="{2319C0CB-598F-4B7D-AAA1-F10207BF6480}"/>
    <cellStyle name="40% - Accent6 157" xfId="2525" xr:uid="{73B623BC-5AC4-4AE3-ACFE-C5C07FA6A002}"/>
    <cellStyle name="40% - Accent6 158" xfId="2542" xr:uid="{82823C6B-6ACB-4DB9-80F9-63C1D4024246}"/>
    <cellStyle name="40% - Accent6 159" xfId="2556" xr:uid="{3E5F3854-24A1-497C-9BAC-FB0B20218A2C}"/>
    <cellStyle name="40% - Accent6 16" xfId="1769" xr:uid="{00000000-0005-0000-0000-0000D0060000}"/>
    <cellStyle name="40% - Accent6 160" xfId="2629" xr:uid="{4FC8C292-7448-4153-BE2A-4319552F436E}"/>
    <cellStyle name="40% - Accent6 161" xfId="2649" xr:uid="{1248784F-4B1D-4231-9E18-FE1A632D01A6}"/>
    <cellStyle name="40% - Accent6 162" xfId="2669" xr:uid="{58D82314-CF0D-4746-8F77-CB6277E7F4A6}"/>
    <cellStyle name="40% - Accent6 163" xfId="2710" xr:uid="{9EC781D9-FC11-4D89-8DAE-47F284B6644D}"/>
    <cellStyle name="40% - Accent6 164" xfId="2733" xr:uid="{6D3EE685-E36E-41FD-AD83-8D94130B89CF}"/>
    <cellStyle name="40% - Accent6 165" xfId="2753" xr:uid="{8645DAB5-ECCD-4D61-956F-BEFF83079618}"/>
    <cellStyle name="40% - Accent6 166" xfId="2773" xr:uid="{2A8B51AA-8079-4440-811B-DDFFDDA79BDA}"/>
    <cellStyle name="40% - Accent6 167" xfId="2793" xr:uid="{1A298544-9509-4B3F-AE90-66FED5A6C589}"/>
    <cellStyle name="40% - Accent6 168" xfId="2813" xr:uid="{CB5BE1B6-13F4-419E-8707-36605EBE338E}"/>
    <cellStyle name="40% - Accent6 169" xfId="2834" xr:uid="{571729AE-C36E-4FF6-94B0-A8D68AAC0A54}"/>
    <cellStyle name="40% - Accent6 17" xfId="1770" xr:uid="{00000000-0005-0000-0000-0000D1060000}"/>
    <cellStyle name="40% - Accent6 170" xfId="2856" xr:uid="{786FFAE3-A96A-4357-BAAB-0314FD059115}"/>
    <cellStyle name="40% - Accent6 171" xfId="2878" xr:uid="{35EE77FC-060A-48C8-B080-CDE70FF407B1}"/>
    <cellStyle name="40% - Accent6 172" xfId="2899" xr:uid="{FE5FACBA-81EE-499B-8CFB-43C3B9A3C05A}"/>
    <cellStyle name="40% - Accent6 173" xfId="2921" xr:uid="{9CFD269F-A6AA-4207-8127-21AC9CC98B2D}"/>
    <cellStyle name="40% - Accent6 174" xfId="2941" xr:uid="{21C43023-3797-4F59-BD71-33D04D571811}"/>
    <cellStyle name="40% - Accent6 175" xfId="2962" xr:uid="{54A433C4-F45B-454F-AD2C-FC643BEBA364}"/>
    <cellStyle name="40% - Accent6 176" xfId="2983" xr:uid="{8F268534-960D-4E39-B7B1-D9082BFBD508}"/>
    <cellStyle name="40% - Accent6 177" xfId="3004" xr:uid="{A8307391-D3F6-41C8-9F49-DEFAF67C2F64}"/>
    <cellStyle name="40% - Accent6 178" xfId="3024" xr:uid="{780E967E-9C8D-40A7-B785-CB9AE4D1B60E}"/>
    <cellStyle name="40% - Accent6 18" xfId="1771" xr:uid="{00000000-0005-0000-0000-0000D2060000}"/>
    <cellStyle name="40% - Accent6 19" xfId="1772" xr:uid="{00000000-0005-0000-0000-0000D3060000}"/>
    <cellStyle name="40% - Accent6 2" xfId="1773" xr:uid="{00000000-0005-0000-0000-0000D4060000}"/>
    <cellStyle name="40% - Accent6 20" xfId="1774" xr:uid="{00000000-0005-0000-0000-0000D5060000}"/>
    <cellStyle name="40% - Accent6 21" xfId="1775" xr:uid="{00000000-0005-0000-0000-0000D6060000}"/>
    <cellStyle name="40% - Accent6 22" xfId="1776" xr:uid="{00000000-0005-0000-0000-0000D7060000}"/>
    <cellStyle name="40% - Accent6 23" xfId="1777" xr:uid="{00000000-0005-0000-0000-0000D8060000}"/>
    <cellStyle name="40% - Accent6 24" xfId="1778" xr:uid="{00000000-0005-0000-0000-0000D9060000}"/>
    <cellStyle name="40% - Accent6 25" xfId="1779" xr:uid="{00000000-0005-0000-0000-0000DA060000}"/>
    <cellStyle name="40% - Accent6 26" xfId="1780" xr:uid="{00000000-0005-0000-0000-0000DB060000}"/>
    <cellStyle name="40% - Accent6 27" xfId="1781" xr:uid="{00000000-0005-0000-0000-0000DC060000}"/>
    <cellStyle name="40% - Accent6 28" xfId="1782" xr:uid="{00000000-0005-0000-0000-0000DD060000}"/>
    <cellStyle name="40% - Accent6 29" xfId="1783" xr:uid="{00000000-0005-0000-0000-0000DE060000}"/>
    <cellStyle name="40% - Accent6 3" xfId="1784" xr:uid="{00000000-0005-0000-0000-0000DF060000}"/>
    <cellStyle name="40% - Accent6 30" xfId="1785" xr:uid="{00000000-0005-0000-0000-0000E0060000}"/>
    <cellStyle name="40% - Accent6 31" xfId="1786" xr:uid="{00000000-0005-0000-0000-0000E1060000}"/>
    <cellStyle name="40% - Accent6 32" xfId="1787" xr:uid="{00000000-0005-0000-0000-0000E2060000}"/>
    <cellStyle name="40% - Accent6 33" xfId="1788" xr:uid="{00000000-0005-0000-0000-0000E3060000}"/>
    <cellStyle name="40% - Accent6 34" xfId="1789" xr:uid="{00000000-0005-0000-0000-0000E4060000}"/>
    <cellStyle name="40% - Accent6 35" xfId="1790" xr:uid="{00000000-0005-0000-0000-0000E5060000}"/>
    <cellStyle name="40% - Accent6 36" xfId="1791" xr:uid="{00000000-0005-0000-0000-0000E6060000}"/>
    <cellStyle name="40% - Accent6 37" xfId="1792" xr:uid="{00000000-0005-0000-0000-0000E7060000}"/>
    <cellStyle name="40% - Accent6 38" xfId="1793" xr:uid="{00000000-0005-0000-0000-0000E8060000}"/>
    <cellStyle name="40% - Accent6 39" xfId="1794" xr:uid="{00000000-0005-0000-0000-0000E9060000}"/>
    <cellStyle name="40% - Accent6 4" xfId="1795" xr:uid="{00000000-0005-0000-0000-0000EA060000}"/>
    <cellStyle name="40% - Accent6 40" xfId="1796" xr:uid="{00000000-0005-0000-0000-0000EB060000}"/>
    <cellStyle name="40% - Accent6 41" xfId="1797" xr:uid="{00000000-0005-0000-0000-0000EC060000}"/>
    <cellStyle name="40% - Accent6 42" xfId="1798" xr:uid="{00000000-0005-0000-0000-0000ED060000}"/>
    <cellStyle name="40% - Accent6 43" xfId="1799" xr:uid="{00000000-0005-0000-0000-0000EE060000}"/>
    <cellStyle name="40% - Accent6 44" xfId="1800" xr:uid="{00000000-0005-0000-0000-0000EF060000}"/>
    <cellStyle name="40% - Accent6 45" xfId="1801" xr:uid="{00000000-0005-0000-0000-0000F0060000}"/>
    <cellStyle name="40% - Accent6 46" xfId="1802" xr:uid="{00000000-0005-0000-0000-0000F1060000}"/>
    <cellStyle name="40% - Accent6 47" xfId="1803" xr:uid="{00000000-0005-0000-0000-0000F2060000}"/>
    <cellStyle name="40% - Accent6 48" xfId="1804" xr:uid="{00000000-0005-0000-0000-0000F3060000}"/>
    <cellStyle name="40% - Accent6 49" xfId="1805" xr:uid="{00000000-0005-0000-0000-0000F4060000}"/>
    <cellStyle name="40% - Accent6 5" xfId="1806" xr:uid="{00000000-0005-0000-0000-0000F5060000}"/>
    <cellStyle name="40% - Accent6 50" xfId="1807" xr:uid="{00000000-0005-0000-0000-0000F6060000}"/>
    <cellStyle name="40% - Accent6 51" xfId="1808" xr:uid="{00000000-0005-0000-0000-0000F7060000}"/>
    <cellStyle name="40% - Accent6 52" xfId="1809" xr:uid="{00000000-0005-0000-0000-0000F8060000}"/>
    <cellStyle name="40% - Accent6 53" xfId="1810" xr:uid="{00000000-0005-0000-0000-0000F9060000}"/>
    <cellStyle name="40% - Accent6 54" xfId="1811" xr:uid="{00000000-0005-0000-0000-0000FA060000}"/>
    <cellStyle name="40% - Accent6 55" xfId="1812" xr:uid="{00000000-0005-0000-0000-0000FB060000}"/>
    <cellStyle name="40% - Accent6 56" xfId="1813" xr:uid="{00000000-0005-0000-0000-0000FC060000}"/>
    <cellStyle name="40% - Accent6 57" xfId="1814" xr:uid="{00000000-0005-0000-0000-0000FD060000}"/>
    <cellStyle name="40% - Accent6 58" xfId="1815" xr:uid="{00000000-0005-0000-0000-0000FE060000}"/>
    <cellStyle name="40% - Accent6 59" xfId="1816" xr:uid="{00000000-0005-0000-0000-0000FF060000}"/>
    <cellStyle name="40% - Accent6 6" xfId="1817" xr:uid="{00000000-0005-0000-0000-000000070000}"/>
    <cellStyle name="40% - Accent6 60" xfId="1818" xr:uid="{00000000-0005-0000-0000-000001070000}"/>
    <cellStyle name="40% - Accent6 61" xfId="1819" xr:uid="{00000000-0005-0000-0000-000002070000}"/>
    <cellStyle name="40% - Accent6 62" xfId="1820" xr:uid="{00000000-0005-0000-0000-000003070000}"/>
    <cellStyle name="40% - Accent6 63" xfId="1821" xr:uid="{00000000-0005-0000-0000-000004070000}"/>
    <cellStyle name="40% - Accent6 64" xfId="1822" xr:uid="{00000000-0005-0000-0000-000005070000}"/>
    <cellStyle name="40% - Accent6 65" xfId="1823" xr:uid="{00000000-0005-0000-0000-000006070000}"/>
    <cellStyle name="40% - Accent6 66" xfId="1824" xr:uid="{00000000-0005-0000-0000-000007070000}"/>
    <cellStyle name="40% - Accent6 67" xfId="1825" xr:uid="{00000000-0005-0000-0000-000008070000}"/>
    <cellStyle name="40% - Accent6 68" xfId="1826" xr:uid="{00000000-0005-0000-0000-000009070000}"/>
    <cellStyle name="40% - Accent6 69" xfId="1827" xr:uid="{00000000-0005-0000-0000-00000A070000}"/>
    <cellStyle name="40% - Accent6 7" xfId="1828" xr:uid="{00000000-0005-0000-0000-00000B070000}"/>
    <cellStyle name="40% - Accent6 70" xfId="1829" xr:uid="{00000000-0005-0000-0000-00000C070000}"/>
    <cellStyle name="40% - Accent6 71" xfId="1830" xr:uid="{00000000-0005-0000-0000-00000D070000}"/>
    <cellStyle name="40% - Accent6 72" xfId="1831" xr:uid="{00000000-0005-0000-0000-00000E070000}"/>
    <cellStyle name="40% - Accent6 73" xfId="1832" xr:uid="{00000000-0005-0000-0000-00000F070000}"/>
    <cellStyle name="40% - Accent6 74" xfId="1833" xr:uid="{00000000-0005-0000-0000-000010070000}"/>
    <cellStyle name="40% - Accent6 75" xfId="1834" xr:uid="{00000000-0005-0000-0000-000011070000}"/>
    <cellStyle name="40% - Accent6 76" xfId="1835" xr:uid="{00000000-0005-0000-0000-000012070000}"/>
    <cellStyle name="40% - Accent6 77" xfId="1836" xr:uid="{00000000-0005-0000-0000-000013070000}"/>
    <cellStyle name="40% - Accent6 78" xfId="1837" xr:uid="{00000000-0005-0000-0000-000014070000}"/>
    <cellStyle name="40% - Accent6 79" xfId="1838" xr:uid="{00000000-0005-0000-0000-000015070000}"/>
    <cellStyle name="40% - Accent6 8" xfId="1839" xr:uid="{00000000-0005-0000-0000-000016070000}"/>
    <cellStyle name="40% - Accent6 80" xfId="1840" xr:uid="{00000000-0005-0000-0000-000017070000}"/>
    <cellStyle name="40% - Accent6 81" xfId="1841" xr:uid="{00000000-0005-0000-0000-000018070000}"/>
    <cellStyle name="40% - Accent6 82" xfId="1842" xr:uid="{00000000-0005-0000-0000-000019070000}"/>
    <cellStyle name="40% - Accent6 83" xfId="1843" xr:uid="{00000000-0005-0000-0000-00001A070000}"/>
    <cellStyle name="40% - Accent6 84" xfId="1844" xr:uid="{00000000-0005-0000-0000-00001B070000}"/>
    <cellStyle name="40% - Accent6 85" xfId="1845" xr:uid="{00000000-0005-0000-0000-00001C070000}"/>
    <cellStyle name="40% - Accent6 86" xfId="1846" xr:uid="{00000000-0005-0000-0000-00001D070000}"/>
    <cellStyle name="40% - Accent6 87" xfId="1847" xr:uid="{00000000-0005-0000-0000-00001E070000}"/>
    <cellStyle name="40% - Accent6 88" xfId="1848" xr:uid="{00000000-0005-0000-0000-00001F070000}"/>
    <cellStyle name="40% - Accent6 89" xfId="1849" xr:uid="{00000000-0005-0000-0000-000020070000}"/>
    <cellStyle name="40% - Accent6 9" xfId="1850" xr:uid="{00000000-0005-0000-0000-000021070000}"/>
    <cellStyle name="40% - Accent6 90" xfId="1851" xr:uid="{00000000-0005-0000-0000-000022070000}"/>
    <cellStyle name="40% - Accent6 91" xfId="1852" xr:uid="{00000000-0005-0000-0000-000023070000}"/>
    <cellStyle name="40% - Accent6 92" xfId="1853" xr:uid="{00000000-0005-0000-0000-000024070000}"/>
    <cellStyle name="40% - Accent6 93" xfId="1854" xr:uid="{00000000-0005-0000-0000-000025070000}"/>
    <cellStyle name="40% - Accent6 94" xfId="1855" xr:uid="{00000000-0005-0000-0000-000026070000}"/>
    <cellStyle name="40% - Accent6 95" xfId="1856" xr:uid="{00000000-0005-0000-0000-000027070000}"/>
    <cellStyle name="40% - Accent6 96" xfId="1857" xr:uid="{00000000-0005-0000-0000-000028070000}"/>
    <cellStyle name="40% - Accent6 97" xfId="1858" xr:uid="{00000000-0005-0000-0000-000029070000}"/>
    <cellStyle name="40% - Accent6 98" xfId="1859" xr:uid="{00000000-0005-0000-0000-00002A070000}"/>
    <cellStyle name="40% - Accent6 99" xfId="1860" xr:uid="{00000000-0005-0000-0000-00002B070000}"/>
    <cellStyle name="60% - Accent1 10" xfId="1861" xr:uid="{00000000-0005-0000-0000-00002C070000}"/>
    <cellStyle name="60% - Accent1 11" xfId="1862" xr:uid="{00000000-0005-0000-0000-00002D070000}"/>
    <cellStyle name="60% - Accent1 12" xfId="1863" xr:uid="{00000000-0005-0000-0000-00002E070000}"/>
    <cellStyle name="60% - Accent1 13" xfId="1864" xr:uid="{00000000-0005-0000-0000-00002F070000}"/>
    <cellStyle name="60% - Accent1 14" xfId="1865" xr:uid="{00000000-0005-0000-0000-000030070000}"/>
    <cellStyle name="60% - Accent1 15" xfId="1866" xr:uid="{00000000-0005-0000-0000-000031070000}"/>
    <cellStyle name="60% - Accent1 16" xfId="1867" xr:uid="{00000000-0005-0000-0000-000032070000}"/>
    <cellStyle name="60% - Accent1 17" xfId="1868" xr:uid="{00000000-0005-0000-0000-000033070000}"/>
    <cellStyle name="60% - Accent1 18" xfId="1869" xr:uid="{00000000-0005-0000-0000-000034070000}"/>
    <cellStyle name="60% - Accent1 19" xfId="1870" xr:uid="{00000000-0005-0000-0000-000035070000}"/>
    <cellStyle name="60% - Accent1 2" xfId="1871" xr:uid="{00000000-0005-0000-0000-000036070000}"/>
    <cellStyle name="60% - Accent1 20" xfId="1872" xr:uid="{00000000-0005-0000-0000-000037070000}"/>
    <cellStyle name="60% - Accent1 21" xfId="1873" xr:uid="{00000000-0005-0000-0000-000038070000}"/>
    <cellStyle name="60% - Accent1 22" xfId="1874" xr:uid="{00000000-0005-0000-0000-000039070000}"/>
    <cellStyle name="60% - Accent1 23" xfId="1875" xr:uid="{00000000-0005-0000-0000-00003A070000}"/>
    <cellStyle name="60% - Accent1 24" xfId="1876" xr:uid="{00000000-0005-0000-0000-00003B070000}"/>
    <cellStyle name="60% - Accent1 25" xfId="1877" xr:uid="{00000000-0005-0000-0000-00003C070000}"/>
    <cellStyle name="60% - Accent1 26" xfId="1878" xr:uid="{00000000-0005-0000-0000-00003D070000}"/>
    <cellStyle name="60% - Accent1 27" xfId="1879" xr:uid="{00000000-0005-0000-0000-00003E070000}"/>
    <cellStyle name="60% - Accent1 28" xfId="1880" xr:uid="{00000000-0005-0000-0000-00003F070000}"/>
    <cellStyle name="60% - Accent1 29" xfId="1881" xr:uid="{00000000-0005-0000-0000-000040070000}"/>
    <cellStyle name="60% - Accent1 3" xfId="1882" xr:uid="{00000000-0005-0000-0000-000041070000}"/>
    <cellStyle name="60% - Accent1 30" xfId="1883" xr:uid="{00000000-0005-0000-0000-000042070000}"/>
    <cellStyle name="60% - Accent1 31" xfId="1884" xr:uid="{00000000-0005-0000-0000-000043070000}"/>
    <cellStyle name="60% - Accent1 32" xfId="1885" xr:uid="{00000000-0005-0000-0000-000044070000}"/>
    <cellStyle name="60% - Accent1 33" xfId="1886" xr:uid="{00000000-0005-0000-0000-000045070000}"/>
    <cellStyle name="60% - Accent1 34" xfId="1887" xr:uid="{00000000-0005-0000-0000-000046070000}"/>
    <cellStyle name="60% - Accent1 35" xfId="1888" xr:uid="{00000000-0005-0000-0000-000047070000}"/>
    <cellStyle name="60% - Accent1 36" xfId="1889" xr:uid="{00000000-0005-0000-0000-000048070000}"/>
    <cellStyle name="60% - Accent1 37" xfId="1890" xr:uid="{00000000-0005-0000-0000-000049070000}"/>
    <cellStyle name="60% - Accent1 38" xfId="1891" xr:uid="{00000000-0005-0000-0000-00004A070000}"/>
    <cellStyle name="60% - Accent1 39" xfId="1892" xr:uid="{00000000-0005-0000-0000-00004B070000}"/>
    <cellStyle name="60% - Accent1 4" xfId="1893" xr:uid="{00000000-0005-0000-0000-00004C070000}"/>
    <cellStyle name="60% - Accent1 40" xfId="1894" xr:uid="{00000000-0005-0000-0000-00004D070000}"/>
    <cellStyle name="60% - Accent1 41" xfId="2469" xr:uid="{74C4F3F9-329B-476A-B988-F3831ED40181}"/>
    <cellStyle name="60% - Accent1 41 2" xfId="2615" xr:uid="{4FBC80B8-9CBF-42E8-842D-DC24D219D439}"/>
    <cellStyle name="60% - Accent1 42" xfId="2635" xr:uid="{4C217D8F-89C9-4DB4-8168-B8D02A340928}"/>
    <cellStyle name="60% - Accent1 43" xfId="2655" xr:uid="{B26B1FDB-0E49-4EDB-BC63-B845BD5B8E7B}"/>
    <cellStyle name="60% - Accent1 44" xfId="2691" xr:uid="{5BE52DC1-CECA-415A-A22D-5F69F3991DFD}"/>
    <cellStyle name="60% - Accent1 45" xfId="2719" xr:uid="{DE4BC6A6-5D0C-4589-8B21-AA5F9D217B29}"/>
    <cellStyle name="60% - Accent1 46" xfId="2739" xr:uid="{3F29C859-741E-4453-BF73-F16BC46BE871}"/>
    <cellStyle name="60% - Accent1 47" xfId="2759" xr:uid="{AC48B56A-16CD-42AE-B682-DC16F1E44F91}"/>
    <cellStyle name="60% - Accent1 48" xfId="2779" xr:uid="{7773AFC7-B301-4BBB-B674-CE04CAA54287}"/>
    <cellStyle name="60% - Accent1 49" xfId="2799" xr:uid="{72D02BB9-AE45-4466-A1B3-423BD6ECDE06}"/>
    <cellStyle name="60% - Accent1 5" xfId="1895" xr:uid="{00000000-0005-0000-0000-00004E070000}"/>
    <cellStyle name="60% - Accent1 50" xfId="2820" xr:uid="{E6C72278-1FB4-48B8-9A20-F8FB1A89648D}"/>
    <cellStyle name="60% - Accent1 51" xfId="2842" xr:uid="{F3047022-5C9F-45D3-BD5C-467944FD8C68}"/>
    <cellStyle name="60% - Accent1 52" xfId="2863" xr:uid="{D1CEABFA-DA8F-4713-AD0B-0D10A1469CBA}"/>
    <cellStyle name="60% - Accent1 53" xfId="2885" xr:uid="{CA56707A-1007-4015-A30E-2609FE1223D1}"/>
    <cellStyle name="60% - Accent1 54" xfId="2907" xr:uid="{2C5E483C-2439-4878-B7DA-5189DCADF50F}"/>
    <cellStyle name="60% - Accent1 55" xfId="2927" xr:uid="{8CDDBCEF-1080-428F-ADCD-922942E501E7}"/>
    <cellStyle name="60% - Accent1 56" xfId="2948" xr:uid="{9F438BB7-102C-4C96-9442-71C120EC2435}"/>
    <cellStyle name="60% - Accent1 57" xfId="2969" xr:uid="{997502F9-64DF-45F9-A906-A4F84038C457}"/>
    <cellStyle name="60% - Accent1 58" xfId="2990" xr:uid="{CD4174FC-4FF9-4F9A-AA20-243E289BCB4A}"/>
    <cellStyle name="60% - Accent1 59" xfId="3010" xr:uid="{2ABB5120-DD99-4264-A842-B7DAC617CD72}"/>
    <cellStyle name="60% - Accent1 6" xfId="1896" xr:uid="{00000000-0005-0000-0000-00004F070000}"/>
    <cellStyle name="60% - Accent1 7" xfId="1897" xr:uid="{00000000-0005-0000-0000-000050070000}"/>
    <cellStyle name="60% - Accent1 8" xfId="1898" xr:uid="{00000000-0005-0000-0000-000051070000}"/>
    <cellStyle name="60% - Accent1 9" xfId="1899" xr:uid="{00000000-0005-0000-0000-000052070000}"/>
    <cellStyle name="60% - Accent2 10" xfId="1900" xr:uid="{00000000-0005-0000-0000-000053070000}"/>
    <cellStyle name="60% - Accent2 11" xfId="1901" xr:uid="{00000000-0005-0000-0000-000054070000}"/>
    <cellStyle name="60% - Accent2 12" xfId="1902" xr:uid="{00000000-0005-0000-0000-000055070000}"/>
    <cellStyle name="60% - Accent2 13" xfId="1903" xr:uid="{00000000-0005-0000-0000-000056070000}"/>
    <cellStyle name="60% - Accent2 14" xfId="1904" xr:uid="{00000000-0005-0000-0000-000057070000}"/>
    <cellStyle name="60% - Accent2 15" xfId="1905" xr:uid="{00000000-0005-0000-0000-000058070000}"/>
    <cellStyle name="60% - Accent2 16" xfId="1906" xr:uid="{00000000-0005-0000-0000-000059070000}"/>
    <cellStyle name="60% - Accent2 17" xfId="1907" xr:uid="{00000000-0005-0000-0000-00005A070000}"/>
    <cellStyle name="60% - Accent2 18" xfId="1908" xr:uid="{00000000-0005-0000-0000-00005B070000}"/>
    <cellStyle name="60% - Accent2 19" xfId="1909" xr:uid="{00000000-0005-0000-0000-00005C070000}"/>
    <cellStyle name="60% - Accent2 2" xfId="1910" xr:uid="{00000000-0005-0000-0000-00005D070000}"/>
    <cellStyle name="60% - Accent2 20" xfId="1911" xr:uid="{00000000-0005-0000-0000-00005E070000}"/>
    <cellStyle name="60% - Accent2 21" xfId="1912" xr:uid="{00000000-0005-0000-0000-00005F070000}"/>
    <cellStyle name="60% - Accent2 22" xfId="1913" xr:uid="{00000000-0005-0000-0000-000060070000}"/>
    <cellStyle name="60% - Accent2 23" xfId="1914" xr:uid="{00000000-0005-0000-0000-000061070000}"/>
    <cellStyle name="60% - Accent2 24" xfId="1915" xr:uid="{00000000-0005-0000-0000-000062070000}"/>
    <cellStyle name="60% - Accent2 25" xfId="1916" xr:uid="{00000000-0005-0000-0000-000063070000}"/>
    <cellStyle name="60% - Accent2 26" xfId="1917" xr:uid="{00000000-0005-0000-0000-000064070000}"/>
    <cellStyle name="60% - Accent2 27" xfId="1918" xr:uid="{00000000-0005-0000-0000-000065070000}"/>
    <cellStyle name="60% - Accent2 28" xfId="1919" xr:uid="{00000000-0005-0000-0000-000066070000}"/>
    <cellStyle name="60% - Accent2 29" xfId="1920" xr:uid="{00000000-0005-0000-0000-000067070000}"/>
    <cellStyle name="60% - Accent2 3" xfId="1921" xr:uid="{00000000-0005-0000-0000-000068070000}"/>
    <cellStyle name="60% - Accent2 30" xfId="1922" xr:uid="{00000000-0005-0000-0000-000069070000}"/>
    <cellStyle name="60% - Accent2 31" xfId="1923" xr:uid="{00000000-0005-0000-0000-00006A070000}"/>
    <cellStyle name="60% - Accent2 32" xfId="1924" xr:uid="{00000000-0005-0000-0000-00006B070000}"/>
    <cellStyle name="60% - Accent2 33" xfId="1925" xr:uid="{00000000-0005-0000-0000-00006C070000}"/>
    <cellStyle name="60% - Accent2 34" xfId="1926" xr:uid="{00000000-0005-0000-0000-00006D070000}"/>
    <cellStyle name="60% - Accent2 35" xfId="1927" xr:uid="{00000000-0005-0000-0000-00006E070000}"/>
    <cellStyle name="60% - Accent2 36" xfId="1928" xr:uid="{00000000-0005-0000-0000-00006F070000}"/>
    <cellStyle name="60% - Accent2 37" xfId="1929" xr:uid="{00000000-0005-0000-0000-000070070000}"/>
    <cellStyle name="60% - Accent2 38" xfId="1930" xr:uid="{00000000-0005-0000-0000-000071070000}"/>
    <cellStyle name="60% - Accent2 39" xfId="1931" xr:uid="{00000000-0005-0000-0000-000072070000}"/>
    <cellStyle name="60% - Accent2 4" xfId="1932" xr:uid="{00000000-0005-0000-0000-000073070000}"/>
    <cellStyle name="60% - Accent2 40" xfId="1933" xr:uid="{00000000-0005-0000-0000-000074070000}"/>
    <cellStyle name="60% - Accent2 41" xfId="2470" xr:uid="{C26A10C6-A2B8-4D90-AE3B-1CD3AA3AB259}"/>
    <cellStyle name="60% - Accent2 41 2" xfId="2618" xr:uid="{B78FE419-AF24-4867-A770-E60BF002354E}"/>
    <cellStyle name="60% - Accent2 42" xfId="2638" xr:uid="{B742518B-FB50-444E-A264-07BF8F5ABD21}"/>
    <cellStyle name="60% - Accent2 43" xfId="2658" xr:uid="{8F41EBD0-78EA-4486-A106-7D17E3E617AC}"/>
    <cellStyle name="60% - Accent2 44" xfId="2695" xr:uid="{8B054C40-686D-44FF-A9CC-A8AC99E75058}"/>
    <cellStyle name="60% - Accent2 45" xfId="2722" xr:uid="{82402A52-81E7-4EB3-BDF5-A0F00AA22BE5}"/>
    <cellStyle name="60% - Accent2 46" xfId="2742" xr:uid="{81517D02-893A-4B49-95E0-985AE525F26F}"/>
    <cellStyle name="60% - Accent2 47" xfId="2762" xr:uid="{853659F2-9E5D-41C6-AD1B-70A559DD4572}"/>
    <cellStyle name="60% - Accent2 48" xfId="2782" xr:uid="{BF2C9776-712B-435D-82D7-F0A330EB2662}"/>
    <cellStyle name="60% - Accent2 49" xfId="2802" xr:uid="{873C6AF3-9506-434E-874C-15899009B08D}"/>
    <cellStyle name="60% - Accent2 5" xfId="1934" xr:uid="{00000000-0005-0000-0000-000075070000}"/>
    <cellStyle name="60% - Accent2 50" xfId="2823" xr:uid="{44AACA5F-9FAE-4EC0-BF03-D5F7E917CD45}"/>
    <cellStyle name="60% - Accent2 51" xfId="2845" xr:uid="{A74B0DC4-AF0F-4414-AA8E-F7792789951F}"/>
    <cellStyle name="60% - Accent2 52" xfId="2866" xr:uid="{D8070686-E7F9-4EC3-AA43-AF80BE68DC62}"/>
    <cellStyle name="60% - Accent2 53" xfId="2888" xr:uid="{423A2249-AA79-4954-994E-708DE0CD564E}"/>
    <cellStyle name="60% - Accent2 54" xfId="2910" xr:uid="{2D39ED36-B922-46EA-9B12-C9A44423A5B5}"/>
    <cellStyle name="60% - Accent2 55" xfId="2930" xr:uid="{72790DA8-F7F8-4C98-91CF-238330E1ADD5}"/>
    <cellStyle name="60% - Accent2 56" xfId="2951" xr:uid="{C76DCDA7-77DF-4FFB-8C45-E29200B87C71}"/>
    <cellStyle name="60% - Accent2 57" xfId="2972" xr:uid="{7F16723C-9AAE-4CED-8491-5CBD69F7E728}"/>
    <cellStyle name="60% - Accent2 58" xfId="2993" xr:uid="{637D8CDE-643C-42BD-9F7F-FD1136D85EFD}"/>
    <cellStyle name="60% - Accent2 59" xfId="3013" xr:uid="{D232637D-C14E-4B92-88EE-9233E48408F8}"/>
    <cellStyle name="60% - Accent2 6" xfId="1935" xr:uid="{00000000-0005-0000-0000-000076070000}"/>
    <cellStyle name="60% - Accent2 7" xfId="1936" xr:uid="{00000000-0005-0000-0000-000077070000}"/>
    <cellStyle name="60% - Accent2 8" xfId="1937" xr:uid="{00000000-0005-0000-0000-000078070000}"/>
    <cellStyle name="60% - Accent2 9" xfId="1938" xr:uid="{00000000-0005-0000-0000-000079070000}"/>
    <cellStyle name="60% - Accent3 10" xfId="1939" xr:uid="{00000000-0005-0000-0000-00007A070000}"/>
    <cellStyle name="60% - Accent3 11" xfId="1940" xr:uid="{00000000-0005-0000-0000-00007B070000}"/>
    <cellStyle name="60% - Accent3 12" xfId="1941" xr:uid="{00000000-0005-0000-0000-00007C070000}"/>
    <cellStyle name="60% - Accent3 13" xfId="1942" xr:uid="{00000000-0005-0000-0000-00007D070000}"/>
    <cellStyle name="60% - Accent3 14" xfId="1943" xr:uid="{00000000-0005-0000-0000-00007E070000}"/>
    <cellStyle name="60% - Accent3 15" xfId="1944" xr:uid="{00000000-0005-0000-0000-00007F070000}"/>
    <cellStyle name="60% - Accent3 16" xfId="1945" xr:uid="{00000000-0005-0000-0000-000080070000}"/>
    <cellStyle name="60% - Accent3 17" xfId="1946" xr:uid="{00000000-0005-0000-0000-000081070000}"/>
    <cellStyle name="60% - Accent3 18" xfId="1947" xr:uid="{00000000-0005-0000-0000-000082070000}"/>
    <cellStyle name="60% - Accent3 19" xfId="1948" xr:uid="{00000000-0005-0000-0000-000083070000}"/>
    <cellStyle name="60% - Accent3 2" xfId="1949" xr:uid="{00000000-0005-0000-0000-000084070000}"/>
    <cellStyle name="60% - Accent3 20" xfId="1950" xr:uid="{00000000-0005-0000-0000-000085070000}"/>
    <cellStyle name="60% - Accent3 21" xfId="1951" xr:uid="{00000000-0005-0000-0000-000086070000}"/>
    <cellStyle name="60% - Accent3 22" xfId="1952" xr:uid="{00000000-0005-0000-0000-000087070000}"/>
    <cellStyle name="60% - Accent3 23" xfId="1953" xr:uid="{00000000-0005-0000-0000-000088070000}"/>
    <cellStyle name="60% - Accent3 24" xfId="1954" xr:uid="{00000000-0005-0000-0000-000089070000}"/>
    <cellStyle name="60% - Accent3 25" xfId="1955" xr:uid="{00000000-0005-0000-0000-00008A070000}"/>
    <cellStyle name="60% - Accent3 26" xfId="1956" xr:uid="{00000000-0005-0000-0000-00008B070000}"/>
    <cellStyle name="60% - Accent3 27" xfId="1957" xr:uid="{00000000-0005-0000-0000-00008C070000}"/>
    <cellStyle name="60% - Accent3 28" xfId="1958" xr:uid="{00000000-0005-0000-0000-00008D070000}"/>
    <cellStyle name="60% - Accent3 29" xfId="1959" xr:uid="{00000000-0005-0000-0000-00008E070000}"/>
    <cellStyle name="60% - Accent3 3" xfId="1960" xr:uid="{00000000-0005-0000-0000-00008F070000}"/>
    <cellStyle name="60% - Accent3 30" xfId="1961" xr:uid="{00000000-0005-0000-0000-000090070000}"/>
    <cellStyle name="60% - Accent3 31" xfId="1962" xr:uid="{00000000-0005-0000-0000-000091070000}"/>
    <cellStyle name="60% - Accent3 32" xfId="1963" xr:uid="{00000000-0005-0000-0000-000092070000}"/>
    <cellStyle name="60% - Accent3 33" xfId="1964" xr:uid="{00000000-0005-0000-0000-000093070000}"/>
    <cellStyle name="60% - Accent3 34" xfId="1965" xr:uid="{00000000-0005-0000-0000-000094070000}"/>
    <cellStyle name="60% - Accent3 35" xfId="1966" xr:uid="{00000000-0005-0000-0000-000095070000}"/>
    <cellStyle name="60% - Accent3 36" xfId="1967" xr:uid="{00000000-0005-0000-0000-000096070000}"/>
    <cellStyle name="60% - Accent3 37" xfId="1968" xr:uid="{00000000-0005-0000-0000-000097070000}"/>
    <cellStyle name="60% - Accent3 38" xfId="1969" xr:uid="{00000000-0005-0000-0000-000098070000}"/>
    <cellStyle name="60% - Accent3 39" xfId="1970" xr:uid="{00000000-0005-0000-0000-000099070000}"/>
    <cellStyle name="60% - Accent3 4" xfId="1971" xr:uid="{00000000-0005-0000-0000-00009A070000}"/>
    <cellStyle name="60% - Accent3 40" xfId="1972" xr:uid="{00000000-0005-0000-0000-00009B070000}"/>
    <cellStyle name="60% - Accent3 41" xfId="2471" xr:uid="{DA511463-5FC1-4D7B-BF31-1A76379A6468}"/>
    <cellStyle name="60% - Accent3 41 2" xfId="2621" xr:uid="{3C1EE969-73FC-4B20-8B24-EE8DF855453D}"/>
    <cellStyle name="60% - Accent3 42" xfId="2641" xr:uid="{D82DACFA-0095-4B23-920D-DA1F63CE84D5}"/>
    <cellStyle name="60% - Accent3 43" xfId="2661" xr:uid="{9A023BE5-6FBA-4CE3-8173-FC4BB8202607}"/>
    <cellStyle name="60% - Accent3 44" xfId="2699" xr:uid="{03956B29-E32D-4628-8D09-B3A14368BD4E}"/>
    <cellStyle name="60% - Accent3 45" xfId="2725" xr:uid="{3D27F4AE-520C-416E-9EBA-21F515BF9A2A}"/>
    <cellStyle name="60% - Accent3 46" xfId="2745" xr:uid="{71CE200D-41D1-46E4-A6A9-12BE3801BD06}"/>
    <cellStyle name="60% - Accent3 47" xfId="2765" xr:uid="{78FE5B6C-87C8-4299-8C5B-5717CA65A370}"/>
    <cellStyle name="60% - Accent3 48" xfId="2785" xr:uid="{639FE29B-BDB1-49B2-BE81-43BA616725E1}"/>
    <cellStyle name="60% - Accent3 49" xfId="2805" xr:uid="{AFCA2321-49DB-4094-AE55-48FEFC4B455F}"/>
    <cellStyle name="60% - Accent3 5" xfId="1973" xr:uid="{00000000-0005-0000-0000-00009C070000}"/>
    <cellStyle name="60% - Accent3 50" xfId="2826" xr:uid="{0BE6DD2A-C62F-4252-833F-708C77913451}"/>
    <cellStyle name="60% - Accent3 51" xfId="2848" xr:uid="{4B5EA8E6-783F-4556-9E5C-381C2C81675E}"/>
    <cellStyle name="60% - Accent3 52" xfId="2869" xr:uid="{D0D93B1F-38A1-47C3-9285-EC5303AC32A4}"/>
    <cellStyle name="60% - Accent3 53" xfId="2891" xr:uid="{DDBDD626-1BEF-44BA-8BD3-A76E3827F25E}"/>
    <cellStyle name="60% - Accent3 54" xfId="2913" xr:uid="{690C6DC3-2072-4305-A3DE-E0C6700E4D2E}"/>
    <cellStyle name="60% - Accent3 55" xfId="2933" xr:uid="{BD429945-C441-48DF-B3C2-293B5DFFF5E7}"/>
    <cellStyle name="60% - Accent3 56" xfId="2954" xr:uid="{7B7CB632-5CF6-4F7B-9093-7229C6F53A7B}"/>
    <cellStyle name="60% - Accent3 57" xfId="2975" xr:uid="{1E427F35-F90F-4F1C-B620-16A41F8C62E1}"/>
    <cellStyle name="60% - Accent3 58" xfId="2996" xr:uid="{D38E8B68-6C14-4B64-B310-8555B4BCFCAD}"/>
    <cellStyle name="60% - Accent3 59" xfId="3016" xr:uid="{5FA8BC3C-7BF9-42C5-92EB-1698A22074B1}"/>
    <cellStyle name="60% - Accent3 6" xfId="1974" xr:uid="{00000000-0005-0000-0000-00009D070000}"/>
    <cellStyle name="60% - Accent3 7" xfId="1975" xr:uid="{00000000-0005-0000-0000-00009E070000}"/>
    <cellStyle name="60% - Accent3 8" xfId="1976" xr:uid="{00000000-0005-0000-0000-00009F070000}"/>
    <cellStyle name="60% - Accent3 9" xfId="1977" xr:uid="{00000000-0005-0000-0000-0000A0070000}"/>
    <cellStyle name="60% - Accent4 10" xfId="1978" xr:uid="{00000000-0005-0000-0000-0000A1070000}"/>
    <cellStyle name="60% - Accent4 11" xfId="1979" xr:uid="{00000000-0005-0000-0000-0000A2070000}"/>
    <cellStyle name="60% - Accent4 12" xfId="1980" xr:uid="{00000000-0005-0000-0000-0000A3070000}"/>
    <cellStyle name="60% - Accent4 13" xfId="1981" xr:uid="{00000000-0005-0000-0000-0000A4070000}"/>
    <cellStyle name="60% - Accent4 14" xfId="1982" xr:uid="{00000000-0005-0000-0000-0000A5070000}"/>
    <cellStyle name="60% - Accent4 15" xfId="1983" xr:uid="{00000000-0005-0000-0000-0000A6070000}"/>
    <cellStyle name="60% - Accent4 16" xfId="1984" xr:uid="{00000000-0005-0000-0000-0000A7070000}"/>
    <cellStyle name="60% - Accent4 17" xfId="1985" xr:uid="{00000000-0005-0000-0000-0000A8070000}"/>
    <cellStyle name="60% - Accent4 18" xfId="1986" xr:uid="{00000000-0005-0000-0000-0000A9070000}"/>
    <cellStyle name="60% - Accent4 19" xfId="1987" xr:uid="{00000000-0005-0000-0000-0000AA070000}"/>
    <cellStyle name="60% - Accent4 2" xfId="1988" xr:uid="{00000000-0005-0000-0000-0000AB070000}"/>
    <cellStyle name="60% - Accent4 20" xfId="1989" xr:uid="{00000000-0005-0000-0000-0000AC070000}"/>
    <cellStyle name="60% - Accent4 21" xfId="1990" xr:uid="{00000000-0005-0000-0000-0000AD070000}"/>
    <cellStyle name="60% - Accent4 22" xfId="1991" xr:uid="{00000000-0005-0000-0000-0000AE070000}"/>
    <cellStyle name="60% - Accent4 23" xfId="1992" xr:uid="{00000000-0005-0000-0000-0000AF070000}"/>
    <cellStyle name="60% - Accent4 24" xfId="1993" xr:uid="{00000000-0005-0000-0000-0000B0070000}"/>
    <cellStyle name="60% - Accent4 25" xfId="1994" xr:uid="{00000000-0005-0000-0000-0000B1070000}"/>
    <cellStyle name="60% - Accent4 26" xfId="1995" xr:uid="{00000000-0005-0000-0000-0000B2070000}"/>
    <cellStyle name="60% - Accent4 27" xfId="1996" xr:uid="{00000000-0005-0000-0000-0000B3070000}"/>
    <cellStyle name="60% - Accent4 28" xfId="1997" xr:uid="{00000000-0005-0000-0000-0000B4070000}"/>
    <cellStyle name="60% - Accent4 29" xfId="1998" xr:uid="{00000000-0005-0000-0000-0000B5070000}"/>
    <cellStyle name="60% - Accent4 3" xfId="1999" xr:uid="{00000000-0005-0000-0000-0000B6070000}"/>
    <cellStyle name="60% - Accent4 30" xfId="2000" xr:uid="{00000000-0005-0000-0000-0000B7070000}"/>
    <cellStyle name="60% - Accent4 31" xfId="2001" xr:uid="{00000000-0005-0000-0000-0000B8070000}"/>
    <cellStyle name="60% - Accent4 32" xfId="2002" xr:uid="{00000000-0005-0000-0000-0000B9070000}"/>
    <cellStyle name="60% - Accent4 33" xfId="2003" xr:uid="{00000000-0005-0000-0000-0000BA070000}"/>
    <cellStyle name="60% - Accent4 34" xfId="2004" xr:uid="{00000000-0005-0000-0000-0000BB070000}"/>
    <cellStyle name="60% - Accent4 35" xfId="2005" xr:uid="{00000000-0005-0000-0000-0000BC070000}"/>
    <cellStyle name="60% - Accent4 36" xfId="2006" xr:uid="{00000000-0005-0000-0000-0000BD070000}"/>
    <cellStyle name="60% - Accent4 37" xfId="2007" xr:uid="{00000000-0005-0000-0000-0000BE070000}"/>
    <cellStyle name="60% - Accent4 38" xfId="2008" xr:uid="{00000000-0005-0000-0000-0000BF070000}"/>
    <cellStyle name="60% - Accent4 39" xfId="2009" xr:uid="{00000000-0005-0000-0000-0000C0070000}"/>
    <cellStyle name="60% - Accent4 4" xfId="2010" xr:uid="{00000000-0005-0000-0000-0000C1070000}"/>
    <cellStyle name="60% - Accent4 40" xfId="2011" xr:uid="{00000000-0005-0000-0000-0000C2070000}"/>
    <cellStyle name="60% - Accent4 41" xfId="2472" xr:uid="{07C3AB9F-462D-4A27-B59B-D5FDF9EA5C91}"/>
    <cellStyle name="60% - Accent4 41 2" xfId="2624" xr:uid="{89C62C30-38C5-4F3E-9545-EB8D8960C069}"/>
    <cellStyle name="60% - Accent4 42" xfId="2644" xr:uid="{73FEBA7E-543F-4FFA-9255-143E05F4078F}"/>
    <cellStyle name="60% - Accent4 43" xfId="2664" xr:uid="{E5AE79A1-9CC0-426B-BE5A-47EE6E9B8C93}"/>
    <cellStyle name="60% - Accent4 44" xfId="2703" xr:uid="{C94CD371-50A6-4C35-92E0-E34BF3188DED}"/>
    <cellStyle name="60% - Accent4 45" xfId="2728" xr:uid="{03459C46-EDC4-4D36-9939-FF347D643233}"/>
    <cellStyle name="60% - Accent4 46" xfId="2748" xr:uid="{D8EF6090-5E19-43CB-868B-4AD7F96486CC}"/>
    <cellStyle name="60% - Accent4 47" xfId="2768" xr:uid="{7EC41F36-16D6-4168-9F70-BA7E04CF8C3F}"/>
    <cellStyle name="60% - Accent4 48" xfId="2788" xr:uid="{12F20A29-5367-403C-8C63-3E983CE84AB6}"/>
    <cellStyle name="60% - Accent4 49" xfId="2808" xr:uid="{490CE7F3-C043-429D-B81F-3FFBC448AFAD}"/>
    <cellStyle name="60% - Accent4 5" xfId="2012" xr:uid="{00000000-0005-0000-0000-0000C3070000}"/>
    <cellStyle name="60% - Accent4 50" xfId="2829" xr:uid="{39403808-F44A-4C4D-9C3A-6A4CA960643E}"/>
    <cellStyle name="60% - Accent4 51" xfId="2851" xr:uid="{8EEB46B8-CE51-4D83-8DA1-B20450952A1C}"/>
    <cellStyle name="60% - Accent4 52" xfId="2872" xr:uid="{D4840B57-1CE7-4C79-9FFB-56B2414FCB77}"/>
    <cellStyle name="60% - Accent4 53" xfId="2894" xr:uid="{279604AD-7937-4940-9D4B-C8AB53EC7772}"/>
    <cellStyle name="60% - Accent4 54" xfId="2916" xr:uid="{FF24E372-0FAE-4700-AF68-2CB1A7FE55F5}"/>
    <cellStyle name="60% - Accent4 55" xfId="2936" xr:uid="{751E6D4A-0D5C-436E-B9B0-D150CDE5DD01}"/>
    <cellStyle name="60% - Accent4 56" xfId="2957" xr:uid="{76155730-7890-4361-8F4C-A42B9DDCEB6D}"/>
    <cellStyle name="60% - Accent4 57" xfId="2978" xr:uid="{A01061DB-1643-4C6A-8BA6-806A9FABECA6}"/>
    <cellStyle name="60% - Accent4 58" xfId="2999" xr:uid="{1FB578BC-1611-4C94-8EA5-39B3FBE36C0F}"/>
    <cellStyle name="60% - Accent4 59" xfId="3019" xr:uid="{7171AEAA-C68D-4A95-BE8E-CE6EDDBD9F8E}"/>
    <cellStyle name="60% - Accent4 6" xfId="2013" xr:uid="{00000000-0005-0000-0000-0000C4070000}"/>
    <cellStyle name="60% - Accent4 7" xfId="2014" xr:uid="{00000000-0005-0000-0000-0000C5070000}"/>
    <cellStyle name="60% - Accent4 8" xfId="2015" xr:uid="{00000000-0005-0000-0000-0000C6070000}"/>
    <cellStyle name="60% - Accent4 9" xfId="2016" xr:uid="{00000000-0005-0000-0000-0000C7070000}"/>
    <cellStyle name="60% - Accent5 10" xfId="2017" xr:uid="{00000000-0005-0000-0000-0000C8070000}"/>
    <cellStyle name="60% - Accent5 11" xfId="2018" xr:uid="{00000000-0005-0000-0000-0000C9070000}"/>
    <cellStyle name="60% - Accent5 12" xfId="2019" xr:uid="{00000000-0005-0000-0000-0000CA070000}"/>
    <cellStyle name="60% - Accent5 13" xfId="2020" xr:uid="{00000000-0005-0000-0000-0000CB070000}"/>
    <cellStyle name="60% - Accent5 14" xfId="2021" xr:uid="{00000000-0005-0000-0000-0000CC070000}"/>
    <cellStyle name="60% - Accent5 15" xfId="2022" xr:uid="{00000000-0005-0000-0000-0000CD070000}"/>
    <cellStyle name="60% - Accent5 16" xfId="2023" xr:uid="{00000000-0005-0000-0000-0000CE070000}"/>
    <cellStyle name="60% - Accent5 17" xfId="2024" xr:uid="{00000000-0005-0000-0000-0000CF070000}"/>
    <cellStyle name="60% - Accent5 18" xfId="2025" xr:uid="{00000000-0005-0000-0000-0000D0070000}"/>
    <cellStyle name="60% - Accent5 19" xfId="2026" xr:uid="{00000000-0005-0000-0000-0000D1070000}"/>
    <cellStyle name="60% - Accent5 2" xfId="2027" xr:uid="{00000000-0005-0000-0000-0000D2070000}"/>
    <cellStyle name="60% - Accent5 20" xfId="2028" xr:uid="{00000000-0005-0000-0000-0000D3070000}"/>
    <cellStyle name="60% - Accent5 21" xfId="2029" xr:uid="{00000000-0005-0000-0000-0000D4070000}"/>
    <cellStyle name="60% - Accent5 22" xfId="2030" xr:uid="{00000000-0005-0000-0000-0000D5070000}"/>
    <cellStyle name="60% - Accent5 23" xfId="2031" xr:uid="{00000000-0005-0000-0000-0000D6070000}"/>
    <cellStyle name="60% - Accent5 24" xfId="2032" xr:uid="{00000000-0005-0000-0000-0000D7070000}"/>
    <cellStyle name="60% - Accent5 25" xfId="2033" xr:uid="{00000000-0005-0000-0000-0000D8070000}"/>
    <cellStyle name="60% - Accent5 26" xfId="2034" xr:uid="{00000000-0005-0000-0000-0000D9070000}"/>
    <cellStyle name="60% - Accent5 27" xfId="2035" xr:uid="{00000000-0005-0000-0000-0000DA070000}"/>
    <cellStyle name="60% - Accent5 28" xfId="2036" xr:uid="{00000000-0005-0000-0000-0000DB070000}"/>
    <cellStyle name="60% - Accent5 29" xfId="2037" xr:uid="{00000000-0005-0000-0000-0000DC070000}"/>
    <cellStyle name="60% - Accent5 3" xfId="2038" xr:uid="{00000000-0005-0000-0000-0000DD070000}"/>
    <cellStyle name="60% - Accent5 30" xfId="2039" xr:uid="{00000000-0005-0000-0000-0000DE070000}"/>
    <cellStyle name="60% - Accent5 31" xfId="2040" xr:uid="{00000000-0005-0000-0000-0000DF070000}"/>
    <cellStyle name="60% - Accent5 32" xfId="2041" xr:uid="{00000000-0005-0000-0000-0000E0070000}"/>
    <cellStyle name="60% - Accent5 33" xfId="2042" xr:uid="{00000000-0005-0000-0000-0000E1070000}"/>
    <cellStyle name="60% - Accent5 34" xfId="2043" xr:uid="{00000000-0005-0000-0000-0000E2070000}"/>
    <cellStyle name="60% - Accent5 35" xfId="2044" xr:uid="{00000000-0005-0000-0000-0000E3070000}"/>
    <cellStyle name="60% - Accent5 36" xfId="2045" xr:uid="{00000000-0005-0000-0000-0000E4070000}"/>
    <cellStyle name="60% - Accent5 37" xfId="2046" xr:uid="{00000000-0005-0000-0000-0000E5070000}"/>
    <cellStyle name="60% - Accent5 38" xfId="2047" xr:uid="{00000000-0005-0000-0000-0000E6070000}"/>
    <cellStyle name="60% - Accent5 39" xfId="2048" xr:uid="{00000000-0005-0000-0000-0000E7070000}"/>
    <cellStyle name="60% - Accent5 4" xfId="2049" xr:uid="{00000000-0005-0000-0000-0000E8070000}"/>
    <cellStyle name="60% - Accent5 40" xfId="2050" xr:uid="{00000000-0005-0000-0000-0000E9070000}"/>
    <cellStyle name="60% - Accent5 41" xfId="2473" xr:uid="{1AA10EDD-D873-4E3F-BC9F-DBDFCFDFC644}"/>
    <cellStyle name="60% - Accent5 41 2" xfId="2627" xr:uid="{9E7F88CF-21CB-4E96-9FFD-8FEB97C7592B}"/>
    <cellStyle name="60% - Accent5 42" xfId="2647" xr:uid="{AEC1E5BA-7030-480E-9F54-2B2B7500E881}"/>
    <cellStyle name="60% - Accent5 43" xfId="2667" xr:uid="{931F1691-86BC-4D65-BF28-875596559853}"/>
    <cellStyle name="60% - Accent5 44" xfId="2707" xr:uid="{A3C6BB5B-B236-42AA-A181-D831A8BB71EF}"/>
    <cellStyle name="60% - Accent5 45" xfId="2731" xr:uid="{8C769384-1BA2-4E4D-A4AD-C5C103843852}"/>
    <cellStyle name="60% - Accent5 46" xfId="2751" xr:uid="{AF3803E4-1E60-4D09-B463-42CB9987E086}"/>
    <cellStyle name="60% - Accent5 47" xfId="2771" xr:uid="{0E7BDF90-1AB3-4121-BD63-7B3B16DB6670}"/>
    <cellStyle name="60% - Accent5 48" xfId="2791" xr:uid="{7DAAE625-E5B0-4731-8869-985E7895A7E2}"/>
    <cellStyle name="60% - Accent5 49" xfId="2811" xr:uid="{0AD3B68D-A72D-48E6-A898-FE4F20DFF170}"/>
    <cellStyle name="60% - Accent5 5" xfId="2051" xr:uid="{00000000-0005-0000-0000-0000EA070000}"/>
    <cellStyle name="60% - Accent5 50" xfId="2832" xr:uid="{296FDD2B-42BF-4A45-BB42-36EC6595C798}"/>
    <cellStyle name="60% - Accent5 51" xfId="2854" xr:uid="{308E2FF5-8E98-4D24-A7CE-B3ADD46EDF80}"/>
    <cellStyle name="60% - Accent5 52" xfId="2875" xr:uid="{1DBB7BEA-7B18-41F2-9A44-C5CC40E969F3}"/>
    <cellStyle name="60% - Accent5 53" xfId="2897" xr:uid="{A8F1FFFB-D731-4790-8D63-9E6F9D8776D9}"/>
    <cellStyle name="60% - Accent5 54" xfId="2919" xr:uid="{2AEF1C86-8E90-44C2-BFC1-CBC2185DBBF4}"/>
    <cellStyle name="60% - Accent5 55" xfId="2939" xr:uid="{7A44DDDA-E446-44B4-B36E-36AD1C7178B8}"/>
    <cellStyle name="60% - Accent5 56" xfId="2960" xr:uid="{D4BF18D7-619E-4BE6-BDDC-A9E74B138702}"/>
    <cellStyle name="60% - Accent5 57" xfId="2981" xr:uid="{D12918AE-9F5A-42C0-846F-FFB5BB881EE4}"/>
    <cellStyle name="60% - Accent5 58" xfId="3002" xr:uid="{92C23E43-1E52-4CD3-92F9-C2677557B6CE}"/>
    <cellStyle name="60% - Accent5 59" xfId="3022" xr:uid="{710ACC24-BFD3-4783-9521-63F01E7895D3}"/>
    <cellStyle name="60% - Accent5 6" xfId="2052" xr:uid="{00000000-0005-0000-0000-0000EB070000}"/>
    <cellStyle name="60% - Accent5 7" xfId="2053" xr:uid="{00000000-0005-0000-0000-0000EC070000}"/>
    <cellStyle name="60% - Accent5 8" xfId="2054" xr:uid="{00000000-0005-0000-0000-0000ED070000}"/>
    <cellStyle name="60% - Accent5 9" xfId="2055" xr:uid="{00000000-0005-0000-0000-0000EE070000}"/>
    <cellStyle name="60% - Accent6 10" xfId="2056" xr:uid="{00000000-0005-0000-0000-0000EF070000}"/>
    <cellStyle name="60% - Accent6 11" xfId="2057" xr:uid="{00000000-0005-0000-0000-0000F0070000}"/>
    <cellStyle name="60% - Accent6 12" xfId="2058" xr:uid="{00000000-0005-0000-0000-0000F1070000}"/>
    <cellStyle name="60% - Accent6 13" xfId="2059" xr:uid="{00000000-0005-0000-0000-0000F2070000}"/>
    <cellStyle name="60% - Accent6 14" xfId="2060" xr:uid="{00000000-0005-0000-0000-0000F3070000}"/>
    <cellStyle name="60% - Accent6 15" xfId="2061" xr:uid="{00000000-0005-0000-0000-0000F4070000}"/>
    <cellStyle name="60% - Accent6 16" xfId="2062" xr:uid="{00000000-0005-0000-0000-0000F5070000}"/>
    <cellStyle name="60% - Accent6 17" xfId="2063" xr:uid="{00000000-0005-0000-0000-0000F6070000}"/>
    <cellStyle name="60% - Accent6 18" xfId="2064" xr:uid="{00000000-0005-0000-0000-0000F7070000}"/>
    <cellStyle name="60% - Accent6 19" xfId="2065" xr:uid="{00000000-0005-0000-0000-0000F8070000}"/>
    <cellStyle name="60% - Accent6 2" xfId="2066" xr:uid="{00000000-0005-0000-0000-0000F9070000}"/>
    <cellStyle name="60% - Accent6 20" xfId="2067" xr:uid="{00000000-0005-0000-0000-0000FA070000}"/>
    <cellStyle name="60% - Accent6 21" xfId="2068" xr:uid="{00000000-0005-0000-0000-0000FB070000}"/>
    <cellStyle name="60% - Accent6 22" xfId="2069" xr:uid="{00000000-0005-0000-0000-0000FC070000}"/>
    <cellStyle name="60% - Accent6 23" xfId="2070" xr:uid="{00000000-0005-0000-0000-0000FD070000}"/>
    <cellStyle name="60% - Accent6 24" xfId="2071" xr:uid="{00000000-0005-0000-0000-0000FE070000}"/>
    <cellStyle name="60% - Accent6 25" xfId="2072" xr:uid="{00000000-0005-0000-0000-0000FF070000}"/>
    <cellStyle name="60% - Accent6 26" xfId="2073" xr:uid="{00000000-0005-0000-0000-000000080000}"/>
    <cellStyle name="60% - Accent6 27" xfId="2074" xr:uid="{00000000-0005-0000-0000-000001080000}"/>
    <cellStyle name="60% - Accent6 28" xfId="2075" xr:uid="{00000000-0005-0000-0000-000002080000}"/>
    <cellStyle name="60% - Accent6 29" xfId="2076" xr:uid="{00000000-0005-0000-0000-000003080000}"/>
    <cellStyle name="60% - Accent6 3" xfId="2077" xr:uid="{00000000-0005-0000-0000-000004080000}"/>
    <cellStyle name="60% - Accent6 30" xfId="2078" xr:uid="{00000000-0005-0000-0000-000005080000}"/>
    <cellStyle name="60% - Accent6 31" xfId="2079" xr:uid="{00000000-0005-0000-0000-000006080000}"/>
    <cellStyle name="60% - Accent6 32" xfId="2080" xr:uid="{00000000-0005-0000-0000-000007080000}"/>
    <cellStyle name="60% - Accent6 33" xfId="2081" xr:uid="{00000000-0005-0000-0000-000008080000}"/>
    <cellStyle name="60% - Accent6 34" xfId="2082" xr:uid="{00000000-0005-0000-0000-000009080000}"/>
    <cellStyle name="60% - Accent6 35" xfId="2083" xr:uid="{00000000-0005-0000-0000-00000A080000}"/>
    <cellStyle name="60% - Accent6 36" xfId="2084" xr:uid="{00000000-0005-0000-0000-00000B080000}"/>
    <cellStyle name="60% - Accent6 37" xfId="2085" xr:uid="{00000000-0005-0000-0000-00000C080000}"/>
    <cellStyle name="60% - Accent6 38" xfId="2086" xr:uid="{00000000-0005-0000-0000-00000D080000}"/>
    <cellStyle name="60% - Accent6 39" xfId="2087" xr:uid="{00000000-0005-0000-0000-00000E080000}"/>
    <cellStyle name="60% - Accent6 4" xfId="2088" xr:uid="{00000000-0005-0000-0000-00000F080000}"/>
    <cellStyle name="60% - Accent6 40" xfId="2089" xr:uid="{00000000-0005-0000-0000-000010080000}"/>
    <cellStyle name="60% - Accent6 41" xfId="2474" xr:uid="{E724B089-8506-40EC-B64B-C63DDCC66CA5}"/>
    <cellStyle name="60% - Accent6 41 2" xfId="2630" xr:uid="{4E67011C-2485-42A2-9C90-09A6A93D4383}"/>
    <cellStyle name="60% - Accent6 42" xfId="2650" xr:uid="{8B3A6669-CEF5-412C-A787-1F573A6D238A}"/>
    <cellStyle name="60% - Accent6 43" xfId="2670" xr:uid="{6A0D1FE6-AEA6-4886-B6FC-26BC9CE233B0}"/>
    <cellStyle name="60% - Accent6 44" xfId="2711" xr:uid="{F530DD66-06DA-419C-A7E7-2CA0D581279C}"/>
    <cellStyle name="60% - Accent6 45" xfId="2734" xr:uid="{C28FA41E-C267-4107-A105-93AC457A3404}"/>
    <cellStyle name="60% - Accent6 46" xfId="2754" xr:uid="{B5A278A6-AF1C-46B2-BB91-94B01DF9C6EC}"/>
    <cellStyle name="60% - Accent6 47" xfId="2774" xr:uid="{50C1B86B-91CB-464E-BA7C-A49C2BCF3350}"/>
    <cellStyle name="60% - Accent6 48" xfId="2794" xr:uid="{BF6403BA-26F7-4AD7-AB72-E4EEFC7889F4}"/>
    <cellStyle name="60% - Accent6 49" xfId="2814" xr:uid="{CF2E05BD-CEEF-4977-A5C2-318F66E92F74}"/>
    <cellStyle name="60% - Accent6 5" xfId="2090" xr:uid="{00000000-0005-0000-0000-000011080000}"/>
    <cellStyle name="60% - Accent6 50" xfId="2835" xr:uid="{6D8425AE-B149-4C4D-8CC0-B6DBC0D0F406}"/>
    <cellStyle name="60% - Accent6 51" xfId="2857" xr:uid="{3C2D97CC-5A5E-4CC7-ACF2-3402AF9B5D07}"/>
    <cellStyle name="60% - Accent6 52" xfId="2879" xr:uid="{A43ABABE-8B8E-4891-B8E8-229C7BE1605A}"/>
    <cellStyle name="60% - Accent6 53" xfId="2900" xr:uid="{2291F514-39D7-4106-A9D5-10053C1CB98D}"/>
    <cellStyle name="60% - Accent6 54" xfId="2922" xr:uid="{D135CE88-3EC2-4C71-B74E-6C442232FC3C}"/>
    <cellStyle name="60% - Accent6 55" xfId="2942" xr:uid="{EADE38A6-5F5F-46C2-A3E9-1475F83CAE25}"/>
    <cellStyle name="60% - Accent6 56" xfId="2963" xr:uid="{7D27BAAB-4454-4312-9B92-8530DBCD22D3}"/>
    <cellStyle name="60% - Accent6 57" xfId="2984" xr:uid="{175B0162-EE22-460A-B5B0-F4D8BAF7A3BE}"/>
    <cellStyle name="60% - Accent6 58" xfId="3005" xr:uid="{7B2754F4-D12B-4BA5-8061-6A33A2DE1F98}"/>
    <cellStyle name="60% - Accent6 59" xfId="3025" xr:uid="{3759E875-42DA-4C05-BFF1-1D18A8EE477A}"/>
    <cellStyle name="60% - Accent6 6" xfId="2091" xr:uid="{00000000-0005-0000-0000-000012080000}"/>
    <cellStyle name="60% - Accent6 7" xfId="2092" xr:uid="{00000000-0005-0000-0000-000013080000}"/>
    <cellStyle name="60% - Accent6 8" xfId="2093" xr:uid="{00000000-0005-0000-0000-000014080000}"/>
    <cellStyle name="60% - Accent6 9" xfId="2094" xr:uid="{00000000-0005-0000-0000-000015080000}"/>
    <cellStyle name="Accent1" xfId="2448" builtinId="29" customBuiltin="1"/>
    <cellStyle name="Accent1 2" xfId="2688" xr:uid="{48816855-B55A-4743-BE1A-4F4F09DF2E0B}"/>
    <cellStyle name="Accent2" xfId="2451" builtinId="33" customBuiltin="1"/>
    <cellStyle name="Accent2 2" xfId="2692" xr:uid="{47A9D2A0-5E81-4EBA-B714-1B6C916263AA}"/>
    <cellStyle name="Accent3" xfId="2454" builtinId="37" customBuiltin="1"/>
    <cellStyle name="Accent3 2" xfId="2696" xr:uid="{5A8C567D-2144-4477-B9F8-8EBA8D06C1EF}"/>
    <cellStyle name="Accent4" xfId="2457" builtinId="41" customBuiltin="1"/>
    <cellStyle name="Accent4 2" xfId="2700" xr:uid="{BCC0CBE2-7CC0-4912-A38A-FF2A6A61B4A2}"/>
    <cellStyle name="Accent5" xfId="2460" builtinId="45" customBuiltin="1"/>
    <cellStyle name="Accent5 2" xfId="2704" xr:uid="{D5C14BC2-A6BB-43B7-B4CA-D1504E850F16}"/>
    <cellStyle name="Accent6" xfId="2463" builtinId="49" customBuiltin="1"/>
    <cellStyle name="Accent6 2" xfId="2708" xr:uid="{99965FF0-FF6F-4BDD-882F-D9BB3B12A2DA}"/>
    <cellStyle name="Bad" xfId="2439" builtinId="27" customBuiltin="1"/>
    <cellStyle name="Bad 2" xfId="2677" xr:uid="{C3EA8D38-B92D-40CC-9DBA-45AA55FBA173}"/>
    <cellStyle name="Calculation" xfId="2442" builtinId="22" customBuiltin="1"/>
    <cellStyle name="Calculation 2" xfId="2681" xr:uid="{3DE77B82-6972-4FDD-AE5D-3F78F0E67839}"/>
    <cellStyle name="Check Cell" xfId="2444" builtinId="23" customBuiltin="1"/>
    <cellStyle name="Check Cell 2" xfId="2683" xr:uid="{3EB60E83-2997-46DF-85BB-D75237CA271D}"/>
    <cellStyle name="Comma" xfId="1" builtinId="3"/>
    <cellStyle name="Comma [0] 2" xfId="2588" xr:uid="{000E5930-3008-4402-AFA6-878B18F44EA1}"/>
    <cellStyle name="Comma 10" xfId="2597" xr:uid="{B407402C-3029-43DB-B8A2-B477321AF4D4}"/>
    <cellStyle name="Comma 10 13" xfId="2433" xr:uid="{93D1418E-ABDD-4C62-8438-523C4910572E}"/>
    <cellStyle name="Comma 10 7" xfId="2589" xr:uid="{F2FC39C1-4F29-4019-B388-38E3B961B609}"/>
    <cellStyle name="Comma 2" xfId="17" xr:uid="{00000000-0005-0000-0000-000017080000}"/>
    <cellStyle name="Comma 2 2" xfId="11" xr:uid="{00000000-0005-0000-0000-000018080000}"/>
    <cellStyle name="Comma 2 2 2" xfId="2583" xr:uid="{4747B893-5379-4FBE-AC5A-E72E837A34E0}"/>
    <cellStyle name="Comma 2 3" xfId="2431" xr:uid="{00000000-0005-0000-0000-000019080000}"/>
    <cellStyle name="Comma 2 3 2" xfId="2590" xr:uid="{BE597B2C-9814-4E99-AB43-4EFB5CDBC1B0}"/>
    <cellStyle name="Comma 3" xfId="18" xr:uid="{00000000-0005-0000-0000-00001A080000}"/>
    <cellStyle name="Comma 3 2" xfId="2587" xr:uid="{47A993D0-523F-4EC1-A60B-C84CF95D103D}"/>
    <cellStyle name="Comma 4" xfId="2579" xr:uid="{ED947BE1-C143-4702-B07F-15ED08E33EF9}"/>
    <cellStyle name="Comma 4 2" xfId="2594" xr:uid="{6DBDD43C-3AB3-4EA3-A9CC-EC13195E3133}"/>
    <cellStyle name="Comma 5" xfId="12" xr:uid="{00000000-0005-0000-0000-00001B080000}"/>
    <cellStyle name="Comma 521" xfId="2591" xr:uid="{380FCCE4-07A7-4520-B48F-90F3D86FE662}"/>
    <cellStyle name="Comma 6" xfId="2581" xr:uid="{9A7C7A63-A801-4B8B-A604-9CC26D6A9958}"/>
    <cellStyle name="Comma 7" xfId="15" xr:uid="{00000000-0005-0000-0000-00001C080000}"/>
    <cellStyle name="Comma 8" xfId="2596" xr:uid="{FC8E9CF6-4CA2-486A-AC33-DBC2A7D9B350}"/>
    <cellStyle name="Comma 9" xfId="14" xr:uid="{00000000-0005-0000-0000-00001D080000}"/>
    <cellStyle name="Currency" xfId="2582" builtinId="4"/>
    <cellStyle name="Currency [0] 2" xfId="2586" xr:uid="{FC709BF6-41CE-450B-94ED-4B369B5FC513}"/>
    <cellStyle name="Currency 10" xfId="16" xr:uid="{00000000-0005-0000-0000-00001E080000}"/>
    <cellStyle name="Currency 2" xfId="2" xr:uid="{00000000-0005-0000-0000-00001F080000}"/>
    <cellStyle name="Currency 2 2" xfId="8" xr:uid="{00000000-0005-0000-0000-000020080000}"/>
    <cellStyle name="Currency 2 3" xfId="6" xr:uid="{00000000-0005-0000-0000-000021080000}"/>
    <cellStyle name="Currency 2 4" xfId="2585" xr:uid="{653B1F16-FB8B-4F56-9BC2-79AA51F51C1A}"/>
    <cellStyle name="Currency 3" xfId="2476" xr:uid="{4B3B1304-9C29-4856-9466-F903D8A890D8}"/>
    <cellStyle name="Currency 3 2" xfId="2593" xr:uid="{005B4ED2-4D2F-44FF-9AE1-29040828CA4B}"/>
    <cellStyle name="Explanatory Text" xfId="2446" builtinId="53" customBuiltin="1"/>
    <cellStyle name="Explanatory Text 2" xfId="2686" xr:uid="{1D1E410A-0F07-4CFA-9399-BDFD2509EEFE}"/>
    <cellStyle name="Good" xfId="2438" builtinId="26" customBuiltin="1"/>
    <cellStyle name="Good 2" xfId="2676" xr:uid="{5EA951E8-F129-486E-AA71-2201EF58F0C9}"/>
    <cellStyle name="Heading 1" xfId="2434" builtinId="16" customBuiltin="1"/>
    <cellStyle name="Heading 1 2" xfId="2672" xr:uid="{688340E5-6C61-41A2-865B-BE5415312271}"/>
    <cellStyle name="Heading 2" xfId="2435" builtinId="17" customBuiltin="1"/>
    <cellStyle name="Heading 2 2" xfId="2673" xr:uid="{DE5A6DD7-847F-4723-97AE-26588075380B}"/>
    <cellStyle name="Heading 3" xfId="2436" builtinId="18" customBuiltin="1"/>
    <cellStyle name="Heading 3 2" xfId="2674" xr:uid="{E9149D54-E34C-439D-B84E-5C6689E8E27C}"/>
    <cellStyle name="Heading 4" xfId="2437" builtinId="19" customBuiltin="1"/>
    <cellStyle name="Heading 4 2" xfId="2675" xr:uid="{55A50405-B391-401B-9142-4A98AEF7F390}"/>
    <cellStyle name="Input" xfId="2440" builtinId="20" customBuiltin="1"/>
    <cellStyle name="Input 2" xfId="2679" xr:uid="{20447EEE-1C75-43FD-B348-64D297DE10A7}"/>
    <cellStyle name="Linked Cell" xfId="2443" builtinId="24" customBuiltin="1"/>
    <cellStyle name="Linked Cell 2" xfId="2682" xr:uid="{CD6C4507-6808-41E2-8936-78295DF490E8}"/>
    <cellStyle name="Neutral 2" xfId="2095" xr:uid="{00000000-0005-0000-0000-000022080000}"/>
    <cellStyle name="Neutral 3" xfId="2468" xr:uid="{61A7ED26-413D-4968-911D-50AE45927D40}"/>
    <cellStyle name="Neutral 3 2" xfId="2678" xr:uid="{6F679A60-E7A0-4CFA-AD8F-A56BB32B77FD}"/>
    <cellStyle name="Normal" xfId="0" builtinId="0"/>
    <cellStyle name="Normal 10" xfId="2096" xr:uid="{00000000-0005-0000-0000-000024080000}"/>
    <cellStyle name="Normal 100" xfId="2097" xr:uid="{00000000-0005-0000-0000-000025080000}"/>
    <cellStyle name="Normal 101" xfId="2098" xr:uid="{00000000-0005-0000-0000-000026080000}"/>
    <cellStyle name="Normal 102" xfId="2099" xr:uid="{00000000-0005-0000-0000-000027080000}"/>
    <cellStyle name="Normal 103" xfId="2100" xr:uid="{00000000-0005-0000-0000-000028080000}"/>
    <cellStyle name="Normal 104" xfId="2101" xr:uid="{00000000-0005-0000-0000-000029080000}"/>
    <cellStyle name="Normal 105" xfId="2102" xr:uid="{00000000-0005-0000-0000-00002A080000}"/>
    <cellStyle name="Normal 106" xfId="2103" xr:uid="{00000000-0005-0000-0000-00002B080000}"/>
    <cellStyle name="Normal 107" xfId="2104" xr:uid="{00000000-0005-0000-0000-00002C080000}"/>
    <cellStyle name="Normal 108" xfId="2105" xr:uid="{00000000-0005-0000-0000-00002D080000}"/>
    <cellStyle name="Normal 109" xfId="2106" xr:uid="{00000000-0005-0000-0000-00002E080000}"/>
    <cellStyle name="Normal 11" xfId="2107" xr:uid="{00000000-0005-0000-0000-00002F080000}"/>
    <cellStyle name="Normal 110" xfId="2108" xr:uid="{00000000-0005-0000-0000-000030080000}"/>
    <cellStyle name="Normal 111" xfId="2109" xr:uid="{00000000-0005-0000-0000-000031080000}"/>
    <cellStyle name="Normal 112" xfId="2110" xr:uid="{00000000-0005-0000-0000-000032080000}"/>
    <cellStyle name="Normal 113" xfId="2111" xr:uid="{00000000-0005-0000-0000-000033080000}"/>
    <cellStyle name="Normal 114" xfId="2112" xr:uid="{00000000-0005-0000-0000-000034080000}"/>
    <cellStyle name="Normal 115" xfId="2113" xr:uid="{00000000-0005-0000-0000-000035080000}"/>
    <cellStyle name="Normal 116" xfId="2114" xr:uid="{00000000-0005-0000-0000-000036080000}"/>
    <cellStyle name="Normal 117" xfId="2115" xr:uid="{00000000-0005-0000-0000-000037080000}"/>
    <cellStyle name="Normal 118" xfId="2116" xr:uid="{00000000-0005-0000-0000-000038080000}"/>
    <cellStyle name="Normal 119" xfId="2117" xr:uid="{00000000-0005-0000-0000-000039080000}"/>
    <cellStyle name="Normal 12" xfId="2118" xr:uid="{00000000-0005-0000-0000-00003A080000}"/>
    <cellStyle name="Normal 120" xfId="2119" xr:uid="{00000000-0005-0000-0000-00003B080000}"/>
    <cellStyle name="Normal 121" xfId="2120" xr:uid="{00000000-0005-0000-0000-00003C080000}"/>
    <cellStyle name="Normal 122" xfId="2121" xr:uid="{00000000-0005-0000-0000-00003D080000}"/>
    <cellStyle name="Normal 123" xfId="2122" xr:uid="{00000000-0005-0000-0000-00003E080000}"/>
    <cellStyle name="Normal 124" xfId="2123" xr:uid="{00000000-0005-0000-0000-00003F080000}"/>
    <cellStyle name="Normal 125" xfId="2124" xr:uid="{00000000-0005-0000-0000-000040080000}"/>
    <cellStyle name="Normal 126" xfId="2125" xr:uid="{00000000-0005-0000-0000-000041080000}"/>
    <cellStyle name="Normal 127" xfId="2126" xr:uid="{00000000-0005-0000-0000-000042080000}"/>
    <cellStyle name="Normal 128" xfId="2127" xr:uid="{00000000-0005-0000-0000-000043080000}"/>
    <cellStyle name="Normal 129" xfId="2128" xr:uid="{00000000-0005-0000-0000-000044080000}"/>
    <cellStyle name="Normal 13" xfId="2129" xr:uid="{00000000-0005-0000-0000-000045080000}"/>
    <cellStyle name="Normal 130" xfId="2130" xr:uid="{00000000-0005-0000-0000-000046080000}"/>
    <cellStyle name="Normal 131" xfId="2131" xr:uid="{00000000-0005-0000-0000-000047080000}"/>
    <cellStyle name="Normal 132" xfId="2132" xr:uid="{00000000-0005-0000-0000-000048080000}"/>
    <cellStyle name="Normal 133" xfId="2133" xr:uid="{00000000-0005-0000-0000-000049080000}"/>
    <cellStyle name="Normal 134" xfId="2134" xr:uid="{00000000-0005-0000-0000-00004A080000}"/>
    <cellStyle name="Normal 135" xfId="2135" xr:uid="{00000000-0005-0000-0000-00004B080000}"/>
    <cellStyle name="Normal 136" xfId="2136" xr:uid="{00000000-0005-0000-0000-00004C080000}"/>
    <cellStyle name="Normal 137" xfId="2137" xr:uid="{00000000-0005-0000-0000-00004D080000}"/>
    <cellStyle name="Normal 138" xfId="2138" xr:uid="{00000000-0005-0000-0000-00004E080000}"/>
    <cellStyle name="Normal 139" xfId="2139" xr:uid="{00000000-0005-0000-0000-00004F080000}"/>
    <cellStyle name="Normal 14" xfId="2140" xr:uid="{00000000-0005-0000-0000-000050080000}"/>
    <cellStyle name="Normal 140" xfId="2141" xr:uid="{00000000-0005-0000-0000-000051080000}"/>
    <cellStyle name="Normal 141" xfId="2142" xr:uid="{00000000-0005-0000-0000-000052080000}"/>
    <cellStyle name="Normal 142" xfId="2143" xr:uid="{00000000-0005-0000-0000-000053080000}"/>
    <cellStyle name="Normal 143" xfId="2144" xr:uid="{00000000-0005-0000-0000-000054080000}"/>
    <cellStyle name="Normal 144" xfId="2145" xr:uid="{00000000-0005-0000-0000-000055080000}"/>
    <cellStyle name="Normal 145" xfId="2146" xr:uid="{00000000-0005-0000-0000-000056080000}"/>
    <cellStyle name="Normal 146" xfId="2147" xr:uid="{00000000-0005-0000-0000-000057080000}"/>
    <cellStyle name="Normal 147" xfId="2148" xr:uid="{00000000-0005-0000-0000-000058080000}"/>
    <cellStyle name="Normal 148" xfId="2149" xr:uid="{00000000-0005-0000-0000-000059080000}"/>
    <cellStyle name="Normal 149" xfId="2150" xr:uid="{00000000-0005-0000-0000-00005A080000}"/>
    <cellStyle name="Normal 15" xfId="2151" xr:uid="{00000000-0005-0000-0000-00005B080000}"/>
    <cellStyle name="Normal 150" xfId="2152" xr:uid="{00000000-0005-0000-0000-00005C080000}"/>
    <cellStyle name="Normal 151" xfId="2153" xr:uid="{00000000-0005-0000-0000-00005D080000}"/>
    <cellStyle name="Normal 152" xfId="2154" xr:uid="{00000000-0005-0000-0000-00005E080000}"/>
    <cellStyle name="Normal 153" xfId="2155" xr:uid="{00000000-0005-0000-0000-00005F080000}"/>
    <cellStyle name="Normal 154" xfId="2156" xr:uid="{00000000-0005-0000-0000-000060080000}"/>
    <cellStyle name="Normal 155" xfId="2157" xr:uid="{00000000-0005-0000-0000-000061080000}"/>
    <cellStyle name="Normal 156" xfId="2158" xr:uid="{00000000-0005-0000-0000-000062080000}"/>
    <cellStyle name="Normal 157" xfId="2159" xr:uid="{00000000-0005-0000-0000-000063080000}"/>
    <cellStyle name="Normal 158" xfId="2160" xr:uid="{00000000-0005-0000-0000-000064080000}"/>
    <cellStyle name="Normal 159" xfId="2161" xr:uid="{00000000-0005-0000-0000-000065080000}"/>
    <cellStyle name="Normal 16" xfId="2162" xr:uid="{00000000-0005-0000-0000-000066080000}"/>
    <cellStyle name="Normal 160" xfId="2163" xr:uid="{00000000-0005-0000-0000-000067080000}"/>
    <cellStyle name="Normal 161" xfId="2164" xr:uid="{00000000-0005-0000-0000-000068080000}"/>
    <cellStyle name="Normal 162" xfId="2165" xr:uid="{00000000-0005-0000-0000-000069080000}"/>
    <cellStyle name="Normal 163" xfId="2166" xr:uid="{00000000-0005-0000-0000-00006A080000}"/>
    <cellStyle name="Normal 164" xfId="2167" xr:uid="{00000000-0005-0000-0000-00006B080000}"/>
    <cellStyle name="Normal 165" xfId="2168" xr:uid="{00000000-0005-0000-0000-00006C080000}"/>
    <cellStyle name="Normal 166" xfId="2169" xr:uid="{00000000-0005-0000-0000-00006D080000}"/>
    <cellStyle name="Normal 167" xfId="2170" xr:uid="{00000000-0005-0000-0000-00006E080000}"/>
    <cellStyle name="Normal 168" xfId="2171" xr:uid="{00000000-0005-0000-0000-00006F080000}"/>
    <cellStyle name="Normal 169" xfId="2172" xr:uid="{00000000-0005-0000-0000-000070080000}"/>
    <cellStyle name="Normal 17" xfId="2173" xr:uid="{00000000-0005-0000-0000-000071080000}"/>
    <cellStyle name="Normal 170" xfId="2174" xr:uid="{00000000-0005-0000-0000-000072080000}"/>
    <cellStyle name="Normal 171" xfId="2175" xr:uid="{00000000-0005-0000-0000-000073080000}"/>
    <cellStyle name="Normal 172" xfId="2176" xr:uid="{00000000-0005-0000-0000-000074080000}"/>
    <cellStyle name="Normal 173" xfId="2177" xr:uid="{00000000-0005-0000-0000-000075080000}"/>
    <cellStyle name="Normal 174" xfId="2178" xr:uid="{00000000-0005-0000-0000-000076080000}"/>
    <cellStyle name="Normal 175" xfId="2179" xr:uid="{00000000-0005-0000-0000-000077080000}"/>
    <cellStyle name="Normal 176" xfId="2180" xr:uid="{00000000-0005-0000-0000-000078080000}"/>
    <cellStyle name="Normal 177" xfId="2181" xr:uid="{00000000-0005-0000-0000-000079080000}"/>
    <cellStyle name="Normal 178" xfId="2182" xr:uid="{00000000-0005-0000-0000-00007A080000}"/>
    <cellStyle name="Normal 179" xfId="2183" xr:uid="{00000000-0005-0000-0000-00007B080000}"/>
    <cellStyle name="Normal 18" xfId="2184" xr:uid="{00000000-0005-0000-0000-00007C080000}"/>
    <cellStyle name="Normal 180" xfId="2185" xr:uid="{00000000-0005-0000-0000-00007D080000}"/>
    <cellStyle name="Normal 181" xfId="2186" xr:uid="{00000000-0005-0000-0000-00007E080000}"/>
    <cellStyle name="Normal 182" xfId="2187" xr:uid="{00000000-0005-0000-0000-00007F080000}"/>
    <cellStyle name="Normal 183" xfId="2188" xr:uid="{00000000-0005-0000-0000-000080080000}"/>
    <cellStyle name="Normal 184" xfId="2189" xr:uid="{00000000-0005-0000-0000-000081080000}"/>
    <cellStyle name="Normal 185" xfId="2190" xr:uid="{00000000-0005-0000-0000-000082080000}"/>
    <cellStyle name="Normal 186" xfId="2477" xr:uid="{FF4BD70D-3669-4677-B65C-B01E4DF17BF3}"/>
    <cellStyle name="Normal 187" xfId="2478" xr:uid="{39EEFE4B-5198-413B-BCCD-10A6F47703B0}"/>
    <cellStyle name="Normal 188" xfId="2479" xr:uid="{4EE52EE0-F623-451C-B0D0-03BFB70F188A}"/>
    <cellStyle name="Normal 189" xfId="2480" xr:uid="{AF970E00-D6E9-4670-BAB2-2C60DEB04030}"/>
    <cellStyle name="Normal 19" xfId="2191" xr:uid="{00000000-0005-0000-0000-000083080000}"/>
    <cellStyle name="Normal 190" xfId="2481" xr:uid="{09688235-021E-46B1-B69D-D81CC4129FE1}"/>
    <cellStyle name="Normal 191" xfId="2495" xr:uid="{1DDFD63E-875A-405C-AF55-1D2C407D91D7}"/>
    <cellStyle name="Normal 192" xfId="2496" xr:uid="{4561FA7C-6B5A-4B4B-BAD1-446AD9BAD710}"/>
    <cellStyle name="Normal 193" xfId="2497" xr:uid="{BB0BF1DB-2A42-4D60-947D-BAE8D996D988}"/>
    <cellStyle name="Normal 194" xfId="2511" xr:uid="{A82C141A-3C7E-4661-9F80-BBE1F56BE5B4}"/>
    <cellStyle name="Normal 195" xfId="2512" xr:uid="{C7208514-F214-45BF-9F93-84BBC97C023C}"/>
    <cellStyle name="Normal 196" xfId="2526" xr:uid="{8EFD938B-3E6C-4A48-A9D2-C09F8CB2BB00}"/>
    <cellStyle name="Normal 197" xfId="2527" xr:uid="{48A9F9C6-CAF9-4F88-ACB4-63A1520D43B0}"/>
    <cellStyle name="Normal 198" xfId="2528" xr:uid="{A4EE75EF-80BD-47E0-BB8D-F4C14685807C}"/>
    <cellStyle name="Normal 199" xfId="2529" xr:uid="{4D211C10-0E2A-4CC4-8004-6EFB67020E5C}"/>
    <cellStyle name="Normal 2" xfId="4" xr:uid="{00000000-0005-0000-0000-000084080000}"/>
    <cellStyle name="Normal 2 2" xfId="10" xr:uid="{00000000-0005-0000-0000-000085080000}"/>
    <cellStyle name="Normal 2 2 2" xfId="2432" xr:uid="{00000000-0005-0000-0000-000086080000}"/>
    <cellStyle name="Normal 2 3" xfId="5" xr:uid="{00000000-0005-0000-0000-000087080000}"/>
    <cellStyle name="Normal 2 4" xfId="2430" xr:uid="{00000000-0005-0000-0000-000088080000}"/>
    <cellStyle name="Normal 20" xfId="2192" xr:uid="{00000000-0005-0000-0000-000089080000}"/>
    <cellStyle name="Normal 200" xfId="2543" xr:uid="{5EA4646F-B1F3-4846-AF9C-C24FD05B00B6}"/>
    <cellStyle name="Normal 201" xfId="2557" xr:uid="{5B970AD4-EEAA-458D-987D-967DA9D8BC9C}"/>
    <cellStyle name="Normal 202" xfId="2558" xr:uid="{52FDBC8E-875E-42D9-99E2-FD0CA9356EB2}"/>
    <cellStyle name="Normal 203" xfId="2559" xr:uid="{099864CA-6F47-4D11-8D54-ABE4EB466E45}"/>
    <cellStyle name="Normal 204" xfId="2560" xr:uid="{7AA0C897-B525-4757-82B5-F67A5EDC4777}"/>
    <cellStyle name="Normal 205" xfId="2561" xr:uid="{6490F16C-0F5B-4A31-9010-A5129585A1CA}"/>
    <cellStyle name="Normal 206" xfId="2562" xr:uid="{21E59210-0082-4FE5-AEB8-885A8B8DA89B}"/>
    <cellStyle name="Normal 207" xfId="2563" xr:uid="{0077347F-B8DC-4A96-AC34-1AE0D2C2AAE6}"/>
    <cellStyle name="Normal 208" xfId="2564" xr:uid="{E5DA4DE2-F680-4F2F-B446-7A1D197D9EF0}"/>
    <cellStyle name="Normal 209" xfId="2565" xr:uid="{EACA5C45-6B6A-4B9C-9948-FF4DF661F4A9}"/>
    <cellStyle name="Normal 21" xfId="23" xr:uid="{00000000-0005-0000-0000-00008A080000}"/>
    <cellStyle name="Normal 21 2" xfId="24" xr:uid="{00000000-0005-0000-0000-00008B080000}"/>
    <cellStyle name="Normal 210" xfId="2566" xr:uid="{765819B4-B4AD-4CC6-9A43-06F3B004E798}"/>
    <cellStyle name="Normal 211" xfId="2567" xr:uid="{E946B7EB-6C97-48F7-AB71-479A54100C6F}"/>
    <cellStyle name="Normal 212" xfId="2568" xr:uid="{FD4F9667-128D-432A-B371-C18C55D3A4AE}"/>
    <cellStyle name="Normal 213" xfId="2569" xr:uid="{428C965C-AF35-4ECA-AE92-67CE660C2F3D}"/>
    <cellStyle name="Normal 214" xfId="2570" xr:uid="{EA3A3FFE-1678-48EB-98A5-FBB4AFEE98EF}"/>
    <cellStyle name="Normal 215" xfId="2571" xr:uid="{57563069-7DFB-428C-BC36-D6739096600D}"/>
    <cellStyle name="Normal 216" xfId="2572" xr:uid="{23311570-8DD6-4142-BC03-93102425C4C7}"/>
    <cellStyle name="Normal 217" xfId="2573" xr:uid="{3ABA1B98-A9D0-4D8A-B54F-11E76BC774B4}"/>
    <cellStyle name="Normal 218" xfId="2574" xr:uid="{2B0818BA-3257-45D9-862A-C033C1098E49}"/>
    <cellStyle name="Normal 219" xfId="2575" xr:uid="{43DACBDB-6750-4EEA-BF51-A5B7ABC00AE4}"/>
    <cellStyle name="Normal 22" xfId="2193" xr:uid="{00000000-0005-0000-0000-00008C080000}"/>
    <cellStyle name="Normal 220" xfId="2576" xr:uid="{EEE2BE13-DBEF-4F87-8B73-5C7D5CCDDC83}"/>
    <cellStyle name="Normal 221" xfId="2577" xr:uid="{5C20FC06-3B20-4B73-B0A2-C98B0B630CEA}"/>
    <cellStyle name="Normal 222" xfId="2578" xr:uid="{958C40E9-5E7F-4322-A5BF-9761371A4C77}"/>
    <cellStyle name="Normal 222 2" xfId="2598" xr:uid="{8EF56563-960C-48A7-B8B1-77B7DEA1182F}"/>
    <cellStyle name="Normal 223" xfId="2466" xr:uid="{287C8964-09E0-41AB-B572-F575EAA4157D}"/>
    <cellStyle name="Normal 223 2" xfId="2599" xr:uid="{97D008DF-948C-4FFA-B247-516B717F6D83}"/>
    <cellStyle name="Normal 224" xfId="2600" xr:uid="{4598F48A-A010-4011-AFF0-DCA7B7014C33}"/>
    <cellStyle name="Normal 225" xfId="2601" xr:uid="{3AE1A2FF-0DA9-4436-B55C-886D192D3750}"/>
    <cellStyle name="Normal 226" xfId="2602" xr:uid="{026C1BA5-F504-4379-AD67-BBA83DF6B228}"/>
    <cellStyle name="Normal 227" xfId="2603" xr:uid="{0DA465ED-87A4-4594-BD34-93CE4E673174}"/>
    <cellStyle name="Normal 228" xfId="2580" xr:uid="{CC08C992-FFFF-456B-BA94-87B55CB69750}"/>
    <cellStyle name="Normal 229" xfId="2604" xr:uid="{22F9B5BD-DCFC-466D-AE50-915F878BBC91}"/>
    <cellStyle name="Normal 23" xfId="2194" xr:uid="{00000000-0005-0000-0000-00008D080000}"/>
    <cellStyle name="Normal 230" xfId="2605" xr:uid="{E2AA0E67-140E-4C4E-85C0-3FE8AB46AFFC}"/>
    <cellStyle name="Normal 231" xfId="2606" xr:uid="{B96691A1-DAAA-4309-B356-8CD40F36C635}"/>
    <cellStyle name="Normal 232" xfId="2607" xr:uid="{DFF80F5A-5166-4BDC-B5C2-CF60729C63A8}"/>
    <cellStyle name="Normal 233" xfId="2608" xr:uid="{CAC48F85-55F3-42B0-A368-845167B67435}"/>
    <cellStyle name="Normal 234" xfId="2609" xr:uid="{2278C2BA-BCCF-4BBB-B78A-730612AB8875}"/>
    <cellStyle name="Normal 235" xfId="2610" xr:uid="{97887648-F11C-4450-B4DC-9F2029F7AFB0}"/>
    <cellStyle name="Normal 236" xfId="2611" xr:uid="{C96D31DD-D84D-44D1-978D-C7A85E2D04E9}"/>
    <cellStyle name="Normal 237" xfId="2631" xr:uid="{1680CB75-BF9B-4B73-B2B8-015C7D3A1A84}"/>
    <cellStyle name="Normal 238" xfId="2651" xr:uid="{4E2571B9-5C04-4902-9686-2852248EFBC0}"/>
    <cellStyle name="Normal 239" xfId="2671" xr:uid="{EAFC4FA9-DB71-4DCC-91DD-526797CEEFCE}"/>
    <cellStyle name="Normal 24" xfId="2195" xr:uid="{00000000-0005-0000-0000-00008E080000}"/>
    <cellStyle name="Normal 240" xfId="2712" xr:uid="{58D9F592-9F81-48E3-BF78-D5090D4350C7}"/>
    <cellStyle name="Normal 241" xfId="2713" xr:uid="{217B4CB8-E378-4457-83F9-967F562EE27A}"/>
    <cellStyle name="Normal 242" xfId="2714" xr:uid="{5DD1C864-C9FC-44CA-9E0E-F2D59AEADE68}"/>
    <cellStyle name="Normal 243" xfId="2715" xr:uid="{E83B7252-C203-4DD4-B16E-943AA6B53FC6}"/>
    <cellStyle name="Normal 244" xfId="2735" xr:uid="{758B68F8-6105-41E9-9321-83632EEB97D4}"/>
    <cellStyle name="Normal 245" xfId="2755" xr:uid="{72FD3FD2-20B1-4466-9671-3C7B53C3DDFA}"/>
    <cellStyle name="Normal 246" xfId="2775" xr:uid="{EA80E488-1D77-4E6E-9A72-2584D4796A21}"/>
    <cellStyle name="Normal 247" xfId="2795" xr:uid="{AC37864E-194D-4A80-BA8D-912F8B207464}"/>
    <cellStyle name="Normal 248" xfId="2815" xr:uid="{E8CA143F-5F50-4886-BD8D-58815DDA4DDC}"/>
    <cellStyle name="Normal 249" xfId="2816" xr:uid="{60865DA0-6E21-44D7-8B8C-45C2AA153DE6}"/>
    <cellStyle name="Normal 25" xfId="2196" xr:uid="{00000000-0005-0000-0000-00008F080000}"/>
    <cellStyle name="Normal 250" xfId="2836" xr:uid="{9F1D55C6-C939-4818-8A20-C38204CF9AF6}"/>
    <cellStyle name="Normal 251" xfId="2837" xr:uid="{889E6003-5C10-4E7C-AC96-208C423514B6}"/>
    <cellStyle name="Normal 252" xfId="2838" xr:uid="{36BDAEF9-55E8-4641-8755-BE93D7EDDA27}"/>
    <cellStyle name="Normal 253" xfId="2858" xr:uid="{ACD67AE8-2E9F-48E3-BCB1-6259A866AB63}"/>
    <cellStyle name="Normal 254" xfId="2859" xr:uid="{EFD4975E-15F0-43E0-85F5-C11CA6CE96FA}"/>
    <cellStyle name="Normal 255" xfId="2876" xr:uid="{B22EA7DB-53D2-47B9-B9AE-03ED16A5AF34}"/>
    <cellStyle name="Normal 256" xfId="2880" xr:uid="{21EAA1E2-887F-4875-ABAB-A452C67AD2EA}"/>
    <cellStyle name="Normal 257" xfId="2881" xr:uid="{54394BF6-49EB-49B1-8359-93BC193B7AFB}"/>
    <cellStyle name="Normal 258" xfId="2901" xr:uid="{F0ECD508-4343-488D-925D-4C025E506418}"/>
    <cellStyle name="Normal 259" xfId="2903" xr:uid="{B4E4353A-ED71-41E0-9D33-E4038F4FEC9C}"/>
    <cellStyle name="Normal 26" xfId="2197" xr:uid="{00000000-0005-0000-0000-000090080000}"/>
    <cellStyle name="Normal 260" xfId="2902" xr:uid="{BC7191F5-5171-4A7C-BDA5-6412769F3CF7}"/>
    <cellStyle name="Normal 261" xfId="2923" xr:uid="{2720CE46-97DC-4C1D-A3E7-A9CA2A0C2BBF}"/>
    <cellStyle name="Normal 262" xfId="2943" xr:uid="{290EFE17-CC9C-4DB1-A922-C3B5788C7F52}"/>
    <cellStyle name="Normal 263" xfId="2944" xr:uid="{B3858E21-97C3-4A54-B7B8-B1100D8E1663}"/>
    <cellStyle name="Normal 264" xfId="2964" xr:uid="{4901E8FA-3200-4DE4-8FEB-94090C958A65}"/>
    <cellStyle name="Normal 265" xfId="2965" xr:uid="{0C2941AE-142D-4AF9-A55E-22B6871A562B}"/>
    <cellStyle name="Normal 266" xfId="2985" xr:uid="{A27FE6D8-846A-4622-B7CF-96C7E60BDA50}"/>
    <cellStyle name="Normal 267" xfId="2987" xr:uid="{EFF12EF0-BC1E-4032-94A1-F3E0FF326489}"/>
    <cellStyle name="Normal 268" xfId="3006" xr:uid="{D1C85B4A-A72E-46A7-AA65-7C552673543C}"/>
    <cellStyle name="Normal 269" xfId="2595" xr:uid="{B5A7F814-2E3E-47C1-9730-237EC05BF2BF}"/>
    <cellStyle name="Normal 27" xfId="2198" xr:uid="{00000000-0005-0000-0000-000091080000}"/>
    <cellStyle name="Normal 28" xfId="2199" xr:uid="{00000000-0005-0000-0000-000092080000}"/>
    <cellStyle name="Normal 29" xfId="2200" xr:uid="{00000000-0005-0000-0000-000093080000}"/>
    <cellStyle name="Normal 3" xfId="19" xr:uid="{00000000-0005-0000-0000-000094080000}"/>
    <cellStyle name="Normal 3 2" xfId="20" xr:uid="{00000000-0005-0000-0000-000095080000}"/>
    <cellStyle name="Normal 30" xfId="2201" xr:uid="{00000000-0005-0000-0000-000096080000}"/>
    <cellStyle name="Normal 31" xfId="2202" xr:uid="{00000000-0005-0000-0000-000097080000}"/>
    <cellStyle name="Normal 32" xfId="2203" xr:uid="{00000000-0005-0000-0000-000098080000}"/>
    <cellStyle name="Normal 33" xfId="2204" xr:uid="{00000000-0005-0000-0000-000099080000}"/>
    <cellStyle name="Normal 34" xfId="2205" xr:uid="{00000000-0005-0000-0000-00009A080000}"/>
    <cellStyle name="Normal 35" xfId="2206" xr:uid="{00000000-0005-0000-0000-00009B080000}"/>
    <cellStyle name="Normal 36" xfId="2207" xr:uid="{00000000-0005-0000-0000-00009C080000}"/>
    <cellStyle name="Normal 37" xfId="2208" xr:uid="{00000000-0005-0000-0000-00009D080000}"/>
    <cellStyle name="Normal 38" xfId="2209" xr:uid="{00000000-0005-0000-0000-00009E080000}"/>
    <cellStyle name="Normal 39" xfId="2210" xr:uid="{00000000-0005-0000-0000-00009F080000}"/>
    <cellStyle name="Normal 4" xfId="21" xr:uid="{00000000-0005-0000-0000-0000A0080000}"/>
    <cellStyle name="Normal 4 2" xfId="2475" xr:uid="{C4536076-ECAF-4672-976F-748DA32D6CE7}"/>
    <cellStyle name="Normal 40" xfId="2211" xr:uid="{00000000-0005-0000-0000-0000A1080000}"/>
    <cellStyle name="Normal 41" xfId="2212" xr:uid="{00000000-0005-0000-0000-0000A2080000}"/>
    <cellStyle name="Normal 42" xfId="2213" xr:uid="{00000000-0005-0000-0000-0000A3080000}"/>
    <cellStyle name="Normal 43" xfId="2214" xr:uid="{00000000-0005-0000-0000-0000A4080000}"/>
    <cellStyle name="Normal 44" xfId="2215" xr:uid="{00000000-0005-0000-0000-0000A5080000}"/>
    <cellStyle name="Normal 4487" xfId="2592" xr:uid="{C78F1806-00FF-4D01-8446-561F4F9FD072}"/>
    <cellStyle name="Normal 45" xfId="2216" xr:uid="{00000000-0005-0000-0000-0000A6080000}"/>
    <cellStyle name="Normal 46" xfId="2217" xr:uid="{00000000-0005-0000-0000-0000A7080000}"/>
    <cellStyle name="Normal 47" xfId="2218" xr:uid="{00000000-0005-0000-0000-0000A8080000}"/>
    <cellStyle name="Normal 48" xfId="2219" xr:uid="{00000000-0005-0000-0000-0000A9080000}"/>
    <cellStyle name="Normal 49" xfId="2220" xr:uid="{00000000-0005-0000-0000-0000AA080000}"/>
    <cellStyle name="Normal 5" xfId="13" xr:uid="{00000000-0005-0000-0000-0000AB080000}"/>
    <cellStyle name="Normal 50" xfId="2221" xr:uid="{00000000-0005-0000-0000-0000AC080000}"/>
    <cellStyle name="Normal 51" xfId="2222" xr:uid="{00000000-0005-0000-0000-0000AD080000}"/>
    <cellStyle name="Normal 52" xfId="2223" xr:uid="{00000000-0005-0000-0000-0000AE080000}"/>
    <cellStyle name="Normal 53" xfId="2224" xr:uid="{00000000-0005-0000-0000-0000AF080000}"/>
    <cellStyle name="Normal 54" xfId="2225" xr:uid="{00000000-0005-0000-0000-0000B0080000}"/>
    <cellStyle name="Normal 55" xfId="2226" xr:uid="{00000000-0005-0000-0000-0000B1080000}"/>
    <cellStyle name="Normal 56" xfId="2227" xr:uid="{00000000-0005-0000-0000-0000B2080000}"/>
    <cellStyle name="Normal 57" xfId="2228" xr:uid="{00000000-0005-0000-0000-0000B3080000}"/>
    <cellStyle name="Normal 58" xfId="2229" xr:uid="{00000000-0005-0000-0000-0000B4080000}"/>
    <cellStyle name="Normal 59" xfId="2230" xr:uid="{00000000-0005-0000-0000-0000B5080000}"/>
    <cellStyle name="Normal 6" xfId="2231" xr:uid="{00000000-0005-0000-0000-0000B6080000}"/>
    <cellStyle name="Normal 60" xfId="2232" xr:uid="{00000000-0005-0000-0000-0000B7080000}"/>
    <cellStyle name="Normal 61" xfId="2233" xr:uid="{00000000-0005-0000-0000-0000B8080000}"/>
    <cellStyle name="Normal 62" xfId="2234" xr:uid="{00000000-0005-0000-0000-0000B9080000}"/>
    <cellStyle name="Normal 63" xfId="2235" xr:uid="{00000000-0005-0000-0000-0000BA080000}"/>
    <cellStyle name="Normal 64" xfId="2236" xr:uid="{00000000-0005-0000-0000-0000BB080000}"/>
    <cellStyle name="Normal 65" xfId="2237" xr:uid="{00000000-0005-0000-0000-0000BC080000}"/>
    <cellStyle name="Normal 66" xfId="2238" xr:uid="{00000000-0005-0000-0000-0000BD080000}"/>
    <cellStyle name="Normal 67" xfId="2239" xr:uid="{00000000-0005-0000-0000-0000BE080000}"/>
    <cellStyle name="Normal 68" xfId="2240" xr:uid="{00000000-0005-0000-0000-0000BF080000}"/>
    <cellStyle name="Normal 69" xfId="2241" xr:uid="{00000000-0005-0000-0000-0000C0080000}"/>
    <cellStyle name="Normal 7" xfId="2242" xr:uid="{00000000-0005-0000-0000-0000C1080000}"/>
    <cellStyle name="Normal 70" xfId="2243" xr:uid="{00000000-0005-0000-0000-0000C2080000}"/>
    <cellStyle name="Normal 71" xfId="2244" xr:uid="{00000000-0005-0000-0000-0000C3080000}"/>
    <cellStyle name="Normal 72" xfId="2245" xr:uid="{00000000-0005-0000-0000-0000C4080000}"/>
    <cellStyle name="Normal 73" xfId="2246" xr:uid="{00000000-0005-0000-0000-0000C5080000}"/>
    <cellStyle name="Normal 74" xfId="2247" xr:uid="{00000000-0005-0000-0000-0000C6080000}"/>
    <cellStyle name="Normal 75" xfId="2248" xr:uid="{00000000-0005-0000-0000-0000C7080000}"/>
    <cellStyle name="Normal 76" xfId="2249" xr:uid="{00000000-0005-0000-0000-0000C8080000}"/>
    <cellStyle name="Normal 77" xfId="2250" xr:uid="{00000000-0005-0000-0000-0000C9080000}"/>
    <cellStyle name="Normal 78" xfId="2251" xr:uid="{00000000-0005-0000-0000-0000CA080000}"/>
    <cellStyle name="Normal 79" xfId="2252" xr:uid="{00000000-0005-0000-0000-0000CB080000}"/>
    <cellStyle name="Normal 8" xfId="2253" xr:uid="{00000000-0005-0000-0000-0000CC080000}"/>
    <cellStyle name="Normal 80" xfId="2254" xr:uid="{00000000-0005-0000-0000-0000CD080000}"/>
    <cellStyle name="Normal 81" xfId="2255" xr:uid="{00000000-0005-0000-0000-0000CE080000}"/>
    <cellStyle name="Normal 82" xfId="2256" xr:uid="{00000000-0005-0000-0000-0000CF080000}"/>
    <cellStyle name="Normal 83" xfId="2257" xr:uid="{00000000-0005-0000-0000-0000D0080000}"/>
    <cellStyle name="Normal 84" xfId="2258" xr:uid="{00000000-0005-0000-0000-0000D1080000}"/>
    <cellStyle name="Normal 85" xfId="2259" xr:uid="{00000000-0005-0000-0000-0000D2080000}"/>
    <cellStyle name="Normal 86" xfId="2260" xr:uid="{00000000-0005-0000-0000-0000D3080000}"/>
    <cellStyle name="Normal 87" xfId="2261" xr:uid="{00000000-0005-0000-0000-0000D4080000}"/>
    <cellStyle name="Normal 88" xfId="2262" xr:uid="{00000000-0005-0000-0000-0000D5080000}"/>
    <cellStyle name="Normal 89" xfId="2263" xr:uid="{00000000-0005-0000-0000-0000D6080000}"/>
    <cellStyle name="Normal 9" xfId="2264" xr:uid="{00000000-0005-0000-0000-0000D7080000}"/>
    <cellStyle name="Normal 90" xfId="2265" xr:uid="{00000000-0005-0000-0000-0000D8080000}"/>
    <cellStyle name="Normal 91" xfId="2266" xr:uid="{00000000-0005-0000-0000-0000D9080000}"/>
    <cellStyle name="Normal 92" xfId="2267" xr:uid="{00000000-0005-0000-0000-0000DA080000}"/>
    <cellStyle name="Normal 93" xfId="2268" xr:uid="{00000000-0005-0000-0000-0000DB080000}"/>
    <cellStyle name="Normal 94" xfId="2269" xr:uid="{00000000-0005-0000-0000-0000DC080000}"/>
    <cellStyle name="Normal 95" xfId="2270" xr:uid="{00000000-0005-0000-0000-0000DD080000}"/>
    <cellStyle name="Normal 96" xfId="2271" xr:uid="{00000000-0005-0000-0000-0000DE080000}"/>
    <cellStyle name="Normal 97" xfId="2272" xr:uid="{00000000-0005-0000-0000-0000DF080000}"/>
    <cellStyle name="Normal 98" xfId="2273" xr:uid="{00000000-0005-0000-0000-0000E0080000}"/>
    <cellStyle name="Normal 99" xfId="2274" xr:uid="{00000000-0005-0000-0000-0000E1080000}"/>
    <cellStyle name="Note 10" xfId="2275" xr:uid="{00000000-0005-0000-0000-0000E2080000}"/>
    <cellStyle name="Note 100" xfId="2276" xr:uid="{00000000-0005-0000-0000-0000E3080000}"/>
    <cellStyle name="Note 101" xfId="2277" xr:uid="{00000000-0005-0000-0000-0000E4080000}"/>
    <cellStyle name="Note 102" xfId="2278" xr:uid="{00000000-0005-0000-0000-0000E5080000}"/>
    <cellStyle name="Note 103" xfId="2279" xr:uid="{00000000-0005-0000-0000-0000E6080000}"/>
    <cellStyle name="Note 104" xfId="2280" xr:uid="{00000000-0005-0000-0000-0000E7080000}"/>
    <cellStyle name="Note 105" xfId="2281" xr:uid="{00000000-0005-0000-0000-0000E8080000}"/>
    <cellStyle name="Note 106" xfId="2282" xr:uid="{00000000-0005-0000-0000-0000E9080000}"/>
    <cellStyle name="Note 107" xfId="2283" xr:uid="{00000000-0005-0000-0000-0000EA080000}"/>
    <cellStyle name="Note 108" xfId="2284" xr:uid="{00000000-0005-0000-0000-0000EB080000}"/>
    <cellStyle name="Note 109" xfId="2285" xr:uid="{00000000-0005-0000-0000-0000EC080000}"/>
    <cellStyle name="Note 11" xfId="2286" xr:uid="{00000000-0005-0000-0000-0000ED080000}"/>
    <cellStyle name="Note 110" xfId="2287" xr:uid="{00000000-0005-0000-0000-0000EE080000}"/>
    <cellStyle name="Note 111" xfId="2288" xr:uid="{00000000-0005-0000-0000-0000EF080000}"/>
    <cellStyle name="Note 112" xfId="2289" xr:uid="{00000000-0005-0000-0000-0000F0080000}"/>
    <cellStyle name="Note 113" xfId="2290" xr:uid="{00000000-0005-0000-0000-0000F1080000}"/>
    <cellStyle name="Note 114" xfId="2291" xr:uid="{00000000-0005-0000-0000-0000F2080000}"/>
    <cellStyle name="Note 115" xfId="2292" xr:uid="{00000000-0005-0000-0000-0000F3080000}"/>
    <cellStyle name="Note 116" xfId="2293" xr:uid="{00000000-0005-0000-0000-0000F4080000}"/>
    <cellStyle name="Note 117" xfId="2294" xr:uid="{00000000-0005-0000-0000-0000F5080000}"/>
    <cellStyle name="Note 118" xfId="2295" xr:uid="{00000000-0005-0000-0000-0000F6080000}"/>
    <cellStyle name="Note 119" xfId="2296" xr:uid="{00000000-0005-0000-0000-0000F7080000}"/>
    <cellStyle name="Note 12" xfId="2297" xr:uid="{00000000-0005-0000-0000-0000F8080000}"/>
    <cellStyle name="Note 120" xfId="2298" xr:uid="{00000000-0005-0000-0000-0000F9080000}"/>
    <cellStyle name="Note 121" xfId="2299" xr:uid="{00000000-0005-0000-0000-0000FA080000}"/>
    <cellStyle name="Note 122" xfId="2300" xr:uid="{00000000-0005-0000-0000-0000FB080000}"/>
    <cellStyle name="Note 123" xfId="2301" xr:uid="{00000000-0005-0000-0000-0000FC080000}"/>
    <cellStyle name="Note 124" xfId="2302" xr:uid="{00000000-0005-0000-0000-0000FD080000}"/>
    <cellStyle name="Note 125" xfId="2303" xr:uid="{00000000-0005-0000-0000-0000FE080000}"/>
    <cellStyle name="Note 126" xfId="2304" xr:uid="{00000000-0005-0000-0000-0000FF080000}"/>
    <cellStyle name="Note 127" xfId="2305" xr:uid="{00000000-0005-0000-0000-000000090000}"/>
    <cellStyle name="Note 128" xfId="2306" xr:uid="{00000000-0005-0000-0000-000001090000}"/>
    <cellStyle name="Note 129" xfId="2307" xr:uid="{00000000-0005-0000-0000-000002090000}"/>
    <cellStyle name="Note 13" xfId="2308" xr:uid="{00000000-0005-0000-0000-000003090000}"/>
    <cellStyle name="Note 130" xfId="2309" xr:uid="{00000000-0005-0000-0000-000004090000}"/>
    <cellStyle name="Note 131" xfId="2310" xr:uid="{00000000-0005-0000-0000-000005090000}"/>
    <cellStyle name="Note 132" xfId="2311" xr:uid="{00000000-0005-0000-0000-000006090000}"/>
    <cellStyle name="Note 133" xfId="2312" xr:uid="{00000000-0005-0000-0000-000007090000}"/>
    <cellStyle name="Note 134" xfId="2313" xr:uid="{00000000-0005-0000-0000-000008090000}"/>
    <cellStyle name="Note 135" xfId="2314" xr:uid="{00000000-0005-0000-0000-000009090000}"/>
    <cellStyle name="Note 136" xfId="2315" xr:uid="{00000000-0005-0000-0000-00000A090000}"/>
    <cellStyle name="Note 137" xfId="2316" xr:uid="{00000000-0005-0000-0000-00000B090000}"/>
    <cellStyle name="Note 138" xfId="2317" xr:uid="{00000000-0005-0000-0000-00000C090000}"/>
    <cellStyle name="Note 139" xfId="2318" xr:uid="{00000000-0005-0000-0000-00000D090000}"/>
    <cellStyle name="Note 14" xfId="2319" xr:uid="{00000000-0005-0000-0000-00000E090000}"/>
    <cellStyle name="Note 140" xfId="2320" xr:uid="{00000000-0005-0000-0000-00000F090000}"/>
    <cellStyle name="Note 141" xfId="2321" xr:uid="{00000000-0005-0000-0000-000010090000}"/>
    <cellStyle name="Note 142" xfId="2322" xr:uid="{00000000-0005-0000-0000-000011090000}"/>
    <cellStyle name="Note 143" xfId="2323" xr:uid="{00000000-0005-0000-0000-000012090000}"/>
    <cellStyle name="Note 144" xfId="2324" xr:uid="{00000000-0005-0000-0000-000013090000}"/>
    <cellStyle name="Note 145" xfId="2325" xr:uid="{00000000-0005-0000-0000-000014090000}"/>
    <cellStyle name="Note 146" xfId="2326" xr:uid="{00000000-0005-0000-0000-000015090000}"/>
    <cellStyle name="Note 147" xfId="2327" xr:uid="{00000000-0005-0000-0000-000016090000}"/>
    <cellStyle name="Note 148" xfId="2328" xr:uid="{00000000-0005-0000-0000-000017090000}"/>
    <cellStyle name="Note 149" xfId="2329" xr:uid="{00000000-0005-0000-0000-000018090000}"/>
    <cellStyle name="Note 15" xfId="2330" xr:uid="{00000000-0005-0000-0000-000019090000}"/>
    <cellStyle name="Note 150" xfId="2331" xr:uid="{00000000-0005-0000-0000-00001A090000}"/>
    <cellStyle name="Note 151" xfId="2332" xr:uid="{00000000-0005-0000-0000-00001B090000}"/>
    <cellStyle name="Note 152" xfId="2333" xr:uid="{00000000-0005-0000-0000-00001C090000}"/>
    <cellStyle name="Note 153" xfId="2334" xr:uid="{00000000-0005-0000-0000-00001D090000}"/>
    <cellStyle name="Note 154" xfId="2335" xr:uid="{00000000-0005-0000-0000-00001E090000}"/>
    <cellStyle name="Note 155" xfId="2336" xr:uid="{00000000-0005-0000-0000-00001F090000}"/>
    <cellStyle name="Note 156" xfId="2482" xr:uid="{303D0871-17D3-4E19-8DF9-806197355D9E}"/>
    <cellStyle name="Note 157" xfId="2498" xr:uid="{F8109BFB-F9C3-484A-8582-922CFC5F57E1}"/>
    <cellStyle name="Note 158" xfId="2513" xr:uid="{D209307C-0D5B-4A85-8D1E-CE9347C6FF17}"/>
    <cellStyle name="Note 159" xfId="2530" xr:uid="{92B00E53-404F-4462-8F10-EAA248FFB36B}"/>
    <cellStyle name="Note 16" xfId="2337" xr:uid="{00000000-0005-0000-0000-000020090000}"/>
    <cellStyle name="Note 160" xfId="2544" xr:uid="{DAABC80A-0205-4B6A-9B1D-6E40F86D13CF}"/>
    <cellStyle name="Note 161" xfId="2612" xr:uid="{0D4ABAF6-B942-442C-9469-AC9E9E1F9EEE}"/>
    <cellStyle name="Note 162" xfId="2632" xr:uid="{6F77DEAC-2E68-4873-A0A6-66381AD7DC7A}"/>
    <cellStyle name="Note 163" xfId="2652" xr:uid="{09C5FE9B-1991-4C1C-A353-3488A060498C}"/>
    <cellStyle name="Note 164" xfId="2685" xr:uid="{51FC94AA-EE6E-4B76-B34A-D8F47C58DC02}"/>
    <cellStyle name="Note 165" xfId="2716" xr:uid="{0ACB69B9-76C6-43E7-BE99-3718C0AF1C6C}"/>
    <cellStyle name="Note 166" xfId="2736" xr:uid="{73E4349E-7218-49F7-845D-68415E29EEA3}"/>
    <cellStyle name="Note 167" xfId="2756" xr:uid="{EA670C96-5AA7-48B2-8E83-184689A14E61}"/>
    <cellStyle name="Note 168" xfId="2776" xr:uid="{F9211B99-6FA0-435A-9089-4698D27957CC}"/>
    <cellStyle name="Note 169" xfId="2796" xr:uid="{A7538AC6-5325-46F4-9811-EBF26DCE3108}"/>
    <cellStyle name="Note 17" xfId="2338" xr:uid="{00000000-0005-0000-0000-000021090000}"/>
    <cellStyle name="Note 170" xfId="2817" xr:uid="{C6C26E69-2D05-4817-B344-D27D26D07BA9}"/>
    <cellStyle name="Note 171" xfId="2839" xr:uid="{223C4F70-F7C5-4BF3-941D-BFEA10EA00D0}"/>
    <cellStyle name="Note 172" xfId="2860" xr:uid="{755962F1-2EDC-4A0C-959C-2A774B870A0A}"/>
    <cellStyle name="Note 173" xfId="2882" xr:uid="{F7160C3D-2BCF-49E2-AB26-76021FCB59E7}"/>
    <cellStyle name="Note 174" xfId="2904" xr:uid="{249ED569-EA01-4044-AFF5-FD65BCB662C7}"/>
    <cellStyle name="Note 175" xfId="2924" xr:uid="{CC6E08A5-1DA1-4CBB-97B1-4CE0178F1338}"/>
    <cellStyle name="Note 176" xfId="2945" xr:uid="{964AFBB3-EDCC-41DD-978E-75236D7F276B}"/>
    <cellStyle name="Note 177" xfId="2966" xr:uid="{CB6AEA41-5410-4CA1-974F-0DEC4CEAE38E}"/>
    <cellStyle name="Note 178" xfId="2986" xr:uid="{06E7F21D-051A-4FA8-9089-B8139231F50E}"/>
    <cellStyle name="Note 179" xfId="3007" xr:uid="{98BCEDB2-0C1C-4F4C-9C4F-C3BADFF4D4AF}"/>
    <cellStyle name="Note 18" xfId="2339" xr:uid="{00000000-0005-0000-0000-000022090000}"/>
    <cellStyle name="Note 19" xfId="2340" xr:uid="{00000000-0005-0000-0000-000023090000}"/>
    <cellStyle name="Note 2" xfId="2341" xr:uid="{00000000-0005-0000-0000-000024090000}"/>
    <cellStyle name="Note 20" xfId="2342" xr:uid="{00000000-0005-0000-0000-000025090000}"/>
    <cellStyle name="Note 21" xfId="2343" xr:uid="{00000000-0005-0000-0000-000026090000}"/>
    <cellStyle name="Note 22" xfId="2344" xr:uid="{00000000-0005-0000-0000-000027090000}"/>
    <cellStyle name="Note 23" xfId="2345" xr:uid="{00000000-0005-0000-0000-000028090000}"/>
    <cellStyle name="Note 24" xfId="2346" xr:uid="{00000000-0005-0000-0000-000029090000}"/>
    <cellStyle name="Note 25" xfId="2347" xr:uid="{00000000-0005-0000-0000-00002A090000}"/>
    <cellStyle name="Note 26" xfId="2348" xr:uid="{00000000-0005-0000-0000-00002B090000}"/>
    <cellStyle name="Note 27" xfId="2349" xr:uid="{00000000-0005-0000-0000-00002C090000}"/>
    <cellStyle name="Note 28" xfId="2350" xr:uid="{00000000-0005-0000-0000-00002D090000}"/>
    <cellStyle name="Note 29" xfId="2351" xr:uid="{00000000-0005-0000-0000-00002E090000}"/>
    <cellStyle name="Note 3" xfId="2352" xr:uid="{00000000-0005-0000-0000-00002F090000}"/>
    <cellStyle name="Note 30" xfId="2353" xr:uid="{00000000-0005-0000-0000-000030090000}"/>
    <cellStyle name="Note 31" xfId="2354" xr:uid="{00000000-0005-0000-0000-000031090000}"/>
    <cellStyle name="Note 32" xfId="2355" xr:uid="{00000000-0005-0000-0000-000032090000}"/>
    <cellStyle name="Note 33" xfId="2356" xr:uid="{00000000-0005-0000-0000-000033090000}"/>
    <cellStyle name="Note 34" xfId="2357" xr:uid="{00000000-0005-0000-0000-000034090000}"/>
    <cellStyle name="Note 35" xfId="2358" xr:uid="{00000000-0005-0000-0000-000035090000}"/>
    <cellStyle name="Note 36" xfId="2359" xr:uid="{00000000-0005-0000-0000-000036090000}"/>
    <cellStyle name="Note 37" xfId="2360" xr:uid="{00000000-0005-0000-0000-000037090000}"/>
    <cellStyle name="Note 38" xfId="2361" xr:uid="{00000000-0005-0000-0000-000038090000}"/>
    <cellStyle name="Note 39" xfId="2362" xr:uid="{00000000-0005-0000-0000-000039090000}"/>
    <cellStyle name="Note 4" xfId="2363" xr:uid="{00000000-0005-0000-0000-00003A090000}"/>
    <cellStyle name="Note 40" xfId="2364" xr:uid="{00000000-0005-0000-0000-00003B090000}"/>
    <cellStyle name="Note 41" xfId="2365" xr:uid="{00000000-0005-0000-0000-00003C090000}"/>
    <cellStyle name="Note 42" xfId="2366" xr:uid="{00000000-0005-0000-0000-00003D090000}"/>
    <cellStyle name="Note 43" xfId="2367" xr:uid="{00000000-0005-0000-0000-00003E090000}"/>
    <cellStyle name="Note 44" xfId="2368" xr:uid="{00000000-0005-0000-0000-00003F090000}"/>
    <cellStyle name="Note 45" xfId="2369" xr:uid="{00000000-0005-0000-0000-000040090000}"/>
    <cellStyle name="Note 46" xfId="2370" xr:uid="{00000000-0005-0000-0000-000041090000}"/>
    <cellStyle name="Note 47" xfId="2371" xr:uid="{00000000-0005-0000-0000-000042090000}"/>
    <cellStyle name="Note 48" xfId="2372" xr:uid="{00000000-0005-0000-0000-000043090000}"/>
    <cellStyle name="Note 49" xfId="2373" xr:uid="{00000000-0005-0000-0000-000044090000}"/>
    <cellStyle name="Note 5" xfId="2374" xr:uid="{00000000-0005-0000-0000-000045090000}"/>
    <cellStyle name="Note 50" xfId="2375" xr:uid="{00000000-0005-0000-0000-000046090000}"/>
    <cellStyle name="Note 51" xfId="2376" xr:uid="{00000000-0005-0000-0000-000047090000}"/>
    <cellStyle name="Note 52" xfId="2377" xr:uid="{00000000-0005-0000-0000-000048090000}"/>
    <cellStyle name="Note 53" xfId="2378" xr:uid="{00000000-0005-0000-0000-000049090000}"/>
    <cellStyle name="Note 54" xfId="2379" xr:uid="{00000000-0005-0000-0000-00004A090000}"/>
    <cellStyle name="Note 55" xfId="2380" xr:uid="{00000000-0005-0000-0000-00004B090000}"/>
    <cellStyle name="Note 56" xfId="2381" xr:uid="{00000000-0005-0000-0000-00004C090000}"/>
    <cellStyle name="Note 57" xfId="2382" xr:uid="{00000000-0005-0000-0000-00004D090000}"/>
    <cellStyle name="Note 58" xfId="2383" xr:uid="{00000000-0005-0000-0000-00004E090000}"/>
    <cellStyle name="Note 59" xfId="2384" xr:uid="{00000000-0005-0000-0000-00004F090000}"/>
    <cellStyle name="Note 6" xfId="2385" xr:uid="{00000000-0005-0000-0000-000050090000}"/>
    <cellStyle name="Note 60" xfId="2386" xr:uid="{00000000-0005-0000-0000-000051090000}"/>
    <cellStyle name="Note 61" xfId="2387" xr:uid="{00000000-0005-0000-0000-000052090000}"/>
    <cellStyle name="Note 62" xfId="2388" xr:uid="{00000000-0005-0000-0000-000053090000}"/>
    <cellStyle name="Note 63" xfId="2389" xr:uid="{00000000-0005-0000-0000-000054090000}"/>
    <cellStyle name="Note 64" xfId="2390" xr:uid="{00000000-0005-0000-0000-000055090000}"/>
    <cellStyle name="Note 65" xfId="2391" xr:uid="{00000000-0005-0000-0000-000056090000}"/>
    <cellStyle name="Note 66" xfId="2392" xr:uid="{00000000-0005-0000-0000-000057090000}"/>
    <cellStyle name="Note 67" xfId="2393" xr:uid="{00000000-0005-0000-0000-000058090000}"/>
    <cellStyle name="Note 68" xfId="2394" xr:uid="{00000000-0005-0000-0000-000059090000}"/>
    <cellStyle name="Note 69" xfId="2395" xr:uid="{00000000-0005-0000-0000-00005A090000}"/>
    <cellStyle name="Note 7" xfId="2396" xr:uid="{00000000-0005-0000-0000-00005B090000}"/>
    <cellStyle name="Note 70" xfId="2397" xr:uid="{00000000-0005-0000-0000-00005C090000}"/>
    <cellStyle name="Note 71" xfId="2398" xr:uid="{00000000-0005-0000-0000-00005D090000}"/>
    <cellStyle name="Note 72" xfId="2399" xr:uid="{00000000-0005-0000-0000-00005E090000}"/>
    <cellStyle name="Note 73" xfId="2400" xr:uid="{00000000-0005-0000-0000-00005F090000}"/>
    <cellStyle name="Note 74" xfId="2401" xr:uid="{00000000-0005-0000-0000-000060090000}"/>
    <cellStyle name="Note 75" xfId="2402" xr:uid="{00000000-0005-0000-0000-000061090000}"/>
    <cellStyle name="Note 76" xfId="2403" xr:uid="{00000000-0005-0000-0000-000062090000}"/>
    <cellStyle name="Note 77" xfId="2404" xr:uid="{00000000-0005-0000-0000-000063090000}"/>
    <cellStyle name="Note 78" xfId="2405" xr:uid="{00000000-0005-0000-0000-000064090000}"/>
    <cellStyle name="Note 79" xfId="2406" xr:uid="{00000000-0005-0000-0000-000065090000}"/>
    <cellStyle name="Note 8" xfId="2407" xr:uid="{00000000-0005-0000-0000-000066090000}"/>
    <cellStyle name="Note 80" xfId="2408" xr:uid="{00000000-0005-0000-0000-000067090000}"/>
    <cellStyle name="Note 81" xfId="2409" xr:uid="{00000000-0005-0000-0000-000068090000}"/>
    <cellStyle name="Note 82" xfId="2410" xr:uid="{00000000-0005-0000-0000-000069090000}"/>
    <cellStyle name="Note 83" xfId="2411" xr:uid="{00000000-0005-0000-0000-00006A090000}"/>
    <cellStyle name="Note 84" xfId="2412" xr:uid="{00000000-0005-0000-0000-00006B090000}"/>
    <cellStyle name="Note 85" xfId="2413" xr:uid="{00000000-0005-0000-0000-00006C090000}"/>
    <cellStyle name="Note 86" xfId="2414" xr:uid="{00000000-0005-0000-0000-00006D090000}"/>
    <cellStyle name="Note 87" xfId="2415" xr:uid="{00000000-0005-0000-0000-00006E090000}"/>
    <cellStyle name="Note 88" xfId="2416" xr:uid="{00000000-0005-0000-0000-00006F090000}"/>
    <cellStyle name="Note 89" xfId="2417" xr:uid="{00000000-0005-0000-0000-000070090000}"/>
    <cellStyle name="Note 9" xfId="2418" xr:uid="{00000000-0005-0000-0000-000071090000}"/>
    <cellStyle name="Note 90" xfId="2419" xr:uid="{00000000-0005-0000-0000-000072090000}"/>
    <cellStyle name="Note 91" xfId="2420" xr:uid="{00000000-0005-0000-0000-000073090000}"/>
    <cellStyle name="Note 92" xfId="2421" xr:uid="{00000000-0005-0000-0000-000074090000}"/>
    <cellStyle name="Note 93" xfId="2422" xr:uid="{00000000-0005-0000-0000-000075090000}"/>
    <cellStyle name="Note 94" xfId="2423" xr:uid="{00000000-0005-0000-0000-000076090000}"/>
    <cellStyle name="Note 95" xfId="2424" xr:uid="{00000000-0005-0000-0000-000077090000}"/>
    <cellStyle name="Note 96" xfId="2425" xr:uid="{00000000-0005-0000-0000-000078090000}"/>
    <cellStyle name="Note 97" xfId="2426" xr:uid="{00000000-0005-0000-0000-000079090000}"/>
    <cellStyle name="Note 98" xfId="2427" xr:uid="{00000000-0005-0000-0000-00007A090000}"/>
    <cellStyle name="Note 99" xfId="2428" xr:uid="{00000000-0005-0000-0000-00007B090000}"/>
    <cellStyle name="Output" xfId="2441" builtinId="21" customBuiltin="1"/>
    <cellStyle name="Output 2" xfId="2680" xr:uid="{18196285-0654-4971-8524-CA4FE140C556}"/>
    <cellStyle name="Percent 2" xfId="3" xr:uid="{00000000-0005-0000-0000-00007C090000}"/>
    <cellStyle name="Percent 2 2" xfId="9" xr:uid="{00000000-0005-0000-0000-00007D090000}"/>
    <cellStyle name="Percent 2 3" xfId="7" xr:uid="{00000000-0005-0000-0000-00007E090000}"/>
    <cellStyle name="Percent 2 4" xfId="2584" xr:uid="{6564B7FB-4381-455A-821B-31F0FE2CE44E}"/>
    <cellStyle name="Percent 3" xfId="22" xr:uid="{00000000-0005-0000-0000-00007F090000}"/>
    <cellStyle name="Title 2" xfId="2429" xr:uid="{00000000-0005-0000-0000-000080090000}"/>
    <cellStyle name="Title 3" xfId="2467" xr:uid="{A38D1860-47F0-4253-810E-28321C052B1B}"/>
    <cellStyle name="Total" xfId="2447" builtinId="25" customBuiltin="1"/>
    <cellStyle name="Total 2" xfId="2687" xr:uid="{30C4950E-937F-453F-97B6-CF2145FFB8F7}"/>
    <cellStyle name="Warning Text" xfId="2445" builtinId="11" customBuiltin="1"/>
    <cellStyle name="Warning Text 2" xfId="2684" xr:uid="{0FDD0908-F84B-4AB3-808F-62076F7F1622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3.xml"/><Relationship Id="rId84" Type="http://schemas.openxmlformats.org/officeDocument/2006/relationships/externalLink" Target="externalLinks/externalLink24.xml"/><Relationship Id="rId138" Type="http://schemas.openxmlformats.org/officeDocument/2006/relationships/externalLink" Target="externalLinks/externalLink78.xml"/><Relationship Id="rId107" Type="http://schemas.openxmlformats.org/officeDocument/2006/relationships/externalLink" Target="externalLinks/externalLink4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4.xml"/><Relationship Id="rId128" Type="http://schemas.openxmlformats.org/officeDocument/2006/relationships/externalLink" Target="externalLinks/externalLink68.xml"/><Relationship Id="rId149" Type="http://schemas.openxmlformats.org/officeDocument/2006/relationships/externalLink" Target="externalLinks/externalLink89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externalLink" Target="externalLinks/externalLink4.xml"/><Relationship Id="rId118" Type="http://schemas.openxmlformats.org/officeDocument/2006/relationships/externalLink" Target="externalLinks/externalLink58.xml"/><Relationship Id="rId139" Type="http://schemas.openxmlformats.org/officeDocument/2006/relationships/externalLink" Target="externalLinks/externalLink79.xml"/><Relationship Id="rId80" Type="http://schemas.openxmlformats.org/officeDocument/2006/relationships/externalLink" Target="externalLinks/externalLink20.xml"/><Relationship Id="rId85" Type="http://schemas.openxmlformats.org/officeDocument/2006/relationships/externalLink" Target="externalLinks/externalLink25.xml"/><Relationship Id="rId150" Type="http://schemas.openxmlformats.org/officeDocument/2006/relationships/externalLink" Target="externalLinks/externalLink9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43.xml"/><Relationship Id="rId108" Type="http://schemas.openxmlformats.org/officeDocument/2006/relationships/externalLink" Target="externalLinks/externalLink48.xml"/><Relationship Id="rId124" Type="http://schemas.openxmlformats.org/officeDocument/2006/relationships/externalLink" Target="externalLinks/externalLink64.xml"/><Relationship Id="rId129" Type="http://schemas.openxmlformats.org/officeDocument/2006/relationships/externalLink" Target="externalLinks/externalLink69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10.xml"/><Relationship Id="rId75" Type="http://schemas.openxmlformats.org/officeDocument/2006/relationships/externalLink" Target="externalLinks/externalLink15.xml"/><Relationship Id="rId91" Type="http://schemas.openxmlformats.org/officeDocument/2006/relationships/externalLink" Target="externalLinks/externalLink31.xml"/><Relationship Id="rId96" Type="http://schemas.openxmlformats.org/officeDocument/2006/relationships/externalLink" Target="externalLinks/externalLink36.xml"/><Relationship Id="rId140" Type="http://schemas.openxmlformats.org/officeDocument/2006/relationships/externalLink" Target="externalLinks/externalLink80.xml"/><Relationship Id="rId145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4.xml"/><Relationship Id="rId119" Type="http://schemas.openxmlformats.org/officeDocument/2006/relationships/externalLink" Target="externalLinks/externalLink5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81" Type="http://schemas.openxmlformats.org/officeDocument/2006/relationships/externalLink" Target="externalLinks/externalLink21.xml"/><Relationship Id="rId86" Type="http://schemas.openxmlformats.org/officeDocument/2006/relationships/externalLink" Target="externalLinks/externalLink26.xml"/><Relationship Id="rId130" Type="http://schemas.openxmlformats.org/officeDocument/2006/relationships/externalLink" Target="externalLinks/externalLink70.xml"/><Relationship Id="rId135" Type="http://schemas.openxmlformats.org/officeDocument/2006/relationships/externalLink" Target="externalLinks/externalLink75.xml"/><Relationship Id="rId151" Type="http://schemas.openxmlformats.org/officeDocument/2006/relationships/externalLink" Target="externalLinks/externalLink9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6.xml"/><Relationship Id="rId97" Type="http://schemas.openxmlformats.org/officeDocument/2006/relationships/externalLink" Target="externalLinks/externalLink37.xml"/><Relationship Id="rId104" Type="http://schemas.openxmlformats.org/officeDocument/2006/relationships/externalLink" Target="externalLinks/externalLink44.xml"/><Relationship Id="rId120" Type="http://schemas.openxmlformats.org/officeDocument/2006/relationships/externalLink" Target="externalLinks/externalLink60.xml"/><Relationship Id="rId125" Type="http://schemas.openxmlformats.org/officeDocument/2006/relationships/externalLink" Target="externalLinks/externalLink65.xml"/><Relationship Id="rId141" Type="http://schemas.openxmlformats.org/officeDocument/2006/relationships/externalLink" Target="externalLinks/externalLink81.xml"/><Relationship Id="rId146" Type="http://schemas.openxmlformats.org/officeDocument/2006/relationships/externalLink" Target="externalLinks/externalLink8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92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6.xml"/><Relationship Id="rId87" Type="http://schemas.openxmlformats.org/officeDocument/2006/relationships/externalLink" Target="externalLinks/externalLink27.xml"/><Relationship Id="rId110" Type="http://schemas.openxmlformats.org/officeDocument/2006/relationships/externalLink" Target="externalLinks/externalLink50.xml"/><Relationship Id="rId115" Type="http://schemas.openxmlformats.org/officeDocument/2006/relationships/externalLink" Target="externalLinks/externalLink55.xml"/><Relationship Id="rId131" Type="http://schemas.openxmlformats.org/officeDocument/2006/relationships/externalLink" Target="externalLinks/externalLink71.xml"/><Relationship Id="rId136" Type="http://schemas.openxmlformats.org/officeDocument/2006/relationships/externalLink" Target="externalLinks/externalLink76.xml"/><Relationship Id="rId157" Type="http://schemas.openxmlformats.org/officeDocument/2006/relationships/sharedStrings" Target="sharedStrings.xml"/><Relationship Id="rId61" Type="http://schemas.openxmlformats.org/officeDocument/2006/relationships/externalLink" Target="externalLinks/externalLink1.xml"/><Relationship Id="rId82" Type="http://schemas.openxmlformats.org/officeDocument/2006/relationships/externalLink" Target="externalLinks/externalLink22.xml"/><Relationship Id="rId152" Type="http://schemas.openxmlformats.org/officeDocument/2006/relationships/externalLink" Target="externalLinks/externalLink9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7.xml"/><Relationship Id="rId100" Type="http://schemas.openxmlformats.org/officeDocument/2006/relationships/externalLink" Target="externalLinks/externalLink40.xml"/><Relationship Id="rId105" Type="http://schemas.openxmlformats.org/officeDocument/2006/relationships/externalLink" Target="externalLinks/externalLink45.xml"/><Relationship Id="rId126" Type="http://schemas.openxmlformats.org/officeDocument/2006/relationships/externalLink" Target="externalLinks/externalLink66.xml"/><Relationship Id="rId147" Type="http://schemas.openxmlformats.org/officeDocument/2006/relationships/externalLink" Target="externalLinks/externalLink8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93" Type="http://schemas.openxmlformats.org/officeDocument/2006/relationships/externalLink" Target="externalLinks/externalLink33.xml"/><Relationship Id="rId98" Type="http://schemas.openxmlformats.org/officeDocument/2006/relationships/externalLink" Target="externalLinks/externalLink38.xml"/><Relationship Id="rId121" Type="http://schemas.openxmlformats.org/officeDocument/2006/relationships/externalLink" Target="externalLinks/externalLink61.xml"/><Relationship Id="rId142" Type="http://schemas.openxmlformats.org/officeDocument/2006/relationships/externalLink" Target="externalLinks/externalLink8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7.xml"/><Relationship Id="rId116" Type="http://schemas.openxmlformats.org/officeDocument/2006/relationships/externalLink" Target="externalLinks/externalLink56.xml"/><Relationship Id="rId137" Type="http://schemas.openxmlformats.org/officeDocument/2006/relationships/externalLink" Target="externalLinks/externalLink7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2.xml"/><Relationship Id="rId83" Type="http://schemas.openxmlformats.org/officeDocument/2006/relationships/externalLink" Target="externalLinks/externalLink23.xml"/><Relationship Id="rId88" Type="http://schemas.openxmlformats.org/officeDocument/2006/relationships/externalLink" Target="externalLinks/externalLink28.xml"/><Relationship Id="rId111" Type="http://schemas.openxmlformats.org/officeDocument/2006/relationships/externalLink" Target="externalLinks/externalLink51.xml"/><Relationship Id="rId132" Type="http://schemas.openxmlformats.org/officeDocument/2006/relationships/externalLink" Target="externalLinks/externalLink72.xml"/><Relationship Id="rId153" Type="http://schemas.openxmlformats.org/officeDocument/2006/relationships/externalLink" Target="externalLinks/externalLink9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6.xml"/><Relationship Id="rId127" Type="http://schemas.openxmlformats.org/officeDocument/2006/relationships/externalLink" Target="externalLinks/externalLink6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3.xml"/><Relationship Id="rId78" Type="http://schemas.openxmlformats.org/officeDocument/2006/relationships/externalLink" Target="externalLinks/externalLink18.xml"/><Relationship Id="rId94" Type="http://schemas.openxmlformats.org/officeDocument/2006/relationships/externalLink" Target="externalLinks/externalLink34.xml"/><Relationship Id="rId99" Type="http://schemas.openxmlformats.org/officeDocument/2006/relationships/externalLink" Target="externalLinks/externalLink39.xml"/><Relationship Id="rId101" Type="http://schemas.openxmlformats.org/officeDocument/2006/relationships/externalLink" Target="externalLinks/externalLink41.xml"/><Relationship Id="rId122" Type="http://schemas.openxmlformats.org/officeDocument/2006/relationships/externalLink" Target="externalLinks/externalLink62.xml"/><Relationship Id="rId143" Type="http://schemas.openxmlformats.org/officeDocument/2006/relationships/externalLink" Target="externalLinks/externalLink83.xml"/><Relationship Id="rId148" Type="http://schemas.openxmlformats.org/officeDocument/2006/relationships/externalLink" Target="externalLinks/externalLink8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8.xml"/><Relationship Id="rId89" Type="http://schemas.openxmlformats.org/officeDocument/2006/relationships/externalLink" Target="externalLinks/externalLink29.xml"/><Relationship Id="rId112" Type="http://schemas.openxmlformats.org/officeDocument/2006/relationships/externalLink" Target="externalLinks/externalLink52.xml"/><Relationship Id="rId133" Type="http://schemas.openxmlformats.org/officeDocument/2006/relationships/externalLink" Target="externalLinks/externalLink73.xml"/><Relationship Id="rId154" Type="http://schemas.openxmlformats.org/officeDocument/2006/relationships/externalLink" Target="externalLinks/externalLink9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externalLink" Target="externalLinks/externalLink19.xml"/><Relationship Id="rId102" Type="http://schemas.openxmlformats.org/officeDocument/2006/relationships/externalLink" Target="externalLinks/externalLink42.xml"/><Relationship Id="rId123" Type="http://schemas.openxmlformats.org/officeDocument/2006/relationships/externalLink" Target="externalLinks/externalLink63.xml"/><Relationship Id="rId144" Type="http://schemas.openxmlformats.org/officeDocument/2006/relationships/externalLink" Target="externalLinks/externalLink84.xml"/><Relationship Id="rId90" Type="http://schemas.openxmlformats.org/officeDocument/2006/relationships/externalLink" Target="externalLinks/externalLink3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externalLink" Target="externalLinks/externalLink9.xml"/><Relationship Id="rId113" Type="http://schemas.openxmlformats.org/officeDocument/2006/relationships/externalLink" Target="externalLinks/externalLink53.xml"/><Relationship Id="rId134" Type="http://schemas.openxmlformats.org/officeDocument/2006/relationships/externalLink" Target="externalLinks/externalLink7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72</xdr:row>
      <xdr:rowOff>166408</xdr:rowOff>
    </xdr:from>
    <xdr:ext cx="5961918" cy="2690736"/>
    <xdr:pic>
      <xdr:nvPicPr>
        <xdr:cNvPr id="2" name="Picture 1">
          <a:extLst>
            <a:ext uri="{FF2B5EF4-FFF2-40B4-BE49-F238E27FC236}">
              <a16:creationId xmlns:a16="http://schemas.microsoft.com/office/drawing/2014/main" id="{AF336C5E-6BE3-4A55-A72F-A577496C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2314"/>
          <a:ext cx="5961918" cy="2690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peterso\Desktop\Documents%20and%20Settings\jdelp\Local%20Settings\Temporary%20Internet%20Files\OLK81\Debt%20Analyzer\Test3\Loan%20Inputs-3Q01-Working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5-29-98%20Mark%20to%20Mark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derderi\Local%20Settings\Temporary%20Internet%20Files\OLK101\Position%204-30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kohler\Local%20Settings\Temporary%20Internet%20Files\OLK4\Take%20Home%20Work%20Folder\Quarterly%20Credit%20Report%20as%20of%2012-31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7-31-98%20Mark%20to%20Mark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Sept.%201998\Emmes%20Consolid%203Q%2098%20GAAP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arius\North%20Star%202\Model\N-Star%20II%20Model%2006-30-04_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_east\smgpublic\TI%20II\Cash\Cash%20Analysis\2008\Cash%20analysis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me6\parafs\mortgage\CDO%20Secondary\2000\08-00\08-25%20Ar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haniu\Local%20Settings\Temporary%20Internet%20Files\OLK33\&#20303;&#12525;&#12540;&#12531;0010&#23455;&#3231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\Danaher\Project%20Airflow\Comps\Medical%20Products%20Comps%204.6.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ane\Local%20Settings\Temporary%20Internet%20Files\OLK77\data\Paper%20&amp;%20Forest\Comps\extra%20pa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PO\Chertok%20Backup\NorthStar%20Offering%20S-11\CDO%20BUSINESS\NSTR0301_0308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ikkdan\LOCALS~1\Temp\H.CONFIG.Notes.Data\GE%202002-1-Economics_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Final\PPG\Large%20Loan%20Sizing_v23_MASTER%20NEW_PPG%20(05041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Josh's%20Stuff\Files\AIG\Closing\Final%20AIG%20Model%2010-20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bryan\Local%20Settings\Temporary%20Internet%20Files\OLK3\Credit%20Enhancement%20Model\2004\CRE-8%20Credit%20Enhancement%20Model%201.30.04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WORKING%20FILES\Citibank%20Center\Financial%20Reports\08-03\0803%20Working%20Citibank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Dec.%201998\Emmes%20Consolid%204Q%2098%20GAAP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mmes%20Partners%20XII%20%20Twin%20Oaks\2000%20wp\Emmes%2012%20June%202000%20wp%20and%20f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COMM%202013-LC6%20Servicing%20Bid%20Summary%20FINAL%20pric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fox\Local%20Settings\Temporary%20Internet%20Files\OLK26\GMACCH_Loans_OBS_033103_WithSubordinateAm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Tonnelle%20Financial%20Model%20(7-1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Voranado\Voranado%20Prelim%2007.19.10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addercapital.local\Finance%20and%20Accounting\Financial%20Reporting\General%20Ledger\2022\09%20-%20September\90%20-%20Reporting\Forecast\2022-09-30\Income%20Statement%20Forecast%20-%20Q3%202022%20Forecast%20-%2009-30-2022_v6_c%20(18%25%20bonus%20accrual).xlsx?5AA6280F" TargetMode="External"/><Relationship Id="rId1" Type="http://schemas.openxmlformats.org/officeDocument/2006/relationships/externalLinkPath" Target="file:///\\5AA6280F\Income%20Statement%20Forecast%20-%20Q3%202022%20Forecast%20-%2009-30-2022_v6_c%20(18%25%20bonus%20accrual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mf04457\Local%20Settings\Temporary%20Internet%20Files\OLKA5\08-11pl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rius\GE\Model\GE%20Model%20New%2012-01-04_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Wells%20Fargo%20Center%20UW_PWM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TEMP\Ramp_Up_0605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dder\General%20ledger\September%202008\2007%2012%2031%20tb%20to%20fs%20ao%202008%2008%202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itization\Conduit_Fixed\2011\DBUBS%202011-LC3\Tapes\Prelim%20Tape\DBUBS%202011-LC3%20Prelim%20Tape%20Combined%200628%20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%20Chertok\Desktop\WAMU\2005\WAMU%20%2003-31-05%20Workpapers%20V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mresco.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yrkko\Local%20Settings\Temporary%20Internet%20Files\OLK112\Copy%20of%20NorthStar_Spreadsheet%2006.28.05(final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%20Reis%20Analyzer%20(FUSION)\Reis%20Analyzer\3Q2002%20Generic%20Risk%20Matrix%20Run\Adhoc%20Reports\FINAL%20Results\Working%20Originals\CV%20-%203Q02%20Risk%20Rating%20Worksheet%20-%20Reserves%20w%20Op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Favorites\EmptyBoo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herto\My%20Documents\NorthStar%20Backups\IPO\NRFC%20Closing\NRFC%20Parent%20Closing\12-31-05%20Quarter\Northstar%20Realty%20Finance%20Limited%20Partnership%20%2012-31-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AST%20Funding\Modeling\MAST%20Funding%20Model%2011-1-2002CP_3T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sparrow\Desktop\Take%20Home%20Work%20Folder\MINT\MINTez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CEY'S%20WORK\SR\WORK%20FOR%20OTHERS\WORK%20FOR%20DAMIANO\EREOF-Partner%20Distrib.%20Letter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jz\TrainingTheStreet\Presentations\Valuation\DCF%20&amp;%20LBO\Worksheet%20in%20Master%20Version%20DCF%20&amp;%20LBO%20for%20Fordham%20v2.0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TRAD\New%20Mark%20System\C2\C2%202001031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5CB1B7\Hospitality%20-%20Working%20Co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gisnap001\FI_DER_FIN\WINNT\Profiles\baem\Desktop\CBO_ABS_HY_DCalculato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In%20Process\Macquarie%20DDR\Large%20Loan%20Sizing_Macquarie%20DDR%20Portfolio%20(06.29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Michigan%20Plaza\Large%20Loan%20Sizing_Michigan%20Plaza%2010yr%20(06.18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bna.msds.wachovia.net\root\SHARED\SP\COML_RE\_ABF%20-%20CMBS\Sizing%20-%20Large%20Loan\Sizing%20Runs\Michigan%20Plaza\Large%20Loan%20Sizing_Michigan%20Plaza%20(06.23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ECAF%201998\December%201998\ECAF%20Dec%2098%20Financial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COMM_AD\VALUE\Value%20Model\VALUEpms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7-02%20Elec%20accrual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orary%20Internet%20Files\OLK72A1\NSTR0301_03083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chertok\Local%20Settings\Temporary%20Internet%20Files\OLK182\NorthStar%20Financial%20Model%20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SH%20Models\IPO\NRFC%2012-31-04%20Closing\MC%20YE%20working%20file%20%20Predecessor%20-%20Historical%20Financial%20Statements%206-30-04%20EPS%20CHANGE%20V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Christiana%20Mall\Water%20Garden%20II\Water%20Garden%20II%20U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4\HBP%20budget%20comp%2002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asolomon\Local%20Settings\Temporary%20Internet%20Files\OLK8\Northstar%20Model%208-1-03%20Loss%20Tes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December%2097\ECAF%20DECEMBER%201997%20FINANCIA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%20Risk%20Management\Economic%20Capital\Credit%20Dept%20-%20Economic%20Capital\2004\12\Combined%20File-Dec%202004%20V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Book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5-02%20Elec%20accrual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enarde\My%20Documents\Copy%20of%204Q%202003%20All%20Position%20Recap%20Specific%20Reserves%20-%2012.22.03%20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Gas%20&amp;%20Library%20Tower%20-%20Los%20Angeles,%20CA\Newest%20Files%2005.11.03\Library%20Tower%20Model%20for%20Bank%205-1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txchg\ISH%20Models\IPO\WAMU\2005\WAMU%20%2003-31-05%20Workpaper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BALANC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laport\LTR01\LT%20Offering%20Memorandum\Rating%20Pres%20DT2%20LTNTST\Rating%20Agency%20Presentation\OS%20L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Zeus\1999%204th%20quarter\12.99%20financials%20v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ERBA.XLW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CAF\March%201997\ECAF_Rep3-9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orking%20Doc\PARTNER%20REPORTS%20(WKNG)\EREOF\EREOF%20%2317%202Q%2098\EREOF.2Q.98.CHARTS%231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chulman\AppData\Local\Microsoft\Windows\Temporary%20Internet%20Files\Content.Outlook\INLXQLX5\DBUBS%20LC3%20Accounting%20Tape%20Model%20-%200720%20Combine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_AD\Funding%20Sources\Asset%20Backed%20Funding%20Facilities\Lehman\Transactional\Credit%20Enhancement%20Model\Copy%20of%20CRE-8%20Credit%20Enhancement%20Model%2012.31.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19189\Ingress%20II\Pricing\final%20portfoli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58E16E\Healthcare%20-2Qtr%202001%20Approve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Yossi%20Stuff\New%20Yossi\YOSSI%2012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Flow%20of%20Funds%20WFCM%202012-LC5%20DEAL%20Draft%209%2025%2012%20(Ladder)%20(2)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set%20Purchased%20Advances%20CE%20Mode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mcclern\LOCALS~1\Temp\Month%20End%20Pricing%20File\APS%20Models\SLP%20Whole%20Loan%20Model%202001073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IBM98/EXPIRAT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NEW%20ROCK\Salomon%20Reports\11%2098%20Salomon%20New%20Rock%20report%20N%20Grego%20adjusted%201-7-9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ALGM%20I%20%20NRM\Salomon%20Reports\2-00%20ALGM%20Salomon%20New%20Rock%20report-Test%20Versio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sheets\GMACCM%20VaR%20Project\data\swp_int_exm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Distributi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7\SOCC%200203%20Financial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Palisades%20Center\Palisades%20Center%20U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LoanMonitors\1999\08-August%201999\interest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dercapital.local\Shares\Finance%20and%20Accounting\Financial%20Reporting\General%20Ledger\2020\07%20-%20July\90%20-%20Reporting\Forecast\2020-07-29\Old\Copy%20of%20Income%20Statement%20Forecast%20-%20Q3%202020%20Forecast%20-%2007-29-2020_v3_xxx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erderi\Local%20Settings\Temporary%20Internet%20Files\OLK101\Position%204-30-02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Relationship Id="rId1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Relationship Id="rId1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Relationship Id="rId1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Relationship Id="rId1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01.%20Invoice%20Log\Ladder%20Capital%20Finance%20-%20Invoice%20Log%202024.xlsx" TargetMode="External"/><Relationship Id="rId1" Type="http://schemas.openxmlformats.org/officeDocument/2006/relationships/externalLinkPath" Target="file:///\\laddercapital.local\shares\Finance%20and%20Accounting\Cash%20Management\Accounts%20Payable\001.%20Invoice%20Log\Ladder%20Capital%20Finance%20-%20Invoice%20Log%202024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Relationship Id="rId1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zontal"/>
      <sheetName val="Position Loans - Reserves"/>
      <sheetName val="IFG"/>
      <sheetName val="Healthcare Risk Rating"/>
      <sheetName val="HC"/>
      <sheetName val="7-31-01"/>
      <sheetName val="CII"/>
      <sheetName val="Hospitality"/>
      <sheetName val="CV"/>
      <sheetName val="Vertical"/>
      <sheetName val="Sheet1"/>
      <sheetName val="Position Loans - Working Copy"/>
      <sheetName val="Position_Loans_-_Reserves"/>
      <sheetName val="Pricing Summary - September ME"/>
    </sheetNames>
    <sheetDataSet>
      <sheetData sheetId="0"/>
      <sheetData sheetId="1"/>
      <sheetData sheetId="2" refreshError="1"/>
      <sheetData sheetId="3"/>
      <sheetData sheetId="4" refreshError="1"/>
      <sheetData sheetId="5" refreshError="1">
        <row r="3">
          <cell r="E3" t="str">
            <v>011016580</v>
          </cell>
          <cell r="F3">
            <v>1870925.36</v>
          </cell>
          <cell r="G3" t="str">
            <v>On</v>
          </cell>
          <cell r="H3">
            <v>8614794.1699999999</v>
          </cell>
          <cell r="I3" t="str">
            <v>GMACCM - CII</v>
          </cell>
          <cell r="J3">
            <v>6.5812499999999998</v>
          </cell>
          <cell r="K3" t="str">
            <v>A</v>
          </cell>
          <cell r="L3">
            <v>0</v>
          </cell>
          <cell r="M3">
            <v>1</v>
          </cell>
          <cell r="N3">
            <v>35823</v>
          </cell>
          <cell r="O3">
            <v>39479</v>
          </cell>
          <cell r="P3">
            <v>240</v>
          </cell>
          <cell r="Q3">
            <v>11250</v>
          </cell>
          <cell r="R3" t="str">
            <v>Floating</v>
          </cell>
          <cell r="S3" t="str">
            <v>1MO LIBOR LAST BUS DAY BLOOMB</v>
          </cell>
          <cell r="T3">
            <v>6.25E-2</v>
          </cell>
          <cell r="U3">
            <v>37135</v>
          </cell>
          <cell r="V3" t="str">
            <v>1</v>
          </cell>
          <cell r="W3">
            <v>2.5000000000000001E-2</v>
          </cell>
          <cell r="Y3">
            <v>3.7499999999999999E-2</v>
          </cell>
          <cell r="Z3" t="str">
            <v>1MO LIBOR LAST BUS DAY BLOOMB</v>
          </cell>
        </row>
        <row r="4">
          <cell r="E4" t="str">
            <v>011016855</v>
          </cell>
          <cell r="F4">
            <v>500000</v>
          </cell>
          <cell r="G4" t="str">
            <v>On</v>
          </cell>
          <cell r="H4">
            <v>1717042.7</v>
          </cell>
          <cell r="I4" t="str">
            <v>GMACCM - CII</v>
          </cell>
          <cell r="J4">
            <v>8.2799999999999994</v>
          </cell>
          <cell r="K4" t="str">
            <v>F</v>
          </cell>
          <cell r="L4">
            <v>20975.27</v>
          </cell>
          <cell r="M4">
            <v>1</v>
          </cell>
          <cell r="N4">
            <v>35746</v>
          </cell>
          <cell r="O4">
            <v>37591</v>
          </cell>
          <cell r="P4">
            <v>60</v>
          </cell>
          <cell r="Q4">
            <v>0</v>
          </cell>
          <cell r="R4" t="str">
            <v>Floating</v>
          </cell>
          <cell r="S4" t="str">
            <v>1MO LIBOR LAST BUS DAY BLOOMB</v>
          </cell>
          <cell r="T4">
            <v>7.7499999999999999E-2</v>
          </cell>
          <cell r="U4">
            <v>37135</v>
          </cell>
          <cell r="V4" t="str">
            <v>1</v>
          </cell>
          <cell r="W4">
            <v>0.04</v>
          </cell>
          <cell r="Y4">
            <v>3.7499999999999999E-2</v>
          </cell>
          <cell r="Z4" t="str">
            <v>1MO LIBOR LAST BUS DAY BLOOMB</v>
          </cell>
        </row>
        <row r="5">
          <cell r="E5" t="str">
            <v>011016917</v>
          </cell>
          <cell r="F5">
            <v>509522.72</v>
          </cell>
          <cell r="G5" t="str">
            <v>On</v>
          </cell>
          <cell r="H5">
            <v>768669.86</v>
          </cell>
          <cell r="I5" t="str">
            <v>GMACCM - CII</v>
          </cell>
          <cell r="J5">
            <v>7.73</v>
          </cell>
          <cell r="K5" t="str">
            <v>F</v>
          </cell>
          <cell r="L5">
            <v>18030.87</v>
          </cell>
          <cell r="M5">
            <v>1</v>
          </cell>
          <cell r="N5">
            <v>35787</v>
          </cell>
          <cell r="O5">
            <v>37622</v>
          </cell>
          <cell r="P5">
            <v>0</v>
          </cell>
          <cell r="Q5">
            <v>0</v>
          </cell>
          <cell r="R5" t="str">
            <v>Floating</v>
          </cell>
          <cell r="S5" t="str">
            <v>1MO LIBOR LAST BUS DAY BLOOMB</v>
          </cell>
          <cell r="T5">
            <v>7.7499999999999999E-2</v>
          </cell>
          <cell r="U5">
            <v>37135</v>
          </cell>
          <cell r="V5" t="str">
            <v>1</v>
          </cell>
          <cell r="W5">
            <v>0.04</v>
          </cell>
          <cell r="Y5">
            <v>3.7499999999999999E-2</v>
          </cell>
          <cell r="Z5" t="str">
            <v>1MO LIBOR LAST BUS DAY BLOOMB</v>
          </cell>
        </row>
        <row r="6">
          <cell r="E6" t="str">
            <v>011017305</v>
          </cell>
          <cell r="F6">
            <v>25499.86</v>
          </cell>
          <cell r="G6" t="str">
            <v>On</v>
          </cell>
          <cell r="H6">
            <v>7000000</v>
          </cell>
          <cell r="I6" t="str">
            <v>GMACCM - CII</v>
          </cell>
          <cell r="J6">
            <v>6.3337500000000002</v>
          </cell>
          <cell r="K6" t="str">
            <v>A</v>
          </cell>
          <cell r="L6">
            <v>0</v>
          </cell>
          <cell r="M6">
            <v>1</v>
          </cell>
          <cell r="N6">
            <v>35828</v>
          </cell>
          <cell r="O6">
            <v>37681</v>
          </cell>
          <cell r="P6">
            <v>60</v>
          </cell>
          <cell r="Q6">
            <v>0</v>
          </cell>
          <cell r="R6" t="str">
            <v>Floating</v>
          </cell>
          <cell r="S6" t="str">
            <v>1MO LIBOR LAST BUS DAY BLOOMB</v>
          </cell>
          <cell r="T6">
            <v>7.2499999999999995E-2</v>
          </cell>
          <cell r="U6">
            <v>37135</v>
          </cell>
          <cell r="V6" t="str">
            <v>1</v>
          </cell>
          <cell r="W6">
            <v>3.5000000000000003E-2</v>
          </cell>
          <cell r="Y6">
            <v>3.7499999999999992E-2</v>
          </cell>
          <cell r="Z6" t="str">
            <v>1MO LIBOR LAST BUS DAY BLOOMB</v>
          </cell>
        </row>
        <row r="7">
          <cell r="E7" t="str">
            <v>011017437</v>
          </cell>
          <cell r="F7">
            <v>3405426.47</v>
          </cell>
          <cell r="G7" t="str">
            <v>On</v>
          </cell>
          <cell r="H7">
            <v>23006425.620000001</v>
          </cell>
          <cell r="I7" t="str">
            <v>GMACCM - CII</v>
          </cell>
          <cell r="J7">
            <v>14.25</v>
          </cell>
          <cell r="K7" t="str">
            <v>F</v>
          </cell>
          <cell r="L7">
            <v>971613</v>
          </cell>
          <cell r="M7">
            <v>3</v>
          </cell>
          <cell r="N7">
            <v>35885</v>
          </cell>
          <cell r="O7">
            <v>37118</v>
          </cell>
          <cell r="P7">
            <v>0</v>
          </cell>
          <cell r="Q7">
            <v>0</v>
          </cell>
          <cell r="R7" t="str">
            <v>Floating</v>
          </cell>
          <cell r="S7" t="str">
            <v>1MO LIBOR LAST BUS DAY BLOOMB</v>
          </cell>
          <cell r="T7">
            <v>6.25E-2</v>
          </cell>
          <cell r="U7">
            <v>37135</v>
          </cell>
          <cell r="V7" t="str">
            <v>1</v>
          </cell>
          <cell r="W7">
            <v>2.5000000000000001E-2</v>
          </cell>
          <cell r="Y7">
            <v>3.7499999999999999E-2</v>
          </cell>
          <cell r="Z7" t="str">
            <v>1MO LIBOR LAST BUS DAY BLOOMB</v>
          </cell>
        </row>
        <row r="8">
          <cell r="E8" t="str">
            <v>011017456</v>
          </cell>
          <cell r="F8">
            <v>100926.45</v>
          </cell>
          <cell r="G8" t="str">
            <v>On</v>
          </cell>
          <cell r="H8">
            <v>2269826.86</v>
          </cell>
          <cell r="I8" t="str">
            <v>GMACCM - CII</v>
          </cell>
          <cell r="J8">
            <v>7.81</v>
          </cell>
          <cell r="K8" t="str">
            <v>F</v>
          </cell>
          <cell r="L8">
            <v>17160.93</v>
          </cell>
          <cell r="M8">
            <v>1</v>
          </cell>
          <cell r="N8">
            <v>36094</v>
          </cell>
          <cell r="O8">
            <v>37935</v>
          </cell>
          <cell r="P8">
            <v>60</v>
          </cell>
          <cell r="Q8">
            <v>1767</v>
          </cell>
          <cell r="R8" t="str">
            <v>Floating</v>
          </cell>
          <cell r="S8" t="str">
            <v>1MO LIBOR LAST BUS DAY BLOOMB</v>
          </cell>
          <cell r="T8">
            <v>7.7499999999999999E-2</v>
          </cell>
          <cell r="U8">
            <v>37144</v>
          </cell>
          <cell r="V8" t="str">
            <v>1</v>
          </cell>
          <cell r="W8">
            <v>0.04</v>
          </cell>
          <cell r="Y8">
            <v>3.7499999999999999E-2</v>
          </cell>
          <cell r="Z8" t="str">
            <v>1MO LIBOR LAST BUS DAY BLOOMB</v>
          </cell>
        </row>
        <row r="9">
          <cell r="E9" t="str">
            <v>011017778</v>
          </cell>
          <cell r="F9">
            <v>75833.22</v>
          </cell>
          <cell r="G9" t="str">
            <v>On</v>
          </cell>
          <cell r="H9">
            <v>2213661.94</v>
          </cell>
          <cell r="I9" t="str">
            <v>GMACCM - CII</v>
          </cell>
          <cell r="J9">
            <v>7.76</v>
          </cell>
          <cell r="K9" t="str">
            <v>F</v>
          </cell>
          <cell r="L9">
            <v>16663.259999999998</v>
          </cell>
          <cell r="M9">
            <v>1</v>
          </cell>
          <cell r="N9">
            <v>36035</v>
          </cell>
          <cell r="O9">
            <v>37865</v>
          </cell>
          <cell r="P9">
            <v>60</v>
          </cell>
          <cell r="Q9">
            <v>1334</v>
          </cell>
          <cell r="R9" t="str">
            <v>Floating</v>
          </cell>
          <cell r="S9" t="str">
            <v>1MO LIBOR LAST BUS DAY BLOOMB</v>
          </cell>
          <cell r="T9">
            <v>7.7499999999999999E-2</v>
          </cell>
          <cell r="U9">
            <v>37135</v>
          </cell>
          <cell r="V9" t="str">
            <v>1</v>
          </cell>
          <cell r="W9">
            <v>0.04</v>
          </cell>
          <cell r="Y9">
            <v>3.7499999999999999E-2</v>
          </cell>
          <cell r="Z9" t="str">
            <v>1MO LIBOR LAST BUS DAY BLOOMB</v>
          </cell>
        </row>
        <row r="10">
          <cell r="E10" t="str">
            <v>011017981</v>
          </cell>
          <cell r="F10">
            <v>537506</v>
          </cell>
          <cell r="G10" t="str">
            <v>On</v>
          </cell>
          <cell r="H10">
            <v>2185377.94</v>
          </cell>
          <cell r="I10" t="str">
            <v>GMACCM - CII</v>
          </cell>
          <cell r="J10">
            <v>7.76</v>
          </cell>
          <cell r="K10" t="str">
            <v>F</v>
          </cell>
          <cell r="L10">
            <v>16450.349999999999</v>
          </cell>
          <cell r="M10">
            <v>1</v>
          </cell>
          <cell r="N10">
            <v>36053</v>
          </cell>
          <cell r="O10">
            <v>38056</v>
          </cell>
          <cell r="P10">
            <v>66</v>
          </cell>
          <cell r="Q10">
            <v>1516.67</v>
          </cell>
          <cell r="R10" t="str">
            <v>Floating</v>
          </cell>
          <cell r="S10" t="str">
            <v>1MO LIBOR LAST BUS DAY BLOOMB</v>
          </cell>
          <cell r="T10">
            <v>7.2499999999999995E-2</v>
          </cell>
          <cell r="U10">
            <v>37144</v>
          </cell>
          <cell r="V10" t="str">
            <v>1</v>
          </cell>
          <cell r="W10">
            <v>3.5000000000000003E-2</v>
          </cell>
          <cell r="Y10">
            <v>3.7499999999999992E-2</v>
          </cell>
          <cell r="Z10" t="str">
            <v>1MO LIBOR LAST BUS DAY BLOOMB</v>
          </cell>
        </row>
        <row r="11">
          <cell r="E11" t="str">
            <v>011018017</v>
          </cell>
          <cell r="F11">
            <v>2734000</v>
          </cell>
          <cell r="G11" t="str">
            <v>On</v>
          </cell>
          <cell r="H11">
            <v>72000000</v>
          </cell>
          <cell r="I11" t="str">
            <v>GMACCM - CII</v>
          </cell>
          <cell r="J11">
            <v>6.71</v>
          </cell>
          <cell r="K11" t="str">
            <v>A</v>
          </cell>
          <cell r="L11">
            <v>0</v>
          </cell>
          <cell r="M11">
            <v>1</v>
          </cell>
          <cell r="N11">
            <v>35975</v>
          </cell>
          <cell r="O11">
            <v>39630</v>
          </cell>
          <cell r="P11">
            <v>0</v>
          </cell>
          <cell r="Q11">
            <v>0</v>
          </cell>
          <cell r="R11" t="str">
            <v>Floating</v>
          </cell>
          <cell r="S11" t="str">
            <v>1 MO LIBOR 2 BUS DAY PRIOR 1ST</v>
          </cell>
          <cell r="T11">
            <v>6.7599999999999993E-2</v>
          </cell>
          <cell r="U11">
            <v>37135</v>
          </cell>
          <cell r="V11" t="str">
            <v>1</v>
          </cell>
          <cell r="W11">
            <v>0.03</v>
          </cell>
          <cell r="Y11">
            <v>3.7599999999999995E-2</v>
          </cell>
          <cell r="Z11" t="str">
            <v>1 MO LIBOR 2 BUS DAY PRIOR 1ST</v>
          </cell>
        </row>
        <row r="12">
          <cell r="E12" t="str">
            <v>011018283</v>
          </cell>
          <cell r="F12">
            <v>242845.97</v>
          </cell>
          <cell r="G12" t="str">
            <v>On</v>
          </cell>
          <cell r="H12">
            <v>3005297.92</v>
          </cell>
          <cell r="I12" t="str">
            <v>GMACCM - CII</v>
          </cell>
          <cell r="J12">
            <v>8.375</v>
          </cell>
          <cell r="K12" t="str">
            <v>A</v>
          </cell>
          <cell r="L12">
            <v>25522.75</v>
          </cell>
          <cell r="M12">
            <v>1</v>
          </cell>
          <cell r="N12">
            <v>36053</v>
          </cell>
          <cell r="O12">
            <v>37904</v>
          </cell>
          <cell r="P12">
            <v>60</v>
          </cell>
          <cell r="Q12">
            <v>1350</v>
          </cell>
          <cell r="R12" t="str">
            <v>Floating</v>
          </cell>
          <cell r="S12" t="str">
            <v>1MO LIBOR LAST BUS DAY BLOOMB</v>
          </cell>
          <cell r="T12">
            <v>7.0000000000000007E-2</v>
          </cell>
          <cell r="U12">
            <v>37144</v>
          </cell>
          <cell r="V12" t="str">
            <v>1</v>
          </cell>
          <cell r="W12">
            <v>3.2500000000000001E-2</v>
          </cell>
          <cell r="Y12">
            <v>3.7500000000000006E-2</v>
          </cell>
          <cell r="Z12" t="str">
            <v>1MO LIBOR LAST BUS DAY BLOOMB</v>
          </cell>
        </row>
        <row r="13">
          <cell r="E13" t="str">
            <v>011018317</v>
          </cell>
          <cell r="F13">
            <v>7200000</v>
          </cell>
          <cell r="G13" t="str">
            <v>On</v>
          </cell>
          <cell r="H13">
            <v>5435000</v>
          </cell>
          <cell r="I13" t="str">
            <v>GMACCM - CII</v>
          </cell>
          <cell r="J13">
            <v>6.125</v>
          </cell>
          <cell r="K13" t="str">
            <v>A</v>
          </cell>
          <cell r="L13">
            <v>0</v>
          </cell>
          <cell r="M13">
            <v>1</v>
          </cell>
          <cell r="N13">
            <v>36112</v>
          </cell>
          <cell r="O13">
            <v>36678</v>
          </cell>
          <cell r="P13">
            <v>0</v>
          </cell>
          <cell r="Q13">
            <v>0</v>
          </cell>
          <cell r="R13" t="str">
            <v>Floating</v>
          </cell>
          <cell r="S13" t="str">
            <v>1MO LIBOR LAST BUS DAY BLOOMB</v>
          </cell>
          <cell r="T13">
            <v>7.2499999999999995E-2</v>
          </cell>
          <cell r="U13">
            <v>37135</v>
          </cell>
          <cell r="V13" t="str">
            <v>1</v>
          </cell>
          <cell r="W13">
            <v>3.5000000000000003E-2</v>
          </cell>
          <cell r="Y13">
            <v>3.7499999999999992E-2</v>
          </cell>
          <cell r="Z13" t="str">
            <v>1MO LIBOR LAST BUS DAY BLOOMB</v>
          </cell>
        </row>
        <row r="14">
          <cell r="E14" t="str">
            <v>011018686</v>
          </cell>
          <cell r="F14">
            <v>2200000</v>
          </cell>
          <cell r="G14" t="str">
            <v>On</v>
          </cell>
          <cell r="H14">
            <v>1975767.86</v>
          </cell>
          <cell r="I14" t="str">
            <v>GMACCM - CII</v>
          </cell>
          <cell r="J14">
            <v>8</v>
          </cell>
          <cell r="K14" t="str">
            <v>A</v>
          </cell>
          <cell r="L14">
            <v>16259.92</v>
          </cell>
          <cell r="M14">
            <v>1</v>
          </cell>
          <cell r="N14">
            <v>36738</v>
          </cell>
          <cell r="O14">
            <v>37288</v>
          </cell>
          <cell r="P14">
            <v>0</v>
          </cell>
          <cell r="Q14">
            <v>1464</v>
          </cell>
          <cell r="R14" t="str">
            <v>Floating</v>
          </cell>
          <cell r="S14" t="str">
            <v>1MO LIBOR LAST BUS DAY BLOOMB</v>
          </cell>
          <cell r="T14">
            <v>9.0700000000000003E-2</v>
          </cell>
          <cell r="U14">
            <v>37135</v>
          </cell>
          <cell r="V14" t="str">
            <v>1</v>
          </cell>
          <cell r="W14">
            <v>2.9499999999999998E-2</v>
          </cell>
          <cell r="Y14">
            <v>6.1200000000000004E-2</v>
          </cell>
          <cell r="Z14" t="str">
            <v>1MO LIBOR LAST BUS DAY BLOOMB</v>
          </cell>
        </row>
        <row r="15">
          <cell r="E15" t="str">
            <v>011018883</v>
          </cell>
          <cell r="F15">
            <v>116666.56</v>
          </cell>
          <cell r="G15" t="str">
            <v>On</v>
          </cell>
          <cell r="H15">
            <v>18600000</v>
          </cell>
          <cell r="I15" t="str">
            <v>GMACCM - CII</v>
          </cell>
          <cell r="J15">
            <v>6.125</v>
          </cell>
          <cell r="K15" t="str">
            <v>A</v>
          </cell>
          <cell r="L15">
            <v>0</v>
          </cell>
          <cell r="M15">
            <v>1</v>
          </cell>
          <cell r="N15">
            <v>36083</v>
          </cell>
          <cell r="O15">
            <v>37935</v>
          </cell>
          <cell r="P15">
            <v>60</v>
          </cell>
          <cell r="Q15">
            <v>0</v>
          </cell>
          <cell r="R15" t="str">
            <v>Floating</v>
          </cell>
          <cell r="S15" t="str">
            <v>1MO LIBOR LAST BUS DAY BLOOMB</v>
          </cell>
          <cell r="T15">
            <v>7.2499999999999995E-2</v>
          </cell>
          <cell r="U15">
            <v>37144</v>
          </cell>
          <cell r="V15" t="str">
            <v>1</v>
          </cell>
          <cell r="W15">
            <v>3.5000000000000003E-2</v>
          </cell>
          <cell r="Y15">
            <v>3.7499999999999992E-2</v>
          </cell>
          <cell r="Z15" t="str">
            <v>1MO LIBOR LAST BUS DAY BLOOMB</v>
          </cell>
        </row>
        <row r="16">
          <cell r="E16" t="str">
            <v>011018887</v>
          </cell>
          <cell r="F16">
            <v>5760000</v>
          </cell>
          <cell r="G16" t="str">
            <v>On</v>
          </cell>
          <cell r="H16">
            <v>718271</v>
          </cell>
          <cell r="I16" t="str">
            <v>GMACCM - CII</v>
          </cell>
          <cell r="J16">
            <v>5.8312499999999998</v>
          </cell>
          <cell r="K16" t="str">
            <v>A</v>
          </cell>
          <cell r="L16">
            <v>0</v>
          </cell>
          <cell r="M16">
            <v>1</v>
          </cell>
          <cell r="N16">
            <v>36145</v>
          </cell>
          <cell r="O16">
            <v>37012</v>
          </cell>
          <cell r="P16">
            <v>0</v>
          </cell>
          <cell r="Q16">
            <v>0</v>
          </cell>
          <cell r="R16" t="str">
            <v>Floating</v>
          </cell>
          <cell r="S16" t="str">
            <v>1MO LIBOR LAST BUS DAY BLOOMB</v>
          </cell>
          <cell r="T16">
            <v>6.7500000000000004E-2</v>
          </cell>
          <cell r="U16">
            <v>37135</v>
          </cell>
          <cell r="V16" t="str">
            <v>1</v>
          </cell>
          <cell r="W16">
            <v>0.03</v>
          </cell>
          <cell r="Y16">
            <v>3.7500000000000006E-2</v>
          </cell>
          <cell r="Z16" t="str">
            <v>1MO LIBOR LAST BUS DAY BLOOMB</v>
          </cell>
        </row>
        <row r="17">
          <cell r="E17" t="str">
            <v>011019064</v>
          </cell>
          <cell r="F17">
            <v>637000</v>
          </cell>
          <cell r="G17" t="str">
            <v>On</v>
          </cell>
          <cell r="H17">
            <v>1500000</v>
          </cell>
          <cell r="I17" t="str">
            <v>GMACCM - CII</v>
          </cell>
          <cell r="J17">
            <v>6.3312499999999998</v>
          </cell>
          <cell r="K17" t="str">
            <v>A</v>
          </cell>
          <cell r="L17">
            <v>0</v>
          </cell>
          <cell r="M17">
            <v>1</v>
          </cell>
          <cell r="N17">
            <v>36342</v>
          </cell>
          <cell r="O17">
            <v>38173</v>
          </cell>
          <cell r="P17">
            <v>0</v>
          </cell>
          <cell r="Q17">
            <v>2667</v>
          </cell>
          <cell r="R17" t="str">
            <v>Floating</v>
          </cell>
          <cell r="S17" t="str">
            <v>1MO LIBOR LAST BUS DAY BLOOMB</v>
          </cell>
          <cell r="T17">
            <v>7.2499999999999995E-2</v>
          </cell>
          <cell r="U17">
            <v>37139</v>
          </cell>
          <cell r="V17" t="str">
            <v>1</v>
          </cell>
          <cell r="W17">
            <v>3.5000000000000003E-2</v>
          </cell>
          <cell r="Y17">
            <v>3.7499999999999992E-2</v>
          </cell>
          <cell r="Z17" t="str">
            <v>1MO LIBOR LAST BUS DAY BLOOMB</v>
          </cell>
        </row>
        <row r="18">
          <cell r="E18" t="str">
            <v>011019348</v>
          </cell>
          <cell r="F18">
            <v>12750000</v>
          </cell>
          <cell r="G18" t="str">
            <v>On</v>
          </cell>
          <cell r="H18">
            <v>23350000</v>
          </cell>
          <cell r="I18" t="str">
            <v>GMACCM - CII</v>
          </cell>
          <cell r="J18">
            <v>7.125</v>
          </cell>
          <cell r="K18" t="str">
            <v>A</v>
          </cell>
          <cell r="L18">
            <v>0</v>
          </cell>
          <cell r="M18">
            <v>1</v>
          </cell>
          <cell r="N18">
            <v>36075</v>
          </cell>
          <cell r="O18">
            <v>39872</v>
          </cell>
          <cell r="P18">
            <v>0</v>
          </cell>
          <cell r="Q18">
            <v>6415</v>
          </cell>
          <cell r="R18" t="str">
            <v>Floating</v>
          </cell>
          <cell r="S18" t="str">
            <v>1MO LIBOR LAST BUS DAY BLOOMB</v>
          </cell>
          <cell r="T18">
            <v>3.7499999999999999E-2</v>
          </cell>
          <cell r="U18">
            <v>37135</v>
          </cell>
          <cell r="V18" t="str">
            <v>1</v>
          </cell>
          <cell r="W18">
            <v>6.4000000000000001E-2</v>
          </cell>
          <cell r="Y18">
            <v>-2.6500000000000003E-2</v>
          </cell>
          <cell r="Z18" t="str">
            <v>1MO LIBOR LAST BUS DAY BLOOMB</v>
          </cell>
        </row>
        <row r="19">
          <cell r="E19" t="str">
            <v>011019395</v>
          </cell>
          <cell r="F19">
            <v>225799.43</v>
          </cell>
          <cell r="G19" t="str">
            <v>On</v>
          </cell>
          <cell r="H19">
            <v>2798946.54</v>
          </cell>
          <cell r="I19" t="str">
            <v>GMACCM - CII</v>
          </cell>
          <cell r="J19">
            <v>6.625</v>
          </cell>
          <cell r="K19" t="str">
            <v>A</v>
          </cell>
          <cell r="L19">
            <v>22962.31</v>
          </cell>
          <cell r="M19">
            <v>1</v>
          </cell>
          <cell r="N19">
            <v>36152</v>
          </cell>
          <cell r="O19">
            <v>37266</v>
          </cell>
          <cell r="P19">
            <v>0</v>
          </cell>
          <cell r="Q19">
            <v>367</v>
          </cell>
          <cell r="R19" t="str">
            <v>Floating</v>
          </cell>
          <cell r="S19" t="str">
            <v>1MO LIBOR LAST BUS DAY BLOOMB</v>
          </cell>
          <cell r="T19">
            <v>9.375E-2</v>
          </cell>
          <cell r="U19">
            <v>37144</v>
          </cell>
          <cell r="V19" t="str">
            <v>1</v>
          </cell>
          <cell r="W19">
            <v>0.04</v>
          </cell>
          <cell r="Y19">
            <v>5.3749999999999999E-2</v>
          </cell>
          <cell r="Z19" t="str">
            <v>1MO LIBOR LAST BUS DAY BLOOMB</v>
          </cell>
        </row>
        <row r="20">
          <cell r="E20" t="str">
            <v>011019651</v>
          </cell>
          <cell r="F20">
            <v>8994754</v>
          </cell>
          <cell r="G20" t="str">
            <v>Off</v>
          </cell>
          <cell r="H20" t="str">
            <v>Deutsche</v>
          </cell>
          <cell r="I20" t="str">
            <v>GMACCM - CII</v>
          </cell>
          <cell r="J20">
            <v>6.625</v>
          </cell>
          <cell r="K20" t="str">
            <v>A</v>
          </cell>
          <cell r="L20">
            <v>30616.41</v>
          </cell>
          <cell r="M20">
            <v>1</v>
          </cell>
          <cell r="N20">
            <v>36159</v>
          </cell>
          <cell r="O20">
            <v>39823</v>
          </cell>
          <cell r="P20">
            <v>360</v>
          </cell>
          <cell r="Q20">
            <v>7.4999999999999997E-2</v>
          </cell>
          <cell r="R20" t="str">
            <v>Fixed</v>
          </cell>
        </row>
        <row r="21">
          <cell r="E21" t="str">
            <v>011019695</v>
          </cell>
          <cell r="F21">
            <v>1217948.78</v>
          </cell>
          <cell r="G21" t="str">
            <v>On</v>
          </cell>
          <cell r="H21">
            <v>15600000</v>
          </cell>
          <cell r="I21" t="str">
            <v>GMACCM - CII</v>
          </cell>
          <cell r="J21">
            <v>5.3812499999999996</v>
          </cell>
          <cell r="K21" t="str">
            <v>A</v>
          </cell>
          <cell r="L21">
            <v>0</v>
          </cell>
          <cell r="M21">
            <v>1</v>
          </cell>
          <cell r="N21">
            <v>36122</v>
          </cell>
          <cell r="O21">
            <v>37965</v>
          </cell>
          <cell r="P21">
            <v>360</v>
          </cell>
          <cell r="Q21">
            <v>13766.67</v>
          </cell>
          <cell r="R21" t="str">
            <v>Floating</v>
          </cell>
          <cell r="S21" t="str">
            <v>1MO LIBOR LAST BUS DAY BLOOMB</v>
          </cell>
          <cell r="T21">
            <v>6.7500000000000004E-2</v>
          </cell>
          <cell r="U21">
            <v>37144</v>
          </cell>
          <cell r="V21" t="str">
            <v>1</v>
          </cell>
          <cell r="W21">
            <v>0.03</v>
          </cell>
          <cell r="Y21">
            <v>3.7500000000000006E-2</v>
          </cell>
          <cell r="Z21" t="str">
            <v>1MO LIBOR LAST BUS DAY BLOOMB</v>
          </cell>
        </row>
        <row r="22">
          <cell r="E22" t="str">
            <v>011019866</v>
          </cell>
          <cell r="F22">
            <v>8700000</v>
          </cell>
          <cell r="G22" t="str">
            <v>On</v>
          </cell>
          <cell r="H22">
            <v>17620000</v>
          </cell>
          <cell r="I22" t="str">
            <v>GMACCM - CII</v>
          </cell>
          <cell r="J22">
            <v>5.3812499999999996</v>
          </cell>
          <cell r="K22" t="str">
            <v>A</v>
          </cell>
          <cell r="L22">
            <v>0</v>
          </cell>
          <cell r="M22">
            <v>1</v>
          </cell>
          <cell r="N22">
            <v>36098</v>
          </cell>
          <cell r="O22">
            <v>37104</v>
          </cell>
          <cell r="P22">
            <v>0</v>
          </cell>
          <cell r="Q22">
            <v>15516.67</v>
          </cell>
          <cell r="R22" t="str">
            <v>Floating</v>
          </cell>
          <cell r="S22" t="str">
            <v>1MO LIBOR LAST BUS DAY BLOOMB</v>
          </cell>
          <cell r="T22">
            <v>6.7500000000000004E-2</v>
          </cell>
          <cell r="U22">
            <v>37135</v>
          </cell>
          <cell r="V22" t="str">
            <v>1</v>
          </cell>
          <cell r="W22">
            <v>0.03</v>
          </cell>
          <cell r="Y22">
            <v>3.7500000000000006E-2</v>
          </cell>
          <cell r="Z22" t="str">
            <v>1MO LIBOR LAST BUS DAY BLOOMB</v>
          </cell>
        </row>
        <row r="23">
          <cell r="E23" t="str">
            <v>011020164</v>
          </cell>
          <cell r="F23">
            <v>5500000</v>
          </cell>
          <cell r="G23" t="str">
            <v>On</v>
          </cell>
          <cell r="H23">
            <v>20400000</v>
          </cell>
          <cell r="I23" t="str">
            <v>GMACCM - CII</v>
          </cell>
          <cell r="J23">
            <v>5.3812499999999996</v>
          </cell>
          <cell r="K23" t="str">
            <v>A</v>
          </cell>
          <cell r="L23">
            <v>0</v>
          </cell>
          <cell r="M23">
            <v>1</v>
          </cell>
          <cell r="N23">
            <v>36103</v>
          </cell>
          <cell r="O23">
            <v>39783</v>
          </cell>
          <cell r="P23">
            <v>0</v>
          </cell>
          <cell r="Q23">
            <v>22166.67</v>
          </cell>
          <cell r="R23" t="str">
            <v>Floating</v>
          </cell>
          <cell r="S23" t="str">
            <v>1 MO LIBOR 2 BUS DAY PRIOR 1ST</v>
          </cell>
          <cell r="T23">
            <v>6.7599999999999993E-2</v>
          </cell>
          <cell r="U23">
            <v>37135</v>
          </cell>
          <cell r="V23" t="str">
            <v>1</v>
          </cell>
          <cell r="W23">
            <v>0.03</v>
          </cell>
          <cell r="Y23">
            <v>3.7599999999999995E-2</v>
          </cell>
          <cell r="Z23" t="str">
            <v>1 MO LIBOR 2 BUS DAY PRIOR 1ST</v>
          </cell>
        </row>
        <row r="24">
          <cell r="E24" t="str">
            <v>011020168</v>
          </cell>
          <cell r="F24">
            <v>1950000</v>
          </cell>
          <cell r="G24" t="str">
            <v>On</v>
          </cell>
          <cell r="H24">
            <v>8000000</v>
          </cell>
          <cell r="I24" t="str">
            <v>GMACCM - CII</v>
          </cell>
          <cell r="J24">
            <v>6.75</v>
          </cell>
          <cell r="K24" t="str">
            <v>A</v>
          </cell>
          <cell r="L24">
            <v>0</v>
          </cell>
          <cell r="M24">
            <v>1</v>
          </cell>
          <cell r="N24">
            <v>36123</v>
          </cell>
          <cell r="O24">
            <v>39787</v>
          </cell>
          <cell r="P24">
            <v>0</v>
          </cell>
          <cell r="Q24">
            <v>5600</v>
          </cell>
          <cell r="R24" t="str">
            <v>Floating</v>
          </cell>
          <cell r="S24" t="str">
            <v>1MO LIBOR LAST BUS DAY BLOOMB</v>
          </cell>
          <cell r="T24">
            <v>6.7500000000000004E-2</v>
          </cell>
          <cell r="U24">
            <v>37139</v>
          </cell>
          <cell r="V24" t="str">
            <v>1</v>
          </cell>
          <cell r="W24">
            <v>0.03</v>
          </cell>
          <cell r="Y24">
            <v>3.7500000000000006E-2</v>
          </cell>
          <cell r="Z24" t="str">
            <v>1MO LIBOR LAST BUS DAY BLOOMB</v>
          </cell>
        </row>
        <row r="25">
          <cell r="E25" t="str">
            <v>011020175</v>
          </cell>
          <cell r="F25">
            <v>4003000</v>
          </cell>
          <cell r="G25" t="str">
            <v>On</v>
          </cell>
          <cell r="H25">
            <v>2000000</v>
          </cell>
          <cell r="I25" t="str">
            <v>GMACCM - CII</v>
          </cell>
          <cell r="J25">
            <v>6.07</v>
          </cell>
          <cell r="K25" t="str">
            <v>A</v>
          </cell>
          <cell r="L25">
            <v>0</v>
          </cell>
          <cell r="M25">
            <v>1</v>
          </cell>
          <cell r="N25">
            <v>36147</v>
          </cell>
          <cell r="O25">
            <v>39818</v>
          </cell>
          <cell r="P25">
            <v>0</v>
          </cell>
          <cell r="Q25">
            <v>782.5</v>
          </cell>
          <cell r="R25" t="str">
            <v>Floating</v>
          </cell>
          <cell r="S25" t="str">
            <v>1MO LIBOR LAST BUS DAY BLOOMB</v>
          </cell>
          <cell r="T25">
            <v>6.7500000000000004E-2</v>
          </cell>
          <cell r="U25">
            <v>37139</v>
          </cell>
          <cell r="V25" t="str">
            <v>1</v>
          </cell>
          <cell r="W25">
            <v>0.03</v>
          </cell>
          <cell r="Y25">
            <v>3.7500000000000006E-2</v>
          </cell>
          <cell r="Z25" t="str">
            <v>1MO LIBOR LAST BUS DAY BLOOMB</v>
          </cell>
        </row>
        <row r="26">
          <cell r="E26" t="str">
            <v>011021053</v>
          </cell>
          <cell r="F26">
            <v>111362075</v>
          </cell>
          <cell r="G26" t="str">
            <v>On</v>
          </cell>
          <cell r="H26">
            <v>1850000</v>
          </cell>
          <cell r="I26" t="str">
            <v>GMACCM - CII</v>
          </cell>
          <cell r="J26">
            <v>5.5812499999999998</v>
          </cell>
          <cell r="K26" t="str">
            <v>A</v>
          </cell>
          <cell r="L26">
            <v>0</v>
          </cell>
          <cell r="M26">
            <v>1</v>
          </cell>
          <cell r="N26">
            <v>36221</v>
          </cell>
          <cell r="O26">
            <v>37316</v>
          </cell>
          <cell r="P26">
            <v>0</v>
          </cell>
          <cell r="Q26">
            <v>11967</v>
          </cell>
          <cell r="R26" t="str">
            <v>Floating</v>
          </cell>
          <cell r="S26" t="str">
            <v>1MO LIBOR 3BUS DAY PRI NEWKIRK</v>
          </cell>
          <cell r="T26">
            <v>0.10274999999999999</v>
          </cell>
          <cell r="U26">
            <v>37135</v>
          </cell>
          <cell r="V26" t="str">
            <v>1</v>
          </cell>
          <cell r="W26">
            <v>6.5000000000000002E-2</v>
          </cell>
          <cell r="Y26">
            <v>3.7749999999999992E-2</v>
          </cell>
          <cell r="Z26" t="str">
            <v>1MO LIBOR 3BUS DAY PRI NEWKIRK</v>
          </cell>
        </row>
        <row r="27">
          <cell r="E27" t="str">
            <v>011021201</v>
          </cell>
          <cell r="F27">
            <v>4270712</v>
          </cell>
          <cell r="G27" t="str">
            <v>On</v>
          </cell>
          <cell r="H27">
            <v>5700000</v>
          </cell>
          <cell r="I27" t="str">
            <v>GMACCM - CII</v>
          </cell>
          <cell r="J27">
            <v>6.84</v>
          </cell>
          <cell r="K27" t="str">
            <v>A</v>
          </cell>
          <cell r="L27">
            <v>0</v>
          </cell>
          <cell r="M27">
            <v>1</v>
          </cell>
          <cell r="N27">
            <v>36839</v>
          </cell>
          <cell r="O27">
            <v>37956</v>
          </cell>
          <cell r="P27">
            <v>0</v>
          </cell>
          <cell r="Q27">
            <v>4533.33</v>
          </cell>
          <cell r="R27" t="str">
            <v>Floating</v>
          </cell>
          <cell r="S27" t="str">
            <v>1MO LIBOR LAST BUS DAY BLOOMB</v>
          </cell>
          <cell r="T27">
            <v>6.7000000000000004E-2</v>
          </cell>
          <cell r="U27">
            <v>37135</v>
          </cell>
          <cell r="V27" t="str">
            <v>1</v>
          </cell>
          <cell r="W27">
            <v>2.9499999999999998E-2</v>
          </cell>
          <cell r="Y27">
            <v>3.7500000000000006E-2</v>
          </cell>
          <cell r="Z27" t="str">
            <v>1MO LIBOR LAST BUS DAY BLOOMB</v>
          </cell>
        </row>
        <row r="28">
          <cell r="E28" t="str">
            <v>011021600</v>
          </cell>
          <cell r="F28">
            <v>7150000</v>
          </cell>
          <cell r="G28" t="str">
            <v>On</v>
          </cell>
          <cell r="H28">
            <v>7800000</v>
          </cell>
          <cell r="I28" t="str">
            <v>GMACCM - CII</v>
          </cell>
          <cell r="J28">
            <v>6.75</v>
          </cell>
          <cell r="K28" t="str">
            <v>A</v>
          </cell>
          <cell r="L28">
            <v>0</v>
          </cell>
          <cell r="M28">
            <v>1</v>
          </cell>
          <cell r="N28">
            <v>36256</v>
          </cell>
          <cell r="O28">
            <v>37257</v>
          </cell>
          <cell r="P28">
            <v>0</v>
          </cell>
          <cell r="Q28">
            <v>28383.33</v>
          </cell>
          <cell r="R28" t="str">
            <v>Floating</v>
          </cell>
          <cell r="S28" t="str">
            <v>1MO LIBOR LAST BUS DAY BLOOMB</v>
          </cell>
          <cell r="T28">
            <v>9.2499999999999999E-2</v>
          </cell>
          <cell r="U28">
            <v>37144</v>
          </cell>
          <cell r="V28" t="str">
            <v>1</v>
          </cell>
          <cell r="W28">
            <v>5.5E-2</v>
          </cell>
          <cell r="Y28">
            <v>3.7499999999999999E-2</v>
          </cell>
          <cell r="Z28" t="str">
            <v>1MO LIBOR LAST BUS DAY BLOOMB</v>
          </cell>
        </row>
        <row r="29">
          <cell r="E29" t="str">
            <v>011022749</v>
          </cell>
          <cell r="F29">
            <v>4600000</v>
          </cell>
          <cell r="G29" t="str">
            <v>On</v>
          </cell>
          <cell r="H29">
            <v>60000000</v>
          </cell>
          <cell r="I29" t="str">
            <v>GMACCM - CII</v>
          </cell>
          <cell r="J29">
            <v>7</v>
          </cell>
          <cell r="K29" t="str">
            <v>A</v>
          </cell>
          <cell r="L29">
            <v>0</v>
          </cell>
          <cell r="M29">
            <v>1</v>
          </cell>
          <cell r="N29">
            <v>36283</v>
          </cell>
          <cell r="O29">
            <v>39965</v>
          </cell>
          <cell r="P29">
            <v>0</v>
          </cell>
          <cell r="Q29">
            <v>79418.33</v>
          </cell>
          <cell r="R29" t="str">
            <v>Floating</v>
          </cell>
          <cell r="S29" t="str">
            <v>1MO LIBOR LAST BUS DAY BLOOMB</v>
          </cell>
          <cell r="T29">
            <v>7.0000000000000007E-2</v>
          </cell>
          <cell r="U29">
            <v>37135</v>
          </cell>
          <cell r="V29" t="str">
            <v>1</v>
          </cell>
          <cell r="W29">
            <v>3.2500000000000001E-2</v>
          </cell>
          <cell r="Y29">
            <v>3.7500000000000006E-2</v>
          </cell>
          <cell r="Z29" t="str">
            <v>1MO LIBOR LAST BUS DAY BLOOMB</v>
          </cell>
        </row>
        <row r="30">
          <cell r="E30" t="str">
            <v>011023280</v>
          </cell>
          <cell r="F30">
            <v>2478000.08</v>
          </cell>
          <cell r="G30" t="str">
            <v>On</v>
          </cell>
          <cell r="H30">
            <v>28600000</v>
          </cell>
          <cell r="I30" t="str">
            <v>GMACCM - CII</v>
          </cell>
          <cell r="J30">
            <v>5.9813000000000001</v>
          </cell>
          <cell r="K30" t="str">
            <v>A</v>
          </cell>
          <cell r="L30">
            <v>0</v>
          </cell>
          <cell r="M30">
            <v>1</v>
          </cell>
          <cell r="N30">
            <v>36328</v>
          </cell>
          <cell r="O30">
            <v>38178</v>
          </cell>
          <cell r="P30">
            <v>0</v>
          </cell>
          <cell r="Q30">
            <v>0</v>
          </cell>
          <cell r="R30" t="str">
            <v>Floating</v>
          </cell>
          <cell r="S30" t="str">
            <v>1MO LIBOR LAST BUS DAY BLOOMB</v>
          </cell>
          <cell r="T30">
            <v>8.7499999999999994E-2</v>
          </cell>
          <cell r="U30">
            <v>37144</v>
          </cell>
          <cell r="V30" t="str">
            <v>1</v>
          </cell>
          <cell r="W30">
            <v>0.05</v>
          </cell>
          <cell r="Y30">
            <v>3.7499999999999992E-2</v>
          </cell>
          <cell r="Z30" t="str">
            <v>1MO LIBOR LAST BUS DAY BLOOMB</v>
          </cell>
        </row>
        <row r="31">
          <cell r="E31" t="str">
            <v>011023578</v>
          </cell>
          <cell r="F31">
            <v>1190000.69</v>
          </cell>
          <cell r="G31" t="str">
            <v>On</v>
          </cell>
          <cell r="H31">
            <v>12400000</v>
          </cell>
          <cell r="I31" t="str">
            <v>GMACCM - CII</v>
          </cell>
          <cell r="J31">
            <v>5.875</v>
          </cell>
          <cell r="K31" t="str">
            <v>A</v>
          </cell>
          <cell r="L31">
            <v>0</v>
          </cell>
          <cell r="M31">
            <v>1</v>
          </cell>
          <cell r="N31">
            <v>36371</v>
          </cell>
          <cell r="O31">
            <v>37478</v>
          </cell>
          <cell r="P31">
            <v>360</v>
          </cell>
          <cell r="Q31">
            <v>6627</v>
          </cell>
          <cell r="R31" t="str">
            <v>Floating</v>
          </cell>
          <cell r="S31" t="str">
            <v>1MO LIBOR LAST BUS DAY BLOOMB</v>
          </cell>
          <cell r="T31">
            <v>7.2499999999999995E-2</v>
          </cell>
          <cell r="U31">
            <v>37144</v>
          </cell>
          <cell r="V31" t="str">
            <v>1</v>
          </cell>
          <cell r="W31">
            <v>3.5000000000000003E-2</v>
          </cell>
          <cell r="Y31">
            <v>3.7499999999999992E-2</v>
          </cell>
          <cell r="Z31" t="str">
            <v>1MO LIBOR LAST BUS DAY BLOOMB</v>
          </cell>
        </row>
        <row r="32">
          <cell r="E32" t="str">
            <v>011024358</v>
          </cell>
          <cell r="F32">
            <v>143333.39000000001</v>
          </cell>
          <cell r="G32" t="str">
            <v>On</v>
          </cell>
          <cell r="H32">
            <v>8181621.3799999999</v>
          </cell>
          <cell r="I32" t="str">
            <v>GMACCM - CII</v>
          </cell>
          <cell r="J32">
            <v>7</v>
          </cell>
          <cell r="K32" t="str">
            <v>A</v>
          </cell>
          <cell r="L32">
            <v>59227.02</v>
          </cell>
          <cell r="M32">
            <v>1</v>
          </cell>
          <cell r="N32">
            <v>36381</v>
          </cell>
          <cell r="O32">
            <v>38393</v>
          </cell>
          <cell r="P32">
            <v>0</v>
          </cell>
          <cell r="Q32">
            <v>1171</v>
          </cell>
          <cell r="R32" t="str">
            <v>Floating</v>
          </cell>
          <cell r="S32" t="str">
            <v>1MO LIBOR LAST BUS DAY BLOOMB</v>
          </cell>
          <cell r="T32">
            <v>7.7499999999999999E-2</v>
          </cell>
          <cell r="U32">
            <v>37144</v>
          </cell>
          <cell r="V32" t="str">
            <v>1</v>
          </cell>
          <cell r="W32">
            <v>0.04</v>
          </cell>
          <cell r="Y32">
            <v>3.7499999999999999E-2</v>
          </cell>
          <cell r="Z32" t="str">
            <v>1MO LIBOR LAST BUS DAY BLOOMB</v>
          </cell>
        </row>
        <row r="33">
          <cell r="E33" t="str">
            <v>011024371</v>
          </cell>
          <cell r="F33">
            <v>3094976</v>
          </cell>
          <cell r="G33" t="str">
            <v>On</v>
          </cell>
          <cell r="H33">
            <v>33457206.010000002</v>
          </cell>
          <cell r="I33" t="str">
            <v>GMACCM - CII</v>
          </cell>
          <cell r="J33">
            <v>6.7312500000000002</v>
          </cell>
          <cell r="K33" t="str">
            <v>A</v>
          </cell>
          <cell r="L33">
            <v>0</v>
          </cell>
          <cell r="M33">
            <v>1</v>
          </cell>
          <cell r="N33">
            <v>36460</v>
          </cell>
          <cell r="O33">
            <v>37196</v>
          </cell>
          <cell r="P33">
            <v>0</v>
          </cell>
          <cell r="Q33">
            <v>3108.16</v>
          </cell>
          <cell r="R33" t="str">
            <v>Floating</v>
          </cell>
          <cell r="S33" t="str">
            <v>1MO LIBOR LAST BUS DAY BLOOMB</v>
          </cell>
          <cell r="T33">
            <v>8.1500000000000003E-2</v>
          </cell>
          <cell r="U33">
            <v>37135</v>
          </cell>
          <cell r="V33" t="str">
            <v>1</v>
          </cell>
          <cell r="W33">
            <v>3.5000000000000003E-2</v>
          </cell>
          <cell r="Y33">
            <v>4.65E-2</v>
          </cell>
          <cell r="Z33" t="str">
            <v>1MO LIBOR LAST BUS DAY BLOOMB</v>
          </cell>
        </row>
        <row r="34">
          <cell r="E34" t="str">
            <v>011024999</v>
          </cell>
          <cell r="F34">
            <v>28093301</v>
          </cell>
          <cell r="G34" t="str">
            <v>Off</v>
          </cell>
          <cell r="H34" t="str">
            <v>Goldman</v>
          </cell>
          <cell r="I34" t="str">
            <v>GMACCM - CII</v>
          </cell>
          <cell r="J34">
            <v>7</v>
          </cell>
          <cell r="K34" t="str">
            <v>A</v>
          </cell>
          <cell r="L34">
            <v>0</v>
          </cell>
          <cell r="M34">
            <v>1</v>
          </cell>
          <cell r="N34">
            <v>36465</v>
          </cell>
          <cell r="O34">
            <v>40127</v>
          </cell>
          <cell r="P34">
            <v>360</v>
          </cell>
          <cell r="Q34">
            <v>8.2100000000000006E-2</v>
          </cell>
          <cell r="R34" t="str">
            <v>Fixed</v>
          </cell>
        </row>
        <row r="35">
          <cell r="E35" t="str">
            <v>011025001</v>
          </cell>
          <cell r="F35">
            <v>14199362.43</v>
          </cell>
          <cell r="G35" t="str">
            <v>On</v>
          </cell>
          <cell r="H35">
            <v>17000000</v>
          </cell>
          <cell r="I35" t="str">
            <v>GMACCM - CII</v>
          </cell>
          <cell r="J35">
            <v>7</v>
          </cell>
          <cell r="K35" t="str">
            <v>A</v>
          </cell>
          <cell r="L35">
            <v>0</v>
          </cell>
          <cell r="M35">
            <v>1</v>
          </cell>
          <cell r="N35">
            <v>36465</v>
          </cell>
          <cell r="O35">
            <v>37926</v>
          </cell>
          <cell r="P35">
            <v>0</v>
          </cell>
          <cell r="Q35">
            <v>40075</v>
          </cell>
          <cell r="R35" t="str">
            <v>Floating</v>
          </cell>
          <cell r="S35" t="str">
            <v>1MO LIBOR LAST BUS DAY BLOOMB</v>
          </cell>
          <cell r="T35">
            <v>0.1</v>
          </cell>
          <cell r="U35">
            <v>37135</v>
          </cell>
          <cell r="V35" t="str">
            <v>1</v>
          </cell>
          <cell r="W35">
            <v>5.2499999999999998E-2</v>
          </cell>
          <cell r="Y35">
            <v>4.7500000000000007E-2</v>
          </cell>
          <cell r="Z35" t="str">
            <v>1MO LIBOR LAST BUS DAY BLOOMB</v>
          </cell>
        </row>
        <row r="36">
          <cell r="E36" t="str">
            <v>011025195</v>
          </cell>
          <cell r="F36">
            <v>2420378</v>
          </cell>
          <cell r="G36" t="str">
            <v>Off</v>
          </cell>
          <cell r="H36" t="str">
            <v>Goldman</v>
          </cell>
          <cell r="I36" t="str">
            <v>GMACCM - CII</v>
          </cell>
          <cell r="J36">
            <v>6.75</v>
          </cell>
          <cell r="K36" t="str">
            <v>A</v>
          </cell>
          <cell r="L36">
            <v>0</v>
          </cell>
          <cell r="M36">
            <v>1</v>
          </cell>
          <cell r="N36">
            <v>36500</v>
          </cell>
          <cell r="O36">
            <v>39087</v>
          </cell>
          <cell r="P36">
            <v>360</v>
          </cell>
          <cell r="Q36">
            <v>8.8700000000000001E-2</v>
          </cell>
          <cell r="R36" t="str">
            <v>Fixed</v>
          </cell>
          <cell r="Y36">
            <v>0</v>
          </cell>
          <cell r="Z36">
            <v>0</v>
          </cell>
        </row>
        <row r="37">
          <cell r="E37" t="str">
            <v>011025253</v>
          </cell>
          <cell r="F37">
            <v>268232.81</v>
          </cell>
          <cell r="G37" t="str">
            <v>On</v>
          </cell>
          <cell r="H37">
            <v>5225000</v>
          </cell>
          <cell r="I37" t="str">
            <v>GMACCM - CII</v>
          </cell>
          <cell r="J37">
            <v>6</v>
          </cell>
          <cell r="K37" t="str">
            <v>A</v>
          </cell>
          <cell r="L37">
            <v>0</v>
          </cell>
          <cell r="M37">
            <v>1</v>
          </cell>
          <cell r="N37">
            <v>36474</v>
          </cell>
          <cell r="O37">
            <v>37570</v>
          </cell>
          <cell r="P37">
            <v>36</v>
          </cell>
          <cell r="Q37">
            <v>0</v>
          </cell>
          <cell r="R37" t="str">
            <v>Floating</v>
          </cell>
          <cell r="S37" t="str">
            <v>1MO LIBOR LAST BUS DAY BLOOMB</v>
          </cell>
          <cell r="T37">
            <v>7.4999999999999997E-2</v>
          </cell>
          <cell r="U37">
            <v>37144</v>
          </cell>
          <cell r="V37" t="str">
            <v>1</v>
          </cell>
          <cell r="W37">
            <v>3.7499999999999999E-2</v>
          </cell>
          <cell r="Y37">
            <v>3.7499999999999999E-2</v>
          </cell>
          <cell r="Z37" t="str">
            <v>1MO LIBOR LAST BUS DAY BLOOMB</v>
          </cell>
        </row>
        <row r="38">
          <cell r="E38" t="str">
            <v>011025258</v>
          </cell>
          <cell r="F38">
            <v>41600000</v>
          </cell>
          <cell r="G38" t="str">
            <v>On</v>
          </cell>
          <cell r="H38">
            <v>71500000</v>
          </cell>
          <cell r="I38" t="str">
            <v>GMACCM - CII</v>
          </cell>
          <cell r="J38">
            <v>7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1012003</v>
          </cell>
          <cell r="P38">
            <v>0</v>
          </cell>
          <cell r="Q38">
            <v>18806</v>
          </cell>
          <cell r="R38" t="str">
            <v>Floating</v>
          </cell>
          <cell r="T38">
            <v>0.10052</v>
          </cell>
          <cell r="W38">
            <v>0.05</v>
          </cell>
          <cell r="Y38">
            <v>5.0519999999999995E-2</v>
          </cell>
          <cell r="Z38">
            <v>0</v>
          </cell>
        </row>
        <row r="39">
          <cell r="E39" t="str">
            <v>011025743</v>
          </cell>
          <cell r="F39">
            <v>691671.49</v>
          </cell>
          <cell r="G39" t="str">
            <v>On</v>
          </cell>
          <cell r="H39">
            <v>20000000</v>
          </cell>
          <cell r="I39" t="str">
            <v>GMACCM - CII</v>
          </cell>
          <cell r="J39">
            <v>6.0812499999999998</v>
          </cell>
          <cell r="K39" t="str">
            <v>A</v>
          </cell>
          <cell r="L39">
            <v>0</v>
          </cell>
          <cell r="M39">
            <v>1</v>
          </cell>
          <cell r="N39">
            <v>36581</v>
          </cell>
          <cell r="O39">
            <v>37316</v>
          </cell>
          <cell r="P39">
            <v>0</v>
          </cell>
          <cell r="Q39">
            <v>41666.67</v>
          </cell>
          <cell r="R39" t="str">
            <v>Floating</v>
          </cell>
          <cell r="S39" t="str">
            <v>1MO LIBOR LAST BUS DAY BLOOMB</v>
          </cell>
          <cell r="T39">
            <v>7.2499999999999995E-2</v>
          </cell>
          <cell r="U39">
            <v>37135</v>
          </cell>
          <cell r="V39" t="str">
            <v>1</v>
          </cell>
          <cell r="W39">
            <v>2.2499999999999999E-2</v>
          </cell>
          <cell r="Y39">
            <v>4.9999999999999996E-2</v>
          </cell>
          <cell r="Z39" t="str">
            <v>1MO LIBOR LAST BUS DAY BLOOMB</v>
          </cell>
        </row>
        <row r="40">
          <cell r="E40" t="str">
            <v>011025849</v>
          </cell>
          <cell r="F40">
            <v>24216883.82</v>
          </cell>
          <cell r="G40" t="str">
            <v>On</v>
          </cell>
          <cell r="H40">
            <v>10400000</v>
          </cell>
          <cell r="I40" t="str">
            <v>GMACCM - CII</v>
          </cell>
          <cell r="J40">
            <v>6.28125</v>
          </cell>
          <cell r="K40" t="str">
            <v>A</v>
          </cell>
          <cell r="L40">
            <v>0</v>
          </cell>
          <cell r="M40">
            <v>1</v>
          </cell>
          <cell r="N40">
            <v>36553</v>
          </cell>
          <cell r="O40">
            <v>37653</v>
          </cell>
          <cell r="P40">
            <v>215</v>
          </cell>
          <cell r="Q40">
            <v>2035</v>
          </cell>
          <cell r="R40" t="str">
            <v>Floating</v>
          </cell>
          <cell r="S40" t="str">
            <v>1 MO LIBOR 2 BUS DAY PRIOR 1ST</v>
          </cell>
          <cell r="T40">
            <v>7.2599999999999998E-2</v>
          </cell>
          <cell r="U40">
            <v>37135</v>
          </cell>
          <cell r="V40" t="str">
            <v>1</v>
          </cell>
          <cell r="W40">
            <v>3.5000000000000003E-2</v>
          </cell>
          <cell r="Y40">
            <v>3.7599999999999995E-2</v>
          </cell>
          <cell r="Z40" t="str">
            <v>1 MO LIBOR 2 BUS DAY PRIOR 1ST</v>
          </cell>
        </row>
        <row r="41">
          <cell r="E41" t="str">
            <v>011025851</v>
          </cell>
          <cell r="F41">
            <v>1205545.05</v>
          </cell>
          <cell r="G41" t="str">
            <v>On</v>
          </cell>
          <cell r="H41">
            <v>4300000</v>
          </cell>
          <cell r="I41" t="str">
            <v>GMACCM - CII</v>
          </cell>
          <cell r="J41">
            <v>7</v>
          </cell>
          <cell r="K41" t="str">
            <v>A</v>
          </cell>
          <cell r="L41">
            <v>0</v>
          </cell>
          <cell r="M41">
            <v>1</v>
          </cell>
          <cell r="N41">
            <v>36553</v>
          </cell>
          <cell r="O41">
            <v>37653</v>
          </cell>
          <cell r="P41">
            <v>213</v>
          </cell>
          <cell r="Q41">
            <v>18061.669999999998</v>
          </cell>
          <cell r="R41" t="str">
            <v>Floating</v>
          </cell>
          <cell r="S41" t="str">
            <v>1 MO LIBOR 2 BUS DAY PRIOR 1ST</v>
          </cell>
          <cell r="T41">
            <v>7.2599999999999998E-2</v>
          </cell>
          <cell r="U41">
            <v>37135</v>
          </cell>
          <cell r="V41" t="str">
            <v>1</v>
          </cell>
          <cell r="W41">
            <v>3.5000000000000003E-2</v>
          </cell>
          <cell r="Y41">
            <v>3.7599999999999995E-2</v>
          </cell>
          <cell r="Z41" t="str">
            <v>1 MO LIBOR 2 BUS DAY PRIOR 1ST</v>
          </cell>
        </row>
        <row r="42">
          <cell r="E42" t="str">
            <v>011025852</v>
          </cell>
          <cell r="F42">
            <v>1421234.57</v>
          </cell>
          <cell r="G42" t="str">
            <v>On</v>
          </cell>
          <cell r="H42">
            <v>19000000</v>
          </cell>
          <cell r="I42" t="str">
            <v>GMACCM - CII</v>
          </cell>
          <cell r="J42">
            <v>6.5</v>
          </cell>
          <cell r="K42" t="str">
            <v>A</v>
          </cell>
          <cell r="L42">
            <v>0</v>
          </cell>
          <cell r="M42">
            <v>1</v>
          </cell>
          <cell r="N42">
            <v>36553</v>
          </cell>
          <cell r="O42">
            <v>37653</v>
          </cell>
          <cell r="P42">
            <v>212</v>
          </cell>
          <cell r="Q42">
            <v>0</v>
          </cell>
          <cell r="R42" t="str">
            <v>Floating</v>
          </cell>
          <cell r="S42" t="str">
            <v>1 MO LIBOR 2 BUS DAY PRIOR 1ST</v>
          </cell>
          <cell r="T42">
            <v>7.2599999999999998E-2</v>
          </cell>
          <cell r="U42">
            <v>37135</v>
          </cell>
          <cell r="V42" t="str">
            <v>1</v>
          </cell>
          <cell r="W42">
            <v>3.5000000000000003E-2</v>
          </cell>
          <cell r="Y42">
            <v>3.7599999999999995E-2</v>
          </cell>
          <cell r="Z42" t="str">
            <v>1 MO LIBOR 2 BUS DAY PRIOR 1ST</v>
          </cell>
        </row>
        <row r="43">
          <cell r="E43" t="str">
            <v>011025854</v>
          </cell>
          <cell r="F43">
            <v>378388.86</v>
          </cell>
          <cell r="G43" t="str">
            <v>On</v>
          </cell>
          <cell r="H43">
            <v>11200000</v>
          </cell>
          <cell r="I43" t="str">
            <v>GMACCM - CII</v>
          </cell>
          <cell r="J43">
            <v>7.5</v>
          </cell>
          <cell r="K43" t="str">
            <v>A</v>
          </cell>
          <cell r="L43">
            <v>0</v>
          </cell>
          <cell r="M43">
            <v>1</v>
          </cell>
          <cell r="N43">
            <v>36553</v>
          </cell>
          <cell r="O43">
            <v>37653</v>
          </cell>
          <cell r="P43">
            <v>189</v>
          </cell>
          <cell r="Q43">
            <v>0</v>
          </cell>
          <cell r="R43" t="str">
            <v>Floating</v>
          </cell>
          <cell r="S43" t="str">
            <v>1 MO LIBOR 2 BUS DAY PRIOR 1ST</v>
          </cell>
          <cell r="T43">
            <v>7.2599999999999998E-2</v>
          </cell>
          <cell r="U43">
            <v>37135</v>
          </cell>
          <cell r="V43" t="str">
            <v>1</v>
          </cell>
          <cell r="W43">
            <v>3.5000000000000003E-2</v>
          </cell>
          <cell r="Y43">
            <v>3.7599999999999995E-2</v>
          </cell>
          <cell r="Z43" t="str">
            <v>1 MO LIBOR 2 BUS DAY PRIOR 1ST</v>
          </cell>
        </row>
        <row r="44">
          <cell r="E44" t="str">
            <v>011025855</v>
          </cell>
          <cell r="F44">
            <v>1357846.76</v>
          </cell>
          <cell r="G44" t="str">
            <v>On</v>
          </cell>
          <cell r="H44">
            <v>4000000</v>
          </cell>
          <cell r="I44" t="str">
            <v>GMACCM - CII</v>
          </cell>
          <cell r="J44">
            <v>6.8312499999999998</v>
          </cell>
          <cell r="K44" t="str">
            <v>A</v>
          </cell>
          <cell r="L44">
            <v>0</v>
          </cell>
          <cell r="M44">
            <v>1</v>
          </cell>
          <cell r="N44">
            <v>36553</v>
          </cell>
          <cell r="O44">
            <v>37653</v>
          </cell>
          <cell r="P44">
            <v>213</v>
          </cell>
          <cell r="Q44">
            <v>0</v>
          </cell>
          <cell r="R44" t="str">
            <v>Floating</v>
          </cell>
          <cell r="S44" t="str">
            <v>1 MO LIBOR 2 BUS DAY PRIOR 1ST</v>
          </cell>
          <cell r="T44">
            <v>7.2599999999999998E-2</v>
          </cell>
          <cell r="U44">
            <v>37135</v>
          </cell>
          <cell r="V44" t="str">
            <v>1</v>
          </cell>
          <cell r="W44">
            <v>3.5000000000000003E-2</v>
          </cell>
          <cell r="Y44">
            <v>3.7599999999999995E-2</v>
          </cell>
          <cell r="Z44" t="str">
            <v>1 MO LIBOR 2 BUS DAY PRIOR 1ST</v>
          </cell>
        </row>
        <row r="45">
          <cell r="E45" t="str">
            <v>011025890</v>
          </cell>
          <cell r="F45">
            <v>1563658</v>
          </cell>
          <cell r="G45" t="str">
            <v>On</v>
          </cell>
          <cell r="H45">
            <v>1800000</v>
          </cell>
          <cell r="I45" t="str">
            <v>GMACCM - CII</v>
          </cell>
          <cell r="J45">
            <v>6.75</v>
          </cell>
          <cell r="K45" t="str">
            <v>A</v>
          </cell>
          <cell r="L45">
            <v>0</v>
          </cell>
          <cell r="M45">
            <v>1</v>
          </cell>
          <cell r="N45">
            <v>36741</v>
          </cell>
          <cell r="O45">
            <v>37865</v>
          </cell>
          <cell r="P45">
            <v>0</v>
          </cell>
          <cell r="Q45">
            <v>2166.67</v>
          </cell>
          <cell r="R45" t="str">
            <v>Floating</v>
          </cell>
          <cell r="S45" t="str">
            <v>1MO LIBOR LAST BUS DAY BLOOMB</v>
          </cell>
          <cell r="T45">
            <v>8.5000000000000006E-2</v>
          </cell>
          <cell r="U45">
            <v>37135</v>
          </cell>
          <cell r="V45" t="str">
            <v>1</v>
          </cell>
          <cell r="W45">
            <v>2.35E-2</v>
          </cell>
          <cell r="Y45">
            <v>6.1500000000000006E-2</v>
          </cell>
          <cell r="Z45" t="str">
            <v>1MO LIBOR LAST BUS DAY BLOOMB</v>
          </cell>
        </row>
        <row r="46">
          <cell r="E46" t="str">
            <v>011025906</v>
          </cell>
          <cell r="F46">
            <v>256754</v>
          </cell>
          <cell r="G46" t="str">
            <v>On</v>
          </cell>
          <cell r="H46">
            <v>4000352.67</v>
          </cell>
          <cell r="I46" t="str">
            <v>GMACCM - CII</v>
          </cell>
          <cell r="J46">
            <v>7.75</v>
          </cell>
          <cell r="K46" t="str">
            <v>A</v>
          </cell>
          <cell r="L46">
            <v>0</v>
          </cell>
          <cell r="M46">
            <v>1</v>
          </cell>
          <cell r="N46">
            <v>36495</v>
          </cell>
          <cell r="O46">
            <v>37600</v>
          </cell>
          <cell r="P46">
            <v>36</v>
          </cell>
          <cell r="Q46">
            <v>0</v>
          </cell>
          <cell r="R46" t="str">
            <v>Floating</v>
          </cell>
          <cell r="S46" t="str">
            <v>1MO LIBOR LAST BUS DAY BLOOMB</v>
          </cell>
          <cell r="T46">
            <v>7.7499999999999999E-2</v>
          </cell>
          <cell r="U46">
            <v>37144</v>
          </cell>
          <cell r="V46" t="str">
            <v>1</v>
          </cell>
          <cell r="W46">
            <v>0.04</v>
          </cell>
          <cell r="Y46">
            <v>3.7499999999999999E-2</v>
          </cell>
          <cell r="Z46" t="str">
            <v>1MO LIBOR LAST BUS DAY BLOOMB</v>
          </cell>
        </row>
        <row r="47">
          <cell r="E47" t="str">
            <v>011026069</v>
          </cell>
          <cell r="F47">
            <v>517335</v>
          </cell>
          <cell r="G47" t="str">
            <v>On</v>
          </cell>
          <cell r="H47">
            <v>8000000</v>
          </cell>
          <cell r="I47" t="str">
            <v>GMACCM - CII</v>
          </cell>
          <cell r="J47">
            <v>7</v>
          </cell>
          <cell r="K47" t="str">
            <v>A</v>
          </cell>
          <cell r="L47">
            <v>0</v>
          </cell>
          <cell r="M47">
            <v>1</v>
          </cell>
          <cell r="N47">
            <v>36510</v>
          </cell>
          <cell r="O47">
            <v>39355</v>
          </cell>
          <cell r="P47">
            <v>94</v>
          </cell>
          <cell r="Q47">
            <v>8.09E-2</v>
          </cell>
          <cell r="R47" t="str">
            <v>Fixed</v>
          </cell>
          <cell r="Y47">
            <v>0</v>
          </cell>
          <cell r="Z47">
            <v>0</v>
          </cell>
        </row>
        <row r="48">
          <cell r="E48" t="str">
            <v>011026206</v>
          </cell>
          <cell r="F48">
            <v>9900000</v>
          </cell>
          <cell r="G48" t="str">
            <v>On</v>
          </cell>
          <cell r="H48">
            <v>36500000</v>
          </cell>
          <cell r="I48" t="str">
            <v>GMACCM - CII</v>
          </cell>
          <cell r="J48">
            <v>5.7312500000000002</v>
          </cell>
          <cell r="K48" t="str">
            <v>A</v>
          </cell>
          <cell r="L48">
            <v>0</v>
          </cell>
          <cell r="M48">
            <v>1</v>
          </cell>
          <cell r="N48">
            <v>36531</v>
          </cell>
          <cell r="O48">
            <v>37438</v>
          </cell>
          <cell r="P48">
            <v>0</v>
          </cell>
          <cell r="Q48">
            <v>0</v>
          </cell>
          <cell r="R48" t="str">
            <v>Floating</v>
          </cell>
          <cell r="S48" t="str">
            <v>1MO LIBOR LAST BUS DAY BLOOMB</v>
          </cell>
          <cell r="T48">
            <v>7.2499999999999995E-2</v>
          </cell>
          <cell r="U48">
            <v>37135</v>
          </cell>
          <cell r="V48" t="str">
            <v>1</v>
          </cell>
          <cell r="W48">
            <v>3.5000000000000003E-2</v>
          </cell>
          <cell r="Y48">
            <v>3.7499999999999992E-2</v>
          </cell>
          <cell r="Z48" t="str">
            <v>1MO LIBOR LAST BUS DAY BLOOMB</v>
          </cell>
        </row>
        <row r="49">
          <cell r="E49" t="str">
            <v>011026342</v>
          </cell>
          <cell r="F49">
            <v>4306200.1100000003</v>
          </cell>
          <cell r="G49" t="str">
            <v>On</v>
          </cell>
          <cell r="H49">
            <v>3540000</v>
          </cell>
          <cell r="I49" t="str">
            <v>GMACCM - CII</v>
          </cell>
          <cell r="J49">
            <v>6.5</v>
          </cell>
          <cell r="K49" t="str">
            <v>A</v>
          </cell>
          <cell r="L49">
            <v>0</v>
          </cell>
          <cell r="M49">
            <v>1</v>
          </cell>
          <cell r="N49">
            <v>36553</v>
          </cell>
          <cell r="O49">
            <v>37653</v>
          </cell>
          <cell r="P49">
            <v>224</v>
          </cell>
          <cell r="Q49">
            <v>4554.92</v>
          </cell>
          <cell r="R49" t="str">
            <v>Floating</v>
          </cell>
          <cell r="S49" t="str">
            <v>1 MO LIBOR 2 BUS DAY PRIOR 1ST</v>
          </cell>
          <cell r="T49">
            <v>7.2599999999999998E-2</v>
          </cell>
          <cell r="U49">
            <v>37135</v>
          </cell>
          <cell r="V49" t="str">
            <v>1</v>
          </cell>
          <cell r="W49">
            <v>3.5000000000000003E-2</v>
          </cell>
          <cell r="Y49">
            <v>3.7599999999999995E-2</v>
          </cell>
          <cell r="Z49" t="str">
            <v>1 MO LIBOR 2 BUS DAY PRIOR 1ST</v>
          </cell>
        </row>
        <row r="50">
          <cell r="E50" t="str">
            <v>011026344</v>
          </cell>
          <cell r="F50">
            <v>9046928.5800000001</v>
          </cell>
          <cell r="G50" t="str">
            <v>On</v>
          </cell>
          <cell r="H50">
            <v>7742500</v>
          </cell>
          <cell r="I50" t="str">
            <v>GMACCM - CII</v>
          </cell>
          <cell r="J50">
            <v>5.5812499999999998</v>
          </cell>
          <cell r="K50" t="str">
            <v>A</v>
          </cell>
          <cell r="L50">
            <v>0</v>
          </cell>
          <cell r="M50">
            <v>1</v>
          </cell>
          <cell r="N50">
            <v>36553</v>
          </cell>
          <cell r="O50">
            <v>37653</v>
          </cell>
          <cell r="P50">
            <v>173</v>
          </cell>
          <cell r="Q50">
            <v>7333</v>
          </cell>
          <cell r="R50" t="str">
            <v>Floating</v>
          </cell>
          <cell r="S50" t="str">
            <v>1 MO LIBOR 2 BUS DAY PRIOR 1ST</v>
          </cell>
          <cell r="T50">
            <v>7.2599999999999998E-2</v>
          </cell>
          <cell r="U50">
            <v>37135</v>
          </cell>
          <cell r="V50" t="str">
            <v>1</v>
          </cell>
          <cell r="W50">
            <v>3.5000000000000003E-2</v>
          </cell>
          <cell r="Y50">
            <v>3.7599999999999995E-2</v>
          </cell>
          <cell r="Z50" t="str">
            <v>1 MO LIBOR 2 BUS DAY PRIOR 1ST</v>
          </cell>
        </row>
        <row r="51">
          <cell r="E51" t="str">
            <v>011026345</v>
          </cell>
          <cell r="F51">
            <v>3143053.4</v>
          </cell>
          <cell r="G51" t="str">
            <v>On</v>
          </cell>
          <cell r="H51">
            <v>7000000</v>
          </cell>
          <cell r="I51" t="str">
            <v>GMACCM - CII</v>
          </cell>
          <cell r="J51">
            <v>7.75</v>
          </cell>
          <cell r="K51" t="str">
            <v>A</v>
          </cell>
          <cell r="L51">
            <v>0</v>
          </cell>
          <cell r="M51">
            <v>1</v>
          </cell>
          <cell r="N51">
            <v>36553</v>
          </cell>
          <cell r="O51">
            <v>37653</v>
          </cell>
          <cell r="P51">
            <v>138</v>
          </cell>
          <cell r="Q51">
            <v>0</v>
          </cell>
          <cell r="R51" t="str">
            <v>Floating</v>
          </cell>
          <cell r="S51" t="str">
            <v>1 MO LIBOR 2 BUS DAY PRIOR 1ST</v>
          </cell>
          <cell r="T51">
            <v>7.2599999999999998E-2</v>
          </cell>
          <cell r="U51">
            <v>37135</v>
          </cell>
          <cell r="V51" t="str">
            <v>1</v>
          </cell>
          <cell r="W51">
            <v>3.5000000000000003E-2</v>
          </cell>
          <cell r="Y51">
            <v>3.7599999999999995E-2</v>
          </cell>
          <cell r="Z51" t="str">
            <v>1 MO LIBOR 2 BUS DAY PRIOR 1ST</v>
          </cell>
        </row>
        <row r="52">
          <cell r="E52" t="str">
            <v>011026346</v>
          </cell>
          <cell r="F52">
            <v>2337557.9500000002</v>
          </cell>
          <cell r="G52" t="str">
            <v>On</v>
          </cell>
          <cell r="H52">
            <v>14800000</v>
          </cell>
          <cell r="I52" t="str">
            <v>GMACCM - CII</v>
          </cell>
          <cell r="J52">
            <v>7.75</v>
          </cell>
          <cell r="K52" t="str">
            <v>A</v>
          </cell>
          <cell r="L52">
            <v>0</v>
          </cell>
          <cell r="M52">
            <v>1</v>
          </cell>
          <cell r="N52">
            <v>36553</v>
          </cell>
          <cell r="O52">
            <v>37653</v>
          </cell>
          <cell r="P52">
            <v>161</v>
          </cell>
          <cell r="Q52">
            <v>0</v>
          </cell>
          <cell r="R52" t="str">
            <v>Floating</v>
          </cell>
          <cell r="S52" t="str">
            <v>1 MO LIBOR 2 BUS DAY PRIOR 1ST</v>
          </cell>
          <cell r="T52">
            <v>7.2599999999999998E-2</v>
          </cell>
          <cell r="U52">
            <v>37135</v>
          </cell>
          <cell r="V52" t="str">
            <v>1</v>
          </cell>
          <cell r="W52">
            <v>3.5000000000000003E-2</v>
          </cell>
          <cell r="Y52">
            <v>3.7599999999999995E-2</v>
          </cell>
          <cell r="Z52" t="str">
            <v>1 MO LIBOR 2 BUS DAY PRIOR 1ST</v>
          </cell>
        </row>
        <row r="53">
          <cell r="E53" t="str">
            <v>011026347</v>
          </cell>
          <cell r="F53">
            <v>4050736.52</v>
          </cell>
          <cell r="G53" t="str">
            <v>On</v>
          </cell>
          <cell r="H53">
            <v>17300000</v>
          </cell>
          <cell r="I53" t="str">
            <v>GMACCM - CII</v>
          </cell>
          <cell r="J53">
            <v>6.2312500000000002</v>
          </cell>
          <cell r="K53" t="str">
            <v>A</v>
          </cell>
          <cell r="L53">
            <v>0</v>
          </cell>
          <cell r="M53">
            <v>1</v>
          </cell>
          <cell r="N53">
            <v>36553</v>
          </cell>
          <cell r="O53">
            <v>37653</v>
          </cell>
          <cell r="P53">
            <v>222</v>
          </cell>
          <cell r="Q53">
            <v>2185</v>
          </cell>
          <cell r="R53" t="str">
            <v>Floating</v>
          </cell>
          <cell r="S53" t="str">
            <v>1 MO LIBOR 2 BUS DAY PRIOR 1ST</v>
          </cell>
          <cell r="T53">
            <v>7.2599999999999998E-2</v>
          </cell>
          <cell r="U53">
            <v>37135</v>
          </cell>
          <cell r="V53" t="str">
            <v>1</v>
          </cell>
          <cell r="W53">
            <v>3.5000000000000003E-2</v>
          </cell>
          <cell r="Y53">
            <v>3.7599999999999995E-2</v>
          </cell>
          <cell r="Z53" t="str">
            <v>1 MO LIBOR 2 BUS DAY PRIOR 1ST</v>
          </cell>
        </row>
        <row r="54">
          <cell r="E54" t="str">
            <v>011026349</v>
          </cell>
          <cell r="F54">
            <v>3276474.37</v>
          </cell>
          <cell r="G54" t="str">
            <v>On</v>
          </cell>
          <cell r="H54">
            <v>7300000</v>
          </cell>
          <cell r="I54" t="str">
            <v>GMACCM - CII</v>
          </cell>
          <cell r="J54">
            <v>7.5</v>
          </cell>
          <cell r="K54" t="str">
            <v>A</v>
          </cell>
          <cell r="L54">
            <v>0</v>
          </cell>
          <cell r="M54">
            <v>1</v>
          </cell>
          <cell r="N54">
            <v>36553</v>
          </cell>
          <cell r="O54">
            <v>37653</v>
          </cell>
          <cell r="P54">
            <v>214</v>
          </cell>
          <cell r="Q54">
            <v>6500</v>
          </cell>
          <cell r="R54" t="str">
            <v>Floating</v>
          </cell>
          <cell r="S54" t="str">
            <v>1 MO LIBOR 2 BUS DAY PRIOR 1ST</v>
          </cell>
          <cell r="T54">
            <v>7.2599999999999998E-2</v>
          </cell>
          <cell r="U54">
            <v>37135</v>
          </cell>
          <cell r="V54" t="str">
            <v>1</v>
          </cell>
          <cell r="W54">
            <v>3.5000000000000003E-2</v>
          </cell>
          <cell r="Y54">
            <v>3.7599999999999995E-2</v>
          </cell>
          <cell r="Z54" t="str">
            <v>1 MO LIBOR 2 BUS DAY PRIOR 1ST</v>
          </cell>
        </row>
        <row r="55">
          <cell r="E55" t="str">
            <v>011026440</v>
          </cell>
          <cell r="F55">
            <v>2964085</v>
          </cell>
          <cell r="G55" t="str">
            <v>Off</v>
          </cell>
          <cell r="H55" t="str">
            <v>Goldman</v>
          </cell>
          <cell r="I55" t="str">
            <v>GMACCM - CII</v>
          </cell>
          <cell r="J55">
            <v>7.5</v>
          </cell>
          <cell r="K55" t="str">
            <v>A</v>
          </cell>
          <cell r="L55">
            <v>0</v>
          </cell>
          <cell r="M55">
            <v>1</v>
          </cell>
          <cell r="N55">
            <v>36693</v>
          </cell>
          <cell r="O55">
            <v>37438</v>
          </cell>
          <cell r="P55">
            <v>0</v>
          </cell>
          <cell r="Q55">
            <v>15015</v>
          </cell>
          <cell r="R55" t="str">
            <v>Floating</v>
          </cell>
          <cell r="S55" t="str">
            <v>1MO LIBOR LAST BUS DAY BLOOMB</v>
          </cell>
          <cell r="T55">
            <v>7.2499999999999995E-2</v>
          </cell>
          <cell r="U55">
            <v>37135</v>
          </cell>
          <cell r="V55" t="str">
            <v>1</v>
          </cell>
          <cell r="W55">
            <v>3.5000000000000003E-2</v>
          </cell>
          <cell r="Y55">
            <v>3.7499999999999992E-2</v>
          </cell>
          <cell r="Z55" t="str">
            <v>1MO LIBOR LAST BUS DAY BLOOMB</v>
          </cell>
        </row>
        <row r="56">
          <cell r="E56" t="str">
            <v>011026626</v>
          </cell>
          <cell r="F56">
            <v>1700000</v>
          </cell>
          <cell r="G56" t="str">
            <v>On</v>
          </cell>
          <cell r="H56">
            <v>24000000</v>
          </cell>
          <cell r="I56" t="str">
            <v>GMACCM - CII</v>
          </cell>
          <cell r="J56">
            <v>7</v>
          </cell>
          <cell r="K56" t="str">
            <v>A</v>
          </cell>
          <cell r="L56">
            <v>0</v>
          </cell>
          <cell r="M56">
            <v>1</v>
          </cell>
          <cell r="N56">
            <v>36483</v>
          </cell>
          <cell r="O56">
            <v>37073</v>
          </cell>
          <cell r="P56">
            <v>0</v>
          </cell>
          <cell r="Q56">
            <v>0</v>
          </cell>
          <cell r="R56" t="str">
            <v>Floating</v>
          </cell>
          <cell r="S56" t="str">
            <v>1MO LIBOR LAST BUS DAY BLOOMB</v>
          </cell>
          <cell r="T56">
            <v>6.6250000000000003E-2</v>
          </cell>
          <cell r="U56">
            <v>37135</v>
          </cell>
          <cell r="V56" t="str">
            <v>1</v>
          </cell>
          <cell r="W56">
            <v>2.8500000000000001E-2</v>
          </cell>
          <cell r="Y56">
            <v>3.7750000000000006E-2</v>
          </cell>
          <cell r="Z56" t="str">
            <v>1MO LIBOR LAST BUS DAY BLOOMB</v>
          </cell>
        </row>
        <row r="57">
          <cell r="E57" t="str">
            <v>011026788</v>
          </cell>
          <cell r="F57">
            <v>4900000</v>
          </cell>
          <cell r="G57" t="str">
            <v>On</v>
          </cell>
          <cell r="H57">
            <v>125284690.89</v>
          </cell>
          <cell r="I57" t="str">
            <v>GMACCM - CII</v>
          </cell>
          <cell r="J57">
            <v>5.8337500000000002</v>
          </cell>
          <cell r="K57" t="str">
            <v>A</v>
          </cell>
          <cell r="L57">
            <v>0</v>
          </cell>
          <cell r="M57">
            <v>1</v>
          </cell>
          <cell r="N57">
            <v>36780</v>
          </cell>
          <cell r="O57">
            <v>37895</v>
          </cell>
          <cell r="P57">
            <v>0</v>
          </cell>
          <cell r="Q57">
            <v>96582.66</v>
          </cell>
          <cell r="R57" t="str">
            <v>Floating</v>
          </cell>
          <cell r="S57" t="str">
            <v>1MO LIBOR LAST BUS DAY BLOOMB</v>
          </cell>
          <cell r="T57">
            <v>7.1249999999999994E-2</v>
          </cell>
          <cell r="U57">
            <v>37135</v>
          </cell>
          <cell r="V57" t="str">
            <v>1</v>
          </cell>
          <cell r="W57">
            <v>3.3500000000000002E-2</v>
          </cell>
          <cell r="Y57">
            <v>3.7749999999999992E-2</v>
          </cell>
          <cell r="Z57" t="str">
            <v>1MO LIBOR LAST BUS DAY BLOOMB</v>
          </cell>
        </row>
        <row r="58">
          <cell r="E58" t="str">
            <v>011026814</v>
          </cell>
          <cell r="F58">
            <v>18000000</v>
          </cell>
          <cell r="G58" t="str">
            <v>On</v>
          </cell>
          <cell r="H58">
            <v>21500000</v>
          </cell>
          <cell r="I58" t="str">
            <v>GMACCM - CII</v>
          </cell>
          <cell r="J58">
            <v>7.75</v>
          </cell>
          <cell r="K58" t="str">
            <v>A</v>
          </cell>
          <cell r="L58">
            <v>0</v>
          </cell>
          <cell r="M58">
            <v>1</v>
          </cell>
          <cell r="N58">
            <v>36713</v>
          </cell>
          <cell r="O58">
            <v>38565</v>
          </cell>
          <cell r="P58">
            <v>0</v>
          </cell>
          <cell r="Q58">
            <v>0</v>
          </cell>
          <cell r="R58" t="str">
            <v>Floating</v>
          </cell>
          <cell r="S58" t="str">
            <v>1MO LIBOR LAST BUS DAY BLOOMB</v>
          </cell>
          <cell r="T58">
            <v>8.7499999999999994E-2</v>
          </cell>
          <cell r="U58">
            <v>37135</v>
          </cell>
          <cell r="V58" t="str">
            <v>1</v>
          </cell>
          <cell r="W58">
            <v>0.05</v>
          </cell>
          <cell r="Y58">
            <v>3.7499999999999992E-2</v>
          </cell>
          <cell r="Z58" t="str">
            <v>1MO LIBOR LAST BUS DAY BLOOMB</v>
          </cell>
        </row>
        <row r="59">
          <cell r="E59" t="str">
            <v>011026909</v>
          </cell>
          <cell r="F59">
            <v>578945.47</v>
          </cell>
          <cell r="G59" t="str">
            <v>On</v>
          </cell>
          <cell r="H59">
            <v>23000000</v>
          </cell>
          <cell r="I59" t="str">
            <v>GMACCM - CII</v>
          </cell>
          <cell r="J59">
            <v>7.5</v>
          </cell>
          <cell r="K59" t="str">
            <v>A</v>
          </cell>
          <cell r="L59">
            <v>0</v>
          </cell>
          <cell r="M59">
            <v>1</v>
          </cell>
          <cell r="N59">
            <v>36654</v>
          </cell>
          <cell r="O59">
            <v>37773</v>
          </cell>
          <cell r="P59">
            <v>0</v>
          </cell>
          <cell r="Q59">
            <v>32715.75</v>
          </cell>
          <cell r="R59" t="str">
            <v>Floating</v>
          </cell>
          <cell r="S59" t="str">
            <v>1MO LIBOR LAST BUS DAY BLOOMB</v>
          </cell>
          <cell r="T59">
            <v>6.5000000000000002E-2</v>
          </cell>
          <cell r="U59">
            <v>37135</v>
          </cell>
          <cell r="V59" t="str">
            <v>1</v>
          </cell>
          <cell r="W59">
            <v>2.75E-2</v>
          </cell>
          <cell r="Y59">
            <v>3.7500000000000006E-2</v>
          </cell>
          <cell r="Z59" t="str">
            <v>1MO LIBOR LAST BUS DAY BLOOMB</v>
          </cell>
        </row>
        <row r="60">
          <cell r="E60" t="str">
            <v>011026946</v>
          </cell>
          <cell r="F60">
            <v>999841</v>
          </cell>
          <cell r="G60" t="str">
            <v>Off</v>
          </cell>
          <cell r="H60" t="str">
            <v>Goldman</v>
          </cell>
          <cell r="I60" t="str">
            <v>GMACCM - CII</v>
          </cell>
          <cell r="J60">
            <v>7.5</v>
          </cell>
          <cell r="K60" t="str">
            <v>A</v>
          </cell>
          <cell r="L60">
            <v>0</v>
          </cell>
          <cell r="M60">
            <v>1</v>
          </cell>
          <cell r="N60">
            <v>36739</v>
          </cell>
          <cell r="O60">
            <v>42583</v>
          </cell>
          <cell r="P60">
            <v>360</v>
          </cell>
          <cell r="Q60">
            <v>8.2500000000000004E-2</v>
          </cell>
          <cell r="R60" t="str">
            <v>Fixed</v>
          </cell>
          <cell r="Y60">
            <v>0</v>
          </cell>
          <cell r="Z60">
            <v>0</v>
          </cell>
        </row>
        <row r="61">
          <cell r="E61" t="str">
            <v>011027314</v>
          </cell>
          <cell r="F61">
            <v>1378880</v>
          </cell>
          <cell r="G61" t="str">
            <v>On</v>
          </cell>
          <cell r="H61">
            <v>5139608</v>
          </cell>
          <cell r="I61" t="str">
            <v>GMACCM - CII</v>
          </cell>
          <cell r="J61">
            <v>6.03125</v>
          </cell>
          <cell r="K61" t="str">
            <v>A</v>
          </cell>
          <cell r="L61">
            <v>0</v>
          </cell>
          <cell r="M61">
            <v>1</v>
          </cell>
          <cell r="N61">
            <v>36650</v>
          </cell>
          <cell r="O61">
            <v>37773</v>
          </cell>
          <cell r="P61">
            <v>0</v>
          </cell>
          <cell r="Q61">
            <v>4886.75</v>
          </cell>
          <cell r="R61" t="str">
            <v>Floating</v>
          </cell>
          <cell r="S61" t="str">
            <v>1MO LIBOR LAST BUS DAY BLOOMB</v>
          </cell>
          <cell r="T61">
            <v>8.6249999999999993E-2</v>
          </cell>
          <cell r="U61">
            <v>37135</v>
          </cell>
          <cell r="V61" t="str">
            <v>1</v>
          </cell>
          <cell r="W61">
            <v>2.75E-2</v>
          </cell>
          <cell r="Y61">
            <v>5.8749999999999997E-2</v>
          </cell>
          <cell r="Z61" t="str">
            <v>1MO LIBOR LAST BUS DAY BLOOMB</v>
          </cell>
        </row>
        <row r="62">
          <cell r="E62" t="str">
            <v>011027320</v>
          </cell>
          <cell r="F62">
            <v>10693956</v>
          </cell>
          <cell r="G62" t="str">
            <v>Off</v>
          </cell>
          <cell r="H62" t="str">
            <v>Deutsche</v>
          </cell>
          <cell r="I62" t="str">
            <v>GMACCM - CII</v>
          </cell>
          <cell r="J62">
            <v>6.53125</v>
          </cell>
          <cell r="K62" t="str">
            <v>A</v>
          </cell>
          <cell r="L62">
            <v>0</v>
          </cell>
          <cell r="M62">
            <v>1</v>
          </cell>
          <cell r="N62">
            <v>36815</v>
          </cell>
          <cell r="O62">
            <v>40487</v>
          </cell>
          <cell r="P62">
            <v>360</v>
          </cell>
          <cell r="Q62">
            <v>8.2500000000000004E-2</v>
          </cell>
          <cell r="R62" t="str">
            <v>Fixed</v>
          </cell>
          <cell r="Y62">
            <v>0</v>
          </cell>
          <cell r="Z62">
            <v>0</v>
          </cell>
        </row>
        <row r="63">
          <cell r="E63" t="str">
            <v>011027468</v>
          </cell>
          <cell r="F63">
            <v>13769040.560000001</v>
          </cell>
          <cell r="G63" t="str">
            <v>On</v>
          </cell>
          <cell r="H63">
            <v>2934681</v>
          </cell>
          <cell r="I63" t="str">
            <v>GMACCM - CII</v>
          </cell>
          <cell r="J63">
            <v>6.53125</v>
          </cell>
          <cell r="K63" t="str">
            <v>A</v>
          </cell>
          <cell r="L63">
            <v>0</v>
          </cell>
          <cell r="M63">
            <v>1</v>
          </cell>
          <cell r="N63">
            <v>36671</v>
          </cell>
          <cell r="O63">
            <v>38139</v>
          </cell>
          <cell r="P63">
            <v>0</v>
          </cell>
          <cell r="Q63">
            <v>4050.42</v>
          </cell>
          <cell r="R63" t="str">
            <v>Floating</v>
          </cell>
          <cell r="S63" t="str">
            <v>1MO LIBOR LAST BUS DAY BLOOMB</v>
          </cell>
          <cell r="T63">
            <v>7.7499999999999999E-2</v>
          </cell>
          <cell r="U63">
            <v>37135</v>
          </cell>
          <cell r="V63" t="str">
            <v>1</v>
          </cell>
          <cell r="W63">
            <v>3.2500000000000001E-2</v>
          </cell>
          <cell r="Y63">
            <v>4.4999999999999998E-2</v>
          </cell>
          <cell r="Z63" t="str">
            <v>1MO LIBOR LAST BUS DAY BLOOMB</v>
          </cell>
        </row>
        <row r="64">
          <cell r="E64" t="str">
            <v>011027570</v>
          </cell>
          <cell r="F64">
            <v>1974563</v>
          </cell>
          <cell r="G64" t="str">
            <v>On</v>
          </cell>
          <cell r="H64">
            <v>5821280</v>
          </cell>
          <cell r="I64" t="str">
            <v>GMACCM - CII</v>
          </cell>
          <cell r="J64">
            <v>6.53125</v>
          </cell>
          <cell r="K64" t="str">
            <v>A</v>
          </cell>
          <cell r="L64">
            <v>0</v>
          </cell>
          <cell r="M64">
            <v>1</v>
          </cell>
          <cell r="N64">
            <v>36726</v>
          </cell>
          <cell r="O64">
            <v>37834</v>
          </cell>
          <cell r="P64">
            <v>0</v>
          </cell>
          <cell r="Q64">
            <v>3802</v>
          </cell>
          <cell r="R64" t="str">
            <v>Floating</v>
          </cell>
          <cell r="S64" t="str">
            <v>1MO LIBOR LAST BUS DAY BLOOMB</v>
          </cell>
          <cell r="T64">
            <v>6.6250000000000003E-2</v>
          </cell>
          <cell r="U64">
            <v>37135</v>
          </cell>
          <cell r="V64" t="str">
            <v>1</v>
          </cell>
          <cell r="W64">
            <v>2.8500000000000001E-2</v>
          </cell>
          <cell r="Y64">
            <v>3.7750000000000006E-2</v>
          </cell>
          <cell r="Z64" t="str">
            <v>1MO LIBOR LAST BUS DAY BLOOMB</v>
          </cell>
        </row>
        <row r="65">
          <cell r="E65" t="str">
            <v>011027615</v>
          </cell>
          <cell r="F65">
            <v>3578393</v>
          </cell>
          <cell r="G65" t="str">
            <v>On</v>
          </cell>
          <cell r="H65">
            <v>1957935</v>
          </cell>
          <cell r="I65" t="str">
            <v>GMACCM - CII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>
            <v>36767</v>
          </cell>
          <cell r="O65">
            <v>37865</v>
          </cell>
          <cell r="P65">
            <v>0</v>
          </cell>
          <cell r="Q65">
            <v>1354.33</v>
          </cell>
          <cell r="R65" t="str">
            <v>Floating</v>
          </cell>
          <cell r="S65" t="str">
            <v>1MO LIBOR LAST BUS DAY BLOOMB</v>
          </cell>
          <cell r="T65">
            <v>6.8500000000000005E-2</v>
          </cell>
          <cell r="U65">
            <v>37135</v>
          </cell>
          <cell r="V65" t="str">
            <v>1</v>
          </cell>
          <cell r="W65">
            <v>3.1E-2</v>
          </cell>
          <cell r="Y65">
            <v>3.7500000000000006E-2</v>
          </cell>
          <cell r="Z65" t="str">
            <v>1MO LIBOR LAST BUS DAY BLOOMB</v>
          </cell>
        </row>
        <row r="66">
          <cell r="E66" t="str">
            <v>011027678</v>
          </cell>
          <cell r="F66">
            <v>782418.82</v>
          </cell>
          <cell r="G66" t="str">
            <v>On</v>
          </cell>
          <cell r="H66">
            <v>3635321</v>
          </cell>
          <cell r="I66" t="str">
            <v>GMACCM - CII</v>
          </cell>
          <cell r="J66">
            <v>6.53125</v>
          </cell>
          <cell r="K66" t="str">
            <v>A</v>
          </cell>
          <cell r="L66">
            <v>0</v>
          </cell>
          <cell r="M66">
            <v>1</v>
          </cell>
          <cell r="N66">
            <v>36746</v>
          </cell>
          <cell r="O66">
            <v>38596</v>
          </cell>
          <cell r="P66">
            <v>60</v>
          </cell>
          <cell r="Q66">
            <v>3062</v>
          </cell>
          <cell r="R66" t="str">
            <v>Floating</v>
          </cell>
          <cell r="S66" t="str">
            <v>1MO LIBOR LAST BUS DAY BLOOMB</v>
          </cell>
          <cell r="T66">
            <v>0.11125</v>
          </cell>
          <cell r="U66">
            <v>37135</v>
          </cell>
          <cell r="V66" t="str">
            <v>1</v>
          </cell>
          <cell r="W66">
            <v>4.4999999999999998E-2</v>
          </cell>
          <cell r="Y66">
            <v>6.6250000000000003E-2</v>
          </cell>
          <cell r="Z66" t="str">
            <v>1MO LIBOR LAST BUS DAY BLOOMB</v>
          </cell>
        </row>
        <row r="67">
          <cell r="E67" t="str">
            <v>011027693</v>
          </cell>
          <cell r="F67">
            <v>5531544.8200000003</v>
          </cell>
          <cell r="G67" t="str">
            <v>On</v>
          </cell>
          <cell r="H67">
            <v>5197376</v>
          </cell>
          <cell r="I67" t="str">
            <v>GMACCM - CII</v>
          </cell>
          <cell r="J67">
            <v>6.53125</v>
          </cell>
          <cell r="K67" t="str">
            <v>A</v>
          </cell>
          <cell r="L67">
            <v>0</v>
          </cell>
          <cell r="M67">
            <v>1</v>
          </cell>
          <cell r="N67">
            <v>36686</v>
          </cell>
          <cell r="O67">
            <v>37803</v>
          </cell>
          <cell r="P67">
            <v>0</v>
          </cell>
          <cell r="Q67">
            <v>385</v>
          </cell>
          <cell r="R67" t="str">
            <v>Floating</v>
          </cell>
          <cell r="S67" t="str">
            <v>1MO LIBOR LAST BUS DAY BLOOMB</v>
          </cell>
          <cell r="T67">
            <v>6.1499999999999999E-2</v>
          </cell>
          <cell r="U67">
            <v>37135</v>
          </cell>
          <cell r="V67" t="str">
            <v>1</v>
          </cell>
          <cell r="W67">
            <v>2.4E-2</v>
          </cell>
          <cell r="Y67">
            <v>3.7499999999999999E-2</v>
          </cell>
          <cell r="Z67" t="str">
            <v>1MO LIBOR LAST BUS DAY BLOOMB</v>
          </cell>
        </row>
        <row r="68">
          <cell r="E68" t="str">
            <v>011027772</v>
          </cell>
          <cell r="F68">
            <v>187241.26</v>
          </cell>
          <cell r="G68" t="str">
            <v>On</v>
          </cell>
          <cell r="H68">
            <v>2972840</v>
          </cell>
          <cell r="I68" t="str">
            <v>GMACCM - CII</v>
          </cell>
          <cell r="J68">
            <v>6.03125</v>
          </cell>
          <cell r="K68" t="str">
            <v>A</v>
          </cell>
          <cell r="L68">
            <v>0</v>
          </cell>
          <cell r="M68">
            <v>1</v>
          </cell>
          <cell r="N68">
            <v>36630</v>
          </cell>
          <cell r="O68">
            <v>38112</v>
          </cell>
          <cell r="P68">
            <v>48</v>
          </cell>
          <cell r="Q68">
            <v>2292.34</v>
          </cell>
          <cell r="R68" t="str">
            <v>Floating</v>
          </cell>
          <cell r="S68" t="str">
            <v>1MO LIBOR LAST BUS DAY BLOOMB</v>
          </cell>
          <cell r="T68">
            <v>7.7499999999999999E-2</v>
          </cell>
          <cell r="U68">
            <v>37139</v>
          </cell>
          <cell r="V68" t="str">
            <v>1</v>
          </cell>
          <cell r="W68">
            <v>0.04</v>
          </cell>
          <cell r="Y68">
            <v>3.7499999999999999E-2</v>
          </cell>
          <cell r="Z68" t="str">
            <v>1MO LIBOR LAST BUS DAY BLOOMB</v>
          </cell>
        </row>
        <row r="69">
          <cell r="E69" t="str">
            <v>011027951</v>
          </cell>
          <cell r="F69">
            <v>987950</v>
          </cell>
          <cell r="G69" t="str">
            <v>Off</v>
          </cell>
          <cell r="H69" t="str">
            <v>Goldman</v>
          </cell>
          <cell r="I69" t="str">
            <v>GMACCM - CII</v>
          </cell>
          <cell r="J69">
            <v>6.53125</v>
          </cell>
          <cell r="K69" t="str">
            <v>A</v>
          </cell>
          <cell r="L69">
            <v>0</v>
          </cell>
          <cell r="M69">
            <v>1</v>
          </cell>
          <cell r="N69">
            <v>36719</v>
          </cell>
          <cell r="O69">
            <v>42217</v>
          </cell>
          <cell r="P69">
            <v>180</v>
          </cell>
          <cell r="Q69">
            <v>8.6249999999999993E-2</v>
          </cell>
          <cell r="R69" t="str">
            <v>Fixed</v>
          </cell>
          <cell r="Y69">
            <v>0</v>
          </cell>
          <cell r="Z69">
            <v>0</v>
          </cell>
        </row>
        <row r="70">
          <cell r="E70" t="str">
            <v>011028017</v>
          </cell>
          <cell r="F70">
            <v>3686276</v>
          </cell>
          <cell r="G70" t="str">
            <v>On</v>
          </cell>
          <cell r="H70">
            <v>5173714</v>
          </cell>
          <cell r="I70" t="str">
            <v>GMACCM - CII</v>
          </cell>
          <cell r="J70">
            <v>6.03125</v>
          </cell>
          <cell r="K70" t="str">
            <v>A</v>
          </cell>
          <cell r="L70">
            <v>0</v>
          </cell>
          <cell r="M70">
            <v>1</v>
          </cell>
          <cell r="N70">
            <v>36761</v>
          </cell>
          <cell r="O70">
            <v>37865</v>
          </cell>
          <cell r="P70">
            <v>360</v>
          </cell>
          <cell r="Q70">
            <v>6521.83</v>
          </cell>
          <cell r="R70" t="str">
            <v>Floating</v>
          </cell>
          <cell r="S70" t="str">
            <v>1MO LIBOR LAST BUS DAY BLOOMB</v>
          </cell>
          <cell r="T70">
            <v>0.06</v>
          </cell>
          <cell r="U70">
            <v>37135</v>
          </cell>
          <cell r="V70" t="str">
            <v>1</v>
          </cell>
          <cell r="W70">
            <v>2.2499999999999999E-2</v>
          </cell>
          <cell r="Y70">
            <v>3.7499999999999999E-2</v>
          </cell>
          <cell r="Z70" t="str">
            <v>1MO LIBOR LAST BUS DAY BLOOMB</v>
          </cell>
        </row>
        <row r="71">
          <cell r="E71" t="str">
            <v>011028036</v>
          </cell>
          <cell r="F71">
            <v>7182057</v>
          </cell>
          <cell r="G71" t="str">
            <v>Off</v>
          </cell>
          <cell r="H71" t="str">
            <v>Deutsche</v>
          </cell>
          <cell r="I71" t="str">
            <v>GMACCM - CII</v>
          </cell>
          <cell r="J71">
            <v>7.5</v>
          </cell>
          <cell r="K71" t="str">
            <v>A</v>
          </cell>
          <cell r="L71">
            <v>0</v>
          </cell>
          <cell r="M71">
            <v>1</v>
          </cell>
          <cell r="N71">
            <v>36784</v>
          </cell>
          <cell r="O71">
            <v>38626</v>
          </cell>
          <cell r="P71">
            <v>300</v>
          </cell>
          <cell r="Q71">
            <v>3267.5</v>
          </cell>
          <cell r="R71" t="str">
            <v>Floating</v>
          </cell>
          <cell r="S71" t="str">
            <v>1MO LIBOR LAST BUS DAY BLOOMB</v>
          </cell>
          <cell r="T71">
            <v>6.1499999999999999E-2</v>
          </cell>
          <cell r="U71">
            <v>37135</v>
          </cell>
          <cell r="V71" t="str">
            <v>1</v>
          </cell>
          <cell r="W71">
            <v>2.4E-2</v>
          </cell>
          <cell r="Y71">
            <v>3.7499999999999999E-2</v>
          </cell>
          <cell r="Z71" t="str">
            <v>1MO LIBOR LAST BUS DAY BLOOMB</v>
          </cell>
        </row>
        <row r="72">
          <cell r="E72" t="str">
            <v>011028047</v>
          </cell>
          <cell r="F72">
            <v>3310550</v>
          </cell>
          <cell r="G72" t="str">
            <v>On</v>
          </cell>
          <cell r="H72">
            <v>5100000</v>
          </cell>
          <cell r="I72" t="str">
            <v>GMACCM - CII</v>
          </cell>
          <cell r="J72">
            <v>6.03125</v>
          </cell>
          <cell r="K72" t="str">
            <v>A</v>
          </cell>
          <cell r="L72">
            <v>0</v>
          </cell>
          <cell r="M72">
            <v>1</v>
          </cell>
          <cell r="N72">
            <v>36717</v>
          </cell>
          <cell r="O72">
            <v>37834</v>
          </cell>
          <cell r="P72">
            <v>0</v>
          </cell>
          <cell r="Q72">
            <v>3437.58</v>
          </cell>
          <cell r="R72" t="str">
            <v>Floating</v>
          </cell>
          <cell r="S72" t="str">
            <v>1MO LIBOR LAST BUS DAY BLOOMB</v>
          </cell>
          <cell r="T72">
            <v>7.7499999999999999E-2</v>
          </cell>
          <cell r="U72">
            <v>37135</v>
          </cell>
          <cell r="V72" t="str">
            <v>1</v>
          </cell>
          <cell r="W72">
            <v>2.5000000000000001E-2</v>
          </cell>
          <cell r="Y72">
            <v>5.2499999999999998E-2</v>
          </cell>
          <cell r="Z72" t="str">
            <v>1MO LIBOR LAST BUS DAY BLOOMB</v>
          </cell>
        </row>
        <row r="73">
          <cell r="E73" t="str">
            <v>011028063</v>
          </cell>
          <cell r="F73">
            <v>-0.1</v>
          </cell>
          <cell r="G73" t="str">
            <v>On</v>
          </cell>
          <cell r="H73">
            <v>9300000</v>
          </cell>
          <cell r="I73" t="str">
            <v>GMACCM - CII</v>
          </cell>
          <cell r="J73">
            <v>6.03125</v>
          </cell>
          <cell r="K73" t="str">
            <v>A</v>
          </cell>
          <cell r="L73">
            <v>0</v>
          </cell>
          <cell r="M73">
            <v>1</v>
          </cell>
          <cell r="N73">
            <v>36703</v>
          </cell>
          <cell r="O73">
            <v>37803</v>
          </cell>
          <cell r="P73">
            <v>0</v>
          </cell>
          <cell r="Q73">
            <v>2000</v>
          </cell>
          <cell r="R73" t="str">
            <v>Floating</v>
          </cell>
          <cell r="S73" t="str">
            <v>1MO LIBOR LAST BUS DAY BLOOMB</v>
          </cell>
          <cell r="T73">
            <v>6.4000000000000001E-2</v>
          </cell>
          <cell r="U73">
            <v>37135</v>
          </cell>
          <cell r="V73" t="str">
            <v>1</v>
          </cell>
          <cell r="W73">
            <v>2.6499999999999999E-2</v>
          </cell>
          <cell r="Y73">
            <v>3.7500000000000006E-2</v>
          </cell>
          <cell r="Z73" t="str">
            <v>1MO LIBOR LAST BUS DAY BLOOMB</v>
          </cell>
        </row>
        <row r="74">
          <cell r="E74" t="str">
            <v>011028095</v>
          </cell>
          <cell r="F74">
            <v>1245444</v>
          </cell>
          <cell r="G74" t="str">
            <v>Off</v>
          </cell>
          <cell r="H74" t="str">
            <v>Goldman</v>
          </cell>
          <cell r="I74" t="str">
            <v>GMACCM - CII</v>
          </cell>
          <cell r="J74">
            <v>7.75</v>
          </cell>
          <cell r="K74" t="str">
            <v>A</v>
          </cell>
          <cell r="L74">
            <v>0</v>
          </cell>
          <cell r="M74">
            <v>1</v>
          </cell>
          <cell r="N74">
            <v>36875</v>
          </cell>
          <cell r="O74">
            <v>40548</v>
          </cell>
          <cell r="P74">
            <v>360</v>
          </cell>
          <cell r="Q74">
            <v>7.8799999999999995E-2</v>
          </cell>
          <cell r="R74" t="str">
            <v>Fixed</v>
          </cell>
          <cell r="Y74">
            <v>0</v>
          </cell>
          <cell r="Z74">
            <v>0</v>
          </cell>
        </row>
        <row r="75">
          <cell r="E75" t="str">
            <v>011028305</v>
          </cell>
          <cell r="F75">
            <v>20100172.59</v>
          </cell>
          <cell r="G75" t="str">
            <v>On</v>
          </cell>
          <cell r="H75">
            <v>27000000</v>
          </cell>
          <cell r="I75" t="str">
            <v>GMACCM - CII</v>
          </cell>
          <cell r="J75">
            <v>7.75</v>
          </cell>
          <cell r="K75" t="str">
            <v>A</v>
          </cell>
          <cell r="L75">
            <v>0</v>
          </cell>
          <cell r="M75">
            <v>1</v>
          </cell>
          <cell r="N75">
            <v>36798</v>
          </cell>
          <cell r="O75">
            <v>38078</v>
          </cell>
          <cell r="P75">
            <v>0</v>
          </cell>
          <cell r="Q75">
            <v>0</v>
          </cell>
          <cell r="R75" t="str">
            <v>Floating</v>
          </cell>
          <cell r="S75" t="str">
            <v>1MO LIBOR LAST BUS DAY BLOOMB</v>
          </cell>
          <cell r="T75">
            <v>7.2499999999999995E-2</v>
          </cell>
          <cell r="U75">
            <v>37135</v>
          </cell>
          <cell r="V75" t="str">
            <v>1</v>
          </cell>
          <cell r="W75">
            <v>3.5000000000000003E-2</v>
          </cell>
          <cell r="Y75">
            <v>3.7499999999999992E-2</v>
          </cell>
          <cell r="Z75" t="str">
            <v>1MO LIBOR LAST BUS DAY BLOOMB</v>
          </cell>
        </row>
        <row r="76">
          <cell r="E76" t="str">
            <v>011028310</v>
          </cell>
          <cell r="F76">
            <v>1586954</v>
          </cell>
          <cell r="G76" t="str">
            <v>Off</v>
          </cell>
          <cell r="H76" t="str">
            <v>Goldman</v>
          </cell>
          <cell r="I76" t="str">
            <v>GMACCM - CII</v>
          </cell>
          <cell r="J76">
            <v>6.03125</v>
          </cell>
          <cell r="K76" t="str">
            <v>A</v>
          </cell>
          <cell r="L76">
            <v>0</v>
          </cell>
          <cell r="M76">
            <v>1</v>
          </cell>
          <cell r="N76">
            <v>36978</v>
          </cell>
          <cell r="O76">
            <v>40638</v>
          </cell>
          <cell r="P76">
            <v>300</v>
          </cell>
          <cell r="Q76">
            <v>7.46E-2</v>
          </cell>
          <cell r="R76" t="str">
            <v>Fixed</v>
          </cell>
          <cell r="W76">
            <v>0</v>
          </cell>
          <cell r="Y76">
            <v>0</v>
          </cell>
          <cell r="Z76">
            <v>0</v>
          </cell>
        </row>
        <row r="77">
          <cell r="E77" t="str">
            <v>011028465</v>
          </cell>
          <cell r="F77">
            <v>22183584</v>
          </cell>
          <cell r="G77" t="str">
            <v>Off</v>
          </cell>
          <cell r="H77" t="str">
            <v>Goldman</v>
          </cell>
          <cell r="I77" t="str">
            <v>GMACCM - CII</v>
          </cell>
          <cell r="J77">
            <v>6.28125</v>
          </cell>
          <cell r="K77" t="str">
            <v>A</v>
          </cell>
          <cell r="L77">
            <v>0</v>
          </cell>
          <cell r="M77">
            <v>1</v>
          </cell>
          <cell r="N77">
            <v>36713</v>
          </cell>
          <cell r="O77">
            <v>37653</v>
          </cell>
          <cell r="P77">
            <v>0</v>
          </cell>
          <cell r="Q77">
            <v>1800</v>
          </cell>
          <cell r="R77" t="str">
            <v>Floating</v>
          </cell>
          <cell r="S77" t="str">
            <v>1MO LIBOR LAST BUS DAY BLOOMB</v>
          </cell>
          <cell r="T77">
            <v>8.7499999999999994E-2</v>
          </cell>
          <cell r="U77">
            <v>37135</v>
          </cell>
          <cell r="V77" t="str">
            <v>1</v>
          </cell>
          <cell r="W77">
            <v>3.2500000000000001E-2</v>
          </cell>
          <cell r="Y77">
            <v>5.4999999999999993E-2</v>
          </cell>
          <cell r="Z77" t="str">
            <v>1MO LIBOR LAST BUS DAY BLOOMB</v>
          </cell>
        </row>
        <row r="78">
          <cell r="E78" t="str">
            <v>011028468</v>
          </cell>
          <cell r="F78">
            <v>13371940</v>
          </cell>
          <cell r="G78" t="str">
            <v>On</v>
          </cell>
          <cell r="H78">
            <v>3925497.27</v>
          </cell>
          <cell r="I78" t="str">
            <v>GMACCM - CII</v>
          </cell>
          <cell r="J78">
            <v>7.5812499999999998</v>
          </cell>
          <cell r="K78" t="str">
            <v>A</v>
          </cell>
          <cell r="L78">
            <v>0</v>
          </cell>
          <cell r="M78">
            <v>1</v>
          </cell>
          <cell r="N78">
            <v>36756</v>
          </cell>
          <cell r="O78">
            <v>37865</v>
          </cell>
          <cell r="P78">
            <v>0</v>
          </cell>
          <cell r="Q78">
            <v>0</v>
          </cell>
          <cell r="R78" t="str">
            <v>Floating</v>
          </cell>
          <cell r="S78" t="str">
            <v>1MO LIBOR LAST BUS DAY BLOOMB</v>
          </cell>
          <cell r="T78">
            <v>6.2E-2</v>
          </cell>
          <cell r="U78">
            <v>37135</v>
          </cell>
          <cell r="V78" t="str">
            <v>1</v>
          </cell>
          <cell r="W78">
            <v>2.4500000000000001E-2</v>
          </cell>
          <cell r="Y78">
            <v>3.7499999999999999E-2</v>
          </cell>
          <cell r="Z78" t="str">
            <v>1MO LIBOR LAST BUS DAY BLOOMB</v>
          </cell>
        </row>
        <row r="79">
          <cell r="E79" t="str">
            <v>011028518</v>
          </cell>
          <cell r="F79">
            <v>1298153.21</v>
          </cell>
          <cell r="G79" t="str">
            <v>On</v>
          </cell>
          <cell r="H79">
            <v>3908957.08</v>
          </cell>
          <cell r="I79" t="str">
            <v>GMACCM - CII</v>
          </cell>
          <cell r="J79">
            <v>7.5812499999999998</v>
          </cell>
          <cell r="K79" t="str">
            <v>A</v>
          </cell>
          <cell r="L79">
            <v>0</v>
          </cell>
          <cell r="M79">
            <v>1</v>
          </cell>
          <cell r="N79">
            <v>36614</v>
          </cell>
          <cell r="O79">
            <v>37438</v>
          </cell>
          <cell r="P79">
            <v>0</v>
          </cell>
          <cell r="Q79">
            <v>0</v>
          </cell>
          <cell r="R79" t="str">
            <v>Floating</v>
          </cell>
          <cell r="S79" t="str">
            <v>1MO LIBOR LAST BUS DAY BLOOMB</v>
          </cell>
          <cell r="T79">
            <v>7.2499999999999995E-2</v>
          </cell>
          <cell r="U79">
            <v>37135</v>
          </cell>
          <cell r="V79" t="str">
            <v>1</v>
          </cell>
          <cell r="W79">
            <v>3.5000000000000003E-2</v>
          </cell>
          <cell r="Y79">
            <v>3.7499999999999992E-2</v>
          </cell>
          <cell r="Z79" t="str">
            <v>1MO LIBOR LAST BUS DAY BLOOMB</v>
          </cell>
        </row>
        <row r="80">
          <cell r="E80" t="str">
            <v>011028558</v>
          </cell>
          <cell r="F80">
            <v>4902520</v>
          </cell>
          <cell r="G80" t="str">
            <v>Off</v>
          </cell>
          <cell r="H80" t="str">
            <v>Goldman</v>
          </cell>
          <cell r="I80" t="str">
            <v>GMACCM - CII</v>
          </cell>
          <cell r="J80">
            <v>10.125</v>
          </cell>
          <cell r="K80" t="str">
            <v>A</v>
          </cell>
          <cell r="L80">
            <v>0</v>
          </cell>
          <cell r="M80">
            <v>1</v>
          </cell>
          <cell r="N80">
            <v>36819</v>
          </cell>
          <cell r="O80">
            <v>37926</v>
          </cell>
          <cell r="P80">
            <v>0</v>
          </cell>
          <cell r="Q80">
            <v>0</v>
          </cell>
          <cell r="R80" t="str">
            <v>Floating</v>
          </cell>
          <cell r="S80" t="str">
            <v>1MO LIBOR LAST BUS DAY BLOOMB</v>
          </cell>
          <cell r="T80">
            <v>6.5000000000000002E-2</v>
          </cell>
          <cell r="U80">
            <v>37135</v>
          </cell>
          <cell r="V80" t="str">
            <v>1</v>
          </cell>
          <cell r="W80">
            <v>2.75E-2</v>
          </cell>
          <cell r="Y80">
            <v>3.7500000000000006E-2</v>
          </cell>
          <cell r="Z80" t="str">
            <v>1MO LIBOR LAST BUS DAY BLOOMB</v>
          </cell>
        </row>
        <row r="81">
          <cell r="E81" t="str">
            <v>011028645</v>
          </cell>
          <cell r="F81">
            <v>209201.67</v>
          </cell>
          <cell r="G81" t="str">
            <v>On</v>
          </cell>
          <cell r="H81">
            <v>11600000</v>
          </cell>
          <cell r="I81" t="str">
            <v>GMACCM - CII</v>
          </cell>
          <cell r="J81">
            <v>7.5</v>
          </cell>
          <cell r="K81" t="str">
            <v>A</v>
          </cell>
          <cell r="L81">
            <v>0</v>
          </cell>
          <cell r="M81">
            <v>1</v>
          </cell>
          <cell r="N81">
            <v>36997</v>
          </cell>
          <cell r="O81">
            <v>38842</v>
          </cell>
          <cell r="P81">
            <v>60</v>
          </cell>
          <cell r="Q81">
            <v>34622.5</v>
          </cell>
          <cell r="R81" t="str">
            <v>Floating</v>
          </cell>
          <cell r="S81" t="str">
            <v>1MO LIBOR LAST BUS DAY BLOOMB</v>
          </cell>
          <cell r="T81">
            <v>7.7499999999999999E-2</v>
          </cell>
          <cell r="U81">
            <v>37139</v>
          </cell>
          <cell r="V81" t="str">
            <v>1</v>
          </cell>
          <cell r="W81">
            <v>0.04</v>
          </cell>
          <cell r="Y81">
            <v>3.7499999999999999E-2</v>
          </cell>
          <cell r="Z81" t="str">
            <v>1MO LIBOR LAST BUS DAY BLOOMB</v>
          </cell>
        </row>
        <row r="82">
          <cell r="E82" t="str">
            <v>011028690</v>
          </cell>
          <cell r="F82">
            <v>1347.1</v>
          </cell>
          <cell r="G82" t="str">
            <v>On</v>
          </cell>
          <cell r="H82">
            <v>9298478</v>
          </cell>
          <cell r="I82" t="str">
            <v>GMACCM - CII</v>
          </cell>
          <cell r="J82">
            <v>7.5</v>
          </cell>
          <cell r="K82" t="str">
            <v>A</v>
          </cell>
          <cell r="L82">
            <v>0</v>
          </cell>
          <cell r="M82">
            <v>1</v>
          </cell>
          <cell r="N82">
            <v>36928</v>
          </cell>
          <cell r="O82">
            <v>40607</v>
          </cell>
          <cell r="P82">
            <v>360</v>
          </cell>
          <cell r="Q82">
            <v>7.2999999999999995E-2</v>
          </cell>
          <cell r="R82" t="str">
            <v>Fixed</v>
          </cell>
          <cell r="Y82">
            <v>0</v>
          </cell>
          <cell r="Z82">
            <v>0</v>
          </cell>
        </row>
        <row r="83">
          <cell r="E83" t="str">
            <v>011028728</v>
          </cell>
          <cell r="F83">
            <v>249862</v>
          </cell>
          <cell r="G83" t="str">
            <v>On</v>
          </cell>
          <cell r="H83">
            <v>2000000</v>
          </cell>
          <cell r="I83" t="str">
            <v>GMACCM - CII</v>
          </cell>
          <cell r="J83">
            <v>7.5812499999999998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1012004</v>
          </cell>
          <cell r="P83">
            <v>0</v>
          </cell>
          <cell r="Q83">
            <v>0</v>
          </cell>
          <cell r="R83" t="str">
            <v>Floating</v>
          </cell>
          <cell r="W83">
            <v>3.3500000000000002E-2</v>
          </cell>
          <cell r="Y83">
            <v>-3.3500000000000002E-2</v>
          </cell>
          <cell r="Z83">
            <v>0</v>
          </cell>
        </row>
        <row r="84">
          <cell r="E84" t="str">
            <v>011028850</v>
          </cell>
          <cell r="F84">
            <v>13434760</v>
          </cell>
          <cell r="G84" t="str">
            <v>Off</v>
          </cell>
          <cell r="H84" t="str">
            <v>Goldman</v>
          </cell>
          <cell r="I84" t="str">
            <v>GMACCM - CII</v>
          </cell>
          <cell r="J84">
            <v>7.5</v>
          </cell>
          <cell r="K84" t="str">
            <v>A</v>
          </cell>
          <cell r="L84">
            <v>0</v>
          </cell>
          <cell r="M84">
            <v>1</v>
          </cell>
          <cell r="N84">
            <v>36861</v>
          </cell>
          <cell r="O84">
            <v>40882</v>
          </cell>
          <cell r="P84">
            <v>300</v>
          </cell>
          <cell r="Q84">
            <v>8.5500000000000007E-2</v>
          </cell>
          <cell r="R84" t="str">
            <v>Fixed</v>
          </cell>
          <cell r="Y84">
            <v>0</v>
          </cell>
          <cell r="Z84">
            <v>0</v>
          </cell>
        </row>
        <row r="85">
          <cell r="E85" t="str">
            <v>011028861</v>
          </cell>
          <cell r="F85">
            <v>4173982.95</v>
          </cell>
          <cell r="G85" t="str">
            <v>On</v>
          </cell>
          <cell r="H85">
            <v>6300000</v>
          </cell>
          <cell r="I85" t="str">
            <v>GMACCM - CII</v>
          </cell>
          <cell r="J85">
            <v>7</v>
          </cell>
          <cell r="K85" t="str">
            <v>A</v>
          </cell>
          <cell r="L85">
            <v>0</v>
          </cell>
          <cell r="M85">
            <v>1</v>
          </cell>
          <cell r="N85">
            <v>36738</v>
          </cell>
          <cell r="O85">
            <v>37834</v>
          </cell>
          <cell r="P85">
            <v>0</v>
          </cell>
          <cell r="Q85">
            <v>2093</v>
          </cell>
          <cell r="R85" t="str">
            <v>Floating</v>
          </cell>
          <cell r="S85" t="str">
            <v>1MO LIBOR LAST BUS DAY BLOOMB</v>
          </cell>
          <cell r="T85">
            <v>9.7699999999999995E-2</v>
          </cell>
          <cell r="U85">
            <v>37135</v>
          </cell>
          <cell r="V85" t="str">
            <v>1</v>
          </cell>
          <cell r="W85">
            <v>3.15E-2</v>
          </cell>
          <cell r="Y85">
            <v>6.6199999999999995E-2</v>
          </cell>
          <cell r="Z85" t="str">
            <v>1MO LIBOR LAST BUS DAY BLOOMB</v>
          </cell>
        </row>
        <row r="86">
          <cell r="E86" t="str">
            <v>011028867</v>
          </cell>
          <cell r="F86">
            <v>4529409.7699999996</v>
          </cell>
          <cell r="G86" t="str">
            <v>On</v>
          </cell>
          <cell r="H86">
            <v>13000000</v>
          </cell>
          <cell r="I86" t="str">
            <v>GMACCM - CII</v>
          </cell>
          <cell r="J86">
            <v>5.9312500000000004</v>
          </cell>
          <cell r="K86" t="str">
            <v>A</v>
          </cell>
          <cell r="L86">
            <v>0</v>
          </cell>
          <cell r="M86">
            <v>1</v>
          </cell>
          <cell r="N86">
            <v>36727</v>
          </cell>
          <cell r="O86">
            <v>37469</v>
          </cell>
          <cell r="P86">
            <v>0</v>
          </cell>
          <cell r="Q86">
            <v>750</v>
          </cell>
          <cell r="R86" t="str">
            <v>Floating</v>
          </cell>
          <cell r="S86" t="str">
            <v>1MO LIBOR LAST BUS DAY BLOOMB</v>
          </cell>
          <cell r="T86">
            <v>7.0000000000000007E-2</v>
          </cell>
          <cell r="U86">
            <v>37135</v>
          </cell>
          <cell r="V86" t="str">
            <v>1</v>
          </cell>
          <cell r="W86">
            <v>3.2500000000000001E-2</v>
          </cell>
          <cell r="Y86">
            <v>3.7500000000000006E-2</v>
          </cell>
          <cell r="Z86" t="str">
            <v>1MO LIBOR LAST BUS DAY BLOOMB</v>
          </cell>
        </row>
        <row r="87">
          <cell r="E87" t="str">
            <v>011029002</v>
          </cell>
          <cell r="F87">
            <v>26800000</v>
          </cell>
          <cell r="G87" t="str">
            <v>On</v>
          </cell>
          <cell r="H87">
            <v>3368000</v>
          </cell>
          <cell r="I87" t="str">
            <v>GMACCM - CII</v>
          </cell>
          <cell r="J87">
            <v>7.5</v>
          </cell>
          <cell r="K87" t="str">
            <v>A</v>
          </cell>
          <cell r="L87">
            <v>0</v>
          </cell>
          <cell r="M87">
            <v>1</v>
          </cell>
          <cell r="N87">
            <v>36810</v>
          </cell>
          <cell r="O87">
            <v>37926</v>
          </cell>
          <cell r="P87">
            <v>0</v>
          </cell>
          <cell r="Q87">
            <v>3100</v>
          </cell>
          <cell r="R87" t="str">
            <v>Floating</v>
          </cell>
          <cell r="S87" t="str">
            <v>1MO LIBOR LAST BUS DAY BLOOMB</v>
          </cell>
          <cell r="T87">
            <v>8.5000000000000006E-2</v>
          </cell>
          <cell r="U87">
            <v>37135</v>
          </cell>
          <cell r="V87" t="str">
            <v>1</v>
          </cell>
          <cell r="W87">
            <v>3.4000000000000002E-2</v>
          </cell>
          <cell r="Y87">
            <v>5.1000000000000004E-2</v>
          </cell>
          <cell r="Z87" t="str">
            <v>1MO LIBOR LAST BUS DAY BLOOMB</v>
          </cell>
        </row>
        <row r="88">
          <cell r="E88" t="str">
            <v>011029075</v>
          </cell>
          <cell r="F88">
            <v>3950000</v>
          </cell>
          <cell r="G88" t="str">
            <v>On</v>
          </cell>
          <cell r="H88">
            <v>3400000</v>
          </cell>
          <cell r="I88" t="str">
            <v>GMACCM - CII</v>
          </cell>
          <cell r="J88">
            <v>7.5</v>
          </cell>
          <cell r="K88" t="str">
            <v>A</v>
          </cell>
          <cell r="L88">
            <v>0</v>
          </cell>
          <cell r="M88">
            <v>1</v>
          </cell>
          <cell r="N88">
            <v>37084</v>
          </cell>
          <cell r="O88">
            <v>40760</v>
          </cell>
          <cell r="P88">
            <v>360</v>
          </cell>
          <cell r="Q88">
            <v>7.6600000000000001E-2</v>
          </cell>
          <cell r="R88" t="str">
            <v>Fixed</v>
          </cell>
          <cell r="Y88">
            <v>0</v>
          </cell>
          <cell r="Z88">
            <v>0</v>
          </cell>
        </row>
        <row r="89">
          <cell r="E89" t="str">
            <v>011029151</v>
          </cell>
          <cell r="F89">
            <v>52000000</v>
          </cell>
          <cell r="G89" t="str">
            <v>On</v>
          </cell>
          <cell r="H89">
            <v>3400000</v>
          </cell>
          <cell r="I89" t="str">
            <v>GMACCM - CII</v>
          </cell>
          <cell r="J89">
            <v>6.3312499999999998</v>
          </cell>
          <cell r="K89" t="str">
            <v>A</v>
          </cell>
          <cell r="L89">
            <v>0</v>
          </cell>
          <cell r="M89">
            <v>1</v>
          </cell>
          <cell r="N89">
            <v>36861</v>
          </cell>
          <cell r="O89">
            <v>38335</v>
          </cell>
          <cell r="P89">
            <v>0</v>
          </cell>
          <cell r="Q89">
            <v>0</v>
          </cell>
          <cell r="R89" t="str">
            <v>Floating</v>
          </cell>
          <cell r="S89" t="str">
            <v>1 MO US LIBOR VARIOUS REV DATE</v>
          </cell>
          <cell r="T89">
            <v>7.8700000000000006E-2</v>
          </cell>
          <cell r="U89">
            <v>37118</v>
          </cell>
          <cell r="V89" t="str">
            <v>1</v>
          </cell>
          <cell r="W89">
            <v>2.75E-2</v>
          </cell>
          <cell r="Y89">
            <v>5.1200000000000009E-2</v>
          </cell>
          <cell r="Z89" t="str">
            <v>1 MO US LIBOR VARIOUS REV DATE</v>
          </cell>
        </row>
        <row r="90">
          <cell r="E90" t="str">
            <v>011029277</v>
          </cell>
          <cell r="F90">
            <v>1444516.04</v>
          </cell>
          <cell r="G90" t="str">
            <v>On</v>
          </cell>
          <cell r="H90">
            <v>5000000</v>
          </cell>
          <cell r="I90" t="str">
            <v>GMACCM - CII</v>
          </cell>
          <cell r="J90">
            <v>7.5</v>
          </cell>
          <cell r="K90" t="str">
            <v>A</v>
          </cell>
          <cell r="L90">
            <v>0</v>
          </cell>
          <cell r="M90">
            <v>1</v>
          </cell>
          <cell r="N90">
            <v>36910</v>
          </cell>
          <cell r="O90">
            <v>38018</v>
          </cell>
          <cell r="P90">
            <v>0</v>
          </cell>
          <cell r="Q90">
            <v>5150</v>
          </cell>
          <cell r="R90" t="str">
            <v>Floating</v>
          </cell>
          <cell r="S90" t="str">
            <v>1MO LIBOR LAST BUS DAY BLOOMB</v>
          </cell>
          <cell r="T90">
            <v>6.4000000000000001E-2</v>
          </cell>
          <cell r="U90">
            <v>37135</v>
          </cell>
          <cell r="V90" t="str">
            <v>1</v>
          </cell>
          <cell r="W90">
            <v>2.6499999999999999E-2</v>
          </cell>
          <cell r="Y90">
            <v>3.7500000000000006E-2</v>
          </cell>
          <cell r="Z90" t="str">
            <v>1MO LIBOR LAST BUS DAY BLOOMB</v>
          </cell>
        </row>
        <row r="91">
          <cell r="E91" t="str">
            <v>011029301</v>
          </cell>
          <cell r="F91">
            <v>6746734</v>
          </cell>
          <cell r="G91" t="str">
            <v>Off</v>
          </cell>
          <cell r="H91" t="str">
            <v>Deutsche</v>
          </cell>
          <cell r="I91" t="str">
            <v>GMACCM - CII</v>
          </cell>
          <cell r="J91">
            <v>7.75</v>
          </cell>
          <cell r="K91" t="str">
            <v>A</v>
          </cell>
          <cell r="L91">
            <v>0</v>
          </cell>
          <cell r="M91">
            <v>1</v>
          </cell>
          <cell r="N91">
            <v>36948</v>
          </cell>
          <cell r="O91">
            <v>40607</v>
          </cell>
          <cell r="P91">
            <v>360</v>
          </cell>
          <cell r="Q91">
            <v>7.4099999999999999E-2</v>
          </cell>
          <cell r="R91" t="str">
            <v>Fixed</v>
          </cell>
          <cell r="Y91">
            <v>0</v>
          </cell>
          <cell r="Z91">
            <v>0</v>
          </cell>
        </row>
        <row r="92">
          <cell r="E92" t="str">
            <v>011029312</v>
          </cell>
          <cell r="F92">
            <v>34291799.049999997</v>
          </cell>
          <cell r="G92" t="str">
            <v>On</v>
          </cell>
          <cell r="H92">
            <v>17000000</v>
          </cell>
          <cell r="I92" t="str">
            <v>GMACCM - CII</v>
          </cell>
          <cell r="J92">
            <v>8</v>
          </cell>
          <cell r="K92" t="str">
            <v>A</v>
          </cell>
          <cell r="L92">
            <v>0</v>
          </cell>
          <cell r="M92">
            <v>1</v>
          </cell>
          <cell r="N92">
            <v>36790</v>
          </cell>
          <cell r="O92">
            <v>37895</v>
          </cell>
          <cell r="P92">
            <v>0</v>
          </cell>
          <cell r="Q92">
            <v>21322</v>
          </cell>
          <cell r="R92" t="str">
            <v>Floating</v>
          </cell>
          <cell r="S92" t="str">
            <v>1MO LIBOR LAST BUS DAY BLOOMB</v>
          </cell>
          <cell r="T92">
            <v>6.7500000000000004E-2</v>
          </cell>
          <cell r="U92">
            <v>37135</v>
          </cell>
          <cell r="V92" t="str">
            <v>1</v>
          </cell>
          <cell r="W92">
            <v>0.03</v>
          </cell>
          <cell r="Y92">
            <v>3.7500000000000006E-2</v>
          </cell>
          <cell r="Z92" t="str">
            <v>1MO LIBOR LAST BUS DAY BLOOMB</v>
          </cell>
        </row>
        <row r="93">
          <cell r="E93" t="str">
            <v>011029427</v>
          </cell>
          <cell r="F93">
            <v>3125000</v>
          </cell>
          <cell r="G93" t="str">
            <v>On</v>
          </cell>
          <cell r="H93">
            <v>2325000</v>
          </cell>
          <cell r="I93" t="str">
            <v>GMACCM - CII</v>
          </cell>
          <cell r="J93">
            <v>7.5</v>
          </cell>
          <cell r="K93" t="str">
            <v>A</v>
          </cell>
          <cell r="L93">
            <v>0</v>
          </cell>
          <cell r="M93">
            <v>1</v>
          </cell>
          <cell r="N93">
            <v>36819</v>
          </cell>
          <cell r="O93">
            <v>37377</v>
          </cell>
          <cell r="P93">
            <v>0</v>
          </cell>
          <cell r="Q93">
            <v>0</v>
          </cell>
          <cell r="R93" t="str">
            <v>Floating</v>
          </cell>
          <cell r="S93" t="str">
            <v>1MO LIBOR LAST BUS DAY BLOOMB</v>
          </cell>
          <cell r="T93">
            <v>7.7499999999999999E-2</v>
          </cell>
          <cell r="U93">
            <v>37135</v>
          </cell>
          <cell r="V93" t="str">
            <v>1</v>
          </cell>
          <cell r="W93">
            <v>0.04</v>
          </cell>
          <cell r="Y93">
            <v>3.7499999999999999E-2</v>
          </cell>
          <cell r="Z93" t="str">
            <v>1MO LIBOR LAST BUS DAY BLOOMB</v>
          </cell>
        </row>
        <row r="94">
          <cell r="E94" t="str">
            <v>011029462</v>
          </cell>
          <cell r="F94">
            <v>1297099</v>
          </cell>
          <cell r="G94" t="str">
            <v>Off</v>
          </cell>
          <cell r="H94" t="str">
            <v>Goldman</v>
          </cell>
          <cell r="I94" t="str">
            <v>GMACCM - CII</v>
          </cell>
          <cell r="J94">
            <v>5.8312499999999998</v>
          </cell>
          <cell r="K94" t="str">
            <v>A</v>
          </cell>
          <cell r="L94">
            <v>0</v>
          </cell>
          <cell r="M94">
            <v>1</v>
          </cell>
          <cell r="N94">
            <v>36819</v>
          </cell>
          <cell r="O94">
            <v>37377</v>
          </cell>
          <cell r="P94">
            <v>0</v>
          </cell>
          <cell r="Q94">
            <v>0</v>
          </cell>
          <cell r="R94" t="str">
            <v>Floating</v>
          </cell>
          <cell r="S94" t="str">
            <v>1MO LIBOR LAST BUS DAY BLOOMB</v>
          </cell>
          <cell r="T94">
            <v>7.4999999999999997E-2</v>
          </cell>
          <cell r="U94">
            <v>37135</v>
          </cell>
          <cell r="V94" t="str">
            <v>1</v>
          </cell>
          <cell r="W94">
            <v>3.7499999999999999E-2</v>
          </cell>
          <cell r="Y94">
            <v>3.7499999999999999E-2</v>
          </cell>
          <cell r="Z94" t="str">
            <v>1MO LIBOR LAST BUS DAY BLOOMB</v>
          </cell>
        </row>
        <row r="95">
          <cell r="E95" t="str">
            <v>011029463</v>
          </cell>
          <cell r="F95">
            <v>11434816</v>
          </cell>
          <cell r="G95" t="str">
            <v>Off</v>
          </cell>
          <cell r="H95" t="str">
            <v>Deutsche</v>
          </cell>
          <cell r="I95" t="str">
            <v>GMACCM - CII</v>
          </cell>
          <cell r="J95">
            <v>7.5</v>
          </cell>
          <cell r="K95" t="str">
            <v>A</v>
          </cell>
          <cell r="L95">
            <v>0</v>
          </cell>
          <cell r="M95">
            <v>1</v>
          </cell>
          <cell r="N95">
            <v>36819</v>
          </cell>
          <cell r="O95">
            <v>37926</v>
          </cell>
          <cell r="P95">
            <v>0</v>
          </cell>
          <cell r="Q95">
            <v>0</v>
          </cell>
          <cell r="R95" t="str">
            <v>Floating</v>
          </cell>
          <cell r="S95" t="str">
            <v>1MO LIBOR LAST BUS DAY BLOOMB</v>
          </cell>
          <cell r="T95">
            <v>6.25E-2</v>
          </cell>
          <cell r="U95">
            <v>37135</v>
          </cell>
          <cell r="V95" t="str">
            <v>1</v>
          </cell>
          <cell r="W95">
            <v>2.5000000000000001E-2</v>
          </cell>
          <cell r="Y95">
            <v>3.7499999999999999E-2</v>
          </cell>
          <cell r="Z95" t="str">
            <v>1MO LIBOR LAST BUS DAY BLOOMB</v>
          </cell>
        </row>
        <row r="96">
          <cell r="E96" t="str">
            <v>011029525</v>
          </cell>
          <cell r="F96">
            <v>7086212</v>
          </cell>
          <cell r="G96" t="str">
            <v>On</v>
          </cell>
          <cell r="H96">
            <v>15800000</v>
          </cell>
          <cell r="I96" t="str">
            <v>GMACCM - CII</v>
          </cell>
          <cell r="J96">
            <v>7</v>
          </cell>
          <cell r="K96" t="str">
            <v>A</v>
          </cell>
          <cell r="L96">
            <v>0</v>
          </cell>
          <cell r="M96">
            <v>1</v>
          </cell>
          <cell r="N96">
            <v>36801</v>
          </cell>
          <cell r="O96">
            <v>37926</v>
          </cell>
          <cell r="P96">
            <v>0</v>
          </cell>
          <cell r="Q96">
            <v>0</v>
          </cell>
          <cell r="R96" t="str">
            <v>Floating</v>
          </cell>
          <cell r="S96" t="str">
            <v>1MO LIBOR LAST BUS DAY BLOOMB</v>
          </cell>
          <cell r="T96">
            <v>6.5000000000000002E-2</v>
          </cell>
          <cell r="U96">
            <v>37135</v>
          </cell>
          <cell r="V96" t="str">
            <v>1</v>
          </cell>
          <cell r="W96">
            <v>2.75E-2</v>
          </cell>
          <cell r="Y96">
            <v>3.7500000000000006E-2</v>
          </cell>
          <cell r="Z96" t="str">
            <v>1MO LIBOR LAST BUS DAY BLOOMB</v>
          </cell>
        </row>
        <row r="97">
          <cell r="E97" t="str">
            <v>011029624</v>
          </cell>
          <cell r="F97">
            <v>49593982</v>
          </cell>
          <cell r="G97" t="str">
            <v>On</v>
          </cell>
          <cell r="H97">
            <v>2200000</v>
          </cell>
          <cell r="I97" t="str">
            <v>GMACCM - CII</v>
          </cell>
          <cell r="J97">
            <v>7</v>
          </cell>
          <cell r="K97" t="str">
            <v>A</v>
          </cell>
          <cell r="L97">
            <v>0</v>
          </cell>
          <cell r="M97">
            <v>1</v>
          </cell>
          <cell r="N97">
            <v>36861</v>
          </cell>
          <cell r="O97">
            <v>37956</v>
          </cell>
          <cell r="P97">
            <v>0</v>
          </cell>
          <cell r="Q97">
            <v>500</v>
          </cell>
          <cell r="R97" t="str">
            <v>Floating</v>
          </cell>
          <cell r="S97" t="str">
            <v>1MO LIBOR LAST BUS DAY BLOOMB</v>
          </cell>
          <cell r="T97">
            <v>6.4500000000000002E-2</v>
          </cell>
          <cell r="U97">
            <v>37135</v>
          </cell>
          <cell r="V97" t="str">
            <v>1</v>
          </cell>
          <cell r="W97">
            <v>2.7E-2</v>
          </cell>
          <cell r="Y97">
            <v>3.7500000000000006E-2</v>
          </cell>
          <cell r="Z97" t="str">
            <v>1MO LIBOR LAST BUS DAY BLOOMB</v>
          </cell>
        </row>
        <row r="98">
          <cell r="E98" t="str">
            <v>011029833</v>
          </cell>
          <cell r="F98">
            <v>43299299.090000004</v>
          </cell>
          <cell r="G98" t="str">
            <v>On</v>
          </cell>
          <cell r="H98">
            <v>33000000</v>
          </cell>
          <cell r="I98" t="str">
            <v>GMACCM - CII</v>
          </cell>
          <cell r="J98">
            <v>6.45</v>
          </cell>
          <cell r="K98" t="str">
            <v>A</v>
          </cell>
          <cell r="L98">
            <v>0</v>
          </cell>
          <cell r="M98">
            <v>1</v>
          </cell>
          <cell r="N98">
            <v>36825</v>
          </cell>
          <cell r="O98">
            <v>39872</v>
          </cell>
          <cell r="P98">
            <v>0</v>
          </cell>
          <cell r="Q98">
            <v>73520</v>
          </cell>
          <cell r="R98" t="str">
            <v>Floating</v>
          </cell>
          <cell r="S98" t="str">
            <v>1MO LIBOR LAST BUS DAY BLOOMB</v>
          </cell>
          <cell r="T98">
            <v>0.04</v>
          </cell>
          <cell r="U98">
            <v>37135</v>
          </cell>
          <cell r="V98" t="str">
            <v>1</v>
          </cell>
          <cell r="W98">
            <v>2.5000000000000001E-3</v>
          </cell>
          <cell r="Y98">
            <v>3.7499999999999999E-2</v>
          </cell>
          <cell r="Z98" t="str">
            <v>1MO LIBOR LAST BUS DAY BLOOMB</v>
          </cell>
        </row>
        <row r="99">
          <cell r="E99" t="str">
            <v>011030027</v>
          </cell>
          <cell r="F99">
            <v>20920482</v>
          </cell>
          <cell r="G99" t="str">
            <v>On</v>
          </cell>
          <cell r="H99">
            <v>6000000</v>
          </cell>
          <cell r="I99" t="str">
            <v>GMACCM - CII</v>
          </cell>
          <cell r="J99">
            <v>7.75</v>
          </cell>
          <cell r="K99" t="str">
            <v>A</v>
          </cell>
          <cell r="L99">
            <v>0</v>
          </cell>
          <cell r="M99">
            <v>1</v>
          </cell>
          <cell r="N99">
            <v>36882</v>
          </cell>
          <cell r="O99">
            <v>37987</v>
          </cell>
          <cell r="P99">
            <v>0</v>
          </cell>
          <cell r="Q99">
            <v>0</v>
          </cell>
          <cell r="R99" t="str">
            <v>Floating</v>
          </cell>
          <cell r="S99" t="str">
            <v>1MO LIBOR LAST BUS DAY BLOOMB</v>
          </cell>
          <cell r="T99">
            <v>6.6000000000000003E-2</v>
          </cell>
          <cell r="U99">
            <v>37135</v>
          </cell>
          <cell r="V99" t="str">
            <v>1</v>
          </cell>
          <cell r="W99">
            <v>2.8500000000000001E-2</v>
          </cell>
          <cell r="Y99">
            <v>3.7500000000000006E-2</v>
          </cell>
          <cell r="Z99" t="str">
            <v>1MO LIBOR LAST BUS DAY BLOOMB</v>
          </cell>
        </row>
        <row r="100">
          <cell r="E100" t="str">
            <v>011030048</v>
          </cell>
          <cell r="F100">
            <v>3747987</v>
          </cell>
          <cell r="G100" t="str">
            <v>Off</v>
          </cell>
          <cell r="H100" t="str">
            <v>Deutsche</v>
          </cell>
          <cell r="I100" t="str">
            <v>GMACCM - CII</v>
          </cell>
          <cell r="J100">
            <v>6.75</v>
          </cell>
          <cell r="K100" t="str">
            <v>A</v>
          </cell>
          <cell r="L100">
            <v>0</v>
          </cell>
          <cell r="M100">
            <v>1</v>
          </cell>
          <cell r="N100">
            <v>36868</v>
          </cell>
          <cell r="O100">
            <v>37987</v>
          </cell>
          <cell r="P100">
            <v>0</v>
          </cell>
          <cell r="Q100">
            <v>0</v>
          </cell>
          <cell r="R100" t="str">
            <v>Floating</v>
          </cell>
          <cell r="S100" t="str">
            <v>1MO LIBOR LAST BUS DAY BLOOMB</v>
          </cell>
          <cell r="T100">
            <v>6.3750000000000001E-2</v>
          </cell>
          <cell r="U100">
            <v>37135</v>
          </cell>
          <cell r="V100" t="str">
            <v>1</v>
          </cell>
          <cell r="W100">
            <v>2.5999999999999999E-2</v>
          </cell>
          <cell r="Y100">
            <v>3.7750000000000006E-2</v>
          </cell>
          <cell r="Z100" t="str">
            <v>1MO LIBOR LAST BUS DAY BLOOMB</v>
          </cell>
        </row>
        <row r="101">
          <cell r="E101" t="str">
            <v>011030236</v>
          </cell>
          <cell r="F101">
            <v>1837250</v>
          </cell>
          <cell r="G101" t="str">
            <v>Off</v>
          </cell>
          <cell r="H101" t="str">
            <v>Deutsche</v>
          </cell>
          <cell r="I101" t="str">
            <v>GMACCM - CII</v>
          </cell>
          <cell r="J101">
            <v>7</v>
          </cell>
          <cell r="K101" t="str">
            <v>A</v>
          </cell>
          <cell r="L101">
            <v>0</v>
          </cell>
          <cell r="M101">
            <v>1</v>
          </cell>
          <cell r="N101">
            <v>37063</v>
          </cell>
          <cell r="O101">
            <v>40729</v>
          </cell>
          <cell r="P101">
            <v>360</v>
          </cell>
          <cell r="Q101">
            <v>7.7200000000000005E-2</v>
          </cell>
          <cell r="R101" t="str">
            <v>Fixed</v>
          </cell>
          <cell r="Y101">
            <v>0</v>
          </cell>
          <cell r="Z101">
            <v>0</v>
          </cell>
        </row>
        <row r="102">
          <cell r="E102" t="str">
            <v>011030349</v>
          </cell>
          <cell r="F102">
            <v>3686984.8</v>
          </cell>
          <cell r="G102" t="str">
            <v>On</v>
          </cell>
          <cell r="H102">
            <v>19400000</v>
          </cell>
          <cell r="I102" t="str">
            <v>GMACCM - CII</v>
          </cell>
          <cell r="J102">
            <v>7.5</v>
          </cell>
          <cell r="K102" t="str">
            <v>A</v>
          </cell>
          <cell r="L102">
            <v>0</v>
          </cell>
          <cell r="M102">
            <v>1</v>
          </cell>
          <cell r="N102">
            <v>36879</v>
          </cell>
          <cell r="O102">
            <v>37987</v>
          </cell>
          <cell r="P102">
            <v>0</v>
          </cell>
          <cell r="Q102">
            <v>8700</v>
          </cell>
          <cell r="R102" t="str">
            <v>Floating</v>
          </cell>
          <cell r="S102" t="str">
            <v>1MO LIBOR LAST BUS DAY BLOOMB</v>
          </cell>
          <cell r="T102">
            <v>9.9400000000000002E-2</v>
          </cell>
          <cell r="U102">
            <v>37135</v>
          </cell>
          <cell r="V102" t="str">
            <v>1</v>
          </cell>
          <cell r="W102">
            <v>3.2500000000000001E-2</v>
          </cell>
          <cell r="Y102">
            <v>6.6900000000000001E-2</v>
          </cell>
          <cell r="Z102" t="str">
            <v>1MO LIBOR LAST BUS DAY BLOOMB</v>
          </cell>
        </row>
        <row r="103">
          <cell r="E103" t="str">
            <v>011030379</v>
          </cell>
          <cell r="F103">
            <v>45100530</v>
          </cell>
          <cell r="G103" t="str">
            <v>Off</v>
          </cell>
          <cell r="H103" t="str">
            <v>Deutsche</v>
          </cell>
          <cell r="I103" t="str">
            <v>GMACCM - CII</v>
          </cell>
          <cell r="J103">
            <v>7.5</v>
          </cell>
          <cell r="K103" t="str">
            <v>A</v>
          </cell>
          <cell r="L103">
            <v>0</v>
          </cell>
          <cell r="M103">
            <v>1</v>
          </cell>
          <cell r="N103">
            <v>36874</v>
          </cell>
          <cell r="O103">
            <v>37987</v>
          </cell>
          <cell r="P103">
            <v>0</v>
          </cell>
          <cell r="Q103">
            <v>11960</v>
          </cell>
          <cell r="R103" t="str">
            <v>Floating</v>
          </cell>
          <cell r="S103" t="str">
            <v>1MO LIBOR LAST BUS DAY BLOOMB</v>
          </cell>
          <cell r="T103">
            <v>8.1000000000000003E-2</v>
          </cell>
          <cell r="U103">
            <v>37135</v>
          </cell>
          <cell r="V103" t="str">
            <v>1</v>
          </cell>
          <cell r="W103">
            <v>2.9499999999999998E-2</v>
          </cell>
          <cell r="Y103">
            <v>5.1500000000000004E-2</v>
          </cell>
          <cell r="Z103" t="str">
            <v>1MO LIBOR LAST BUS DAY BLOOMB</v>
          </cell>
        </row>
        <row r="104">
          <cell r="E104" t="str">
            <v>011030380</v>
          </cell>
          <cell r="F104">
            <v>11200000</v>
          </cell>
          <cell r="G104" t="str">
            <v>On</v>
          </cell>
          <cell r="H104">
            <v>14000000</v>
          </cell>
          <cell r="I104" t="str">
            <v>GMACCM - CII</v>
          </cell>
          <cell r="J104">
            <v>7.5</v>
          </cell>
          <cell r="K104" t="str">
            <v>A</v>
          </cell>
          <cell r="L104">
            <v>0</v>
          </cell>
          <cell r="M104">
            <v>1</v>
          </cell>
          <cell r="N104">
            <v>36916</v>
          </cell>
          <cell r="O104">
            <v>38018</v>
          </cell>
          <cell r="P104">
            <v>300</v>
          </cell>
          <cell r="Q104">
            <v>7470</v>
          </cell>
          <cell r="R104" t="str">
            <v>Floating</v>
          </cell>
          <cell r="S104" t="str">
            <v>1MO LIBOR LAST BUS DAY BLOOMB</v>
          </cell>
          <cell r="T104">
            <v>8.2000000000000003E-2</v>
          </cell>
          <cell r="U104">
            <v>37135</v>
          </cell>
          <cell r="V104" t="str">
            <v>1</v>
          </cell>
          <cell r="W104">
            <v>2.75E-2</v>
          </cell>
          <cell r="Y104">
            <v>5.4500000000000007E-2</v>
          </cell>
          <cell r="Z104" t="str">
            <v>1MO LIBOR LAST BUS DAY BLOOMB</v>
          </cell>
        </row>
        <row r="105">
          <cell r="E105" t="str">
            <v>011030558</v>
          </cell>
          <cell r="F105">
            <v>6667413.1200000001</v>
          </cell>
          <cell r="G105" t="str">
            <v>On</v>
          </cell>
          <cell r="H105">
            <v>38000000</v>
          </cell>
          <cell r="I105" t="str">
            <v>GMACCM - CII</v>
          </cell>
          <cell r="J105">
            <v>5.8337500000000002</v>
          </cell>
          <cell r="K105" t="str">
            <v>A</v>
          </cell>
          <cell r="L105">
            <v>0</v>
          </cell>
          <cell r="M105">
            <v>1</v>
          </cell>
          <cell r="N105">
            <v>36882</v>
          </cell>
          <cell r="O105">
            <v>37987</v>
          </cell>
          <cell r="P105">
            <v>0</v>
          </cell>
          <cell r="Q105">
            <v>33885.910000000003</v>
          </cell>
          <cell r="R105" t="str">
            <v>Floating</v>
          </cell>
          <cell r="S105" t="str">
            <v>1MO LIBOR LAST BUS DAY BLOOMB</v>
          </cell>
          <cell r="T105">
            <v>9.9000000000000005E-2</v>
          </cell>
          <cell r="U105">
            <v>37135</v>
          </cell>
          <cell r="V105" t="str">
            <v>1</v>
          </cell>
          <cell r="W105">
            <v>3.2500000000000001E-2</v>
          </cell>
          <cell r="Y105">
            <v>6.6500000000000004E-2</v>
          </cell>
          <cell r="Z105" t="str">
            <v>1MO LIBOR LAST BUS DAY BLOOMB</v>
          </cell>
        </row>
        <row r="106">
          <cell r="E106" t="str">
            <v>011030560</v>
          </cell>
          <cell r="F106">
            <v>563000000</v>
          </cell>
          <cell r="G106" t="str">
            <v>On</v>
          </cell>
          <cell r="H106">
            <v>7098354.3899999997</v>
          </cell>
          <cell r="I106" t="str">
            <v>GMACCM - CII</v>
          </cell>
          <cell r="J106">
            <v>5.8337500000000002</v>
          </cell>
          <cell r="K106" t="str">
            <v>A</v>
          </cell>
          <cell r="L106">
            <v>0</v>
          </cell>
          <cell r="M106">
            <v>1</v>
          </cell>
          <cell r="N106" t="str">
            <v>Y</v>
          </cell>
          <cell r="O106">
            <v>1012005</v>
          </cell>
          <cell r="P106">
            <v>360</v>
          </cell>
          <cell r="Q106">
            <v>6.3312499999999994E-2</v>
          </cell>
          <cell r="R106" t="str">
            <v>Fixed</v>
          </cell>
          <cell r="Y106">
            <v>0</v>
          </cell>
          <cell r="Z106">
            <v>0</v>
          </cell>
        </row>
        <row r="107">
          <cell r="E107" t="str">
            <v>011030719</v>
          </cell>
          <cell r="F107">
            <v>2398262.9500000002</v>
          </cell>
          <cell r="G107" t="str">
            <v>On</v>
          </cell>
          <cell r="H107">
            <v>88940.92</v>
          </cell>
          <cell r="I107" t="str">
            <v>GMACCM - CII</v>
          </cell>
          <cell r="J107">
            <v>7</v>
          </cell>
          <cell r="K107" t="str">
            <v>A</v>
          </cell>
          <cell r="L107">
            <v>679.39</v>
          </cell>
          <cell r="M107">
            <v>1</v>
          </cell>
          <cell r="N107">
            <v>37046</v>
          </cell>
          <cell r="O107">
            <v>40699</v>
          </cell>
          <cell r="P107">
            <v>360</v>
          </cell>
          <cell r="Q107">
            <v>7.6249999999999998E-2</v>
          </cell>
          <cell r="R107" t="str">
            <v>Fixed</v>
          </cell>
          <cell r="Y107">
            <v>0</v>
          </cell>
          <cell r="Z107">
            <v>0</v>
          </cell>
        </row>
        <row r="108">
          <cell r="E108" t="str">
            <v>011030742</v>
          </cell>
          <cell r="F108">
            <v>1912191</v>
          </cell>
          <cell r="G108" t="str">
            <v>Off</v>
          </cell>
          <cell r="H108" t="str">
            <v>Deutsche</v>
          </cell>
          <cell r="I108" t="str">
            <v>GMACCM - CII</v>
          </cell>
          <cell r="J108">
            <v>7.25</v>
          </cell>
          <cell r="K108" t="str">
            <v>A</v>
          </cell>
          <cell r="L108">
            <v>3462.41</v>
          </cell>
          <cell r="M108">
            <v>1</v>
          </cell>
          <cell r="N108">
            <v>37043</v>
          </cell>
          <cell r="O108">
            <v>40699</v>
          </cell>
          <cell r="P108">
            <v>360</v>
          </cell>
          <cell r="Q108">
            <v>8.1000000000000003E-2</v>
          </cell>
          <cell r="R108" t="str">
            <v>Fixed</v>
          </cell>
          <cell r="Y108">
            <v>0</v>
          </cell>
          <cell r="Z108">
            <v>0</v>
          </cell>
        </row>
        <row r="109">
          <cell r="E109" t="str">
            <v>011030760</v>
          </cell>
          <cell r="F109">
            <v>8426097</v>
          </cell>
          <cell r="G109" t="str">
            <v>Off</v>
          </cell>
          <cell r="H109" t="str">
            <v>Deutsche</v>
          </cell>
          <cell r="I109" t="str">
            <v>GMACCM - CII</v>
          </cell>
          <cell r="J109">
            <v>6.75</v>
          </cell>
          <cell r="K109" t="str">
            <v>A</v>
          </cell>
          <cell r="L109">
            <v>881.14</v>
          </cell>
          <cell r="M109">
            <v>1</v>
          </cell>
          <cell r="N109">
            <v>37047</v>
          </cell>
          <cell r="O109">
            <v>39604</v>
          </cell>
          <cell r="P109">
            <v>360</v>
          </cell>
          <cell r="Q109">
            <v>7.6899999999999996E-2</v>
          </cell>
          <cell r="R109" t="str">
            <v>Fixed</v>
          </cell>
          <cell r="Y109">
            <v>0</v>
          </cell>
          <cell r="Z109">
            <v>0</v>
          </cell>
        </row>
        <row r="110">
          <cell r="E110" t="str">
            <v>011030761</v>
          </cell>
          <cell r="F110">
            <v>196466.99</v>
          </cell>
          <cell r="G110" t="str">
            <v>On</v>
          </cell>
          <cell r="H110">
            <v>511354.72</v>
          </cell>
          <cell r="I110" t="str">
            <v>GMACCM - CII</v>
          </cell>
          <cell r="J110">
            <v>8.625</v>
          </cell>
          <cell r="K110" t="str">
            <v>A</v>
          </cell>
          <cell r="L110">
            <v>4414.88</v>
          </cell>
          <cell r="M110">
            <v>1</v>
          </cell>
          <cell r="N110">
            <v>37047</v>
          </cell>
          <cell r="O110">
            <v>38508</v>
          </cell>
          <cell r="P110">
            <v>48</v>
          </cell>
          <cell r="Q110">
            <v>989</v>
          </cell>
          <cell r="R110" t="str">
            <v>Floating</v>
          </cell>
          <cell r="S110" t="str">
            <v>1MO LIBOR LAST BUS DAY BLOOMB</v>
          </cell>
          <cell r="T110">
            <v>0.08</v>
          </cell>
          <cell r="U110">
            <v>37139</v>
          </cell>
          <cell r="V110" t="str">
            <v>1</v>
          </cell>
          <cell r="W110">
            <v>4.2500000000000003E-2</v>
          </cell>
          <cell r="Y110">
            <v>3.7499999999999999E-2</v>
          </cell>
          <cell r="Z110" t="str">
            <v>1MO LIBOR LAST BUS DAY BLOOMB</v>
          </cell>
        </row>
        <row r="111">
          <cell r="E111" t="str">
            <v>011030767</v>
          </cell>
          <cell r="F111">
            <v>16516893</v>
          </cell>
          <cell r="G111" t="str">
            <v>Off</v>
          </cell>
          <cell r="H111" t="str">
            <v>Goldman</v>
          </cell>
          <cell r="I111" t="str">
            <v>GMACCM - CII</v>
          </cell>
          <cell r="N111">
            <v>36921</v>
          </cell>
          <cell r="O111">
            <v>38018</v>
          </cell>
          <cell r="P111">
            <v>0</v>
          </cell>
          <cell r="R111" t="str">
            <v>Floating</v>
          </cell>
          <cell r="S111" t="str">
            <v>1MO LIBOR LAST BUS DAY BLOOMB</v>
          </cell>
          <cell r="T111">
            <v>8.5000000000000006E-2</v>
          </cell>
          <cell r="U111">
            <v>37135</v>
          </cell>
          <cell r="V111" t="str">
            <v>1</v>
          </cell>
          <cell r="W111">
            <v>0.03</v>
          </cell>
          <cell r="Y111">
            <v>5.5000000000000007E-2</v>
          </cell>
          <cell r="Z111" t="str">
            <v>1MO LIBOR LAST BUS DAY BLOOMB</v>
          </cell>
        </row>
        <row r="112">
          <cell r="E112" t="str">
            <v>011030805</v>
          </cell>
          <cell r="F112">
            <v>1550000</v>
          </cell>
          <cell r="G112" t="str">
            <v>On</v>
          </cell>
          <cell r="I112" t="str">
            <v>GMACCM - CII</v>
          </cell>
          <cell r="N112">
            <v>37097</v>
          </cell>
          <cell r="O112">
            <v>40729</v>
          </cell>
          <cell r="P112">
            <v>360</v>
          </cell>
          <cell r="Q112">
            <v>7.4999999999999997E-2</v>
          </cell>
          <cell r="R112" t="str">
            <v>Fixed</v>
          </cell>
          <cell r="Y112">
            <v>0</v>
          </cell>
          <cell r="Z112">
            <v>0</v>
          </cell>
        </row>
        <row r="113">
          <cell r="E113" t="str">
            <v>011030882</v>
          </cell>
          <cell r="F113">
            <v>11001283</v>
          </cell>
          <cell r="G113" t="str">
            <v>Off</v>
          </cell>
          <cell r="H113" t="str">
            <v>Deutsche</v>
          </cell>
          <cell r="I113" t="str">
            <v>GMACCM - CII</v>
          </cell>
          <cell r="N113">
            <v>36983</v>
          </cell>
          <cell r="O113">
            <v>40638</v>
          </cell>
          <cell r="P113">
            <v>360</v>
          </cell>
          <cell r="Q113">
            <v>7.4999999999999997E-2</v>
          </cell>
          <cell r="R113" t="str">
            <v>Fixed</v>
          </cell>
          <cell r="Y113">
            <v>0</v>
          </cell>
          <cell r="Z113">
            <v>0</v>
          </cell>
        </row>
        <row r="114">
          <cell r="E114" t="str">
            <v>011030975</v>
          </cell>
          <cell r="F114">
            <v>117073299</v>
          </cell>
          <cell r="G114" t="str">
            <v>Off</v>
          </cell>
          <cell r="H114" t="str">
            <v>Goldman</v>
          </cell>
          <cell r="I114" t="str">
            <v>GMACCM - CII</v>
          </cell>
          <cell r="N114">
            <v>36971</v>
          </cell>
          <cell r="O114">
            <v>40634</v>
          </cell>
          <cell r="P114">
            <v>360</v>
          </cell>
          <cell r="Q114">
            <v>7.2800000000000004E-2</v>
          </cell>
          <cell r="R114" t="str">
            <v>Fixed</v>
          </cell>
          <cell r="Y114">
            <v>0</v>
          </cell>
          <cell r="Z114">
            <v>0</v>
          </cell>
        </row>
        <row r="115">
          <cell r="E115" t="str">
            <v>011031069</v>
          </cell>
          <cell r="F115">
            <v>24071522</v>
          </cell>
          <cell r="G115" t="str">
            <v>Off</v>
          </cell>
          <cell r="H115" t="str">
            <v>Goldman</v>
          </cell>
          <cell r="I115" t="str">
            <v>GMACCM - CII</v>
          </cell>
          <cell r="N115">
            <v>36935</v>
          </cell>
          <cell r="O115">
            <v>38047</v>
          </cell>
          <cell r="P115">
            <v>0</v>
          </cell>
          <cell r="R115" t="str">
            <v>Floating</v>
          </cell>
          <cell r="S115" t="str">
            <v>1MO LIBOR LAST BUS DAY BLOOMB</v>
          </cell>
          <cell r="T115">
            <v>6.5000000000000002E-2</v>
          </cell>
          <cell r="U115">
            <v>37135</v>
          </cell>
          <cell r="V115" t="str">
            <v>1</v>
          </cell>
          <cell r="W115">
            <v>2.75E-2</v>
          </cell>
          <cell r="Y115">
            <v>3.7500000000000006E-2</v>
          </cell>
          <cell r="Z115" t="str">
            <v>1MO LIBOR LAST BUS DAY BLOOMB</v>
          </cell>
        </row>
        <row r="116">
          <cell r="E116" t="str">
            <v>011031102</v>
          </cell>
          <cell r="F116">
            <v>197083.35</v>
          </cell>
          <cell r="G116" t="str">
            <v>On</v>
          </cell>
          <cell r="I116" t="str">
            <v>GMACCM - CII</v>
          </cell>
          <cell r="N116">
            <v>36909</v>
          </cell>
          <cell r="O116">
            <v>38388</v>
          </cell>
          <cell r="P116">
            <v>48</v>
          </cell>
          <cell r="R116" t="str">
            <v>Floating</v>
          </cell>
          <cell r="S116" t="str">
            <v>1MO LIBOR LAST BUS DAY BLOOMB</v>
          </cell>
          <cell r="T116">
            <v>7.7499999999999999E-2</v>
          </cell>
          <cell r="U116">
            <v>37139</v>
          </cell>
          <cell r="V116" t="str">
            <v>1</v>
          </cell>
          <cell r="W116">
            <v>0.04</v>
          </cell>
          <cell r="Y116">
            <v>3.7499999999999999E-2</v>
          </cell>
          <cell r="Z116" t="str">
            <v>1MO LIBOR LAST BUS DAY BLOOMB</v>
          </cell>
        </row>
        <row r="117">
          <cell r="E117" t="str">
            <v>011031103</v>
          </cell>
          <cell r="F117">
            <v>179166.65</v>
          </cell>
          <cell r="G117" t="str">
            <v>On</v>
          </cell>
          <cell r="I117" t="str">
            <v>GMACCM - CII</v>
          </cell>
          <cell r="N117">
            <v>36909</v>
          </cell>
          <cell r="O117">
            <v>38388</v>
          </cell>
          <cell r="P117">
            <v>48</v>
          </cell>
          <cell r="R117" t="str">
            <v>Floating</v>
          </cell>
          <cell r="S117" t="str">
            <v>1MO LIBOR LAST BUS DAY BLOOMB</v>
          </cell>
          <cell r="T117">
            <v>7.7499999999999999E-2</v>
          </cell>
          <cell r="U117">
            <v>37139</v>
          </cell>
          <cell r="V117" t="str">
            <v>1</v>
          </cell>
          <cell r="W117">
            <v>0.04</v>
          </cell>
          <cell r="Y117">
            <v>3.7499999999999999E-2</v>
          </cell>
          <cell r="Z117" t="str">
            <v>1MO LIBOR LAST BUS DAY BLOOMB</v>
          </cell>
        </row>
        <row r="118">
          <cell r="E118" t="str">
            <v>011031110</v>
          </cell>
          <cell r="F118">
            <v>18785345</v>
          </cell>
          <cell r="G118" t="str">
            <v>Off</v>
          </cell>
          <cell r="H118" t="str">
            <v>Goldman</v>
          </cell>
          <cell r="I118" t="str">
            <v>GMACCM - CII</v>
          </cell>
          <cell r="N118">
            <v>36942</v>
          </cell>
          <cell r="O118">
            <v>37681</v>
          </cell>
          <cell r="P118">
            <v>360</v>
          </cell>
          <cell r="R118" t="str">
            <v>Floating</v>
          </cell>
          <cell r="S118" t="str">
            <v>1MO LIBOR LAST BUS DAY BLOOMB</v>
          </cell>
          <cell r="T118">
            <v>7.0000000000000007E-2</v>
          </cell>
          <cell r="U118">
            <v>37135</v>
          </cell>
          <cell r="V118" t="str">
            <v>1</v>
          </cell>
          <cell r="W118">
            <v>3.2500000000000001E-2</v>
          </cell>
          <cell r="Y118">
            <v>3.7500000000000006E-2</v>
          </cell>
          <cell r="Z118" t="str">
            <v>1MO LIBOR LAST BUS DAY BLOOMB</v>
          </cell>
        </row>
        <row r="119">
          <cell r="E119" t="str">
            <v>011031138</v>
          </cell>
          <cell r="F119">
            <v>1891029</v>
          </cell>
          <cell r="G119" t="str">
            <v>Off</v>
          </cell>
          <cell r="H119" t="str">
            <v>Deutsche</v>
          </cell>
          <cell r="I119" t="str">
            <v>GMACCM - CII</v>
          </cell>
          <cell r="N119">
            <v>37060</v>
          </cell>
          <cell r="O119">
            <v>40729</v>
          </cell>
          <cell r="P119">
            <v>360</v>
          </cell>
          <cell r="Q119">
            <v>7.8200000000000006E-2</v>
          </cell>
          <cell r="R119" t="str">
            <v>Fixed</v>
          </cell>
          <cell r="Y119">
            <v>0</v>
          </cell>
          <cell r="Z119">
            <v>0</v>
          </cell>
        </row>
        <row r="120">
          <cell r="E120" t="str">
            <v>011031167</v>
          </cell>
          <cell r="F120">
            <v>5102777</v>
          </cell>
          <cell r="G120" t="str">
            <v>Off</v>
          </cell>
          <cell r="H120" t="str">
            <v>Goldman</v>
          </cell>
          <cell r="I120" t="str">
            <v>GMACCM - CII</v>
          </cell>
          <cell r="N120">
            <v>37029</v>
          </cell>
          <cell r="O120">
            <v>40699</v>
          </cell>
          <cell r="P120">
            <v>360</v>
          </cell>
          <cell r="Q120">
            <v>7.9399999999999998E-2</v>
          </cell>
          <cell r="R120" t="str">
            <v>Fixed</v>
          </cell>
          <cell r="Y120">
            <v>0</v>
          </cell>
          <cell r="Z120">
            <v>0</v>
          </cell>
        </row>
        <row r="121">
          <cell r="E121" t="str">
            <v>011031380</v>
          </cell>
          <cell r="F121">
            <v>51354794</v>
          </cell>
          <cell r="G121" t="str">
            <v>Off</v>
          </cell>
          <cell r="H121" t="str">
            <v>Deutsche</v>
          </cell>
          <cell r="I121" t="str">
            <v>GMACCM - CII</v>
          </cell>
          <cell r="N121">
            <v>36944</v>
          </cell>
          <cell r="O121">
            <v>40607</v>
          </cell>
          <cell r="P121">
            <v>360</v>
          </cell>
          <cell r="Q121">
            <v>7.6600000000000001E-2</v>
          </cell>
          <cell r="R121" t="str">
            <v>Fixed</v>
          </cell>
          <cell r="Y121">
            <v>0</v>
          </cell>
          <cell r="Z121">
            <v>0</v>
          </cell>
        </row>
        <row r="122">
          <cell r="E122" t="str">
            <v>011031391</v>
          </cell>
          <cell r="F122">
            <v>3900000</v>
          </cell>
          <cell r="G122" t="str">
            <v>On</v>
          </cell>
          <cell r="I122" t="str">
            <v>GMACCM - CII</v>
          </cell>
          <cell r="N122">
            <v>36931</v>
          </cell>
          <cell r="O122">
            <v>37266</v>
          </cell>
          <cell r="P122">
            <v>0</v>
          </cell>
          <cell r="R122" t="str">
            <v>Floating</v>
          </cell>
          <cell r="S122" t="str">
            <v>1MO LIBOR LAST BUS DAY BLOOMB</v>
          </cell>
          <cell r="T122">
            <v>8.2000000000000003E-2</v>
          </cell>
          <cell r="U122">
            <v>37144</v>
          </cell>
          <cell r="V122" t="str">
            <v>1</v>
          </cell>
          <cell r="W122">
            <v>2.75E-2</v>
          </cell>
          <cell r="Y122">
            <v>5.4500000000000007E-2</v>
          </cell>
          <cell r="Z122" t="str">
            <v>1MO LIBOR LAST BUS DAY BLOOMB</v>
          </cell>
        </row>
        <row r="123">
          <cell r="E123" t="str">
            <v>011031397</v>
          </cell>
          <cell r="F123">
            <v>4028331</v>
          </cell>
          <cell r="G123" t="str">
            <v>Off</v>
          </cell>
          <cell r="H123" t="str">
            <v>Deutsche</v>
          </cell>
          <cell r="I123" t="str">
            <v>GMACCM - CII</v>
          </cell>
          <cell r="N123">
            <v>37005</v>
          </cell>
          <cell r="O123">
            <v>40668</v>
          </cell>
          <cell r="P123">
            <v>360</v>
          </cell>
          <cell r="Q123">
            <v>7.3999999999999996E-2</v>
          </cell>
          <cell r="R123" t="str">
            <v>Fixed</v>
          </cell>
          <cell r="Y123">
            <v>0</v>
          </cell>
          <cell r="Z123">
            <v>0</v>
          </cell>
        </row>
        <row r="124">
          <cell r="E124" t="str">
            <v>011031494</v>
          </cell>
          <cell r="F124">
            <v>6275279</v>
          </cell>
          <cell r="G124" t="str">
            <v>Off</v>
          </cell>
          <cell r="H124" t="str">
            <v>Goldman</v>
          </cell>
          <cell r="I124" t="str">
            <v>GMACCM - CII</v>
          </cell>
          <cell r="N124">
            <v>36950</v>
          </cell>
          <cell r="O124">
            <v>38047</v>
          </cell>
          <cell r="P124">
            <v>0</v>
          </cell>
          <cell r="R124" t="str">
            <v>Floating</v>
          </cell>
          <cell r="S124" t="str">
            <v>1MO LIBOR LAST BUS DAY BLOOMB</v>
          </cell>
          <cell r="T124">
            <v>7.9500000000000001E-2</v>
          </cell>
          <cell r="U124">
            <v>37135</v>
          </cell>
          <cell r="V124" t="str">
            <v>1</v>
          </cell>
          <cell r="W124">
            <v>2.9499999999999998E-2</v>
          </cell>
          <cell r="Y124">
            <v>0.05</v>
          </cell>
          <cell r="Z124" t="str">
            <v>1MO LIBOR LAST BUS DAY BLOOMB</v>
          </cell>
        </row>
        <row r="125">
          <cell r="E125" t="str">
            <v>011031495</v>
          </cell>
          <cell r="F125">
            <v>6287932</v>
          </cell>
          <cell r="G125" t="str">
            <v>Off</v>
          </cell>
          <cell r="H125" t="str">
            <v>Goldman</v>
          </cell>
          <cell r="I125" t="str">
            <v>GMACCM - CII</v>
          </cell>
          <cell r="N125">
            <v>36966</v>
          </cell>
          <cell r="O125">
            <v>38078</v>
          </cell>
          <cell r="P125">
            <v>0</v>
          </cell>
          <cell r="R125" t="str">
            <v>Floating</v>
          </cell>
          <cell r="S125" t="str">
            <v>1MO LIBOR LAST BUS DAY BLOOMB</v>
          </cell>
          <cell r="T125">
            <v>7.7499999999999999E-2</v>
          </cell>
          <cell r="U125">
            <v>37135</v>
          </cell>
          <cell r="V125" t="str">
            <v>1</v>
          </cell>
          <cell r="W125">
            <v>2.75E-2</v>
          </cell>
          <cell r="Y125">
            <v>0.05</v>
          </cell>
          <cell r="Z125" t="str">
            <v>1MO LIBOR LAST BUS DAY BLOOMB</v>
          </cell>
        </row>
        <row r="126">
          <cell r="E126" t="str">
            <v>011031511</v>
          </cell>
          <cell r="F126">
            <v>6559848</v>
          </cell>
          <cell r="G126" t="str">
            <v>Off</v>
          </cell>
          <cell r="H126" t="str">
            <v>Goldman</v>
          </cell>
          <cell r="I126" t="str">
            <v>GMACCM - CII</v>
          </cell>
          <cell r="N126">
            <v>36993</v>
          </cell>
          <cell r="O126">
            <v>38108</v>
          </cell>
          <cell r="P126">
            <v>0</v>
          </cell>
          <cell r="R126" t="str">
            <v>Floating</v>
          </cell>
          <cell r="S126" t="str">
            <v>1MO LIBOR LAST BUS DAY BLOOMB</v>
          </cell>
          <cell r="T126">
            <v>7.0000000000000007E-2</v>
          </cell>
          <cell r="U126">
            <v>37135</v>
          </cell>
          <cell r="V126" t="str">
            <v>1</v>
          </cell>
          <cell r="W126">
            <v>2.4E-2</v>
          </cell>
          <cell r="Y126">
            <v>4.6000000000000006E-2</v>
          </cell>
          <cell r="Z126" t="str">
            <v>1MO LIBOR LAST BUS DAY BLOOMB</v>
          </cell>
        </row>
        <row r="127">
          <cell r="E127" t="str">
            <v>011031712</v>
          </cell>
          <cell r="F127">
            <v>10000000</v>
          </cell>
          <cell r="G127" t="str">
            <v>On</v>
          </cell>
          <cell r="I127" t="str">
            <v>GMACCM - CII</v>
          </cell>
          <cell r="N127">
            <v>37103</v>
          </cell>
          <cell r="O127">
            <v>40760</v>
          </cell>
          <cell r="P127">
            <v>360</v>
          </cell>
          <cell r="Q127">
            <v>7.4899999999999994E-2</v>
          </cell>
          <cell r="R127" t="str">
            <v>Fixed</v>
          </cell>
          <cell r="Y127">
            <v>0</v>
          </cell>
          <cell r="Z127">
            <v>0</v>
          </cell>
        </row>
        <row r="128">
          <cell r="E128" t="str">
            <v>011031769</v>
          </cell>
          <cell r="F128">
            <v>17119829</v>
          </cell>
          <cell r="G128" t="str">
            <v>Off</v>
          </cell>
          <cell r="H128" t="str">
            <v>Deutsche</v>
          </cell>
          <cell r="I128" t="str">
            <v>GMACCM - CII</v>
          </cell>
          <cell r="N128">
            <v>37057</v>
          </cell>
          <cell r="O128">
            <v>38169</v>
          </cell>
          <cell r="P128">
            <v>0</v>
          </cell>
          <cell r="R128" t="str">
            <v>Floating</v>
          </cell>
          <cell r="S128" t="str">
            <v>1MO LIBOR LAST BUS DAY BLOOMB</v>
          </cell>
          <cell r="T128">
            <v>6.7199999999999996E-2</v>
          </cell>
          <cell r="U128">
            <v>37135</v>
          </cell>
          <cell r="V128" t="str">
            <v>1</v>
          </cell>
          <cell r="W128">
            <v>2.9700000000000001E-2</v>
          </cell>
          <cell r="Y128">
            <v>3.7499999999999992E-2</v>
          </cell>
          <cell r="Z128" t="str">
            <v>1MO LIBOR LAST BUS DAY BLOOMB</v>
          </cell>
        </row>
        <row r="129">
          <cell r="E129" t="str">
            <v>011031780</v>
          </cell>
          <cell r="F129">
            <v>4488077</v>
          </cell>
          <cell r="G129" t="str">
            <v>Off</v>
          </cell>
          <cell r="H129" t="str">
            <v>Goldman</v>
          </cell>
          <cell r="I129" t="str">
            <v>GMACCM - CII</v>
          </cell>
          <cell r="N129">
            <v>36999</v>
          </cell>
          <cell r="O129">
            <v>38108</v>
          </cell>
          <cell r="P129">
            <v>0</v>
          </cell>
          <cell r="R129" t="str">
            <v>Floating</v>
          </cell>
          <cell r="S129" t="str">
            <v>1MO LIBOR LAST BUS DAY BLOOMB</v>
          </cell>
          <cell r="T129">
            <v>7.2499999999999995E-2</v>
          </cell>
          <cell r="U129">
            <v>37135</v>
          </cell>
          <cell r="V129" t="str">
            <v>1</v>
          </cell>
          <cell r="W129">
            <v>3.5000000000000003E-2</v>
          </cell>
          <cell r="Y129">
            <v>3.7499999999999992E-2</v>
          </cell>
          <cell r="Z129" t="str">
            <v>1MO LIBOR LAST BUS DAY BLOOMB</v>
          </cell>
        </row>
        <row r="130">
          <cell r="E130" t="str">
            <v>011031892</v>
          </cell>
          <cell r="F130">
            <v>53713715</v>
          </cell>
          <cell r="G130" t="str">
            <v>Off</v>
          </cell>
          <cell r="H130" t="str">
            <v>Goldman</v>
          </cell>
          <cell r="I130" t="str">
            <v>GMACCM - CII</v>
          </cell>
          <cell r="N130">
            <v>37015</v>
          </cell>
          <cell r="O130">
            <v>38139</v>
          </cell>
          <cell r="P130">
            <v>0</v>
          </cell>
          <cell r="R130" t="str">
            <v>Floating</v>
          </cell>
          <cell r="S130" t="str">
            <v>1MO LIBOR LAST BUS DAY BLOOMB</v>
          </cell>
          <cell r="T130">
            <v>6.4500000000000002E-2</v>
          </cell>
          <cell r="U130">
            <v>37135</v>
          </cell>
          <cell r="V130" t="str">
            <v>1</v>
          </cell>
          <cell r="W130">
            <v>2.7E-2</v>
          </cell>
          <cell r="Y130">
            <v>3.7500000000000006E-2</v>
          </cell>
          <cell r="Z130" t="str">
            <v>1MO LIBOR LAST BUS DAY BLOOMB</v>
          </cell>
        </row>
        <row r="131">
          <cell r="E131" t="str">
            <v>011031898</v>
          </cell>
          <cell r="F131">
            <v>2210510</v>
          </cell>
          <cell r="G131" t="str">
            <v>Off</v>
          </cell>
          <cell r="H131" t="str">
            <v>Deutsche</v>
          </cell>
          <cell r="I131" t="str">
            <v>GMACCM - CII</v>
          </cell>
          <cell r="N131">
            <v>36984</v>
          </cell>
          <cell r="O131">
            <v>40638</v>
          </cell>
          <cell r="P131">
            <v>360</v>
          </cell>
          <cell r="Q131">
            <v>7.1999999999999995E-2</v>
          </cell>
          <cell r="R131" t="str">
            <v>Fixed</v>
          </cell>
          <cell r="Y131">
            <v>0</v>
          </cell>
          <cell r="Z131">
            <v>0</v>
          </cell>
        </row>
        <row r="132">
          <cell r="E132" t="str">
            <v>011031944</v>
          </cell>
          <cell r="F132">
            <v>10845538</v>
          </cell>
          <cell r="G132" t="str">
            <v>Off</v>
          </cell>
          <cell r="H132" t="str">
            <v>Goldman</v>
          </cell>
          <cell r="I132" t="str">
            <v>GMACCM - CII</v>
          </cell>
          <cell r="N132">
            <v>37042</v>
          </cell>
          <cell r="O132">
            <v>38139</v>
          </cell>
          <cell r="P132">
            <v>0</v>
          </cell>
          <cell r="R132" t="str">
            <v>Floating</v>
          </cell>
          <cell r="S132" t="str">
            <v>1MO LIBOR LAST BUS DAY BLOOMB</v>
          </cell>
          <cell r="T132">
            <v>6.7000000000000004E-2</v>
          </cell>
          <cell r="U132">
            <v>37135</v>
          </cell>
          <cell r="V132" t="str">
            <v>1</v>
          </cell>
          <cell r="W132">
            <v>2.9499999999999998E-2</v>
          </cell>
          <cell r="Y132">
            <v>3.7500000000000006E-2</v>
          </cell>
          <cell r="Z132" t="str">
            <v>1MO LIBOR LAST BUS DAY BLOOMB</v>
          </cell>
        </row>
        <row r="133">
          <cell r="E133" t="str">
            <v>011031982</v>
          </cell>
          <cell r="F133">
            <v>3300000</v>
          </cell>
          <cell r="G133" t="str">
            <v>On</v>
          </cell>
          <cell r="I133" t="str">
            <v>GMACCM - CII</v>
          </cell>
          <cell r="N133">
            <v>37074</v>
          </cell>
          <cell r="O133">
            <v>40729</v>
          </cell>
          <cell r="P133">
            <v>360</v>
          </cell>
          <cell r="Q133">
            <v>7.4899999999999994E-2</v>
          </cell>
          <cell r="R133" t="str">
            <v>Fixed</v>
          </cell>
          <cell r="Y133">
            <v>0</v>
          </cell>
          <cell r="Z133">
            <v>0</v>
          </cell>
        </row>
        <row r="134">
          <cell r="E134" t="str">
            <v>011032018</v>
          </cell>
          <cell r="F134">
            <v>3989570</v>
          </cell>
          <cell r="G134" t="str">
            <v>Off</v>
          </cell>
          <cell r="H134" t="str">
            <v>Goldman</v>
          </cell>
          <cell r="I134" t="str">
            <v>GMACCM - CII</v>
          </cell>
          <cell r="N134">
            <v>37029</v>
          </cell>
          <cell r="O134">
            <v>38139</v>
          </cell>
          <cell r="P134">
            <v>0</v>
          </cell>
          <cell r="R134" t="str">
            <v>Floating</v>
          </cell>
          <cell r="S134" t="str">
            <v>1MO LIBOR LAST BUS DAY BLOOMB</v>
          </cell>
          <cell r="T134">
            <v>7.9500000000000001E-2</v>
          </cell>
          <cell r="U134">
            <v>37135</v>
          </cell>
          <cell r="V134" t="str">
            <v>1</v>
          </cell>
          <cell r="W134">
            <v>4.2000000000000003E-2</v>
          </cell>
          <cell r="Y134">
            <v>3.7499999999999999E-2</v>
          </cell>
          <cell r="Z134" t="str">
            <v>1MO LIBOR LAST BUS DAY BLOOMB</v>
          </cell>
        </row>
        <row r="135">
          <cell r="E135" t="str">
            <v>011032079</v>
          </cell>
          <cell r="F135">
            <v>114844673</v>
          </cell>
          <cell r="G135" t="str">
            <v>Off</v>
          </cell>
          <cell r="H135" t="str">
            <v>Goldman</v>
          </cell>
          <cell r="I135" t="str">
            <v>GMACCM - CII</v>
          </cell>
          <cell r="N135">
            <v>36992</v>
          </cell>
          <cell r="O135">
            <v>38108</v>
          </cell>
          <cell r="P135">
            <v>0</v>
          </cell>
          <cell r="R135" t="str">
            <v>Floating</v>
          </cell>
          <cell r="S135" t="str">
            <v>1MO LIBOR LAST BUS DAY BLOOMB</v>
          </cell>
          <cell r="T135">
            <v>6.3700000000000007E-2</v>
          </cell>
          <cell r="U135">
            <v>37135</v>
          </cell>
          <cell r="V135" t="str">
            <v>1</v>
          </cell>
          <cell r="W135">
            <v>2.6200000000000001E-2</v>
          </cell>
          <cell r="Y135">
            <v>3.7500000000000006E-2</v>
          </cell>
          <cell r="Z135" t="str">
            <v>1MO LIBOR LAST BUS DAY BLOOMB</v>
          </cell>
        </row>
        <row r="136">
          <cell r="E136" t="str">
            <v>011032083</v>
          </cell>
          <cell r="F136">
            <v>1744435</v>
          </cell>
          <cell r="G136" t="str">
            <v>Off</v>
          </cell>
          <cell r="H136" t="str">
            <v>Deutsche</v>
          </cell>
          <cell r="I136" t="str">
            <v>GMACCM - CII</v>
          </cell>
          <cell r="N136">
            <v>37057</v>
          </cell>
          <cell r="O136">
            <v>40729</v>
          </cell>
          <cell r="P136">
            <v>360</v>
          </cell>
          <cell r="Q136">
            <v>7.5899999999999995E-2</v>
          </cell>
          <cell r="R136" t="str">
            <v>Fixed</v>
          </cell>
          <cell r="Y136">
            <v>0</v>
          </cell>
          <cell r="Z136">
            <v>0</v>
          </cell>
        </row>
        <row r="137">
          <cell r="E137" t="str">
            <v>011032198</v>
          </cell>
          <cell r="F137">
            <v>8011414</v>
          </cell>
          <cell r="G137" t="str">
            <v>Off</v>
          </cell>
          <cell r="H137" t="str">
            <v>Goldman</v>
          </cell>
          <cell r="I137" t="str">
            <v>GMACCM - CII</v>
          </cell>
          <cell r="N137">
            <v>37057</v>
          </cell>
          <cell r="O137">
            <v>37622</v>
          </cell>
          <cell r="P137">
            <v>0</v>
          </cell>
          <cell r="R137" t="str">
            <v>Floating</v>
          </cell>
          <cell r="S137" t="str">
            <v>1MO LIBOR LAST BUS DAY BLOOMB</v>
          </cell>
          <cell r="T137">
            <v>6.0999999999999999E-2</v>
          </cell>
          <cell r="U137">
            <v>37135</v>
          </cell>
          <cell r="V137" t="str">
            <v>1</v>
          </cell>
          <cell r="W137">
            <v>2.35E-2</v>
          </cell>
          <cell r="Y137">
            <v>3.7499999999999999E-2</v>
          </cell>
          <cell r="Z137" t="str">
            <v>1MO LIBOR LAST BUS DAY BLOOMB</v>
          </cell>
        </row>
        <row r="138">
          <cell r="E138" t="str">
            <v>011032204</v>
          </cell>
          <cell r="F138">
            <v>50820412</v>
          </cell>
          <cell r="G138" t="str">
            <v>Off</v>
          </cell>
          <cell r="H138" t="str">
            <v>Deutsche</v>
          </cell>
          <cell r="I138" t="str">
            <v>GMACCM - CII</v>
          </cell>
          <cell r="N138">
            <v>37042</v>
          </cell>
          <cell r="O138">
            <v>38139</v>
          </cell>
          <cell r="P138">
            <v>0</v>
          </cell>
          <cell r="R138" t="str">
            <v>Floating</v>
          </cell>
          <cell r="S138" t="str">
            <v>1 MO LIBOR 2 BUS DAY PRIOR 1ST</v>
          </cell>
          <cell r="T138">
            <v>6.7100000000000007E-2</v>
          </cell>
          <cell r="U138">
            <v>37135</v>
          </cell>
          <cell r="V138" t="str">
            <v>1</v>
          </cell>
          <cell r="W138">
            <v>2.9499999999999998E-2</v>
          </cell>
          <cell r="Y138">
            <v>3.7600000000000008E-2</v>
          </cell>
          <cell r="Z138" t="str">
            <v>1 MO LIBOR 2 BUS DAY PRIOR 1ST</v>
          </cell>
        </row>
        <row r="139">
          <cell r="E139" t="str">
            <v>011032346</v>
          </cell>
          <cell r="F139">
            <v>1595000</v>
          </cell>
          <cell r="G139" t="str">
            <v>On</v>
          </cell>
          <cell r="I139" t="str">
            <v>GMACCM - CII</v>
          </cell>
          <cell r="P139">
            <v>360</v>
          </cell>
          <cell r="Q139">
            <v>7.2599999999999998E-2</v>
          </cell>
          <cell r="R139" t="str">
            <v>Fixed</v>
          </cell>
          <cell r="Y139">
            <v>0</v>
          </cell>
          <cell r="Z139">
            <v>0</v>
          </cell>
        </row>
        <row r="140">
          <cell r="E140" t="str">
            <v>011032348</v>
          </cell>
          <cell r="F140">
            <v>1860000</v>
          </cell>
          <cell r="G140" t="str">
            <v>On</v>
          </cell>
          <cell r="I140" t="str">
            <v>GMACCM - CII</v>
          </cell>
          <cell r="P140">
            <v>360</v>
          </cell>
          <cell r="Q140">
            <v>7.2599999999999998E-2</v>
          </cell>
          <cell r="R140" t="str">
            <v>Fixed</v>
          </cell>
          <cell r="Y140">
            <v>0</v>
          </cell>
          <cell r="Z140">
            <v>0</v>
          </cell>
        </row>
        <row r="141">
          <cell r="E141" t="str">
            <v>011032349</v>
          </cell>
          <cell r="F141">
            <v>1960000</v>
          </cell>
          <cell r="G141" t="str">
            <v>On</v>
          </cell>
          <cell r="I141" t="str">
            <v>GMACCM - CII</v>
          </cell>
          <cell r="P141">
            <v>360</v>
          </cell>
          <cell r="Q141">
            <v>7.2599999999999998E-2</v>
          </cell>
          <cell r="R141" t="str">
            <v>Fixed</v>
          </cell>
          <cell r="Y141">
            <v>0</v>
          </cell>
          <cell r="Z141">
            <v>0</v>
          </cell>
        </row>
        <row r="142">
          <cell r="E142" t="str">
            <v>011032451</v>
          </cell>
          <cell r="F142">
            <v>3400000</v>
          </cell>
          <cell r="G142" t="str">
            <v>On</v>
          </cell>
          <cell r="I142" t="str">
            <v>GMACCM - CII</v>
          </cell>
          <cell r="N142">
            <v>37098</v>
          </cell>
          <cell r="O142">
            <v>40760</v>
          </cell>
          <cell r="P142">
            <v>300</v>
          </cell>
          <cell r="Q142">
            <v>7.7299999999999994E-2</v>
          </cell>
          <cell r="R142" t="str">
            <v>Fixed</v>
          </cell>
          <cell r="Y142">
            <v>0</v>
          </cell>
          <cell r="Z142">
            <v>0</v>
          </cell>
        </row>
        <row r="143">
          <cell r="E143" t="str">
            <v>011032480</v>
          </cell>
          <cell r="F143">
            <v>2310000</v>
          </cell>
          <cell r="G143" t="str">
            <v>On</v>
          </cell>
          <cell r="I143" t="str">
            <v>GMACCM - CII</v>
          </cell>
          <cell r="N143">
            <v>37001</v>
          </cell>
          <cell r="O143">
            <v>37530</v>
          </cell>
          <cell r="P143">
            <v>0</v>
          </cell>
          <cell r="R143" t="str">
            <v>Floating</v>
          </cell>
          <cell r="S143" t="str">
            <v>1MO LIBOR LAST BUS DAY BLOOMB</v>
          </cell>
          <cell r="T143">
            <v>6.25E-2</v>
          </cell>
          <cell r="U143">
            <v>37135</v>
          </cell>
          <cell r="V143" t="str">
            <v>1</v>
          </cell>
          <cell r="W143">
            <v>2.5000000000000001E-2</v>
          </cell>
          <cell r="Y143">
            <v>3.7499999999999999E-2</v>
          </cell>
          <cell r="Z143" t="str">
            <v>1MO LIBOR LAST BUS DAY BLOOMB</v>
          </cell>
        </row>
        <row r="144">
          <cell r="E144" t="str">
            <v>011032524</v>
          </cell>
          <cell r="F144">
            <v>32000000</v>
          </cell>
          <cell r="G144" t="str">
            <v>On</v>
          </cell>
          <cell r="I144" t="str">
            <v>GMACCM - CII</v>
          </cell>
          <cell r="P144">
            <v>0</v>
          </cell>
          <cell r="R144" t="str">
            <v>Floating</v>
          </cell>
          <cell r="W144">
            <v>3.5000000000000003E-2</v>
          </cell>
          <cell r="Y144">
            <v>-3.5000000000000003E-2</v>
          </cell>
          <cell r="Z144">
            <v>0</v>
          </cell>
        </row>
        <row r="145">
          <cell r="E145" t="str">
            <v>011032526</v>
          </cell>
          <cell r="F145">
            <v>10000000</v>
          </cell>
          <cell r="G145" t="str">
            <v>On</v>
          </cell>
          <cell r="I145" t="str">
            <v>GMACCM - CII</v>
          </cell>
          <cell r="N145">
            <v>37082</v>
          </cell>
          <cell r="O145">
            <v>40760</v>
          </cell>
          <cell r="P145">
            <v>360</v>
          </cell>
          <cell r="Q145">
            <v>7.6300000000000007E-2</v>
          </cell>
          <cell r="R145" t="str">
            <v>Fixed</v>
          </cell>
          <cell r="Y145">
            <v>0</v>
          </cell>
          <cell r="Z145">
            <v>0</v>
          </cell>
        </row>
        <row r="146">
          <cell r="E146" t="str">
            <v>011032554</v>
          </cell>
          <cell r="F146">
            <v>16740000</v>
          </cell>
          <cell r="G146" t="str">
            <v>On</v>
          </cell>
          <cell r="I146" t="str">
            <v>GMACCM - CII</v>
          </cell>
          <cell r="N146">
            <v>37088</v>
          </cell>
          <cell r="O146">
            <v>40760</v>
          </cell>
          <cell r="P146">
            <v>360</v>
          </cell>
          <cell r="Q146">
            <v>7.6100000000000001E-2</v>
          </cell>
          <cell r="R146" t="str">
            <v>Fixed</v>
          </cell>
          <cell r="Y146">
            <v>0</v>
          </cell>
          <cell r="Z146">
            <v>0</v>
          </cell>
        </row>
        <row r="147">
          <cell r="E147" t="str">
            <v>011032563</v>
          </cell>
          <cell r="F147">
            <v>6918830</v>
          </cell>
          <cell r="G147" t="str">
            <v>Off</v>
          </cell>
          <cell r="H147" t="str">
            <v>Deutsche</v>
          </cell>
          <cell r="I147" t="str">
            <v>GMACCM - CII</v>
          </cell>
          <cell r="N147">
            <v>37047</v>
          </cell>
          <cell r="O147">
            <v>40699</v>
          </cell>
          <cell r="P147">
            <v>360</v>
          </cell>
          <cell r="Q147">
            <v>7.6899999999999996E-2</v>
          </cell>
          <cell r="R147" t="str">
            <v>Fixed</v>
          </cell>
          <cell r="Y147">
            <v>0</v>
          </cell>
          <cell r="Z147">
            <v>0</v>
          </cell>
        </row>
        <row r="148">
          <cell r="E148" t="str">
            <v>011032946</v>
          </cell>
          <cell r="F148">
            <v>18560098</v>
          </cell>
          <cell r="G148" t="str">
            <v>Off</v>
          </cell>
          <cell r="H148" t="str">
            <v>Goldman</v>
          </cell>
          <cell r="I148" t="str">
            <v>GMACCM - CII</v>
          </cell>
          <cell r="N148">
            <v>37068</v>
          </cell>
          <cell r="O148">
            <v>38169</v>
          </cell>
          <cell r="P148">
            <v>0</v>
          </cell>
          <cell r="R148" t="str">
            <v>Floating</v>
          </cell>
          <cell r="S148" t="str">
            <v>1MO LIBOR LAST BUS DAY BLOOMB</v>
          </cell>
          <cell r="T148">
            <v>6.8750000000000006E-2</v>
          </cell>
          <cell r="U148">
            <v>37135</v>
          </cell>
          <cell r="V148" t="str">
            <v>1</v>
          </cell>
          <cell r="W148">
            <v>3.1E-2</v>
          </cell>
          <cell r="Y148">
            <v>3.7750000000000006E-2</v>
          </cell>
          <cell r="Z148" t="str">
            <v>1MO LIBOR LAST BUS DAY BLOOMB</v>
          </cell>
        </row>
        <row r="149">
          <cell r="E149" t="str">
            <v>011033043</v>
          </cell>
          <cell r="F149">
            <v>1000000</v>
          </cell>
          <cell r="G149" t="str">
            <v>On</v>
          </cell>
          <cell r="I149" t="str">
            <v>GMACCM - CII</v>
          </cell>
          <cell r="N149">
            <v>37042</v>
          </cell>
          <cell r="O149">
            <v>38139</v>
          </cell>
          <cell r="P149">
            <v>0</v>
          </cell>
          <cell r="R149" t="str">
            <v>Floating</v>
          </cell>
          <cell r="S149" t="str">
            <v>1 MO LIBOR 2 BUS DAY PRIOR 1ST</v>
          </cell>
          <cell r="T149">
            <v>6.7100000000000007E-2</v>
          </cell>
          <cell r="U149">
            <v>37135</v>
          </cell>
          <cell r="V149" t="str">
            <v>1</v>
          </cell>
          <cell r="W149">
            <v>2.9499999999999998E-2</v>
          </cell>
          <cell r="Y149">
            <v>3.7600000000000008E-2</v>
          </cell>
          <cell r="Z149" t="str">
            <v>1 MO LIBOR 2 BUS DAY PRIOR 1ST</v>
          </cell>
        </row>
        <row r="150">
          <cell r="E150" t="str">
            <v>011029113</v>
          </cell>
          <cell r="F150">
            <v>10498088.289999999</v>
          </cell>
          <cell r="G150" t="str">
            <v>On</v>
          </cell>
          <cell r="I150" t="str">
            <v>GMACCM - CV (Commercial Ventures)</v>
          </cell>
          <cell r="N150">
            <v>36801</v>
          </cell>
          <cell r="O150">
            <v>37347</v>
          </cell>
          <cell r="P150">
            <v>0</v>
          </cell>
          <cell r="R150" t="str">
            <v>Floating</v>
          </cell>
          <cell r="S150" t="str">
            <v>3M LIBOR BLOOM LAST BUS DAY</v>
          </cell>
          <cell r="T150">
            <v>8.8749999999999996E-2</v>
          </cell>
          <cell r="U150">
            <v>37165</v>
          </cell>
          <cell r="V150" t="str">
            <v>3</v>
          </cell>
          <cell r="W150">
            <v>0.05</v>
          </cell>
          <cell r="Y150">
            <v>3.8749999999999993E-2</v>
          </cell>
          <cell r="Z150" t="str">
            <v>3M LIBOR BLOOM LAST BUS DAY</v>
          </cell>
        </row>
        <row r="151">
          <cell r="E151" t="str">
            <v>011029114</v>
          </cell>
          <cell r="F151">
            <v>218423000</v>
          </cell>
          <cell r="G151" t="str">
            <v>On</v>
          </cell>
          <cell r="I151" t="str">
            <v>GMACCM - CV (Commercial Ventures)</v>
          </cell>
          <cell r="R151" t="str">
            <v>Floating</v>
          </cell>
          <cell r="T151">
            <v>9.5799999999999996E-2</v>
          </cell>
          <cell r="Y151">
            <v>9.5799999999999996E-2</v>
          </cell>
          <cell r="Z151">
            <v>0</v>
          </cell>
        </row>
        <row r="152">
          <cell r="E152" t="str">
            <v>011030355</v>
          </cell>
          <cell r="F152">
            <v>8044985.2699999996</v>
          </cell>
          <cell r="G152" t="str">
            <v>On</v>
          </cell>
          <cell r="I152" t="str">
            <v>GMACCM - CV (Commercial Ventures)</v>
          </cell>
          <cell r="N152">
            <v>36874</v>
          </cell>
          <cell r="O152">
            <v>37987</v>
          </cell>
          <cell r="P152">
            <v>0</v>
          </cell>
          <cell r="R152" t="str">
            <v>Floating</v>
          </cell>
          <cell r="S152" t="str">
            <v>1MO LIBOR LAST BUS DAY BLOOMB</v>
          </cell>
          <cell r="T152">
            <v>9.2499999999999999E-2</v>
          </cell>
          <cell r="U152">
            <v>37135</v>
          </cell>
          <cell r="V152" t="str">
            <v>1</v>
          </cell>
          <cell r="W152">
            <v>5.5E-2</v>
          </cell>
          <cell r="Y152">
            <v>3.7499999999999999E-2</v>
          </cell>
          <cell r="Z152" t="str">
            <v>1MO LIBOR LAST BUS DAY BLOOMB</v>
          </cell>
        </row>
        <row r="153">
          <cell r="E153" t="str">
            <v>011031877</v>
          </cell>
          <cell r="F153">
            <v>24338456</v>
          </cell>
          <cell r="G153" t="str">
            <v>On</v>
          </cell>
          <cell r="I153" t="str">
            <v>GMACCM - CV (Commercial Ventures)</v>
          </cell>
          <cell r="P153">
            <v>0</v>
          </cell>
          <cell r="R153" t="str">
            <v>Unknown</v>
          </cell>
          <cell r="W153">
            <v>0</v>
          </cell>
          <cell r="Y153">
            <v>0</v>
          </cell>
          <cell r="Z153">
            <v>0</v>
          </cell>
        </row>
        <row r="154">
          <cell r="E154" t="str">
            <v>011033194</v>
          </cell>
          <cell r="F154">
            <v>10000000</v>
          </cell>
          <cell r="G154" t="str">
            <v>On</v>
          </cell>
          <cell r="I154" t="str">
            <v>GMACCM - CV (Commercial Ventures)</v>
          </cell>
          <cell r="P154">
            <v>0</v>
          </cell>
          <cell r="R154" t="str">
            <v>Fixed</v>
          </cell>
          <cell r="Y154">
            <v>0</v>
          </cell>
          <cell r="Z154">
            <v>0</v>
          </cell>
        </row>
        <row r="155">
          <cell r="E155" t="str">
            <v>011033408</v>
          </cell>
          <cell r="F155">
            <v>335000000</v>
          </cell>
          <cell r="G155" t="str">
            <v>On</v>
          </cell>
          <cell r="I155" t="str">
            <v>GMACCM - CV (Commercial Ventures)</v>
          </cell>
          <cell r="N155">
            <v>37071</v>
          </cell>
          <cell r="O155">
            <v>38899</v>
          </cell>
          <cell r="P155">
            <v>94</v>
          </cell>
          <cell r="Q155">
            <v>0.11755</v>
          </cell>
          <cell r="R155" t="str">
            <v>Fixed</v>
          </cell>
          <cell r="Y155">
            <v>0</v>
          </cell>
          <cell r="Z155">
            <v>0</v>
          </cell>
        </row>
        <row r="156">
          <cell r="E156" t="str">
            <v>011000016</v>
          </cell>
          <cell r="F156">
            <v>1311212.28</v>
          </cell>
          <cell r="G156" t="str">
            <v>On</v>
          </cell>
          <cell r="I156" t="str">
            <v>GMACCM - IFG</v>
          </cell>
          <cell r="N156">
            <v>34458</v>
          </cell>
          <cell r="O156">
            <v>47270</v>
          </cell>
          <cell r="P156">
            <v>0</v>
          </cell>
          <cell r="Q156">
            <v>8.0500000000000002E-2</v>
          </cell>
          <cell r="R156" t="str">
            <v>Fixed</v>
          </cell>
          <cell r="Y156">
            <v>0</v>
          </cell>
          <cell r="Z156">
            <v>0</v>
          </cell>
        </row>
        <row r="157">
          <cell r="E157" t="str">
            <v>051003275</v>
          </cell>
          <cell r="F157">
            <v>89259.27</v>
          </cell>
          <cell r="G157" t="str">
            <v>On</v>
          </cell>
          <cell r="I157" t="str">
            <v>GMACCM - IFG</v>
          </cell>
          <cell r="N157">
            <v>35538</v>
          </cell>
          <cell r="O157">
            <v>44682</v>
          </cell>
          <cell r="P157">
            <v>25</v>
          </cell>
          <cell r="R157" t="str">
            <v>Floating</v>
          </cell>
          <cell r="S157" t="str">
            <v>1 YR TCM WEEKLY AVERAGE H.15</v>
          </cell>
          <cell r="T157">
            <v>7.0000000000000007E-2</v>
          </cell>
          <cell r="U157">
            <v>37377</v>
          </cell>
          <cell r="V157" t="str">
            <v>12</v>
          </cell>
          <cell r="W157">
            <v>2.5000000000000001E-2</v>
          </cell>
          <cell r="Y157">
            <v>4.5000000000000005E-2</v>
          </cell>
          <cell r="Z157" t="str">
            <v>1 YR TCM WEEKLY AVERAGE H.15</v>
          </cell>
        </row>
        <row r="158">
          <cell r="E158" t="str">
            <v>011015353</v>
          </cell>
          <cell r="F158">
            <v>7565000</v>
          </cell>
          <cell r="G158" t="str">
            <v>On</v>
          </cell>
          <cell r="I158" t="str">
            <v>GMACCM - IFG</v>
          </cell>
          <cell r="N158">
            <v>35357</v>
          </cell>
          <cell r="O158">
            <v>37196</v>
          </cell>
          <cell r="P158">
            <v>0</v>
          </cell>
          <cell r="R158" t="str">
            <v>Floating</v>
          </cell>
          <cell r="S158" t="str">
            <v>1 MO LIBOR 2 BUS DAY PRIOR 1ST</v>
          </cell>
          <cell r="T158">
            <v>6.5100000000000005E-2</v>
          </cell>
          <cell r="U158">
            <v>37135</v>
          </cell>
          <cell r="V158" t="str">
            <v>1</v>
          </cell>
          <cell r="W158">
            <v>2.75E-2</v>
          </cell>
          <cell r="Y158">
            <v>3.7600000000000008E-2</v>
          </cell>
          <cell r="Z158" t="str">
            <v>1 MO LIBOR 2 BUS DAY PRIOR 1ST</v>
          </cell>
        </row>
        <row r="159">
          <cell r="E159" t="str">
            <v>011015364</v>
          </cell>
          <cell r="F159">
            <v>23006426.620000001</v>
          </cell>
          <cell r="G159" t="str">
            <v>On</v>
          </cell>
          <cell r="I159" t="str">
            <v>GMACCM - IFG</v>
          </cell>
          <cell r="N159">
            <v>35244</v>
          </cell>
          <cell r="O159">
            <v>40725</v>
          </cell>
          <cell r="P159">
            <v>84</v>
          </cell>
          <cell r="Q159">
            <v>0.14249999999999999</v>
          </cell>
          <cell r="R159" t="str">
            <v>Fixed</v>
          </cell>
          <cell r="Y159">
            <v>0</v>
          </cell>
          <cell r="Z159">
            <v>0</v>
          </cell>
        </row>
        <row r="160">
          <cell r="E160" t="str">
            <v>011015538</v>
          </cell>
          <cell r="F160">
            <v>2274556.92</v>
          </cell>
          <cell r="G160" t="str">
            <v>On</v>
          </cell>
          <cell r="I160" t="str">
            <v>GMACCM - IFG</v>
          </cell>
          <cell r="N160">
            <v>35422</v>
          </cell>
          <cell r="O160">
            <v>39814</v>
          </cell>
          <cell r="P160">
            <v>360</v>
          </cell>
          <cell r="Q160">
            <v>7.8100000000000003E-2</v>
          </cell>
          <cell r="R160" t="str">
            <v>Fixed</v>
          </cell>
          <cell r="Y160">
            <v>0</v>
          </cell>
          <cell r="Z160">
            <v>0</v>
          </cell>
        </row>
        <row r="161">
          <cell r="E161" t="str">
            <v>011015539</v>
          </cell>
          <cell r="F161">
            <v>2218313.27</v>
          </cell>
          <cell r="G161" t="str">
            <v>On</v>
          </cell>
          <cell r="I161" t="str">
            <v>GMACCM - IFG</v>
          </cell>
          <cell r="N161">
            <v>35422</v>
          </cell>
          <cell r="O161">
            <v>39814</v>
          </cell>
          <cell r="P161">
            <v>360</v>
          </cell>
          <cell r="Q161">
            <v>7.7600000000000002E-2</v>
          </cell>
          <cell r="R161" t="str">
            <v>Fixed</v>
          </cell>
          <cell r="Y161">
            <v>0</v>
          </cell>
          <cell r="Z161">
            <v>0</v>
          </cell>
        </row>
        <row r="162">
          <cell r="E162" t="str">
            <v>011015543</v>
          </cell>
          <cell r="F162">
            <v>2189969.83</v>
          </cell>
          <cell r="G162" t="str">
            <v>On</v>
          </cell>
          <cell r="I162" t="str">
            <v>GMACCM - IFG</v>
          </cell>
          <cell r="N162">
            <v>35422</v>
          </cell>
          <cell r="O162">
            <v>39814</v>
          </cell>
          <cell r="P162">
            <v>360</v>
          </cell>
          <cell r="Q162">
            <v>7.7600000000000002E-2</v>
          </cell>
          <cell r="R162" t="str">
            <v>Fixed</v>
          </cell>
          <cell r="Y162">
            <v>0</v>
          </cell>
          <cell r="Z162">
            <v>0</v>
          </cell>
        </row>
        <row r="163">
          <cell r="E163" t="str">
            <v>011015596</v>
          </cell>
          <cell r="F163">
            <v>72000000</v>
          </cell>
          <cell r="G163" t="str">
            <v>On</v>
          </cell>
          <cell r="I163" t="str">
            <v>GMACCM - IFG</v>
          </cell>
          <cell r="N163">
            <v>35429</v>
          </cell>
          <cell r="O163">
            <v>37256</v>
          </cell>
          <cell r="R163" t="str">
            <v>Floating</v>
          </cell>
          <cell r="S163" t="str">
            <v>1MO LIBOR LAST BUS DAY BLOOMB</v>
          </cell>
          <cell r="T163">
            <v>6.88E-2</v>
          </cell>
          <cell r="U163">
            <v>37135</v>
          </cell>
          <cell r="V163" t="str">
            <v>1</v>
          </cell>
          <cell r="W163">
            <v>3.125E-2</v>
          </cell>
          <cell r="Y163">
            <v>3.755E-2</v>
          </cell>
          <cell r="Z163" t="str">
            <v>1MO LIBOR LAST BUS DAY BLOOMB</v>
          </cell>
        </row>
        <row r="164">
          <cell r="E164" t="str">
            <v>011016627</v>
          </cell>
          <cell r="F164">
            <v>718271</v>
          </cell>
          <cell r="G164" t="str">
            <v>On</v>
          </cell>
          <cell r="I164" t="str">
            <v>GMACCM - IFG</v>
          </cell>
          <cell r="N164">
            <v>35695</v>
          </cell>
          <cell r="O164">
            <v>37165</v>
          </cell>
          <cell r="P164">
            <v>0</v>
          </cell>
          <cell r="R164" t="str">
            <v>Floating</v>
          </cell>
          <cell r="S164" t="str">
            <v>1MO LIBOR LAST BUS DAY BLOOMB</v>
          </cell>
          <cell r="T164">
            <v>0.06</v>
          </cell>
          <cell r="U164">
            <v>37135</v>
          </cell>
          <cell r="V164" t="str">
            <v>1</v>
          </cell>
          <cell r="W164">
            <v>2.2499999999999999E-2</v>
          </cell>
          <cell r="Y164">
            <v>3.7499999999999999E-2</v>
          </cell>
          <cell r="Z164" t="str">
            <v>1MO LIBOR LAST BUS DAY BLOOMB</v>
          </cell>
        </row>
        <row r="165">
          <cell r="E165" t="str">
            <v>011016630</v>
          </cell>
          <cell r="F165">
            <v>8874399.5800000001</v>
          </cell>
          <cell r="G165" t="str">
            <v>On</v>
          </cell>
          <cell r="I165" t="str">
            <v>GMACCM - IFG</v>
          </cell>
          <cell r="N165">
            <v>35670</v>
          </cell>
          <cell r="O165">
            <v>37135</v>
          </cell>
          <cell r="P165">
            <v>0</v>
          </cell>
          <cell r="R165" t="str">
            <v>Floating</v>
          </cell>
          <cell r="S165" t="str">
            <v>1 MO LIB BLM-3 B DAY PRI U.125</v>
          </cell>
          <cell r="T165">
            <v>7.1249999999999994E-2</v>
          </cell>
          <cell r="U165">
            <v>37104</v>
          </cell>
          <cell r="V165" t="str">
            <v>1</v>
          </cell>
          <cell r="W165">
            <v>3.2500000000000001E-2</v>
          </cell>
          <cell r="Y165">
            <v>3.8749999999999993E-2</v>
          </cell>
          <cell r="Z165" t="str">
            <v>1 MO LIB BLM-3 B DAY PRI U.125</v>
          </cell>
        </row>
        <row r="166">
          <cell r="E166" t="str">
            <v>011016815</v>
          </cell>
          <cell r="F166">
            <v>1500000</v>
          </cell>
          <cell r="G166" t="str">
            <v>On</v>
          </cell>
          <cell r="I166" t="str">
            <v>GMACCM - IFG</v>
          </cell>
          <cell r="N166">
            <v>35794</v>
          </cell>
          <cell r="O166">
            <v>37135</v>
          </cell>
          <cell r="P166">
            <v>0</v>
          </cell>
          <cell r="R166" t="str">
            <v>Floating</v>
          </cell>
          <cell r="S166" t="str">
            <v>1MO LIBOR LAST BUS DAY BLOOMB</v>
          </cell>
          <cell r="T166">
            <v>6.5000000000000002E-2</v>
          </cell>
          <cell r="U166">
            <v>37135</v>
          </cell>
          <cell r="V166" t="str">
            <v>1</v>
          </cell>
          <cell r="W166">
            <v>2.75E-2</v>
          </cell>
          <cell r="Y166">
            <v>3.7500000000000006E-2</v>
          </cell>
          <cell r="Z166" t="str">
            <v>1MO LIBOR LAST BUS DAY BLOOMB</v>
          </cell>
        </row>
        <row r="167">
          <cell r="E167" t="str">
            <v>011017255</v>
          </cell>
          <cell r="F167">
            <v>9500000</v>
          </cell>
          <cell r="G167" t="str">
            <v>On</v>
          </cell>
          <cell r="I167" t="str">
            <v>GMACCM - IFG</v>
          </cell>
          <cell r="N167">
            <v>35891</v>
          </cell>
          <cell r="O167">
            <v>37104</v>
          </cell>
          <cell r="P167">
            <v>0</v>
          </cell>
          <cell r="R167" t="str">
            <v>Floating</v>
          </cell>
          <cell r="S167" t="str">
            <v>1MO LIBOR LAST BUS DAY BLOOMB</v>
          </cell>
          <cell r="T167">
            <v>6.5000000000000002E-2</v>
          </cell>
          <cell r="U167">
            <v>37135</v>
          </cell>
          <cell r="V167" t="str">
            <v>1</v>
          </cell>
          <cell r="W167">
            <v>2.75E-2</v>
          </cell>
          <cell r="Y167">
            <v>3.7500000000000006E-2</v>
          </cell>
          <cell r="Z167" t="str">
            <v>1MO LIBOR LAST BUS DAY BLOOMB</v>
          </cell>
        </row>
        <row r="168">
          <cell r="E168" t="str">
            <v>011017268</v>
          </cell>
          <cell r="F168">
            <v>23350000</v>
          </cell>
          <cell r="G168" t="str">
            <v>On</v>
          </cell>
          <cell r="I168" t="str">
            <v>GMACCM - IFG</v>
          </cell>
          <cell r="N168">
            <v>35851</v>
          </cell>
          <cell r="O168">
            <v>37043</v>
          </cell>
          <cell r="P168">
            <v>0</v>
          </cell>
          <cell r="R168" t="str">
            <v>Floating</v>
          </cell>
          <cell r="S168" t="str">
            <v>1MO LIBOR LAST BUS DAY BLOOMB</v>
          </cell>
          <cell r="T168">
            <v>6.5000000000000002E-2</v>
          </cell>
          <cell r="U168">
            <v>37135</v>
          </cell>
          <cell r="V168" t="str">
            <v>1</v>
          </cell>
          <cell r="W168">
            <v>2.75E-2</v>
          </cell>
          <cell r="Y168">
            <v>3.7500000000000006E-2</v>
          </cell>
          <cell r="Z168" t="str">
            <v>1MO LIBOR LAST BUS DAY BLOOMB</v>
          </cell>
        </row>
        <row r="169">
          <cell r="E169" t="str">
            <v>011017435</v>
          </cell>
          <cell r="F169">
            <v>2813564.92</v>
          </cell>
          <cell r="G169" t="str">
            <v>On</v>
          </cell>
          <cell r="I169" t="str">
            <v>GMACCM - IFG</v>
          </cell>
          <cell r="N169">
            <v>35983</v>
          </cell>
          <cell r="O169">
            <v>39661</v>
          </cell>
          <cell r="P169">
            <v>240</v>
          </cell>
          <cell r="R169" t="str">
            <v>Floating</v>
          </cell>
          <cell r="S169" t="str">
            <v>1MO LIBOR LAST BUS DAY BLOOMB</v>
          </cell>
          <cell r="T169">
            <v>6.7500000000000004E-2</v>
          </cell>
          <cell r="U169">
            <v>37135</v>
          </cell>
          <cell r="V169" t="str">
            <v>1</v>
          </cell>
          <cell r="W169">
            <v>0.03</v>
          </cell>
          <cell r="Y169">
            <v>3.7500000000000006E-2</v>
          </cell>
          <cell r="Z169" t="str">
            <v>1MO LIBOR LAST BUS DAY BLOOMB</v>
          </cell>
        </row>
        <row r="170">
          <cell r="E170" t="str">
            <v>011017436</v>
          </cell>
          <cell r="F170">
            <v>3751419.93</v>
          </cell>
          <cell r="G170" t="str">
            <v>On</v>
          </cell>
          <cell r="I170" t="str">
            <v>GMACCM - IFG</v>
          </cell>
          <cell r="N170">
            <v>35983</v>
          </cell>
          <cell r="O170">
            <v>39661</v>
          </cell>
          <cell r="P170">
            <v>0</v>
          </cell>
          <cell r="R170" t="str">
            <v>Floating</v>
          </cell>
          <cell r="S170" t="str">
            <v>1MO LIBOR LAST BUS DAY BLOOMB</v>
          </cell>
          <cell r="T170">
            <v>6.7500000000000004E-2</v>
          </cell>
          <cell r="U170">
            <v>37135</v>
          </cell>
          <cell r="V170" t="str">
            <v>1</v>
          </cell>
          <cell r="W170">
            <v>0.03</v>
          </cell>
          <cell r="Y170">
            <v>3.7500000000000006E-2</v>
          </cell>
          <cell r="Z170" t="str">
            <v>1MO LIBOR LAST BUS DAY BLOOMB</v>
          </cell>
        </row>
        <row r="171">
          <cell r="E171" t="str">
            <v>011017666</v>
          </cell>
          <cell r="F171">
            <v>483802.19</v>
          </cell>
          <cell r="G171" t="str">
            <v>On</v>
          </cell>
          <cell r="I171" t="str">
            <v>GMACCM - IFG</v>
          </cell>
          <cell r="N171">
            <v>35996</v>
          </cell>
          <cell r="O171">
            <v>37104</v>
          </cell>
          <cell r="P171">
            <v>0</v>
          </cell>
          <cell r="R171" t="str">
            <v>Floating</v>
          </cell>
          <cell r="S171" t="str">
            <v>1MO LIBOR LAST BUS DAY BLOOMB</v>
          </cell>
          <cell r="T171">
            <v>6.7500000000000004E-2</v>
          </cell>
          <cell r="U171">
            <v>37135</v>
          </cell>
          <cell r="V171" t="str">
            <v>1</v>
          </cell>
          <cell r="W171">
            <v>0.03</v>
          </cell>
          <cell r="Y171">
            <v>3.7500000000000006E-2</v>
          </cell>
          <cell r="Z171" t="str">
            <v>1MO LIBOR LAST BUS DAY BLOOMB</v>
          </cell>
        </row>
        <row r="172">
          <cell r="E172" t="str">
            <v>011019213</v>
          </cell>
          <cell r="F172">
            <v>2000000</v>
          </cell>
          <cell r="G172" t="str">
            <v>On</v>
          </cell>
          <cell r="I172" t="str">
            <v>GMACCM - IFG</v>
          </cell>
          <cell r="N172">
            <v>36076</v>
          </cell>
          <cell r="O172">
            <v>37205</v>
          </cell>
          <cell r="P172">
            <v>360</v>
          </cell>
          <cell r="R172" t="str">
            <v>Floating</v>
          </cell>
          <cell r="S172" t="str">
            <v>1 MO US LIBOR VARIOUS REV DATE</v>
          </cell>
          <cell r="T172">
            <v>6.3500000000000001E-2</v>
          </cell>
          <cell r="U172">
            <v>37113</v>
          </cell>
          <cell r="V172" t="str">
            <v>1</v>
          </cell>
          <cell r="W172">
            <v>2.5000000000000001E-2</v>
          </cell>
          <cell r="Y172">
            <v>3.85E-2</v>
          </cell>
          <cell r="Z172" t="str">
            <v>1 MO US LIBOR VARIOUS REV DATE</v>
          </cell>
        </row>
        <row r="173">
          <cell r="E173" t="str">
            <v>011019214</v>
          </cell>
          <cell r="F173">
            <v>1850000</v>
          </cell>
          <cell r="G173" t="str">
            <v>On</v>
          </cell>
          <cell r="I173" t="str">
            <v>GMACCM - IFG</v>
          </cell>
          <cell r="N173">
            <v>36098</v>
          </cell>
          <cell r="O173">
            <v>37241</v>
          </cell>
          <cell r="P173">
            <v>360</v>
          </cell>
          <cell r="R173" t="str">
            <v>Floating</v>
          </cell>
          <cell r="S173" t="str">
            <v>1MO LIBOR LAST BUS DAY BLOOMB</v>
          </cell>
          <cell r="T173">
            <v>5.7500000000000002E-2</v>
          </cell>
          <cell r="U173">
            <v>37135</v>
          </cell>
          <cell r="V173" t="str">
            <v>1</v>
          </cell>
          <cell r="W173">
            <v>0.02</v>
          </cell>
          <cell r="Y173">
            <v>3.7500000000000006E-2</v>
          </cell>
          <cell r="Z173" t="str">
            <v>1MO LIBOR LAST BUS DAY BLOOMB</v>
          </cell>
        </row>
        <row r="174">
          <cell r="E174" t="str">
            <v>011020669</v>
          </cell>
          <cell r="F174">
            <v>15000000</v>
          </cell>
          <cell r="G174" t="str">
            <v>On</v>
          </cell>
          <cell r="I174" t="str">
            <v>GMACCM - IFG</v>
          </cell>
          <cell r="N174">
            <v>36215</v>
          </cell>
          <cell r="O174">
            <v>37500</v>
          </cell>
          <cell r="P174">
            <v>0</v>
          </cell>
          <cell r="R174" t="str">
            <v>Floating</v>
          </cell>
          <cell r="S174" t="str">
            <v>1 MO LIBOR 2 BUS DAY PRIOR 1ST</v>
          </cell>
          <cell r="T174">
            <v>7.0000000000000007E-2</v>
          </cell>
          <cell r="U174">
            <v>37135</v>
          </cell>
          <cell r="V174" t="str">
            <v>1</v>
          </cell>
          <cell r="W174">
            <v>2.75E-2</v>
          </cell>
          <cell r="Y174">
            <v>4.250000000000001E-2</v>
          </cell>
          <cell r="Z174" t="str">
            <v>1 MO LIBOR 2 BUS DAY PRIOR 1ST</v>
          </cell>
        </row>
        <row r="175">
          <cell r="E175" t="str">
            <v>011020669</v>
          </cell>
          <cell r="F175">
            <v>45000000</v>
          </cell>
          <cell r="G175" t="str">
            <v>Off</v>
          </cell>
          <cell r="H175" t="str">
            <v>CDC</v>
          </cell>
          <cell r="I175" t="str">
            <v>GMACCM - IFG</v>
          </cell>
          <cell r="N175">
            <v>36215</v>
          </cell>
          <cell r="O175">
            <v>37500</v>
          </cell>
          <cell r="P175">
            <v>0</v>
          </cell>
          <cell r="R175" t="str">
            <v>Floating</v>
          </cell>
          <cell r="S175" t="str">
            <v>1 MO LIBOR 2 BUS DAY PRIOR 1ST</v>
          </cell>
          <cell r="T175">
            <v>7.0000000000000007E-2</v>
          </cell>
          <cell r="U175">
            <v>37135</v>
          </cell>
          <cell r="V175" t="str">
            <v>1</v>
          </cell>
          <cell r="W175">
            <v>2.75E-2</v>
          </cell>
          <cell r="Y175">
            <v>4.250000000000001E-2</v>
          </cell>
          <cell r="Z175" t="str">
            <v>1 MO LIBOR 2 BUS DAY PRIOR 1ST</v>
          </cell>
        </row>
        <row r="176">
          <cell r="E176" t="str">
            <v>011023466</v>
          </cell>
          <cell r="F176">
            <v>9356425.7200000007</v>
          </cell>
          <cell r="G176" t="str">
            <v>On</v>
          </cell>
          <cell r="I176" t="str">
            <v>GMACCM - IFG</v>
          </cell>
          <cell r="N176">
            <v>36488</v>
          </cell>
          <cell r="O176">
            <v>37591</v>
          </cell>
          <cell r="P176">
            <v>0</v>
          </cell>
          <cell r="R176" t="str">
            <v>Floating</v>
          </cell>
          <cell r="S176" t="str">
            <v>1MO LIBOR LAST BUS DAY BLOOMB</v>
          </cell>
          <cell r="T176">
            <v>6.9000000000000006E-2</v>
          </cell>
          <cell r="U176">
            <v>37135</v>
          </cell>
          <cell r="V176" t="str">
            <v>1</v>
          </cell>
          <cell r="W176">
            <v>3.15E-2</v>
          </cell>
          <cell r="Y176">
            <v>3.7500000000000006E-2</v>
          </cell>
          <cell r="Z176" t="str">
            <v>1MO LIBOR LAST BUS DAY BLOOMB</v>
          </cell>
        </row>
        <row r="177">
          <cell r="E177" t="str">
            <v>011024039</v>
          </cell>
          <cell r="F177">
            <v>17750000</v>
          </cell>
          <cell r="G177" t="str">
            <v>On</v>
          </cell>
          <cell r="I177" t="str">
            <v>GMACCM - IFG</v>
          </cell>
          <cell r="N177">
            <v>36536</v>
          </cell>
          <cell r="O177">
            <v>37653</v>
          </cell>
          <cell r="P177">
            <v>0</v>
          </cell>
          <cell r="R177" t="str">
            <v>Floating</v>
          </cell>
          <cell r="S177" t="str">
            <v>1MO LIBOR LAST BUS DAY BLOOMB</v>
          </cell>
          <cell r="T177">
            <v>6.7500000000000004E-2</v>
          </cell>
          <cell r="U177">
            <v>37135</v>
          </cell>
          <cell r="V177" t="str">
            <v>1</v>
          </cell>
          <cell r="W177">
            <v>0.03</v>
          </cell>
          <cell r="Y177">
            <v>3.7500000000000006E-2</v>
          </cell>
          <cell r="Z177" t="str">
            <v>1MO LIBOR LAST BUS DAY BLOOMB</v>
          </cell>
        </row>
        <row r="178">
          <cell r="E178" t="str">
            <v>011024293</v>
          </cell>
          <cell r="F178">
            <v>11500000</v>
          </cell>
          <cell r="G178" t="str">
            <v>On</v>
          </cell>
          <cell r="I178" t="str">
            <v>GMACCM - IFG</v>
          </cell>
          <cell r="N178">
            <v>36516</v>
          </cell>
          <cell r="O178">
            <v>37622</v>
          </cell>
          <cell r="P178">
            <v>0</v>
          </cell>
          <cell r="R178" t="str">
            <v>Floating</v>
          </cell>
          <cell r="S178" t="str">
            <v>1 MO LIBOR 2 BUS DAY PRIOR 1ST</v>
          </cell>
          <cell r="T178">
            <v>7.0000000000000007E-2</v>
          </cell>
          <cell r="U178">
            <v>37135</v>
          </cell>
          <cell r="V178" t="str">
            <v>1</v>
          </cell>
          <cell r="W178">
            <v>2.6499999999999999E-2</v>
          </cell>
          <cell r="Y178">
            <v>4.3500000000000011E-2</v>
          </cell>
          <cell r="Z178" t="str">
            <v>1 MO LIBOR 2 BUS DAY PRIOR 1ST</v>
          </cell>
        </row>
        <row r="179">
          <cell r="E179" t="str">
            <v>011025348</v>
          </cell>
          <cell r="F179">
            <v>862214.26</v>
          </cell>
          <cell r="G179" t="str">
            <v>On</v>
          </cell>
          <cell r="I179" t="str">
            <v>GMACCM - IFG</v>
          </cell>
          <cell r="N179">
            <v>36609</v>
          </cell>
          <cell r="O179">
            <v>37712</v>
          </cell>
          <cell r="P179">
            <v>0</v>
          </cell>
          <cell r="R179" t="str">
            <v>Floating</v>
          </cell>
          <cell r="S179" t="str">
            <v>1MO LIBOR LAST BUS DAY BLOOMB</v>
          </cell>
          <cell r="T179">
            <v>7.0000000000000007E-2</v>
          </cell>
          <cell r="U179">
            <v>37135</v>
          </cell>
          <cell r="V179" t="str">
            <v>1</v>
          </cell>
          <cell r="W179">
            <v>0.03</v>
          </cell>
          <cell r="Y179">
            <v>4.0000000000000008E-2</v>
          </cell>
          <cell r="Z179" t="str">
            <v>1MO LIBOR LAST BUS DAY BLOOMB</v>
          </cell>
        </row>
        <row r="180">
          <cell r="E180" t="str">
            <v>011025348</v>
          </cell>
          <cell r="F180">
            <v>3448857</v>
          </cell>
          <cell r="G180" t="str">
            <v>Off</v>
          </cell>
          <cell r="H180" t="str">
            <v>SocGen</v>
          </cell>
          <cell r="I180" t="str">
            <v>GMACCM - IFG</v>
          </cell>
          <cell r="N180">
            <v>36609</v>
          </cell>
          <cell r="O180">
            <v>37712</v>
          </cell>
          <cell r="P180">
            <v>0</v>
          </cell>
          <cell r="R180" t="str">
            <v>Floating</v>
          </cell>
          <cell r="S180" t="str">
            <v>1MO LIBOR LAST BUS DAY BLOOMB</v>
          </cell>
          <cell r="T180">
            <v>7.0000000000000007E-2</v>
          </cell>
          <cell r="U180">
            <v>37135</v>
          </cell>
          <cell r="V180" t="str">
            <v>1</v>
          </cell>
          <cell r="W180">
            <v>0.03</v>
          </cell>
          <cell r="Y180">
            <v>4.0000000000000008E-2</v>
          </cell>
          <cell r="Z180" t="str">
            <v>1MO LIBOR LAST BUS DAY BLOOMB</v>
          </cell>
        </row>
        <row r="181">
          <cell r="E181" t="str">
            <v>011025872</v>
          </cell>
          <cell r="F181">
            <v>4000000</v>
          </cell>
          <cell r="G181" t="str">
            <v>On</v>
          </cell>
          <cell r="I181" t="str">
            <v>GMACCM - IFG</v>
          </cell>
          <cell r="N181">
            <v>36630</v>
          </cell>
          <cell r="O181">
            <v>37742</v>
          </cell>
          <cell r="P181">
            <v>0</v>
          </cell>
          <cell r="R181" t="str">
            <v>Floating</v>
          </cell>
          <cell r="S181" t="str">
            <v>1MO LIBOR LAST BUS DAY BLOOMB</v>
          </cell>
          <cell r="T181">
            <v>7.0000000000000007E-2</v>
          </cell>
          <cell r="U181">
            <v>37135</v>
          </cell>
          <cell r="V181" t="str">
            <v>1</v>
          </cell>
          <cell r="W181">
            <v>3.2500000000000001E-2</v>
          </cell>
          <cell r="Y181">
            <v>3.7500000000000006E-2</v>
          </cell>
          <cell r="Z181" t="str">
            <v>1MO LIBOR LAST BUS DAY BLOOMB</v>
          </cell>
        </row>
        <row r="182">
          <cell r="E182" t="str">
            <v>011026520</v>
          </cell>
          <cell r="F182">
            <v>802309.36</v>
          </cell>
          <cell r="G182" t="str">
            <v>On</v>
          </cell>
          <cell r="I182" t="str">
            <v>GMACCM - IFG</v>
          </cell>
          <cell r="N182">
            <v>36816</v>
          </cell>
          <cell r="O182">
            <v>37561</v>
          </cell>
          <cell r="P182">
            <v>0</v>
          </cell>
          <cell r="R182" t="str">
            <v>Floating</v>
          </cell>
          <cell r="S182" t="str">
            <v>1MO LIBOR LAST BUS DAY BLOOMB</v>
          </cell>
          <cell r="T182">
            <v>7.7499999999999999E-2</v>
          </cell>
          <cell r="U182">
            <v>37135</v>
          </cell>
          <cell r="V182" t="str">
            <v>1</v>
          </cell>
          <cell r="W182">
            <v>3.2500000000000001E-2</v>
          </cell>
          <cell r="Y182">
            <v>4.4999999999999998E-2</v>
          </cell>
          <cell r="Z182" t="str">
            <v>1MO LIBOR LAST BUS DAY BLOOMB</v>
          </cell>
        </row>
        <row r="183">
          <cell r="E183" t="str">
            <v>011026520</v>
          </cell>
          <cell r="F183">
            <v>3209239</v>
          </cell>
          <cell r="G183" t="str">
            <v>Off</v>
          </cell>
          <cell r="H183" t="str">
            <v>SocGen</v>
          </cell>
          <cell r="I183" t="str">
            <v>GMACCM - IFG</v>
          </cell>
          <cell r="N183">
            <v>36816</v>
          </cell>
          <cell r="O183">
            <v>37561</v>
          </cell>
          <cell r="P183">
            <v>0</v>
          </cell>
          <cell r="R183" t="str">
            <v>Floating</v>
          </cell>
          <cell r="S183" t="str">
            <v>1MO LIBOR LAST BUS DAY BLOOMB</v>
          </cell>
          <cell r="T183">
            <v>7.7499999999999999E-2</v>
          </cell>
          <cell r="U183">
            <v>37135</v>
          </cell>
          <cell r="V183" t="str">
            <v>1</v>
          </cell>
          <cell r="W183">
            <v>3.2500000000000001E-2</v>
          </cell>
          <cell r="Y183">
            <v>4.4999999999999998E-2</v>
          </cell>
          <cell r="Z183" t="str">
            <v>1MO LIBOR LAST BUS DAY BLOOMB</v>
          </cell>
        </row>
        <row r="184">
          <cell r="E184" t="str">
            <v>011026737</v>
          </cell>
          <cell r="F184">
            <v>36500000</v>
          </cell>
          <cell r="G184" t="str">
            <v>Off</v>
          </cell>
          <cell r="H184" t="str">
            <v>GNW</v>
          </cell>
          <cell r="I184" t="str">
            <v>GMACCM - IFG</v>
          </cell>
          <cell r="N184">
            <v>36649</v>
          </cell>
          <cell r="O184">
            <v>37742</v>
          </cell>
          <cell r="P184">
            <v>0</v>
          </cell>
          <cell r="R184" t="str">
            <v>Floating</v>
          </cell>
          <cell r="S184" t="str">
            <v>1MO LIBOR LAST BUS DAY BLOOMB</v>
          </cell>
          <cell r="T184">
            <v>5.8999999999999997E-2</v>
          </cell>
          <cell r="U184">
            <v>37135</v>
          </cell>
          <cell r="V184" t="str">
            <v>1</v>
          </cell>
          <cell r="W184">
            <v>2.1499999999999998E-2</v>
          </cell>
          <cell r="Y184">
            <v>3.7499999999999999E-2</v>
          </cell>
          <cell r="Z184" t="str">
            <v>1MO LIBOR LAST BUS DAY BLOOMB</v>
          </cell>
        </row>
        <row r="185">
          <cell r="E185" t="str">
            <v>011027125</v>
          </cell>
          <cell r="F185">
            <v>1947403</v>
          </cell>
          <cell r="G185" t="str">
            <v>On</v>
          </cell>
          <cell r="I185" t="str">
            <v>GMACCM - IFG</v>
          </cell>
          <cell r="N185">
            <v>35769</v>
          </cell>
          <cell r="O185">
            <v>37241</v>
          </cell>
          <cell r="P185">
            <v>0</v>
          </cell>
          <cell r="R185" t="str">
            <v>Floating</v>
          </cell>
          <cell r="S185" t="str">
            <v>1MO LIBOR LAST BUS DAY BLOOMB</v>
          </cell>
          <cell r="T185">
            <v>5.7500000000000002E-2</v>
          </cell>
          <cell r="U185">
            <v>37135</v>
          </cell>
          <cell r="V185" t="str">
            <v>1</v>
          </cell>
          <cell r="W185">
            <v>0.02</v>
          </cell>
          <cell r="Y185">
            <v>3.7500000000000006E-2</v>
          </cell>
          <cell r="Z185" t="str">
            <v>1MO LIBOR LAST BUS DAY BLOOMB</v>
          </cell>
        </row>
        <row r="186">
          <cell r="E186" t="str">
            <v>011027125</v>
          </cell>
          <cell r="F186">
            <v>5795097</v>
          </cell>
          <cell r="G186" t="str">
            <v>Off</v>
          </cell>
          <cell r="H186" t="str">
            <v>CDC</v>
          </cell>
          <cell r="I186" t="str">
            <v>GMACCM - IFG</v>
          </cell>
          <cell r="N186">
            <v>35769</v>
          </cell>
          <cell r="O186">
            <v>37241</v>
          </cell>
          <cell r="P186">
            <v>0</v>
          </cell>
          <cell r="R186" t="str">
            <v>Floating</v>
          </cell>
          <cell r="S186" t="str">
            <v>1MO LIBOR LAST BUS DAY BLOOMB</v>
          </cell>
          <cell r="T186">
            <v>5.7500000000000002E-2</v>
          </cell>
          <cell r="U186">
            <v>37135</v>
          </cell>
          <cell r="V186" t="str">
            <v>1</v>
          </cell>
          <cell r="W186">
            <v>0.02</v>
          </cell>
          <cell r="Y186">
            <v>3.7500000000000006E-2</v>
          </cell>
          <cell r="Z186" t="str">
            <v>1MO LIBOR LAST BUS DAY BLOOMB</v>
          </cell>
        </row>
        <row r="187">
          <cell r="E187" t="str">
            <v>011027129</v>
          </cell>
          <cell r="F187">
            <v>6000000</v>
          </cell>
          <cell r="G187" t="str">
            <v>Off</v>
          </cell>
          <cell r="H187" t="str">
            <v>GNW</v>
          </cell>
          <cell r="I187" t="str">
            <v>GMACCM - IFG</v>
          </cell>
          <cell r="N187">
            <v>36724</v>
          </cell>
          <cell r="O187">
            <v>37834</v>
          </cell>
          <cell r="P187">
            <v>0</v>
          </cell>
          <cell r="R187" t="str">
            <v>Floating</v>
          </cell>
          <cell r="S187" t="str">
            <v>1MO LIBOR LAST BUS DAY BLOOMB</v>
          </cell>
          <cell r="T187">
            <v>7.7499999999999999E-2</v>
          </cell>
          <cell r="U187">
            <v>37135</v>
          </cell>
          <cell r="V187" t="str">
            <v>1</v>
          </cell>
          <cell r="W187">
            <v>2.75E-2</v>
          </cell>
          <cell r="Y187">
            <v>0.05</v>
          </cell>
          <cell r="Z187" t="str">
            <v>1MO LIBOR LAST BUS DAY BLOOMB</v>
          </cell>
        </row>
        <row r="188">
          <cell r="E188" t="str">
            <v>011027130</v>
          </cell>
          <cell r="F188">
            <v>14800000</v>
          </cell>
          <cell r="G188" t="str">
            <v>Off</v>
          </cell>
          <cell r="H188" t="str">
            <v>GNW</v>
          </cell>
          <cell r="I188" t="str">
            <v>GMACCM - IFG</v>
          </cell>
          <cell r="N188">
            <v>36644</v>
          </cell>
          <cell r="O188">
            <v>37742</v>
          </cell>
          <cell r="P188">
            <v>0</v>
          </cell>
          <cell r="R188" t="str">
            <v>Floating</v>
          </cell>
          <cell r="S188" t="str">
            <v>1MO LIBOR LAST BUS DAY BLOOMB</v>
          </cell>
          <cell r="T188">
            <v>7.7499999999999999E-2</v>
          </cell>
          <cell r="U188">
            <v>37135</v>
          </cell>
          <cell r="V188" t="str">
            <v>1</v>
          </cell>
          <cell r="W188">
            <v>2.75E-2</v>
          </cell>
          <cell r="Y188">
            <v>0.05</v>
          </cell>
          <cell r="Z188" t="str">
            <v>1MO LIBOR LAST BUS DAY BLOOMB</v>
          </cell>
        </row>
        <row r="189">
          <cell r="E189" t="str">
            <v>011027310</v>
          </cell>
          <cell r="F189">
            <v>17300000</v>
          </cell>
          <cell r="G189" t="str">
            <v>Off</v>
          </cell>
          <cell r="H189" t="str">
            <v>GNW</v>
          </cell>
          <cell r="I189" t="str">
            <v>GMACCM - IFG</v>
          </cell>
          <cell r="N189">
            <v>36642</v>
          </cell>
          <cell r="O189">
            <v>38473</v>
          </cell>
          <cell r="P189">
            <v>0</v>
          </cell>
          <cell r="R189" t="str">
            <v>Floating</v>
          </cell>
          <cell r="S189" t="str">
            <v>1MO LIBOR LAST BUS DAY BLOOMB</v>
          </cell>
          <cell r="T189">
            <v>6.4000000000000001E-2</v>
          </cell>
          <cell r="U189">
            <v>37135</v>
          </cell>
          <cell r="V189" t="str">
            <v>1</v>
          </cell>
          <cell r="W189">
            <v>2.6499999999999999E-2</v>
          </cell>
          <cell r="Y189">
            <v>3.7500000000000006E-2</v>
          </cell>
          <cell r="Z189" t="str">
            <v>1MO LIBOR LAST BUS DAY BLOOMB</v>
          </cell>
        </row>
        <row r="190">
          <cell r="E190" t="str">
            <v>011027496</v>
          </cell>
          <cell r="F190">
            <v>21614.400000000001</v>
          </cell>
          <cell r="G190" t="str">
            <v>On</v>
          </cell>
          <cell r="I190" t="str">
            <v>GMACCM - IFG</v>
          </cell>
          <cell r="N190">
            <v>36703</v>
          </cell>
          <cell r="O190">
            <v>37803</v>
          </cell>
          <cell r="P190">
            <v>0</v>
          </cell>
          <cell r="R190" t="str">
            <v>Floating</v>
          </cell>
          <cell r="S190" t="str">
            <v>1MO LIBOR LAST BUS DAY BLOOMB</v>
          </cell>
          <cell r="T190">
            <v>6.5574999999999994E-2</v>
          </cell>
          <cell r="U190">
            <v>37073</v>
          </cell>
          <cell r="V190" t="str">
            <v>1</v>
          </cell>
          <cell r="W190">
            <v>2.5000000000000001E-2</v>
          </cell>
          <cell r="Y190">
            <v>4.0574999999999993E-2</v>
          </cell>
          <cell r="Z190" t="str">
            <v>1MO LIBOR LAST BUS DAY BLOOMB</v>
          </cell>
        </row>
        <row r="191">
          <cell r="E191" t="str">
            <v>011028328</v>
          </cell>
          <cell r="F191">
            <v>102083395</v>
          </cell>
          <cell r="G191" t="str">
            <v>Off</v>
          </cell>
          <cell r="H191" t="str">
            <v>CDC</v>
          </cell>
          <cell r="I191" t="str">
            <v>GMACCM - IFG</v>
          </cell>
          <cell r="N191">
            <v>36873</v>
          </cell>
          <cell r="O191">
            <v>38353</v>
          </cell>
          <cell r="P191">
            <v>0</v>
          </cell>
          <cell r="R191" t="str">
            <v>Floating</v>
          </cell>
          <cell r="S191" t="str">
            <v>1 MO LIBOR 2 BUS DAY PRIOR 1ST</v>
          </cell>
          <cell r="T191">
            <v>6.0100000000000001E-2</v>
          </cell>
          <cell r="U191">
            <v>37135</v>
          </cell>
          <cell r="V191" t="str">
            <v>1</v>
          </cell>
          <cell r="W191">
            <v>2.2499999999999999E-2</v>
          </cell>
          <cell r="Y191">
            <v>3.7600000000000001E-2</v>
          </cell>
          <cell r="Z191" t="str">
            <v>1 MO LIBOR 2 BUS DAY PRIOR 1ST</v>
          </cell>
        </row>
        <row r="192">
          <cell r="E192" t="str">
            <v>011028328</v>
          </cell>
          <cell r="F192">
            <v>35170778.359999999</v>
          </cell>
          <cell r="G192" t="str">
            <v>On</v>
          </cell>
          <cell r="I192" t="str">
            <v>GMACCM - IFG</v>
          </cell>
          <cell r="N192">
            <v>36873</v>
          </cell>
          <cell r="O192">
            <v>38353</v>
          </cell>
          <cell r="P192">
            <v>0</v>
          </cell>
          <cell r="R192" t="str">
            <v>Floating</v>
          </cell>
          <cell r="S192" t="str">
            <v>1 MO LIBOR 2 BUS DAY PRIOR 1ST</v>
          </cell>
          <cell r="T192">
            <v>6.0100000000000001E-2</v>
          </cell>
          <cell r="U192">
            <v>37135</v>
          </cell>
          <cell r="V192" t="str">
            <v>1</v>
          </cell>
          <cell r="W192">
            <v>2.2499999999999999E-2</v>
          </cell>
          <cell r="Y192">
            <v>3.7600000000000001E-2</v>
          </cell>
          <cell r="Z192" t="str">
            <v>1 MO LIBOR 2 BUS DAY PRIOR 1ST</v>
          </cell>
        </row>
        <row r="193">
          <cell r="E193" t="str">
            <v>011028479</v>
          </cell>
          <cell r="F193">
            <v>23000000</v>
          </cell>
          <cell r="G193" t="str">
            <v>On</v>
          </cell>
          <cell r="I193" t="str">
            <v>GMACCM - IFG</v>
          </cell>
          <cell r="N193">
            <v>36774</v>
          </cell>
          <cell r="O193">
            <v>37895</v>
          </cell>
          <cell r="P193">
            <v>0</v>
          </cell>
          <cell r="R193" t="str">
            <v>Floating</v>
          </cell>
          <cell r="S193" t="str">
            <v>1 MO LIBOR 2 BUS DAY PRIOR 1ST</v>
          </cell>
          <cell r="T193">
            <v>7.4999999999999997E-2</v>
          </cell>
          <cell r="U193">
            <v>37135</v>
          </cell>
          <cell r="V193" t="str">
            <v>1</v>
          </cell>
          <cell r="W193">
            <v>2.75E-2</v>
          </cell>
          <cell r="Y193">
            <v>4.7500000000000001E-2</v>
          </cell>
          <cell r="Z193" t="str">
            <v>1 MO LIBOR 2 BUS DAY PRIOR 1ST</v>
          </cell>
        </row>
        <row r="194">
          <cell r="E194" t="str">
            <v>011028567</v>
          </cell>
          <cell r="F194">
            <v>5139608</v>
          </cell>
          <cell r="G194" t="str">
            <v>On</v>
          </cell>
          <cell r="I194" t="str">
            <v>GMACCM - IFG</v>
          </cell>
          <cell r="N194">
            <v>36739</v>
          </cell>
          <cell r="O194">
            <v>37803</v>
          </cell>
          <cell r="P194">
            <v>0</v>
          </cell>
          <cell r="R194" t="str">
            <v>Floating</v>
          </cell>
          <cell r="S194" t="str">
            <v>1MO LIBOR LAST BUS DAY BLOOMB</v>
          </cell>
          <cell r="T194">
            <v>6.2E-2</v>
          </cell>
          <cell r="U194">
            <v>37135</v>
          </cell>
          <cell r="V194" t="str">
            <v>1</v>
          </cell>
          <cell r="W194">
            <v>2.4500000000000001E-2</v>
          </cell>
          <cell r="Y194">
            <v>3.7499999999999999E-2</v>
          </cell>
          <cell r="Z194" t="str">
            <v>1MO LIBOR LAST BUS DAY BLOOMB</v>
          </cell>
        </row>
        <row r="195">
          <cell r="E195" t="str">
            <v>011028568</v>
          </cell>
          <cell r="F195">
            <v>4995053</v>
          </cell>
          <cell r="G195" t="str">
            <v>On</v>
          </cell>
          <cell r="I195" t="str">
            <v>GMACCM - IFG</v>
          </cell>
          <cell r="N195">
            <v>36739</v>
          </cell>
          <cell r="O195">
            <v>37834</v>
          </cell>
          <cell r="P195">
            <v>0</v>
          </cell>
          <cell r="R195" t="str">
            <v>Floating</v>
          </cell>
          <cell r="S195" t="str">
            <v>1MO LIBOR LAST BUS DAY BLOOMB</v>
          </cell>
          <cell r="T195">
            <v>6.7000000000000004E-2</v>
          </cell>
          <cell r="U195">
            <v>37135</v>
          </cell>
          <cell r="V195" t="str">
            <v>1</v>
          </cell>
          <cell r="W195">
            <v>2.9499999999999998E-2</v>
          </cell>
          <cell r="Y195">
            <v>3.7500000000000006E-2</v>
          </cell>
          <cell r="Z195" t="str">
            <v>1MO LIBOR LAST BUS DAY BLOOMB</v>
          </cell>
        </row>
        <row r="196">
          <cell r="E196" t="str">
            <v>011028569</v>
          </cell>
          <cell r="F196">
            <v>2934681</v>
          </cell>
          <cell r="G196" t="str">
            <v>On</v>
          </cell>
          <cell r="I196" t="str">
            <v>GMACCM - IFG</v>
          </cell>
          <cell r="N196">
            <v>36739</v>
          </cell>
          <cell r="O196">
            <v>37834</v>
          </cell>
          <cell r="P196">
            <v>0</v>
          </cell>
          <cell r="R196" t="str">
            <v>Floating</v>
          </cell>
          <cell r="S196" t="str">
            <v>1MO LIBOR LAST BUS DAY BLOOMB</v>
          </cell>
          <cell r="T196">
            <v>6.7000000000000004E-2</v>
          </cell>
          <cell r="U196">
            <v>37135</v>
          </cell>
          <cell r="V196" t="str">
            <v>1</v>
          </cell>
          <cell r="W196">
            <v>2.9499999999999998E-2</v>
          </cell>
          <cell r="Y196">
            <v>3.7500000000000006E-2</v>
          </cell>
          <cell r="Z196" t="str">
            <v>1MO LIBOR LAST BUS DAY BLOOMB</v>
          </cell>
        </row>
        <row r="197">
          <cell r="E197" t="str">
            <v>011028571</v>
          </cell>
          <cell r="F197">
            <v>5821280</v>
          </cell>
          <cell r="G197" t="str">
            <v>On</v>
          </cell>
          <cell r="I197" t="str">
            <v>GMACCM - IFG</v>
          </cell>
          <cell r="N197">
            <v>36739</v>
          </cell>
          <cell r="O197">
            <v>37834</v>
          </cell>
          <cell r="P197">
            <v>0</v>
          </cell>
          <cell r="R197" t="str">
            <v>Floating</v>
          </cell>
          <cell r="S197" t="str">
            <v>1MO LIBOR LAST BUS DAY BLOOMB</v>
          </cell>
          <cell r="T197">
            <v>6.7000000000000004E-2</v>
          </cell>
          <cell r="U197">
            <v>37135</v>
          </cell>
          <cell r="V197" t="str">
            <v>1</v>
          </cell>
          <cell r="W197">
            <v>2.9499999999999998E-2</v>
          </cell>
          <cell r="Y197">
            <v>3.7500000000000006E-2</v>
          </cell>
          <cell r="Z197" t="str">
            <v>1MO LIBOR LAST BUS DAY BLOOMB</v>
          </cell>
        </row>
        <row r="198">
          <cell r="E198" t="str">
            <v>011028572</v>
          </cell>
          <cell r="F198">
            <v>1957935</v>
          </cell>
          <cell r="G198" t="str">
            <v>On</v>
          </cell>
          <cell r="I198" t="str">
            <v>GMACCM - IFG</v>
          </cell>
          <cell r="N198">
            <v>36739</v>
          </cell>
          <cell r="O198">
            <v>37834</v>
          </cell>
          <cell r="P198">
            <v>0</v>
          </cell>
          <cell r="R198" t="str">
            <v>Floating</v>
          </cell>
          <cell r="S198" t="str">
            <v>1MO LIBOR LAST BUS DAY BLOOMB</v>
          </cell>
          <cell r="T198">
            <v>6.7000000000000004E-2</v>
          </cell>
          <cell r="U198">
            <v>37135</v>
          </cell>
          <cell r="V198" t="str">
            <v>1</v>
          </cell>
          <cell r="W198">
            <v>2.9499999999999998E-2</v>
          </cell>
          <cell r="Y198">
            <v>3.7500000000000006E-2</v>
          </cell>
          <cell r="Z198" t="str">
            <v>1MO LIBOR LAST BUS DAY BLOOMB</v>
          </cell>
        </row>
        <row r="199">
          <cell r="E199" t="str">
            <v>011028573</v>
          </cell>
          <cell r="F199">
            <v>3635321</v>
          </cell>
          <cell r="G199" t="str">
            <v>On</v>
          </cell>
          <cell r="I199" t="str">
            <v>GMACCM - IFG</v>
          </cell>
          <cell r="N199">
            <v>36739</v>
          </cell>
          <cell r="O199">
            <v>37834</v>
          </cell>
          <cell r="P199">
            <v>0</v>
          </cell>
          <cell r="R199" t="str">
            <v>Floating</v>
          </cell>
          <cell r="S199" t="str">
            <v>1MO LIBOR LAST BUS DAY BLOOMB</v>
          </cell>
          <cell r="T199">
            <v>6.7000000000000004E-2</v>
          </cell>
          <cell r="U199">
            <v>37135</v>
          </cell>
          <cell r="V199" t="str">
            <v>1</v>
          </cell>
          <cell r="W199">
            <v>2.9499999999999998E-2</v>
          </cell>
          <cell r="Y199">
            <v>3.7500000000000006E-2</v>
          </cell>
          <cell r="Z199" t="str">
            <v>1MO LIBOR LAST BUS DAY BLOOMB</v>
          </cell>
        </row>
        <row r="200">
          <cell r="E200" t="str">
            <v>011028574</v>
          </cell>
          <cell r="F200">
            <v>5197376</v>
          </cell>
          <cell r="G200" t="str">
            <v>On</v>
          </cell>
          <cell r="I200" t="str">
            <v>GMACCM - IFG</v>
          </cell>
          <cell r="N200">
            <v>36739</v>
          </cell>
          <cell r="O200">
            <v>37834</v>
          </cell>
          <cell r="P200">
            <v>0</v>
          </cell>
          <cell r="R200" t="str">
            <v>Floating</v>
          </cell>
          <cell r="S200" t="str">
            <v>1MO LIBOR LAST BUS DAY BLOOMB</v>
          </cell>
          <cell r="T200">
            <v>6.7000000000000004E-2</v>
          </cell>
          <cell r="U200">
            <v>37135</v>
          </cell>
          <cell r="V200" t="str">
            <v>1</v>
          </cell>
          <cell r="W200">
            <v>2.9499999999999998E-2</v>
          </cell>
          <cell r="Y200">
            <v>3.7500000000000006E-2</v>
          </cell>
          <cell r="Z200" t="str">
            <v>1MO LIBOR LAST BUS DAY BLOOMB</v>
          </cell>
        </row>
        <row r="201">
          <cell r="E201" t="str">
            <v>011028575</v>
          </cell>
          <cell r="F201">
            <v>2972840</v>
          </cell>
          <cell r="G201" t="str">
            <v>On</v>
          </cell>
          <cell r="I201" t="str">
            <v>GMACCM - IFG</v>
          </cell>
          <cell r="N201">
            <v>36739</v>
          </cell>
          <cell r="O201">
            <v>37834</v>
          </cell>
          <cell r="P201">
            <v>0</v>
          </cell>
          <cell r="R201" t="str">
            <v>Floating</v>
          </cell>
          <cell r="S201" t="str">
            <v>1MO LIBOR LAST BUS DAY BLOOMB</v>
          </cell>
          <cell r="T201">
            <v>6.2E-2</v>
          </cell>
          <cell r="U201">
            <v>37135</v>
          </cell>
          <cell r="V201" t="str">
            <v>1</v>
          </cell>
          <cell r="W201">
            <v>2.4500000000000001E-2</v>
          </cell>
          <cell r="Y201">
            <v>3.7499999999999999E-2</v>
          </cell>
          <cell r="Z201" t="str">
            <v>1MO LIBOR LAST BUS DAY BLOOMB</v>
          </cell>
        </row>
        <row r="202">
          <cell r="E202" t="str">
            <v>011028576</v>
          </cell>
          <cell r="F202">
            <v>2325316</v>
          </cell>
          <cell r="G202" t="str">
            <v>On</v>
          </cell>
          <cell r="I202" t="str">
            <v>GMACCM - IFG</v>
          </cell>
          <cell r="N202">
            <v>36739</v>
          </cell>
          <cell r="O202">
            <v>37803</v>
          </cell>
          <cell r="P202">
            <v>0</v>
          </cell>
          <cell r="R202" t="str">
            <v>Floating</v>
          </cell>
          <cell r="S202" t="str">
            <v>1MO LIBOR LAST BUS DAY BLOOMB</v>
          </cell>
          <cell r="T202">
            <v>6.7000000000000004E-2</v>
          </cell>
          <cell r="U202">
            <v>37135</v>
          </cell>
          <cell r="V202" t="str">
            <v>1</v>
          </cell>
          <cell r="W202">
            <v>2.9499999999999998E-2</v>
          </cell>
          <cell r="Y202">
            <v>3.7500000000000006E-2</v>
          </cell>
          <cell r="Z202" t="str">
            <v>1MO LIBOR LAST BUS DAY BLOOMB</v>
          </cell>
        </row>
        <row r="203">
          <cell r="E203" t="str">
            <v>011028577</v>
          </cell>
          <cell r="F203">
            <v>5173714</v>
          </cell>
          <cell r="G203" t="str">
            <v>On</v>
          </cell>
          <cell r="I203" t="str">
            <v>GMACCM - IFG</v>
          </cell>
          <cell r="N203">
            <v>36739</v>
          </cell>
          <cell r="O203">
            <v>37834</v>
          </cell>
          <cell r="P203">
            <v>0</v>
          </cell>
          <cell r="R203" t="str">
            <v>Floating</v>
          </cell>
          <cell r="S203" t="str">
            <v>1MO LIBOR LAST BUS DAY BLOOMB</v>
          </cell>
          <cell r="T203">
            <v>6.2E-2</v>
          </cell>
          <cell r="U203">
            <v>37135</v>
          </cell>
          <cell r="V203" t="str">
            <v>1</v>
          </cell>
          <cell r="W203">
            <v>2.4500000000000001E-2</v>
          </cell>
          <cell r="Y203">
            <v>3.7499999999999999E-2</v>
          </cell>
          <cell r="Z203" t="str">
            <v>1MO LIBOR LAST BUS DAY BLOOMB</v>
          </cell>
        </row>
        <row r="204">
          <cell r="E204" t="str">
            <v>011028779</v>
          </cell>
          <cell r="F204">
            <v>2711903.83</v>
          </cell>
          <cell r="G204" t="str">
            <v>On</v>
          </cell>
          <cell r="I204" t="str">
            <v>GMACCM - IFG</v>
          </cell>
          <cell r="N204">
            <v>36830</v>
          </cell>
          <cell r="O204">
            <v>37561</v>
          </cell>
          <cell r="P204">
            <v>0</v>
          </cell>
          <cell r="R204" t="str">
            <v>Floating</v>
          </cell>
          <cell r="S204" t="str">
            <v>1MO LIBOR LAST BUS DAY BLOOMB</v>
          </cell>
          <cell r="T204">
            <v>7.4999999999999997E-2</v>
          </cell>
          <cell r="U204">
            <v>37135</v>
          </cell>
          <cell r="V204" t="str">
            <v>1</v>
          </cell>
          <cell r="W204">
            <v>2.9000000000000001E-2</v>
          </cell>
          <cell r="Y204">
            <v>4.5999999999999999E-2</v>
          </cell>
          <cell r="Z204" t="str">
            <v>1MO LIBOR LAST BUS DAY BLOOMB</v>
          </cell>
        </row>
        <row r="205">
          <cell r="E205" t="str">
            <v>011029001</v>
          </cell>
          <cell r="F205">
            <v>18750000</v>
          </cell>
          <cell r="G205" t="str">
            <v>On</v>
          </cell>
          <cell r="I205" t="str">
            <v>GMACCM - IFG</v>
          </cell>
          <cell r="N205">
            <v>36739</v>
          </cell>
          <cell r="O205">
            <v>37834</v>
          </cell>
          <cell r="P205">
            <v>0</v>
          </cell>
          <cell r="R205" t="str">
            <v>Floating</v>
          </cell>
          <cell r="S205" t="str">
            <v>1MO LIBOR LAST BUS DAY BLOOMB</v>
          </cell>
          <cell r="T205">
            <v>6.2E-2</v>
          </cell>
          <cell r="U205">
            <v>37135</v>
          </cell>
          <cell r="V205" t="str">
            <v>1</v>
          </cell>
          <cell r="W205">
            <v>2.4500000000000001E-2</v>
          </cell>
          <cell r="Y205">
            <v>3.7499999999999999E-2</v>
          </cell>
          <cell r="Z205" t="str">
            <v>1MO LIBOR LAST BUS DAY BLOOMB</v>
          </cell>
        </row>
        <row r="206">
          <cell r="E206" t="str">
            <v>011029045</v>
          </cell>
          <cell r="F206">
            <v>27000000</v>
          </cell>
          <cell r="G206" t="str">
            <v>Off</v>
          </cell>
          <cell r="H206" t="str">
            <v>GNW</v>
          </cell>
          <cell r="I206" t="str">
            <v>GMACCM - IFG</v>
          </cell>
          <cell r="N206">
            <v>36832</v>
          </cell>
          <cell r="O206">
            <v>37956</v>
          </cell>
          <cell r="P206">
            <v>0</v>
          </cell>
          <cell r="R206" t="str">
            <v>Floating</v>
          </cell>
          <cell r="S206" t="str">
            <v>1MO LIBOR LAST BUS DAY BLOOMB</v>
          </cell>
          <cell r="T206">
            <v>7.7499999999999999E-2</v>
          </cell>
          <cell r="U206">
            <v>37135</v>
          </cell>
          <cell r="V206" t="str">
            <v>1</v>
          </cell>
          <cell r="W206">
            <v>2.5000000000000001E-2</v>
          </cell>
          <cell r="Y206">
            <v>5.2499999999999998E-2</v>
          </cell>
          <cell r="Z206" t="str">
            <v>1MO LIBOR LAST BUS DAY BLOOMB</v>
          </cell>
        </row>
        <row r="207">
          <cell r="E207" t="str">
            <v>011029102</v>
          </cell>
          <cell r="F207">
            <v>7650000</v>
          </cell>
          <cell r="G207" t="str">
            <v>On</v>
          </cell>
          <cell r="I207" t="str">
            <v>GMACCM - IFG</v>
          </cell>
          <cell r="N207">
            <v>36016</v>
          </cell>
          <cell r="O207">
            <v>37834</v>
          </cell>
          <cell r="R207" t="str">
            <v>Floating</v>
          </cell>
          <cell r="S207" t="str">
            <v>1MO LIBOR LAST BUS DAY BLOOMB</v>
          </cell>
          <cell r="T207">
            <v>6.2E-2</v>
          </cell>
          <cell r="U207">
            <v>37135</v>
          </cell>
          <cell r="V207" t="str">
            <v>1</v>
          </cell>
          <cell r="W207">
            <v>2.4500000000000001E-2</v>
          </cell>
          <cell r="Y207">
            <v>3.7499999999999999E-2</v>
          </cell>
          <cell r="Z207" t="str">
            <v>1MO LIBOR LAST BUS DAY BLOOMB</v>
          </cell>
        </row>
        <row r="208">
          <cell r="E208" t="str">
            <v>011029326</v>
          </cell>
          <cell r="F208">
            <v>3781680.86</v>
          </cell>
          <cell r="G208" t="str">
            <v>On</v>
          </cell>
          <cell r="I208" t="str">
            <v>GMACCM - IFG</v>
          </cell>
          <cell r="N208">
            <v>36826</v>
          </cell>
          <cell r="O208">
            <v>37926</v>
          </cell>
          <cell r="P208">
            <v>0</v>
          </cell>
          <cell r="R208" t="str">
            <v>Floating</v>
          </cell>
          <cell r="S208" t="str">
            <v>1MO LIBOR LAST BUS DAY BLOOMB</v>
          </cell>
          <cell r="T208">
            <v>7.7499999999999999E-2</v>
          </cell>
          <cell r="U208">
            <v>37135</v>
          </cell>
          <cell r="V208" t="str">
            <v>1</v>
          </cell>
          <cell r="W208">
            <v>0.04</v>
          </cell>
          <cell r="Y208">
            <v>3.7499999999999999E-2</v>
          </cell>
          <cell r="Z208" t="str">
            <v>1MO LIBOR LAST BUS DAY BLOOMB</v>
          </cell>
        </row>
        <row r="209">
          <cell r="E209" t="str">
            <v>011029328</v>
          </cell>
          <cell r="F209">
            <v>3800918.68</v>
          </cell>
          <cell r="G209" t="str">
            <v>On</v>
          </cell>
          <cell r="I209" t="str">
            <v>GMACCM - IFG</v>
          </cell>
          <cell r="N209">
            <v>36826</v>
          </cell>
          <cell r="O209">
            <v>37926</v>
          </cell>
          <cell r="P209">
            <v>0</v>
          </cell>
          <cell r="R209" t="str">
            <v>Floating</v>
          </cell>
          <cell r="S209" t="str">
            <v>1MO LIBOR LAST BUS DAY BLOOMB</v>
          </cell>
          <cell r="T209">
            <v>7.7499999999999999E-2</v>
          </cell>
          <cell r="U209">
            <v>37135</v>
          </cell>
          <cell r="V209" t="str">
            <v>1</v>
          </cell>
          <cell r="W209">
            <v>0.04</v>
          </cell>
          <cell r="Y209">
            <v>3.7499999999999999E-2</v>
          </cell>
          <cell r="Z209" t="str">
            <v>1MO LIBOR LAST BUS DAY BLOOMB</v>
          </cell>
        </row>
        <row r="210">
          <cell r="E210" t="str">
            <v>011029439</v>
          </cell>
          <cell r="F210">
            <v>12500000</v>
          </cell>
          <cell r="G210" t="str">
            <v>On</v>
          </cell>
          <cell r="I210" t="str">
            <v>GMACCM - IFG</v>
          </cell>
          <cell r="N210">
            <v>36871</v>
          </cell>
          <cell r="O210">
            <v>37622</v>
          </cell>
          <cell r="P210">
            <v>0</v>
          </cell>
          <cell r="R210" t="str">
            <v>Floating</v>
          </cell>
          <cell r="S210" t="str">
            <v>1MO LIBOR LAST BUS DAY BLOOMB</v>
          </cell>
          <cell r="T210">
            <v>0.10249999999999999</v>
          </cell>
          <cell r="U210">
            <v>37135</v>
          </cell>
          <cell r="V210" t="str">
            <v>1</v>
          </cell>
          <cell r="W210">
            <v>6.5000000000000002E-2</v>
          </cell>
          <cell r="Y210">
            <v>3.7499999999999992E-2</v>
          </cell>
          <cell r="Z210" t="str">
            <v>1MO LIBOR LAST BUS DAY BLOOMB</v>
          </cell>
        </row>
        <row r="211">
          <cell r="E211" t="str">
            <v>011029572</v>
          </cell>
          <cell r="F211">
            <v>53400000</v>
          </cell>
          <cell r="G211" t="str">
            <v>On</v>
          </cell>
          <cell r="I211" t="str">
            <v>GMACCM - IFG</v>
          </cell>
          <cell r="N211">
            <v>36875</v>
          </cell>
          <cell r="O211">
            <v>37987</v>
          </cell>
          <cell r="P211">
            <v>0</v>
          </cell>
          <cell r="R211" t="str">
            <v>Floating</v>
          </cell>
          <cell r="S211" t="str">
            <v>1 MO LIBOR 2 BUS DAY PRIOR 1ST</v>
          </cell>
          <cell r="T211">
            <v>7.4999999999999997E-2</v>
          </cell>
          <cell r="U211">
            <v>37135</v>
          </cell>
          <cell r="V211" t="str">
            <v>1</v>
          </cell>
          <cell r="W211">
            <v>2.6499999999999999E-2</v>
          </cell>
          <cell r="Y211">
            <v>4.8500000000000001E-2</v>
          </cell>
          <cell r="Z211" t="str">
            <v>1 MO LIBOR 2 BUS DAY PRIOR 1ST</v>
          </cell>
        </row>
        <row r="212">
          <cell r="E212" t="str">
            <v>011029670</v>
          </cell>
          <cell r="F212">
            <v>9025000</v>
          </cell>
          <cell r="G212" t="str">
            <v>Off</v>
          </cell>
          <cell r="H212" t="str">
            <v>GNW</v>
          </cell>
          <cell r="I212" t="str">
            <v>GMACCM - IFG</v>
          </cell>
          <cell r="N212">
            <v>36872</v>
          </cell>
          <cell r="O212">
            <v>37987</v>
          </cell>
          <cell r="P212">
            <v>0</v>
          </cell>
          <cell r="R212" t="str">
            <v>Floating</v>
          </cell>
          <cell r="S212" t="str">
            <v>1MO LIBOR LAST BUS DAY BLOOMB</v>
          </cell>
          <cell r="T212">
            <v>7.4999999999999997E-2</v>
          </cell>
          <cell r="U212">
            <v>37135</v>
          </cell>
          <cell r="V212" t="str">
            <v>1</v>
          </cell>
          <cell r="W212">
            <v>2.5999999999999999E-2</v>
          </cell>
          <cell r="Y212">
            <v>4.9000000000000002E-2</v>
          </cell>
          <cell r="Z212" t="str">
            <v>1MO LIBOR LAST BUS DAY BLOOMB</v>
          </cell>
        </row>
        <row r="213">
          <cell r="E213" t="str">
            <v>011029983</v>
          </cell>
          <cell r="F213">
            <v>2000000</v>
          </cell>
          <cell r="G213" t="str">
            <v>On</v>
          </cell>
          <cell r="I213" t="str">
            <v>GMACCM - IFG</v>
          </cell>
          <cell r="N213">
            <v>36880</v>
          </cell>
          <cell r="O213">
            <v>37987</v>
          </cell>
          <cell r="P213">
            <v>0</v>
          </cell>
          <cell r="R213" t="str">
            <v>Floating</v>
          </cell>
          <cell r="S213" t="str">
            <v>1MO LIBOR LAST BUS DAY BLOOMB</v>
          </cell>
          <cell r="T213">
            <v>7.7499999999999999E-2</v>
          </cell>
          <cell r="U213">
            <v>37135</v>
          </cell>
          <cell r="V213" t="str">
            <v>1</v>
          </cell>
          <cell r="W213">
            <v>0.04</v>
          </cell>
          <cell r="Y213">
            <v>3.7499999999999999E-2</v>
          </cell>
          <cell r="Z213" t="str">
            <v>1MO LIBOR LAST BUS DAY BLOOMB</v>
          </cell>
        </row>
        <row r="214">
          <cell r="E214" t="str">
            <v>011030081</v>
          </cell>
          <cell r="F214">
            <v>2005416.67</v>
          </cell>
          <cell r="G214" t="str">
            <v>On</v>
          </cell>
          <cell r="I214" t="str">
            <v>GMACCM - IFG</v>
          </cell>
          <cell r="N214">
            <v>36977</v>
          </cell>
          <cell r="O214">
            <v>38078</v>
          </cell>
          <cell r="P214">
            <v>0</v>
          </cell>
          <cell r="R214" t="str">
            <v>Floating</v>
          </cell>
          <cell r="S214" t="str">
            <v>1MO LIBOR LAST BUS DAY BLOOMB</v>
          </cell>
          <cell r="T214">
            <v>7.4999999999999997E-2</v>
          </cell>
          <cell r="U214">
            <v>37135</v>
          </cell>
          <cell r="V214" t="str">
            <v>1</v>
          </cell>
          <cell r="W214">
            <v>2.5499999999999998E-2</v>
          </cell>
          <cell r="Y214">
            <v>4.9500000000000002E-2</v>
          </cell>
          <cell r="Z214" t="str">
            <v>1MO LIBOR LAST BUS DAY BLOOMB</v>
          </cell>
        </row>
        <row r="215">
          <cell r="E215" t="str">
            <v>011030081</v>
          </cell>
          <cell r="F215">
            <v>8021667</v>
          </cell>
          <cell r="G215" t="str">
            <v>Off</v>
          </cell>
          <cell r="H215" t="str">
            <v>SocGen</v>
          </cell>
          <cell r="I215" t="str">
            <v>GMACCM - IFG</v>
          </cell>
          <cell r="N215">
            <v>36977</v>
          </cell>
          <cell r="O215">
            <v>38078</v>
          </cell>
          <cell r="P215">
            <v>0</v>
          </cell>
          <cell r="R215" t="str">
            <v>Floating</v>
          </cell>
          <cell r="S215" t="str">
            <v>1MO LIBOR LAST BUS DAY BLOOMB</v>
          </cell>
          <cell r="T215">
            <v>7.4999999999999997E-2</v>
          </cell>
          <cell r="U215">
            <v>37135</v>
          </cell>
          <cell r="V215" t="str">
            <v>1</v>
          </cell>
          <cell r="W215">
            <v>2.5499999999999998E-2</v>
          </cell>
          <cell r="Y215">
            <v>4.9500000000000002E-2</v>
          </cell>
          <cell r="Z215" t="str">
            <v>1MO LIBOR LAST BUS DAY BLOOMB</v>
          </cell>
        </row>
        <row r="216">
          <cell r="E216" t="str">
            <v>011030143</v>
          </cell>
          <cell r="F216">
            <v>1263244.1499999999</v>
          </cell>
          <cell r="G216" t="str">
            <v>On</v>
          </cell>
          <cell r="I216" t="str">
            <v>GMACCM - IFG</v>
          </cell>
          <cell r="N216">
            <v>36980</v>
          </cell>
          <cell r="O216">
            <v>38078</v>
          </cell>
          <cell r="P216">
            <v>0</v>
          </cell>
          <cell r="R216" t="str">
            <v>Floating</v>
          </cell>
          <cell r="S216" t="str">
            <v>1MO LIBOR LAST BUS DAY BLOOMB</v>
          </cell>
          <cell r="T216">
            <v>7.0000000000000007E-2</v>
          </cell>
          <cell r="U216">
            <v>37135</v>
          </cell>
          <cell r="V216" t="str">
            <v>1</v>
          </cell>
          <cell r="W216">
            <v>2.9499999999999998E-2</v>
          </cell>
          <cell r="Y216">
            <v>4.0500000000000008E-2</v>
          </cell>
          <cell r="Z216" t="str">
            <v>1MO LIBOR LAST BUS DAY BLOOMB</v>
          </cell>
        </row>
        <row r="217">
          <cell r="E217" t="str">
            <v>011030143</v>
          </cell>
          <cell r="F217">
            <v>5052977</v>
          </cell>
          <cell r="G217" t="str">
            <v>Off</v>
          </cell>
          <cell r="H217" t="str">
            <v>SocGen</v>
          </cell>
          <cell r="I217" t="str">
            <v>GMACCM - IFG</v>
          </cell>
          <cell r="N217">
            <v>36980</v>
          </cell>
          <cell r="O217">
            <v>38078</v>
          </cell>
          <cell r="P217">
            <v>0</v>
          </cell>
          <cell r="R217" t="str">
            <v>Floating</v>
          </cell>
          <cell r="S217" t="str">
            <v>1MO LIBOR LAST BUS DAY BLOOMB</v>
          </cell>
          <cell r="T217">
            <v>7.0000000000000007E-2</v>
          </cell>
          <cell r="U217">
            <v>37135</v>
          </cell>
          <cell r="V217" t="str">
            <v>1</v>
          </cell>
          <cell r="W217">
            <v>2.9499999999999998E-2</v>
          </cell>
          <cell r="Y217">
            <v>4.0500000000000008E-2</v>
          </cell>
          <cell r="Z217" t="str">
            <v>1MO LIBOR LAST BUS DAY BLOOMB</v>
          </cell>
        </row>
        <row r="218">
          <cell r="E218" t="str">
            <v>011030210</v>
          </cell>
          <cell r="F218">
            <v>2694400</v>
          </cell>
          <cell r="G218" t="str">
            <v>Off</v>
          </cell>
          <cell r="H218" t="str">
            <v>SocGen</v>
          </cell>
          <cell r="I218" t="str">
            <v>GMACCM - IFG</v>
          </cell>
          <cell r="N218">
            <v>36935</v>
          </cell>
          <cell r="O218">
            <v>37316</v>
          </cell>
          <cell r="P218">
            <v>0</v>
          </cell>
          <cell r="R218" t="str">
            <v>Floating</v>
          </cell>
          <cell r="S218" t="str">
            <v>1MO LIBOR LAST BUS DAY BLOOMB</v>
          </cell>
          <cell r="T218">
            <v>7.4999999999999997E-2</v>
          </cell>
          <cell r="U218">
            <v>37135</v>
          </cell>
          <cell r="V218" t="str">
            <v>1</v>
          </cell>
          <cell r="W218">
            <v>3.2500000000000001E-2</v>
          </cell>
          <cell r="Y218">
            <v>4.2499999999999996E-2</v>
          </cell>
          <cell r="Z218" t="str">
            <v>1MO LIBOR LAST BUS DAY BLOOMB</v>
          </cell>
        </row>
        <row r="219">
          <cell r="E219" t="str">
            <v>011030210</v>
          </cell>
          <cell r="F219">
            <v>676692.95</v>
          </cell>
          <cell r="G219" t="str">
            <v>On</v>
          </cell>
          <cell r="I219" t="str">
            <v>GMACCM - IFG</v>
          </cell>
          <cell r="N219">
            <v>36935</v>
          </cell>
          <cell r="O219">
            <v>37316</v>
          </cell>
          <cell r="P219">
            <v>0</v>
          </cell>
          <cell r="R219" t="str">
            <v>Floating</v>
          </cell>
          <cell r="S219" t="str">
            <v>1MO LIBOR LAST BUS DAY BLOOMB</v>
          </cell>
          <cell r="T219">
            <v>7.4999999999999997E-2</v>
          </cell>
          <cell r="U219">
            <v>37135</v>
          </cell>
          <cell r="V219" t="str">
            <v>1</v>
          </cell>
          <cell r="W219">
            <v>3.2500000000000001E-2</v>
          </cell>
          <cell r="Y219">
            <v>4.2499999999999996E-2</v>
          </cell>
          <cell r="Z219" t="str">
            <v>1MO LIBOR LAST BUS DAY BLOOMB</v>
          </cell>
        </row>
        <row r="220">
          <cell r="E220" t="str">
            <v>011030621</v>
          </cell>
          <cell r="F220">
            <v>3400000</v>
          </cell>
          <cell r="G220" t="str">
            <v>Off</v>
          </cell>
          <cell r="H220" t="str">
            <v>GNW</v>
          </cell>
          <cell r="I220" t="str">
            <v>GMACCM - IFG</v>
          </cell>
          <cell r="N220">
            <v>36966</v>
          </cell>
          <cell r="O220">
            <v>38078</v>
          </cell>
          <cell r="P220">
            <v>0</v>
          </cell>
          <cell r="R220" t="str">
            <v>Floating</v>
          </cell>
          <cell r="S220" t="str">
            <v>1MO LIBOR LAST BUS DAY BLOOMB</v>
          </cell>
          <cell r="T220">
            <v>7.4999999999999997E-2</v>
          </cell>
          <cell r="U220">
            <v>37135</v>
          </cell>
          <cell r="V220" t="str">
            <v>1</v>
          </cell>
          <cell r="W220">
            <v>2.5999999999999999E-2</v>
          </cell>
          <cell r="Y220">
            <v>4.9000000000000002E-2</v>
          </cell>
          <cell r="Z220" t="str">
            <v>1MO LIBOR LAST BUS DAY BLOOMB</v>
          </cell>
        </row>
        <row r="221">
          <cell r="E221" t="str">
            <v>011030680</v>
          </cell>
          <cell r="F221">
            <v>681672.23</v>
          </cell>
          <cell r="G221" t="str">
            <v>On</v>
          </cell>
          <cell r="I221" t="str">
            <v>GMACCM - IFG</v>
          </cell>
          <cell r="N221">
            <v>36922</v>
          </cell>
          <cell r="O221">
            <v>38384</v>
          </cell>
          <cell r="P221">
            <v>0</v>
          </cell>
          <cell r="R221" t="str">
            <v>Floating</v>
          </cell>
          <cell r="S221" t="str">
            <v>1MO LIBOR LAST BUS DAY BLOOMB</v>
          </cell>
          <cell r="T221">
            <v>6.5000000000000002E-2</v>
          </cell>
          <cell r="U221">
            <v>37135</v>
          </cell>
          <cell r="V221" t="str">
            <v>1</v>
          </cell>
          <cell r="W221">
            <v>2.75E-2</v>
          </cell>
          <cell r="Y221">
            <v>3.7500000000000006E-2</v>
          </cell>
          <cell r="Z221" t="str">
            <v>1MO LIBOR LAST BUS DAY BLOOMB</v>
          </cell>
        </row>
        <row r="222">
          <cell r="E222" t="str">
            <v>011030680</v>
          </cell>
          <cell r="F222">
            <v>2726689</v>
          </cell>
          <cell r="G222" t="str">
            <v>Off</v>
          </cell>
          <cell r="H222" t="str">
            <v>SocGen</v>
          </cell>
          <cell r="I222" t="str">
            <v>GMACCM - IFG</v>
          </cell>
          <cell r="N222">
            <v>36922</v>
          </cell>
          <cell r="O222">
            <v>38384</v>
          </cell>
          <cell r="P222">
            <v>0</v>
          </cell>
          <cell r="R222" t="str">
            <v>Floating</v>
          </cell>
          <cell r="S222" t="str">
            <v>1MO LIBOR LAST BUS DAY BLOOMB</v>
          </cell>
          <cell r="T222">
            <v>6.5000000000000002E-2</v>
          </cell>
          <cell r="U222">
            <v>37135</v>
          </cell>
          <cell r="V222" t="str">
            <v>1</v>
          </cell>
          <cell r="W222">
            <v>2.75E-2</v>
          </cell>
          <cell r="Y222">
            <v>3.7500000000000006E-2</v>
          </cell>
          <cell r="Z222" t="str">
            <v>1MO LIBOR LAST BUS DAY BLOOMB</v>
          </cell>
        </row>
        <row r="223">
          <cell r="E223" t="str">
            <v>011030779</v>
          </cell>
          <cell r="F223">
            <v>5300000</v>
          </cell>
          <cell r="G223" t="str">
            <v>On</v>
          </cell>
          <cell r="I223" t="str">
            <v>GMACCM - IFG</v>
          </cell>
          <cell r="N223">
            <v>36971</v>
          </cell>
          <cell r="O223">
            <v>38078</v>
          </cell>
          <cell r="P223">
            <v>0</v>
          </cell>
          <cell r="R223" t="str">
            <v>Floating</v>
          </cell>
          <cell r="S223" t="str">
            <v>1MO LIBOR LAST BUS DAY BLOOMB</v>
          </cell>
          <cell r="T223">
            <v>7.7499999999999999E-2</v>
          </cell>
          <cell r="U223">
            <v>37135</v>
          </cell>
          <cell r="V223" t="str">
            <v>1</v>
          </cell>
          <cell r="W223">
            <v>2.75E-2</v>
          </cell>
          <cell r="Y223">
            <v>0.05</v>
          </cell>
          <cell r="Z223" t="str">
            <v>1MO LIBOR LAST BUS DAY BLOOMB</v>
          </cell>
        </row>
        <row r="224">
          <cell r="E224" t="str">
            <v>011031157</v>
          </cell>
          <cell r="F224">
            <v>17000000</v>
          </cell>
          <cell r="G224" t="str">
            <v>On</v>
          </cell>
          <cell r="I224" t="str">
            <v>GMACCM - IFG</v>
          </cell>
          <cell r="N224">
            <v>37102</v>
          </cell>
          <cell r="O224">
            <v>37773</v>
          </cell>
          <cell r="P224">
            <v>0</v>
          </cell>
          <cell r="R224" t="str">
            <v>Floating</v>
          </cell>
          <cell r="T224">
            <v>0.08</v>
          </cell>
          <cell r="W224">
            <v>3.2500000000000001E-2</v>
          </cell>
          <cell r="Y224">
            <v>4.7500000000000001E-2</v>
          </cell>
          <cell r="Z224">
            <v>0</v>
          </cell>
        </row>
        <row r="225">
          <cell r="E225" t="str">
            <v>011031302</v>
          </cell>
          <cell r="F225">
            <v>27250000</v>
          </cell>
          <cell r="G225" t="str">
            <v>On</v>
          </cell>
          <cell r="I225" t="str">
            <v>GMACCM - IFG</v>
          </cell>
          <cell r="N225">
            <v>36935</v>
          </cell>
          <cell r="O225">
            <v>37681</v>
          </cell>
          <cell r="P225">
            <v>0</v>
          </cell>
          <cell r="R225" t="str">
            <v>Floating</v>
          </cell>
          <cell r="S225" t="str">
            <v>1MO LIBOR LAST BUS DAY BLOOMB</v>
          </cell>
          <cell r="T225">
            <v>0.06</v>
          </cell>
          <cell r="U225">
            <v>37135</v>
          </cell>
          <cell r="V225" t="str">
            <v>1</v>
          </cell>
          <cell r="W225">
            <v>2.2499999999999999E-2</v>
          </cell>
          <cell r="Y225">
            <v>3.7499999999999999E-2</v>
          </cell>
          <cell r="Z225" t="str">
            <v>1MO LIBOR LAST BUS DAY BLOOMB</v>
          </cell>
        </row>
        <row r="226">
          <cell r="E226" t="str">
            <v>011031353</v>
          </cell>
          <cell r="F226">
            <v>11000000</v>
          </cell>
          <cell r="G226" t="str">
            <v>On</v>
          </cell>
          <cell r="I226" t="str">
            <v>GMACCM - IFG</v>
          </cell>
          <cell r="N226">
            <v>37097</v>
          </cell>
          <cell r="O226">
            <v>38200</v>
          </cell>
          <cell r="P226">
            <v>0</v>
          </cell>
          <cell r="R226" t="str">
            <v>Floating</v>
          </cell>
          <cell r="W226">
            <v>3.2500000000000001E-2</v>
          </cell>
          <cell r="Y226">
            <v>-3.2500000000000001E-2</v>
          </cell>
          <cell r="Z226">
            <v>0</v>
          </cell>
        </row>
        <row r="227">
          <cell r="E227" t="str">
            <v>011031443</v>
          </cell>
          <cell r="F227">
            <v>15800000</v>
          </cell>
          <cell r="G227" t="str">
            <v>Off</v>
          </cell>
          <cell r="H227" t="str">
            <v>GNW</v>
          </cell>
          <cell r="I227" t="str">
            <v>GMACCM - IFG</v>
          </cell>
          <cell r="N227">
            <v>37033</v>
          </cell>
          <cell r="O227">
            <v>38139</v>
          </cell>
          <cell r="P227">
            <v>0</v>
          </cell>
          <cell r="R227" t="str">
            <v>Floating</v>
          </cell>
          <cell r="T227">
            <v>7.0000000000000007E-2</v>
          </cell>
          <cell r="W227">
            <v>2.5999999999999999E-2</v>
          </cell>
          <cell r="Y227">
            <v>4.4000000000000011E-2</v>
          </cell>
          <cell r="Z227">
            <v>0</v>
          </cell>
        </row>
        <row r="228">
          <cell r="E228" t="str">
            <v>011032051</v>
          </cell>
          <cell r="F228">
            <v>2200000</v>
          </cell>
          <cell r="G228" t="str">
            <v>On</v>
          </cell>
          <cell r="I228" t="str">
            <v>GMACCM - IFG</v>
          </cell>
          <cell r="N228">
            <v>37103</v>
          </cell>
          <cell r="O228">
            <v>38200</v>
          </cell>
          <cell r="P228">
            <v>0</v>
          </cell>
          <cell r="R228" t="str">
            <v>Floating</v>
          </cell>
          <cell r="T228">
            <v>7.0000000000000007E-2</v>
          </cell>
          <cell r="W228">
            <v>2.9000000000000001E-2</v>
          </cell>
          <cell r="Y228">
            <v>4.1000000000000009E-2</v>
          </cell>
          <cell r="Z228">
            <v>0</v>
          </cell>
        </row>
        <row r="229">
          <cell r="E229" t="str">
            <v>011032133</v>
          </cell>
          <cell r="F229">
            <v>33000000</v>
          </cell>
          <cell r="G229" t="str">
            <v>On</v>
          </cell>
          <cell r="I229" t="str">
            <v>GMACCM - IFG</v>
          </cell>
          <cell r="N229">
            <v>37103</v>
          </cell>
          <cell r="O229">
            <v>38565</v>
          </cell>
          <cell r="P229">
            <v>0</v>
          </cell>
          <cell r="R229" t="str">
            <v>Floating</v>
          </cell>
          <cell r="W229">
            <v>2.7E-2</v>
          </cell>
          <cell r="Y229">
            <v>-2.7E-2</v>
          </cell>
          <cell r="Z229">
            <v>0</v>
          </cell>
        </row>
        <row r="230">
          <cell r="E230" t="str">
            <v>011032605</v>
          </cell>
          <cell r="F230">
            <v>1203358.33</v>
          </cell>
          <cell r="G230" t="str">
            <v>On</v>
          </cell>
          <cell r="I230" t="str">
            <v>GMACCM - IFG</v>
          </cell>
          <cell r="N230">
            <v>37011</v>
          </cell>
          <cell r="O230">
            <v>37377</v>
          </cell>
          <cell r="P230">
            <v>0</v>
          </cell>
          <cell r="R230" t="str">
            <v>Floating</v>
          </cell>
          <cell r="S230" t="str">
            <v>1MO LIBOR LAST BUS DAY BLOOMB</v>
          </cell>
          <cell r="T230">
            <v>7.7499999999999999E-2</v>
          </cell>
          <cell r="U230">
            <v>37135</v>
          </cell>
          <cell r="V230" t="str">
            <v>1</v>
          </cell>
          <cell r="W230">
            <v>2.75E-2</v>
          </cell>
          <cell r="Y230">
            <v>0.05</v>
          </cell>
          <cell r="Z230" t="str">
            <v>1MO LIBOR LAST BUS DAY BLOOMB</v>
          </cell>
        </row>
        <row r="231">
          <cell r="E231" t="str">
            <v>011032605</v>
          </cell>
          <cell r="F231">
            <v>4813433</v>
          </cell>
          <cell r="G231" t="str">
            <v>Off</v>
          </cell>
          <cell r="H231" t="str">
            <v>SocGen</v>
          </cell>
          <cell r="I231" t="str">
            <v>GMACCM - IFG</v>
          </cell>
          <cell r="N231">
            <v>37011</v>
          </cell>
          <cell r="O231">
            <v>37377</v>
          </cell>
          <cell r="P231">
            <v>0</v>
          </cell>
          <cell r="R231" t="str">
            <v>Floating</v>
          </cell>
          <cell r="S231" t="str">
            <v>1MO LIBOR LAST BUS DAY BLOOMB</v>
          </cell>
          <cell r="T231">
            <v>7.7499999999999999E-2</v>
          </cell>
          <cell r="U231">
            <v>37135</v>
          </cell>
          <cell r="V231" t="str">
            <v>1</v>
          </cell>
          <cell r="W231">
            <v>2.75E-2</v>
          </cell>
          <cell r="Y231">
            <v>0.05</v>
          </cell>
          <cell r="Z231" t="str">
            <v>1MO LIBOR LAST BUS DAY BLOOMB</v>
          </cell>
        </row>
        <row r="232">
          <cell r="E232" t="str">
            <v>011032704</v>
          </cell>
          <cell r="F232">
            <v>25450990</v>
          </cell>
          <cell r="G232" t="str">
            <v>On</v>
          </cell>
          <cell r="I232" t="str">
            <v>GMACCM - IFG</v>
          </cell>
          <cell r="N232">
            <v>37099</v>
          </cell>
          <cell r="O232">
            <v>38200</v>
          </cell>
          <cell r="P232">
            <v>0</v>
          </cell>
          <cell r="R232" t="str">
            <v>Floating</v>
          </cell>
          <cell r="W232">
            <v>2.8000000000000001E-2</v>
          </cell>
          <cell r="Y232">
            <v>-2.8000000000000001E-2</v>
          </cell>
          <cell r="Z232">
            <v>0</v>
          </cell>
        </row>
        <row r="233">
          <cell r="E233" t="str">
            <v>011033377</v>
          </cell>
          <cell r="F233">
            <v>7500000</v>
          </cell>
          <cell r="G233" t="str">
            <v>On</v>
          </cell>
          <cell r="I233" t="str">
            <v>GMACCM - IFG</v>
          </cell>
          <cell r="N233">
            <v>37074</v>
          </cell>
          <cell r="O233">
            <v>37895</v>
          </cell>
          <cell r="P233">
            <v>0</v>
          </cell>
          <cell r="R233" t="str">
            <v>Floating</v>
          </cell>
          <cell r="T233">
            <v>0.06</v>
          </cell>
          <cell r="W233">
            <v>2.2499999999999999E-2</v>
          </cell>
          <cell r="Y233">
            <v>3.7499999999999999E-2</v>
          </cell>
          <cell r="Z233">
            <v>0</v>
          </cell>
        </row>
        <row r="234">
          <cell r="E234" t="str">
            <v>011033588</v>
          </cell>
          <cell r="F234">
            <v>6939042.2599999998</v>
          </cell>
          <cell r="G234" t="str">
            <v>On</v>
          </cell>
          <cell r="I234" t="str">
            <v>GMACCM - IFG</v>
          </cell>
          <cell r="P234">
            <v>0</v>
          </cell>
          <cell r="R234" t="str">
            <v>Floating</v>
          </cell>
          <cell r="W234">
            <v>2.2499999999999999E-2</v>
          </cell>
          <cell r="Y234">
            <v>-2.2499999999999999E-2</v>
          </cell>
          <cell r="Z234">
            <v>0</v>
          </cell>
        </row>
        <row r="235">
          <cell r="E235" t="str">
            <v>011033672</v>
          </cell>
          <cell r="F235">
            <v>2250000</v>
          </cell>
          <cell r="G235" t="str">
            <v>On</v>
          </cell>
          <cell r="I235" t="str">
            <v>GMACCM - IFG</v>
          </cell>
          <cell r="O235">
            <v>38200</v>
          </cell>
          <cell r="P235">
            <v>0</v>
          </cell>
          <cell r="R235" t="str">
            <v>Floating</v>
          </cell>
          <cell r="T235">
            <v>7.0000000000000007E-2</v>
          </cell>
          <cell r="W235">
            <v>2.9000000000000001E-2</v>
          </cell>
          <cell r="Y235">
            <v>4.1000000000000009E-2</v>
          </cell>
          <cell r="Z235">
            <v>0</v>
          </cell>
        </row>
        <row r="236">
          <cell r="E236" t="str">
            <v>011033673</v>
          </cell>
          <cell r="F236">
            <v>2350000</v>
          </cell>
          <cell r="G236" t="str">
            <v>On</v>
          </cell>
          <cell r="I236" t="str">
            <v>GMACCM - IFG</v>
          </cell>
          <cell r="N236">
            <v>37103</v>
          </cell>
          <cell r="O236">
            <v>38200</v>
          </cell>
          <cell r="P236">
            <v>0</v>
          </cell>
          <cell r="R236" t="str">
            <v>Floating</v>
          </cell>
          <cell r="T236">
            <v>7.0000000000000007E-2</v>
          </cell>
          <cell r="W236">
            <v>2.9000000000000001E-2</v>
          </cell>
          <cell r="Y236">
            <v>4.1000000000000009E-2</v>
          </cell>
          <cell r="Z236">
            <v>0</v>
          </cell>
        </row>
        <row r="237">
          <cell r="E237" t="str">
            <v>011083550</v>
          </cell>
          <cell r="F237">
            <v>849915.64</v>
          </cell>
          <cell r="G237" t="str">
            <v>On</v>
          </cell>
          <cell r="I237" t="str">
            <v>GMACCM - IFG</v>
          </cell>
          <cell r="N237">
            <v>37043</v>
          </cell>
          <cell r="O237">
            <v>38353</v>
          </cell>
          <cell r="R237" t="str">
            <v>Floating</v>
          </cell>
          <cell r="S237" t="str">
            <v>1 MO LIBOR 2 BUS DAY PRIOR 1ST</v>
          </cell>
          <cell r="T237">
            <v>6.0100000000000001E-2</v>
          </cell>
          <cell r="U237">
            <v>37135</v>
          </cell>
          <cell r="V237" t="str">
            <v>1</v>
          </cell>
          <cell r="W237">
            <v>2.2499999999999999E-2</v>
          </cell>
          <cell r="Y237">
            <v>3.7600000000000001E-2</v>
          </cell>
          <cell r="Z237" t="str">
            <v>1 MO LIBOR 2 BUS DAY PRIOR 1ST</v>
          </cell>
        </row>
        <row r="238">
          <cell r="E238" t="str">
            <v>051003315</v>
          </cell>
          <cell r="F238">
            <v>446180.42</v>
          </cell>
          <cell r="G238" t="str">
            <v>On</v>
          </cell>
          <cell r="I238" t="str">
            <v>GMACCM - IFG</v>
          </cell>
          <cell r="N238">
            <v>35502</v>
          </cell>
          <cell r="O238">
            <v>44652</v>
          </cell>
          <cell r="P238">
            <v>0</v>
          </cell>
          <cell r="R238" t="str">
            <v>Floating</v>
          </cell>
          <cell r="S238" t="str">
            <v>1 YR TCM WEEKLY AVERAGE H.15</v>
          </cell>
          <cell r="T238">
            <v>7.2499999999999995E-2</v>
          </cell>
          <cell r="U238">
            <v>37347</v>
          </cell>
          <cell r="V238" t="str">
            <v>12</v>
          </cell>
          <cell r="W238">
            <v>2.5000000000000001E-2</v>
          </cell>
          <cell r="Y238">
            <v>4.7499999999999994E-2</v>
          </cell>
          <cell r="Z238" t="str">
            <v>1 YR TCM WEEKLY AVERAGE H.15</v>
          </cell>
        </row>
        <row r="239">
          <cell r="E239" t="str">
            <v>051013331</v>
          </cell>
          <cell r="F239">
            <v>118167.65</v>
          </cell>
          <cell r="G239" t="str">
            <v>On</v>
          </cell>
          <cell r="I239" t="str">
            <v>GMACCM - IFG</v>
          </cell>
          <cell r="N239">
            <v>35578</v>
          </cell>
          <cell r="O239">
            <v>44713</v>
          </cell>
          <cell r="P239">
            <v>300</v>
          </cell>
          <cell r="R239" t="str">
            <v>Floating</v>
          </cell>
          <cell r="S239" t="str">
            <v>1 YR TCM WEEKLY AVERAGE H.15</v>
          </cell>
          <cell r="T239">
            <v>6.7500000000000004E-2</v>
          </cell>
          <cell r="U239">
            <v>37408</v>
          </cell>
          <cell r="V239" t="str">
            <v>12</v>
          </cell>
          <cell r="W239">
            <v>2.5000000000000001E-2</v>
          </cell>
          <cell r="Y239">
            <v>4.2500000000000003E-2</v>
          </cell>
          <cell r="Z239" t="str">
            <v>1 YR TCM WEEKLY AVERAGE H.15</v>
          </cell>
        </row>
        <row r="240">
          <cell r="E240" t="str">
            <v>051017123</v>
          </cell>
          <cell r="F240">
            <v>512575.12</v>
          </cell>
          <cell r="G240" t="str">
            <v>On</v>
          </cell>
          <cell r="I240" t="str">
            <v>GMACCM - IFG</v>
          </cell>
          <cell r="N240">
            <v>35774</v>
          </cell>
          <cell r="O240">
            <v>44927</v>
          </cell>
          <cell r="P240">
            <v>300</v>
          </cell>
          <cell r="R240" t="str">
            <v>Floating</v>
          </cell>
          <cell r="S240" t="str">
            <v>1 YR TCM WEEKLY AVERAGE H.15</v>
          </cell>
          <cell r="T240">
            <v>8.6249999999999993E-2</v>
          </cell>
          <cell r="U240">
            <v>37257</v>
          </cell>
          <cell r="V240" t="str">
            <v>12</v>
          </cell>
          <cell r="W240">
            <v>2.5000000000000001E-2</v>
          </cell>
          <cell r="Y240">
            <v>6.1249999999999992E-2</v>
          </cell>
          <cell r="Z240" t="str">
            <v>1 YR TCM WEEKLY AVERAGE H.15</v>
          </cell>
        </row>
        <row r="241">
          <cell r="E241" t="str">
            <v>873004280</v>
          </cell>
          <cell r="F241">
            <v>1735110.84</v>
          </cell>
          <cell r="G241" t="str">
            <v>On</v>
          </cell>
          <cell r="I241" t="str">
            <v>GMACCM - IFG</v>
          </cell>
          <cell r="N241">
            <v>35732</v>
          </cell>
          <cell r="O241">
            <v>40857</v>
          </cell>
          <cell r="Q241">
            <v>8.2799999999999999E-2</v>
          </cell>
          <cell r="R241" t="str">
            <v>Fixed</v>
          </cell>
          <cell r="W241">
            <v>0</v>
          </cell>
          <cell r="Y241">
            <v>0</v>
          </cell>
          <cell r="Z241">
            <v>0</v>
          </cell>
        </row>
        <row r="242">
          <cell r="E242" t="str">
            <v>873139110</v>
          </cell>
          <cell r="F242">
            <v>794577.96</v>
          </cell>
          <cell r="G242" t="str">
            <v>On</v>
          </cell>
          <cell r="I242" t="str">
            <v>GMACCM - IFG</v>
          </cell>
          <cell r="N242">
            <v>35006</v>
          </cell>
          <cell r="O242">
            <v>38666</v>
          </cell>
          <cell r="P242">
            <v>0</v>
          </cell>
          <cell r="Q242">
            <v>7.7299999999999994E-2</v>
          </cell>
          <cell r="R242" t="str">
            <v>Fixed</v>
          </cell>
          <cell r="Y242">
            <v>0</v>
          </cell>
          <cell r="Z242">
            <v>0</v>
          </cell>
        </row>
        <row r="243">
          <cell r="E243" t="str">
            <v>011015390</v>
          </cell>
          <cell r="F243">
            <v>3127363.18</v>
          </cell>
          <cell r="G243" t="str">
            <v>On</v>
          </cell>
          <cell r="I243" t="str">
            <v>GMACCM - Hospitality</v>
          </cell>
          <cell r="N243">
            <v>35390</v>
          </cell>
          <cell r="O243">
            <v>37226</v>
          </cell>
          <cell r="P243">
            <v>0</v>
          </cell>
          <cell r="R243" t="str">
            <v>Floating</v>
          </cell>
          <cell r="S243" t="str">
            <v>1 MO LIBOR WSJ 2 B DAY PRIOR</v>
          </cell>
          <cell r="T243">
            <v>7.0250000000000007E-2</v>
          </cell>
          <cell r="U243">
            <v>37135</v>
          </cell>
          <cell r="V243" t="str">
            <v>1</v>
          </cell>
          <cell r="W243">
            <v>3.2500000000000001E-2</v>
          </cell>
          <cell r="Y243">
            <v>3.7750000000000006E-2</v>
          </cell>
          <cell r="Z243" t="str">
            <v>1 MO LIBOR WSJ 2 B DAY PRIOR</v>
          </cell>
        </row>
        <row r="244">
          <cell r="E244" t="str">
            <v>011016306</v>
          </cell>
          <cell r="F244">
            <v>6172126.2800000003</v>
          </cell>
          <cell r="G244" t="str">
            <v>On</v>
          </cell>
          <cell r="I244" t="str">
            <v>GMACCM - Hospitality</v>
          </cell>
          <cell r="N244">
            <v>35734</v>
          </cell>
          <cell r="O244">
            <v>37591</v>
          </cell>
          <cell r="P244">
            <v>360</v>
          </cell>
          <cell r="R244" t="str">
            <v>Floating</v>
          </cell>
          <cell r="S244" t="str">
            <v>1MO LIBOR LAST BUS DAY BLOOMB</v>
          </cell>
          <cell r="T244">
            <v>6.5000000000000002E-2</v>
          </cell>
          <cell r="U244">
            <v>37135</v>
          </cell>
          <cell r="V244" t="str">
            <v>1</v>
          </cell>
          <cell r="W244">
            <v>2.75E-2</v>
          </cell>
          <cell r="Y244">
            <v>3.7500000000000006E-2</v>
          </cell>
          <cell r="Z244" t="str">
            <v>1MO LIBOR LAST BUS DAY BLOOMB</v>
          </cell>
        </row>
        <row r="245">
          <cell r="E245" t="str">
            <v>011016500</v>
          </cell>
          <cell r="F245">
            <v>33979191</v>
          </cell>
          <cell r="G245" t="str">
            <v>Off</v>
          </cell>
          <cell r="H245" t="str">
            <v>GNW</v>
          </cell>
          <cell r="I245" t="str">
            <v>GMACCM - Hospitality</v>
          </cell>
          <cell r="N245">
            <v>35844</v>
          </cell>
          <cell r="O245">
            <v>37316</v>
          </cell>
          <cell r="P245">
            <v>25</v>
          </cell>
          <cell r="R245" t="str">
            <v>Floating</v>
          </cell>
          <cell r="S245" t="str">
            <v>1MO LIBOR LAST BUS DAY BLOOMB</v>
          </cell>
          <cell r="T245">
            <v>6.5000000000000002E-2</v>
          </cell>
          <cell r="U245">
            <v>37135</v>
          </cell>
          <cell r="V245" t="str">
            <v>1</v>
          </cell>
          <cell r="W245">
            <v>2.75E-2</v>
          </cell>
          <cell r="Y245">
            <v>3.7500000000000006E-2</v>
          </cell>
          <cell r="Z245" t="str">
            <v>1MO LIBOR LAST BUS DAY BLOOMB</v>
          </cell>
        </row>
        <row r="246">
          <cell r="E246" t="str">
            <v>011016559</v>
          </cell>
          <cell r="F246">
            <v>12821495.970000001</v>
          </cell>
          <cell r="G246" t="str">
            <v>On</v>
          </cell>
          <cell r="I246" t="str">
            <v>GMACCM - Hospitality</v>
          </cell>
          <cell r="N246">
            <v>35671</v>
          </cell>
          <cell r="O246">
            <v>37135</v>
          </cell>
          <cell r="P246">
            <v>0</v>
          </cell>
          <cell r="R246" t="str">
            <v>Floating</v>
          </cell>
          <cell r="S246" t="str">
            <v>1MO LIBOR LAST BUS DAY BLOOMB</v>
          </cell>
          <cell r="T246">
            <v>6.6000000000000003E-2</v>
          </cell>
          <cell r="U246">
            <v>37135</v>
          </cell>
          <cell r="V246" t="str">
            <v>1</v>
          </cell>
          <cell r="W246">
            <v>2.8500000000000001E-2</v>
          </cell>
          <cell r="Y246">
            <v>3.7500000000000006E-2</v>
          </cell>
          <cell r="Z246" t="str">
            <v>1MO LIBOR LAST BUS DAY BLOOMB</v>
          </cell>
        </row>
        <row r="247">
          <cell r="E247" t="str">
            <v>011028730</v>
          </cell>
          <cell r="F247">
            <v>4880000</v>
          </cell>
          <cell r="G247" t="str">
            <v>Off</v>
          </cell>
          <cell r="H247" t="str">
            <v>SocGen</v>
          </cell>
          <cell r="I247" t="str">
            <v>GMACCM - Hospitality</v>
          </cell>
          <cell r="N247">
            <v>36839</v>
          </cell>
          <cell r="O247">
            <v>37956</v>
          </cell>
          <cell r="P247">
            <v>300</v>
          </cell>
          <cell r="R247" t="str">
            <v>Floating</v>
          </cell>
          <cell r="S247" t="str">
            <v>1MO LIBOR LAST BUS DAY BLOOMB</v>
          </cell>
          <cell r="T247">
            <v>8.7499999999999994E-2</v>
          </cell>
          <cell r="U247">
            <v>37135</v>
          </cell>
          <cell r="V247" t="str">
            <v>1</v>
          </cell>
          <cell r="W247">
            <v>3.2500000000000001E-2</v>
          </cell>
          <cell r="Y247">
            <v>5.4999999999999993E-2</v>
          </cell>
          <cell r="Z247" t="str">
            <v>1MO LIBOR LAST BUS DAY BLOOMB</v>
          </cell>
        </row>
        <row r="248">
          <cell r="E248" t="str">
            <v>011029617</v>
          </cell>
          <cell r="F248">
            <v>20360038</v>
          </cell>
          <cell r="G248" t="str">
            <v>Off</v>
          </cell>
          <cell r="H248" t="str">
            <v>GNW</v>
          </cell>
          <cell r="I248" t="str">
            <v>GMACCM - Hospitality</v>
          </cell>
          <cell r="N248">
            <v>36858</v>
          </cell>
          <cell r="O248">
            <v>45992</v>
          </cell>
          <cell r="P248">
            <v>300</v>
          </cell>
          <cell r="Q248">
            <v>8.3750000000000005E-2</v>
          </cell>
          <cell r="R248" t="str">
            <v>Fixed</v>
          </cell>
          <cell r="Y248">
            <v>0</v>
          </cell>
          <cell r="Z248">
            <v>0</v>
          </cell>
        </row>
        <row r="249">
          <cell r="E249" t="str">
            <v>061015836</v>
          </cell>
          <cell r="F249">
            <v>3794602.42</v>
          </cell>
          <cell r="G249" t="str">
            <v>On</v>
          </cell>
          <cell r="I249" t="str">
            <v>GMACCM - Hospitality</v>
          </cell>
          <cell r="N249">
            <v>35634</v>
          </cell>
          <cell r="O249">
            <v>37469</v>
          </cell>
          <cell r="P249">
            <v>300</v>
          </cell>
          <cell r="R249" t="str">
            <v>Floating</v>
          </cell>
          <cell r="S249" t="str">
            <v>1MO LIBOR LAST BUS DAY BLOOMB</v>
          </cell>
          <cell r="T249">
            <v>7.0000000000000007E-2</v>
          </cell>
          <cell r="U249">
            <v>37135</v>
          </cell>
          <cell r="V249" t="str">
            <v>1</v>
          </cell>
          <cell r="W249">
            <v>3.2500000000000001E-2</v>
          </cell>
          <cell r="Y249">
            <v>3.7500000000000006E-2</v>
          </cell>
          <cell r="Z249" t="str">
            <v>1MO LIBOR LAST BUS DAY BLOOMB</v>
          </cell>
        </row>
        <row r="250">
          <cell r="E250" t="str">
            <v>061015854</v>
          </cell>
          <cell r="F250">
            <v>1389457.15</v>
          </cell>
          <cell r="G250" t="str">
            <v>On</v>
          </cell>
          <cell r="I250" t="str">
            <v>GMACCM - Hospitality</v>
          </cell>
          <cell r="N250">
            <v>36221</v>
          </cell>
          <cell r="O250">
            <v>38078</v>
          </cell>
          <cell r="P250">
            <v>300</v>
          </cell>
          <cell r="R250" t="str">
            <v>Floating</v>
          </cell>
          <cell r="S250" t="str">
            <v>1MO LIBOR LAST BUS DAY BLOOMB</v>
          </cell>
          <cell r="T250">
            <v>6.5000000000000002E-2</v>
          </cell>
          <cell r="U250">
            <v>37135</v>
          </cell>
          <cell r="V250" t="str">
            <v>1</v>
          </cell>
          <cell r="W250">
            <v>2.75E-2</v>
          </cell>
          <cell r="Y250">
            <v>3.7500000000000006E-2</v>
          </cell>
          <cell r="Z250" t="str">
            <v>1MO LIBOR LAST BUS DAY BLOOMB</v>
          </cell>
        </row>
        <row r="251">
          <cell r="E251" t="str">
            <v>011015855</v>
          </cell>
          <cell r="F251">
            <v>1478145.93</v>
          </cell>
          <cell r="G251" t="str">
            <v>On</v>
          </cell>
          <cell r="I251" t="str">
            <v>GMACCM - Hospitality</v>
          </cell>
          <cell r="N251">
            <v>36221</v>
          </cell>
          <cell r="O251">
            <v>38078</v>
          </cell>
          <cell r="P251">
            <v>300</v>
          </cell>
          <cell r="R251" t="str">
            <v>Floating</v>
          </cell>
          <cell r="S251" t="str">
            <v>1MO LIBOR LAST BUS DAY BLOOMB</v>
          </cell>
          <cell r="T251">
            <v>6.5000000000000002E-2</v>
          </cell>
          <cell r="U251">
            <v>37135</v>
          </cell>
          <cell r="V251" t="str">
            <v>1</v>
          </cell>
          <cell r="W251">
            <v>2.75E-2</v>
          </cell>
          <cell r="Y251">
            <v>3.7500000000000006E-2</v>
          </cell>
          <cell r="Z251" t="str">
            <v>1MO LIBOR LAST BUS DAY BLOOMB</v>
          </cell>
        </row>
        <row r="252">
          <cell r="E252" t="str">
            <v>011016146</v>
          </cell>
          <cell r="F252">
            <v>1416196.42</v>
          </cell>
          <cell r="G252" t="str">
            <v>On</v>
          </cell>
          <cell r="I252" t="str">
            <v>GMACCM - Hospitality</v>
          </cell>
          <cell r="N252">
            <v>36123</v>
          </cell>
          <cell r="O252">
            <v>37956</v>
          </cell>
          <cell r="P252">
            <v>0</v>
          </cell>
          <cell r="R252" t="str">
            <v>Floating</v>
          </cell>
          <cell r="S252" t="str">
            <v>1MO LIBOR LAST BUS DAY BLOOMB</v>
          </cell>
          <cell r="T252">
            <v>6.5000000000000002E-2</v>
          </cell>
          <cell r="U252">
            <v>37135</v>
          </cell>
          <cell r="V252" t="str">
            <v>1</v>
          </cell>
          <cell r="W252">
            <v>2.75E-2</v>
          </cell>
          <cell r="Y252">
            <v>3.7500000000000006E-2</v>
          </cell>
          <cell r="Z252" t="str">
            <v>1MO LIBOR LAST BUS DAY BLOOMB</v>
          </cell>
        </row>
        <row r="253">
          <cell r="E253" t="str">
            <v>011016147</v>
          </cell>
          <cell r="F253">
            <v>1260210.1100000001</v>
          </cell>
          <cell r="G253" t="str">
            <v>On</v>
          </cell>
          <cell r="I253" t="str">
            <v>GMACCM - Hospitality</v>
          </cell>
          <cell r="N253">
            <v>36199</v>
          </cell>
          <cell r="O253">
            <v>38047</v>
          </cell>
          <cell r="P253">
            <v>300</v>
          </cell>
          <cell r="R253" t="str">
            <v>Floating</v>
          </cell>
          <cell r="S253" t="str">
            <v>1MO LIBOR LAST BUS DAY BLOOMB</v>
          </cell>
          <cell r="T253">
            <v>6.5000000000000002E-2</v>
          </cell>
          <cell r="U253">
            <v>37135</v>
          </cell>
          <cell r="V253" t="str">
            <v>1</v>
          </cell>
          <cell r="W253">
            <v>2.75E-2</v>
          </cell>
          <cell r="Y253">
            <v>3.7500000000000006E-2</v>
          </cell>
          <cell r="Z253" t="str">
            <v>1MO LIBOR LAST BUS DAY BLOOMB</v>
          </cell>
        </row>
        <row r="254">
          <cell r="E254" t="str">
            <v>011016148</v>
          </cell>
          <cell r="F254">
            <v>697279.27</v>
          </cell>
          <cell r="G254" t="str">
            <v>On</v>
          </cell>
          <cell r="I254" t="str">
            <v>GMACCM - Hospitality</v>
          </cell>
          <cell r="N254">
            <v>36199</v>
          </cell>
          <cell r="O254">
            <v>38047</v>
          </cell>
          <cell r="P254">
            <v>300</v>
          </cell>
          <cell r="R254" t="str">
            <v>Floating</v>
          </cell>
          <cell r="S254" t="str">
            <v>1MO LIBOR LAST BUS DAY BLOOMB</v>
          </cell>
          <cell r="T254">
            <v>6.5000000000000002E-2</v>
          </cell>
          <cell r="U254">
            <v>37135</v>
          </cell>
          <cell r="V254" t="str">
            <v>1</v>
          </cell>
          <cell r="W254">
            <v>2.75E-2</v>
          </cell>
          <cell r="Y254">
            <v>3.7500000000000006E-2</v>
          </cell>
          <cell r="Z254" t="str">
            <v>1MO LIBOR LAST BUS DAY BLOOMB</v>
          </cell>
        </row>
        <row r="255">
          <cell r="E255" t="str">
            <v>011016188</v>
          </cell>
          <cell r="F255">
            <v>6142569.2800000003</v>
          </cell>
          <cell r="G255" t="str">
            <v>On</v>
          </cell>
          <cell r="I255" t="str">
            <v>GMACCM - Hospitality</v>
          </cell>
          <cell r="N255">
            <v>35650</v>
          </cell>
          <cell r="O255">
            <v>37135</v>
          </cell>
          <cell r="P255">
            <v>0</v>
          </cell>
          <cell r="R255" t="str">
            <v>Floating</v>
          </cell>
          <cell r="S255" t="str">
            <v>1MO LIBOR LAST BUS DAY BLOOMB</v>
          </cell>
          <cell r="T255">
            <v>0.08</v>
          </cell>
          <cell r="U255">
            <v>37135</v>
          </cell>
          <cell r="V255" t="str">
            <v>1</v>
          </cell>
          <cell r="W255">
            <v>4.2500000000000003E-2</v>
          </cell>
          <cell r="Y255">
            <v>3.7499999999999999E-2</v>
          </cell>
          <cell r="Z255" t="str">
            <v>1MO LIBOR LAST BUS DAY BLOOMB</v>
          </cell>
        </row>
        <row r="256">
          <cell r="E256" t="str">
            <v>061016190</v>
          </cell>
          <cell r="F256">
            <v>3384561.18</v>
          </cell>
          <cell r="G256" t="str">
            <v>On</v>
          </cell>
          <cell r="I256" t="str">
            <v>GMACCM - Hospitality</v>
          </cell>
          <cell r="N256">
            <v>35719</v>
          </cell>
          <cell r="O256">
            <v>37196</v>
          </cell>
          <cell r="P256">
            <v>0</v>
          </cell>
          <cell r="R256" t="str">
            <v>Floating</v>
          </cell>
          <cell r="S256" t="str">
            <v>1MO LIBOR LAST BUS DAY BLOOMB</v>
          </cell>
          <cell r="T256">
            <v>0.08</v>
          </cell>
          <cell r="U256">
            <v>37135</v>
          </cell>
          <cell r="V256" t="str">
            <v>1</v>
          </cell>
          <cell r="W256">
            <v>4.2500000000000003E-2</v>
          </cell>
          <cell r="Y256">
            <v>3.7499999999999999E-2</v>
          </cell>
          <cell r="Z256" t="str">
            <v>1MO LIBOR LAST BUS DAY BLOOMB</v>
          </cell>
        </row>
        <row r="257">
          <cell r="E257" t="str">
            <v>061016250</v>
          </cell>
          <cell r="F257">
            <v>1708731.11</v>
          </cell>
          <cell r="G257" t="str">
            <v>On</v>
          </cell>
          <cell r="I257" t="str">
            <v>GMACCM - Hospitality</v>
          </cell>
          <cell r="N257">
            <v>35825</v>
          </cell>
          <cell r="O257">
            <v>37288</v>
          </cell>
          <cell r="P257">
            <v>300</v>
          </cell>
          <cell r="R257" t="str">
            <v>Floating</v>
          </cell>
          <cell r="S257" t="str">
            <v>1MO LIBOR LAST BUS DAY BLOOMB</v>
          </cell>
          <cell r="T257">
            <v>7.1499999999999994E-2</v>
          </cell>
          <cell r="U257">
            <v>37135</v>
          </cell>
          <cell r="V257" t="str">
            <v>1</v>
          </cell>
          <cell r="W257">
            <v>3.4000000000000002E-2</v>
          </cell>
          <cell r="Y257">
            <v>3.7499999999999992E-2</v>
          </cell>
          <cell r="Z257" t="str">
            <v>1MO LIBOR LAST BUS DAY BLOOMB</v>
          </cell>
        </row>
        <row r="258">
          <cell r="E258" t="str">
            <v>061016251</v>
          </cell>
          <cell r="F258">
            <v>1972578.17</v>
          </cell>
          <cell r="G258" t="str">
            <v>On</v>
          </cell>
          <cell r="I258" t="str">
            <v>GMACCM - Hospitality</v>
          </cell>
          <cell r="N258">
            <v>35702</v>
          </cell>
          <cell r="O258">
            <v>37165</v>
          </cell>
          <cell r="P258">
            <v>0</v>
          </cell>
          <cell r="R258" t="str">
            <v>Floating</v>
          </cell>
          <cell r="S258" t="str">
            <v>1MO LIBOR LAST BUS DAY BLOOMB</v>
          </cell>
          <cell r="T258">
            <v>0.08</v>
          </cell>
          <cell r="U258">
            <v>37135</v>
          </cell>
          <cell r="V258" t="str">
            <v>1</v>
          </cell>
          <cell r="W258">
            <v>4.2500000000000003E-2</v>
          </cell>
          <cell r="Y258">
            <v>3.7499999999999999E-2</v>
          </cell>
          <cell r="Z258" t="str">
            <v>1MO LIBOR LAST BUS DAY BLOOMB</v>
          </cell>
        </row>
        <row r="259">
          <cell r="E259" t="str">
            <v>061016253</v>
          </cell>
          <cell r="F259">
            <v>4707688.32</v>
          </cell>
          <cell r="G259" t="str">
            <v>On</v>
          </cell>
          <cell r="I259" t="str">
            <v>GMACCM - Hospitality</v>
          </cell>
          <cell r="N259">
            <v>35845</v>
          </cell>
          <cell r="O259">
            <v>37316</v>
          </cell>
          <cell r="P259">
            <v>300</v>
          </cell>
          <cell r="R259" t="str">
            <v>Floating</v>
          </cell>
          <cell r="S259" t="str">
            <v>1MO LIBOR LAST BUS DAY BLOOMB</v>
          </cell>
          <cell r="T259">
            <v>7.6499999999999999E-2</v>
          </cell>
          <cell r="U259">
            <v>37135</v>
          </cell>
          <cell r="V259" t="str">
            <v>1</v>
          </cell>
          <cell r="W259">
            <v>3.9E-2</v>
          </cell>
          <cell r="Y259">
            <v>3.7499999999999999E-2</v>
          </cell>
          <cell r="Z259" t="str">
            <v>1MO LIBOR LAST BUS DAY BLOOMB</v>
          </cell>
        </row>
        <row r="260">
          <cell r="E260" t="str">
            <v>061016309</v>
          </cell>
          <cell r="F260">
            <v>26479.91</v>
          </cell>
          <cell r="G260" t="str">
            <v>On</v>
          </cell>
          <cell r="I260" t="str">
            <v>GMACCM - Hospitality</v>
          </cell>
          <cell r="N260">
            <v>35877</v>
          </cell>
          <cell r="O260">
            <v>37712</v>
          </cell>
          <cell r="P260">
            <v>300</v>
          </cell>
          <cell r="R260" t="str">
            <v>Floating</v>
          </cell>
          <cell r="S260" t="str">
            <v>1MO LIBOR LAST BUS DAY BLOOMB</v>
          </cell>
          <cell r="T260">
            <v>6.8074999999999997E-2</v>
          </cell>
          <cell r="U260">
            <v>37073</v>
          </cell>
          <cell r="V260" t="str">
            <v>1</v>
          </cell>
          <cell r="W260">
            <v>2.75E-2</v>
          </cell>
          <cell r="Y260">
            <v>4.0575E-2</v>
          </cell>
          <cell r="Z260" t="str">
            <v>1MO LIBOR LAST BUS DAY BLOOMB</v>
          </cell>
        </row>
        <row r="261">
          <cell r="E261" t="str">
            <v>011016480</v>
          </cell>
          <cell r="F261">
            <v>1148688.46</v>
          </cell>
          <cell r="G261" t="str">
            <v>On</v>
          </cell>
          <cell r="I261" t="str">
            <v>GMACCM - Hospitality</v>
          </cell>
          <cell r="N261">
            <v>35851</v>
          </cell>
          <cell r="O261">
            <v>37316</v>
          </cell>
          <cell r="P261">
            <v>0</v>
          </cell>
          <cell r="R261" t="str">
            <v>Floating</v>
          </cell>
          <cell r="S261" t="str">
            <v>1MO LIBOR LAST BUS DAY BLOOMB</v>
          </cell>
          <cell r="T261">
            <v>7.1499999999999994E-2</v>
          </cell>
          <cell r="U261">
            <v>37135</v>
          </cell>
          <cell r="V261" t="str">
            <v>1</v>
          </cell>
          <cell r="W261">
            <v>3.4000000000000002E-2</v>
          </cell>
          <cell r="Y261">
            <v>3.7499999999999992E-2</v>
          </cell>
          <cell r="Z261" t="str">
            <v>1MO LIBOR LAST BUS DAY BLOOMB</v>
          </cell>
        </row>
        <row r="262">
          <cell r="E262" t="str">
            <v>061016500</v>
          </cell>
          <cell r="F262">
            <v>-29381.37</v>
          </cell>
          <cell r="G262" t="str">
            <v>On</v>
          </cell>
          <cell r="I262" t="str">
            <v>GMACCM - Hospitality</v>
          </cell>
          <cell r="N262">
            <v>35844</v>
          </cell>
          <cell r="O262">
            <v>37316</v>
          </cell>
          <cell r="P262">
            <v>25</v>
          </cell>
          <cell r="R262" t="str">
            <v>Floating</v>
          </cell>
          <cell r="S262" t="str">
            <v>1MO LIBOR LAST BUS DAY BLOOMB</v>
          </cell>
          <cell r="T262">
            <v>6.5000000000000002E-2</v>
          </cell>
          <cell r="U262">
            <v>37135</v>
          </cell>
          <cell r="V262" t="str">
            <v>1</v>
          </cell>
          <cell r="W262">
            <v>2.75E-2</v>
          </cell>
          <cell r="Y262">
            <v>3.7500000000000006E-2</v>
          </cell>
          <cell r="Z262" t="str">
            <v>1MO LIBOR LAST BUS DAY BLOOMB</v>
          </cell>
        </row>
        <row r="263">
          <cell r="E263" t="str">
            <v>061016528</v>
          </cell>
          <cell r="F263">
            <v>3360672.45</v>
          </cell>
          <cell r="G263" t="str">
            <v>On</v>
          </cell>
          <cell r="I263" t="str">
            <v>GMACCM - Hospitality</v>
          </cell>
          <cell r="N263">
            <v>35943</v>
          </cell>
          <cell r="O263">
            <v>37408</v>
          </cell>
          <cell r="P263">
            <v>300</v>
          </cell>
          <cell r="R263" t="str">
            <v>Floating</v>
          </cell>
          <cell r="S263" t="str">
            <v>1MO LIBOR LAST BUS DAY BLOOMB</v>
          </cell>
          <cell r="T263">
            <v>7.1499999999999994E-2</v>
          </cell>
          <cell r="U263">
            <v>37135</v>
          </cell>
          <cell r="V263" t="str">
            <v>1</v>
          </cell>
          <cell r="W263">
            <v>3.4000000000000002E-2</v>
          </cell>
          <cell r="Y263">
            <v>3.7499999999999992E-2</v>
          </cell>
          <cell r="Z263" t="str">
            <v>1MO LIBOR LAST BUS DAY BLOOMB</v>
          </cell>
        </row>
        <row r="264">
          <cell r="E264" t="str">
            <v>011016534</v>
          </cell>
          <cell r="F264">
            <v>484048.37</v>
          </cell>
          <cell r="G264" t="str">
            <v>On</v>
          </cell>
          <cell r="I264" t="str">
            <v>GMACCM - Hospitality</v>
          </cell>
          <cell r="N264">
            <v>35867</v>
          </cell>
          <cell r="O264">
            <v>37347</v>
          </cell>
          <cell r="P264">
            <v>0</v>
          </cell>
          <cell r="R264" t="str">
            <v>Floating</v>
          </cell>
          <cell r="S264" t="str">
            <v>1MO LIBOR LAST BUS DAY BLOOMB</v>
          </cell>
          <cell r="T264">
            <v>7.1499999999999994E-2</v>
          </cell>
          <cell r="U264">
            <v>37135</v>
          </cell>
          <cell r="V264" t="str">
            <v>1</v>
          </cell>
          <cell r="W264">
            <v>3.4000000000000002E-2</v>
          </cell>
          <cell r="Y264">
            <v>3.7499999999999992E-2</v>
          </cell>
          <cell r="Z264" t="str">
            <v>1MO LIBOR LAST BUS DAY BLOOMB</v>
          </cell>
        </row>
        <row r="265">
          <cell r="E265" t="str">
            <v>061016535</v>
          </cell>
          <cell r="F265">
            <v>6146825.5800000001</v>
          </cell>
          <cell r="G265" t="str">
            <v>On</v>
          </cell>
          <cell r="I265" t="str">
            <v>GMACCM - Hospitality</v>
          </cell>
          <cell r="N265">
            <v>35880</v>
          </cell>
          <cell r="O265">
            <v>37347</v>
          </cell>
          <cell r="P265">
            <v>300</v>
          </cell>
          <cell r="R265" t="str">
            <v>Floating</v>
          </cell>
          <cell r="S265" t="str">
            <v>1MO LIBOR LAST BUS DAY BLOOMB</v>
          </cell>
          <cell r="T265">
            <v>7.1499999999999994E-2</v>
          </cell>
          <cell r="U265">
            <v>37135</v>
          </cell>
          <cell r="V265" t="str">
            <v>1</v>
          </cell>
          <cell r="W265">
            <v>3.4000000000000002E-2</v>
          </cell>
          <cell r="Y265">
            <v>3.7499999999999992E-2</v>
          </cell>
          <cell r="Z265" t="str">
            <v>1MO LIBOR LAST BUS DAY BLOOMB</v>
          </cell>
        </row>
        <row r="266">
          <cell r="E266" t="str">
            <v>011016556</v>
          </cell>
          <cell r="F266">
            <v>1157077.32</v>
          </cell>
          <cell r="G266" t="str">
            <v>On</v>
          </cell>
          <cell r="I266" t="str">
            <v>GMACCM - Hospitality</v>
          </cell>
          <cell r="N266">
            <v>36139</v>
          </cell>
          <cell r="O266">
            <v>37987</v>
          </cell>
          <cell r="P266">
            <v>300</v>
          </cell>
          <cell r="R266" t="str">
            <v>Floating</v>
          </cell>
          <cell r="S266" t="str">
            <v>1MO LIBOR LAST BUS DAY BLOOMB</v>
          </cell>
          <cell r="T266">
            <v>6.5000000000000002E-2</v>
          </cell>
          <cell r="U266">
            <v>37135</v>
          </cell>
          <cell r="V266" t="str">
            <v>1</v>
          </cell>
          <cell r="W266">
            <v>2.75E-2</v>
          </cell>
          <cell r="Y266">
            <v>3.7500000000000006E-2</v>
          </cell>
          <cell r="Z266" t="str">
            <v>1MO LIBOR LAST BUS DAY BLOOMB</v>
          </cell>
        </row>
        <row r="267">
          <cell r="E267" t="str">
            <v>061016575</v>
          </cell>
          <cell r="F267">
            <v>5659428.1900000004</v>
          </cell>
          <cell r="G267" t="str">
            <v>On</v>
          </cell>
          <cell r="I267" t="str">
            <v>GMACCM - Hospitality</v>
          </cell>
          <cell r="N267">
            <v>35760</v>
          </cell>
          <cell r="O267">
            <v>37226</v>
          </cell>
          <cell r="P267">
            <v>0</v>
          </cell>
          <cell r="R267" t="str">
            <v>Floating</v>
          </cell>
          <cell r="S267" t="str">
            <v>1MO LIBOR LAST BUS DAY BLOOMB</v>
          </cell>
          <cell r="T267">
            <v>7.1499999999999994E-2</v>
          </cell>
          <cell r="U267">
            <v>37135</v>
          </cell>
          <cell r="V267" t="str">
            <v>1</v>
          </cell>
          <cell r="W267">
            <v>3.4000000000000002E-2</v>
          </cell>
          <cell r="Y267">
            <v>3.7499999999999992E-2</v>
          </cell>
          <cell r="Z267" t="str">
            <v>1MO LIBOR LAST BUS DAY BLOOMB</v>
          </cell>
        </row>
        <row r="268">
          <cell r="E268" t="str">
            <v>061016576</v>
          </cell>
          <cell r="F268">
            <v>6120876.8600000003</v>
          </cell>
          <cell r="G268" t="str">
            <v>On</v>
          </cell>
          <cell r="I268" t="str">
            <v>GMACCM - Hospitality</v>
          </cell>
          <cell r="N268">
            <v>35923</v>
          </cell>
          <cell r="O268">
            <v>37408</v>
          </cell>
          <cell r="P268">
            <v>300</v>
          </cell>
          <cell r="R268" t="str">
            <v>Floating</v>
          </cell>
          <cell r="S268" t="str">
            <v>1MO LIBOR LAST BUS DAY BLOOMB</v>
          </cell>
          <cell r="T268">
            <v>7.1499999999999994E-2</v>
          </cell>
          <cell r="U268">
            <v>37135</v>
          </cell>
          <cell r="V268" t="str">
            <v>1</v>
          </cell>
          <cell r="W268">
            <v>3.4000000000000002E-2</v>
          </cell>
          <cell r="Y268">
            <v>3.7499999999999992E-2</v>
          </cell>
          <cell r="Z268" t="str">
            <v>1MO LIBOR LAST BUS DAY BLOOMB</v>
          </cell>
        </row>
        <row r="269">
          <cell r="E269" t="str">
            <v>061016732</v>
          </cell>
          <cell r="F269">
            <v>1197770.8</v>
          </cell>
          <cell r="G269" t="str">
            <v>On</v>
          </cell>
          <cell r="I269" t="str">
            <v>GMACCM - Hospitality</v>
          </cell>
          <cell r="N269">
            <v>35831</v>
          </cell>
          <cell r="O269">
            <v>37316</v>
          </cell>
          <cell r="P269">
            <v>0</v>
          </cell>
          <cell r="R269" t="str">
            <v>Floating</v>
          </cell>
          <cell r="S269" t="str">
            <v>1MO LIBOR LAST BUS DAY BLOOMB</v>
          </cell>
          <cell r="T269">
            <v>7.6499999999999999E-2</v>
          </cell>
          <cell r="U269">
            <v>37135</v>
          </cell>
          <cell r="V269" t="str">
            <v>1</v>
          </cell>
          <cell r="W269">
            <v>3.9E-2</v>
          </cell>
          <cell r="Y269">
            <v>3.7499999999999999E-2</v>
          </cell>
          <cell r="Z269" t="str">
            <v>1MO LIBOR LAST BUS DAY BLOOMB</v>
          </cell>
        </row>
        <row r="270">
          <cell r="E270" t="str">
            <v>061016763</v>
          </cell>
          <cell r="F270">
            <v>14665300.68</v>
          </cell>
          <cell r="G270" t="str">
            <v>On</v>
          </cell>
          <cell r="I270" t="str">
            <v>GMACCM - Hospitality</v>
          </cell>
          <cell r="N270">
            <v>35795</v>
          </cell>
          <cell r="O270">
            <v>37621</v>
          </cell>
          <cell r="P270">
            <v>0</v>
          </cell>
          <cell r="R270" t="str">
            <v>Floating</v>
          </cell>
          <cell r="S270" t="str">
            <v>1MO LIBOR LAST BUS DAY BLOOMB</v>
          </cell>
          <cell r="T270">
            <v>6.5000000000000002E-2</v>
          </cell>
          <cell r="U270">
            <v>37135</v>
          </cell>
          <cell r="V270" t="str">
            <v>1</v>
          </cell>
          <cell r="W270">
            <v>2.75E-2</v>
          </cell>
          <cell r="Y270">
            <v>3.7500000000000006E-2</v>
          </cell>
          <cell r="Z270" t="str">
            <v>1MO LIBOR LAST BUS DAY BLOOMB</v>
          </cell>
        </row>
        <row r="271">
          <cell r="E271" t="str">
            <v>061016785</v>
          </cell>
          <cell r="F271">
            <v>1802909.96</v>
          </cell>
          <cell r="G271" t="str">
            <v>On</v>
          </cell>
          <cell r="I271" t="str">
            <v>GMACCM - Hospitality</v>
          </cell>
          <cell r="N271">
            <v>35900</v>
          </cell>
          <cell r="O271">
            <v>37316</v>
          </cell>
          <cell r="P271">
            <v>0</v>
          </cell>
          <cell r="R271" t="str">
            <v>Floating</v>
          </cell>
          <cell r="S271" t="str">
            <v>1MO LIBOR LAST BUS DAY BLOOMB</v>
          </cell>
          <cell r="T271">
            <v>7.1499999999999994E-2</v>
          </cell>
          <cell r="U271">
            <v>37135</v>
          </cell>
          <cell r="V271" t="str">
            <v>1</v>
          </cell>
          <cell r="W271">
            <v>3.4000000000000002E-2</v>
          </cell>
          <cell r="Y271">
            <v>3.7499999999999992E-2</v>
          </cell>
          <cell r="Z271" t="str">
            <v>1MO LIBOR LAST BUS DAY BLOOMB</v>
          </cell>
        </row>
        <row r="272">
          <cell r="E272" t="str">
            <v>011016854</v>
          </cell>
          <cell r="F272">
            <v>1065468.27</v>
          </cell>
          <cell r="G272" t="str">
            <v>On</v>
          </cell>
          <cell r="I272" t="str">
            <v>GMACCM - Hospitality</v>
          </cell>
          <cell r="N272">
            <v>36210</v>
          </cell>
          <cell r="O272">
            <v>38047</v>
          </cell>
          <cell r="P272">
            <v>300</v>
          </cell>
          <cell r="R272" t="str">
            <v>Floating</v>
          </cell>
          <cell r="S272" t="str">
            <v>1MO LIBOR LAST BUS DAY BLOOMB</v>
          </cell>
          <cell r="T272">
            <v>6.5000000000000002E-2</v>
          </cell>
          <cell r="U272">
            <v>37135</v>
          </cell>
          <cell r="V272" t="str">
            <v>1</v>
          </cell>
          <cell r="W272">
            <v>2.75E-2</v>
          </cell>
          <cell r="Y272">
            <v>3.7500000000000006E-2</v>
          </cell>
          <cell r="Z272" t="str">
            <v>1MO LIBOR LAST BUS DAY BLOOMB</v>
          </cell>
        </row>
        <row r="273">
          <cell r="E273" t="str">
            <v>061016859</v>
          </cell>
          <cell r="F273">
            <v>1699495.97</v>
          </cell>
          <cell r="G273" t="str">
            <v>On</v>
          </cell>
          <cell r="I273" t="str">
            <v>GMACCM - Hospitality</v>
          </cell>
          <cell r="N273">
            <v>35878</v>
          </cell>
          <cell r="O273">
            <v>37347</v>
          </cell>
          <cell r="P273">
            <v>0</v>
          </cell>
          <cell r="R273" t="str">
            <v>Floating</v>
          </cell>
          <cell r="S273" t="str">
            <v>1MO LIBOR LAST BUS DAY BLOOMB</v>
          </cell>
          <cell r="T273">
            <v>7.1499999999999994E-2</v>
          </cell>
          <cell r="U273">
            <v>37135</v>
          </cell>
          <cell r="V273" t="str">
            <v>1</v>
          </cell>
          <cell r="W273">
            <v>3.4000000000000002E-2</v>
          </cell>
          <cell r="Y273">
            <v>3.7499999999999992E-2</v>
          </cell>
          <cell r="Z273" t="str">
            <v>1MO LIBOR LAST BUS DAY BLOOMB</v>
          </cell>
        </row>
        <row r="274">
          <cell r="E274" t="str">
            <v>011016943</v>
          </cell>
          <cell r="F274">
            <v>25100000</v>
          </cell>
          <cell r="G274" t="str">
            <v>On</v>
          </cell>
          <cell r="I274" t="str">
            <v>GMACCM - Hospitality</v>
          </cell>
          <cell r="N274">
            <v>36732</v>
          </cell>
          <cell r="O274">
            <v>37834</v>
          </cell>
          <cell r="P274">
            <v>300</v>
          </cell>
          <cell r="R274" t="str">
            <v>Floating</v>
          </cell>
          <cell r="S274" t="str">
            <v>1MO LIBOR LAST BUS DAY BLOOMB</v>
          </cell>
          <cell r="T274">
            <v>6.7500000000000004E-2</v>
          </cell>
          <cell r="U274">
            <v>37135</v>
          </cell>
          <cell r="V274" t="str">
            <v>1</v>
          </cell>
          <cell r="W274">
            <v>0.03</v>
          </cell>
          <cell r="Y274">
            <v>3.7500000000000006E-2</v>
          </cell>
          <cell r="Z274" t="str">
            <v>1MO LIBOR LAST BUS DAY BLOOMB</v>
          </cell>
        </row>
        <row r="275">
          <cell r="E275" t="str">
            <v>011017031</v>
          </cell>
          <cell r="F275">
            <v>2576201.2999999998</v>
          </cell>
          <cell r="G275" t="str">
            <v>On</v>
          </cell>
          <cell r="I275" t="str">
            <v>GMACCM - Hospitality</v>
          </cell>
          <cell r="N275">
            <v>36348</v>
          </cell>
          <cell r="O275">
            <v>37834</v>
          </cell>
          <cell r="P275">
            <v>300</v>
          </cell>
          <cell r="R275" t="str">
            <v>Floating</v>
          </cell>
          <cell r="S275" t="str">
            <v>1MO LIBOR LAST BUS DAY BLOOMB</v>
          </cell>
          <cell r="T275">
            <v>7.4999999999999997E-2</v>
          </cell>
          <cell r="U275">
            <v>37135</v>
          </cell>
          <cell r="V275" t="str">
            <v>1</v>
          </cell>
          <cell r="W275">
            <v>2.5000000000000001E-2</v>
          </cell>
          <cell r="Y275">
            <v>4.9999999999999996E-2</v>
          </cell>
          <cell r="Z275" t="str">
            <v>1MO LIBOR LAST BUS DAY BLOOMB</v>
          </cell>
        </row>
        <row r="276">
          <cell r="E276" t="str">
            <v>061017141</v>
          </cell>
          <cell r="F276">
            <v>5767030.8499999996</v>
          </cell>
          <cell r="G276" t="str">
            <v>On</v>
          </cell>
          <cell r="I276" t="str">
            <v>GMACCM - Hospitality</v>
          </cell>
          <cell r="N276">
            <v>36026</v>
          </cell>
          <cell r="O276">
            <v>37500</v>
          </cell>
          <cell r="P276">
            <v>300</v>
          </cell>
          <cell r="R276" t="str">
            <v>Floating</v>
          </cell>
          <cell r="S276" t="str">
            <v>1MO LIBOR LAST BUS DAY BLOOMB</v>
          </cell>
          <cell r="T276">
            <v>7.1499999999999994E-2</v>
          </cell>
          <cell r="U276">
            <v>37135</v>
          </cell>
          <cell r="V276" t="str">
            <v>1</v>
          </cell>
          <cell r="W276">
            <v>3.4000000000000002E-2</v>
          </cell>
          <cell r="Y276">
            <v>3.7499999999999992E-2</v>
          </cell>
          <cell r="Z276" t="str">
            <v>1MO LIBOR LAST BUS DAY BLOOMB</v>
          </cell>
        </row>
        <row r="277">
          <cell r="E277" t="str">
            <v>061017142</v>
          </cell>
          <cell r="F277">
            <v>6067484.1200000001</v>
          </cell>
          <cell r="G277" t="str">
            <v>On</v>
          </cell>
          <cell r="I277" t="str">
            <v>GMACCM - Hospitality</v>
          </cell>
          <cell r="N277">
            <v>35971</v>
          </cell>
          <cell r="O277">
            <v>37438</v>
          </cell>
          <cell r="P277">
            <v>300</v>
          </cell>
          <cell r="R277" t="str">
            <v>Floating</v>
          </cell>
          <cell r="S277" t="str">
            <v>1MO LIBOR LAST BUS DAY BLOOMB</v>
          </cell>
          <cell r="T277">
            <v>7.1499999999999994E-2</v>
          </cell>
          <cell r="U277">
            <v>37135</v>
          </cell>
          <cell r="V277" t="str">
            <v>1</v>
          </cell>
          <cell r="W277">
            <v>3.4000000000000002E-2</v>
          </cell>
          <cell r="Y277">
            <v>3.7499999999999992E-2</v>
          </cell>
          <cell r="Z277" t="str">
            <v>1MO LIBOR LAST BUS DAY BLOOMB</v>
          </cell>
        </row>
        <row r="278">
          <cell r="E278" t="str">
            <v>061017143</v>
          </cell>
          <cell r="F278">
            <v>5399000.7599999998</v>
          </cell>
          <cell r="G278" t="str">
            <v>On</v>
          </cell>
          <cell r="I278" t="str">
            <v>GMACCM - Hospitality</v>
          </cell>
          <cell r="N278">
            <v>35936</v>
          </cell>
          <cell r="O278">
            <v>37408</v>
          </cell>
          <cell r="P278">
            <v>0</v>
          </cell>
          <cell r="R278" t="str">
            <v>Floating</v>
          </cell>
          <cell r="S278" t="str">
            <v>1MO LIBOR LAST BUS DAY BLOOMB</v>
          </cell>
          <cell r="T278">
            <v>7.1499999999999994E-2</v>
          </cell>
          <cell r="U278">
            <v>37135</v>
          </cell>
          <cell r="V278" t="str">
            <v>1</v>
          </cell>
          <cell r="W278">
            <v>3.4000000000000002E-2</v>
          </cell>
          <cell r="Y278">
            <v>3.7499999999999992E-2</v>
          </cell>
          <cell r="Z278" t="str">
            <v>1MO LIBOR LAST BUS DAY BLOOMB</v>
          </cell>
        </row>
        <row r="279">
          <cell r="E279" t="str">
            <v>061017227</v>
          </cell>
          <cell r="F279">
            <v>1187250.33</v>
          </cell>
          <cell r="G279" t="str">
            <v>On</v>
          </cell>
          <cell r="I279" t="str">
            <v>GMACCM - Hospitality</v>
          </cell>
          <cell r="N279">
            <v>35958</v>
          </cell>
          <cell r="O279">
            <v>37803</v>
          </cell>
          <cell r="P279">
            <v>300</v>
          </cell>
          <cell r="R279" t="str">
            <v>Floating</v>
          </cell>
          <cell r="S279" t="str">
            <v>1MO LIBOR LAST BUS DAY BLOOMB</v>
          </cell>
          <cell r="T279">
            <v>6.7500000000000004E-2</v>
          </cell>
          <cell r="U279">
            <v>37135</v>
          </cell>
          <cell r="V279" t="str">
            <v>1</v>
          </cell>
          <cell r="W279">
            <v>0.03</v>
          </cell>
          <cell r="Y279">
            <v>3.7500000000000006E-2</v>
          </cell>
          <cell r="Z279" t="str">
            <v>1MO LIBOR LAST BUS DAY BLOOMB</v>
          </cell>
        </row>
        <row r="280">
          <cell r="E280" t="str">
            <v>011017240</v>
          </cell>
          <cell r="F280">
            <v>3100000</v>
          </cell>
          <cell r="G280" t="str">
            <v>On</v>
          </cell>
          <cell r="I280" t="str">
            <v>GMACCM - Hospitality</v>
          </cell>
          <cell r="N280">
            <v>35867</v>
          </cell>
          <cell r="O280">
            <v>38018</v>
          </cell>
          <cell r="P280">
            <v>60</v>
          </cell>
          <cell r="R280" t="str">
            <v>Floating</v>
          </cell>
          <cell r="S280" t="str">
            <v>1MO LIBOR LAST BUS DAY BLOOMB</v>
          </cell>
          <cell r="T280">
            <v>7.2499999999999995E-2</v>
          </cell>
          <cell r="U280">
            <v>37135</v>
          </cell>
          <cell r="V280" t="str">
            <v>1</v>
          </cell>
          <cell r="W280">
            <v>3.5000000000000003E-2</v>
          </cell>
          <cell r="Y280">
            <v>3.7499999999999992E-2</v>
          </cell>
          <cell r="Z280" t="str">
            <v>1MO LIBOR LAST BUS DAY BLOOMB</v>
          </cell>
        </row>
        <row r="281">
          <cell r="E281" t="str">
            <v>061017241</v>
          </cell>
          <cell r="F281">
            <v>34187136.609999999</v>
          </cell>
          <cell r="G281" t="str">
            <v>On</v>
          </cell>
          <cell r="I281" t="str">
            <v>GMACCM - Hospitality</v>
          </cell>
          <cell r="N281">
            <v>36048</v>
          </cell>
          <cell r="O281">
            <v>37895</v>
          </cell>
          <cell r="P281">
            <v>0</v>
          </cell>
          <cell r="R281" t="str">
            <v>Floating</v>
          </cell>
          <cell r="S281" t="str">
            <v>1MO LIBOR LAST BUS DAY BLOOMB</v>
          </cell>
          <cell r="T281">
            <v>6.6000000000000003E-2</v>
          </cell>
          <cell r="U281">
            <v>37135</v>
          </cell>
          <cell r="V281" t="str">
            <v>1</v>
          </cell>
          <cell r="W281">
            <v>2.8500000000000001E-2</v>
          </cell>
          <cell r="Y281">
            <v>3.7500000000000006E-2</v>
          </cell>
          <cell r="Z281" t="str">
            <v>1MO LIBOR LAST BUS DAY BLOOMB</v>
          </cell>
        </row>
        <row r="282">
          <cell r="E282" t="str">
            <v>061017242</v>
          </cell>
          <cell r="F282">
            <v>10269394.4</v>
          </cell>
          <cell r="G282" t="str">
            <v>On</v>
          </cell>
          <cell r="I282" t="str">
            <v>GMACCM - Hospitality</v>
          </cell>
          <cell r="N282">
            <v>36158</v>
          </cell>
          <cell r="O282">
            <v>37987</v>
          </cell>
          <cell r="P282">
            <v>300</v>
          </cell>
          <cell r="R282" t="str">
            <v>Floating</v>
          </cell>
          <cell r="S282" t="str">
            <v>1MO LIBOR LAST BUS DAY BLOOMB</v>
          </cell>
          <cell r="T282">
            <v>8.2500000000000004E-2</v>
          </cell>
          <cell r="U282">
            <v>37135</v>
          </cell>
          <cell r="V282" t="str">
            <v>1</v>
          </cell>
          <cell r="W282">
            <v>3.2500000000000001E-2</v>
          </cell>
          <cell r="Y282">
            <v>0.05</v>
          </cell>
          <cell r="Z282" t="str">
            <v>1MO LIBOR LAST BUS DAY BLOOMB</v>
          </cell>
        </row>
        <row r="283">
          <cell r="E283" t="str">
            <v>061017290</v>
          </cell>
          <cell r="F283">
            <v>1980077.98</v>
          </cell>
          <cell r="G283" t="str">
            <v>On</v>
          </cell>
          <cell r="I283" t="str">
            <v>GMACCM - Hospitality</v>
          </cell>
          <cell r="N283">
            <v>35937</v>
          </cell>
          <cell r="O283">
            <v>37408</v>
          </cell>
          <cell r="P283">
            <v>0</v>
          </cell>
          <cell r="R283" t="str">
            <v>Floating</v>
          </cell>
          <cell r="S283" t="str">
            <v>1MO LIBOR LAST BUS DAY BLOOMB</v>
          </cell>
          <cell r="T283">
            <v>7.1499999999999994E-2</v>
          </cell>
          <cell r="U283">
            <v>37135</v>
          </cell>
          <cell r="V283" t="str">
            <v>1</v>
          </cell>
          <cell r="W283">
            <v>3.4000000000000002E-2</v>
          </cell>
          <cell r="Y283">
            <v>3.7499999999999992E-2</v>
          </cell>
          <cell r="Z283" t="str">
            <v>1MO LIBOR LAST BUS DAY BLOOMB</v>
          </cell>
        </row>
        <row r="284">
          <cell r="E284" t="str">
            <v>061017291</v>
          </cell>
          <cell r="F284">
            <v>1739660.98</v>
          </cell>
          <cell r="G284" t="str">
            <v>On</v>
          </cell>
          <cell r="I284" t="str">
            <v>GMACCM - Hospitality</v>
          </cell>
          <cell r="N284">
            <v>35975</v>
          </cell>
          <cell r="O284">
            <v>37438</v>
          </cell>
          <cell r="P284">
            <v>300</v>
          </cell>
          <cell r="R284" t="str">
            <v>Floating</v>
          </cell>
          <cell r="S284" t="str">
            <v>1MO LIBOR LAST BUS DAY BLOOMB</v>
          </cell>
          <cell r="T284">
            <v>7.1499999999999994E-2</v>
          </cell>
          <cell r="U284">
            <v>37135</v>
          </cell>
          <cell r="V284" t="str">
            <v>1</v>
          </cell>
          <cell r="W284">
            <v>3.4000000000000002E-2</v>
          </cell>
          <cell r="Y284">
            <v>3.7499999999999992E-2</v>
          </cell>
          <cell r="Z284" t="str">
            <v>1MO LIBOR LAST BUS DAY BLOOMB</v>
          </cell>
        </row>
        <row r="285">
          <cell r="E285" t="str">
            <v>061017292</v>
          </cell>
          <cell r="F285">
            <v>4995579.1900000004</v>
          </cell>
          <cell r="G285" t="str">
            <v>On</v>
          </cell>
          <cell r="I285" t="str">
            <v>GMACCM - Hospitality</v>
          </cell>
          <cell r="N285">
            <v>36007</v>
          </cell>
          <cell r="O285">
            <v>37469</v>
          </cell>
          <cell r="P285">
            <v>0</v>
          </cell>
          <cell r="R285" t="str">
            <v>Floating</v>
          </cell>
          <cell r="S285" t="str">
            <v>1MO LIBOR LAST BUS DAY BLOOMB</v>
          </cell>
          <cell r="T285">
            <v>7.1499999999999994E-2</v>
          </cell>
          <cell r="U285">
            <v>37135</v>
          </cell>
          <cell r="V285" t="str">
            <v>1</v>
          </cell>
          <cell r="W285">
            <v>3.4000000000000002E-2</v>
          </cell>
          <cell r="Y285">
            <v>3.7499999999999992E-2</v>
          </cell>
          <cell r="Z285" t="str">
            <v>1MO LIBOR LAST BUS DAY BLOOMB</v>
          </cell>
        </row>
        <row r="286">
          <cell r="E286" t="str">
            <v>061017293</v>
          </cell>
          <cell r="F286">
            <v>1360943.57</v>
          </cell>
          <cell r="G286" t="str">
            <v>On</v>
          </cell>
          <cell r="I286" t="str">
            <v>GMACCM - Hospitality</v>
          </cell>
          <cell r="N286">
            <v>35976</v>
          </cell>
          <cell r="O286">
            <v>37438</v>
          </cell>
          <cell r="P286">
            <v>300</v>
          </cell>
          <cell r="R286" t="str">
            <v>Floating</v>
          </cell>
          <cell r="S286" t="str">
            <v>1MO LIBOR LAST BUS DAY BLOOMB</v>
          </cell>
          <cell r="T286">
            <v>7.1499999999999994E-2</v>
          </cell>
          <cell r="U286">
            <v>37135</v>
          </cell>
          <cell r="V286" t="str">
            <v>1</v>
          </cell>
          <cell r="W286">
            <v>3.4000000000000002E-2</v>
          </cell>
          <cell r="Y286">
            <v>3.7499999999999992E-2</v>
          </cell>
          <cell r="Z286" t="str">
            <v>1MO LIBOR LAST BUS DAY BLOOMB</v>
          </cell>
        </row>
        <row r="287">
          <cell r="E287" t="str">
            <v>061017401</v>
          </cell>
          <cell r="F287">
            <v>4733416.25</v>
          </cell>
          <cell r="G287" t="str">
            <v>On</v>
          </cell>
          <cell r="I287" t="str">
            <v>GMACCM - Hospitality</v>
          </cell>
          <cell r="N287">
            <v>35997</v>
          </cell>
          <cell r="O287">
            <v>37469</v>
          </cell>
          <cell r="P287">
            <v>300</v>
          </cell>
          <cell r="R287" t="str">
            <v>Floating</v>
          </cell>
          <cell r="S287" t="str">
            <v>1MO LIBOR LAST BUS DAY BLOOMB</v>
          </cell>
          <cell r="T287">
            <v>7.1499999999999994E-2</v>
          </cell>
          <cell r="U287">
            <v>37135</v>
          </cell>
          <cell r="V287" t="str">
            <v>1</v>
          </cell>
          <cell r="W287">
            <v>3.4000000000000002E-2</v>
          </cell>
          <cell r="Y287">
            <v>3.7499999999999992E-2</v>
          </cell>
          <cell r="Z287" t="str">
            <v>1MO LIBOR LAST BUS DAY BLOOMB</v>
          </cell>
        </row>
        <row r="288">
          <cell r="E288" t="str">
            <v>061017402</v>
          </cell>
          <cell r="F288">
            <v>5608972.8700000001</v>
          </cell>
          <cell r="G288" t="str">
            <v>On</v>
          </cell>
          <cell r="I288" t="str">
            <v>GMACCM - Hospitality</v>
          </cell>
          <cell r="N288">
            <v>36048</v>
          </cell>
          <cell r="O288">
            <v>37530</v>
          </cell>
          <cell r="P288">
            <v>300</v>
          </cell>
          <cell r="R288" t="str">
            <v>Floating</v>
          </cell>
          <cell r="S288" t="str">
            <v>1MO LIBOR LAST BUS DAY BLOOMB</v>
          </cell>
          <cell r="T288">
            <v>7.1499999999999994E-2</v>
          </cell>
          <cell r="U288">
            <v>37135</v>
          </cell>
          <cell r="V288" t="str">
            <v>1</v>
          </cell>
          <cell r="W288">
            <v>3.4000000000000002E-2</v>
          </cell>
          <cell r="Y288">
            <v>3.7499999999999992E-2</v>
          </cell>
          <cell r="Z288" t="str">
            <v>1MO LIBOR LAST BUS DAY BLOOMB</v>
          </cell>
        </row>
        <row r="289">
          <cell r="E289" t="str">
            <v>061017403</v>
          </cell>
          <cell r="F289">
            <v>1746316.31</v>
          </cell>
          <cell r="G289" t="str">
            <v>On</v>
          </cell>
          <cell r="I289" t="str">
            <v>GMACCM - Hospitality</v>
          </cell>
          <cell r="N289">
            <v>35991</v>
          </cell>
          <cell r="O289">
            <v>37469</v>
          </cell>
          <cell r="P289">
            <v>300</v>
          </cell>
          <cell r="R289" t="str">
            <v>Floating</v>
          </cell>
          <cell r="S289" t="str">
            <v>1MO LIBOR LAST BUS DAY BLOOMB</v>
          </cell>
          <cell r="T289">
            <v>7.1499999999999994E-2</v>
          </cell>
          <cell r="U289">
            <v>37135</v>
          </cell>
          <cell r="V289" t="str">
            <v>1</v>
          </cell>
          <cell r="W289">
            <v>3.4000000000000002E-2</v>
          </cell>
          <cell r="Y289">
            <v>3.7499999999999992E-2</v>
          </cell>
          <cell r="Z289" t="str">
            <v>1MO LIBOR LAST BUS DAY BLOOMB</v>
          </cell>
        </row>
        <row r="290">
          <cell r="E290" t="str">
            <v>061017405</v>
          </cell>
          <cell r="F290">
            <v>6421885.2999999998</v>
          </cell>
          <cell r="G290" t="str">
            <v>On</v>
          </cell>
          <cell r="I290" t="str">
            <v>GMACCM - Hospitality</v>
          </cell>
          <cell r="N290">
            <v>36073</v>
          </cell>
          <cell r="O290">
            <v>37561</v>
          </cell>
          <cell r="P290">
            <v>300</v>
          </cell>
          <cell r="R290" t="str">
            <v>Floating</v>
          </cell>
          <cell r="S290" t="str">
            <v>1MO LIBOR LAST BUS DAY BLOOMB</v>
          </cell>
          <cell r="T290">
            <v>7.6499999999999999E-2</v>
          </cell>
          <cell r="U290">
            <v>37135</v>
          </cell>
          <cell r="V290" t="str">
            <v>1</v>
          </cell>
          <cell r="W290">
            <v>3.9E-2</v>
          </cell>
          <cell r="Y290">
            <v>3.7499999999999999E-2</v>
          </cell>
          <cell r="Z290" t="str">
            <v>1MO LIBOR LAST BUS DAY BLOOMB</v>
          </cell>
        </row>
        <row r="291">
          <cell r="E291" t="str">
            <v>061017406</v>
          </cell>
          <cell r="F291">
            <v>6328790.3600000003</v>
          </cell>
          <cell r="G291" t="str">
            <v>On</v>
          </cell>
          <cell r="I291" t="str">
            <v>GMACCM - Hospitality</v>
          </cell>
          <cell r="N291">
            <v>36098</v>
          </cell>
          <cell r="O291">
            <v>37561</v>
          </cell>
          <cell r="P291">
            <v>0</v>
          </cell>
          <cell r="R291" t="str">
            <v>Floating</v>
          </cell>
          <cell r="S291" t="str">
            <v>1MO LIBOR LAST BUS DAY BLOOMB</v>
          </cell>
          <cell r="T291">
            <v>8.7499999999999994E-2</v>
          </cell>
          <cell r="U291">
            <v>37135</v>
          </cell>
          <cell r="V291" t="str">
            <v>1</v>
          </cell>
          <cell r="W291">
            <v>3.7499999999999999E-2</v>
          </cell>
          <cell r="Y291">
            <v>4.9999999999999996E-2</v>
          </cell>
          <cell r="Z291" t="str">
            <v>1MO LIBOR LAST BUS DAY BLOOMB</v>
          </cell>
        </row>
        <row r="292">
          <cell r="E292" t="str">
            <v>011017471</v>
          </cell>
          <cell r="F292">
            <v>0.41</v>
          </cell>
          <cell r="G292" t="str">
            <v>On</v>
          </cell>
          <cell r="I292" t="str">
            <v>GMACCM - Hospitality</v>
          </cell>
          <cell r="N292">
            <v>35944</v>
          </cell>
          <cell r="O292">
            <v>37043</v>
          </cell>
          <cell r="P292">
            <v>300</v>
          </cell>
          <cell r="R292" t="str">
            <v>Floating</v>
          </cell>
          <cell r="S292" t="str">
            <v>1MO LIBOR LAST BUS DAY BLOOMB</v>
          </cell>
          <cell r="T292">
            <v>7.3075000000000001E-2</v>
          </cell>
          <cell r="U292">
            <v>37073</v>
          </cell>
          <cell r="V292" t="str">
            <v>1</v>
          </cell>
          <cell r="W292">
            <v>3.2500000000000001E-2</v>
          </cell>
          <cell r="Y292">
            <v>4.0575E-2</v>
          </cell>
          <cell r="Z292" t="str">
            <v>1MO LIBOR LAST BUS DAY BLOOMB</v>
          </cell>
        </row>
        <row r="293">
          <cell r="E293" t="str">
            <v>061017515</v>
          </cell>
          <cell r="F293">
            <v>4811076.96</v>
          </cell>
          <cell r="G293" t="str">
            <v>On</v>
          </cell>
          <cell r="I293" t="str">
            <v>GMACCM - Hospitality</v>
          </cell>
          <cell r="N293">
            <v>36055</v>
          </cell>
          <cell r="O293">
            <v>37530</v>
          </cell>
          <cell r="P293">
            <v>300</v>
          </cell>
          <cell r="R293" t="str">
            <v>Floating</v>
          </cell>
          <cell r="S293" t="str">
            <v>1MO LIBOR LAST BUS DAY BLOOMB</v>
          </cell>
          <cell r="T293">
            <v>7.1499999999999994E-2</v>
          </cell>
          <cell r="U293">
            <v>37135</v>
          </cell>
          <cell r="V293" t="str">
            <v>1</v>
          </cell>
          <cell r="W293">
            <v>3.4000000000000002E-2</v>
          </cell>
          <cell r="Y293">
            <v>3.7499999999999992E-2</v>
          </cell>
          <cell r="Z293" t="str">
            <v>1MO LIBOR LAST BUS DAY BLOOMB</v>
          </cell>
        </row>
        <row r="294">
          <cell r="E294" t="str">
            <v>011017626</v>
          </cell>
          <cell r="F294">
            <v>2672939.48</v>
          </cell>
          <cell r="G294" t="str">
            <v>On</v>
          </cell>
          <cell r="I294" t="str">
            <v>GMACCM - Hospitality</v>
          </cell>
          <cell r="N294">
            <v>37035</v>
          </cell>
          <cell r="O294">
            <v>38139</v>
          </cell>
          <cell r="P294">
            <v>300</v>
          </cell>
          <cell r="R294" t="str">
            <v>Floating</v>
          </cell>
          <cell r="S294" t="str">
            <v>1MO LIBOR LAST BUS DAY BLOOMB</v>
          </cell>
          <cell r="T294">
            <v>8.2500000000000004E-2</v>
          </cell>
          <cell r="U294">
            <v>37135</v>
          </cell>
          <cell r="V294" t="str">
            <v>1</v>
          </cell>
          <cell r="W294">
            <v>3.2500000000000001E-2</v>
          </cell>
          <cell r="Y294">
            <v>0.05</v>
          </cell>
          <cell r="Z294" t="str">
            <v>1MO LIBOR LAST BUS DAY BLOOMB</v>
          </cell>
        </row>
        <row r="295">
          <cell r="E295" t="str">
            <v>011017626</v>
          </cell>
          <cell r="F295">
            <v>10691758</v>
          </cell>
          <cell r="G295" t="str">
            <v>Off</v>
          </cell>
          <cell r="H295" t="str">
            <v>SocGen</v>
          </cell>
          <cell r="I295" t="str">
            <v>GMACCM - Hospitality</v>
          </cell>
          <cell r="N295">
            <v>37035</v>
          </cell>
          <cell r="O295">
            <v>38139</v>
          </cell>
          <cell r="P295">
            <v>300</v>
          </cell>
          <cell r="R295" t="str">
            <v>Floating</v>
          </cell>
          <cell r="S295" t="str">
            <v>1MO LIBOR LAST BUS DAY BLOOMB</v>
          </cell>
          <cell r="T295">
            <v>8.2500000000000004E-2</v>
          </cell>
          <cell r="U295">
            <v>37135</v>
          </cell>
          <cell r="V295" t="str">
            <v>1</v>
          </cell>
          <cell r="W295">
            <v>3.2500000000000001E-2</v>
          </cell>
          <cell r="Y295">
            <v>0.05</v>
          </cell>
          <cell r="Z295" t="str">
            <v>1MO LIBOR LAST BUS DAY BLOOMB</v>
          </cell>
        </row>
        <row r="296">
          <cell r="E296" t="str">
            <v>011017627</v>
          </cell>
          <cell r="F296">
            <v>4379343.53</v>
          </cell>
          <cell r="G296" t="str">
            <v>On</v>
          </cell>
          <cell r="I296" t="str">
            <v>GMACCM - Hospitality</v>
          </cell>
          <cell r="N296">
            <v>36564</v>
          </cell>
          <cell r="O296">
            <v>38047</v>
          </cell>
          <cell r="P296">
            <v>300</v>
          </cell>
          <cell r="R296" t="str">
            <v>Floating</v>
          </cell>
          <cell r="S296" t="str">
            <v>1MO LIBOR LAST BUS DAY BLOOMB</v>
          </cell>
          <cell r="T296">
            <v>6.25E-2</v>
          </cell>
          <cell r="U296">
            <v>37135</v>
          </cell>
          <cell r="V296" t="str">
            <v>1</v>
          </cell>
          <cell r="W296">
            <v>2.5000000000000001E-2</v>
          </cell>
          <cell r="Y296">
            <v>3.7499999999999999E-2</v>
          </cell>
          <cell r="Z296" t="str">
            <v>1MO LIBOR LAST BUS DAY BLOOMB</v>
          </cell>
        </row>
        <row r="297">
          <cell r="E297" t="str">
            <v>061017660</v>
          </cell>
          <cell r="F297">
            <v>0.26</v>
          </cell>
          <cell r="G297" t="str">
            <v>On</v>
          </cell>
          <cell r="I297" t="str">
            <v>GMACCM - Hospitality</v>
          </cell>
          <cell r="N297">
            <v>36014</v>
          </cell>
          <cell r="O297">
            <v>37865</v>
          </cell>
          <cell r="P297">
            <v>300</v>
          </cell>
          <cell r="R297" t="str">
            <v>Floating</v>
          </cell>
          <cell r="S297" t="str">
            <v>1MO LIBOR LAST BUS DAY BLOOMB</v>
          </cell>
          <cell r="T297">
            <v>6.8074999999999997E-2</v>
          </cell>
          <cell r="U297">
            <v>37073</v>
          </cell>
          <cell r="V297" t="str">
            <v>1</v>
          </cell>
          <cell r="W297">
            <v>2.75E-2</v>
          </cell>
          <cell r="Y297">
            <v>4.0575E-2</v>
          </cell>
          <cell r="Z297" t="str">
            <v>1MO LIBOR LAST BUS DAY BLOOMB</v>
          </cell>
        </row>
        <row r="298">
          <cell r="E298" t="str">
            <v>061017661</v>
          </cell>
          <cell r="F298">
            <v>-0.25</v>
          </cell>
          <cell r="G298" t="str">
            <v>On</v>
          </cell>
          <cell r="I298" t="str">
            <v>GMACCM - Hospitality</v>
          </cell>
          <cell r="N298">
            <v>35992</v>
          </cell>
          <cell r="O298">
            <v>37834</v>
          </cell>
          <cell r="P298">
            <v>300</v>
          </cell>
          <cell r="R298" t="str">
            <v>Floating</v>
          </cell>
          <cell r="S298" t="str">
            <v>1MO LIBOR LAST BUS DAY BLOOMB</v>
          </cell>
          <cell r="T298">
            <v>6.8074999999999997E-2</v>
          </cell>
          <cell r="U298">
            <v>37073</v>
          </cell>
          <cell r="V298" t="str">
            <v>1</v>
          </cell>
          <cell r="W298">
            <v>2.75E-2</v>
          </cell>
          <cell r="Y298">
            <v>4.0575E-2</v>
          </cell>
          <cell r="Z298" t="str">
            <v>1MO LIBOR LAST BUS DAY BLOOMB</v>
          </cell>
        </row>
        <row r="299">
          <cell r="E299" t="str">
            <v>061017847</v>
          </cell>
          <cell r="F299">
            <v>5650698.3899999997</v>
          </cell>
          <cell r="G299" t="str">
            <v>On</v>
          </cell>
          <cell r="I299" t="str">
            <v>GMACCM - Hospitality</v>
          </cell>
          <cell r="N299">
            <v>36157</v>
          </cell>
          <cell r="O299">
            <v>37622</v>
          </cell>
          <cell r="P299">
            <v>300</v>
          </cell>
          <cell r="R299" t="str">
            <v>Floating</v>
          </cell>
          <cell r="S299" t="str">
            <v>1MO LIBOR LAST BUS DAY BLOOMB</v>
          </cell>
          <cell r="T299">
            <v>9.2499999999999999E-2</v>
          </cell>
          <cell r="U299">
            <v>37135</v>
          </cell>
          <cell r="V299" t="str">
            <v>1</v>
          </cell>
          <cell r="W299">
            <v>4.2500000000000003E-2</v>
          </cell>
          <cell r="Y299">
            <v>4.9999999999999996E-2</v>
          </cell>
          <cell r="Z299" t="str">
            <v>1MO LIBOR LAST BUS DAY BLOOMB</v>
          </cell>
        </row>
        <row r="300">
          <cell r="E300" t="str">
            <v>061018428</v>
          </cell>
          <cell r="F300">
            <v>7037217.2000000002</v>
          </cell>
          <cell r="G300" t="str">
            <v>On</v>
          </cell>
          <cell r="I300" t="str">
            <v>GMACCM - Hospitality</v>
          </cell>
          <cell r="N300">
            <v>36144</v>
          </cell>
          <cell r="O300">
            <v>37622</v>
          </cell>
          <cell r="P300">
            <v>0</v>
          </cell>
          <cell r="R300" t="str">
            <v>Floating</v>
          </cell>
          <cell r="S300" t="str">
            <v>1MO LIBOR LAST BUS DAY BLOOMB</v>
          </cell>
          <cell r="T300">
            <v>9.2499999999999999E-2</v>
          </cell>
          <cell r="U300">
            <v>37135</v>
          </cell>
          <cell r="V300" t="str">
            <v>1</v>
          </cell>
          <cell r="W300">
            <v>4.2500000000000003E-2</v>
          </cell>
          <cell r="Y300">
            <v>4.9999999999999996E-2</v>
          </cell>
          <cell r="Z300" t="str">
            <v>1MO LIBOR LAST BUS DAY BLOOMB</v>
          </cell>
        </row>
        <row r="301">
          <cell r="E301" t="str">
            <v>061018429</v>
          </cell>
          <cell r="F301">
            <v>4562103.8</v>
          </cell>
          <cell r="G301" t="str">
            <v>On</v>
          </cell>
          <cell r="I301" t="str">
            <v>GMACCM - Hospitality</v>
          </cell>
          <cell r="N301">
            <v>36216</v>
          </cell>
          <cell r="O301">
            <v>37681</v>
          </cell>
          <cell r="P301">
            <v>300</v>
          </cell>
          <cell r="R301" t="str">
            <v>Floating</v>
          </cell>
          <cell r="S301" t="str">
            <v>1MO LIBOR LAST BUS DAY BLOOMB</v>
          </cell>
          <cell r="T301">
            <v>8.7499999999999994E-2</v>
          </cell>
          <cell r="U301">
            <v>37135</v>
          </cell>
          <cell r="V301" t="str">
            <v>1</v>
          </cell>
          <cell r="W301">
            <v>3.7499999999999999E-2</v>
          </cell>
          <cell r="Y301">
            <v>4.9999999999999996E-2</v>
          </cell>
          <cell r="Z301" t="str">
            <v>1MO LIBOR LAST BUS DAY BLOOMB</v>
          </cell>
        </row>
        <row r="302">
          <cell r="E302" t="str">
            <v>061018430</v>
          </cell>
          <cell r="F302">
            <v>11389237.59</v>
          </cell>
          <cell r="G302" t="str">
            <v>On</v>
          </cell>
          <cell r="I302" t="str">
            <v>GMACCM - Hospitality</v>
          </cell>
          <cell r="N302">
            <v>36244</v>
          </cell>
          <cell r="O302">
            <v>37712</v>
          </cell>
          <cell r="P302">
            <v>300</v>
          </cell>
          <cell r="R302" t="str">
            <v>Floating</v>
          </cell>
          <cell r="S302" t="str">
            <v>1MO LIBOR LAST BUS DAY BLOOMB</v>
          </cell>
          <cell r="T302">
            <v>9.2499999999999999E-2</v>
          </cell>
          <cell r="U302">
            <v>37135</v>
          </cell>
          <cell r="V302" t="str">
            <v>1</v>
          </cell>
          <cell r="W302">
            <v>4.2500000000000003E-2</v>
          </cell>
          <cell r="Y302">
            <v>4.9999999999999996E-2</v>
          </cell>
          <cell r="Z302" t="str">
            <v>1MO LIBOR LAST BUS DAY BLOOMB</v>
          </cell>
        </row>
        <row r="303">
          <cell r="E303" t="str">
            <v>061018826</v>
          </cell>
          <cell r="F303">
            <v>5988298.6299999999</v>
          </cell>
          <cell r="G303" t="str">
            <v>On</v>
          </cell>
          <cell r="I303" t="str">
            <v>GMACCM - Hospitality</v>
          </cell>
          <cell r="N303">
            <v>36640</v>
          </cell>
          <cell r="O303">
            <v>38108</v>
          </cell>
          <cell r="P303">
            <v>300</v>
          </cell>
          <cell r="R303" t="str">
            <v>Floating</v>
          </cell>
          <cell r="S303" t="str">
            <v>1MO LIBOR LAST BUS DAY BLOOMB</v>
          </cell>
          <cell r="T303">
            <v>8.2500000000000004E-2</v>
          </cell>
          <cell r="U303">
            <v>37135</v>
          </cell>
          <cell r="V303" t="str">
            <v>1</v>
          </cell>
          <cell r="W303">
            <v>3.2500000000000001E-2</v>
          </cell>
          <cell r="Y303">
            <v>0.05</v>
          </cell>
          <cell r="Z303" t="str">
            <v>1MO LIBOR LAST BUS DAY BLOOMB</v>
          </cell>
        </row>
        <row r="304">
          <cell r="E304" t="str">
            <v>011023178</v>
          </cell>
          <cell r="F304">
            <v>4905637.1500000004</v>
          </cell>
          <cell r="G304" t="str">
            <v>On</v>
          </cell>
          <cell r="I304" t="str">
            <v>GMACCM - Hospitality</v>
          </cell>
          <cell r="N304">
            <v>36363</v>
          </cell>
          <cell r="O304">
            <v>38200</v>
          </cell>
          <cell r="P304">
            <v>300</v>
          </cell>
          <cell r="R304" t="str">
            <v>Floating</v>
          </cell>
          <cell r="S304" t="str">
            <v>1MO LIBOR LAST BUS DAY BLOOMB</v>
          </cell>
          <cell r="T304">
            <v>5.7500000000000002E-2</v>
          </cell>
          <cell r="U304">
            <v>37135</v>
          </cell>
          <cell r="V304" t="str">
            <v>1</v>
          </cell>
          <cell r="W304">
            <v>0.02</v>
          </cell>
          <cell r="Y304">
            <v>3.7500000000000006E-2</v>
          </cell>
          <cell r="Z304" t="str">
            <v>1MO LIBOR LAST BUS DAY BLOOMB</v>
          </cell>
        </row>
        <row r="305">
          <cell r="E305" t="str">
            <v>011023595</v>
          </cell>
          <cell r="F305">
            <v>1724221.1</v>
          </cell>
          <cell r="G305" t="str">
            <v>On</v>
          </cell>
          <cell r="I305" t="str">
            <v>GMACCM - Hospitality</v>
          </cell>
          <cell r="N305">
            <v>36936</v>
          </cell>
          <cell r="O305">
            <v>38047</v>
          </cell>
          <cell r="P305">
            <v>300</v>
          </cell>
          <cell r="R305" t="str">
            <v>Floating</v>
          </cell>
          <cell r="S305" t="str">
            <v>1MO LIBOR LAST BUS DAY BLOOMB</v>
          </cell>
          <cell r="T305">
            <v>8.5000000000000006E-2</v>
          </cell>
          <cell r="U305">
            <v>37135</v>
          </cell>
          <cell r="V305" t="str">
            <v>1</v>
          </cell>
          <cell r="W305">
            <v>3.5000000000000003E-2</v>
          </cell>
          <cell r="Y305">
            <v>0.05</v>
          </cell>
          <cell r="Z305" t="str">
            <v>1MO LIBOR LAST BUS DAY BLOOMB</v>
          </cell>
        </row>
        <row r="306">
          <cell r="E306" t="str">
            <v>011023595</v>
          </cell>
          <cell r="F306">
            <v>6852000</v>
          </cell>
          <cell r="G306" t="str">
            <v>Off</v>
          </cell>
          <cell r="H306" t="str">
            <v>SocGen</v>
          </cell>
          <cell r="I306" t="str">
            <v>GMACCM - Hospitality</v>
          </cell>
          <cell r="N306">
            <v>36936</v>
          </cell>
          <cell r="O306">
            <v>38047</v>
          </cell>
          <cell r="P306">
            <v>300</v>
          </cell>
          <cell r="R306" t="str">
            <v>Floating</v>
          </cell>
          <cell r="S306" t="str">
            <v>1MO LIBOR LAST BUS DAY BLOOMB</v>
          </cell>
          <cell r="T306">
            <v>8.5000000000000006E-2</v>
          </cell>
          <cell r="U306">
            <v>37135</v>
          </cell>
          <cell r="V306" t="str">
            <v>1</v>
          </cell>
          <cell r="W306">
            <v>3.5000000000000003E-2</v>
          </cell>
          <cell r="Y306">
            <v>0.05</v>
          </cell>
          <cell r="Z306" t="str">
            <v>1MO LIBOR LAST BUS DAY BLOOMB</v>
          </cell>
        </row>
        <row r="307">
          <cell r="E307" t="str">
            <v>061024031</v>
          </cell>
          <cell r="F307">
            <v>160705.70000000001</v>
          </cell>
          <cell r="G307" t="str">
            <v>On</v>
          </cell>
          <cell r="I307" t="str">
            <v>GMACCM - Hospitality</v>
          </cell>
          <cell r="N307">
            <v>36133</v>
          </cell>
          <cell r="O307">
            <v>37469</v>
          </cell>
          <cell r="P307">
            <v>300</v>
          </cell>
          <cell r="R307" t="str">
            <v>Floating</v>
          </cell>
          <cell r="S307" t="str">
            <v>1MO LIBOR LAST BUS DAY BLOOMB</v>
          </cell>
          <cell r="T307">
            <v>8.2500000000000004E-2</v>
          </cell>
          <cell r="U307">
            <v>37135</v>
          </cell>
          <cell r="V307" t="str">
            <v>1</v>
          </cell>
          <cell r="W307">
            <v>3.2500000000000001E-2</v>
          </cell>
          <cell r="Y307">
            <v>0.05</v>
          </cell>
          <cell r="Z307" t="str">
            <v>1MO LIBOR LAST BUS DAY BLOOMB</v>
          </cell>
        </row>
        <row r="308">
          <cell r="E308" t="str">
            <v>011024153</v>
          </cell>
          <cell r="F308">
            <v>1390856.09</v>
          </cell>
          <cell r="G308" t="str">
            <v>On</v>
          </cell>
          <cell r="I308" t="str">
            <v>GMACCM - Hospitality</v>
          </cell>
          <cell r="N308">
            <v>36992</v>
          </cell>
          <cell r="O308">
            <v>38108</v>
          </cell>
          <cell r="P308">
            <v>300</v>
          </cell>
          <cell r="R308" t="str">
            <v>Floating</v>
          </cell>
          <cell r="S308" t="str">
            <v>1MO LIBOR LAST BUS DAY BLOOMB</v>
          </cell>
          <cell r="T308">
            <v>8.5000000000000006E-2</v>
          </cell>
          <cell r="U308">
            <v>37135</v>
          </cell>
          <cell r="V308" t="str">
            <v>1</v>
          </cell>
          <cell r="W308">
            <v>3.5000000000000003E-2</v>
          </cell>
          <cell r="Y308">
            <v>0.05</v>
          </cell>
          <cell r="Z308" t="str">
            <v>1MO LIBOR LAST BUS DAY BLOOMB</v>
          </cell>
        </row>
        <row r="309">
          <cell r="E309" t="str">
            <v>011024153</v>
          </cell>
          <cell r="F309">
            <v>5563424</v>
          </cell>
          <cell r="G309" t="str">
            <v>Off</v>
          </cell>
          <cell r="H309" t="str">
            <v>SocGen</v>
          </cell>
          <cell r="I309" t="str">
            <v>GMACCM - Hospitality</v>
          </cell>
          <cell r="N309">
            <v>36992</v>
          </cell>
          <cell r="O309">
            <v>38108</v>
          </cell>
          <cell r="P309">
            <v>300</v>
          </cell>
          <cell r="R309" t="str">
            <v>Floating</v>
          </cell>
          <cell r="S309" t="str">
            <v>1MO LIBOR LAST BUS DAY BLOOMB</v>
          </cell>
          <cell r="T309">
            <v>8.5000000000000006E-2</v>
          </cell>
          <cell r="U309">
            <v>37135</v>
          </cell>
          <cell r="V309" t="str">
            <v>1</v>
          </cell>
          <cell r="W309">
            <v>3.5000000000000003E-2</v>
          </cell>
          <cell r="Y309">
            <v>0.05</v>
          </cell>
          <cell r="Z309" t="str">
            <v>1MO LIBOR LAST BUS DAY BLOOMB</v>
          </cell>
        </row>
        <row r="310">
          <cell r="E310" t="str">
            <v>011024156</v>
          </cell>
          <cell r="F310">
            <v>2468834.83</v>
          </cell>
          <cell r="G310" t="str">
            <v>On</v>
          </cell>
          <cell r="I310" t="str">
            <v>GMACCM - Hospitality</v>
          </cell>
          <cell r="N310">
            <v>36992</v>
          </cell>
          <cell r="O310">
            <v>38108</v>
          </cell>
          <cell r="P310">
            <v>300</v>
          </cell>
          <cell r="R310" t="str">
            <v>Floating</v>
          </cell>
          <cell r="S310" t="str">
            <v>1MO LIBOR LAST BUS DAY BLOOMB</v>
          </cell>
          <cell r="T310">
            <v>8.5000000000000006E-2</v>
          </cell>
          <cell r="U310">
            <v>37135</v>
          </cell>
          <cell r="V310" t="str">
            <v>1</v>
          </cell>
          <cell r="W310">
            <v>3.5000000000000003E-2</v>
          </cell>
          <cell r="Y310">
            <v>0.05</v>
          </cell>
          <cell r="Z310" t="str">
            <v>1MO LIBOR LAST BUS DAY BLOOMB</v>
          </cell>
        </row>
        <row r="311">
          <cell r="E311" t="str">
            <v>011024156</v>
          </cell>
          <cell r="F311">
            <v>3785194</v>
          </cell>
          <cell r="G311" t="str">
            <v>Off</v>
          </cell>
          <cell r="H311" t="str">
            <v>SocGen</v>
          </cell>
          <cell r="I311" t="str">
            <v>GMACCM - Hospitality</v>
          </cell>
          <cell r="N311">
            <v>36992</v>
          </cell>
          <cell r="O311">
            <v>38108</v>
          </cell>
          <cell r="P311">
            <v>300</v>
          </cell>
          <cell r="R311" t="str">
            <v>Floating</v>
          </cell>
          <cell r="S311" t="str">
            <v>1MO LIBOR LAST BUS DAY BLOOMB</v>
          </cell>
          <cell r="T311">
            <v>8.5000000000000006E-2</v>
          </cell>
          <cell r="U311">
            <v>37135</v>
          </cell>
          <cell r="V311" t="str">
            <v>1</v>
          </cell>
          <cell r="W311">
            <v>3.5000000000000003E-2</v>
          </cell>
          <cell r="Y311">
            <v>0.05</v>
          </cell>
          <cell r="Z311" t="str">
            <v>1MO LIBOR LAST BUS DAY BLOOMB</v>
          </cell>
        </row>
        <row r="312">
          <cell r="E312" t="str">
            <v>011025878</v>
          </cell>
          <cell r="F312">
            <v>5934822</v>
          </cell>
          <cell r="G312" t="str">
            <v>Off</v>
          </cell>
          <cell r="H312" t="str">
            <v>SocGen</v>
          </cell>
          <cell r="I312" t="str">
            <v>GMACCM - Hospitality</v>
          </cell>
          <cell r="N312">
            <v>36574</v>
          </cell>
          <cell r="O312">
            <v>37316</v>
          </cell>
          <cell r="P312">
            <v>300</v>
          </cell>
          <cell r="R312" t="str">
            <v>Floating</v>
          </cell>
          <cell r="S312" t="str">
            <v>1MO LIBOR LAST BUS DAY BLOOMB</v>
          </cell>
          <cell r="T312">
            <v>8.7499999999999994E-2</v>
          </cell>
          <cell r="U312">
            <v>37135</v>
          </cell>
          <cell r="V312" t="str">
            <v>1</v>
          </cell>
          <cell r="W312">
            <v>3.7499999999999999E-2</v>
          </cell>
          <cell r="Y312">
            <v>4.9999999999999996E-2</v>
          </cell>
          <cell r="Z312" t="str">
            <v>1MO LIBOR LAST BUS DAY BLOOMB</v>
          </cell>
        </row>
        <row r="313">
          <cell r="E313" t="str">
            <v>011025878</v>
          </cell>
          <cell r="F313">
            <v>1507232.03</v>
          </cell>
          <cell r="G313" t="str">
            <v>On</v>
          </cell>
          <cell r="I313" t="str">
            <v>GMACCM - Hospitality</v>
          </cell>
          <cell r="N313">
            <v>36574</v>
          </cell>
          <cell r="O313">
            <v>37316</v>
          </cell>
          <cell r="P313">
            <v>300</v>
          </cell>
          <cell r="R313" t="str">
            <v>Floating</v>
          </cell>
          <cell r="S313" t="str">
            <v>1MO LIBOR LAST BUS DAY BLOOMB</v>
          </cell>
          <cell r="T313">
            <v>8.7499999999999994E-2</v>
          </cell>
          <cell r="U313">
            <v>37135</v>
          </cell>
          <cell r="V313" t="str">
            <v>1</v>
          </cell>
          <cell r="W313">
            <v>3.7499999999999999E-2</v>
          </cell>
          <cell r="Y313">
            <v>4.9999999999999996E-2</v>
          </cell>
          <cell r="Z313" t="str">
            <v>1MO LIBOR LAST BUS DAY BLOOMB</v>
          </cell>
        </row>
        <row r="314">
          <cell r="E314" t="str">
            <v>011027255</v>
          </cell>
          <cell r="F314">
            <v>4449530.68</v>
          </cell>
          <cell r="G314" t="str">
            <v>On</v>
          </cell>
          <cell r="I314" t="str">
            <v>GMACCM - Hospitality</v>
          </cell>
          <cell r="N314">
            <v>36657</v>
          </cell>
          <cell r="O314">
            <v>37408</v>
          </cell>
          <cell r="P314">
            <v>300</v>
          </cell>
          <cell r="R314" t="str">
            <v>Floating</v>
          </cell>
          <cell r="S314" t="str">
            <v>1MO LIBOR LAST BUS DAY BLOOMB</v>
          </cell>
          <cell r="T314">
            <v>7.2499999999999995E-2</v>
          </cell>
          <cell r="U314">
            <v>37135</v>
          </cell>
          <cell r="V314" t="str">
            <v>1</v>
          </cell>
          <cell r="W314">
            <v>3.5000000000000003E-2</v>
          </cell>
          <cell r="Y314">
            <v>3.7499999999999992E-2</v>
          </cell>
          <cell r="Z314" t="str">
            <v>1MO LIBOR LAST BUS DAY BLOOMB</v>
          </cell>
        </row>
        <row r="315">
          <cell r="E315" t="str">
            <v>011027945</v>
          </cell>
          <cell r="F315">
            <v>-5182.78</v>
          </cell>
          <cell r="G315" t="str">
            <v>On</v>
          </cell>
          <cell r="I315" t="str">
            <v>GMACCM - Hospitality</v>
          </cell>
          <cell r="N315">
            <v>36739</v>
          </cell>
          <cell r="O315">
            <v>45870</v>
          </cell>
          <cell r="P315">
            <v>300</v>
          </cell>
          <cell r="Q315">
            <v>8.9374999999999996E-2</v>
          </cell>
          <cell r="R315" t="str">
            <v>Fixed</v>
          </cell>
          <cell r="Y315">
            <v>0</v>
          </cell>
          <cell r="Z315">
            <v>0</v>
          </cell>
        </row>
        <row r="316">
          <cell r="E316" t="str">
            <v>011028730</v>
          </cell>
          <cell r="F316">
            <v>1227709.72</v>
          </cell>
          <cell r="G316" t="str">
            <v>On</v>
          </cell>
          <cell r="I316" t="str">
            <v>GMACCM - Hospitality</v>
          </cell>
          <cell r="N316">
            <v>36839</v>
          </cell>
          <cell r="O316">
            <v>37956</v>
          </cell>
          <cell r="P316">
            <v>300</v>
          </cell>
          <cell r="R316" t="str">
            <v>Floating</v>
          </cell>
          <cell r="S316" t="str">
            <v>1MO LIBOR LAST BUS DAY BLOOMB</v>
          </cell>
          <cell r="T316">
            <v>8.7499999999999994E-2</v>
          </cell>
          <cell r="U316">
            <v>37135</v>
          </cell>
          <cell r="V316" t="str">
            <v>1</v>
          </cell>
          <cell r="W316">
            <v>3.2500000000000001E-2</v>
          </cell>
          <cell r="Y316">
            <v>5.4999999999999993E-2</v>
          </cell>
          <cell r="Z316" t="str">
            <v>1MO LIBOR LAST BUS DAY BLOOMB</v>
          </cell>
        </row>
        <row r="317">
          <cell r="E317" t="str">
            <v>011029138</v>
          </cell>
          <cell r="F317">
            <v>2620000.09</v>
          </cell>
          <cell r="G317" t="str">
            <v>On</v>
          </cell>
          <cell r="I317" t="str">
            <v>GMACCM - Hospitality</v>
          </cell>
          <cell r="N317">
            <v>36819</v>
          </cell>
          <cell r="O317">
            <v>38108</v>
          </cell>
          <cell r="P317">
            <v>0</v>
          </cell>
          <cell r="R317" t="str">
            <v>Floating</v>
          </cell>
          <cell r="S317" t="str">
            <v>1MO LIBOR LAST BUS DAY BLOOMB</v>
          </cell>
          <cell r="T317">
            <v>7.2499999999999995E-2</v>
          </cell>
          <cell r="U317">
            <v>37135</v>
          </cell>
          <cell r="V317" t="str">
            <v>1</v>
          </cell>
          <cell r="W317">
            <v>3.5000000000000003E-2</v>
          </cell>
          <cell r="Y317">
            <v>3.7499999999999992E-2</v>
          </cell>
          <cell r="Z317" t="str">
            <v>1MO LIBOR LAST BUS DAY BLOOMB</v>
          </cell>
        </row>
        <row r="318">
          <cell r="E318" t="str">
            <v>011030437</v>
          </cell>
          <cell r="F318">
            <v>11455461</v>
          </cell>
          <cell r="G318" t="str">
            <v>Off</v>
          </cell>
          <cell r="H318" t="str">
            <v>GNW</v>
          </cell>
          <cell r="I318" t="str">
            <v>GMACCM - Hospitality</v>
          </cell>
          <cell r="N318">
            <v>36929</v>
          </cell>
          <cell r="O318">
            <v>40603</v>
          </cell>
          <cell r="P318">
            <v>300</v>
          </cell>
          <cell r="Q318">
            <v>7.9000000000000001E-2</v>
          </cell>
          <cell r="R318" t="str">
            <v>Fixed</v>
          </cell>
          <cell r="Y318">
            <v>0</v>
          </cell>
          <cell r="Z318">
            <v>0</v>
          </cell>
        </row>
        <row r="319">
          <cell r="E319" t="str">
            <v>011030438</v>
          </cell>
          <cell r="F319">
            <v>18681938</v>
          </cell>
          <cell r="G319" t="str">
            <v>Off</v>
          </cell>
          <cell r="H319" t="str">
            <v>Deutsche</v>
          </cell>
          <cell r="I319" t="str">
            <v>GMACCM - Hospitality</v>
          </cell>
          <cell r="N319">
            <v>36929</v>
          </cell>
          <cell r="O319">
            <v>40603</v>
          </cell>
          <cell r="P319">
            <v>300</v>
          </cell>
          <cell r="Q319">
            <v>7.9000000000000001E-2</v>
          </cell>
          <cell r="R319" t="str">
            <v>Fixed</v>
          </cell>
          <cell r="Y319">
            <v>0</v>
          </cell>
          <cell r="Z319">
            <v>0</v>
          </cell>
        </row>
        <row r="320">
          <cell r="E320" t="str">
            <v>011030441</v>
          </cell>
          <cell r="F320">
            <v>10460118</v>
          </cell>
          <cell r="G320" t="str">
            <v>Off</v>
          </cell>
          <cell r="H320" t="str">
            <v>GNW</v>
          </cell>
          <cell r="I320" t="str">
            <v>GMACCM - Hospitality</v>
          </cell>
          <cell r="N320">
            <v>36938</v>
          </cell>
          <cell r="O320">
            <v>40603</v>
          </cell>
          <cell r="P320">
            <v>300</v>
          </cell>
          <cell r="Q320">
            <v>0.08</v>
          </cell>
          <cell r="R320" t="str">
            <v>Fixed</v>
          </cell>
          <cell r="Y320">
            <v>0</v>
          </cell>
          <cell r="Z320">
            <v>0</v>
          </cell>
        </row>
        <row r="321">
          <cell r="E321" t="str">
            <v>011031425</v>
          </cell>
          <cell r="F321">
            <v>11500000</v>
          </cell>
          <cell r="G321" t="str">
            <v>Off</v>
          </cell>
          <cell r="H321" t="str">
            <v>GNW</v>
          </cell>
          <cell r="I321" t="str">
            <v>GMACCM - Hospitality</v>
          </cell>
          <cell r="N321">
            <v>36973</v>
          </cell>
          <cell r="O321">
            <v>38078</v>
          </cell>
          <cell r="P321">
            <v>300</v>
          </cell>
          <cell r="R321" t="str">
            <v>Floating</v>
          </cell>
          <cell r="S321" t="str">
            <v>1MO LIBOR LAST BUS DAY BLOOMB</v>
          </cell>
          <cell r="T321">
            <v>8.7499999999999994E-2</v>
          </cell>
          <cell r="U321">
            <v>37165</v>
          </cell>
          <cell r="V321" t="str">
            <v>1</v>
          </cell>
          <cell r="W321">
            <v>3.2500000000000001E-2</v>
          </cell>
          <cell r="Y321">
            <v>5.4999999999999993E-2</v>
          </cell>
          <cell r="Z321" t="str">
            <v>1MO LIBOR LAST BUS DAY BLOOMB</v>
          </cell>
        </row>
        <row r="322">
          <cell r="E322" t="str">
            <v>011031426</v>
          </cell>
          <cell r="F322">
            <v>9780121.3200000003</v>
          </cell>
          <cell r="G322" t="str">
            <v>On</v>
          </cell>
          <cell r="I322" t="str">
            <v>GMACCM - Hospitality</v>
          </cell>
          <cell r="N322">
            <v>36987</v>
          </cell>
          <cell r="O322">
            <v>40664</v>
          </cell>
          <cell r="P322">
            <v>300</v>
          </cell>
          <cell r="Q322">
            <v>7.6249999999999998E-2</v>
          </cell>
          <cell r="R322" t="str">
            <v>Fixed</v>
          </cell>
          <cell r="Y322">
            <v>0</v>
          </cell>
          <cell r="Z322">
            <v>0</v>
          </cell>
        </row>
        <row r="323">
          <cell r="E323" t="str">
            <v>011032997</v>
          </cell>
          <cell r="F323">
            <v>5401087.5</v>
          </cell>
          <cell r="G323" t="str">
            <v>On</v>
          </cell>
          <cell r="I323" t="str">
            <v>GMACCM - Hospitality</v>
          </cell>
          <cell r="N323">
            <v>37063</v>
          </cell>
          <cell r="O323">
            <v>38534</v>
          </cell>
          <cell r="P323">
            <v>25</v>
          </cell>
          <cell r="R323" t="str">
            <v>Floating</v>
          </cell>
          <cell r="S323" t="str">
            <v>1MO LIBOR LAST BUS DAY BLOOMB</v>
          </cell>
          <cell r="T323">
            <v>7.2499999999999995E-2</v>
          </cell>
          <cell r="U323">
            <v>37135</v>
          </cell>
          <cell r="V323" t="str">
            <v>1</v>
          </cell>
          <cell r="W323">
            <v>0.03</v>
          </cell>
          <cell r="Y323">
            <v>4.2499999999999996E-2</v>
          </cell>
          <cell r="Z323" t="str">
            <v>1MO LIBOR LAST BUS DAY BLOOMB</v>
          </cell>
        </row>
        <row r="324">
          <cell r="E324" t="str">
            <v>011032997</v>
          </cell>
          <cell r="F324">
            <v>21604350</v>
          </cell>
          <cell r="G324" t="str">
            <v>Off</v>
          </cell>
          <cell r="H324" t="str">
            <v>SocGen</v>
          </cell>
          <cell r="I324" t="str">
            <v>GMACCM - Hospitality</v>
          </cell>
          <cell r="N324">
            <v>37063</v>
          </cell>
          <cell r="O324">
            <v>38534</v>
          </cell>
          <cell r="P324">
            <v>25</v>
          </cell>
          <cell r="R324" t="str">
            <v>Floating</v>
          </cell>
          <cell r="S324" t="str">
            <v>1MO LIBOR LAST BUS DAY BLOOMB</v>
          </cell>
          <cell r="T324">
            <v>7.2499999999999995E-2</v>
          </cell>
          <cell r="U324">
            <v>37135</v>
          </cell>
          <cell r="V324" t="str">
            <v>1</v>
          </cell>
          <cell r="W324">
            <v>0.03</v>
          </cell>
          <cell r="Y324">
            <v>4.2499999999999996E-2</v>
          </cell>
          <cell r="Z324" t="str">
            <v>1MO LIBOR LAST BUS DAY BLOOMB</v>
          </cell>
        </row>
        <row r="325">
          <cell r="E325" t="str">
            <v>061017415</v>
          </cell>
          <cell r="F325">
            <v>24648603</v>
          </cell>
          <cell r="G325" t="str">
            <v>Off</v>
          </cell>
          <cell r="H325" t="str">
            <v>CDC</v>
          </cell>
          <cell r="I325" t="str">
            <v>GMACCM - Hospitality</v>
          </cell>
          <cell r="P325">
            <v>300</v>
          </cell>
          <cell r="R325" t="str">
            <v>Floating</v>
          </cell>
          <cell r="T325">
            <v>0</v>
          </cell>
          <cell r="W325">
            <v>2.5000000000000001E-2</v>
          </cell>
          <cell r="Y325">
            <v>-2.5000000000000001E-2</v>
          </cell>
          <cell r="Z325">
            <v>0</v>
          </cell>
        </row>
        <row r="326">
          <cell r="E326" t="str">
            <v>061017756</v>
          </cell>
          <cell r="F326">
            <v>20322250</v>
          </cell>
          <cell r="G326" t="str">
            <v>Off</v>
          </cell>
          <cell r="H326" t="str">
            <v>CDC</v>
          </cell>
          <cell r="I326" t="str">
            <v>GMACCM - Hospitality</v>
          </cell>
          <cell r="P326">
            <v>300</v>
          </cell>
          <cell r="R326" t="str">
            <v>Floating</v>
          </cell>
          <cell r="T326">
            <v>0</v>
          </cell>
          <cell r="W326">
            <v>3.2500000000000001E-2</v>
          </cell>
          <cell r="Y326">
            <v>-3.2500000000000001E-2</v>
          </cell>
          <cell r="Z326">
            <v>0</v>
          </cell>
        </row>
        <row r="327">
          <cell r="E327" t="str">
            <v>061017875</v>
          </cell>
          <cell r="F327">
            <v>5493811</v>
          </cell>
          <cell r="G327" t="str">
            <v>Off</v>
          </cell>
          <cell r="H327" t="str">
            <v>GNW</v>
          </cell>
          <cell r="I327" t="str">
            <v>GMACCM - Hospitality</v>
          </cell>
          <cell r="N327">
            <v>36265</v>
          </cell>
          <cell r="O327">
            <v>38108</v>
          </cell>
          <cell r="P327">
            <v>300</v>
          </cell>
          <cell r="R327" t="str">
            <v>Floating</v>
          </cell>
          <cell r="S327" t="str">
            <v>1MO LIBOR LAST BUS DAY BLOOMB</v>
          </cell>
          <cell r="T327">
            <v>0.08</v>
          </cell>
          <cell r="U327">
            <v>37135</v>
          </cell>
          <cell r="V327" t="str">
            <v>1</v>
          </cell>
          <cell r="W327">
            <v>0.03</v>
          </cell>
          <cell r="Y327">
            <v>0.05</v>
          </cell>
          <cell r="Z327" t="str">
            <v>1MO LIBOR LAST BUS DAY BLOOMB</v>
          </cell>
        </row>
        <row r="328">
          <cell r="E328" t="str">
            <v>011016950</v>
          </cell>
          <cell r="F328">
            <v>2064800</v>
          </cell>
          <cell r="G328" t="str">
            <v>On</v>
          </cell>
          <cell r="I328" t="str">
            <v>GMACCM - Healthcare</v>
          </cell>
          <cell r="J328">
            <v>0</v>
          </cell>
          <cell r="L328">
            <v>0</v>
          </cell>
          <cell r="M328">
            <v>0</v>
          </cell>
          <cell r="P328">
            <v>300</v>
          </cell>
          <cell r="R328" t="str">
            <v>Floating</v>
          </cell>
          <cell r="T328">
            <v>0</v>
          </cell>
          <cell r="W328">
            <v>3.5000000000000003E-2</v>
          </cell>
          <cell r="Y328">
            <v>-3.5000000000000003E-2</v>
          </cell>
          <cell r="Z328">
            <v>0</v>
          </cell>
        </row>
        <row r="329">
          <cell r="E329" t="str">
            <v>011019241</v>
          </cell>
          <cell r="F329">
            <v>5350000</v>
          </cell>
          <cell r="G329" t="str">
            <v>On</v>
          </cell>
          <cell r="I329" t="str">
            <v>GMACCM - Healthcare</v>
          </cell>
          <cell r="J329">
            <v>0</v>
          </cell>
          <cell r="L329">
            <v>0</v>
          </cell>
          <cell r="M329" t="str">
            <v>San Luis Obispo-Atascadero-Paso Robles</v>
          </cell>
          <cell r="N329">
            <v>36417</v>
          </cell>
          <cell r="O329">
            <v>38078</v>
          </cell>
          <cell r="P329">
            <v>54</v>
          </cell>
          <cell r="R329" t="str">
            <v>Floating</v>
          </cell>
          <cell r="S329" t="str">
            <v>1 MO LIBOR WSJ 2 B DAY PRIOR</v>
          </cell>
          <cell r="T329">
            <v>6.5250000000000002E-2</v>
          </cell>
          <cell r="U329">
            <v>37135</v>
          </cell>
          <cell r="V329" t="str">
            <v>1</v>
          </cell>
          <cell r="W329">
            <v>2.75E-2</v>
          </cell>
          <cell r="Y329">
            <v>3.7750000000000006E-2</v>
          </cell>
          <cell r="Z329" t="str">
            <v>1 MO LIBOR WSJ 2 B DAY PRIOR</v>
          </cell>
        </row>
        <row r="330">
          <cell r="E330" t="str">
            <v>011019562</v>
          </cell>
          <cell r="F330">
            <v>5850000</v>
          </cell>
          <cell r="G330" t="str">
            <v>On</v>
          </cell>
          <cell r="I330" t="str">
            <v>GMACCM - Healthcare</v>
          </cell>
          <cell r="J330">
            <v>0</v>
          </cell>
          <cell r="L330">
            <v>0</v>
          </cell>
          <cell r="M330" t="str">
            <v>Bryan-College Station  TX</v>
          </cell>
          <cell r="N330">
            <v>36290</v>
          </cell>
          <cell r="O330">
            <v>38138</v>
          </cell>
          <cell r="P330">
            <v>300</v>
          </cell>
          <cell r="R330" t="str">
            <v>Floating</v>
          </cell>
          <cell r="S330" t="str">
            <v>1MO LIBOR LAST BUS DAY BLOOMB</v>
          </cell>
          <cell r="T330">
            <v>6.5000000000000002E-2</v>
          </cell>
          <cell r="U330">
            <v>37135</v>
          </cell>
          <cell r="V330" t="str">
            <v>1</v>
          </cell>
          <cell r="W330">
            <v>2.75E-2</v>
          </cell>
          <cell r="Y330">
            <v>3.7500000000000006E-2</v>
          </cell>
          <cell r="Z330" t="str">
            <v>1MO LIBOR LAST BUS DAY BLOOMB</v>
          </cell>
        </row>
        <row r="331">
          <cell r="E331" t="str">
            <v>011020350</v>
          </cell>
          <cell r="F331">
            <v>9060640</v>
          </cell>
          <cell r="G331" t="str">
            <v>On</v>
          </cell>
          <cell r="I331" t="str">
            <v>GMACCM - Healthcare</v>
          </cell>
          <cell r="J331">
            <v>0</v>
          </cell>
          <cell r="L331">
            <v>0</v>
          </cell>
          <cell r="M331" t="str">
            <v>Chicago  IL</v>
          </cell>
          <cell r="N331">
            <v>36427</v>
          </cell>
          <cell r="O331">
            <v>38261</v>
          </cell>
          <cell r="P331">
            <v>300</v>
          </cell>
          <cell r="R331" t="str">
            <v>Floating</v>
          </cell>
          <cell r="S331" t="str">
            <v>1MO LIBOR LAST BUS DAY BLOOMB</v>
          </cell>
          <cell r="T331">
            <v>5.9499999999999997E-2</v>
          </cell>
          <cell r="U331">
            <v>37135</v>
          </cell>
          <cell r="V331" t="str">
            <v>1</v>
          </cell>
          <cell r="W331">
            <v>2.1999999999999999E-2</v>
          </cell>
          <cell r="Y331">
            <v>3.7499999999999999E-2</v>
          </cell>
          <cell r="Z331" t="str">
            <v>1MO LIBOR LAST BUS DAY BLOOMB</v>
          </cell>
        </row>
        <row r="332">
          <cell r="E332" t="str">
            <v>011020440</v>
          </cell>
          <cell r="F332">
            <v>11981146.300000001</v>
          </cell>
          <cell r="G332" t="str">
            <v>On</v>
          </cell>
          <cell r="I332" t="str">
            <v>GMACCM - Healthcare</v>
          </cell>
          <cell r="J332">
            <v>0</v>
          </cell>
          <cell r="L332">
            <v>0</v>
          </cell>
          <cell r="M332" t="str">
            <v>New York  NY</v>
          </cell>
          <cell r="N332">
            <v>36350</v>
          </cell>
          <cell r="O332">
            <v>38200</v>
          </cell>
          <cell r="P332">
            <v>300</v>
          </cell>
          <cell r="R332" t="str">
            <v>Floating</v>
          </cell>
          <cell r="S332" t="str">
            <v>1 MO LIBOR-WSJ-PUBLISH 1ST MTH</v>
          </cell>
          <cell r="T332">
            <v>6.25E-2</v>
          </cell>
          <cell r="U332">
            <v>37135</v>
          </cell>
          <cell r="V332" t="str">
            <v>1</v>
          </cell>
          <cell r="W332">
            <v>2.5000000000000001E-2</v>
          </cell>
          <cell r="Y332">
            <v>3.7499999999999999E-2</v>
          </cell>
          <cell r="Z332" t="str">
            <v>1 MO LIBOR-WSJ-PUBLISH 1ST MTH</v>
          </cell>
        </row>
        <row r="333">
          <cell r="E333" t="str">
            <v>011030667</v>
          </cell>
          <cell r="F333">
            <v>2111083.04</v>
          </cell>
          <cell r="G333" t="str">
            <v>On</v>
          </cell>
          <cell r="I333" t="str">
            <v>GMACCM - Healthcare</v>
          </cell>
          <cell r="J333">
            <v>0</v>
          </cell>
          <cell r="L333">
            <v>0</v>
          </cell>
          <cell r="M333" t="str">
            <v>San Francisco  CA</v>
          </cell>
          <cell r="N333">
            <v>37042</v>
          </cell>
          <cell r="O333">
            <v>37773</v>
          </cell>
          <cell r="P333">
            <v>300</v>
          </cell>
          <cell r="R333" t="str">
            <v>Floating</v>
          </cell>
          <cell r="S333" t="str">
            <v>1MO LIBOR LAST BUS DAY BLOOMB</v>
          </cell>
          <cell r="T333">
            <v>7.0000000000000007E-2</v>
          </cell>
          <cell r="U333">
            <v>37135</v>
          </cell>
          <cell r="V333" t="str">
            <v>1</v>
          </cell>
          <cell r="W333">
            <v>3.2500000000000001E-2</v>
          </cell>
          <cell r="Y333">
            <v>3.7500000000000006E-2</v>
          </cell>
          <cell r="Z333" t="str">
            <v>1MO LIBOR LAST BUS DAY BLOOMB</v>
          </cell>
        </row>
        <row r="334">
          <cell r="E334" t="str">
            <v>011030667</v>
          </cell>
          <cell r="F334">
            <v>8444332</v>
          </cell>
          <cell r="G334" t="str">
            <v>Off</v>
          </cell>
          <cell r="H334" t="str">
            <v>SocGen</v>
          </cell>
          <cell r="I334" t="str">
            <v>GMACCM - Healthcare</v>
          </cell>
          <cell r="J334">
            <v>0</v>
          </cell>
          <cell r="L334">
            <v>0</v>
          </cell>
          <cell r="M334" t="str">
            <v>San Francisco  CA</v>
          </cell>
          <cell r="N334">
            <v>37042</v>
          </cell>
          <cell r="O334">
            <v>37773</v>
          </cell>
          <cell r="P334">
            <v>300</v>
          </cell>
          <cell r="R334" t="str">
            <v>Floating</v>
          </cell>
          <cell r="S334" t="str">
            <v>1MO LIBOR LAST BUS DAY BLOOMB</v>
          </cell>
          <cell r="T334">
            <v>7.0000000000000007E-2</v>
          </cell>
          <cell r="U334">
            <v>37135</v>
          </cell>
          <cell r="V334" t="str">
            <v>1</v>
          </cell>
          <cell r="W334">
            <v>3.2500000000000001E-2</v>
          </cell>
          <cell r="Y334">
            <v>3.7500000000000006E-2</v>
          </cell>
          <cell r="Z334" t="str">
            <v>1MO LIBOR LAST BUS DAY BLOOMB</v>
          </cell>
        </row>
        <row r="335">
          <cell r="E335" t="str">
            <v>011031969</v>
          </cell>
          <cell r="F335">
            <v>6380000</v>
          </cell>
          <cell r="G335" t="str">
            <v>On</v>
          </cell>
          <cell r="I335" t="str">
            <v>GMACCM - Healthcare</v>
          </cell>
          <cell r="J335">
            <v>0</v>
          </cell>
          <cell r="L335">
            <v>0</v>
          </cell>
          <cell r="M335" t="str">
            <v>San Diego  CA</v>
          </cell>
          <cell r="P335">
            <v>300</v>
          </cell>
          <cell r="R335" t="str">
            <v>Floating</v>
          </cell>
          <cell r="W335">
            <v>0.03</v>
          </cell>
          <cell r="Y335">
            <v>-0.03</v>
          </cell>
          <cell r="Z335">
            <v>0</v>
          </cell>
        </row>
        <row r="336">
          <cell r="E336" t="str">
            <v>011032032</v>
          </cell>
          <cell r="F336">
            <v>4300000</v>
          </cell>
          <cell r="G336" t="str">
            <v>On</v>
          </cell>
          <cell r="I336" t="str">
            <v>GMACCM - Healthcare</v>
          </cell>
          <cell r="J336">
            <v>0</v>
          </cell>
          <cell r="L336">
            <v>0</v>
          </cell>
          <cell r="M336" t="str">
            <v>Las Vegas  NV-AZ</v>
          </cell>
          <cell r="N336">
            <v>37073</v>
          </cell>
          <cell r="O336">
            <v>38169</v>
          </cell>
          <cell r="P336">
            <v>300</v>
          </cell>
          <cell r="R336" t="str">
            <v>Floating</v>
          </cell>
          <cell r="S336" t="str">
            <v>1MO LIBOR LAST BUS DAY BLOOMB</v>
          </cell>
          <cell r="U336">
            <v>37104</v>
          </cell>
          <cell r="V336" t="str">
            <v>1</v>
          </cell>
          <cell r="W336">
            <v>0.03</v>
          </cell>
          <cell r="Y336">
            <v>-0.03</v>
          </cell>
          <cell r="Z336" t="str">
            <v>1MO LIBOR LAST BUS DAY BLOOMB</v>
          </cell>
        </row>
        <row r="337">
          <cell r="E337" t="str">
            <v>011032737</v>
          </cell>
          <cell r="F337">
            <v>1400000</v>
          </cell>
          <cell r="G337" t="str">
            <v>On</v>
          </cell>
          <cell r="I337" t="str">
            <v>GMACCM - Healthcare</v>
          </cell>
          <cell r="J337">
            <v>0</v>
          </cell>
          <cell r="L337">
            <v>0</v>
          </cell>
          <cell r="M337" t="str">
            <v>Chicago  IL</v>
          </cell>
          <cell r="R337" t="str">
            <v>Unknown</v>
          </cell>
          <cell r="Y337">
            <v>0</v>
          </cell>
          <cell r="Z337">
            <v>0</v>
          </cell>
        </row>
        <row r="338">
          <cell r="E338" t="str">
            <v>011033193</v>
          </cell>
          <cell r="F338">
            <v>2720000</v>
          </cell>
          <cell r="G338" t="str">
            <v>On</v>
          </cell>
          <cell r="I338" t="str">
            <v>GMACCM - Healthcare</v>
          </cell>
          <cell r="J338">
            <v>0</v>
          </cell>
          <cell r="L338">
            <v>0</v>
          </cell>
          <cell r="M338" t="str">
            <v>Portland-Vancouver  OR-WA</v>
          </cell>
          <cell r="P338">
            <v>0</v>
          </cell>
          <cell r="R338" t="str">
            <v>Floating</v>
          </cell>
          <cell r="W338">
            <v>3.7499999999999999E-2</v>
          </cell>
          <cell r="Y338">
            <v>-3.7499999999999999E-2</v>
          </cell>
          <cell r="Z338">
            <v>0</v>
          </cell>
        </row>
        <row r="339">
          <cell r="E339" t="str">
            <v>011015795</v>
          </cell>
          <cell r="F339">
            <v>1552992.21</v>
          </cell>
          <cell r="G339" t="str">
            <v>On</v>
          </cell>
          <cell r="I339" t="str">
            <v>GMACCM - Healthcare</v>
          </cell>
          <cell r="J339" t="str">
            <v>Assisted Living</v>
          </cell>
          <cell r="K339" t="str">
            <v>ALF</v>
          </cell>
          <cell r="L339">
            <v>0.68207593876106198</v>
          </cell>
          <cell r="M339" t="str">
            <v>Atlanta  GA</v>
          </cell>
          <cell r="N339">
            <v>35538</v>
          </cell>
          <cell r="O339">
            <v>37377</v>
          </cell>
          <cell r="R339" t="str">
            <v>Floating</v>
          </cell>
          <cell r="S339" t="str">
            <v>1 MO LIBOR-WSJ-PUBLISH 1ST MTH</v>
          </cell>
          <cell r="T339">
            <v>5.7500000000000002E-2</v>
          </cell>
          <cell r="U339">
            <v>37135</v>
          </cell>
          <cell r="V339" t="str">
            <v>1</v>
          </cell>
          <cell r="W339">
            <v>0.02</v>
          </cell>
          <cell r="Y339">
            <v>3.7500000000000006E-2</v>
          </cell>
          <cell r="Z339" t="str">
            <v>1 MO LIBOR-WSJ-PUBLISH 1ST MTH</v>
          </cell>
        </row>
        <row r="340">
          <cell r="E340" t="str">
            <v>011015795</v>
          </cell>
          <cell r="F340">
            <v>6118071</v>
          </cell>
          <cell r="G340" t="str">
            <v>Off</v>
          </cell>
          <cell r="H340" t="str">
            <v>SocGen</v>
          </cell>
          <cell r="I340" t="str">
            <v>GMACCM - Healthcare</v>
          </cell>
          <cell r="J340" t="str">
            <v>Assisted Living</v>
          </cell>
          <cell r="K340" t="str">
            <v>ALF</v>
          </cell>
          <cell r="L340">
            <v>0.68207593876106198</v>
          </cell>
          <cell r="M340" t="str">
            <v>Atlanta  GA</v>
          </cell>
          <cell r="N340">
            <v>35538</v>
          </cell>
          <cell r="O340">
            <v>37377</v>
          </cell>
          <cell r="R340" t="str">
            <v>Floating</v>
          </cell>
          <cell r="S340" t="str">
            <v>1 MO LIBOR-WSJ-PUBLISH 1ST MTH</v>
          </cell>
          <cell r="T340">
            <v>5.7500000000000002E-2</v>
          </cell>
          <cell r="U340">
            <v>37135</v>
          </cell>
          <cell r="V340" t="str">
            <v>1</v>
          </cell>
          <cell r="W340">
            <v>0.02</v>
          </cell>
          <cell r="Y340">
            <v>3.7500000000000006E-2</v>
          </cell>
          <cell r="Z340" t="str">
            <v>1 MO LIBOR-WSJ-PUBLISH 1ST MTH</v>
          </cell>
        </row>
        <row r="341">
          <cell r="E341" t="str">
            <v>011015796</v>
          </cell>
          <cell r="F341">
            <v>1577185.57</v>
          </cell>
          <cell r="G341" t="str">
            <v>On</v>
          </cell>
          <cell r="I341" t="str">
            <v>GMACCM - Healthcare</v>
          </cell>
          <cell r="J341" t="str">
            <v>Assisted Living</v>
          </cell>
          <cell r="K341" t="str">
            <v>ALF</v>
          </cell>
          <cell r="L341">
            <v>0.68065470139130446</v>
          </cell>
          <cell r="M341" t="str">
            <v>Atlanta  GA</v>
          </cell>
          <cell r="N341">
            <v>35538</v>
          </cell>
          <cell r="O341">
            <v>37377</v>
          </cell>
          <cell r="R341" t="str">
            <v>Floating</v>
          </cell>
          <cell r="S341" t="str">
            <v>1 MO LIBOR-WSJ-PUBLISH 1ST MTH</v>
          </cell>
          <cell r="T341">
            <v>5.7500000000000002E-2</v>
          </cell>
          <cell r="U341">
            <v>37135</v>
          </cell>
          <cell r="V341" t="str">
            <v>1</v>
          </cell>
          <cell r="W341">
            <v>0.02</v>
          </cell>
          <cell r="Y341">
            <v>3.7500000000000006E-2</v>
          </cell>
          <cell r="Z341" t="str">
            <v>1 MO LIBOR-WSJ-PUBLISH 1ST MTH</v>
          </cell>
        </row>
        <row r="342">
          <cell r="E342" t="str">
            <v>011015796</v>
          </cell>
          <cell r="F342">
            <v>6214697</v>
          </cell>
          <cell r="G342" t="str">
            <v>Off</v>
          </cell>
          <cell r="H342" t="str">
            <v>SocGen</v>
          </cell>
          <cell r="I342" t="str">
            <v>GMACCM - Healthcare</v>
          </cell>
          <cell r="J342" t="str">
            <v>Assisted Living</v>
          </cell>
          <cell r="K342" t="str">
            <v>ALF</v>
          </cell>
          <cell r="L342">
            <v>0.68065470139130446</v>
          </cell>
          <cell r="M342" t="str">
            <v>Atlanta  GA</v>
          </cell>
          <cell r="N342">
            <v>35538</v>
          </cell>
          <cell r="O342">
            <v>37377</v>
          </cell>
          <cell r="R342" t="str">
            <v>Floating</v>
          </cell>
          <cell r="S342" t="str">
            <v>1 MO LIBOR-WSJ-PUBLISH 1ST MTH</v>
          </cell>
          <cell r="T342">
            <v>5.7500000000000002E-2</v>
          </cell>
          <cell r="U342">
            <v>37135</v>
          </cell>
          <cell r="V342" t="str">
            <v>1</v>
          </cell>
          <cell r="W342">
            <v>0.02</v>
          </cell>
          <cell r="Y342">
            <v>3.7500000000000006E-2</v>
          </cell>
          <cell r="Z342" t="str">
            <v>1 MO LIBOR-WSJ-PUBLISH 1ST MTH</v>
          </cell>
        </row>
        <row r="343">
          <cell r="E343" t="str">
            <v>011016021</v>
          </cell>
          <cell r="F343">
            <v>7141174.0800000001</v>
          </cell>
          <cell r="G343" t="str">
            <v>On</v>
          </cell>
          <cell r="I343" t="str">
            <v>GMACCM - Healthcare</v>
          </cell>
          <cell r="J343" t="str">
            <v>Assisted Living</v>
          </cell>
          <cell r="K343" t="str">
            <v>ALF</v>
          </cell>
          <cell r="L343">
            <v>0.73186972040816323</v>
          </cell>
          <cell r="M343" t="str">
            <v>Philadelphia  PA-NJ</v>
          </cell>
          <cell r="N343">
            <v>35696</v>
          </cell>
          <cell r="O343">
            <v>37500</v>
          </cell>
          <cell r="P343">
            <v>0</v>
          </cell>
          <cell r="R343" t="str">
            <v>Floating</v>
          </cell>
          <cell r="S343" t="str">
            <v>1 MO LIBOR-WSJ-PUBLISH 1ST MTH</v>
          </cell>
          <cell r="T343">
            <v>6.0999999999999999E-2</v>
          </cell>
          <cell r="U343">
            <v>37135</v>
          </cell>
          <cell r="V343" t="str">
            <v>1</v>
          </cell>
          <cell r="W343">
            <v>2.35E-2</v>
          </cell>
          <cell r="Y343">
            <v>3.7499999999999999E-2</v>
          </cell>
          <cell r="Z343" t="str">
            <v>1 MO LIBOR-WSJ-PUBLISH 1ST MTH</v>
          </cell>
        </row>
        <row r="344">
          <cell r="E344" t="str">
            <v>011016022</v>
          </cell>
          <cell r="F344">
            <v>6994336.3700000001</v>
          </cell>
          <cell r="G344" t="str">
            <v>On</v>
          </cell>
          <cell r="I344" t="str">
            <v>GMACCM - Healthcare</v>
          </cell>
          <cell r="J344" t="str">
            <v>Assisted Living</v>
          </cell>
          <cell r="K344" t="str">
            <v>ALF</v>
          </cell>
          <cell r="L344">
            <v>0.73175469166666662</v>
          </cell>
          <cell r="M344" t="str">
            <v>Philadelphia  PA-NJ</v>
          </cell>
          <cell r="N344">
            <v>35696</v>
          </cell>
          <cell r="O344">
            <v>37500</v>
          </cell>
          <cell r="P344">
            <v>0</v>
          </cell>
          <cell r="R344" t="str">
            <v>Floating</v>
          </cell>
          <cell r="S344" t="str">
            <v>1 MO LIBOR-WSJ-PUBLISH 1ST MTH</v>
          </cell>
          <cell r="T344">
            <v>6.0999999999999999E-2</v>
          </cell>
          <cell r="U344">
            <v>37135</v>
          </cell>
          <cell r="V344" t="str">
            <v>1</v>
          </cell>
          <cell r="W344">
            <v>2.35E-2</v>
          </cell>
          <cell r="Y344">
            <v>3.7499999999999999E-2</v>
          </cell>
          <cell r="Z344" t="str">
            <v>1 MO LIBOR-WSJ-PUBLISH 1ST MTH</v>
          </cell>
        </row>
        <row r="345">
          <cell r="E345" t="str">
            <v>011016168</v>
          </cell>
          <cell r="F345">
            <v>1180285.3799999999</v>
          </cell>
          <cell r="G345" t="str">
            <v>On</v>
          </cell>
          <cell r="I345" t="str">
            <v>GMACCM - Healthcare</v>
          </cell>
          <cell r="J345" t="str">
            <v>Assisted Living</v>
          </cell>
          <cell r="K345" t="str">
            <v>ALF</v>
          </cell>
          <cell r="L345">
            <v>0.6440047630434782</v>
          </cell>
          <cell r="M345" t="str">
            <v>Charlottesville  VA</v>
          </cell>
          <cell r="N345">
            <v>35697</v>
          </cell>
          <cell r="O345">
            <v>37530</v>
          </cell>
          <cell r="P345">
            <v>300</v>
          </cell>
          <cell r="R345" t="str">
            <v>Floating</v>
          </cell>
          <cell r="S345" t="str">
            <v>1 MO LIBOR-WSJ-PUBLISH 1ST MTH</v>
          </cell>
          <cell r="T345">
            <v>6.7500000000000004E-2</v>
          </cell>
          <cell r="U345">
            <v>37135</v>
          </cell>
          <cell r="V345" t="str">
            <v>1</v>
          </cell>
          <cell r="W345">
            <v>0.03</v>
          </cell>
          <cell r="Y345">
            <v>3.7500000000000006E-2</v>
          </cell>
          <cell r="Z345" t="str">
            <v>1 MO LIBOR-WSJ-PUBLISH 1ST MTH</v>
          </cell>
        </row>
        <row r="346">
          <cell r="E346" t="str">
            <v>011016279</v>
          </cell>
          <cell r="F346">
            <v>1658559.94</v>
          </cell>
          <cell r="G346" t="str">
            <v>On</v>
          </cell>
          <cell r="I346" t="str">
            <v>GMACCM - Healthcare</v>
          </cell>
          <cell r="J346" t="str">
            <v>Assisted Living</v>
          </cell>
          <cell r="K346" t="str">
            <v>ALF</v>
          </cell>
          <cell r="L346">
            <v>0.3480709580712788</v>
          </cell>
          <cell r="M346">
            <v>0</v>
          </cell>
          <cell r="N346">
            <v>35782</v>
          </cell>
          <cell r="O346">
            <v>37622</v>
          </cell>
          <cell r="P346">
            <v>300</v>
          </cell>
          <cell r="R346" t="str">
            <v>Floating</v>
          </cell>
          <cell r="S346" t="str">
            <v>1MO LIBOR LAST BUS DAY BLOOMB</v>
          </cell>
          <cell r="T346">
            <v>6.7500000000000004E-2</v>
          </cell>
          <cell r="U346">
            <v>37135</v>
          </cell>
          <cell r="V346" t="str">
            <v>1</v>
          </cell>
          <cell r="W346">
            <v>0.03</v>
          </cell>
          <cell r="Y346">
            <v>3.7500000000000006E-2</v>
          </cell>
          <cell r="Z346" t="str">
            <v>1MO LIBOR LAST BUS DAY BLOOMB</v>
          </cell>
        </row>
        <row r="347">
          <cell r="E347" t="str">
            <v>011016367</v>
          </cell>
          <cell r="F347">
            <v>1925323.53</v>
          </cell>
          <cell r="G347" t="str">
            <v>On</v>
          </cell>
          <cell r="I347" t="str">
            <v>GMACCM - Healthcare</v>
          </cell>
          <cell r="J347" t="str">
            <v>Assisted Living</v>
          </cell>
          <cell r="K347" t="str">
            <v>ALF</v>
          </cell>
          <cell r="L347">
            <v>0.701387891107078</v>
          </cell>
          <cell r="M347">
            <v>0</v>
          </cell>
          <cell r="N347">
            <v>35719</v>
          </cell>
          <cell r="O347">
            <v>37288</v>
          </cell>
          <cell r="P347">
            <v>300</v>
          </cell>
          <cell r="R347" t="str">
            <v>Floating</v>
          </cell>
          <cell r="S347" t="str">
            <v>1MO LIBOR LAST BUS DAY BLOOMB</v>
          </cell>
          <cell r="T347">
            <v>6.5000000000000002E-2</v>
          </cell>
          <cell r="U347">
            <v>37135</v>
          </cell>
          <cell r="V347" t="str">
            <v>1</v>
          </cell>
          <cell r="W347">
            <v>2.75E-2</v>
          </cell>
          <cell r="Y347">
            <v>3.7500000000000006E-2</v>
          </cell>
          <cell r="Z347" t="str">
            <v>1MO LIBOR LAST BUS DAY BLOOMB</v>
          </cell>
        </row>
        <row r="348">
          <cell r="E348" t="str">
            <v>011016745</v>
          </cell>
          <cell r="F348">
            <v>14227432.26</v>
          </cell>
          <cell r="G348" t="str">
            <v>On</v>
          </cell>
          <cell r="I348" t="str">
            <v>GMACCM - Healthcare</v>
          </cell>
          <cell r="J348" t="str">
            <v>Assisted Living</v>
          </cell>
          <cell r="K348" t="str">
            <v>ALF</v>
          </cell>
          <cell r="L348">
            <v>0.77028633675675673</v>
          </cell>
          <cell r="M348" t="str">
            <v>Colorado Springs  CO</v>
          </cell>
          <cell r="N348">
            <v>35809</v>
          </cell>
          <cell r="O348">
            <v>37621</v>
          </cell>
          <cell r="P348">
            <v>0</v>
          </cell>
          <cell r="R348" t="str">
            <v>Floating</v>
          </cell>
          <cell r="S348" t="str">
            <v>1MO LIBOR LAST BUS DAY BLOOMB</v>
          </cell>
          <cell r="T348">
            <v>6.5000000000000002E-2</v>
          </cell>
          <cell r="U348">
            <v>37135</v>
          </cell>
          <cell r="V348" t="str">
            <v>1</v>
          </cell>
          <cell r="W348">
            <v>2.75E-2</v>
          </cell>
          <cell r="Y348">
            <v>3.7500000000000006E-2</v>
          </cell>
          <cell r="Z348" t="str">
            <v>1MO LIBOR LAST BUS DAY BLOOMB</v>
          </cell>
        </row>
        <row r="349">
          <cell r="E349" t="str">
            <v>011016760</v>
          </cell>
          <cell r="F349">
            <v>1253681.79</v>
          </cell>
          <cell r="G349" t="str">
            <v>On</v>
          </cell>
          <cell r="I349" t="str">
            <v>GMACCM - Healthcare</v>
          </cell>
          <cell r="J349" t="str">
            <v>Assisted Living</v>
          </cell>
          <cell r="K349" t="str">
            <v>ALF</v>
          </cell>
          <cell r="L349">
            <v>0.65541782395833326</v>
          </cell>
          <cell r="M349" t="str">
            <v>Norfolk-Virginia Beach-Newport News</v>
          </cell>
          <cell r="N349">
            <v>35894</v>
          </cell>
          <cell r="O349">
            <v>37742</v>
          </cell>
          <cell r="P349">
            <v>0</v>
          </cell>
          <cell r="R349" t="str">
            <v>Floating</v>
          </cell>
          <cell r="S349" t="str">
            <v>1 MO LIBOR-WSJ-PUBLISH 1ST MTH</v>
          </cell>
          <cell r="T349">
            <v>6.7500000000000004E-2</v>
          </cell>
          <cell r="U349">
            <v>37135</v>
          </cell>
          <cell r="V349" t="str">
            <v>1</v>
          </cell>
          <cell r="W349">
            <v>0.03</v>
          </cell>
          <cell r="Y349">
            <v>3.7500000000000006E-2</v>
          </cell>
          <cell r="Z349" t="str">
            <v>1 MO LIBOR-WSJ-PUBLISH 1ST MTH</v>
          </cell>
        </row>
        <row r="350">
          <cell r="E350" t="str">
            <v>011017001</v>
          </cell>
          <cell r="F350">
            <v>7167684</v>
          </cell>
          <cell r="G350" t="str">
            <v>On</v>
          </cell>
          <cell r="I350" t="str">
            <v>GMACCM - Healthcare</v>
          </cell>
          <cell r="J350" t="str">
            <v>Assisted Living</v>
          </cell>
          <cell r="K350" t="str">
            <v>ALF</v>
          </cell>
          <cell r="L350">
            <v>0.77909608695652177</v>
          </cell>
          <cell r="M350">
            <v>0</v>
          </cell>
          <cell r="N350">
            <v>36599</v>
          </cell>
          <cell r="O350">
            <v>38443</v>
          </cell>
          <cell r="P350">
            <v>300</v>
          </cell>
          <cell r="R350" t="str">
            <v>Floating</v>
          </cell>
          <cell r="S350" t="str">
            <v>1MO LIBOR LAST BUS DAY BLOOMB</v>
          </cell>
          <cell r="T350">
            <v>6.1499999999999999E-2</v>
          </cell>
          <cell r="U350">
            <v>37135</v>
          </cell>
          <cell r="V350" t="str">
            <v>1</v>
          </cell>
          <cell r="W350">
            <v>2.4E-2</v>
          </cell>
          <cell r="Y350">
            <v>3.7499999999999999E-2</v>
          </cell>
          <cell r="Z350" t="str">
            <v>1MO LIBOR LAST BUS DAY BLOOMB</v>
          </cell>
        </row>
        <row r="351">
          <cell r="E351" t="str">
            <v>011017002</v>
          </cell>
          <cell r="F351">
            <v>4445445.76</v>
          </cell>
          <cell r="G351" t="str">
            <v>On</v>
          </cell>
          <cell r="I351" t="str">
            <v>GMACCM - Healthcare</v>
          </cell>
          <cell r="J351" t="str">
            <v>Assisted Living</v>
          </cell>
          <cell r="K351" t="str">
            <v>ALF</v>
          </cell>
          <cell r="L351">
            <v>0.47455819148936168</v>
          </cell>
          <cell r="M351" t="str">
            <v>Monmouth-Ocean  NJ</v>
          </cell>
          <cell r="N351">
            <v>36090</v>
          </cell>
          <cell r="O351">
            <v>37926</v>
          </cell>
          <cell r="P351">
            <v>300</v>
          </cell>
          <cell r="R351" t="str">
            <v>Floating</v>
          </cell>
          <cell r="S351" t="str">
            <v>1MO LIBOR LAST BUS DAY BLOOMB</v>
          </cell>
          <cell r="T351">
            <v>6.1499999999999999E-2</v>
          </cell>
          <cell r="U351">
            <v>37135</v>
          </cell>
          <cell r="V351" t="str">
            <v>1</v>
          </cell>
          <cell r="W351">
            <v>2.4E-2</v>
          </cell>
          <cell r="Y351">
            <v>3.7499999999999999E-2</v>
          </cell>
          <cell r="Z351" t="str">
            <v>1MO LIBOR LAST BUS DAY BLOOMB</v>
          </cell>
        </row>
        <row r="352">
          <cell r="E352" t="str">
            <v>011017029</v>
          </cell>
          <cell r="F352">
            <v>7140922.1900000004</v>
          </cell>
          <cell r="G352" t="str">
            <v>On</v>
          </cell>
          <cell r="I352" t="str">
            <v>GMACCM - Healthcare</v>
          </cell>
          <cell r="J352" t="str">
            <v>Assisted Living</v>
          </cell>
          <cell r="K352" t="str">
            <v>ALF</v>
          </cell>
          <cell r="L352">
            <v>0.73919016907216495</v>
          </cell>
          <cell r="M352" t="str">
            <v>Philadelphia  PA-NJ</v>
          </cell>
          <cell r="N352">
            <v>35949</v>
          </cell>
          <cell r="O352">
            <v>37775</v>
          </cell>
          <cell r="P352">
            <v>0</v>
          </cell>
          <cell r="R352" t="str">
            <v>Floating</v>
          </cell>
          <cell r="S352" t="str">
            <v>1 MO LIBOR-WSJ-PUBLISH 1ST MTH</v>
          </cell>
          <cell r="T352">
            <v>6.0999999999999999E-2</v>
          </cell>
          <cell r="U352">
            <v>37135</v>
          </cell>
          <cell r="V352" t="str">
            <v>1</v>
          </cell>
          <cell r="W352">
            <v>2.35E-2</v>
          </cell>
          <cell r="Y352">
            <v>3.7499999999999999E-2</v>
          </cell>
          <cell r="Z352" t="str">
            <v>1 MO LIBOR-WSJ-PUBLISH 1ST MTH</v>
          </cell>
        </row>
        <row r="353">
          <cell r="E353" t="str">
            <v>011017030</v>
          </cell>
          <cell r="F353">
            <v>7214539.9000000004</v>
          </cell>
          <cell r="G353" t="str">
            <v>On</v>
          </cell>
          <cell r="I353" t="str">
            <v>GMACCM - Healthcare</v>
          </cell>
          <cell r="J353" t="str">
            <v>Assisted Living</v>
          </cell>
          <cell r="K353" t="str">
            <v>ALF</v>
          </cell>
          <cell r="L353">
            <v>0.75458995937500006</v>
          </cell>
          <cell r="M353" t="str">
            <v>Philadelphia  PA-NJ</v>
          </cell>
          <cell r="N353">
            <v>35949</v>
          </cell>
          <cell r="O353">
            <v>37775</v>
          </cell>
          <cell r="P353">
            <v>0</v>
          </cell>
          <cell r="R353" t="str">
            <v>Floating</v>
          </cell>
          <cell r="S353" t="str">
            <v>1 MO LIBOR-WSJ-PUBLISH 1ST MTH</v>
          </cell>
          <cell r="T353">
            <v>6.0999999999999999E-2</v>
          </cell>
          <cell r="U353">
            <v>37135</v>
          </cell>
          <cell r="V353" t="str">
            <v>1</v>
          </cell>
          <cell r="W353">
            <v>2.35E-2</v>
          </cell>
          <cell r="Y353">
            <v>3.7499999999999999E-2</v>
          </cell>
          <cell r="Z353" t="str">
            <v>1 MO LIBOR-WSJ-PUBLISH 1ST MTH</v>
          </cell>
        </row>
        <row r="354">
          <cell r="E354" t="str">
            <v>011017192</v>
          </cell>
          <cell r="F354">
            <v>7754494.0199999996</v>
          </cell>
          <cell r="G354" t="str">
            <v>On</v>
          </cell>
          <cell r="I354" t="str">
            <v>GMACCM - Healthcare</v>
          </cell>
          <cell r="J354" t="str">
            <v>Assisted Living</v>
          </cell>
          <cell r="K354" t="str">
            <v>ALF</v>
          </cell>
          <cell r="L354">
            <v>0.60561625058365764</v>
          </cell>
          <cell r="M354" t="str">
            <v>Los Angeles-Long Beach  CA</v>
          </cell>
          <cell r="N354">
            <v>35878</v>
          </cell>
          <cell r="O354">
            <v>37347</v>
          </cell>
          <cell r="P354">
            <v>0</v>
          </cell>
          <cell r="R354" t="str">
            <v>Floating</v>
          </cell>
          <cell r="S354" t="str">
            <v>1MO LIBOR LAST BUS DAY BLOOMB</v>
          </cell>
          <cell r="T354">
            <v>6.5000000000000002E-2</v>
          </cell>
          <cell r="U354">
            <v>37135</v>
          </cell>
          <cell r="V354" t="str">
            <v>1</v>
          </cell>
          <cell r="W354">
            <v>2.75E-2</v>
          </cell>
          <cell r="Y354">
            <v>3.7500000000000006E-2</v>
          </cell>
          <cell r="Z354" t="str">
            <v>1MO LIBOR LAST BUS DAY BLOOMB</v>
          </cell>
        </row>
        <row r="355">
          <cell r="E355" t="str">
            <v>011017206</v>
          </cell>
          <cell r="F355">
            <v>1964515</v>
          </cell>
          <cell r="G355" t="str">
            <v>On</v>
          </cell>
          <cell r="I355" t="str">
            <v>GMACCM - Healthcare</v>
          </cell>
          <cell r="J355" t="str">
            <v>Assisted Living</v>
          </cell>
          <cell r="K355" t="str">
            <v>ALF</v>
          </cell>
          <cell r="L355">
            <v>0.70921119133574007</v>
          </cell>
          <cell r="M355">
            <v>0</v>
          </cell>
          <cell r="N355">
            <v>35823</v>
          </cell>
          <cell r="O355">
            <v>37622</v>
          </cell>
          <cell r="P355">
            <v>300</v>
          </cell>
          <cell r="R355" t="str">
            <v>Floating</v>
          </cell>
          <cell r="S355" t="str">
            <v>1MO LIBOR LAST BUS DAY BLOOMB</v>
          </cell>
          <cell r="T355">
            <v>6.5000000000000002E-2</v>
          </cell>
          <cell r="U355">
            <v>37135</v>
          </cell>
          <cell r="V355" t="str">
            <v>1</v>
          </cell>
          <cell r="W355">
            <v>2.75E-2</v>
          </cell>
          <cell r="Y355">
            <v>3.7500000000000006E-2</v>
          </cell>
          <cell r="Z355" t="str">
            <v>1MO LIBOR LAST BUS DAY BLOOMB</v>
          </cell>
        </row>
        <row r="356">
          <cell r="E356" t="str">
            <v>011017243</v>
          </cell>
          <cell r="F356">
            <v>27041174.190000001</v>
          </cell>
          <cell r="G356" t="str">
            <v>On</v>
          </cell>
          <cell r="I356" t="str">
            <v>GMACCM - Healthcare</v>
          </cell>
          <cell r="J356" t="str">
            <v>Assisted Living</v>
          </cell>
          <cell r="K356" t="str">
            <v>ALF</v>
          </cell>
          <cell r="L356">
            <v>0.79370196403508775</v>
          </cell>
          <cell r="M356" t="str">
            <v>Tampa-St. Petersburg-Clearwater  FL</v>
          </cell>
          <cell r="N356">
            <v>35958</v>
          </cell>
          <cell r="O356">
            <v>37803</v>
          </cell>
          <cell r="P356">
            <v>0</v>
          </cell>
          <cell r="R356" t="str">
            <v>Floating</v>
          </cell>
          <cell r="S356" t="str">
            <v>1 MO LIBOR-WSJ-PUBLISH 1ST MTH</v>
          </cell>
          <cell r="T356">
            <v>6.5000000000000002E-2</v>
          </cell>
          <cell r="U356">
            <v>37135</v>
          </cell>
          <cell r="V356" t="str">
            <v>1</v>
          </cell>
          <cell r="W356">
            <v>2.75E-2</v>
          </cell>
          <cell r="Y356">
            <v>3.7500000000000006E-2</v>
          </cell>
          <cell r="Z356" t="str">
            <v>1 MO LIBOR-WSJ-PUBLISH 1ST MTH</v>
          </cell>
        </row>
        <row r="357">
          <cell r="E357" t="str">
            <v>011017351</v>
          </cell>
          <cell r="F357">
            <v>787298.19</v>
          </cell>
          <cell r="G357" t="str">
            <v>On</v>
          </cell>
          <cell r="I357" t="str">
            <v>GMACCM - Healthcare</v>
          </cell>
          <cell r="J357" t="str">
            <v>Assisted Living</v>
          </cell>
          <cell r="K357" t="str">
            <v>ALF</v>
          </cell>
          <cell r="L357">
            <v>0.73116867407407404</v>
          </cell>
          <cell r="M357" t="str">
            <v>Tucson  AZ</v>
          </cell>
          <cell r="N357">
            <v>35957</v>
          </cell>
          <cell r="O357">
            <v>37773</v>
          </cell>
          <cell r="P357">
            <v>300</v>
          </cell>
          <cell r="R357" t="str">
            <v>Floating</v>
          </cell>
          <cell r="S357" t="str">
            <v>1MO LIBOR LAST BUS DAY BLOOMB</v>
          </cell>
          <cell r="T357">
            <v>6.5000000000000002E-2</v>
          </cell>
          <cell r="U357">
            <v>37135</v>
          </cell>
          <cell r="V357" t="str">
            <v>1</v>
          </cell>
          <cell r="W357">
            <v>2.75E-2</v>
          </cell>
          <cell r="Y357">
            <v>3.7500000000000006E-2</v>
          </cell>
          <cell r="Z357" t="str">
            <v>1MO LIBOR LAST BUS DAY BLOOMB</v>
          </cell>
        </row>
        <row r="358">
          <cell r="E358" t="str">
            <v>011017351</v>
          </cell>
          <cell r="F358">
            <v>3171928</v>
          </cell>
          <cell r="G358" t="str">
            <v>Off</v>
          </cell>
          <cell r="H358" t="str">
            <v>SocGen</v>
          </cell>
          <cell r="I358" t="str">
            <v>GMACCM - Healthcare</v>
          </cell>
          <cell r="J358" t="str">
            <v>Assisted Living</v>
          </cell>
          <cell r="K358" t="str">
            <v>ALF</v>
          </cell>
          <cell r="L358">
            <v>0.73116867407407404</v>
          </cell>
          <cell r="M358" t="str">
            <v>Tucson  AZ</v>
          </cell>
          <cell r="N358">
            <v>35957</v>
          </cell>
          <cell r="O358">
            <v>37773</v>
          </cell>
          <cell r="P358">
            <v>300</v>
          </cell>
          <cell r="R358" t="str">
            <v>Floating</v>
          </cell>
          <cell r="S358" t="str">
            <v>1MO LIBOR LAST BUS DAY BLOOMB</v>
          </cell>
          <cell r="T358">
            <v>6.5000000000000002E-2</v>
          </cell>
          <cell r="U358">
            <v>37135</v>
          </cell>
          <cell r="V358" t="str">
            <v>1</v>
          </cell>
          <cell r="W358">
            <v>2.75E-2</v>
          </cell>
          <cell r="Y358">
            <v>3.7500000000000006E-2</v>
          </cell>
          <cell r="Z358" t="str">
            <v>1MO LIBOR LAST BUS DAY BLOOMB</v>
          </cell>
        </row>
        <row r="359">
          <cell r="E359" t="str">
            <v>011017365</v>
          </cell>
          <cell r="F359">
            <v>2561527.7599999998</v>
          </cell>
          <cell r="G359" t="str">
            <v>On</v>
          </cell>
          <cell r="I359" t="str">
            <v>GMACCM - Healthcare</v>
          </cell>
          <cell r="J359" t="str">
            <v>Assisted Living</v>
          </cell>
          <cell r="K359" t="str">
            <v>ALF</v>
          </cell>
          <cell r="L359">
            <v>0.73523388571428572</v>
          </cell>
          <cell r="M359" t="str">
            <v>Daytona Beach  FL</v>
          </cell>
          <cell r="N359">
            <v>35916</v>
          </cell>
          <cell r="O359">
            <v>37773</v>
          </cell>
          <cell r="P359">
            <v>300</v>
          </cell>
          <cell r="R359" t="str">
            <v>Floating</v>
          </cell>
          <cell r="S359" t="str">
            <v>1MO LIBOR LAST BUS DAY BLOOMB</v>
          </cell>
          <cell r="T359">
            <v>6.5000000000000002E-2</v>
          </cell>
          <cell r="U359">
            <v>37135</v>
          </cell>
          <cell r="V359" t="str">
            <v>1</v>
          </cell>
          <cell r="W359">
            <v>2.75E-2</v>
          </cell>
          <cell r="Y359">
            <v>3.7500000000000006E-2</v>
          </cell>
          <cell r="Z359" t="str">
            <v>1MO LIBOR LAST BUS DAY BLOOMB</v>
          </cell>
        </row>
        <row r="360">
          <cell r="E360" t="str">
            <v>011017394</v>
          </cell>
          <cell r="F360">
            <v>12160000</v>
          </cell>
          <cell r="G360" t="str">
            <v>On</v>
          </cell>
          <cell r="I360" t="str">
            <v>GMACCM - Healthcare</v>
          </cell>
          <cell r="J360" t="str">
            <v>Assisted Living</v>
          </cell>
          <cell r="K360" t="str">
            <v>ALF</v>
          </cell>
          <cell r="L360">
            <v>0.76</v>
          </cell>
          <cell r="M360" t="str">
            <v>Sacramento  CA</v>
          </cell>
          <cell r="N360">
            <v>36900</v>
          </cell>
          <cell r="O360">
            <v>38018</v>
          </cell>
          <cell r="P360">
            <v>0</v>
          </cell>
          <cell r="R360" t="str">
            <v>Floating</v>
          </cell>
          <cell r="S360" t="str">
            <v>1MO LIBOR LAST BUS DAY BLOOMB</v>
          </cell>
          <cell r="T360">
            <v>6.4000000000000001E-2</v>
          </cell>
          <cell r="U360">
            <v>37135</v>
          </cell>
          <cell r="V360" t="str">
            <v>1</v>
          </cell>
          <cell r="W360">
            <v>2.6499999999999999E-2</v>
          </cell>
          <cell r="Y360">
            <v>3.7500000000000006E-2</v>
          </cell>
          <cell r="Z360" t="str">
            <v>1MO LIBOR LAST BUS DAY BLOOMB</v>
          </cell>
        </row>
        <row r="361">
          <cell r="E361" t="str">
            <v>011017460</v>
          </cell>
          <cell r="F361">
            <v>7563870.0700000003</v>
          </cell>
          <cell r="G361" t="str">
            <v>On</v>
          </cell>
          <cell r="I361" t="str">
            <v>GMACCM - Healthcare</v>
          </cell>
          <cell r="J361" t="str">
            <v>Assisted Living</v>
          </cell>
          <cell r="K361" t="str">
            <v>ALF</v>
          </cell>
          <cell r="L361">
            <v>0.759436483</v>
          </cell>
          <cell r="M361" t="str">
            <v>Baltimore  MD</v>
          </cell>
          <cell r="N361">
            <v>35915</v>
          </cell>
          <cell r="O361">
            <v>37104</v>
          </cell>
          <cell r="P361">
            <v>0</v>
          </cell>
          <cell r="R361" t="str">
            <v>Floating</v>
          </cell>
          <cell r="S361" t="str">
            <v>1MO LIBOR LAST BUS DAY BLOOMB</v>
          </cell>
          <cell r="T361">
            <v>7.2499999999999995E-2</v>
          </cell>
          <cell r="U361">
            <v>37135</v>
          </cell>
          <cell r="V361" t="str">
            <v>1</v>
          </cell>
          <cell r="W361">
            <v>3.5000000000000003E-2</v>
          </cell>
          <cell r="Y361">
            <v>3.7499999999999992E-2</v>
          </cell>
          <cell r="Z361" t="str">
            <v>1MO LIBOR LAST BUS DAY BLOOMB</v>
          </cell>
        </row>
        <row r="362">
          <cell r="E362" t="str">
            <v>011017461</v>
          </cell>
          <cell r="F362">
            <v>5311215.5599999996</v>
          </cell>
          <cell r="G362" t="str">
            <v>On</v>
          </cell>
          <cell r="I362" t="str">
            <v>GMACCM - Healthcare</v>
          </cell>
          <cell r="J362" t="str">
            <v>Assisted Living</v>
          </cell>
          <cell r="K362" t="str">
            <v>ALF</v>
          </cell>
          <cell r="L362">
            <v>0.66657855749999995</v>
          </cell>
          <cell r="M362">
            <v>0</v>
          </cell>
          <cell r="N362">
            <v>35915</v>
          </cell>
          <cell r="O362">
            <v>37104</v>
          </cell>
          <cell r="P362">
            <v>0</v>
          </cell>
          <cell r="R362" t="str">
            <v>Floating</v>
          </cell>
          <cell r="S362" t="str">
            <v>1MO LIBOR LAST BUS DAY BLOOMB</v>
          </cell>
          <cell r="T362">
            <v>7.2499999999999995E-2</v>
          </cell>
          <cell r="U362">
            <v>37135</v>
          </cell>
          <cell r="V362" t="str">
            <v>1</v>
          </cell>
          <cell r="W362">
            <v>3.5000000000000003E-2</v>
          </cell>
          <cell r="Y362">
            <v>3.7499999999999992E-2</v>
          </cell>
          <cell r="Z362" t="str">
            <v>1MO LIBOR LAST BUS DAY BLOOMB</v>
          </cell>
        </row>
        <row r="363">
          <cell r="E363" t="str">
            <v>011017575</v>
          </cell>
          <cell r="F363">
            <v>23276751.789999999</v>
          </cell>
          <cell r="G363" t="str">
            <v>On</v>
          </cell>
          <cell r="I363" t="str">
            <v>GMACCM - Healthcare</v>
          </cell>
          <cell r="J363" t="str">
            <v>Assisted Living</v>
          </cell>
          <cell r="K363" t="str">
            <v>ALF</v>
          </cell>
          <cell r="L363">
            <v>0.74195238095238092</v>
          </cell>
          <cell r="M363" t="str">
            <v>Chicago  IL</v>
          </cell>
          <cell r="N363">
            <v>36091</v>
          </cell>
          <cell r="O363">
            <v>37926</v>
          </cell>
          <cell r="P363">
            <v>0</v>
          </cell>
          <cell r="R363" t="str">
            <v>Floating</v>
          </cell>
          <cell r="S363" t="str">
            <v>1MO LIBOR LAST BUS DAY BLOOMB</v>
          </cell>
          <cell r="T363">
            <v>5.9499999999999997E-2</v>
          </cell>
          <cell r="U363">
            <v>37135</v>
          </cell>
          <cell r="V363" t="str">
            <v>1</v>
          </cell>
          <cell r="W363">
            <v>2.1999999999999999E-2</v>
          </cell>
          <cell r="Y363">
            <v>3.7499999999999999E-2</v>
          </cell>
          <cell r="Z363" t="str">
            <v>1MO LIBOR LAST BUS DAY BLOOMB</v>
          </cell>
        </row>
        <row r="364">
          <cell r="E364" t="str">
            <v>011017718</v>
          </cell>
          <cell r="F364">
            <v>11557805.439999999</v>
          </cell>
          <cell r="G364" t="str">
            <v>On</v>
          </cell>
          <cell r="I364" t="str">
            <v>GMACCM - Healthcare</v>
          </cell>
          <cell r="J364" t="str">
            <v>Assisted Living</v>
          </cell>
          <cell r="K364" t="str">
            <v>ALF</v>
          </cell>
          <cell r="L364">
            <v>0.74835417741935484</v>
          </cell>
          <cell r="M364" t="str">
            <v>Detroit  MI</v>
          </cell>
          <cell r="N364">
            <v>35999</v>
          </cell>
          <cell r="O364">
            <v>37803</v>
          </cell>
          <cell r="P364">
            <v>0</v>
          </cell>
          <cell r="R364" t="str">
            <v>Floating</v>
          </cell>
          <cell r="S364" t="str">
            <v>1 MO LIBOR-WSJ-PUBLISH 1ST MTH</v>
          </cell>
          <cell r="T364">
            <v>6.0999999999999999E-2</v>
          </cell>
          <cell r="U364">
            <v>37135</v>
          </cell>
          <cell r="V364" t="str">
            <v>1</v>
          </cell>
          <cell r="W364">
            <v>2.35E-2</v>
          </cell>
          <cell r="Y364">
            <v>3.7499999999999999E-2</v>
          </cell>
          <cell r="Z364" t="str">
            <v>1 MO LIBOR-WSJ-PUBLISH 1ST MTH</v>
          </cell>
        </row>
        <row r="365">
          <cell r="E365" t="str">
            <v>011017742</v>
          </cell>
          <cell r="F365">
            <v>901684.76</v>
          </cell>
          <cell r="G365" t="str">
            <v>On</v>
          </cell>
          <cell r="I365" t="str">
            <v>GMACCM - Healthcare</v>
          </cell>
          <cell r="J365" t="str">
            <v>Assisted Living</v>
          </cell>
          <cell r="K365" t="str">
            <v>ALF</v>
          </cell>
          <cell r="L365">
            <v>0.71752263809523809</v>
          </cell>
          <cell r="M365" t="str">
            <v>Memphis  TN-AR-MS</v>
          </cell>
          <cell r="N365">
            <v>36060</v>
          </cell>
          <cell r="O365">
            <v>38047</v>
          </cell>
          <cell r="P365">
            <v>300</v>
          </cell>
          <cell r="R365" t="str">
            <v>Floating</v>
          </cell>
          <cell r="S365" t="str">
            <v>1MO LIBOR LAST BUS DAY BLOOMB</v>
          </cell>
          <cell r="T365">
            <v>6.4000000000000001E-2</v>
          </cell>
          <cell r="U365">
            <v>37135</v>
          </cell>
          <cell r="V365" t="str">
            <v>1</v>
          </cell>
          <cell r="W365">
            <v>2.6499999999999999E-2</v>
          </cell>
          <cell r="Y365">
            <v>3.7500000000000006E-2</v>
          </cell>
          <cell r="Z365" t="str">
            <v>1MO LIBOR LAST BUS DAY BLOOMB</v>
          </cell>
        </row>
        <row r="366">
          <cell r="E366" t="str">
            <v>011017742</v>
          </cell>
          <cell r="F366">
            <v>3631605</v>
          </cell>
          <cell r="G366" t="str">
            <v>Off</v>
          </cell>
          <cell r="H366" t="str">
            <v>SocGen</v>
          </cell>
          <cell r="I366" t="str">
            <v>GMACCM - Healthcare</v>
          </cell>
          <cell r="J366" t="str">
            <v>Assisted Living</v>
          </cell>
          <cell r="K366" t="str">
            <v>ALF</v>
          </cell>
          <cell r="L366">
            <v>0.71752263809523809</v>
          </cell>
          <cell r="M366" t="str">
            <v>Memphis  TN-AR-MS</v>
          </cell>
          <cell r="N366">
            <v>36060</v>
          </cell>
          <cell r="O366">
            <v>38047</v>
          </cell>
          <cell r="P366">
            <v>300</v>
          </cell>
          <cell r="R366" t="str">
            <v>Floating</v>
          </cell>
          <cell r="S366" t="str">
            <v>1MO LIBOR LAST BUS DAY BLOOMB</v>
          </cell>
          <cell r="T366">
            <v>6.4000000000000001E-2</v>
          </cell>
          <cell r="U366">
            <v>37135</v>
          </cell>
          <cell r="V366" t="str">
            <v>1</v>
          </cell>
          <cell r="W366">
            <v>2.6499999999999999E-2</v>
          </cell>
          <cell r="Y366">
            <v>3.7500000000000006E-2</v>
          </cell>
          <cell r="Z366" t="str">
            <v>1MO LIBOR LAST BUS DAY BLOOMB</v>
          </cell>
        </row>
        <row r="367">
          <cell r="E367" t="str">
            <v>011017743</v>
          </cell>
          <cell r="F367">
            <v>4389909.03</v>
          </cell>
          <cell r="G367" t="str">
            <v>On</v>
          </cell>
          <cell r="I367" t="str">
            <v>GMACCM - Healthcare</v>
          </cell>
          <cell r="J367" t="str">
            <v>Assisted Living</v>
          </cell>
          <cell r="K367" t="str">
            <v>ALF</v>
          </cell>
          <cell r="L367">
            <v>0.75973403620689661</v>
          </cell>
          <cell r="M367" t="str">
            <v>Phoenix-Mesa  AZ</v>
          </cell>
          <cell r="N367">
            <v>36438</v>
          </cell>
          <cell r="O367">
            <v>37865</v>
          </cell>
          <cell r="P367">
            <v>300</v>
          </cell>
          <cell r="R367" t="str">
            <v>Floating</v>
          </cell>
          <cell r="S367" t="str">
            <v>1MO LIBOR LAST BUS DAY BLOOMB</v>
          </cell>
          <cell r="T367">
            <v>6.5000000000000002E-2</v>
          </cell>
          <cell r="U367">
            <v>37135</v>
          </cell>
          <cell r="V367" t="str">
            <v>1</v>
          </cell>
          <cell r="W367">
            <v>2.75E-2</v>
          </cell>
          <cell r="Y367">
            <v>3.7500000000000006E-2</v>
          </cell>
          <cell r="Z367" t="str">
            <v>1MO LIBOR LAST BUS DAY BLOOMB</v>
          </cell>
        </row>
        <row r="368">
          <cell r="E368" t="str">
            <v>011017876</v>
          </cell>
          <cell r="F368">
            <v>11051414.689999999</v>
          </cell>
          <cell r="G368" t="str">
            <v>On</v>
          </cell>
          <cell r="I368" t="str">
            <v>GMACCM - Healthcare</v>
          </cell>
          <cell r="J368" t="str">
            <v>Assisted Living</v>
          </cell>
          <cell r="K368" t="str">
            <v>ALF</v>
          </cell>
          <cell r="L368">
            <v>0.60626883989071034</v>
          </cell>
          <cell r="M368" t="str">
            <v>Middlesex-Somerset-Hunterdon  NJ</v>
          </cell>
          <cell r="N368">
            <v>36108</v>
          </cell>
          <cell r="O368">
            <v>37926</v>
          </cell>
          <cell r="P368">
            <v>25</v>
          </cell>
          <cell r="R368" t="str">
            <v>Floating</v>
          </cell>
          <cell r="S368" t="str">
            <v>1 MO LIBOR-WSJ-PUBLISH 1ST MTH</v>
          </cell>
          <cell r="T368">
            <v>6.25E-2</v>
          </cell>
          <cell r="U368">
            <v>37135</v>
          </cell>
          <cell r="V368" t="str">
            <v>1</v>
          </cell>
          <cell r="W368">
            <v>2.5000000000000001E-2</v>
          </cell>
          <cell r="Y368">
            <v>3.7499999999999999E-2</v>
          </cell>
          <cell r="Z368" t="str">
            <v>1 MO LIBOR-WSJ-PUBLISH 1ST MTH</v>
          </cell>
        </row>
        <row r="369">
          <cell r="E369" t="str">
            <v>011017983</v>
          </cell>
          <cell r="F369">
            <v>3361500</v>
          </cell>
          <cell r="G369" t="str">
            <v>On</v>
          </cell>
          <cell r="I369" t="str">
            <v>GMACCM - Healthcare</v>
          </cell>
          <cell r="J369" t="str">
            <v>Assisted Living</v>
          </cell>
          <cell r="K369" t="str">
            <v>ALF</v>
          </cell>
          <cell r="L369">
            <v>0.41499999999999998</v>
          </cell>
          <cell r="M369" t="str">
            <v>Charleston-North Charleston  SC</v>
          </cell>
          <cell r="N369">
            <v>36284</v>
          </cell>
          <cell r="O369">
            <v>37052</v>
          </cell>
          <cell r="P369">
            <v>300</v>
          </cell>
          <cell r="R369" t="str">
            <v>Floating</v>
          </cell>
          <cell r="S369" t="str">
            <v>MUNICAPAL SWAP INDEX - PSA</v>
          </cell>
          <cell r="T369">
            <v>8.7813000000000002E-2</v>
          </cell>
          <cell r="U369">
            <v>37113</v>
          </cell>
          <cell r="V369" t="str">
            <v>1</v>
          </cell>
          <cell r="W369">
            <v>0.03</v>
          </cell>
          <cell r="Y369">
            <v>5.7813000000000003E-2</v>
          </cell>
          <cell r="Z369" t="str">
            <v>MUNICAPAL SWAP INDEX - PSA</v>
          </cell>
        </row>
        <row r="370">
          <cell r="E370" t="str">
            <v>011017984</v>
          </cell>
          <cell r="F370">
            <v>3425500</v>
          </cell>
          <cell r="G370" t="str">
            <v>On</v>
          </cell>
          <cell r="I370" t="str">
            <v>GMACCM - Healthcare</v>
          </cell>
          <cell r="J370" t="str">
            <v>Assisted Living</v>
          </cell>
          <cell r="K370" t="str">
            <v>ALF</v>
          </cell>
          <cell r="L370">
            <v>0.37233695652173915</v>
          </cell>
          <cell r="M370" t="str">
            <v>Jacksonville  FL</v>
          </cell>
          <cell r="N370">
            <v>36131</v>
          </cell>
          <cell r="O370">
            <v>36976</v>
          </cell>
          <cell r="P370">
            <v>300</v>
          </cell>
          <cell r="R370" t="str">
            <v>Floating</v>
          </cell>
          <cell r="S370" t="str">
            <v>MUNICAPAL SWAP INDEX - PSA</v>
          </cell>
          <cell r="T370">
            <v>8.7813000000000002E-2</v>
          </cell>
          <cell r="U370">
            <v>37129</v>
          </cell>
          <cell r="V370" t="str">
            <v>1</v>
          </cell>
          <cell r="W370">
            <v>0.03</v>
          </cell>
          <cell r="Y370">
            <v>5.7813000000000003E-2</v>
          </cell>
          <cell r="Z370" t="str">
            <v>MUNICAPAL SWAP INDEX - PSA</v>
          </cell>
        </row>
        <row r="371">
          <cell r="E371" t="str">
            <v>011017985</v>
          </cell>
          <cell r="F371">
            <v>3362000</v>
          </cell>
          <cell r="G371" t="str">
            <v>On</v>
          </cell>
          <cell r="I371" t="str">
            <v>GMACCM - Healthcare</v>
          </cell>
          <cell r="J371" t="str">
            <v>Assisted Living</v>
          </cell>
          <cell r="K371" t="str">
            <v>ALF</v>
          </cell>
          <cell r="L371">
            <v>0.36150537634408603</v>
          </cell>
          <cell r="M371" t="str">
            <v>Tallahassee  FL</v>
          </cell>
          <cell r="N371">
            <v>35956</v>
          </cell>
          <cell r="O371">
            <v>37052</v>
          </cell>
          <cell r="P371">
            <v>300</v>
          </cell>
          <cell r="R371" t="str">
            <v>Floating</v>
          </cell>
          <cell r="S371" t="str">
            <v>MUNICAPAL SWAP INDEX - PSA</v>
          </cell>
          <cell r="T371">
            <v>8.7813000000000002E-2</v>
          </cell>
          <cell r="U371">
            <v>37113</v>
          </cell>
          <cell r="V371" t="str">
            <v>1</v>
          </cell>
          <cell r="W371">
            <v>0.03</v>
          </cell>
          <cell r="Y371">
            <v>5.7813000000000003E-2</v>
          </cell>
          <cell r="Z371" t="str">
            <v>MUNICAPAL SWAP INDEX - PSA</v>
          </cell>
        </row>
        <row r="372">
          <cell r="E372" t="str">
            <v>011018544</v>
          </cell>
          <cell r="F372">
            <v>4616948</v>
          </cell>
          <cell r="G372" t="str">
            <v>On</v>
          </cell>
          <cell r="I372" t="str">
            <v>GMACCM - Healthcare</v>
          </cell>
          <cell r="J372" t="str">
            <v>Assisted Living</v>
          </cell>
          <cell r="K372" t="str">
            <v>ALF</v>
          </cell>
          <cell r="L372">
            <v>0.75687672131147543</v>
          </cell>
          <cell r="M372" t="str">
            <v>Gary  IN</v>
          </cell>
          <cell r="N372">
            <v>36852</v>
          </cell>
          <cell r="O372">
            <v>37956</v>
          </cell>
          <cell r="P372">
            <v>300</v>
          </cell>
          <cell r="R372" t="str">
            <v>Floating</v>
          </cell>
          <cell r="S372" t="str">
            <v>1MO LIBOR LAST BUS DAY BLOOMB</v>
          </cell>
          <cell r="T372">
            <v>6.0499999999999998E-2</v>
          </cell>
          <cell r="U372">
            <v>37135</v>
          </cell>
          <cell r="V372" t="str">
            <v>1</v>
          </cell>
          <cell r="W372">
            <v>2.3E-2</v>
          </cell>
          <cell r="Y372">
            <v>3.7499999999999999E-2</v>
          </cell>
          <cell r="Z372" t="str">
            <v>1MO LIBOR LAST BUS DAY BLOOMB</v>
          </cell>
        </row>
        <row r="373">
          <cell r="E373" t="str">
            <v>011018559</v>
          </cell>
          <cell r="F373">
            <v>1215482</v>
          </cell>
          <cell r="G373" t="str">
            <v>On</v>
          </cell>
          <cell r="I373" t="str">
            <v>GMACCM - Healthcare</v>
          </cell>
          <cell r="J373" t="str">
            <v>Assisted Living</v>
          </cell>
          <cell r="K373" t="str">
            <v>ALF</v>
          </cell>
          <cell r="L373">
            <v>0.79648365856861447</v>
          </cell>
          <cell r="M373" t="str">
            <v>Rochester  NY</v>
          </cell>
          <cell r="N373">
            <v>36433</v>
          </cell>
          <cell r="O373">
            <v>37500</v>
          </cell>
          <cell r="P373">
            <v>36</v>
          </cell>
          <cell r="R373" t="str">
            <v>Floating</v>
          </cell>
          <cell r="S373" t="str">
            <v>1MO LIBOR LAST BUS DAY BLOOMB</v>
          </cell>
          <cell r="T373">
            <v>6.25E-2</v>
          </cell>
          <cell r="U373">
            <v>37135</v>
          </cell>
          <cell r="V373" t="str">
            <v>1</v>
          </cell>
          <cell r="W373">
            <v>2.5000000000000001E-2</v>
          </cell>
          <cell r="Y373">
            <v>3.7499999999999999E-2</v>
          </cell>
          <cell r="Z373" t="str">
            <v>1MO LIBOR LAST BUS DAY BLOOMB</v>
          </cell>
        </row>
        <row r="374">
          <cell r="E374" t="str">
            <v>011018559</v>
          </cell>
          <cell r="F374">
            <v>4861928</v>
          </cell>
          <cell r="G374" t="str">
            <v>Off</v>
          </cell>
          <cell r="H374" t="str">
            <v>SocGen</v>
          </cell>
          <cell r="I374" t="str">
            <v>GMACCM - Healthcare</v>
          </cell>
          <cell r="J374" t="str">
            <v>Assisted Living</v>
          </cell>
          <cell r="K374" t="str">
            <v>ALF</v>
          </cell>
          <cell r="L374">
            <v>0.79648365856861447</v>
          </cell>
          <cell r="M374" t="str">
            <v>Rochester  NY</v>
          </cell>
          <cell r="N374">
            <v>36433</v>
          </cell>
          <cell r="O374">
            <v>37500</v>
          </cell>
          <cell r="P374">
            <v>36</v>
          </cell>
          <cell r="R374" t="str">
            <v>Floating</v>
          </cell>
          <cell r="S374" t="str">
            <v>1MO LIBOR LAST BUS DAY BLOOMB</v>
          </cell>
          <cell r="T374">
            <v>6.25E-2</v>
          </cell>
          <cell r="U374">
            <v>37135</v>
          </cell>
          <cell r="V374" t="str">
            <v>1</v>
          </cell>
          <cell r="W374">
            <v>2.5000000000000001E-2</v>
          </cell>
          <cell r="Y374">
            <v>3.7499999999999999E-2</v>
          </cell>
          <cell r="Z374" t="str">
            <v>1MO LIBOR LAST BUS DAY BLOOMB</v>
          </cell>
        </row>
        <row r="375">
          <cell r="E375" t="str">
            <v>011019047</v>
          </cell>
          <cell r="F375">
            <v>4029461.07</v>
          </cell>
          <cell r="G375" t="str">
            <v>On</v>
          </cell>
          <cell r="I375" t="str">
            <v>GMACCM - Healthcare</v>
          </cell>
          <cell r="J375" t="str">
            <v>Assisted Living</v>
          </cell>
          <cell r="K375" t="str">
            <v>ALF</v>
          </cell>
          <cell r="L375">
            <v>0.62219012461538459</v>
          </cell>
          <cell r="M375" t="str">
            <v>San Antonio  TX</v>
          </cell>
          <cell r="N375">
            <v>36931</v>
          </cell>
          <cell r="O375">
            <v>38047</v>
          </cell>
          <cell r="P375">
            <v>300</v>
          </cell>
          <cell r="R375" t="str">
            <v>Floating</v>
          </cell>
          <cell r="S375" t="str">
            <v>1MO LIBOR LAST BUS DAY BLOOMB</v>
          </cell>
          <cell r="T375">
            <v>6.4000000000000001E-2</v>
          </cell>
          <cell r="U375">
            <v>37135</v>
          </cell>
          <cell r="V375" t="str">
            <v>1</v>
          </cell>
          <cell r="W375">
            <v>2.6499999999999999E-2</v>
          </cell>
          <cell r="Y375">
            <v>3.7500000000000006E-2</v>
          </cell>
          <cell r="Z375" t="str">
            <v>1MO LIBOR LAST BUS DAY BLOOMB</v>
          </cell>
        </row>
        <row r="376">
          <cell r="E376" t="str">
            <v>011019260</v>
          </cell>
          <cell r="F376">
            <v>1289674.5</v>
          </cell>
          <cell r="G376" t="str">
            <v>On</v>
          </cell>
          <cell r="I376" t="str">
            <v>GMACCM - Healthcare</v>
          </cell>
          <cell r="J376" t="str">
            <v>Assisted Living</v>
          </cell>
          <cell r="K376" t="str">
            <v>ALF</v>
          </cell>
          <cell r="L376">
            <v>0.67410660104166664</v>
          </cell>
          <cell r="M376" t="str">
            <v>Richmond-Petersburg  VA</v>
          </cell>
          <cell r="N376">
            <v>36123</v>
          </cell>
          <cell r="O376">
            <v>37956</v>
          </cell>
          <cell r="P376">
            <v>300</v>
          </cell>
          <cell r="R376" t="str">
            <v>Floating</v>
          </cell>
          <cell r="S376" t="str">
            <v>1 MO LIBOR-WSJ-PUBLISH 1ST MTH</v>
          </cell>
          <cell r="T376">
            <v>6.7500000000000004E-2</v>
          </cell>
          <cell r="U376">
            <v>37135</v>
          </cell>
          <cell r="V376" t="str">
            <v>1</v>
          </cell>
          <cell r="W376">
            <v>0.03</v>
          </cell>
          <cell r="Y376">
            <v>3.7500000000000006E-2</v>
          </cell>
          <cell r="Z376" t="str">
            <v>1 MO LIBOR-WSJ-PUBLISH 1ST MTH</v>
          </cell>
        </row>
        <row r="377">
          <cell r="E377" t="str">
            <v>011019405</v>
          </cell>
          <cell r="F377">
            <v>6120000</v>
          </cell>
          <cell r="G377" t="str">
            <v>On</v>
          </cell>
          <cell r="I377" t="str">
            <v>GMACCM - Healthcare</v>
          </cell>
          <cell r="J377" t="str">
            <v>Assisted Living</v>
          </cell>
          <cell r="K377" t="str">
            <v>ALF</v>
          </cell>
          <cell r="L377">
            <v>0.78663239074550129</v>
          </cell>
          <cell r="M377" t="str">
            <v>Glens Falls  NY</v>
          </cell>
          <cell r="N377">
            <v>36524</v>
          </cell>
          <cell r="O377">
            <v>37622</v>
          </cell>
          <cell r="P377">
            <v>300</v>
          </cell>
          <cell r="R377" t="str">
            <v>Floating</v>
          </cell>
          <cell r="S377" t="str">
            <v>1MO LIBOR LAST BUS DAY BLOOMB</v>
          </cell>
          <cell r="T377">
            <v>6.4000000000000001E-2</v>
          </cell>
          <cell r="U377">
            <v>37135</v>
          </cell>
          <cell r="V377" t="str">
            <v>1</v>
          </cell>
          <cell r="W377">
            <v>2.6499999999999999E-2</v>
          </cell>
          <cell r="Y377">
            <v>3.7500000000000006E-2</v>
          </cell>
          <cell r="Z377" t="str">
            <v>1MO LIBOR LAST BUS DAY BLOOMB</v>
          </cell>
        </row>
        <row r="378">
          <cell r="E378" t="str">
            <v>011019451</v>
          </cell>
          <cell r="F378">
            <v>6573604.3200000003</v>
          </cell>
          <cell r="G378" t="str">
            <v>On</v>
          </cell>
          <cell r="I378" t="str">
            <v>GMACCM - Healthcare</v>
          </cell>
          <cell r="J378" t="str">
            <v>Assisted Living</v>
          </cell>
          <cell r="K378" t="str">
            <v>ALF</v>
          </cell>
          <cell r="L378">
            <v>0.49983618636363636</v>
          </cell>
          <cell r="M378" t="str">
            <v>Pittsburgh  PA</v>
          </cell>
          <cell r="N378">
            <v>36179</v>
          </cell>
          <cell r="O378">
            <v>37104</v>
          </cell>
          <cell r="P378">
            <v>300</v>
          </cell>
          <cell r="R378" t="str">
            <v>Floating</v>
          </cell>
          <cell r="S378" t="str">
            <v>1 MO LIBOR WSJ 2 B DAY PRIOR</v>
          </cell>
          <cell r="T378">
            <v>6.4250000000000002E-2</v>
          </cell>
          <cell r="U378">
            <v>37135</v>
          </cell>
          <cell r="V378" t="str">
            <v>1</v>
          </cell>
          <cell r="W378">
            <v>3.5000000000000003E-2</v>
          </cell>
          <cell r="Y378">
            <v>2.9249999999999998E-2</v>
          </cell>
          <cell r="Z378" t="str">
            <v>1 MO LIBOR WSJ 2 B DAY PRIOR</v>
          </cell>
        </row>
        <row r="379">
          <cell r="E379" t="str">
            <v>011019536</v>
          </cell>
          <cell r="F379">
            <v>616710.56000000006</v>
          </cell>
          <cell r="G379" t="str">
            <v>On</v>
          </cell>
          <cell r="I379" t="str">
            <v>GMACCM - Healthcare</v>
          </cell>
          <cell r="J379" t="str">
            <v>Assisted Living</v>
          </cell>
          <cell r="K379" t="str">
            <v>ALF</v>
          </cell>
          <cell r="L379">
            <v>0.75629494146341458</v>
          </cell>
          <cell r="M379" t="str">
            <v>Charlotte-Gastonia-Rock Hill  NC-SC</v>
          </cell>
          <cell r="N379">
            <v>36182</v>
          </cell>
          <cell r="O379">
            <v>37780</v>
          </cell>
          <cell r="P379">
            <v>300</v>
          </cell>
          <cell r="R379" t="str">
            <v>Floating</v>
          </cell>
          <cell r="S379" t="str">
            <v>1MO LIBOR LAST BUS DAY BLOOMB</v>
          </cell>
          <cell r="T379">
            <v>6.6000000000000003E-2</v>
          </cell>
          <cell r="U379">
            <v>37135</v>
          </cell>
          <cell r="V379" t="str">
            <v>1</v>
          </cell>
          <cell r="W379">
            <v>2.8500000000000001E-2</v>
          </cell>
          <cell r="Y379">
            <v>3.7500000000000006E-2</v>
          </cell>
          <cell r="Z379" t="str">
            <v>1MO LIBOR LAST BUS DAY BLOOMB</v>
          </cell>
        </row>
        <row r="380">
          <cell r="E380" t="str">
            <v>011019727</v>
          </cell>
          <cell r="F380">
            <v>3155955.57</v>
          </cell>
          <cell r="G380" t="str">
            <v>On</v>
          </cell>
          <cell r="I380" t="str">
            <v>GMACCM - Healthcare</v>
          </cell>
          <cell r="J380" t="str">
            <v>Assisted Living</v>
          </cell>
          <cell r="K380" t="str">
            <v>ALF</v>
          </cell>
          <cell r="L380">
            <v>0.737155046511628</v>
          </cell>
          <cell r="M380" t="str">
            <v>Los Angeles-Long Beach  CA</v>
          </cell>
          <cell r="N380">
            <v>36143</v>
          </cell>
          <cell r="O380">
            <v>37257</v>
          </cell>
          <cell r="P380">
            <v>300</v>
          </cell>
          <cell r="R380" t="str">
            <v>Floating</v>
          </cell>
          <cell r="S380" t="str">
            <v>1MO LIBOR LAST BUS DAY BLOOMB</v>
          </cell>
          <cell r="T380">
            <v>6.5000000000000002E-2</v>
          </cell>
          <cell r="U380">
            <v>37135</v>
          </cell>
          <cell r="V380" t="str">
            <v>1</v>
          </cell>
          <cell r="W380">
            <v>2.75E-2</v>
          </cell>
          <cell r="Y380">
            <v>3.7500000000000006E-2</v>
          </cell>
          <cell r="Z380" t="str">
            <v>1MO LIBOR LAST BUS DAY BLOOMB</v>
          </cell>
        </row>
        <row r="381">
          <cell r="E381" t="str">
            <v>011019996</v>
          </cell>
          <cell r="F381">
            <v>1847826</v>
          </cell>
          <cell r="G381" t="str">
            <v>On</v>
          </cell>
          <cell r="I381" t="str">
            <v>GMACCM - Healthcare</v>
          </cell>
          <cell r="J381" t="str">
            <v>Assisted Living</v>
          </cell>
          <cell r="K381" t="str">
            <v>ALF</v>
          </cell>
          <cell r="L381">
            <v>0.33596836363636362</v>
          </cell>
          <cell r="M381">
            <v>0</v>
          </cell>
          <cell r="N381">
            <v>36159</v>
          </cell>
          <cell r="O381">
            <v>37257</v>
          </cell>
          <cell r="P381">
            <v>0</v>
          </cell>
          <cell r="R381" t="str">
            <v>Floating</v>
          </cell>
          <cell r="S381" t="str">
            <v>1MO LIBOR LAST BUS DAY BLOOMB</v>
          </cell>
          <cell r="T381">
            <v>7.0000000000000007E-2</v>
          </cell>
          <cell r="U381">
            <v>37135</v>
          </cell>
          <cell r="V381" t="str">
            <v>1</v>
          </cell>
          <cell r="W381">
            <v>3.2500000000000001E-2</v>
          </cell>
          <cell r="Y381">
            <v>3.7500000000000006E-2</v>
          </cell>
          <cell r="Z381" t="str">
            <v>1MO LIBOR LAST BUS DAY BLOOMB</v>
          </cell>
        </row>
        <row r="382">
          <cell r="E382" t="str">
            <v>011020158</v>
          </cell>
          <cell r="F382">
            <v>6463368.8200000003</v>
          </cell>
          <cell r="G382" t="str">
            <v>On</v>
          </cell>
          <cell r="I382" t="str">
            <v>GMACCM - Healthcare</v>
          </cell>
          <cell r="J382" t="str">
            <v>Assisted Living</v>
          </cell>
          <cell r="K382" t="str">
            <v>ALF</v>
          </cell>
          <cell r="L382">
            <v>0.8</v>
          </cell>
          <cell r="M382" t="str">
            <v>Shreveport-Bossier City  LA</v>
          </cell>
          <cell r="N382">
            <v>36293</v>
          </cell>
          <cell r="O382">
            <v>38139</v>
          </cell>
          <cell r="P382">
            <v>0</v>
          </cell>
          <cell r="R382" t="str">
            <v>Floating</v>
          </cell>
          <cell r="S382" t="str">
            <v>1MO LIBOR LAST BUS DAY BLOOMB</v>
          </cell>
          <cell r="T382">
            <v>6.0999999999999999E-2</v>
          </cell>
          <cell r="U382">
            <v>37135</v>
          </cell>
          <cell r="V382" t="str">
            <v>1</v>
          </cell>
          <cell r="W382">
            <v>2.35E-2</v>
          </cell>
          <cell r="Y382">
            <v>3.7499999999999999E-2</v>
          </cell>
          <cell r="Z382" t="str">
            <v>1MO LIBOR LAST BUS DAY BLOOMB</v>
          </cell>
        </row>
        <row r="383">
          <cell r="E383" t="str">
            <v>011020262</v>
          </cell>
          <cell r="F383">
            <v>2438231.38</v>
          </cell>
          <cell r="G383" t="str">
            <v>On</v>
          </cell>
          <cell r="I383" t="str">
            <v>GMACCM - Healthcare</v>
          </cell>
          <cell r="J383" t="str">
            <v>Assisted Living</v>
          </cell>
          <cell r="K383" t="str">
            <v>ALF</v>
          </cell>
          <cell r="L383">
            <v>0.47856355294117647</v>
          </cell>
          <cell r="M383" t="str">
            <v>Atlanta  GA</v>
          </cell>
          <cell r="N383">
            <v>36144</v>
          </cell>
          <cell r="O383">
            <v>37987</v>
          </cell>
          <cell r="P383">
            <v>300</v>
          </cell>
          <cell r="R383" t="str">
            <v>Floating</v>
          </cell>
          <cell r="S383" t="str">
            <v>1MO LIBOR LAST BUS DAY BLOOMB</v>
          </cell>
          <cell r="T383">
            <v>6.3750000000000001E-2</v>
          </cell>
          <cell r="U383">
            <v>37135</v>
          </cell>
          <cell r="V383" t="str">
            <v>1</v>
          </cell>
          <cell r="W383">
            <v>2.5999999999999999E-2</v>
          </cell>
          <cell r="Y383">
            <v>3.7750000000000006E-2</v>
          </cell>
          <cell r="Z383" t="str">
            <v>1MO LIBOR LAST BUS DAY BLOOMB</v>
          </cell>
        </row>
        <row r="384">
          <cell r="E384" t="str">
            <v>011020263</v>
          </cell>
          <cell r="F384">
            <v>2988134.57</v>
          </cell>
          <cell r="G384" t="str">
            <v>On</v>
          </cell>
          <cell r="I384" t="str">
            <v>GMACCM - Healthcare</v>
          </cell>
          <cell r="J384" t="str">
            <v>Assisted Living</v>
          </cell>
          <cell r="K384" t="str">
            <v>ALF</v>
          </cell>
          <cell r="L384">
            <v>0.54384149636363632</v>
          </cell>
          <cell r="M384" t="str">
            <v>Atlanta  GA</v>
          </cell>
          <cell r="N384">
            <v>36144</v>
          </cell>
          <cell r="O384">
            <v>37987</v>
          </cell>
          <cell r="P384">
            <v>300</v>
          </cell>
          <cell r="R384" t="str">
            <v>Floating</v>
          </cell>
          <cell r="S384" t="str">
            <v>1MO LIBOR LAST BUS DAY BLOOMB</v>
          </cell>
          <cell r="T384">
            <v>6.3750000000000001E-2</v>
          </cell>
          <cell r="U384">
            <v>37135</v>
          </cell>
          <cell r="V384" t="str">
            <v>1</v>
          </cell>
          <cell r="W384">
            <v>2.5999999999999999E-2</v>
          </cell>
          <cell r="Y384">
            <v>3.7750000000000006E-2</v>
          </cell>
          <cell r="Z384" t="str">
            <v>1MO LIBOR LAST BUS DAY BLOOMB</v>
          </cell>
        </row>
        <row r="385">
          <cell r="E385" t="str">
            <v>011020513</v>
          </cell>
          <cell r="F385">
            <v>2872753.49</v>
          </cell>
          <cell r="G385" t="str">
            <v>On</v>
          </cell>
          <cell r="I385" t="str">
            <v>GMACCM - Healthcare</v>
          </cell>
          <cell r="J385" t="str">
            <v>Assisted Living</v>
          </cell>
          <cell r="K385" t="str">
            <v>ALF</v>
          </cell>
          <cell r="L385">
            <v>0.40461316760563382</v>
          </cell>
          <cell r="M385" t="str">
            <v>Greenville-Spartanburg-Anderson  SC</v>
          </cell>
          <cell r="N385">
            <v>36159</v>
          </cell>
          <cell r="O385">
            <v>37257</v>
          </cell>
          <cell r="P385">
            <v>0</v>
          </cell>
          <cell r="R385" t="str">
            <v>Floating</v>
          </cell>
          <cell r="S385" t="str">
            <v>1MO LIBOR LAST BUS DAY BLOOMB</v>
          </cell>
          <cell r="T385">
            <v>7.0000000000000007E-2</v>
          </cell>
          <cell r="U385">
            <v>37135</v>
          </cell>
          <cell r="V385" t="str">
            <v>1</v>
          </cell>
          <cell r="W385">
            <v>3.2500000000000001E-2</v>
          </cell>
          <cell r="Y385">
            <v>3.7500000000000006E-2</v>
          </cell>
          <cell r="Z385" t="str">
            <v>1MO LIBOR LAST BUS DAY BLOOMB</v>
          </cell>
        </row>
        <row r="386">
          <cell r="E386" t="str">
            <v>011020514</v>
          </cell>
          <cell r="F386">
            <v>2340579.6</v>
          </cell>
          <cell r="G386" t="str">
            <v>On</v>
          </cell>
          <cell r="I386" t="str">
            <v>GMACCM - Healthcare</v>
          </cell>
          <cell r="J386" t="str">
            <v>Assisted Living</v>
          </cell>
          <cell r="K386" t="str">
            <v>ALF</v>
          </cell>
          <cell r="L386">
            <v>0.33921443478260871</v>
          </cell>
          <cell r="M386" t="str">
            <v>Sarasota-Bradenton  FL</v>
          </cell>
          <cell r="N386">
            <v>36159</v>
          </cell>
          <cell r="O386">
            <v>37257</v>
          </cell>
          <cell r="P386">
            <v>0</v>
          </cell>
          <cell r="R386" t="str">
            <v>Floating</v>
          </cell>
          <cell r="S386" t="str">
            <v>1MO LIBOR LAST BUS DAY BLOOMB</v>
          </cell>
          <cell r="T386">
            <v>7.0000000000000007E-2</v>
          </cell>
          <cell r="U386">
            <v>37135</v>
          </cell>
          <cell r="V386" t="str">
            <v>1</v>
          </cell>
          <cell r="W386">
            <v>3.2500000000000001E-2</v>
          </cell>
          <cell r="Y386">
            <v>3.7500000000000006E-2</v>
          </cell>
          <cell r="Z386" t="str">
            <v>1MO LIBOR LAST BUS DAY BLOOMB</v>
          </cell>
        </row>
        <row r="387">
          <cell r="E387" t="str">
            <v>011020515</v>
          </cell>
          <cell r="F387">
            <v>3587246.21</v>
          </cell>
          <cell r="G387" t="str">
            <v>On</v>
          </cell>
          <cell r="I387" t="str">
            <v>GMACCM - Healthcare</v>
          </cell>
          <cell r="J387" t="str">
            <v>Assisted Living</v>
          </cell>
          <cell r="K387" t="str">
            <v>ALF</v>
          </cell>
          <cell r="L387">
            <v>0.40764161477272726</v>
          </cell>
          <cell r="M387" t="str">
            <v>Cleveland-Lorain-Elyria  OH</v>
          </cell>
          <cell r="N387">
            <v>36159</v>
          </cell>
          <cell r="O387">
            <v>37257</v>
          </cell>
          <cell r="P387">
            <v>0</v>
          </cell>
          <cell r="R387" t="str">
            <v>Floating</v>
          </cell>
          <cell r="S387" t="str">
            <v>1MO LIBOR LAST BUS DAY BLOOMB</v>
          </cell>
          <cell r="T387">
            <v>7.0000000000000007E-2</v>
          </cell>
          <cell r="U387">
            <v>37135</v>
          </cell>
          <cell r="V387" t="str">
            <v>1</v>
          </cell>
          <cell r="W387">
            <v>3.2500000000000001E-2</v>
          </cell>
          <cell r="Y387">
            <v>3.7500000000000006E-2</v>
          </cell>
          <cell r="Z387" t="str">
            <v>1MO LIBOR LAST BUS DAY BLOOMB</v>
          </cell>
        </row>
        <row r="388">
          <cell r="E388" t="str">
            <v>011020519</v>
          </cell>
          <cell r="F388">
            <v>3695652</v>
          </cell>
          <cell r="G388" t="str">
            <v>On</v>
          </cell>
          <cell r="I388" t="str">
            <v>GMACCM - Healthcare</v>
          </cell>
          <cell r="J388" t="str">
            <v>Assisted Living</v>
          </cell>
          <cell r="K388" t="str">
            <v>ALF</v>
          </cell>
          <cell r="L388">
            <v>0.37329818181818181</v>
          </cell>
          <cell r="M388" t="str">
            <v>Orlando  FL</v>
          </cell>
          <cell r="N388">
            <v>36159</v>
          </cell>
          <cell r="O388">
            <v>37257</v>
          </cell>
          <cell r="P388">
            <v>0</v>
          </cell>
          <cell r="R388" t="str">
            <v>Floating</v>
          </cell>
          <cell r="S388" t="str">
            <v>1MO LIBOR LAST BUS DAY BLOOMB</v>
          </cell>
          <cell r="T388">
            <v>7.0000000000000007E-2</v>
          </cell>
          <cell r="U388">
            <v>37135</v>
          </cell>
          <cell r="V388" t="str">
            <v>1</v>
          </cell>
          <cell r="W388">
            <v>3.2500000000000001E-2</v>
          </cell>
          <cell r="Y388">
            <v>3.7500000000000006E-2</v>
          </cell>
          <cell r="Z388" t="str">
            <v>1MO LIBOR LAST BUS DAY BLOOMB</v>
          </cell>
        </row>
        <row r="389">
          <cell r="E389" t="str">
            <v>011020520</v>
          </cell>
          <cell r="F389">
            <v>2118840.48</v>
          </cell>
          <cell r="G389" t="str">
            <v>On</v>
          </cell>
          <cell r="I389" t="str">
            <v>GMACCM - Healthcare</v>
          </cell>
          <cell r="J389" t="str">
            <v>Assisted Living</v>
          </cell>
          <cell r="K389" t="str">
            <v>ALF</v>
          </cell>
          <cell r="L389">
            <v>0.40746932307692307</v>
          </cell>
          <cell r="M389" t="str">
            <v>Sarasota-Bradenton  FL</v>
          </cell>
          <cell r="N389">
            <v>36159</v>
          </cell>
          <cell r="O389">
            <v>37257</v>
          </cell>
          <cell r="P389">
            <v>0</v>
          </cell>
          <cell r="R389" t="str">
            <v>Floating</v>
          </cell>
          <cell r="S389" t="str">
            <v>1MO LIBOR LAST BUS DAY BLOOMB</v>
          </cell>
          <cell r="T389">
            <v>7.0000000000000007E-2</v>
          </cell>
          <cell r="U389">
            <v>37135</v>
          </cell>
          <cell r="V389" t="str">
            <v>1</v>
          </cell>
          <cell r="W389">
            <v>3.2500000000000001E-2</v>
          </cell>
          <cell r="Y389">
            <v>3.7500000000000006E-2</v>
          </cell>
          <cell r="Z389" t="str">
            <v>1MO LIBOR LAST BUS DAY BLOOMB</v>
          </cell>
        </row>
        <row r="390">
          <cell r="E390" t="str">
            <v>011020522</v>
          </cell>
          <cell r="F390">
            <v>2370144.8199999998</v>
          </cell>
          <cell r="G390" t="str">
            <v>On</v>
          </cell>
          <cell r="I390" t="str">
            <v>GMACCM - Healthcare</v>
          </cell>
          <cell r="J390" t="str">
            <v>Assisted Living</v>
          </cell>
          <cell r="K390" t="str">
            <v>ALF</v>
          </cell>
          <cell r="L390">
            <v>0.40864565862068963</v>
          </cell>
          <cell r="M390" t="str">
            <v>Beaumont-Port Arthur  TX</v>
          </cell>
          <cell r="N390">
            <v>36159</v>
          </cell>
          <cell r="O390">
            <v>37257</v>
          </cell>
          <cell r="P390">
            <v>0</v>
          </cell>
          <cell r="R390" t="str">
            <v>Floating</v>
          </cell>
          <cell r="S390" t="str">
            <v>1MO LIBOR LAST BUS DAY BLOOMB</v>
          </cell>
          <cell r="T390">
            <v>7.0000000000000007E-2</v>
          </cell>
          <cell r="U390">
            <v>37135</v>
          </cell>
          <cell r="V390" t="str">
            <v>1</v>
          </cell>
          <cell r="W390">
            <v>3.2500000000000001E-2</v>
          </cell>
          <cell r="Y390">
            <v>3.7500000000000006E-2</v>
          </cell>
          <cell r="Z390" t="str">
            <v>1MO LIBOR LAST BUS DAY BLOOMB</v>
          </cell>
        </row>
        <row r="391">
          <cell r="E391" t="str">
            <v>011020523</v>
          </cell>
          <cell r="F391">
            <v>2463768</v>
          </cell>
          <cell r="G391" t="str">
            <v>On</v>
          </cell>
          <cell r="I391" t="str">
            <v>GMACCM - Healthcare</v>
          </cell>
          <cell r="J391" t="str">
            <v>Assisted Living</v>
          </cell>
          <cell r="K391" t="str">
            <v>ALF</v>
          </cell>
          <cell r="L391">
            <v>0.40389639344262296</v>
          </cell>
          <cell r="M391" t="str">
            <v>Longview-Marshall  TX</v>
          </cell>
          <cell r="N391">
            <v>36159</v>
          </cell>
          <cell r="O391">
            <v>37257</v>
          </cell>
          <cell r="P391">
            <v>0</v>
          </cell>
          <cell r="R391" t="str">
            <v>Floating</v>
          </cell>
          <cell r="S391" t="str">
            <v>1MO LIBOR LAST BUS DAY BLOOMB</v>
          </cell>
          <cell r="T391">
            <v>7.0000000000000007E-2</v>
          </cell>
          <cell r="U391">
            <v>37135</v>
          </cell>
          <cell r="V391" t="str">
            <v>1</v>
          </cell>
          <cell r="W391">
            <v>3.2500000000000001E-2</v>
          </cell>
          <cell r="Y391">
            <v>3.7500000000000006E-2</v>
          </cell>
          <cell r="Z391" t="str">
            <v>1MO LIBOR LAST BUS DAY BLOOMB</v>
          </cell>
        </row>
        <row r="392">
          <cell r="E392" t="str">
            <v>011020524</v>
          </cell>
          <cell r="F392">
            <v>3959275.17</v>
          </cell>
          <cell r="G392" t="str">
            <v>On</v>
          </cell>
          <cell r="I392" t="str">
            <v>GMACCM - Healthcare</v>
          </cell>
          <cell r="J392" t="str">
            <v>Assisted Living</v>
          </cell>
          <cell r="K392" t="str">
            <v>ALF</v>
          </cell>
          <cell r="L392">
            <v>0.40400767040816327</v>
          </cell>
          <cell r="M392">
            <v>0</v>
          </cell>
          <cell r="N392">
            <v>36159</v>
          </cell>
          <cell r="O392">
            <v>37257</v>
          </cell>
          <cell r="P392">
            <v>0</v>
          </cell>
          <cell r="R392" t="str">
            <v>Floating</v>
          </cell>
          <cell r="S392" t="str">
            <v>1MO LIBOR LAST BUS DAY BLOOMB</v>
          </cell>
          <cell r="T392">
            <v>7.0000000000000007E-2</v>
          </cell>
          <cell r="U392">
            <v>37135</v>
          </cell>
          <cell r="V392" t="str">
            <v>1</v>
          </cell>
          <cell r="W392">
            <v>3.2500000000000001E-2</v>
          </cell>
          <cell r="Y392">
            <v>3.7500000000000006E-2</v>
          </cell>
          <cell r="Z392" t="str">
            <v>1MO LIBOR LAST BUS DAY BLOOMB</v>
          </cell>
        </row>
        <row r="393">
          <cell r="E393" t="str">
            <v>011020526</v>
          </cell>
          <cell r="F393">
            <v>2936811.46</v>
          </cell>
          <cell r="G393" t="str">
            <v>On</v>
          </cell>
          <cell r="I393" t="str">
            <v>GMACCM - Healthcare</v>
          </cell>
          <cell r="J393" t="str">
            <v>Assisted Living</v>
          </cell>
          <cell r="K393" t="str">
            <v>ALF</v>
          </cell>
          <cell r="L393">
            <v>0.40789048055555555</v>
          </cell>
          <cell r="M393" t="str">
            <v>Salt Lake City-Ogden  UT</v>
          </cell>
          <cell r="N393">
            <v>36159</v>
          </cell>
          <cell r="O393">
            <v>37257</v>
          </cell>
          <cell r="P393">
            <v>0</v>
          </cell>
          <cell r="R393" t="str">
            <v>Floating</v>
          </cell>
          <cell r="S393" t="str">
            <v>1MO LIBOR LAST BUS DAY BLOOMB</v>
          </cell>
          <cell r="T393">
            <v>7.0000000000000007E-2</v>
          </cell>
          <cell r="U393">
            <v>37135</v>
          </cell>
          <cell r="V393" t="str">
            <v>1</v>
          </cell>
          <cell r="W393">
            <v>3.2500000000000001E-2</v>
          </cell>
          <cell r="Y393">
            <v>3.7500000000000006E-2</v>
          </cell>
          <cell r="Z393" t="str">
            <v>1MO LIBOR LAST BUS DAY BLOOMB</v>
          </cell>
        </row>
        <row r="394">
          <cell r="E394" t="str">
            <v>011020537</v>
          </cell>
          <cell r="F394">
            <v>4084927.34</v>
          </cell>
          <cell r="G394" t="str">
            <v>On</v>
          </cell>
          <cell r="I394" t="str">
            <v>GMACCM - Healthcare</v>
          </cell>
          <cell r="J394" t="str">
            <v>Assisted Living</v>
          </cell>
          <cell r="K394" t="str">
            <v>ALF</v>
          </cell>
          <cell r="L394">
            <v>0.40849273399999997</v>
          </cell>
          <cell r="M394" t="str">
            <v>Wilmington-Newark  DE-MD</v>
          </cell>
          <cell r="N394">
            <v>36159</v>
          </cell>
          <cell r="O394">
            <v>37257</v>
          </cell>
          <cell r="P394">
            <v>0</v>
          </cell>
          <cell r="R394" t="str">
            <v>Floating</v>
          </cell>
          <cell r="S394" t="str">
            <v>1MO LIBOR LAST BUS DAY BLOOMB</v>
          </cell>
          <cell r="T394">
            <v>7.0000000000000007E-2</v>
          </cell>
          <cell r="U394">
            <v>37135</v>
          </cell>
          <cell r="V394" t="str">
            <v>1</v>
          </cell>
          <cell r="W394">
            <v>3.2500000000000001E-2</v>
          </cell>
          <cell r="Y394">
            <v>3.7500000000000006E-2</v>
          </cell>
          <cell r="Z394" t="str">
            <v>1MO LIBOR LAST BUS DAY BLOOMB</v>
          </cell>
        </row>
        <row r="395">
          <cell r="E395" t="str">
            <v>011020538</v>
          </cell>
          <cell r="F395">
            <v>1458550.66</v>
          </cell>
          <cell r="G395" t="str">
            <v>On</v>
          </cell>
          <cell r="I395" t="str">
            <v>GMACCM - Healthcare</v>
          </cell>
          <cell r="J395" t="str">
            <v>Assisted Living</v>
          </cell>
          <cell r="K395" t="str">
            <v>ALF</v>
          </cell>
          <cell r="L395">
            <v>0.39420288108108104</v>
          </cell>
          <cell r="M395">
            <v>0</v>
          </cell>
          <cell r="N395">
            <v>36159</v>
          </cell>
          <cell r="O395">
            <v>37257</v>
          </cell>
          <cell r="P395">
            <v>0</v>
          </cell>
          <cell r="R395" t="str">
            <v>Floating</v>
          </cell>
          <cell r="S395" t="str">
            <v>1MO LIBOR LAST BUS DAY BLOOMB</v>
          </cell>
          <cell r="T395">
            <v>7.0000000000000007E-2</v>
          </cell>
          <cell r="U395">
            <v>37135</v>
          </cell>
          <cell r="V395" t="str">
            <v>1</v>
          </cell>
          <cell r="W395">
            <v>3.2500000000000001E-2</v>
          </cell>
          <cell r="Y395">
            <v>3.7500000000000006E-2</v>
          </cell>
          <cell r="Z395" t="str">
            <v>1MO LIBOR LAST BUS DAY BLOOMB</v>
          </cell>
        </row>
        <row r="396">
          <cell r="E396" t="str">
            <v>011020539</v>
          </cell>
          <cell r="F396">
            <v>2463768</v>
          </cell>
          <cell r="G396" t="str">
            <v>On</v>
          </cell>
          <cell r="I396" t="str">
            <v>GMACCM - Healthcare</v>
          </cell>
          <cell r="J396" t="str">
            <v>Assisted Living</v>
          </cell>
          <cell r="K396" t="str">
            <v>ALF</v>
          </cell>
          <cell r="L396">
            <v>0.35196685714285714</v>
          </cell>
          <cell r="M396" t="str">
            <v>Phoenix-Mesa  AZ</v>
          </cell>
          <cell r="N396">
            <v>36159</v>
          </cell>
          <cell r="O396">
            <v>37257</v>
          </cell>
          <cell r="P396">
            <v>0</v>
          </cell>
          <cell r="R396" t="str">
            <v>Floating</v>
          </cell>
          <cell r="S396" t="str">
            <v>1MO LIBOR LAST BUS DAY BLOOMB</v>
          </cell>
          <cell r="T396">
            <v>7.0000000000000007E-2</v>
          </cell>
          <cell r="U396">
            <v>37135</v>
          </cell>
          <cell r="V396" t="str">
            <v>1</v>
          </cell>
          <cell r="W396">
            <v>3.2500000000000001E-2</v>
          </cell>
          <cell r="Y396">
            <v>3.7500000000000006E-2</v>
          </cell>
          <cell r="Z396" t="str">
            <v>1MO LIBOR LAST BUS DAY BLOOMB</v>
          </cell>
        </row>
        <row r="397">
          <cell r="E397" t="str">
            <v>011020540</v>
          </cell>
          <cell r="F397">
            <v>2276521.63</v>
          </cell>
          <cell r="G397" t="str">
            <v>On</v>
          </cell>
          <cell r="I397" t="str">
            <v>GMACCM - Healthcare</v>
          </cell>
          <cell r="J397" t="str">
            <v>Assisted Living</v>
          </cell>
          <cell r="K397" t="str">
            <v>ALF</v>
          </cell>
          <cell r="L397">
            <v>0.4065217196428571</v>
          </cell>
          <cell r="M397" t="str">
            <v>Wichita Falls  TX</v>
          </cell>
          <cell r="N397">
            <v>36159</v>
          </cell>
          <cell r="O397">
            <v>37257</v>
          </cell>
          <cell r="P397">
            <v>300</v>
          </cell>
          <cell r="R397" t="str">
            <v>Floating</v>
          </cell>
          <cell r="S397" t="str">
            <v>1MO LIBOR LAST BUS DAY BLOOMB</v>
          </cell>
          <cell r="T397">
            <v>7.0000000000000007E-2</v>
          </cell>
          <cell r="U397">
            <v>37135</v>
          </cell>
          <cell r="V397" t="str">
            <v>1</v>
          </cell>
          <cell r="W397">
            <v>3.2500000000000001E-2</v>
          </cell>
          <cell r="Y397">
            <v>3.7500000000000006E-2</v>
          </cell>
          <cell r="Z397" t="str">
            <v>1MO LIBOR LAST BUS DAY BLOOMB</v>
          </cell>
        </row>
        <row r="398">
          <cell r="E398" t="str">
            <v>011020541</v>
          </cell>
          <cell r="F398">
            <v>1300869.5</v>
          </cell>
          <cell r="G398" t="str">
            <v>On</v>
          </cell>
          <cell r="I398" t="str">
            <v>GMACCM - Healthcare</v>
          </cell>
          <cell r="J398" t="str">
            <v>Assisted Living</v>
          </cell>
          <cell r="K398" t="str">
            <v>ALF</v>
          </cell>
          <cell r="L398">
            <v>0.27717389999999997</v>
          </cell>
          <cell r="M398" t="str">
            <v>Riverside-San Bernardino  CA</v>
          </cell>
          <cell r="N398">
            <v>36159</v>
          </cell>
          <cell r="O398">
            <v>37257</v>
          </cell>
          <cell r="P398">
            <v>300</v>
          </cell>
          <cell r="R398" t="str">
            <v>Floating</v>
          </cell>
          <cell r="S398" t="str">
            <v>1MO LIBOR LAST BUS DAY BLOOMB</v>
          </cell>
          <cell r="T398">
            <v>7.0000000000000007E-2</v>
          </cell>
          <cell r="U398">
            <v>37135</v>
          </cell>
          <cell r="V398" t="str">
            <v>1</v>
          </cell>
          <cell r="W398">
            <v>3.2500000000000001E-2</v>
          </cell>
          <cell r="Y398">
            <v>3.7500000000000006E-2</v>
          </cell>
          <cell r="Z398" t="str">
            <v>1MO LIBOR LAST BUS DAY BLOOMB</v>
          </cell>
        </row>
        <row r="399">
          <cell r="E399" t="str">
            <v>011020542</v>
          </cell>
          <cell r="F399">
            <v>4996521.5</v>
          </cell>
          <cell r="G399" t="str">
            <v>On</v>
          </cell>
          <cell r="I399" t="str">
            <v>GMACCM - Healthcare</v>
          </cell>
          <cell r="J399" t="str">
            <v>Assisted Living</v>
          </cell>
          <cell r="K399" t="str">
            <v>ALF</v>
          </cell>
          <cell r="L399">
            <v>0.39972172</v>
          </cell>
          <cell r="M399" t="str">
            <v>Tampa-St. Petersburg-Clearwater  FL</v>
          </cell>
          <cell r="N399">
            <v>36159</v>
          </cell>
          <cell r="O399">
            <v>37257</v>
          </cell>
          <cell r="P399">
            <v>300</v>
          </cell>
          <cell r="R399" t="str">
            <v>Floating</v>
          </cell>
          <cell r="S399" t="str">
            <v>1MO LIBOR LAST BUS DAY BLOOMB</v>
          </cell>
          <cell r="T399">
            <v>7.0000000000000007E-2</v>
          </cell>
          <cell r="U399">
            <v>37135</v>
          </cell>
          <cell r="V399" t="str">
            <v>1</v>
          </cell>
          <cell r="W399">
            <v>3.2500000000000001E-2</v>
          </cell>
          <cell r="Y399">
            <v>3.7500000000000006E-2</v>
          </cell>
          <cell r="Z399" t="str">
            <v>1MO LIBOR LAST BUS DAY BLOOMB</v>
          </cell>
        </row>
        <row r="400">
          <cell r="E400" t="str">
            <v>011020543</v>
          </cell>
          <cell r="F400">
            <v>2370144.8199999998</v>
          </cell>
          <cell r="G400" t="str">
            <v>On</v>
          </cell>
          <cell r="I400" t="str">
            <v>GMACCM - Healthcare</v>
          </cell>
          <cell r="J400" t="str">
            <v>Assisted Living</v>
          </cell>
          <cell r="K400" t="str">
            <v>ALF</v>
          </cell>
          <cell r="L400">
            <v>0.32357486400000002</v>
          </cell>
          <cell r="M400" t="str">
            <v>Tampa-St. Petersburg-Clearwater  FL</v>
          </cell>
          <cell r="N400">
            <v>36159</v>
          </cell>
          <cell r="O400">
            <v>37257</v>
          </cell>
          <cell r="P400">
            <v>300</v>
          </cell>
          <cell r="R400" t="str">
            <v>Floating</v>
          </cell>
          <cell r="S400" t="str">
            <v>1MO LIBOR LAST BUS DAY BLOOMB</v>
          </cell>
          <cell r="T400">
            <v>7.0000000000000007E-2</v>
          </cell>
          <cell r="U400">
            <v>37135</v>
          </cell>
          <cell r="V400" t="str">
            <v>1</v>
          </cell>
          <cell r="W400">
            <v>3.2500000000000001E-2</v>
          </cell>
          <cell r="Y400">
            <v>3.7500000000000006E-2</v>
          </cell>
          <cell r="Z400" t="str">
            <v>1MO LIBOR LAST BUS DAY BLOOMB</v>
          </cell>
        </row>
        <row r="401">
          <cell r="E401" t="str">
            <v>011020544</v>
          </cell>
          <cell r="F401">
            <v>2404637.5699999998</v>
          </cell>
          <cell r="G401" t="str">
            <v>On</v>
          </cell>
          <cell r="I401" t="str">
            <v>GMACCM - Healthcare</v>
          </cell>
          <cell r="J401" t="str">
            <v>Assisted Living</v>
          </cell>
          <cell r="K401" t="str">
            <v>ALF</v>
          </cell>
          <cell r="L401">
            <v>0.40756569050847458</v>
          </cell>
          <cell r="M401" t="str">
            <v>Waco  TX</v>
          </cell>
          <cell r="N401">
            <v>36159</v>
          </cell>
          <cell r="O401">
            <v>37257</v>
          </cell>
          <cell r="P401">
            <v>300</v>
          </cell>
          <cell r="R401" t="str">
            <v>Floating</v>
          </cell>
          <cell r="S401" t="str">
            <v>1MO LIBOR LAST BUS DAY BLOOMB</v>
          </cell>
          <cell r="T401">
            <v>7.0000000000000007E-2</v>
          </cell>
          <cell r="U401">
            <v>37135</v>
          </cell>
          <cell r="V401" t="str">
            <v>1</v>
          </cell>
          <cell r="W401">
            <v>3.2500000000000001E-2</v>
          </cell>
          <cell r="Y401">
            <v>3.7500000000000006E-2</v>
          </cell>
          <cell r="Z401" t="str">
            <v>1MO LIBOR LAST BUS DAY BLOOMB</v>
          </cell>
        </row>
        <row r="402">
          <cell r="E402" t="str">
            <v>011020546</v>
          </cell>
          <cell r="F402">
            <v>2522898.4300000002</v>
          </cell>
          <cell r="G402" t="str">
            <v>On</v>
          </cell>
          <cell r="I402" t="str">
            <v>GMACCM - Healthcare</v>
          </cell>
          <cell r="J402" t="str">
            <v>Assisted Living</v>
          </cell>
          <cell r="K402" t="str">
            <v>ALF</v>
          </cell>
          <cell r="L402">
            <v>0.40691910161290323</v>
          </cell>
          <cell r="M402" t="str">
            <v>San Angelo  TX</v>
          </cell>
          <cell r="N402">
            <v>36159</v>
          </cell>
          <cell r="O402">
            <v>37257</v>
          </cell>
          <cell r="P402">
            <v>300</v>
          </cell>
          <cell r="R402" t="str">
            <v>Floating</v>
          </cell>
          <cell r="S402" t="str">
            <v>1MO LIBOR LAST BUS DAY BLOOMB</v>
          </cell>
          <cell r="T402">
            <v>7.0000000000000007E-2</v>
          </cell>
          <cell r="U402">
            <v>37135</v>
          </cell>
          <cell r="V402" t="str">
            <v>1</v>
          </cell>
          <cell r="W402">
            <v>3.2500000000000001E-2</v>
          </cell>
          <cell r="Y402">
            <v>3.7500000000000006E-2</v>
          </cell>
          <cell r="Z402" t="str">
            <v>1MO LIBOR LAST BUS DAY BLOOMB</v>
          </cell>
        </row>
        <row r="403">
          <cell r="E403" t="str">
            <v>011020549</v>
          </cell>
          <cell r="F403">
            <v>1707391.22</v>
          </cell>
          <cell r="G403" t="str">
            <v>On</v>
          </cell>
          <cell r="I403" t="str">
            <v>GMACCM - Healthcare</v>
          </cell>
          <cell r="J403" t="str">
            <v>Assisted Living</v>
          </cell>
          <cell r="K403" t="str">
            <v>ALF</v>
          </cell>
          <cell r="L403">
            <v>0.40652171904761902</v>
          </cell>
          <cell r="M403" t="str">
            <v>Casper  WY</v>
          </cell>
          <cell r="N403">
            <v>36159</v>
          </cell>
          <cell r="O403">
            <v>37257</v>
          </cell>
          <cell r="P403">
            <v>300</v>
          </cell>
          <cell r="R403" t="str">
            <v>Floating</v>
          </cell>
          <cell r="S403" t="str">
            <v>1MO LIBOR LAST BUS DAY BLOOMB</v>
          </cell>
          <cell r="T403">
            <v>7.0000000000000007E-2</v>
          </cell>
          <cell r="U403">
            <v>37135</v>
          </cell>
          <cell r="V403" t="str">
            <v>1</v>
          </cell>
          <cell r="W403">
            <v>3.2500000000000001E-2</v>
          </cell>
          <cell r="Y403">
            <v>3.7500000000000006E-2</v>
          </cell>
          <cell r="Z403" t="str">
            <v>1MO LIBOR LAST BUS DAY BLOOMB</v>
          </cell>
        </row>
        <row r="404">
          <cell r="E404" t="str">
            <v>011020550</v>
          </cell>
          <cell r="F404">
            <v>2404637.5699999998</v>
          </cell>
          <cell r="G404" t="str">
            <v>On</v>
          </cell>
          <cell r="I404" t="str">
            <v>GMACCM - Healthcare</v>
          </cell>
          <cell r="J404" t="str">
            <v>Assisted Living</v>
          </cell>
          <cell r="K404" t="str">
            <v>ALF</v>
          </cell>
          <cell r="L404">
            <v>0.47149756274509802</v>
          </cell>
          <cell r="M404" t="str">
            <v>Odessa-Midland  TX</v>
          </cell>
          <cell r="N404">
            <v>36159</v>
          </cell>
          <cell r="O404">
            <v>37257</v>
          </cell>
          <cell r="P404">
            <v>300</v>
          </cell>
          <cell r="R404" t="str">
            <v>Floating</v>
          </cell>
          <cell r="S404" t="str">
            <v>1MO LIBOR LAST BUS DAY BLOOMB</v>
          </cell>
          <cell r="T404">
            <v>7.0000000000000007E-2</v>
          </cell>
          <cell r="U404">
            <v>37135</v>
          </cell>
          <cell r="V404" t="str">
            <v>1</v>
          </cell>
          <cell r="W404">
            <v>3.2500000000000001E-2</v>
          </cell>
          <cell r="Y404">
            <v>3.7500000000000006E-2</v>
          </cell>
          <cell r="Z404" t="str">
            <v>1MO LIBOR LAST BUS DAY BLOOMB</v>
          </cell>
        </row>
        <row r="405">
          <cell r="E405" t="str">
            <v>011020552</v>
          </cell>
          <cell r="F405">
            <v>1591594.13</v>
          </cell>
          <cell r="G405" t="str">
            <v>On</v>
          </cell>
          <cell r="I405" t="str">
            <v>GMACCM - Healthcare</v>
          </cell>
          <cell r="J405" t="str">
            <v>Assisted Living</v>
          </cell>
          <cell r="K405" t="str">
            <v>ALF</v>
          </cell>
          <cell r="L405">
            <v>0.40810105897435894</v>
          </cell>
          <cell r="M405" t="str">
            <v>Amarillo  TX</v>
          </cell>
          <cell r="N405">
            <v>36159</v>
          </cell>
          <cell r="O405">
            <v>37257</v>
          </cell>
          <cell r="P405">
            <v>300</v>
          </cell>
          <cell r="R405" t="str">
            <v>Floating</v>
          </cell>
          <cell r="S405" t="str">
            <v>1MO LIBOR LAST BUS DAY BLOOMB</v>
          </cell>
          <cell r="T405">
            <v>7.0000000000000007E-2</v>
          </cell>
          <cell r="U405">
            <v>37135</v>
          </cell>
          <cell r="V405" t="str">
            <v>1</v>
          </cell>
          <cell r="W405">
            <v>3.2500000000000001E-2</v>
          </cell>
          <cell r="Y405">
            <v>3.7500000000000006E-2</v>
          </cell>
          <cell r="Z405" t="str">
            <v>1MO LIBOR LAST BUS DAY BLOOMB</v>
          </cell>
        </row>
        <row r="406">
          <cell r="E406" t="str">
            <v>011020553</v>
          </cell>
          <cell r="F406">
            <v>4482802</v>
          </cell>
          <cell r="G406" t="str">
            <v>On</v>
          </cell>
          <cell r="I406" t="str">
            <v>GMACCM - Healthcare</v>
          </cell>
          <cell r="J406" t="str">
            <v>Assisted Living</v>
          </cell>
          <cell r="K406" t="str">
            <v>ALF</v>
          </cell>
          <cell r="L406">
            <v>0.7471336666666667</v>
          </cell>
          <cell r="M406" t="str">
            <v>Canton-Massillon  OH</v>
          </cell>
          <cell r="N406">
            <v>36860</v>
          </cell>
          <cell r="O406">
            <v>37956</v>
          </cell>
          <cell r="P406">
            <v>300</v>
          </cell>
          <cell r="R406" t="str">
            <v>Floating</v>
          </cell>
          <cell r="S406" t="str">
            <v>1MO LIBOR LAST BUS DAY BLOOMB</v>
          </cell>
          <cell r="T406">
            <v>6.0499999999999998E-2</v>
          </cell>
          <cell r="U406">
            <v>37135</v>
          </cell>
          <cell r="V406" t="str">
            <v>1</v>
          </cell>
          <cell r="W406">
            <v>2.3E-2</v>
          </cell>
          <cell r="Y406">
            <v>3.7499999999999999E-2</v>
          </cell>
          <cell r="Z406" t="str">
            <v>1MO LIBOR LAST BUS DAY BLOOMB</v>
          </cell>
        </row>
        <row r="407">
          <cell r="E407" t="str">
            <v>011020554</v>
          </cell>
          <cell r="F407">
            <v>5913043.2000000002</v>
          </cell>
          <cell r="G407" t="str">
            <v>On</v>
          </cell>
          <cell r="I407" t="str">
            <v>GMACCM - Healthcare</v>
          </cell>
          <cell r="J407" t="str">
            <v>Assisted Living</v>
          </cell>
          <cell r="K407" t="str">
            <v>ALF</v>
          </cell>
          <cell r="L407">
            <v>0.3790412307692308</v>
          </cell>
          <cell r="M407" t="str">
            <v>Fort Lauderdale  FL</v>
          </cell>
          <cell r="N407">
            <v>36159</v>
          </cell>
          <cell r="O407">
            <v>37257</v>
          </cell>
          <cell r="P407">
            <v>300</v>
          </cell>
          <cell r="R407" t="str">
            <v>Floating</v>
          </cell>
          <cell r="S407" t="str">
            <v>1MO LIBOR LAST BUS DAY BLOOMB</v>
          </cell>
          <cell r="T407">
            <v>7.0000000000000007E-2</v>
          </cell>
          <cell r="U407">
            <v>37135</v>
          </cell>
          <cell r="V407" t="str">
            <v>1</v>
          </cell>
          <cell r="W407">
            <v>3.2500000000000001E-2</v>
          </cell>
          <cell r="Y407">
            <v>3.7500000000000006E-2</v>
          </cell>
          <cell r="Z407" t="str">
            <v>1MO LIBOR LAST BUS DAY BLOOMB</v>
          </cell>
        </row>
        <row r="408">
          <cell r="E408" t="str">
            <v>011020556</v>
          </cell>
          <cell r="F408">
            <v>2044927.44</v>
          </cell>
          <cell r="G408" t="str">
            <v>On</v>
          </cell>
          <cell r="I408" t="str">
            <v>GMACCM - Healthcare</v>
          </cell>
          <cell r="J408" t="str">
            <v>Assisted Living</v>
          </cell>
          <cell r="K408" t="str">
            <v>ALF</v>
          </cell>
          <cell r="L408">
            <v>0.32529436875000001</v>
          </cell>
          <cell r="M408" t="str">
            <v>Riverside-San Bernardino  CA</v>
          </cell>
          <cell r="N408">
            <v>36159</v>
          </cell>
          <cell r="O408">
            <v>37257</v>
          </cell>
          <cell r="P408">
            <v>300</v>
          </cell>
          <cell r="R408" t="str">
            <v>Floating</v>
          </cell>
          <cell r="S408" t="str">
            <v>1MO LIBOR LAST BUS DAY BLOOMB</v>
          </cell>
          <cell r="T408">
            <v>7.0000000000000007E-2</v>
          </cell>
          <cell r="U408">
            <v>37135</v>
          </cell>
          <cell r="V408" t="str">
            <v>1</v>
          </cell>
          <cell r="W408">
            <v>3.2500000000000001E-2</v>
          </cell>
          <cell r="Y408">
            <v>3.7500000000000006E-2</v>
          </cell>
          <cell r="Z408" t="str">
            <v>1MO LIBOR LAST BUS DAY BLOOMB</v>
          </cell>
        </row>
        <row r="409">
          <cell r="E409" t="str">
            <v>011020557</v>
          </cell>
          <cell r="F409">
            <v>1527536.16</v>
          </cell>
          <cell r="G409" t="str">
            <v>On</v>
          </cell>
          <cell r="I409" t="str">
            <v>GMACCM - Healthcare</v>
          </cell>
          <cell r="J409" t="str">
            <v>Assisted Living</v>
          </cell>
          <cell r="K409" t="str">
            <v>ALF</v>
          </cell>
          <cell r="L409">
            <v>0.40198319999999998</v>
          </cell>
          <cell r="M409" t="str">
            <v>Clarksville-Hopkinsville  TN-KY</v>
          </cell>
          <cell r="N409">
            <v>36159</v>
          </cell>
          <cell r="O409">
            <v>37257</v>
          </cell>
          <cell r="P409">
            <v>300</v>
          </cell>
          <cell r="R409" t="str">
            <v>Floating</v>
          </cell>
          <cell r="S409" t="str">
            <v>1MO LIBOR LAST BUS DAY BLOOMB</v>
          </cell>
          <cell r="T409">
            <v>7.0000000000000007E-2</v>
          </cell>
          <cell r="U409">
            <v>37135</v>
          </cell>
          <cell r="V409" t="str">
            <v>1</v>
          </cell>
          <cell r="W409">
            <v>3.2500000000000001E-2</v>
          </cell>
          <cell r="Y409">
            <v>3.7500000000000006E-2</v>
          </cell>
          <cell r="Z409" t="str">
            <v>1MO LIBOR LAST BUS DAY BLOOMB</v>
          </cell>
        </row>
        <row r="410">
          <cell r="E410" t="str">
            <v>011020622</v>
          </cell>
          <cell r="F410">
            <v>666704.21</v>
          </cell>
          <cell r="G410" t="str">
            <v>On</v>
          </cell>
          <cell r="I410" t="str">
            <v>GMACCM - Healthcare</v>
          </cell>
          <cell r="J410" t="str">
            <v>Assisted Living</v>
          </cell>
          <cell r="K410" t="str">
            <v>ALF</v>
          </cell>
          <cell r="L410">
            <v>0.75629494146341458</v>
          </cell>
          <cell r="M410" t="str">
            <v>Charlotte-Gastonia-Rock Hill  NC-SC</v>
          </cell>
          <cell r="N410">
            <v>36685</v>
          </cell>
          <cell r="O410">
            <v>37803</v>
          </cell>
          <cell r="P410">
            <v>300</v>
          </cell>
          <cell r="R410" t="str">
            <v>Floating</v>
          </cell>
          <cell r="S410" t="str">
            <v>1MO LIBOR LAST BUS DAY BLOOMB</v>
          </cell>
          <cell r="T410">
            <v>6.6000000000000003E-2</v>
          </cell>
          <cell r="U410">
            <v>37135</v>
          </cell>
          <cell r="V410" t="str">
            <v>1</v>
          </cell>
          <cell r="W410">
            <v>2.8500000000000001E-2</v>
          </cell>
          <cell r="Y410">
            <v>3.7500000000000006E-2</v>
          </cell>
          <cell r="Z410" t="str">
            <v>1MO LIBOR LAST BUS DAY BLOOMB</v>
          </cell>
        </row>
        <row r="411">
          <cell r="E411" t="str">
            <v>011021717</v>
          </cell>
          <cell r="F411">
            <v>2964521.08</v>
          </cell>
          <cell r="G411" t="str">
            <v>On</v>
          </cell>
          <cell r="I411" t="str">
            <v>GMACCM - Healthcare</v>
          </cell>
          <cell r="J411" t="str">
            <v>Assisted Living</v>
          </cell>
          <cell r="K411" t="str">
            <v>ALF</v>
          </cell>
          <cell r="L411">
            <v>0.79675675675675672</v>
          </cell>
          <cell r="M411" t="str">
            <v>Pocatello  ID</v>
          </cell>
          <cell r="N411">
            <v>36245</v>
          </cell>
          <cell r="O411">
            <v>37256</v>
          </cell>
          <cell r="P411">
            <v>0</v>
          </cell>
          <cell r="R411" t="str">
            <v>Floating</v>
          </cell>
          <cell r="S411" t="str">
            <v>1MO LIBOR LAST BUS DAY BLOOMB</v>
          </cell>
          <cell r="T411">
            <v>6.25E-2</v>
          </cell>
          <cell r="U411">
            <v>37135</v>
          </cell>
          <cell r="V411" t="str">
            <v>1</v>
          </cell>
          <cell r="W411">
            <v>2.5000000000000001E-2</v>
          </cell>
          <cell r="Y411">
            <v>3.7499999999999999E-2</v>
          </cell>
          <cell r="Z411" t="str">
            <v>1MO LIBOR LAST BUS DAY BLOOMB</v>
          </cell>
        </row>
        <row r="412">
          <cell r="E412" t="str">
            <v>011021720</v>
          </cell>
          <cell r="F412">
            <v>4868000</v>
          </cell>
          <cell r="G412" t="str">
            <v>On</v>
          </cell>
          <cell r="I412" t="str">
            <v>GMACCM - Healthcare</v>
          </cell>
          <cell r="J412" t="str">
            <v>Assisted Living</v>
          </cell>
          <cell r="K412" t="str">
            <v>ALF</v>
          </cell>
          <cell r="L412">
            <v>0.63220779220779222</v>
          </cell>
          <cell r="M412" t="str">
            <v>Tampa-St. Petersburg-Clearwater  FL</v>
          </cell>
          <cell r="N412">
            <v>36245</v>
          </cell>
          <cell r="O412">
            <v>37256</v>
          </cell>
          <cell r="P412">
            <v>0</v>
          </cell>
          <cell r="R412" t="str">
            <v>Floating</v>
          </cell>
          <cell r="S412" t="str">
            <v>1MO LIBOR LAST BUS DAY BLOOMB</v>
          </cell>
          <cell r="T412">
            <v>6.25E-2</v>
          </cell>
          <cell r="U412">
            <v>37135</v>
          </cell>
          <cell r="V412" t="str">
            <v>1</v>
          </cell>
          <cell r="W412">
            <v>2.5000000000000001E-2</v>
          </cell>
          <cell r="Y412">
            <v>3.7499999999999999E-2</v>
          </cell>
          <cell r="Z412" t="str">
            <v>1MO LIBOR LAST BUS DAY BLOOMB</v>
          </cell>
        </row>
        <row r="413">
          <cell r="E413" t="str">
            <v>011021722</v>
          </cell>
          <cell r="F413">
            <v>5688000</v>
          </cell>
          <cell r="G413" t="str">
            <v>On</v>
          </cell>
          <cell r="I413" t="str">
            <v>GMACCM - Healthcare</v>
          </cell>
          <cell r="J413" t="str">
            <v>Assisted Living</v>
          </cell>
          <cell r="K413" t="str">
            <v>ALF</v>
          </cell>
          <cell r="L413">
            <v>0.75839999999999996</v>
          </cell>
          <cell r="M413" t="str">
            <v>Sarasota-Bradenton  FL</v>
          </cell>
          <cell r="N413">
            <v>36245</v>
          </cell>
          <cell r="O413">
            <v>37256</v>
          </cell>
          <cell r="P413">
            <v>0</v>
          </cell>
          <cell r="R413" t="str">
            <v>Floating</v>
          </cell>
          <cell r="S413" t="str">
            <v>1MO LIBOR LAST BUS DAY BLOOMB</v>
          </cell>
          <cell r="T413">
            <v>6.25E-2</v>
          </cell>
          <cell r="U413">
            <v>37135</v>
          </cell>
          <cell r="V413" t="str">
            <v>1</v>
          </cell>
          <cell r="W413">
            <v>2.5000000000000001E-2</v>
          </cell>
          <cell r="Y413">
            <v>3.7499999999999999E-2</v>
          </cell>
          <cell r="Z413" t="str">
            <v>1MO LIBOR LAST BUS DAY BLOOMB</v>
          </cell>
        </row>
        <row r="414">
          <cell r="E414" t="str">
            <v>011021724</v>
          </cell>
          <cell r="F414">
            <v>3852000</v>
          </cell>
          <cell r="G414" t="str">
            <v>On</v>
          </cell>
          <cell r="I414" t="str">
            <v>GMACCM - Healthcare</v>
          </cell>
          <cell r="J414" t="str">
            <v>Assisted Living</v>
          </cell>
          <cell r="K414" t="str">
            <v>ALF</v>
          </cell>
          <cell r="L414">
            <v>0.78612244897959183</v>
          </cell>
          <cell r="M414" t="str">
            <v>Pocatello  ID</v>
          </cell>
          <cell r="N414">
            <v>36245</v>
          </cell>
          <cell r="O414">
            <v>37256</v>
          </cell>
          <cell r="P414">
            <v>0</v>
          </cell>
          <cell r="R414" t="str">
            <v>Floating</v>
          </cell>
          <cell r="S414" t="str">
            <v>1MO LIBOR LAST BUS DAY BLOOMB</v>
          </cell>
          <cell r="T414">
            <v>6.25E-2</v>
          </cell>
          <cell r="U414">
            <v>37135</v>
          </cell>
          <cell r="V414" t="str">
            <v>1</v>
          </cell>
          <cell r="W414">
            <v>2.5000000000000001E-2</v>
          </cell>
          <cell r="Y414">
            <v>3.7499999999999999E-2</v>
          </cell>
          <cell r="Z414" t="str">
            <v>1MO LIBOR LAST BUS DAY BLOOMB</v>
          </cell>
        </row>
        <row r="415">
          <cell r="E415" t="str">
            <v>011021967</v>
          </cell>
          <cell r="F415">
            <v>3060139.9</v>
          </cell>
          <cell r="G415" t="str">
            <v>On</v>
          </cell>
          <cell r="I415" t="str">
            <v>GMACCM - Healthcare</v>
          </cell>
          <cell r="J415" t="str">
            <v>Assisted Living</v>
          </cell>
          <cell r="K415" t="str">
            <v>ALF</v>
          </cell>
          <cell r="L415">
            <v>0.78191385496183208</v>
          </cell>
          <cell r="M415">
            <v>0</v>
          </cell>
          <cell r="N415">
            <v>36341</v>
          </cell>
          <cell r="O415">
            <v>37438</v>
          </cell>
          <cell r="P415">
            <v>300</v>
          </cell>
          <cell r="R415" t="str">
            <v>Floating</v>
          </cell>
          <cell r="S415" t="str">
            <v>1MO LIBOR LAST BUS DAY BLOOMB</v>
          </cell>
          <cell r="T415">
            <v>6.5000000000000002E-2</v>
          </cell>
          <cell r="U415">
            <v>37135</v>
          </cell>
          <cell r="V415" t="str">
            <v>1</v>
          </cell>
          <cell r="W415">
            <v>2.75E-2</v>
          </cell>
          <cell r="Y415">
            <v>3.7500000000000006E-2</v>
          </cell>
          <cell r="Z415" t="str">
            <v>1MO LIBOR LAST BUS DAY BLOOMB</v>
          </cell>
        </row>
        <row r="416">
          <cell r="E416" t="str">
            <v>011023483</v>
          </cell>
          <cell r="F416">
            <v>6150000</v>
          </cell>
          <cell r="G416" t="str">
            <v>On</v>
          </cell>
          <cell r="I416" t="str">
            <v>GMACCM - Healthcare</v>
          </cell>
          <cell r="J416" t="str">
            <v>Assisted Living</v>
          </cell>
          <cell r="K416" t="str">
            <v>ALF</v>
          </cell>
          <cell r="L416">
            <v>0.77848101265822789</v>
          </cell>
          <cell r="M416" t="str">
            <v>Canton-Massillon  OH</v>
          </cell>
          <cell r="N416">
            <v>36860</v>
          </cell>
          <cell r="O416">
            <v>37926</v>
          </cell>
          <cell r="P416">
            <v>300</v>
          </cell>
          <cell r="R416" t="str">
            <v>Floating</v>
          </cell>
          <cell r="S416" t="str">
            <v>1MO LIBOR LAST BUS DAY BLOOMB</v>
          </cell>
          <cell r="T416">
            <v>6.5000000000000002E-2</v>
          </cell>
          <cell r="U416">
            <v>37135</v>
          </cell>
          <cell r="V416" t="str">
            <v>1</v>
          </cell>
          <cell r="W416">
            <v>2.75E-2</v>
          </cell>
          <cell r="Y416">
            <v>3.7500000000000006E-2</v>
          </cell>
          <cell r="Z416" t="str">
            <v>1MO LIBOR LAST BUS DAY BLOOMB</v>
          </cell>
        </row>
        <row r="417">
          <cell r="E417" t="str">
            <v>011023965</v>
          </cell>
          <cell r="F417">
            <v>23985916.370000001</v>
          </cell>
          <cell r="G417" t="str">
            <v>On</v>
          </cell>
          <cell r="I417" t="str">
            <v>GMACCM - Healthcare</v>
          </cell>
          <cell r="J417" t="str">
            <v>Assisted Living</v>
          </cell>
          <cell r="K417" t="str">
            <v>ALF</v>
          </cell>
          <cell r="L417">
            <v>0.37759531240188382</v>
          </cell>
          <cell r="M417" t="str">
            <v>Sarasota-Bradenton  FL</v>
          </cell>
          <cell r="N417">
            <v>36382</v>
          </cell>
          <cell r="O417">
            <v>38200</v>
          </cell>
          <cell r="P417">
            <v>0</v>
          </cell>
          <cell r="R417" t="str">
            <v>Floating</v>
          </cell>
          <cell r="S417" t="str">
            <v>1MO LIBOR LAST BUS DAY BLOOMB</v>
          </cell>
          <cell r="T417">
            <v>6.5000000000000002E-2</v>
          </cell>
          <cell r="U417">
            <v>37135</v>
          </cell>
          <cell r="V417" t="str">
            <v>1</v>
          </cell>
          <cell r="W417">
            <v>2.75E-2</v>
          </cell>
          <cell r="Y417">
            <v>3.7500000000000006E-2</v>
          </cell>
          <cell r="Z417" t="str">
            <v>1MO LIBOR LAST BUS DAY BLOOMB</v>
          </cell>
        </row>
        <row r="418">
          <cell r="E418" t="str">
            <v>011023966</v>
          </cell>
          <cell r="F418">
            <v>17340856.73</v>
          </cell>
          <cell r="G418" t="str">
            <v>On</v>
          </cell>
          <cell r="I418" t="str">
            <v>GMACCM - Healthcare</v>
          </cell>
          <cell r="J418" t="str">
            <v>Assisted Living</v>
          </cell>
          <cell r="K418" t="str">
            <v>ALF</v>
          </cell>
          <cell r="L418">
            <v>0.31890518772893772</v>
          </cell>
          <cell r="M418" t="str">
            <v>Tampa-St. Petersburg-Clearwater  FL</v>
          </cell>
          <cell r="N418">
            <v>36382</v>
          </cell>
          <cell r="O418">
            <v>38200</v>
          </cell>
          <cell r="P418">
            <v>0</v>
          </cell>
          <cell r="R418" t="str">
            <v>Floating</v>
          </cell>
          <cell r="S418" t="str">
            <v>1MO LIBOR LAST BUS DAY BLOOMB</v>
          </cell>
          <cell r="T418">
            <v>6.5000000000000002E-2</v>
          </cell>
          <cell r="U418">
            <v>37135</v>
          </cell>
          <cell r="V418" t="str">
            <v>1</v>
          </cell>
          <cell r="W418">
            <v>2.75E-2</v>
          </cell>
          <cell r="Y418">
            <v>3.7500000000000006E-2</v>
          </cell>
          <cell r="Z418" t="str">
            <v>1MO LIBOR LAST BUS DAY BLOOMB</v>
          </cell>
        </row>
        <row r="419">
          <cell r="E419" t="str">
            <v>011024417</v>
          </cell>
          <cell r="F419">
            <v>3152000</v>
          </cell>
          <cell r="G419" t="str">
            <v>On</v>
          </cell>
          <cell r="I419" t="str">
            <v>GMACCM - Healthcare</v>
          </cell>
          <cell r="J419" t="str">
            <v>Assisted Living</v>
          </cell>
          <cell r="K419" t="str">
            <v>ALF</v>
          </cell>
          <cell r="L419">
            <v>0.40935064935064935</v>
          </cell>
          <cell r="M419" t="str">
            <v>Augusta-Aiken  GA-SC</v>
          </cell>
          <cell r="N419">
            <v>36425</v>
          </cell>
          <cell r="O419">
            <v>37521</v>
          </cell>
          <cell r="P419">
            <v>300</v>
          </cell>
          <cell r="R419" t="str">
            <v>Floating</v>
          </cell>
          <cell r="S419" t="str">
            <v>MUNICAPAL SWAP INDEX - PSA</v>
          </cell>
          <cell r="T419">
            <v>7.7850000000000003E-2</v>
          </cell>
          <cell r="U419">
            <v>37521</v>
          </cell>
          <cell r="V419" t="str">
            <v>1</v>
          </cell>
          <cell r="W419">
            <v>2.5999999999999999E-2</v>
          </cell>
          <cell r="Y419">
            <v>5.1850000000000007E-2</v>
          </cell>
          <cell r="Z419" t="str">
            <v>MUNICAPAL SWAP INDEX - PSA</v>
          </cell>
        </row>
        <row r="420">
          <cell r="E420" t="str">
            <v>011024418</v>
          </cell>
          <cell r="F420">
            <v>3211000</v>
          </cell>
          <cell r="G420" t="str">
            <v>On</v>
          </cell>
          <cell r="I420" t="str">
            <v>GMACCM - Healthcare</v>
          </cell>
          <cell r="J420" t="str">
            <v>Assisted Living</v>
          </cell>
          <cell r="K420" t="str">
            <v>ALF</v>
          </cell>
          <cell r="L420">
            <v>0.70726872246696038</v>
          </cell>
          <cell r="M420" t="str">
            <v>Charlotte-Gastonia-Rock Hill  NC-SC</v>
          </cell>
          <cell r="N420">
            <v>36425</v>
          </cell>
          <cell r="O420">
            <v>37521</v>
          </cell>
          <cell r="P420">
            <v>300</v>
          </cell>
          <cell r="R420" t="str">
            <v>Floating</v>
          </cell>
          <cell r="S420" t="str">
            <v>MUNICAPAL SWAP INDEX - PSA</v>
          </cell>
          <cell r="T420">
            <v>7.7850000000000003E-2</v>
          </cell>
          <cell r="U420">
            <v>37521</v>
          </cell>
          <cell r="V420" t="str">
            <v>1</v>
          </cell>
          <cell r="W420">
            <v>2.5999999999999999E-2</v>
          </cell>
          <cell r="Y420">
            <v>5.1850000000000007E-2</v>
          </cell>
          <cell r="Z420" t="str">
            <v>MUNICAPAL SWAP INDEX - PSA</v>
          </cell>
        </row>
        <row r="421">
          <cell r="E421" t="str">
            <v>011025324</v>
          </cell>
          <cell r="F421">
            <v>5142962.04</v>
          </cell>
          <cell r="G421" t="str">
            <v>On</v>
          </cell>
          <cell r="I421" t="str">
            <v>GMACCM - Healthcare</v>
          </cell>
          <cell r="J421" t="str">
            <v>Assisted Living</v>
          </cell>
          <cell r="K421" t="str">
            <v>ALF</v>
          </cell>
          <cell r="L421">
            <v>0.7072280178082192</v>
          </cell>
          <cell r="M421" t="str">
            <v>Oakland  CA</v>
          </cell>
          <cell r="N421">
            <v>36515</v>
          </cell>
          <cell r="O421">
            <v>37622</v>
          </cell>
          <cell r="P421">
            <v>300</v>
          </cell>
          <cell r="R421" t="str">
            <v>Floating</v>
          </cell>
          <cell r="S421" t="str">
            <v>1MO LIBOR LAST BUS DAY BLOOMB</v>
          </cell>
          <cell r="T421">
            <v>6.7500000000000004E-2</v>
          </cell>
          <cell r="U421">
            <v>37135</v>
          </cell>
          <cell r="V421" t="str">
            <v>1</v>
          </cell>
          <cell r="W421">
            <v>0.03</v>
          </cell>
          <cell r="Y421">
            <v>3.7500000000000006E-2</v>
          </cell>
          <cell r="Z421" t="str">
            <v>1MO LIBOR LAST BUS DAY BLOOMB</v>
          </cell>
        </row>
        <row r="422">
          <cell r="E422" t="str">
            <v>011025361</v>
          </cell>
          <cell r="F422">
            <v>3673864.46</v>
          </cell>
          <cell r="G422" t="str">
            <v>On</v>
          </cell>
          <cell r="I422" t="str">
            <v>GMACCM - Healthcare</v>
          </cell>
          <cell r="J422" t="str">
            <v>Assisted Living</v>
          </cell>
          <cell r="K422" t="str">
            <v>ALF</v>
          </cell>
          <cell r="L422">
            <v>0.73775120000000005</v>
          </cell>
          <cell r="M422" t="str">
            <v>Portland-Vancouver  OR-WA</v>
          </cell>
          <cell r="N422">
            <v>36514</v>
          </cell>
          <cell r="O422">
            <v>37622</v>
          </cell>
          <cell r="P422">
            <v>300</v>
          </cell>
          <cell r="R422" t="str">
            <v>Floating</v>
          </cell>
          <cell r="S422" t="str">
            <v>1MO LIBOR LAST BUS DAY BLOOMB</v>
          </cell>
          <cell r="T422">
            <v>6.7500000000000004E-2</v>
          </cell>
          <cell r="U422">
            <v>37135</v>
          </cell>
          <cell r="V422" t="str">
            <v>1</v>
          </cell>
          <cell r="W422">
            <v>0.03</v>
          </cell>
          <cell r="Y422">
            <v>3.7500000000000006E-2</v>
          </cell>
          <cell r="Z422" t="str">
            <v>1MO LIBOR LAST BUS DAY BLOOMB</v>
          </cell>
        </row>
        <row r="423">
          <cell r="E423" t="str">
            <v>011025366</v>
          </cell>
          <cell r="F423">
            <v>4669271.24</v>
          </cell>
          <cell r="G423" t="str">
            <v>On</v>
          </cell>
          <cell r="I423" t="str">
            <v>GMACCM - Healthcare</v>
          </cell>
          <cell r="J423" t="str">
            <v>Assisted Living</v>
          </cell>
          <cell r="K423" t="str">
            <v>ALF</v>
          </cell>
          <cell r="L423">
            <v>0.78751547394957988</v>
          </cell>
          <cell r="M423" t="str">
            <v>Salem  OR</v>
          </cell>
          <cell r="N423">
            <v>36514</v>
          </cell>
          <cell r="O423">
            <v>37622</v>
          </cell>
          <cell r="P423">
            <v>300</v>
          </cell>
          <cell r="R423" t="str">
            <v>Floating</v>
          </cell>
          <cell r="S423" t="str">
            <v>1MO LIBOR LAST BUS DAY BLOOMB</v>
          </cell>
          <cell r="T423">
            <v>6.7500000000000004E-2</v>
          </cell>
          <cell r="U423">
            <v>37135</v>
          </cell>
          <cell r="V423" t="str">
            <v>1</v>
          </cell>
          <cell r="W423">
            <v>0.03</v>
          </cell>
          <cell r="Y423">
            <v>3.7500000000000006E-2</v>
          </cell>
          <cell r="Z423" t="str">
            <v>1MO LIBOR LAST BUS DAY BLOOMB</v>
          </cell>
        </row>
        <row r="424">
          <cell r="E424" t="str">
            <v>011025612</v>
          </cell>
          <cell r="F424">
            <v>1508406.25</v>
          </cell>
          <cell r="G424" t="str">
            <v>On</v>
          </cell>
          <cell r="I424" t="str">
            <v>GMACCM - Healthcare</v>
          </cell>
          <cell r="J424" t="str">
            <v>Assisted Living</v>
          </cell>
          <cell r="K424" t="str">
            <v>ALF</v>
          </cell>
          <cell r="L424">
            <v>0.75757575757575757</v>
          </cell>
          <cell r="M424">
            <v>0</v>
          </cell>
          <cell r="N424">
            <v>36517</v>
          </cell>
          <cell r="O424">
            <v>37257</v>
          </cell>
          <cell r="P424">
            <v>300</v>
          </cell>
          <cell r="R424" t="str">
            <v>Floating</v>
          </cell>
          <cell r="S424" t="str">
            <v>1MO LIBOR LAST BUS DAY BLOOMB</v>
          </cell>
          <cell r="T424">
            <v>6.25E-2</v>
          </cell>
          <cell r="U424">
            <v>37135</v>
          </cell>
          <cell r="V424" t="str">
            <v>1</v>
          </cell>
          <cell r="W424">
            <v>2.5000000000000001E-2</v>
          </cell>
          <cell r="Y424">
            <v>3.7499999999999999E-2</v>
          </cell>
          <cell r="Z424" t="str">
            <v>1MO LIBOR LAST BUS DAY BLOOMB</v>
          </cell>
        </row>
        <row r="425">
          <cell r="E425" t="str">
            <v>011025612</v>
          </cell>
          <cell r="F425">
            <v>6000000</v>
          </cell>
          <cell r="G425" t="str">
            <v>Off</v>
          </cell>
          <cell r="H425" t="str">
            <v>SocGen</v>
          </cell>
          <cell r="I425" t="str">
            <v>GMACCM - Healthcare</v>
          </cell>
          <cell r="J425" t="str">
            <v>Assisted Living</v>
          </cell>
          <cell r="K425" t="str">
            <v>ALF</v>
          </cell>
          <cell r="L425">
            <v>0.75757575757575757</v>
          </cell>
          <cell r="M425">
            <v>0</v>
          </cell>
          <cell r="N425">
            <v>36517</v>
          </cell>
          <cell r="O425">
            <v>37257</v>
          </cell>
          <cell r="P425">
            <v>300</v>
          </cell>
          <cell r="R425" t="str">
            <v>Floating</v>
          </cell>
          <cell r="S425" t="str">
            <v>1MO LIBOR LAST BUS DAY BLOOMB</v>
          </cell>
          <cell r="T425">
            <v>6.25E-2</v>
          </cell>
          <cell r="U425">
            <v>37135</v>
          </cell>
          <cell r="V425" t="str">
            <v>1</v>
          </cell>
          <cell r="W425">
            <v>2.5000000000000001E-2</v>
          </cell>
          <cell r="Y425">
            <v>3.7499999999999999E-2</v>
          </cell>
          <cell r="Z425" t="str">
            <v>1MO LIBOR LAST BUS DAY BLOOMB</v>
          </cell>
        </row>
        <row r="426">
          <cell r="E426" t="str">
            <v>011025697</v>
          </cell>
          <cell r="F426">
            <v>9200000</v>
          </cell>
          <cell r="G426" t="str">
            <v>On</v>
          </cell>
          <cell r="I426" t="str">
            <v>GMACCM - Healthcare</v>
          </cell>
          <cell r="J426" t="str">
            <v>Assisted Living</v>
          </cell>
          <cell r="K426" t="str">
            <v>ALF</v>
          </cell>
          <cell r="L426">
            <v>0.74576271186440679</v>
          </cell>
          <cell r="M426" t="str">
            <v>Houston  TX</v>
          </cell>
          <cell r="N426">
            <v>36564</v>
          </cell>
          <cell r="O426">
            <v>38412</v>
          </cell>
          <cell r="P426">
            <v>300</v>
          </cell>
          <cell r="R426" t="str">
            <v>Floating</v>
          </cell>
          <cell r="S426" t="str">
            <v>1MO LIBOR LAST BUS DAY BLOOMB</v>
          </cell>
          <cell r="T426">
            <v>5.9499999999999997E-2</v>
          </cell>
          <cell r="U426">
            <v>37135</v>
          </cell>
          <cell r="V426" t="str">
            <v>1</v>
          </cell>
          <cell r="W426">
            <v>2.1999999999999999E-2</v>
          </cell>
          <cell r="Y426">
            <v>3.7499999999999999E-2</v>
          </cell>
          <cell r="Z426" t="str">
            <v>1MO LIBOR LAST BUS DAY BLOOMB</v>
          </cell>
        </row>
        <row r="427">
          <cell r="E427" t="str">
            <v>011025754</v>
          </cell>
          <cell r="F427">
            <v>9921147.1600000001</v>
          </cell>
          <cell r="G427" t="str">
            <v>On</v>
          </cell>
          <cell r="I427" t="str">
            <v>GMACCM - Healthcare</v>
          </cell>
          <cell r="J427" t="str">
            <v>Assisted Living</v>
          </cell>
          <cell r="K427" t="str">
            <v>ALF</v>
          </cell>
          <cell r="L427">
            <v>0.68656954413793103</v>
          </cell>
          <cell r="M427" t="str">
            <v>Los Angeles-Long Beach  CA</v>
          </cell>
          <cell r="N427">
            <v>36830</v>
          </cell>
          <cell r="O427">
            <v>37196</v>
          </cell>
          <cell r="P427">
            <v>300</v>
          </cell>
          <cell r="R427" t="str">
            <v>Floating</v>
          </cell>
          <cell r="S427" t="str">
            <v>1MO LIBOR LAST BUS DAY BLOOMB</v>
          </cell>
          <cell r="T427">
            <v>7.0000000000000007E-2</v>
          </cell>
          <cell r="U427">
            <v>37135</v>
          </cell>
          <cell r="V427" t="str">
            <v>1</v>
          </cell>
          <cell r="W427">
            <v>3.2500000000000001E-2</v>
          </cell>
          <cell r="Y427">
            <v>3.7500000000000006E-2</v>
          </cell>
          <cell r="Z427" t="str">
            <v>1MO LIBOR LAST BUS DAY BLOOMB</v>
          </cell>
        </row>
        <row r="428">
          <cell r="E428" t="str">
            <v>011026318</v>
          </cell>
          <cell r="F428">
            <v>865237</v>
          </cell>
          <cell r="G428" t="str">
            <v>On</v>
          </cell>
          <cell r="I428" t="str">
            <v>GMACCM - Healthcare</v>
          </cell>
          <cell r="J428" t="str">
            <v>Assisted Living</v>
          </cell>
          <cell r="K428" t="str">
            <v>ALF</v>
          </cell>
          <cell r="L428">
            <v>0.20121790697674419</v>
          </cell>
          <cell r="M428" t="str">
            <v>Daytona Beach  FL</v>
          </cell>
          <cell r="N428">
            <v>36553</v>
          </cell>
          <cell r="O428">
            <v>38384</v>
          </cell>
          <cell r="P428">
            <v>0</v>
          </cell>
          <cell r="R428" t="str">
            <v>Floating</v>
          </cell>
          <cell r="S428" t="str">
            <v>1MO LIBOR LAST BUS DAY BLOOMB</v>
          </cell>
          <cell r="T428">
            <v>6.3500000000000001E-2</v>
          </cell>
          <cell r="U428">
            <v>37135</v>
          </cell>
          <cell r="V428" t="str">
            <v>1</v>
          </cell>
          <cell r="W428">
            <v>2.5999999999999999E-2</v>
          </cell>
          <cell r="Y428">
            <v>3.7500000000000006E-2</v>
          </cell>
          <cell r="Z428" t="str">
            <v>1MO LIBOR LAST BUS DAY BLOOMB</v>
          </cell>
        </row>
        <row r="429">
          <cell r="E429" t="str">
            <v>011026319</v>
          </cell>
          <cell r="F429">
            <v>897283</v>
          </cell>
          <cell r="G429" t="str">
            <v>On</v>
          </cell>
          <cell r="I429" t="str">
            <v>GMACCM - Healthcare</v>
          </cell>
          <cell r="J429" t="str">
            <v>Assisted Living</v>
          </cell>
          <cell r="K429" t="str">
            <v>ALF</v>
          </cell>
          <cell r="L429">
            <v>0.20867046511627907</v>
          </cell>
          <cell r="M429" t="str">
            <v>Orlando  FL</v>
          </cell>
          <cell r="N429">
            <v>36553</v>
          </cell>
          <cell r="O429">
            <v>38384</v>
          </cell>
          <cell r="P429">
            <v>0</v>
          </cell>
          <cell r="R429" t="str">
            <v>Floating</v>
          </cell>
          <cell r="S429" t="str">
            <v>1MO LIBOR LAST BUS DAY BLOOMB</v>
          </cell>
          <cell r="T429">
            <v>6.3500000000000001E-2</v>
          </cell>
          <cell r="U429">
            <v>37135</v>
          </cell>
          <cell r="V429" t="str">
            <v>1</v>
          </cell>
          <cell r="W429">
            <v>2.5999999999999999E-2</v>
          </cell>
          <cell r="Y429">
            <v>3.7500000000000006E-2</v>
          </cell>
          <cell r="Z429" t="str">
            <v>1MO LIBOR LAST BUS DAY BLOOMB</v>
          </cell>
        </row>
        <row r="430">
          <cell r="E430" t="str">
            <v>011026320</v>
          </cell>
          <cell r="F430">
            <v>2179114</v>
          </cell>
          <cell r="G430" t="str">
            <v>On</v>
          </cell>
          <cell r="I430" t="str">
            <v>GMACCM - Healthcare</v>
          </cell>
          <cell r="J430" t="str">
            <v>Assisted Living</v>
          </cell>
          <cell r="K430" t="str">
            <v>ALF</v>
          </cell>
          <cell r="L430">
            <v>0.40353962962962964</v>
          </cell>
          <cell r="M430" t="str">
            <v>Melbourne-Titusville-Palm Bay  FL</v>
          </cell>
          <cell r="N430">
            <v>36553</v>
          </cell>
          <cell r="O430">
            <v>38384</v>
          </cell>
          <cell r="P430">
            <v>0</v>
          </cell>
          <cell r="R430" t="str">
            <v>Floating</v>
          </cell>
          <cell r="S430" t="str">
            <v>1MO LIBOR LAST BUS DAY BLOOMB</v>
          </cell>
          <cell r="T430">
            <v>6.3500000000000001E-2</v>
          </cell>
          <cell r="U430">
            <v>37135</v>
          </cell>
          <cell r="V430" t="str">
            <v>1</v>
          </cell>
          <cell r="W430">
            <v>2.5999999999999999E-2</v>
          </cell>
          <cell r="Y430">
            <v>3.7500000000000006E-2</v>
          </cell>
          <cell r="Z430" t="str">
            <v>1MO LIBOR LAST BUS DAY BLOOMB</v>
          </cell>
        </row>
        <row r="431">
          <cell r="E431" t="str">
            <v>011026322</v>
          </cell>
          <cell r="F431">
            <v>929328</v>
          </cell>
          <cell r="G431" t="str">
            <v>On</v>
          </cell>
          <cell r="I431" t="str">
            <v>GMACCM - Healthcare</v>
          </cell>
          <cell r="J431" t="str">
            <v>Assisted Living</v>
          </cell>
          <cell r="K431" t="str">
            <v>ALF</v>
          </cell>
          <cell r="L431">
            <v>0.20202782608695652</v>
          </cell>
          <cell r="M431" t="str">
            <v>Daytona Beach  FL</v>
          </cell>
          <cell r="N431">
            <v>36553</v>
          </cell>
          <cell r="O431">
            <v>38384</v>
          </cell>
          <cell r="P431">
            <v>0</v>
          </cell>
          <cell r="R431" t="str">
            <v>Floating</v>
          </cell>
          <cell r="S431" t="str">
            <v>1MO LIBOR LAST BUS DAY BLOOMB</v>
          </cell>
          <cell r="T431">
            <v>6.3500000000000001E-2</v>
          </cell>
          <cell r="U431">
            <v>37135</v>
          </cell>
          <cell r="V431" t="str">
            <v>1</v>
          </cell>
          <cell r="W431">
            <v>2.5999999999999999E-2</v>
          </cell>
          <cell r="Y431">
            <v>3.7500000000000006E-2</v>
          </cell>
          <cell r="Z431" t="str">
            <v>1MO LIBOR LAST BUS DAY BLOOMB</v>
          </cell>
        </row>
        <row r="432">
          <cell r="E432" t="str">
            <v>011026324</v>
          </cell>
          <cell r="F432">
            <v>1794565</v>
          </cell>
          <cell r="G432" t="str">
            <v>On</v>
          </cell>
          <cell r="I432" t="str">
            <v>GMACCM - Healthcare</v>
          </cell>
          <cell r="J432" t="str">
            <v>Assisted Living</v>
          </cell>
          <cell r="K432" t="str">
            <v>ALF</v>
          </cell>
          <cell r="L432">
            <v>0.40785568181818183</v>
          </cell>
          <cell r="M432" t="str">
            <v>Fort Pierce-Port St. Lucie  FL</v>
          </cell>
          <cell r="N432">
            <v>36553</v>
          </cell>
          <cell r="O432">
            <v>38384</v>
          </cell>
          <cell r="P432">
            <v>0</v>
          </cell>
          <cell r="R432" t="str">
            <v>Floating</v>
          </cell>
          <cell r="S432" t="str">
            <v>1MO LIBOR LAST BUS DAY BLOOMB</v>
          </cell>
          <cell r="T432">
            <v>6.3500000000000001E-2</v>
          </cell>
          <cell r="U432">
            <v>37135</v>
          </cell>
          <cell r="V432" t="str">
            <v>1</v>
          </cell>
          <cell r="W432">
            <v>2.5999999999999999E-2</v>
          </cell>
          <cell r="Y432">
            <v>3.7500000000000006E-2</v>
          </cell>
          <cell r="Z432" t="str">
            <v>1MO LIBOR LAST BUS DAY BLOOMB</v>
          </cell>
        </row>
        <row r="433">
          <cell r="E433" t="str">
            <v>011026325</v>
          </cell>
          <cell r="F433">
            <v>681935</v>
          </cell>
          <cell r="G433" t="str">
            <v>On</v>
          </cell>
          <cell r="I433" t="str">
            <v>GMACCM - Healthcare</v>
          </cell>
          <cell r="J433" t="str">
            <v>Assisted Living</v>
          </cell>
          <cell r="K433" t="str">
            <v>ALF</v>
          </cell>
          <cell r="L433">
            <v>0.18430675675675676</v>
          </cell>
          <cell r="M433">
            <v>0</v>
          </cell>
          <cell r="N433">
            <v>36553</v>
          </cell>
          <cell r="O433">
            <v>38384</v>
          </cell>
          <cell r="P433">
            <v>0</v>
          </cell>
          <cell r="R433" t="str">
            <v>Floating</v>
          </cell>
          <cell r="S433" t="str">
            <v>1MO LIBOR LAST BUS DAY BLOOMB</v>
          </cell>
          <cell r="T433">
            <v>6.3500000000000001E-2</v>
          </cell>
          <cell r="U433">
            <v>37135</v>
          </cell>
          <cell r="V433" t="str">
            <v>1</v>
          </cell>
          <cell r="W433">
            <v>2.5999999999999999E-2</v>
          </cell>
          <cell r="Y433">
            <v>3.7500000000000006E-2</v>
          </cell>
          <cell r="Z433" t="str">
            <v>1MO LIBOR LAST BUS DAY BLOOMB</v>
          </cell>
        </row>
        <row r="434">
          <cell r="E434" t="str">
            <v>011026326</v>
          </cell>
          <cell r="F434">
            <v>603102</v>
          </cell>
          <cell r="G434" t="str">
            <v>On</v>
          </cell>
          <cell r="I434" t="str">
            <v>GMACCM - Healthcare</v>
          </cell>
          <cell r="J434" t="str">
            <v>Assisted Living</v>
          </cell>
          <cell r="K434" t="str">
            <v>ALF</v>
          </cell>
          <cell r="L434">
            <v>0.18275818181818182</v>
          </cell>
          <cell r="M434">
            <v>0</v>
          </cell>
          <cell r="N434">
            <v>36553</v>
          </cell>
          <cell r="O434">
            <v>38384</v>
          </cell>
          <cell r="P434">
            <v>0</v>
          </cell>
          <cell r="R434" t="str">
            <v>Floating</v>
          </cell>
          <cell r="S434" t="str">
            <v>1MO LIBOR LAST BUS DAY BLOOMB</v>
          </cell>
          <cell r="T434">
            <v>6.3500000000000001E-2</v>
          </cell>
          <cell r="U434">
            <v>37135</v>
          </cell>
          <cell r="V434" t="str">
            <v>1</v>
          </cell>
          <cell r="W434">
            <v>2.5999999999999999E-2</v>
          </cell>
          <cell r="Y434">
            <v>3.7500000000000006E-2</v>
          </cell>
          <cell r="Z434" t="str">
            <v>1MO LIBOR LAST BUS DAY BLOOMB</v>
          </cell>
        </row>
        <row r="435">
          <cell r="E435" t="str">
            <v>011026327</v>
          </cell>
          <cell r="F435">
            <v>436143</v>
          </cell>
          <cell r="G435" t="str">
            <v>On</v>
          </cell>
          <cell r="I435" t="str">
            <v>GMACCM - Healthcare</v>
          </cell>
          <cell r="J435" t="str">
            <v>Assisted Living</v>
          </cell>
          <cell r="K435" t="str">
            <v>ALF</v>
          </cell>
          <cell r="L435">
            <v>0.16153444444444445</v>
          </cell>
          <cell r="M435" t="str">
            <v>Wichita  KS</v>
          </cell>
          <cell r="N435">
            <v>36553</v>
          </cell>
          <cell r="O435">
            <v>38384</v>
          </cell>
          <cell r="P435">
            <v>0</v>
          </cell>
          <cell r="R435" t="str">
            <v>Floating</v>
          </cell>
          <cell r="S435" t="str">
            <v>1MO LIBOR LAST BUS DAY BLOOMB</v>
          </cell>
          <cell r="T435">
            <v>6.3500000000000001E-2</v>
          </cell>
          <cell r="U435">
            <v>37135</v>
          </cell>
          <cell r="V435" t="str">
            <v>1</v>
          </cell>
          <cell r="W435">
            <v>2.5999999999999999E-2</v>
          </cell>
          <cell r="Y435">
            <v>3.7500000000000006E-2</v>
          </cell>
          <cell r="Z435" t="str">
            <v>1MO LIBOR LAST BUS DAY BLOOMB</v>
          </cell>
        </row>
        <row r="436">
          <cell r="E436" t="str">
            <v>011026328</v>
          </cell>
          <cell r="F436">
            <v>913305</v>
          </cell>
          <cell r="G436" t="str">
            <v>On</v>
          </cell>
          <cell r="I436" t="str">
            <v>GMACCM - Healthcare</v>
          </cell>
          <cell r="J436" t="str">
            <v>Assisted Living</v>
          </cell>
          <cell r="K436" t="str">
            <v>ALF</v>
          </cell>
          <cell r="L436">
            <v>0.20756931818181817</v>
          </cell>
          <cell r="M436" t="str">
            <v>Ann Arbor  MI</v>
          </cell>
          <cell r="N436">
            <v>36553</v>
          </cell>
          <cell r="O436">
            <v>38384</v>
          </cell>
          <cell r="P436">
            <v>0</v>
          </cell>
          <cell r="R436" t="str">
            <v>Floating</v>
          </cell>
          <cell r="S436" t="str">
            <v>1MO LIBOR LAST BUS DAY BLOOMB</v>
          </cell>
          <cell r="T436">
            <v>6.3500000000000001E-2</v>
          </cell>
          <cell r="U436">
            <v>37135</v>
          </cell>
          <cell r="V436" t="str">
            <v>1</v>
          </cell>
          <cell r="W436">
            <v>2.5999999999999999E-2</v>
          </cell>
          <cell r="Y436">
            <v>3.7500000000000006E-2</v>
          </cell>
          <cell r="Z436" t="str">
            <v>1MO LIBOR LAST BUS DAY BLOOMB</v>
          </cell>
        </row>
        <row r="437">
          <cell r="E437" t="str">
            <v>011026329</v>
          </cell>
          <cell r="F437">
            <v>916510</v>
          </cell>
          <cell r="G437" t="str">
            <v>On</v>
          </cell>
          <cell r="I437" t="str">
            <v>GMACCM - Healthcare</v>
          </cell>
          <cell r="J437" t="str">
            <v>Assisted Living</v>
          </cell>
          <cell r="K437" t="str">
            <v>ALF</v>
          </cell>
          <cell r="L437">
            <v>0.19924130434782608</v>
          </cell>
          <cell r="M437" t="str">
            <v>Toledo  OH</v>
          </cell>
          <cell r="N437">
            <v>36553</v>
          </cell>
          <cell r="O437">
            <v>38384</v>
          </cell>
          <cell r="P437">
            <v>0</v>
          </cell>
          <cell r="R437" t="str">
            <v>Floating</v>
          </cell>
          <cell r="S437" t="str">
            <v>1MO LIBOR LAST BUS DAY BLOOMB</v>
          </cell>
          <cell r="T437">
            <v>6.3500000000000001E-2</v>
          </cell>
          <cell r="U437">
            <v>37135</v>
          </cell>
          <cell r="V437" t="str">
            <v>1</v>
          </cell>
          <cell r="W437">
            <v>2.5999999999999999E-2</v>
          </cell>
          <cell r="Y437">
            <v>3.7500000000000006E-2</v>
          </cell>
          <cell r="Z437" t="str">
            <v>1MO LIBOR LAST BUS DAY BLOOMB</v>
          </cell>
        </row>
        <row r="438">
          <cell r="E438" t="str">
            <v>011026330</v>
          </cell>
          <cell r="F438">
            <v>916510</v>
          </cell>
          <cell r="G438" t="str">
            <v>On</v>
          </cell>
          <cell r="I438" t="str">
            <v>GMACCM - Healthcare</v>
          </cell>
          <cell r="J438" t="str">
            <v>Assisted Living</v>
          </cell>
          <cell r="K438" t="str">
            <v>ALF</v>
          </cell>
          <cell r="L438">
            <v>0.19924130434782608</v>
          </cell>
          <cell r="M438" t="str">
            <v>Fort Pierce-Port St. Lucie  FL</v>
          </cell>
          <cell r="N438">
            <v>36553</v>
          </cell>
          <cell r="O438">
            <v>38384</v>
          </cell>
          <cell r="P438">
            <v>0</v>
          </cell>
          <cell r="R438" t="str">
            <v>Floating</v>
          </cell>
          <cell r="S438" t="str">
            <v>1MO LIBOR LAST BUS DAY BLOOMB</v>
          </cell>
          <cell r="T438">
            <v>6.3500000000000001E-2</v>
          </cell>
          <cell r="U438">
            <v>37135</v>
          </cell>
          <cell r="V438" t="str">
            <v>1</v>
          </cell>
          <cell r="W438">
            <v>2.5999999999999999E-2</v>
          </cell>
          <cell r="Y438">
            <v>3.7500000000000006E-2</v>
          </cell>
          <cell r="Z438" t="str">
            <v>1MO LIBOR LAST BUS DAY BLOOMB</v>
          </cell>
        </row>
        <row r="439">
          <cell r="E439" t="str">
            <v>011026331</v>
          </cell>
          <cell r="F439">
            <v>769099</v>
          </cell>
          <cell r="G439" t="str">
            <v>On</v>
          </cell>
          <cell r="I439" t="str">
            <v>GMACCM - Healthcare</v>
          </cell>
          <cell r="J439" t="str">
            <v>Assisted Living</v>
          </cell>
          <cell r="K439" t="str">
            <v>ALF</v>
          </cell>
          <cell r="L439">
            <v>0.20239447368421051</v>
          </cell>
          <cell r="M439" t="str">
            <v>Mansfield  OH</v>
          </cell>
          <cell r="N439">
            <v>36553</v>
          </cell>
          <cell r="O439">
            <v>38384</v>
          </cell>
          <cell r="P439">
            <v>0</v>
          </cell>
          <cell r="R439" t="str">
            <v>Floating</v>
          </cell>
          <cell r="S439" t="str">
            <v>1MO LIBOR LAST BUS DAY BLOOMB</v>
          </cell>
          <cell r="T439">
            <v>6.3500000000000001E-2</v>
          </cell>
          <cell r="U439">
            <v>37135</v>
          </cell>
          <cell r="V439" t="str">
            <v>1</v>
          </cell>
          <cell r="W439">
            <v>2.5999999999999999E-2</v>
          </cell>
          <cell r="Y439">
            <v>3.7500000000000006E-2</v>
          </cell>
          <cell r="Z439" t="str">
            <v>1MO LIBOR LAST BUS DAY BLOOMB</v>
          </cell>
        </row>
        <row r="440">
          <cell r="E440" t="str">
            <v>011026333</v>
          </cell>
          <cell r="F440">
            <v>2936997</v>
          </cell>
          <cell r="G440" t="str">
            <v>On</v>
          </cell>
          <cell r="I440" t="str">
            <v>GMACCM - Healthcare</v>
          </cell>
          <cell r="J440" t="str">
            <v>Assisted Living</v>
          </cell>
          <cell r="K440" t="str">
            <v>ALF</v>
          </cell>
          <cell r="L440">
            <v>0.2128258695652174</v>
          </cell>
          <cell r="M440" t="str">
            <v>Philadelphia  PA-NJ</v>
          </cell>
          <cell r="N440">
            <v>36553</v>
          </cell>
          <cell r="O440">
            <v>38384</v>
          </cell>
          <cell r="P440">
            <v>0</v>
          </cell>
          <cell r="R440" t="str">
            <v>Floating</v>
          </cell>
          <cell r="S440" t="str">
            <v>1MO LIBOR LAST BUS DAY BLOOMB</v>
          </cell>
          <cell r="T440">
            <v>6.3500000000000001E-2</v>
          </cell>
          <cell r="U440">
            <v>37135</v>
          </cell>
          <cell r="V440" t="str">
            <v>1</v>
          </cell>
          <cell r="W440">
            <v>2.5999999999999999E-2</v>
          </cell>
          <cell r="Y440">
            <v>3.7500000000000006E-2</v>
          </cell>
          <cell r="Z440" t="str">
            <v>1MO LIBOR LAST BUS DAY BLOOMB</v>
          </cell>
        </row>
        <row r="441">
          <cell r="E441" t="str">
            <v>011026334</v>
          </cell>
          <cell r="F441">
            <v>3249444</v>
          </cell>
          <cell r="G441" t="str">
            <v>On</v>
          </cell>
          <cell r="I441" t="str">
            <v>GMACCM - Healthcare</v>
          </cell>
          <cell r="J441" t="str">
            <v>Assisted Living</v>
          </cell>
          <cell r="K441" t="str">
            <v>ALF</v>
          </cell>
          <cell r="L441">
            <v>0.49991446153846153</v>
          </cell>
          <cell r="M441" t="str">
            <v>Philadelphia  PA-NJ</v>
          </cell>
          <cell r="N441">
            <v>36553</v>
          </cell>
          <cell r="O441">
            <v>38384</v>
          </cell>
          <cell r="P441">
            <v>0</v>
          </cell>
          <cell r="R441" t="str">
            <v>Floating</v>
          </cell>
          <cell r="S441" t="str">
            <v>1MO LIBOR LAST BUS DAY BLOOMB</v>
          </cell>
          <cell r="T441">
            <v>6.3500000000000001E-2</v>
          </cell>
          <cell r="U441">
            <v>37135</v>
          </cell>
          <cell r="V441" t="str">
            <v>1</v>
          </cell>
          <cell r="W441">
            <v>2.5999999999999999E-2</v>
          </cell>
          <cell r="Y441">
            <v>3.7500000000000006E-2</v>
          </cell>
          <cell r="Z441" t="str">
            <v>1MO LIBOR LAST BUS DAY BLOOMB</v>
          </cell>
        </row>
        <row r="442">
          <cell r="E442" t="str">
            <v>011026336</v>
          </cell>
          <cell r="F442">
            <v>769099</v>
          </cell>
          <cell r="G442" t="str">
            <v>On</v>
          </cell>
          <cell r="I442" t="str">
            <v>GMACCM - Healthcare</v>
          </cell>
          <cell r="J442" t="str">
            <v>Assisted Living</v>
          </cell>
          <cell r="K442" t="str">
            <v>ALF</v>
          </cell>
          <cell r="L442">
            <v>0.19720487179487178</v>
          </cell>
          <cell r="M442" t="str">
            <v>San Antonio  TX</v>
          </cell>
          <cell r="N442">
            <v>36553</v>
          </cell>
          <cell r="O442">
            <v>38384</v>
          </cell>
          <cell r="P442">
            <v>0</v>
          </cell>
          <cell r="R442" t="str">
            <v>Floating</v>
          </cell>
          <cell r="S442" t="str">
            <v>1MO LIBOR LAST BUS DAY BLOOMB</v>
          </cell>
          <cell r="T442">
            <v>6.3500000000000001E-2</v>
          </cell>
          <cell r="U442">
            <v>37135</v>
          </cell>
          <cell r="V442" t="str">
            <v>1</v>
          </cell>
          <cell r="W442">
            <v>2.5999999999999999E-2</v>
          </cell>
          <cell r="Y442">
            <v>3.7500000000000006E-2</v>
          </cell>
          <cell r="Z442" t="str">
            <v>1MO LIBOR LAST BUS DAY BLOOMB</v>
          </cell>
        </row>
        <row r="443">
          <cell r="E443" t="str">
            <v>011026338</v>
          </cell>
          <cell r="F443">
            <v>369808</v>
          </cell>
          <cell r="G443" t="str">
            <v>On</v>
          </cell>
          <cell r="I443" t="str">
            <v>GMACCM - Healthcare</v>
          </cell>
          <cell r="J443" t="str">
            <v>Assisted Living</v>
          </cell>
          <cell r="K443" t="str">
            <v>ALF</v>
          </cell>
          <cell r="L443">
            <v>0.19463578947368421</v>
          </cell>
          <cell r="M443" t="str">
            <v>Milwaukee-Waukesha  WI</v>
          </cell>
          <cell r="N443">
            <v>36553</v>
          </cell>
          <cell r="O443">
            <v>38384</v>
          </cell>
          <cell r="P443">
            <v>0</v>
          </cell>
          <cell r="R443" t="str">
            <v>Floating</v>
          </cell>
          <cell r="S443" t="str">
            <v>1MO LIBOR LAST BUS DAY BLOOMB</v>
          </cell>
          <cell r="T443">
            <v>6.3500000000000001E-2</v>
          </cell>
          <cell r="U443">
            <v>37135</v>
          </cell>
          <cell r="V443" t="str">
            <v>1</v>
          </cell>
          <cell r="W443">
            <v>2.5999999999999999E-2</v>
          </cell>
          <cell r="Y443">
            <v>3.7500000000000006E-2</v>
          </cell>
          <cell r="Z443" t="str">
            <v>1MO LIBOR LAST BUS DAY BLOOMB</v>
          </cell>
        </row>
        <row r="444">
          <cell r="E444" t="str">
            <v>011027613</v>
          </cell>
          <cell r="F444">
            <v>1461668.88</v>
          </cell>
          <cell r="G444" t="str">
            <v>On</v>
          </cell>
          <cell r="I444" t="str">
            <v>GMACCM - Healthcare</v>
          </cell>
          <cell r="J444" t="str">
            <v>Assisted Living</v>
          </cell>
          <cell r="K444" t="str">
            <v>ALF</v>
          </cell>
          <cell r="L444">
            <v>0.72499999999999998</v>
          </cell>
          <cell r="M444" t="str">
            <v>Barnstable-Yarmouth  MA</v>
          </cell>
          <cell r="N444">
            <v>36707</v>
          </cell>
          <cell r="O444">
            <v>38534</v>
          </cell>
          <cell r="P444">
            <v>0</v>
          </cell>
          <cell r="R444" t="str">
            <v>Floating</v>
          </cell>
          <cell r="S444" t="str">
            <v>1MO LIBOR LAST BUS DAY BLOOMB</v>
          </cell>
          <cell r="T444">
            <v>6.5000000000000002E-2</v>
          </cell>
          <cell r="U444">
            <v>37135</v>
          </cell>
          <cell r="V444" t="str">
            <v>1</v>
          </cell>
          <cell r="W444">
            <v>2.75E-2</v>
          </cell>
          <cell r="Y444">
            <v>3.7500000000000006E-2</v>
          </cell>
          <cell r="Z444" t="str">
            <v>1MO LIBOR LAST BUS DAY BLOOMB</v>
          </cell>
        </row>
        <row r="445">
          <cell r="E445" t="str">
            <v>011027613</v>
          </cell>
          <cell r="F445">
            <v>5800000</v>
          </cell>
          <cell r="G445" t="str">
            <v>Off</v>
          </cell>
          <cell r="H445" t="str">
            <v>SocGen</v>
          </cell>
          <cell r="I445" t="str">
            <v>GMACCM - Healthcare</v>
          </cell>
          <cell r="J445" t="str">
            <v>Assisted Living</v>
          </cell>
          <cell r="K445" t="str">
            <v>ALF</v>
          </cell>
          <cell r="L445">
            <v>0.72499999999999998</v>
          </cell>
          <cell r="M445" t="str">
            <v>Barnstable-Yarmouth  MA</v>
          </cell>
          <cell r="N445">
            <v>36707</v>
          </cell>
          <cell r="O445">
            <v>38534</v>
          </cell>
          <cell r="P445">
            <v>0</v>
          </cell>
          <cell r="R445" t="str">
            <v>Floating</v>
          </cell>
          <cell r="S445" t="str">
            <v>1MO LIBOR LAST BUS DAY BLOOMB</v>
          </cell>
          <cell r="T445">
            <v>6.5000000000000002E-2</v>
          </cell>
          <cell r="U445">
            <v>37135</v>
          </cell>
          <cell r="V445" t="str">
            <v>1</v>
          </cell>
          <cell r="W445">
            <v>2.75E-2</v>
          </cell>
          <cell r="Y445">
            <v>3.7500000000000006E-2</v>
          </cell>
          <cell r="Z445" t="str">
            <v>1MO LIBOR LAST BUS DAY BLOOMB</v>
          </cell>
        </row>
        <row r="446">
          <cell r="E446" t="str">
            <v>011028338</v>
          </cell>
          <cell r="F446">
            <v>4761976.3099999996</v>
          </cell>
          <cell r="G446" t="str">
            <v>On</v>
          </cell>
          <cell r="I446" t="str">
            <v>GMACCM - Healthcare</v>
          </cell>
          <cell r="J446" t="str">
            <v>Assisted Living</v>
          </cell>
          <cell r="K446" t="str">
            <v>ALF</v>
          </cell>
          <cell r="L446">
            <v>0.78535182894736844</v>
          </cell>
          <cell r="M446" t="str">
            <v>Lincoln  NE</v>
          </cell>
          <cell r="N446">
            <v>36789</v>
          </cell>
          <cell r="O446">
            <v>40452</v>
          </cell>
          <cell r="P446">
            <v>3600</v>
          </cell>
          <cell r="Q446">
            <v>8.7099999999999997E-2</v>
          </cell>
          <cell r="R446" t="str">
            <v>Fixed</v>
          </cell>
          <cell r="Y446">
            <v>0</v>
          </cell>
          <cell r="Z446">
            <v>0</v>
          </cell>
        </row>
        <row r="447">
          <cell r="E447" t="str">
            <v>069015649</v>
          </cell>
          <cell r="F447">
            <v>3600883</v>
          </cell>
          <cell r="G447" t="str">
            <v>Off</v>
          </cell>
          <cell r="H447" t="str">
            <v>SocGen</v>
          </cell>
          <cell r="I447" t="str">
            <v>GMACCM - Healthcare</v>
          </cell>
          <cell r="J447" t="str">
            <v>Assisted Living</v>
          </cell>
          <cell r="K447" t="str">
            <v>ALF</v>
          </cell>
          <cell r="L447">
            <v>0.76326243220338996</v>
          </cell>
          <cell r="M447" t="str">
            <v>York  PA</v>
          </cell>
          <cell r="N447">
            <v>35490</v>
          </cell>
          <cell r="O447">
            <v>37288</v>
          </cell>
          <cell r="R447" t="str">
            <v>Floating</v>
          </cell>
          <cell r="S447" t="str">
            <v>1 MO LIBOR-WSJ-PUBLISH 1ST MTH</v>
          </cell>
          <cell r="T447">
            <v>6.25E-2</v>
          </cell>
          <cell r="U447">
            <v>37135</v>
          </cell>
          <cell r="V447" t="str">
            <v>1</v>
          </cell>
          <cell r="W447">
            <v>2.5000000000000001E-2</v>
          </cell>
          <cell r="Y447">
            <v>3.7499999999999999E-2</v>
          </cell>
          <cell r="Z447" t="str">
            <v>1 MO LIBOR-WSJ-PUBLISH 1ST MTH</v>
          </cell>
        </row>
        <row r="448">
          <cell r="E448" t="str">
            <v>069016019</v>
          </cell>
          <cell r="F448">
            <v>1346069.2</v>
          </cell>
          <cell r="G448" t="str">
            <v>On</v>
          </cell>
          <cell r="I448" t="str">
            <v>GMACCM - Healthcare</v>
          </cell>
          <cell r="J448" t="str">
            <v>Assisted Living</v>
          </cell>
          <cell r="K448" t="str">
            <v>ALF</v>
          </cell>
          <cell r="L448">
            <v>0.70487523073684211</v>
          </cell>
          <cell r="M448" t="str">
            <v>Allentown-Bethlehem-Easton  PA</v>
          </cell>
          <cell r="N448">
            <v>35855</v>
          </cell>
          <cell r="O448">
            <v>37493</v>
          </cell>
          <cell r="P448">
            <v>0</v>
          </cell>
          <cell r="R448" t="str">
            <v>Floating</v>
          </cell>
          <cell r="S448" t="str">
            <v>1 MO LIBOR-WSJ-PUBLISH 1ST MTH</v>
          </cell>
          <cell r="T448">
            <v>6.0999999999999999E-2</v>
          </cell>
          <cell r="U448">
            <v>37135</v>
          </cell>
          <cell r="V448" t="str">
            <v>1</v>
          </cell>
          <cell r="W448">
            <v>2.35E-2</v>
          </cell>
          <cell r="Y448">
            <v>3.7499999999999999E-2</v>
          </cell>
          <cell r="Z448" t="str">
            <v>1 MO LIBOR-WSJ-PUBLISH 1ST MTH</v>
          </cell>
        </row>
        <row r="449">
          <cell r="E449" t="str">
            <v>069016019</v>
          </cell>
          <cell r="F449">
            <v>5340981</v>
          </cell>
          <cell r="G449" t="str">
            <v>Off</v>
          </cell>
          <cell r="H449" t="str">
            <v>CDC</v>
          </cell>
          <cell r="I449" t="str">
            <v>GMACCM - Healthcare</v>
          </cell>
          <cell r="J449" t="str">
            <v>Assisted Living</v>
          </cell>
          <cell r="K449" t="str">
            <v>ALF</v>
          </cell>
          <cell r="L449">
            <v>0.70487523073684211</v>
          </cell>
          <cell r="M449" t="str">
            <v>Allentown-Bethlehem-Easton  PA</v>
          </cell>
          <cell r="N449">
            <v>35855</v>
          </cell>
          <cell r="O449">
            <v>37493</v>
          </cell>
          <cell r="P449">
            <v>0</v>
          </cell>
          <cell r="R449" t="str">
            <v>Floating</v>
          </cell>
          <cell r="S449" t="str">
            <v>1 MO LIBOR-WSJ-PUBLISH 1ST MTH</v>
          </cell>
          <cell r="T449">
            <v>6.0999999999999999E-2</v>
          </cell>
          <cell r="U449">
            <v>37135</v>
          </cell>
          <cell r="V449" t="str">
            <v>1</v>
          </cell>
          <cell r="W449">
            <v>2.35E-2</v>
          </cell>
          <cell r="Y449">
            <v>3.7499999999999999E-2</v>
          </cell>
          <cell r="Z449" t="str">
            <v>1 MO LIBOR-WSJ-PUBLISH 1ST MTH</v>
          </cell>
        </row>
        <row r="450">
          <cell r="E450" t="str">
            <v>011016128</v>
          </cell>
          <cell r="F450">
            <v>2796483</v>
          </cell>
          <cell r="G450" t="str">
            <v>Off</v>
          </cell>
          <cell r="H450" t="str">
            <v>GNW</v>
          </cell>
          <cell r="I450" t="str">
            <v>GMACCM - Healthcare</v>
          </cell>
          <cell r="J450" t="str">
            <v>Mixed</v>
          </cell>
          <cell r="K450" t="str">
            <v>Mixed</v>
          </cell>
          <cell r="L450">
            <v>0.63832684772727266</v>
          </cell>
          <cell r="M450" t="str">
            <v>Boulder-Longmont  CO</v>
          </cell>
          <cell r="N450">
            <v>35642</v>
          </cell>
          <cell r="O450">
            <v>37500</v>
          </cell>
          <cell r="R450" t="str">
            <v>Floating</v>
          </cell>
          <cell r="S450" t="str">
            <v>1MO LIBOR LAST BUS DAY BLOOMB</v>
          </cell>
          <cell r="T450">
            <v>6.7500000000000004E-2</v>
          </cell>
          <cell r="U450">
            <v>37135</v>
          </cell>
          <cell r="V450" t="str">
            <v>1</v>
          </cell>
          <cell r="W450">
            <v>0.03</v>
          </cell>
          <cell r="Y450">
            <v>3.7500000000000006E-2</v>
          </cell>
          <cell r="Z450" t="str">
            <v>1MO LIBOR LAST BUS DAY BLOOMB</v>
          </cell>
        </row>
        <row r="451">
          <cell r="E451" t="str">
            <v>011016240</v>
          </cell>
          <cell r="F451">
            <v>7224936.7199999997</v>
          </cell>
          <cell r="G451" t="str">
            <v>On</v>
          </cell>
          <cell r="I451" t="str">
            <v>GMACCM - Healthcare</v>
          </cell>
          <cell r="J451" t="str">
            <v>Mixed</v>
          </cell>
          <cell r="K451" t="str">
            <v>Mixed</v>
          </cell>
          <cell r="L451">
            <v>0.59791139333333332</v>
          </cell>
          <cell r="M451" t="str">
            <v>Orange County  CA</v>
          </cell>
          <cell r="N451">
            <v>35663</v>
          </cell>
          <cell r="O451">
            <v>37500</v>
          </cell>
          <cell r="P451">
            <v>0</v>
          </cell>
          <cell r="R451" t="str">
            <v>Floating</v>
          </cell>
          <cell r="S451" t="str">
            <v>1 MO LIBOR 2 BUS DAY PRIOR 1ST</v>
          </cell>
          <cell r="T451">
            <v>6.5100000000000005E-2</v>
          </cell>
          <cell r="U451">
            <v>37135</v>
          </cell>
          <cell r="V451" t="str">
            <v>1</v>
          </cell>
          <cell r="W451">
            <v>2.75E-2</v>
          </cell>
          <cell r="Y451">
            <v>3.7600000000000008E-2</v>
          </cell>
          <cell r="Z451" t="str">
            <v>1 MO LIBOR 2 BUS DAY PRIOR 1ST</v>
          </cell>
        </row>
        <row r="452">
          <cell r="E452" t="str">
            <v>011017556</v>
          </cell>
          <cell r="F452">
            <v>8337808.5599999996</v>
          </cell>
          <cell r="G452" t="str">
            <v>On</v>
          </cell>
          <cell r="I452" t="str">
            <v>GMACCM - Healthcare</v>
          </cell>
          <cell r="J452" t="str">
            <v>Mixed</v>
          </cell>
          <cell r="K452" t="str">
            <v>Mixed</v>
          </cell>
          <cell r="L452">
            <v>0.76679518256880741</v>
          </cell>
          <cell r="M452" t="str">
            <v>Charleston-North Charleston  SC</v>
          </cell>
          <cell r="N452">
            <v>36468</v>
          </cell>
          <cell r="O452">
            <v>38322</v>
          </cell>
          <cell r="P452">
            <v>300</v>
          </cell>
          <cell r="R452" t="str">
            <v>Floating</v>
          </cell>
          <cell r="S452" t="str">
            <v>1MO LIBOR LAST BUS DAY BLOOMB</v>
          </cell>
          <cell r="T452">
            <v>6.2E-2</v>
          </cell>
          <cell r="U452">
            <v>37135</v>
          </cell>
          <cell r="V452" t="str">
            <v>1</v>
          </cell>
          <cell r="W452">
            <v>2.4500000000000001E-2</v>
          </cell>
          <cell r="Y452">
            <v>3.7499999999999999E-2</v>
          </cell>
          <cell r="Z452" t="str">
            <v>1MO LIBOR LAST BUS DAY BLOOMB</v>
          </cell>
        </row>
        <row r="453">
          <cell r="E453" t="str">
            <v>011017736</v>
          </cell>
          <cell r="F453">
            <v>855310.54</v>
          </cell>
          <cell r="G453" t="str">
            <v>On</v>
          </cell>
          <cell r="I453" t="str">
            <v>GMACCM - Healthcare</v>
          </cell>
          <cell r="J453" t="str">
            <v>Mixed</v>
          </cell>
          <cell r="K453" t="str">
            <v>Mixed</v>
          </cell>
          <cell r="L453">
            <v>0.79243640747663535</v>
          </cell>
          <cell r="M453" t="str">
            <v>West Palm Beach-Boca Raton  FL</v>
          </cell>
          <cell r="N453">
            <v>36060</v>
          </cell>
          <cell r="O453">
            <v>37164</v>
          </cell>
          <cell r="P453">
            <v>300</v>
          </cell>
          <cell r="R453" t="str">
            <v>Floating</v>
          </cell>
          <cell r="S453" t="str">
            <v>1MO LIBOR LAST BUS DAY BLOOMB</v>
          </cell>
          <cell r="T453">
            <v>7.2499999999999995E-2</v>
          </cell>
          <cell r="U453">
            <v>37135</v>
          </cell>
          <cell r="V453" t="str">
            <v>1</v>
          </cell>
          <cell r="W453">
            <v>3.5000000000000003E-2</v>
          </cell>
          <cell r="Y453">
            <v>3.7499999999999992E-2</v>
          </cell>
          <cell r="Z453" t="str">
            <v>1MO LIBOR LAST BUS DAY BLOOMB</v>
          </cell>
        </row>
        <row r="454">
          <cell r="E454" t="str">
            <v>011017736</v>
          </cell>
          <cell r="F454">
            <v>3374832</v>
          </cell>
          <cell r="G454" t="str">
            <v>Off</v>
          </cell>
          <cell r="H454" t="str">
            <v>SocGen</v>
          </cell>
          <cell r="I454" t="str">
            <v>GMACCM - Healthcare</v>
          </cell>
          <cell r="J454" t="str">
            <v>Mixed</v>
          </cell>
          <cell r="K454" t="str">
            <v>Mixed</v>
          </cell>
          <cell r="L454">
            <v>0.79243640747663535</v>
          </cell>
          <cell r="M454" t="str">
            <v>West Palm Beach-Boca Raton  FL</v>
          </cell>
          <cell r="N454">
            <v>36060</v>
          </cell>
          <cell r="O454">
            <v>37164</v>
          </cell>
          <cell r="P454">
            <v>300</v>
          </cell>
          <cell r="R454" t="str">
            <v>Floating</v>
          </cell>
          <cell r="S454" t="str">
            <v>1MO LIBOR LAST BUS DAY BLOOMB</v>
          </cell>
          <cell r="T454">
            <v>7.2499999999999995E-2</v>
          </cell>
          <cell r="U454">
            <v>37135</v>
          </cell>
          <cell r="V454" t="str">
            <v>1</v>
          </cell>
          <cell r="W454">
            <v>3.5000000000000003E-2</v>
          </cell>
          <cell r="Y454">
            <v>3.7499999999999992E-2</v>
          </cell>
          <cell r="Z454" t="str">
            <v>1MO LIBOR LAST BUS DAY BLOOMB</v>
          </cell>
        </row>
        <row r="455">
          <cell r="E455" t="str">
            <v>011017873</v>
          </cell>
          <cell r="F455">
            <v>12000000</v>
          </cell>
          <cell r="G455" t="str">
            <v>On</v>
          </cell>
          <cell r="I455" t="str">
            <v>GMACCM - Healthcare</v>
          </cell>
          <cell r="J455" t="str">
            <v>Mixed</v>
          </cell>
          <cell r="K455" t="str">
            <v>Mixed</v>
          </cell>
          <cell r="L455">
            <v>0.68181818181818177</v>
          </cell>
          <cell r="M455" t="str">
            <v>Philadelphia  PA-NJ</v>
          </cell>
          <cell r="N455">
            <v>36950</v>
          </cell>
          <cell r="O455">
            <v>38777</v>
          </cell>
          <cell r="P455">
            <v>0</v>
          </cell>
          <cell r="R455" t="str">
            <v>Floating</v>
          </cell>
          <cell r="S455" t="str">
            <v>1MO LIBOR LAST BUS DAY BLOOMB</v>
          </cell>
          <cell r="T455">
            <v>0.06</v>
          </cell>
          <cell r="U455">
            <v>37135</v>
          </cell>
          <cell r="V455" t="str">
            <v>1</v>
          </cell>
          <cell r="W455">
            <v>2.2499999999999999E-2</v>
          </cell>
          <cell r="Y455">
            <v>3.7499999999999999E-2</v>
          </cell>
          <cell r="Z455" t="str">
            <v>1MO LIBOR LAST BUS DAY BLOOMB</v>
          </cell>
        </row>
        <row r="456">
          <cell r="E456" t="str">
            <v>011017969</v>
          </cell>
          <cell r="F456">
            <v>13809518.699999999</v>
          </cell>
          <cell r="G456" t="str">
            <v>On</v>
          </cell>
          <cell r="I456" t="str">
            <v>GMACCM - Healthcare</v>
          </cell>
          <cell r="J456" t="str">
            <v>Mixed</v>
          </cell>
          <cell r="K456" t="str">
            <v>Mixed</v>
          </cell>
          <cell r="L456">
            <v>0.76610236187845304</v>
          </cell>
          <cell r="M456" t="str">
            <v>Las Cruces  NM</v>
          </cell>
          <cell r="N456">
            <v>36677</v>
          </cell>
          <cell r="O456">
            <v>37773</v>
          </cell>
          <cell r="P456">
            <v>300</v>
          </cell>
          <cell r="R456" t="str">
            <v>Floating</v>
          </cell>
          <cell r="S456" t="str">
            <v>1MO LIBOR LAST BUS DAY BLOOMB</v>
          </cell>
          <cell r="T456">
            <v>6.0499999999999998E-2</v>
          </cell>
          <cell r="U456">
            <v>37135</v>
          </cell>
          <cell r="V456" t="str">
            <v>1</v>
          </cell>
          <cell r="W456">
            <v>2.3E-2</v>
          </cell>
          <cell r="Y456">
            <v>3.7499999999999999E-2</v>
          </cell>
          <cell r="Z456" t="str">
            <v>1MO LIBOR LAST BUS DAY BLOOMB</v>
          </cell>
        </row>
        <row r="457">
          <cell r="E457" t="str">
            <v>011018530</v>
          </cell>
          <cell r="F457">
            <v>12000000</v>
          </cell>
          <cell r="G457" t="str">
            <v>On</v>
          </cell>
          <cell r="I457" t="str">
            <v>GMACCM - Healthcare</v>
          </cell>
          <cell r="J457" t="str">
            <v>Mixed</v>
          </cell>
          <cell r="K457" t="str">
            <v>Mixed</v>
          </cell>
          <cell r="L457">
            <v>0.74395536267823925</v>
          </cell>
          <cell r="M457" t="str">
            <v>Seattle-Bellevue-Everett  WA</v>
          </cell>
          <cell r="N457">
            <v>36875</v>
          </cell>
          <cell r="O457">
            <v>37987</v>
          </cell>
          <cell r="P457">
            <v>36</v>
          </cell>
          <cell r="R457" t="str">
            <v>Floating</v>
          </cell>
          <cell r="S457" t="str">
            <v>1MO LIBOR LAST BUS DAY BLOOMB</v>
          </cell>
          <cell r="T457">
            <v>6.5000000000000002E-2</v>
          </cell>
          <cell r="U457">
            <v>37135</v>
          </cell>
          <cell r="V457" t="str">
            <v>1</v>
          </cell>
          <cell r="W457">
            <v>2.75E-2</v>
          </cell>
          <cell r="Y457">
            <v>3.7500000000000006E-2</v>
          </cell>
          <cell r="Z457" t="str">
            <v>1MO LIBOR LAST BUS DAY BLOOMB</v>
          </cell>
        </row>
        <row r="458">
          <cell r="E458" t="str">
            <v>011019437</v>
          </cell>
          <cell r="F458">
            <v>1600076.27</v>
          </cell>
          <cell r="G458" t="str">
            <v>On</v>
          </cell>
          <cell r="I458" t="str">
            <v>GMACCM - Healthcare</v>
          </cell>
          <cell r="J458" t="str">
            <v>Mixed</v>
          </cell>
          <cell r="K458" t="str">
            <v>Mixed</v>
          </cell>
          <cell r="L458">
            <v>0.74580630093457945</v>
          </cell>
          <cell r="M458" t="str">
            <v>Tallahassee  FL</v>
          </cell>
          <cell r="N458">
            <v>36137</v>
          </cell>
          <cell r="O458">
            <v>37987</v>
          </cell>
          <cell r="P458">
            <v>300</v>
          </cell>
          <cell r="R458" t="str">
            <v>Floating</v>
          </cell>
          <cell r="S458" t="str">
            <v>1MO LIBOR LAST BUS DAY BLOOMB</v>
          </cell>
          <cell r="T458">
            <v>6.4000000000000001E-2</v>
          </cell>
          <cell r="U458">
            <v>37135</v>
          </cell>
          <cell r="V458" t="str">
            <v>1</v>
          </cell>
          <cell r="W458">
            <v>2.6499999999999999E-2</v>
          </cell>
          <cell r="Y458">
            <v>3.7500000000000006E-2</v>
          </cell>
          <cell r="Z458" t="str">
            <v>1MO LIBOR LAST BUS DAY BLOOMB</v>
          </cell>
        </row>
        <row r="459">
          <cell r="E459" t="str">
            <v>011019437</v>
          </cell>
          <cell r="F459">
            <v>6400305</v>
          </cell>
          <cell r="G459" t="str">
            <v>Off</v>
          </cell>
          <cell r="H459" t="str">
            <v>SocGen</v>
          </cell>
          <cell r="I459" t="str">
            <v>GMACCM - Healthcare</v>
          </cell>
          <cell r="J459" t="str">
            <v>Mixed</v>
          </cell>
          <cell r="K459" t="str">
            <v>Mixed</v>
          </cell>
          <cell r="L459">
            <v>0.74580630093457945</v>
          </cell>
          <cell r="M459" t="str">
            <v>Tallahassee  FL</v>
          </cell>
          <cell r="N459">
            <v>36137</v>
          </cell>
          <cell r="O459">
            <v>37987</v>
          </cell>
          <cell r="P459">
            <v>300</v>
          </cell>
          <cell r="R459" t="str">
            <v>Floating</v>
          </cell>
          <cell r="S459" t="str">
            <v>1MO LIBOR LAST BUS DAY BLOOMB</v>
          </cell>
          <cell r="T459">
            <v>6.4000000000000001E-2</v>
          </cell>
          <cell r="U459">
            <v>37135</v>
          </cell>
          <cell r="V459" t="str">
            <v>1</v>
          </cell>
          <cell r="W459">
            <v>2.6499999999999999E-2</v>
          </cell>
          <cell r="Y459">
            <v>3.7500000000000006E-2</v>
          </cell>
          <cell r="Z459" t="str">
            <v>1MO LIBOR LAST BUS DAY BLOOMB</v>
          </cell>
        </row>
        <row r="460">
          <cell r="E460" t="str">
            <v>011019997</v>
          </cell>
          <cell r="F460">
            <v>1758220.27</v>
          </cell>
          <cell r="G460" t="str">
            <v>On</v>
          </cell>
          <cell r="I460" t="str">
            <v>GMACCM - Healthcare</v>
          </cell>
          <cell r="J460" t="str">
            <v>Mixed</v>
          </cell>
          <cell r="K460" t="str">
            <v>Mixed</v>
          </cell>
          <cell r="L460">
            <v>0.65467808005930328</v>
          </cell>
          <cell r="M460" t="str">
            <v>Dallas  TX</v>
          </cell>
          <cell r="N460">
            <v>36242</v>
          </cell>
          <cell r="O460">
            <v>37712</v>
          </cell>
          <cell r="P460">
            <v>300</v>
          </cell>
          <cell r="R460" t="str">
            <v>Floating</v>
          </cell>
          <cell r="S460" t="str">
            <v>1MO LIBOR LAST BUS DAY BLOOMB</v>
          </cell>
          <cell r="T460">
            <v>6.25E-2</v>
          </cell>
          <cell r="U460">
            <v>37135</v>
          </cell>
          <cell r="V460" t="str">
            <v>1</v>
          </cell>
          <cell r="W460">
            <v>2.5000000000000001E-2</v>
          </cell>
          <cell r="Y460">
            <v>3.7499999999999999E-2</v>
          </cell>
          <cell r="Z460" t="str">
            <v>1MO LIBOR LAST BUS DAY BLOOMB</v>
          </cell>
        </row>
        <row r="461">
          <cell r="E461" t="str">
            <v>011019997</v>
          </cell>
          <cell r="F461">
            <v>7090622</v>
          </cell>
          <cell r="G461" t="str">
            <v>Off</v>
          </cell>
          <cell r="H461" t="str">
            <v>SocGen</v>
          </cell>
          <cell r="I461" t="str">
            <v>GMACCM - Healthcare</v>
          </cell>
          <cell r="J461" t="str">
            <v>Mixed</v>
          </cell>
          <cell r="K461" t="str">
            <v>Mixed</v>
          </cell>
          <cell r="L461">
            <v>0.65467808005930328</v>
          </cell>
          <cell r="M461" t="str">
            <v>Dallas  TX</v>
          </cell>
          <cell r="N461">
            <v>36242</v>
          </cell>
          <cell r="O461">
            <v>37712</v>
          </cell>
          <cell r="P461">
            <v>300</v>
          </cell>
          <cell r="R461" t="str">
            <v>Floating</v>
          </cell>
          <cell r="S461" t="str">
            <v>1MO LIBOR LAST BUS DAY BLOOMB</v>
          </cell>
          <cell r="T461">
            <v>6.25E-2</v>
          </cell>
          <cell r="U461">
            <v>37135</v>
          </cell>
          <cell r="V461" t="str">
            <v>1</v>
          </cell>
          <cell r="W461">
            <v>2.5000000000000001E-2</v>
          </cell>
          <cell r="Y461">
            <v>3.7499999999999999E-2</v>
          </cell>
          <cell r="Z461" t="str">
            <v>1MO LIBOR LAST BUS DAY BLOOMB</v>
          </cell>
        </row>
        <row r="462">
          <cell r="E462" t="str">
            <v>011021718</v>
          </cell>
          <cell r="F462">
            <v>6106028.5</v>
          </cell>
          <cell r="G462" t="str">
            <v>On</v>
          </cell>
          <cell r="I462" t="str">
            <v>GMACCM - Healthcare</v>
          </cell>
          <cell r="J462" t="str">
            <v>Mixed</v>
          </cell>
          <cell r="K462" t="str">
            <v>Mixed</v>
          </cell>
          <cell r="L462">
            <v>0.77846153846153843</v>
          </cell>
          <cell r="M462">
            <v>0</v>
          </cell>
          <cell r="N462">
            <v>36245</v>
          </cell>
          <cell r="O462">
            <v>37256</v>
          </cell>
          <cell r="P462">
            <v>0</v>
          </cell>
          <cell r="R462" t="str">
            <v>Floating</v>
          </cell>
          <cell r="S462" t="str">
            <v>1MO LIBOR LAST BUS DAY BLOOMB</v>
          </cell>
          <cell r="T462">
            <v>6.25E-2</v>
          </cell>
          <cell r="U462">
            <v>37135</v>
          </cell>
          <cell r="V462" t="str">
            <v>1</v>
          </cell>
          <cell r="W462">
            <v>2.5000000000000001E-2</v>
          </cell>
          <cell r="Y462">
            <v>3.7499999999999999E-2</v>
          </cell>
          <cell r="Z462" t="str">
            <v>1MO LIBOR LAST BUS DAY BLOOMB</v>
          </cell>
        </row>
        <row r="463">
          <cell r="E463" t="str">
            <v>011021844</v>
          </cell>
          <cell r="F463">
            <v>10685853.51</v>
          </cell>
          <cell r="G463" t="str">
            <v>On</v>
          </cell>
          <cell r="I463" t="str">
            <v>GMACCM - Healthcare</v>
          </cell>
          <cell r="J463" t="str">
            <v>Mixed</v>
          </cell>
          <cell r="K463" t="str">
            <v>Mixed</v>
          </cell>
          <cell r="L463">
            <v>0.74240156539792379</v>
          </cell>
          <cell r="M463" t="str">
            <v>Denver  CO</v>
          </cell>
          <cell r="N463">
            <v>36388</v>
          </cell>
          <cell r="O463">
            <v>38231</v>
          </cell>
          <cell r="P463">
            <v>0</v>
          </cell>
          <cell r="R463" t="str">
            <v>Floating</v>
          </cell>
          <cell r="S463" t="str">
            <v>1MO LIBOR LAST BUS DAY BLOOMB</v>
          </cell>
          <cell r="T463">
            <v>6.25E-2</v>
          </cell>
          <cell r="U463">
            <v>37135</v>
          </cell>
          <cell r="V463" t="str">
            <v>1</v>
          </cell>
          <cell r="W463">
            <v>2.5000000000000001E-2</v>
          </cell>
          <cell r="Y463">
            <v>3.7499999999999999E-2</v>
          </cell>
          <cell r="Z463" t="str">
            <v>1MO LIBOR LAST BUS DAY BLOOMB</v>
          </cell>
        </row>
        <row r="464">
          <cell r="E464" t="str">
            <v>011025642</v>
          </cell>
          <cell r="F464">
            <v>4694140.0999999996</v>
          </cell>
          <cell r="G464" t="str">
            <v>On</v>
          </cell>
          <cell r="I464" t="str">
            <v>GMACCM - Healthcare</v>
          </cell>
          <cell r="J464" t="str">
            <v>Mixed</v>
          </cell>
          <cell r="K464" t="str">
            <v>Mixed</v>
          </cell>
          <cell r="L464">
            <v>0.682463768115942</v>
          </cell>
          <cell r="M464" t="str">
            <v>Huntsville  AL</v>
          </cell>
          <cell r="N464">
            <v>36979</v>
          </cell>
          <cell r="O464">
            <v>38808</v>
          </cell>
          <cell r="P464">
            <v>300</v>
          </cell>
          <cell r="R464" t="str">
            <v>Floating</v>
          </cell>
          <cell r="S464" t="str">
            <v>1MO LIBOR LAST BUS DAY BLOOMB</v>
          </cell>
          <cell r="T464">
            <v>7.2499999999999995E-2</v>
          </cell>
          <cell r="U464">
            <v>37135</v>
          </cell>
          <cell r="V464" t="str">
            <v>1</v>
          </cell>
          <cell r="W464">
            <v>3.5000000000000003E-2</v>
          </cell>
          <cell r="Y464">
            <v>3.7499999999999992E-2</v>
          </cell>
          <cell r="Z464" t="str">
            <v>1MO LIBOR LAST BUS DAY BLOOMB</v>
          </cell>
        </row>
        <row r="465">
          <cell r="E465" t="str">
            <v>011025738</v>
          </cell>
          <cell r="F465">
            <v>1728021.65</v>
          </cell>
          <cell r="G465" t="str">
            <v>On</v>
          </cell>
          <cell r="I465" t="str">
            <v>GMACCM - Healthcare</v>
          </cell>
          <cell r="J465" t="str">
            <v>Mixed</v>
          </cell>
          <cell r="K465" t="str">
            <v>Mixed</v>
          </cell>
          <cell r="L465">
            <v>0.625</v>
          </cell>
          <cell r="M465" t="str">
            <v>Ventura  CA</v>
          </cell>
          <cell r="N465">
            <v>36511</v>
          </cell>
          <cell r="O465">
            <v>38337</v>
          </cell>
          <cell r="P465">
            <v>300</v>
          </cell>
          <cell r="R465" t="str">
            <v>Floating</v>
          </cell>
          <cell r="S465" t="str">
            <v>1MO LIBOR LAST BUS DAY BLOOMB</v>
          </cell>
          <cell r="T465">
            <v>6.1499999999999999E-2</v>
          </cell>
          <cell r="U465">
            <v>37135</v>
          </cell>
          <cell r="V465" t="str">
            <v>1</v>
          </cell>
          <cell r="W465">
            <v>2.4E-2</v>
          </cell>
          <cell r="Y465">
            <v>3.7499999999999999E-2</v>
          </cell>
          <cell r="Z465" t="str">
            <v>1MO LIBOR LAST BUS DAY BLOOMB</v>
          </cell>
        </row>
        <row r="466">
          <cell r="E466" t="str">
            <v>011025738</v>
          </cell>
          <cell r="F466">
            <v>6912087</v>
          </cell>
          <cell r="G466" t="str">
            <v>Off</v>
          </cell>
          <cell r="H466" t="str">
            <v>SocGen</v>
          </cell>
          <cell r="I466" t="str">
            <v>GMACCM - Healthcare</v>
          </cell>
          <cell r="J466" t="str">
            <v>Mixed</v>
          </cell>
          <cell r="K466" t="str">
            <v>Mixed</v>
          </cell>
          <cell r="L466">
            <v>0.625</v>
          </cell>
          <cell r="M466" t="str">
            <v>Ventura  CA</v>
          </cell>
          <cell r="N466">
            <v>36511</v>
          </cell>
          <cell r="O466">
            <v>38337</v>
          </cell>
          <cell r="P466">
            <v>300</v>
          </cell>
          <cell r="R466" t="str">
            <v>Floating</v>
          </cell>
          <cell r="S466" t="str">
            <v>1MO LIBOR LAST BUS DAY BLOOMB</v>
          </cell>
          <cell r="T466">
            <v>6.1499999999999999E-2</v>
          </cell>
          <cell r="U466">
            <v>37135</v>
          </cell>
          <cell r="V466" t="str">
            <v>1</v>
          </cell>
          <cell r="W466">
            <v>2.4E-2</v>
          </cell>
          <cell r="Y466">
            <v>3.7499999999999999E-2</v>
          </cell>
          <cell r="Z466" t="str">
            <v>1MO LIBOR LAST BUS DAY BLOOMB</v>
          </cell>
        </row>
        <row r="467">
          <cell r="E467" t="str">
            <v>011025742</v>
          </cell>
          <cell r="F467">
            <v>1306062.8799999999</v>
          </cell>
          <cell r="G467" t="str">
            <v>On</v>
          </cell>
          <cell r="I467" t="str">
            <v>GMACCM - Healthcare</v>
          </cell>
          <cell r="J467" t="str">
            <v>Mixed</v>
          </cell>
          <cell r="K467" t="str">
            <v>Mixed</v>
          </cell>
          <cell r="L467">
            <v>0.62200956937799046</v>
          </cell>
          <cell r="M467" t="str">
            <v>Los Angeles-Long Beach  CA</v>
          </cell>
          <cell r="N467">
            <v>36865</v>
          </cell>
          <cell r="O467">
            <v>38718</v>
          </cell>
          <cell r="P467">
            <v>300</v>
          </cell>
          <cell r="R467" t="str">
            <v>Floating</v>
          </cell>
          <cell r="S467" t="str">
            <v>1MO LIBOR LAST BUS DAY BLOOMB</v>
          </cell>
          <cell r="T467">
            <v>6.1499999999999999E-2</v>
          </cell>
          <cell r="U467">
            <v>37135</v>
          </cell>
          <cell r="V467" t="str">
            <v>1</v>
          </cell>
          <cell r="W467">
            <v>2.4E-2</v>
          </cell>
          <cell r="Y467">
            <v>3.7499999999999999E-2</v>
          </cell>
          <cell r="Z467" t="str">
            <v>1MO LIBOR LAST BUS DAY BLOOMB</v>
          </cell>
        </row>
        <row r="468">
          <cell r="E468" t="str">
            <v>011025742</v>
          </cell>
          <cell r="F468">
            <v>5224252</v>
          </cell>
          <cell r="G468" t="str">
            <v>Off</v>
          </cell>
          <cell r="H468" t="str">
            <v>SocGen</v>
          </cell>
          <cell r="I468" t="str">
            <v>GMACCM - Healthcare</v>
          </cell>
          <cell r="J468" t="str">
            <v>Mixed</v>
          </cell>
          <cell r="K468" t="str">
            <v>Mixed</v>
          </cell>
          <cell r="L468">
            <v>0.62200956937799046</v>
          </cell>
          <cell r="M468" t="str">
            <v>Los Angeles-Long Beach  CA</v>
          </cell>
          <cell r="N468">
            <v>36865</v>
          </cell>
          <cell r="O468">
            <v>38718</v>
          </cell>
          <cell r="P468">
            <v>300</v>
          </cell>
          <cell r="R468" t="str">
            <v>Floating</v>
          </cell>
          <cell r="S468" t="str">
            <v>1MO LIBOR LAST BUS DAY BLOOMB</v>
          </cell>
          <cell r="T468">
            <v>6.1499999999999999E-2</v>
          </cell>
          <cell r="U468">
            <v>37135</v>
          </cell>
          <cell r="V468" t="str">
            <v>1</v>
          </cell>
          <cell r="W468">
            <v>2.4E-2</v>
          </cell>
          <cell r="Y468">
            <v>3.7499999999999999E-2</v>
          </cell>
          <cell r="Z468" t="str">
            <v>1MO LIBOR LAST BUS DAY BLOOMB</v>
          </cell>
        </row>
        <row r="469">
          <cell r="E469" t="str">
            <v>011025800</v>
          </cell>
          <cell r="F469">
            <v>14522426.57</v>
          </cell>
          <cell r="G469" t="str">
            <v>On</v>
          </cell>
          <cell r="I469" t="str">
            <v>GMACCM - Healthcare</v>
          </cell>
          <cell r="J469" t="str">
            <v>Mixed</v>
          </cell>
          <cell r="K469" t="str">
            <v>Mixed</v>
          </cell>
          <cell r="L469">
            <v>0.79455981852861035</v>
          </cell>
          <cell r="M469" t="str">
            <v>Canton-Massillon  OH</v>
          </cell>
          <cell r="N469">
            <v>36753</v>
          </cell>
          <cell r="O469">
            <v>38596</v>
          </cell>
          <cell r="P469">
            <v>300</v>
          </cell>
          <cell r="R469" t="str">
            <v>Floating</v>
          </cell>
          <cell r="S469" t="str">
            <v>1MO LIBOR LAST BUS DAY BLOOMB</v>
          </cell>
          <cell r="T469">
            <v>6.1499999999999999E-2</v>
          </cell>
          <cell r="U469">
            <v>37135</v>
          </cell>
          <cell r="V469" t="str">
            <v>1</v>
          </cell>
          <cell r="W469">
            <v>2.4E-2</v>
          </cell>
          <cell r="Y469">
            <v>3.7499999999999999E-2</v>
          </cell>
          <cell r="Z469" t="str">
            <v>1MO LIBOR LAST BUS DAY BLOOMB</v>
          </cell>
        </row>
        <row r="470">
          <cell r="E470" t="str">
            <v>011025803</v>
          </cell>
          <cell r="F470">
            <v>13164431.25</v>
          </cell>
          <cell r="G470" t="str">
            <v>On</v>
          </cell>
          <cell r="I470" t="str">
            <v>GMACCM - Healthcare</v>
          </cell>
          <cell r="J470" t="str">
            <v>Mixed</v>
          </cell>
          <cell r="K470" t="str">
            <v>Mixed</v>
          </cell>
          <cell r="L470">
            <v>0.78788539552906112</v>
          </cell>
          <cell r="M470" t="str">
            <v>Gary  IN</v>
          </cell>
          <cell r="N470">
            <v>36753</v>
          </cell>
          <cell r="O470">
            <v>38596</v>
          </cell>
          <cell r="P470">
            <v>300</v>
          </cell>
          <cell r="R470" t="str">
            <v>Floating</v>
          </cell>
          <cell r="S470" t="str">
            <v>1MO LIBOR LAST BUS DAY BLOOMB</v>
          </cell>
          <cell r="T470">
            <v>6.1499999999999999E-2</v>
          </cell>
          <cell r="U470">
            <v>37135</v>
          </cell>
          <cell r="V470" t="str">
            <v>1</v>
          </cell>
          <cell r="W470">
            <v>2.4E-2</v>
          </cell>
          <cell r="Y470">
            <v>3.7499999999999999E-2</v>
          </cell>
          <cell r="Z470" t="str">
            <v>1MO LIBOR LAST BUS DAY BLOOMB</v>
          </cell>
        </row>
        <row r="471">
          <cell r="E471" t="str">
            <v>011027207</v>
          </cell>
          <cell r="F471">
            <v>18227000</v>
          </cell>
          <cell r="G471" t="str">
            <v>On</v>
          </cell>
          <cell r="I471" t="str">
            <v>GMACCM - Healthcare</v>
          </cell>
          <cell r="J471" t="str">
            <v>Mixed</v>
          </cell>
          <cell r="K471" t="str">
            <v>Mixed</v>
          </cell>
          <cell r="L471">
            <v>0.3966702937976061</v>
          </cell>
          <cell r="M471" t="str">
            <v>Wilmington-Newark  DE-MD</v>
          </cell>
          <cell r="N471">
            <v>36710</v>
          </cell>
          <cell r="O471">
            <v>38534</v>
          </cell>
          <cell r="P471">
            <v>0</v>
          </cell>
          <cell r="R471" t="str">
            <v>Floating</v>
          </cell>
          <cell r="S471" t="str">
            <v>1MO LIBOR LAST BUS DAY BLOOMB</v>
          </cell>
          <cell r="T471">
            <v>6.5000000000000002E-2</v>
          </cell>
          <cell r="U471">
            <v>37135</v>
          </cell>
          <cell r="V471" t="str">
            <v>1</v>
          </cell>
          <cell r="W471">
            <v>2.75E-2</v>
          </cell>
          <cell r="Y471">
            <v>3.7500000000000006E-2</v>
          </cell>
          <cell r="Z471" t="str">
            <v>1MO LIBOR LAST BUS DAY BLOOMB</v>
          </cell>
        </row>
        <row r="472">
          <cell r="E472" t="str">
            <v>011027211</v>
          </cell>
          <cell r="F472">
            <v>5312409.59</v>
          </cell>
          <cell r="G472" t="str">
            <v>On</v>
          </cell>
          <cell r="I472" t="str">
            <v>GMACCM - Healthcare</v>
          </cell>
          <cell r="J472" t="str">
            <v>Mixed</v>
          </cell>
          <cell r="K472" t="str">
            <v>Mixed</v>
          </cell>
          <cell r="L472">
            <v>0.70971619365609351</v>
          </cell>
          <cell r="M472" t="str">
            <v>Albuquerque  NM</v>
          </cell>
          <cell r="N472">
            <v>36710</v>
          </cell>
          <cell r="O472">
            <v>38534</v>
          </cell>
          <cell r="P472">
            <v>0</v>
          </cell>
          <cell r="R472" t="str">
            <v>Floating</v>
          </cell>
          <cell r="S472" t="str">
            <v>1MO LIBOR LAST BUS DAY BLOOMB</v>
          </cell>
          <cell r="T472">
            <v>6.5000000000000002E-2</v>
          </cell>
          <cell r="U472">
            <v>37135</v>
          </cell>
          <cell r="V472" t="str">
            <v>1</v>
          </cell>
          <cell r="W472">
            <v>2.75E-2</v>
          </cell>
          <cell r="Y472">
            <v>3.7500000000000006E-2</v>
          </cell>
          <cell r="Z472" t="str">
            <v>1MO LIBOR LAST BUS DAY BLOOMB</v>
          </cell>
        </row>
        <row r="473">
          <cell r="E473" t="str">
            <v>011027211</v>
          </cell>
          <cell r="F473">
            <v>15955436</v>
          </cell>
          <cell r="G473" t="str">
            <v>Off</v>
          </cell>
          <cell r="H473" t="str">
            <v>SocGen</v>
          </cell>
          <cell r="I473" t="str">
            <v>GMACCM - Healthcare</v>
          </cell>
          <cell r="J473" t="str">
            <v>Mixed</v>
          </cell>
          <cell r="K473" t="str">
            <v>Mixed</v>
          </cell>
          <cell r="L473">
            <v>0.70971619365609351</v>
          </cell>
          <cell r="M473" t="str">
            <v>Albuquerque  NM</v>
          </cell>
          <cell r="N473">
            <v>36710</v>
          </cell>
          <cell r="O473">
            <v>38534</v>
          </cell>
          <cell r="P473">
            <v>0</v>
          </cell>
          <cell r="R473" t="str">
            <v>Floating</v>
          </cell>
          <cell r="S473" t="str">
            <v>1MO LIBOR LAST BUS DAY BLOOMB</v>
          </cell>
          <cell r="T473">
            <v>6.5000000000000002E-2</v>
          </cell>
          <cell r="U473">
            <v>37135</v>
          </cell>
          <cell r="V473" t="str">
            <v>1</v>
          </cell>
          <cell r="W473">
            <v>2.75E-2</v>
          </cell>
          <cell r="Y473">
            <v>3.7500000000000006E-2</v>
          </cell>
          <cell r="Z473" t="str">
            <v>1MO LIBOR LAST BUS DAY BLOOMB</v>
          </cell>
        </row>
        <row r="474">
          <cell r="E474" t="str">
            <v>011027212</v>
          </cell>
          <cell r="F474">
            <v>2728020.51</v>
          </cell>
          <cell r="G474" t="str">
            <v>On</v>
          </cell>
          <cell r="I474" t="str">
            <v>GMACCM - Healthcare</v>
          </cell>
          <cell r="J474" t="str">
            <v>Mixed</v>
          </cell>
          <cell r="K474" t="str">
            <v>Mixed</v>
          </cell>
          <cell r="L474">
            <v>0.5172623574144487</v>
          </cell>
          <cell r="M474" t="str">
            <v>El Paso  TX</v>
          </cell>
          <cell r="N474">
            <v>36710</v>
          </cell>
          <cell r="O474">
            <v>38534</v>
          </cell>
          <cell r="P474">
            <v>0</v>
          </cell>
          <cell r="R474" t="str">
            <v>Floating</v>
          </cell>
          <cell r="S474" t="str">
            <v>1MO LIBOR LAST BUS DAY BLOOMB</v>
          </cell>
          <cell r="T474">
            <v>6.5000000000000002E-2</v>
          </cell>
          <cell r="U474">
            <v>37135</v>
          </cell>
          <cell r="V474" t="str">
            <v>1</v>
          </cell>
          <cell r="W474">
            <v>2.75E-2</v>
          </cell>
          <cell r="Y474">
            <v>3.7500000000000006E-2</v>
          </cell>
          <cell r="Z474" t="str">
            <v>1MO LIBOR LAST BUS DAY BLOOMB</v>
          </cell>
        </row>
        <row r="475">
          <cell r="E475" t="str">
            <v>011027212</v>
          </cell>
          <cell r="F475">
            <v>10883200</v>
          </cell>
          <cell r="G475" t="str">
            <v>Off</v>
          </cell>
          <cell r="H475" t="str">
            <v>SocGen</v>
          </cell>
          <cell r="I475" t="str">
            <v>GMACCM - Healthcare</v>
          </cell>
          <cell r="J475" t="str">
            <v>Mixed</v>
          </cell>
          <cell r="K475" t="str">
            <v>Mixed</v>
          </cell>
          <cell r="L475">
            <v>0.5172623574144487</v>
          </cell>
          <cell r="M475" t="str">
            <v>El Paso  TX</v>
          </cell>
          <cell r="N475">
            <v>36710</v>
          </cell>
          <cell r="O475">
            <v>38534</v>
          </cell>
          <cell r="P475">
            <v>0</v>
          </cell>
          <cell r="R475" t="str">
            <v>Floating</v>
          </cell>
          <cell r="S475" t="str">
            <v>1MO LIBOR LAST BUS DAY BLOOMB</v>
          </cell>
          <cell r="T475">
            <v>6.5000000000000002E-2</v>
          </cell>
          <cell r="U475">
            <v>37135</v>
          </cell>
          <cell r="V475" t="str">
            <v>1</v>
          </cell>
          <cell r="W475">
            <v>2.75E-2</v>
          </cell>
          <cell r="Y475">
            <v>3.7500000000000006E-2</v>
          </cell>
          <cell r="Z475" t="str">
            <v>1MO LIBOR LAST BUS DAY BLOOMB</v>
          </cell>
        </row>
        <row r="476">
          <cell r="E476" t="str">
            <v>069015471</v>
          </cell>
          <cell r="F476">
            <v>14285444.300000001</v>
          </cell>
          <cell r="G476" t="str">
            <v>On</v>
          </cell>
          <cell r="I476" t="str">
            <v>GMACCM - Healthcare</v>
          </cell>
          <cell r="J476" t="str">
            <v>Mixed</v>
          </cell>
          <cell r="K476" t="str">
            <v>Mixed</v>
          </cell>
          <cell r="L476">
            <v>0.77569945891891889</v>
          </cell>
          <cell r="M476" t="str">
            <v>Dallas  TX</v>
          </cell>
          <cell r="N476">
            <v>35947</v>
          </cell>
          <cell r="O476">
            <v>37221</v>
          </cell>
          <cell r="P476">
            <v>0</v>
          </cell>
          <cell r="R476" t="str">
            <v>Floating</v>
          </cell>
          <cell r="S476" t="str">
            <v>1 MO LIBOR WSJ 2 B DAY PRIOR</v>
          </cell>
          <cell r="T476">
            <v>6.275E-2</v>
          </cell>
          <cell r="U476">
            <v>37135</v>
          </cell>
          <cell r="V476" t="str">
            <v>1</v>
          </cell>
          <cell r="W476">
            <v>2.5000000000000001E-2</v>
          </cell>
          <cell r="Y476">
            <v>3.7749999999999999E-2</v>
          </cell>
          <cell r="Z476" t="str">
            <v>1 MO LIBOR WSJ 2 B DAY PRIOR</v>
          </cell>
        </row>
        <row r="477">
          <cell r="E477" t="str">
            <v>011025908</v>
          </cell>
          <cell r="F477">
            <v>5281205.4400000004</v>
          </cell>
          <cell r="G477" t="str">
            <v>On</v>
          </cell>
          <cell r="I477" t="str">
            <v>GMACCM - Healthcare</v>
          </cell>
          <cell r="J477" t="str">
            <v>Other</v>
          </cell>
          <cell r="K477" t="str">
            <v>Other</v>
          </cell>
          <cell r="L477">
            <v>0.75682416428571431</v>
          </cell>
          <cell r="M477">
            <v>0</v>
          </cell>
          <cell r="N477">
            <v>36607</v>
          </cell>
          <cell r="O477">
            <v>40269</v>
          </cell>
          <cell r="P477">
            <v>300</v>
          </cell>
          <cell r="Q477">
            <v>9.7100000000000006E-2</v>
          </cell>
          <cell r="R477" t="str">
            <v>Fixed</v>
          </cell>
          <cell r="Y477">
            <v>0</v>
          </cell>
          <cell r="Z477">
            <v>0</v>
          </cell>
        </row>
        <row r="478">
          <cell r="E478" t="str">
            <v>011025910</v>
          </cell>
          <cell r="F478">
            <v>2586309.88</v>
          </cell>
          <cell r="G478" t="str">
            <v>On</v>
          </cell>
          <cell r="I478" t="str">
            <v>GMACCM - Healthcare</v>
          </cell>
          <cell r="J478" t="str">
            <v>Other</v>
          </cell>
          <cell r="K478" t="str">
            <v>Other</v>
          </cell>
          <cell r="L478">
            <v>0.68274249210526317</v>
          </cell>
          <cell r="M478" t="str">
            <v>Fort Myers-Cape Coral  FL</v>
          </cell>
          <cell r="N478">
            <v>36607</v>
          </cell>
          <cell r="O478">
            <v>40269</v>
          </cell>
          <cell r="P478">
            <v>300</v>
          </cell>
          <cell r="Q478">
            <v>9.7100000000000006E-2</v>
          </cell>
          <cell r="R478" t="str">
            <v>Fixed</v>
          </cell>
          <cell r="Y478">
            <v>0</v>
          </cell>
          <cell r="Z478">
            <v>0</v>
          </cell>
        </row>
        <row r="479">
          <cell r="E479" t="str">
            <v>011016350</v>
          </cell>
          <cell r="F479">
            <v>5551604.2400000002</v>
          </cell>
          <cell r="G479" t="str">
            <v>On</v>
          </cell>
          <cell r="I479" t="str">
            <v>GMACCM - Healthcare</v>
          </cell>
          <cell r="J479" t="str">
            <v>Retirement</v>
          </cell>
          <cell r="K479" t="str">
            <v>Retirement</v>
          </cell>
          <cell r="L479">
            <v>0.24021471250000001</v>
          </cell>
          <cell r="M479" t="str">
            <v>Tampa-St. Petersburg-Clearwater  FL</v>
          </cell>
          <cell r="N479">
            <v>35765</v>
          </cell>
          <cell r="O479">
            <v>37622</v>
          </cell>
          <cell r="P479">
            <v>0</v>
          </cell>
          <cell r="R479" t="str">
            <v>Floating</v>
          </cell>
          <cell r="S479" t="str">
            <v>1 MO LIBOR-WSJ-PUBLISH 1ST MTH</v>
          </cell>
          <cell r="T479">
            <v>6.7500000000000004E-2</v>
          </cell>
          <cell r="U479">
            <v>37135</v>
          </cell>
          <cell r="V479" t="str">
            <v>1</v>
          </cell>
          <cell r="W479">
            <v>0.03</v>
          </cell>
          <cell r="Y479">
            <v>3.7500000000000006E-2</v>
          </cell>
          <cell r="Z479" t="str">
            <v>1 MO LIBOR-WSJ-PUBLISH 1ST MTH</v>
          </cell>
        </row>
        <row r="480">
          <cell r="E480" t="str">
            <v>011016440</v>
          </cell>
          <cell r="F480">
            <v>4599714.0599999996</v>
          </cell>
          <cell r="G480" t="str">
            <v>On</v>
          </cell>
          <cell r="I480" t="str">
            <v>GMACCM - Healthcare</v>
          </cell>
          <cell r="J480" t="str">
            <v>Retirement</v>
          </cell>
          <cell r="K480" t="str">
            <v>Retirement</v>
          </cell>
          <cell r="L480">
            <v>0.72139120937500001</v>
          </cell>
          <cell r="M480">
            <v>0</v>
          </cell>
          <cell r="N480">
            <v>35704</v>
          </cell>
          <cell r="O480">
            <v>37226</v>
          </cell>
          <cell r="P480">
            <v>0</v>
          </cell>
          <cell r="R480" t="str">
            <v>Floating</v>
          </cell>
          <cell r="S480" t="str">
            <v>1MO LIBOR LAST BUS DAY BLOOMB</v>
          </cell>
          <cell r="T480">
            <v>6.7500000000000004E-2</v>
          </cell>
          <cell r="U480">
            <v>37135</v>
          </cell>
          <cell r="V480" t="str">
            <v>1</v>
          </cell>
          <cell r="W480">
            <v>0.03</v>
          </cell>
          <cell r="Y480">
            <v>3.7500000000000006E-2</v>
          </cell>
          <cell r="Z480" t="str">
            <v>1MO LIBOR LAST BUS DAY BLOOMB</v>
          </cell>
        </row>
        <row r="481">
          <cell r="E481" t="str">
            <v>011016860</v>
          </cell>
          <cell r="F481">
            <v>6070887.7199999997</v>
          </cell>
          <cell r="G481" t="str">
            <v>On</v>
          </cell>
          <cell r="I481" t="str">
            <v>GMACCM - Healthcare</v>
          </cell>
          <cell r="J481" t="str">
            <v>Retirement</v>
          </cell>
          <cell r="K481" t="str">
            <v>Retirement</v>
          </cell>
          <cell r="L481">
            <v>0.72118732544378705</v>
          </cell>
          <cell r="M481" t="str">
            <v>Jonesboro  AR</v>
          </cell>
          <cell r="N481">
            <v>35847</v>
          </cell>
          <cell r="O481">
            <v>38047</v>
          </cell>
          <cell r="P481">
            <v>300</v>
          </cell>
          <cell r="R481" t="str">
            <v>Floating</v>
          </cell>
          <cell r="S481" t="str">
            <v>1MO LIBOR LAST BUS DAY BLOOMB</v>
          </cell>
          <cell r="T481">
            <v>6.1499999999999999E-2</v>
          </cell>
          <cell r="U481">
            <v>37135</v>
          </cell>
          <cell r="V481" t="str">
            <v>1</v>
          </cell>
          <cell r="W481">
            <v>2.4E-2</v>
          </cell>
          <cell r="Y481">
            <v>3.7499999999999999E-2</v>
          </cell>
          <cell r="Z481" t="str">
            <v>1MO LIBOR LAST BUS DAY BLOOMB</v>
          </cell>
        </row>
        <row r="482">
          <cell r="E482" t="str">
            <v>011017025</v>
          </cell>
          <cell r="F482">
            <v>1023856.51</v>
          </cell>
          <cell r="G482" t="str">
            <v>On</v>
          </cell>
          <cell r="I482" t="str">
            <v>GMACCM - Healthcare</v>
          </cell>
          <cell r="J482" t="str">
            <v>Retirement</v>
          </cell>
          <cell r="K482" t="str">
            <v>Retirement</v>
          </cell>
          <cell r="L482">
            <v>0.74158038985507235</v>
          </cell>
          <cell r="M482" t="str">
            <v>Houston  TX</v>
          </cell>
          <cell r="N482">
            <v>36280</v>
          </cell>
          <cell r="O482">
            <v>37377</v>
          </cell>
          <cell r="P482">
            <v>300</v>
          </cell>
          <cell r="R482" t="str">
            <v>Floating</v>
          </cell>
          <cell r="S482" t="str">
            <v>1MO LIBOR LAST BUS DAY BLOOMB</v>
          </cell>
          <cell r="T482">
            <v>6.7500000000000004E-2</v>
          </cell>
          <cell r="U482">
            <v>37135</v>
          </cell>
          <cell r="V482" t="str">
            <v>1</v>
          </cell>
          <cell r="W482">
            <v>0.03</v>
          </cell>
          <cell r="Y482">
            <v>3.7500000000000006E-2</v>
          </cell>
          <cell r="Z482" t="str">
            <v>1MO LIBOR LAST BUS DAY BLOOMB</v>
          </cell>
        </row>
        <row r="483">
          <cell r="E483" t="str">
            <v>011017026</v>
          </cell>
          <cell r="F483">
            <v>1919533.36</v>
          </cell>
          <cell r="G483" t="str">
            <v>On</v>
          </cell>
          <cell r="I483" t="str">
            <v>GMACCM - Healthcare</v>
          </cell>
          <cell r="J483" t="str">
            <v>Retirement</v>
          </cell>
          <cell r="K483" t="str">
            <v>Retirement</v>
          </cell>
          <cell r="L483">
            <v>0.66730769230769227</v>
          </cell>
          <cell r="M483" t="str">
            <v>Oklahoma City  OK</v>
          </cell>
          <cell r="N483">
            <v>36308</v>
          </cell>
          <cell r="O483">
            <v>37408</v>
          </cell>
          <cell r="P483">
            <v>300</v>
          </cell>
          <cell r="R483" t="str">
            <v>Floating</v>
          </cell>
          <cell r="S483" t="str">
            <v>1MO LIBOR LAST BUS DAY BLOOMB</v>
          </cell>
          <cell r="T483">
            <v>6.7500000000000004E-2</v>
          </cell>
          <cell r="U483">
            <v>37135</v>
          </cell>
          <cell r="V483" t="str">
            <v>1</v>
          </cell>
          <cell r="W483">
            <v>0.03</v>
          </cell>
          <cell r="Y483">
            <v>3.7500000000000006E-2</v>
          </cell>
          <cell r="Z483" t="str">
            <v>1MO LIBOR LAST BUS DAY BLOOMB</v>
          </cell>
        </row>
        <row r="484">
          <cell r="E484" t="str">
            <v>011017175</v>
          </cell>
          <cell r="F484">
            <v>7043946.3600000003</v>
          </cell>
          <cell r="G484" t="str">
            <v>On</v>
          </cell>
          <cell r="I484" t="str">
            <v>GMACCM - Healthcare</v>
          </cell>
          <cell r="J484" t="str">
            <v>Retirement</v>
          </cell>
          <cell r="K484" t="str">
            <v>Retirement</v>
          </cell>
          <cell r="L484">
            <v>0.75255612978723407</v>
          </cell>
          <cell r="M484" t="str">
            <v>San Antonio  TX</v>
          </cell>
          <cell r="N484">
            <v>36516</v>
          </cell>
          <cell r="O484">
            <v>37622</v>
          </cell>
          <cell r="P484">
            <v>0</v>
          </cell>
          <cell r="R484" t="str">
            <v>Floating</v>
          </cell>
          <cell r="S484" t="str">
            <v>1MO LIBOR LAST BUS DAY BLOOMB</v>
          </cell>
          <cell r="T484">
            <v>6.0499999999999998E-2</v>
          </cell>
          <cell r="U484">
            <v>37135</v>
          </cell>
          <cell r="V484" t="str">
            <v>1</v>
          </cell>
          <cell r="W484">
            <v>2.3E-2</v>
          </cell>
          <cell r="Y484">
            <v>3.7499999999999999E-2</v>
          </cell>
          <cell r="Z484" t="str">
            <v>1MO LIBOR LAST BUS DAY BLOOMB</v>
          </cell>
        </row>
        <row r="485">
          <cell r="E485" t="str">
            <v>011017176</v>
          </cell>
          <cell r="F485">
            <v>7568355.6600000001</v>
          </cell>
          <cell r="G485" t="str">
            <v>On</v>
          </cell>
          <cell r="I485" t="str">
            <v>GMACCM - Healthcare</v>
          </cell>
          <cell r="J485" t="str">
            <v>Retirement</v>
          </cell>
          <cell r="K485" t="str">
            <v>Retirement</v>
          </cell>
          <cell r="L485">
            <v>0.8</v>
          </cell>
          <cell r="M485" t="str">
            <v>Shreveport-Bossier City  LA</v>
          </cell>
          <cell r="N485">
            <v>36595</v>
          </cell>
          <cell r="O485">
            <v>37712</v>
          </cell>
          <cell r="P485">
            <v>0</v>
          </cell>
          <cell r="R485" t="str">
            <v>Floating</v>
          </cell>
          <cell r="S485" t="str">
            <v>1MO LIBOR LAST BUS DAY BLOOMB</v>
          </cell>
          <cell r="T485">
            <v>6.0499999999999998E-2</v>
          </cell>
          <cell r="U485">
            <v>37135</v>
          </cell>
          <cell r="V485" t="str">
            <v>1</v>
          </cell>
          <cell r="W485">
            <v>2.3E-2</v>
          </cell>
          <cell r="Y485">
            <v>3.7499999999999999E-2</v>
          </cell>
          <cell r="Z485" t="str">
            <v>1MO LIBOR LAST BUS DAY BLOOMB</v>
          </cell>
        </row>
        <row r="486">
          <cell r="E486" t="str">
            <v>011017759</v>
          </cell>
          <cell r="F486">
            <v>9429650.5500000007</v>
          </cell>
          <cell r="G486" t="str">
            <v>On</v>
          </cell>
          <cell r="I486" t="str">
            <v>GMACCM - Healthcare</v>
          </cell>
          <cell r="J486" t="str">
            <v>Retirement</v>
          </cell>
          <cell r="K486" t="str">
            <v>Retirement</v>
          </cell>
          <cell r="L486">
            <v>0.78802083333333328</v>
          </cell>
          <cell r="M486" t="str">
            <v>Dallas  TX</v>
          </cell>
          <cell r="N486">
            <v>36641</v>
          </cell>
          <cell r="O486">
            <v>37742</v>
          </cell>
          <cell r="P486">
            <v>0</v>
          </cell>
          <cell r="R486" t="str">
            <v>Floating</v>
          </cell>
          <cell r="S486" t="str">
            <v>1MO LIBOR LAST BUS DAY BLOOMB</v>
          </cell>
          <cell r="T486">
            <v>6.0499999999999998E-2</v>
          </cell>
          <cell r="U486">
            <v>37135</v>
          </cell>
          <cell r="V486" t="str">
            <v>1</v>
          </cell>
          <cell r="W486">
            <v>2.3E-2</v>
          </cell>
          <cell r="Y486">
            <v>3.7499999999999999E-2</v>
          </cell>
          <cell r="Z486" t="str">
            <v>1MO LIBOR LAST BUS DAY BLOOMB</v>
          </cell>
        </row>
        <row r="487">
          <cell r="E487" t="str">
            <v>011017768</v>
          </cell>
          <cell r="F487">
            <v>7440000</v>
          </cell>
          <cell r="G487" t="str">
            <v>On</v>
          </cell>
          <cell r="I487" t="str">
            <v>GMACCM - Healthcare</v>
          </cell>
          <cell r="J487" t="str">
            <v>Retirement</v>
          </cell>
          <cell r="K487" t="str">
            <v>Retirement</v>
          </cell>
          <cell r="L487">
            <v>0.8</v>
          </cell>
          <cell r="M487" t="str">
            <v>San Antonio  TX</v>
          </cell>
          <cell r="N487">
            <v>36980</v>
          </cell>
          <cell r="O487">
            <v>38082</v>
          </cell>
          <cell r="P487">
            <v>300</v>
          </cell>
          <cell r="R487" t="str">
            <v>Floating</v>
          </cell>
          <cell r="S487" t="str">
            <v>1MO LIBOR LAST BUS DAY BLOOMB</v>
          </cell>
          <cell r="T487">
            <v>6.0499999999999998E-2</v>
          </cell>
          <cell r="U487">
            <v>37135</v>
          </cell>
          <cell r="V487" t="str">
            <v>1</v>
          </cell>
          <cell r="W487">
            <v>2.3E-2</v>
          </cell>
          <cell r="Y487">
            <v>3.7499999999999999E-2</v>
          </cell>
          <cell r="Z487" t="str">
            <v>1MO LIBOR LAST BUS DAY BLOOMB</v>
          </cell>
        </row>
        <row r="488">
          <cell r="E488" t="str">
            <v>011018127</v>
          </cell>
          <cell r="F488">
            <v>9304000</v>
          </cell>
          <cell r="G488" t="str">
            <v>On</v>
          </cell>
          <cell r="I488" t="str">
            <v>GMACCM - Healthcare</v>
          </cell>
          <cell r="J488" t="str">
            <v>Retirement</v>
          </cell>
          <cell r="K488" t="str">
            <v>Retirement</v>
          </cell>
          <cell r="L488">
            <v>0.73087195600942656</v>
          </cell>
          <cell r="M488" t="str">
            <v>Fort Worth-Arlington  TX</v>
          </cell>
          <cell r="N488">
            <v>36784</v>
          </cell>
          <cell r="O488">
            <v>37895</v>
          </cell>
          <cell r="P488">
            <v>0</v>
          </cell>
          <cell r="R488" t="str">
            <v>Floating</v>
          </cell>
          <cell r="S488" t="str">
            <v>1MO LIBOR LAST BUS DAY BLOOMB</v>
          </cell>
          <cell r="T488">
            <v>6.0499999999999998E-2</v>
          </cell>
          <cell r="U488">
            <v>37135</v>
          </cell>
          <cell r="V488" t="str">
            <v>1</v>
          </cell>
          <cell r="W488">
            <v>2.3E-2</v>
          </cell>
          <cell r="Y488">
            <v>3.7499999999999999E-2</v>
          </cell>
          <cell r="Z488" t="str">
            <v>1MO LIBOR LAST BUS DAY BLOOMB</v>
          </cell>
        </row>
        <row r="489">
          <cell r="E489" t="str">
            <v>011019559</v>
          </cell>
          <cell r="F489">
            <v>11998000</v>
          </cell>
          <cell r="G489" t="str">
            <v>On</v>
          </cell>
          <cell r="I489" t="str">
            <v>GMACCM - Healthcare</v>
          </cell>
          <cell r="J489" t="str">
            <v>Retirement</v>
          </cell>
          <cell r="K489" t="str">
            <v>Retirement</v>
          </cell>
          <cell r="L489">
            <v>0.74987499999999996</v>
          </cell>
          <cell r="M489" t="str">
            <v>Houston  TX</v>
          </cell>
          <cell r="N489">
            <v>36216</v>
          </cell>
          <cell r="O489">
            <v>38047</v>
          </cell>
          <cell r="P489">
            <v>300</v>
          </cell>
          <cell r="R489" t="str">
            <v>Floating</v>
          </cell>
          <cell r="S489" t="str">
            <v>1MO LIBOR LAST BUS DAY BLOOMB</v>
          </cell>
          <cell r="T489">
            <v>6.5000000000000002E-2</v>
          </cell>
          <cell r="U489">
            <v>37135</v>
          </cell>
          <cell r="V489" t="str">
            <v>1</v>
          </cell>
          <cell r="W489">
            <v>2.75E-2</v>
          </cell>
          <cell r="Y489">
            <v>3.7500000000000006E-2</v>
          </cell>
          <cell r="Z489" t="str">
            <v>1MO LIBOR LAST BUS DAY BLOOMB</v>
          </cell>
        </row>
        <row r="490">
          <cell r="E490" t="str">
            <v>011021822</v>
          </cell>
          <cell r="F490">
            <v>21614497.27</v>
          </cell>
          <cell r="G490" t="str">
            <v>On</v>
          </cell>
          <cell r="I490" t="str">
            <v>GMACCM - Healthcare</v>
          </cell>
          <cell r="J490" t="str">
            <v>Retirement</v>
          </cell>
          <cell r="K490" t="str">
            <v>Retirement</v>
          </cell>
          <cell r="L490">
            <v>0.34026354160125594</v>
          </cell>
          <cell r="M490" t="str">
            <v>Sarasota-Bradenton  FL</v>
          </cell>
          <cell r="N490">
            <v>36382</v>
          </cell>
          <cell r="O490">
            <v>38200</v>
          </cell>
          <cell r="P490">
            <v>0</v>
          </cell>
          <cell r="R490" t="str">
            <v>Floating</v>
          </cell>
          <cell r="S490" t="str">
            <v>1MO LIBOR LAST BUS DAY BLOOMB</v>
          </cell>
          <cell r="T490">
            <v>6.5000000000000002E-2</v>
          </cell>
          <cell r="U490">
            <v>37135</v>
          </cell>
          <cell r="V490" t="str">
            <v>1</v>
          </cell>
          <cell r="W490">
            <v>2.75E-2</v>
          </cell>
          <cell r="Y490">
            <v>3.7500000000000006E-2</v>
          </cell>
          <cell r="Z490" t="str">
            <v>1MO LIBOR LAST BUS DAY BLOOMB</v>
          </cell>
        </row>
        <row r="491">
          <cell r="E491" t="str">
            <v>011022779</v>
          </cell>
          <cell r="F491">
            <v>21243784.59</v>
          </cell>
          <cell r="G491" t="str">
            <v>On</v>
          </cell>
          <cell r="I491" t="str">
            <v>GMACCM - Healthcare</v>
          </cell>
          <cell r="J491" t="str">
            <v>Retirement</v>
          </cell>
          <cell r="K491" t="str">
            <v>Retirement</v>
          </cell>
          <cell r="L491">
            <v>0.39068156904761908</v>
          </cell>
          <cell r="M491" t="str">
            <v>Tampa-St. Petersburg-Clearwater  FL</v>
          </cell>
          <cell r="N491">
            <v>36382</v>
          </cell>
          <cell r="O491">
            <v>38200</v>
          </cell>
          <cell r="P491">
            <v>0</v>
          </cell>
          <cell r="R491" t="str">
            <v>Floating</v>
          </cell>
          <cell r="S491" t="str">
            <v>1MO LIBOR LAST BUS DAY BLOOMB</v>
          </cell>
          <cell r="T491">
            <v>6.5000000000000002E-2</v>
          </cell>
          <cell r="U491">
            <v>37135</v>
          </cell>
          <cell r="V491" t="str">
            <v>1</v>
          </cell>
          <cell r="W491">
            <v>2.75E-2</v>
          </cell>
          <cell r="Y491">
            <v>3.7500000000000006E-2</v>
          </cell>
          <cell r="Z491" t="str">
            <v>1MO LIBOR LAST BUS DAY BLOOMB</v>
          </cell>
        </row>
        <row r="492">
          <cell r="E492" t="str">
            <v>011025283</v>
          </cell>
          <cell r="F492">
            <v>1009083.39</v>
          </cell>
          <cell r="G492" t="str">
            <v>On</v>
          </cell>
          <cell r="I492" t="str">
            <v>GMACCM - Healthcare</v>
          </cell>
          <cell r="J492" t="str">
            <v>Retirement</v>
          </cell>
          <cell r="K492" t="str">
            <v>Retirement</v>
          </cell>
          <cell r="L492">
            <v>0.58029799435028251</v>
          </cell>
          <cell r="M492" t="str">
            <v>Los Angeles-Long Beach  CA</v>
          </cell>
          <cell r="N492">
            <v>36629</v>
          </cell>
          <cell r="O492">
            <v>40299</v>
          </cell>
          <cell r="P492">
            <v>144</v>
          </cell>
          <cell r="Q492">
            <v>8.7800000000000003E-2</v>
          </cell>
          <cell r="R492" t="str">
            <v>Fixed</v>
          </cell>
          <cell r="Y492">
            <v>0</v>
          </cell>
          <cell r="Z492">
            <v>0</v>
          </cell>
        </row>
        <row r="493">
          <cell r="E493" t="str">
            <v>011026738</v>
          </cell>
          <cell r="F493">
            <v>1260413.6299999999</v>
          </cell>
          <cell r="G493" t="str">
            <v>On</v>
          </cell>
          <cell r="I493" t="str">
            <v>GMACCM - Healthcare</v>
          </cell>
          <cell r="J493" t="str">
            <v>Retirement</v>
          </cell>
          <cell r="K493" t="str">
            <v>Retirement</v>
          </cell>
          <cell r="L493">
            <v>0.75</v>
          </cell>
          <cell r="M493">
            <v>0</v>
          </cell>
          <cell r="N493">
            <v>36613</v>
          </cell>
          <cell r="O493">
            <v>37347</v>
          </cell>
          <cell r="P493">
            <v>300</v>
          </cell>
          <cell r="R493" t="str">
            <v>Floating</v>
          </cell>
          <cell r="S493" t="str">
            <v>1MO LIBOR LAST BUS DAY BLOOMB</v>
          </cell>
          <cell r="T493">
            <v>6.5000000000000002E-2</v>
          </cell>
          <cell r="U493">
            <v>37135</v>
          </cell>
          <cell r="V493" t="str">
            <v>1</v>
          </cell>
          <cell r="W493">
            <v>2.75E-2</v>
          </cell>
          <cell r="Y493">
            <v>3.7500000000000006E-2</v>
          </cell>
          <cell r="Z493" t="str">
            <v>1MO LIBOR LAST BUS DAY BLOOMB</v>
          </cell>
        </row>
        <row r="494">
          <cell r="E494" t="str">
            <v>011026739</v>
          </cell>
          <cell r="F494">
            <v>1472458.67</v>
          </cell>
          <cell r="G494" t="str">
            <v>On</v>
          </cell>
          <cell r="I494" t="str">
            <v>GMACCM - Healthcare</v>
          </cell>
          <cell r="J494" t="str">
            <v>Retirement</v>
          </cell>
          <cell r="K494" t="str">
            <v>Retirement</v>
          </cell>
          <cell r="L494">
            <v>0.75463917525773194</v>
          </cell>
          <cell r="M494" t="str">
            <v>Bloomington  IN</v>
          </cell>
          <cell r="N494">
            <v>36613</v>
          </cell>
          <cell r="O494">
            <v>37347</v>
          </cell>
          <cell r="P494">
            <v>300</v>
          </cell>
          <cell r="R494" t="str">
            <v>Floating</v>
          </cell>
          <cell r="S494" t="str">
            <v>1MO LIBOR LAST BUS DAY BLOOMB</v>
          </cell>
          <cell r="T494">
            <v>6.5000000000000002E-2</v>
          </cell>
          <cell r="U494">
            <v>37135</v>
          </cell>
          <cell r="V494" t="str">
            <v>1</v>
          </cell>
          <cell r="W494">
            <v>2.75E-2</v>
          </cell>
          <cell r="Y494">
            <v>3.7500000000000006E-2</v>
          </cell>
          <cell r="Z494" t="str">
            <v>1MO LIBOR LAST BUS DAY BLOOMB</v>
          </cell>
        </row>
        <row r="495">
          <cell r="E495" t="str">
            <v>011026739</v>
          </cell>
          <cell r="F495">
            <v>5856000</v>
          </cell>
          <cell r="G495" t="str">
            <v>Off</v>
          </cell>
          <cell r="H495" t="str">
            <v>SocGen</v>
          </cell>
          <cell r="I495" t="str">
            <v>GMACCM - Healthcare</v>
          </cell>
          <cell r="J495" t="str">
            <v>Retirement</v>
          </cell>
          <cell r="K495" t="str">
            <v>Retirement</v>
          </cell>
          <cell r="L495">
            <v>0.75463917525773194</v>
          </cell>
          <cell r="M495" t="str">
            <v>Bloomington  IN</v>
          </cell>
          <cell r="N495">
            <v>36613</v>
          </cell>
          <cell r="O495">
            <v>37347</v>
          </cell>
          <cell r="P495">
            <v>300</v>
          </cell>
          <cell r="R495" t="str">
            <v>Floating</v>
          </cell>
          <cell r="S495" t="str">
            <v>1MO LIBOR LAST BUS DAY BLOOMB</v>
          </cell>
          <cell r="T495">
            <v>6.5000000000000002E-2</v>
          </cell>
          <cell r="U495">
            <v>37135</v>
          </cell>
          <cell r="V495" t="str">
            <v>1</v>
          </cell>
          <cell r="W495">
            <v>2.75E-2</v>
          </cell>
          <cell r="Y495">
            <v>3.7500000000000006E-2</v>
          </cell>
          <cell r="Z495" t="str">
            <v>1MO LIBOR LAST BUS DAY BLOOMB</v>
          </cell>
        </row>
        <row r="496">
          <cell r="E496" t="str">
            <v>011016121</v>
          </cell>
          <cell r="F496">
            <v>4106872.38</v>
          </cell>
          <cell r="G496" t="str">
            <v>On</v>
          </cell>
          <cell r="I496" t="str">
            <v>GMACCM - Healthcare</v>
          </cell>
          <cell r="J496" t="str">
            <v>Skilled Nursing</v>
          </cell>
          <cell r="K496" t="str">
            <v>SNF</v>
          </cell>
          <cell r="L496">
            <v>0.66556024516129031</v>
          </cell>
          <cell r="M496" t="str">
            <v>Canton-Massillon  OH</v>
          </cell>
          <cell r="N496">
            <v>35839</v>
          </cell>
          <cell r="O496">
            <v>37681</v>
          </cell>
          <cell r="P496">
            <v>25</v>
          </cell>
          <cell r="R496" t="str">
            <v>Floating</v>
          </cell>
          <cell r="S496" t="str">
            <v>1MO LIBOR LAST BUS DAY BLOOMB</v>
          </cell>
          <cell r="T496">
            <v>6.4000000000000001E-2</v>
          </cell>
          <cell r="U496">
            <v>37135</v>
          </cell>
          <cell r="V496" t="str">
            <v>1</v>
          </cell>
          <cell r="W496">
            <v>2.6499999999999999E-2</v>
          </cell>
          <cell r="Y496">
            <v>3.7500000000000006E-2</v>
          </cell>
          <cell r="Z496" t="str">
            <v>1MO LIBOR LAST BUS DAY BLOOMB</v>
          </cell>
        </row>
        <row r="497">
          <cell r="E497" t="str">
            <v>011016122</v>
          </cell>
          <cell r="F497">
            <v>4338859.42</v>
          </cell>
          <cell r="G497" t="str">
            <v>On</v>
          </cell>
          <cell r="I497" t="str">
            <v>GMACCM - Healthcare</v>
          </cell>
          <cell r="J497" t="str">
            <v>Skilled Nursing</v>
          </cell>
          <cell r="K497" t="str">
            <v>SNF</v>
          </cell>
          <cell r="L497">
            <v>0.79126263636363636</v>
          </cell>
          <cell r="M497" t="str">
            <v>Canton-Massillon  OH</v>
          </cell>
          <cell r="N497">
            <v>35839</v>
          </cell>
          <cell r="O497">
            <v>37681</v>
          </cell>
          <cell r="P497">
            <v>0</v>
          </cell>
          <cell r="R497" t="str">
            <v>Floating</v>
          </cell>
          <cell r="S497" t="str">
            <v>1MO LIBOR LAST BUS DAY BLOOMB</v>
          </cell>
          <cell r="T497">
            <v>6.4000000000000001E-2</v>
          </cell>
          <cell r="U497">
            <v>37135</v>
          </cell>
          <cell r="V497" t="str">
            <v>1</v>
          </cell>
          <cell r="W497">
            <v>2.6499999999999999E-2</v>
          </cell>
          <cell r="Y497">
            <v>3.7500000000000006E-2</v>
          </cell>
          <cell r="Z497" t="str">
            <v>1MO LIBOR LAST BUS DAY BLOOMB</v>
          </cell>
        </row>
        <row r="498">
          <cell r="E498" t="str">
            <v>011016338</v>
          </cell>
          <cell r="F498">
            <v>16149997.73</v>
          </cell>
          <cell r="G498" t="str">
            <v>On</v>
          </cell>
          <cell r="I498" t="str">
            <v>GMACCM - Healthcare</v>
          </cell>
          <cell r="J498" t="str">
            <v>Skilled Nursing</v>
          </cell>
          <cell r="K498" t="str">
            <v>SNF</v>
          </cell>
          <cell r="L498">
            <v>0.5126983406349207</v>
          </cell>
          <cell r="M498" t="str">
            <v>Philadelphia  PA-NJ</v>
          </cell>
          <cell r="N498">
            <v>35864</v>
          </cell>
          <cell r="O498">
            <v>36982</v>
          </cell>
          <cell r="P498">
            <v>300</v>
          </cell>
          <cell r="R498" t="str">
            <v>Floating</v>
          </cell>
          <cell r="S498" t="str">
            <v>1MO LIBOR LAST BUS DAY BLOOMB</v>
          </cell>
          <cell r="T498">
            <v>6.7500000000000004E-2</v>
          </cell>
          <cell r="U498">
            <v>37135</v>
          </cell>
          <cell r="V498" t="str">
            <v>1</v>
          </cell>
          <cell r="W498">
            <v>0.03</v>
          </cell>
          <cell r="Y498">
            <v>3.7500000000000006E-2</v>
          </cell>
          <cell r="Z498" t="str">
            <v>1MO LIBOR LAST BUS DAY BLOOMB</v>
          </cell>
        </row>
        <row r="499">
          <cell r="E499" t="str">
            <v>011016606</v>
          </cell>
          <cell r="F499">
            <v>5000000</v>
          </cell>
          <cell r="G499" t="str">
            <v>On</v>
          </cell>
          <cell r="I499" t="str">
            <v>GMACCM - Healthcare</v>
          </cell>
          <cell r="J499" t="str">
            <v>Skilled Nursing</v>
          </cell>
          <cell r="K499" t="str">
            <v>SNF</v>
          </cell>
          <cell r="L499">
            <v>0.56947608200455579</v>
          </cell>
          <cell r="M499" t="str">
            <v>Orange County  CA</v>
          </cell>
          <cell r="N499">
            <v>35731</v>
          </cell>
          <cell r="O499">
            <v>37196</v>
          </cell>
          <cell r="P499">
            <v>0</v>
          </cell>
          <cell r="R499" t="str">
            <v>Floating</v>
          </cell>
          <cell r="S499" t="str">
            <v>1MO LIBOR LAST BUS DAY BLOOMB</v>
          </cell>
          <cell r="T499">
            <v>7.0000000000000007E-2</v>
          </cell>
          <cell r="U499">
            <v>37135</v>
          </cell>
          <cell r="V499" t="str">
            <v>1</v>
          </cell>
          <cell r="W499">
            <v>3.2500000000000001E-2</v>
          </cell>
          <cell r="Y499">
            <v>3.7500000000000006E-2</v>
          </cell>
          <cell r="Z499" t="str">
            <v>1MO LIBOR LAST BUS DAY BLOOMB</v>
          </cell>
        </row>
        <row r="500">
          <cell r="E500" t="str">
            <v>011016616</v>
          </cell>
          <cell r="F500">
            <v>3677565.54</v>
          </cell>
          <cell r="G500" t="str">
            <v>On</v>
          </cell>
          <cell r="I500" t="str">
            <v>GMACCM - Healthcare</v>
          </cell>
          <cell r="J500" t="str">
            <v>Skilled Nursing</v>
          </cell>
          <cell r="K500" t="str">
            <v>SNF</v>
          </cell>
          <cell r="L500">
            <v>0.75380135306122442</v>
          </cell>
          <cell r="M500" t="str">
            <v>Los Angeles-Long Beach  CA</v>
          </cell>
          <cell r="N500">
            <v>36130</v>
          </cell>
          <cell r="O500">
            <v>37347</v>
          </cell>
          <cell r="P500">
            <v>300</v>
          </cell>
          <cell r="R500" t="str">
            <v>Floating</v>
          </cell>
          <cell r="S500" t="str">
            <v>1MO LIBOR LAST BUS DAY BLOOMB</v>
          </cell>
          <cell r="T500">
            <v>6.5000000000000002E-2</v>
          </cell>
          <cell r="U500">
            <v>37135</v>
          </cell>
          <cell r="V500" t="str">
            <v>1</v>
          </cell>
          <cell r="W500">
            <v>2.75E-2</v>
          </cell>
          <cell r="Y500">
            <v>3.7500000000000006E-2</v>
          </cell>
          <cell r="Z500" t="str">
            <v>1MO LIBOR LAST BUS DAY BLOOMB</v>
          </cell>
        </row>
        <row r="501">
          <cell r="E501" t="str">
            <v>011017181</v>
          </cell>
          <cell r="F501">
            <v>3588280.89</v>
          </cell>
          <cell r="G501" t="str">
            <v>On</v>
          </cell>
          <cell r="I501" t="str">
            <v>GMACCM - Healthcare</v>
          </cell>
          <cell r="J501" t="str">
            <v>Skilled Nursing</v>
          </cell>
          <cell r="K501" t="str">
            <v>SNF</v>
          </cell>
          <cell r="L501">
            <v>0.62129963620689654</v>
          </cell>
          <cell r="M501" t="str">
            <v>Orlando  FL</v>
          </cell>
          <cell r="N501">
            <v>35825</v>
          </cell>
          <cell r="O501">
            <v>37164</v>
          </cell>
          <cell r="P501">
            <v>0</v>
          </cell>
          <cell r="R501" t="str">
            <v>Floating</v>
          </cell>
          <cell r="S501" t="str">
            <v>1MO LIBOR LAST BUS DAY BLOOMB</v>
          </cell>
          <cell r="T501">
            <v>7.2499999999999995E-2</v>
          </cell>
          <cell r="U501">
            <v>37135</v>
          </cell>
          <cell r="V501" t="str">
            <v>1</v>
          </cell>
          <cell r="W501">
            <v>3.5000000000000003E-2</v>
          </cell>
          <cell r="Y501">
            <v>3.7499999999999992E-2</v>
          </cell>
          <cell r="Z501" t="str">
            <v>1MO LIBOR LAST BUS DAY BLOOMB</v>
          </cell>
        </row>
        <row r="502">
          <cell r="E502" t="str">
            <v>011017260</v>
          </cell>
          <cell r="F502">
            <v>4568990</v>
          </cell>
          <cell r="G502" t="str">
            <v>Off</v>
          </cell>
          <cell r="H502" t="str">
            <v>GNW</v>
          </cell>
          <cell r="I502" t="str">
            <v>GMACCM - Healthcare</v>
          </cell>
          <cell r="J502" t="str">
            <v>Skilled Nursing</v>
          </cell>
          <cell r="K502" t="str">
            <v>SNF</v>
          </cell>
          <cell r="L502">
            <v>0.66545734927536226</v>
          </cell>
          <cell r="M502">
            <v>0</v>
          </cell>
          <cell r="N502">
            <v>35944</v>
          </cell>
          <cell r="O502">
            <v>37773</v>
          </cell>
          <cell r="P502">
            <v>300</v>
          </cell>
          <cell r="R502" t="str">
            <v>Floating</v>
          </cell>
          <cell r="S502" t="str">
            <v>1MO LIBOR LAST BUS DAY BLOOMB</v>
          </cell>
          <cell r="T502">
            <v>5.9499999999999997E-2</v>
          </cell>
          <cell r="U502">
            <v>37135</v>
          </cell>
          <cell r="V502" t="str">
            <v>1</v>
          </cell>
          <cell r="W502">
            <v>2.1999999999999999E-2</v>
          </cell>
          <cell r="Y502">
            <v>3.7499999999999999E-2</v>
          </cell>
          <cell r="Z502" t="str">
            <v>1MO LIBOR LAST BUS DAY BLOOMB</v>
          </cell>
        </row>
        <row r="503">
          <cell r="E503" t="str">
            <v>011017280</v>
          </cell>
          <cell r="F503">
            <v>628297.81000000006</v>
          </cell>
          <cell r="G503" t="str">
            <v>On</v>
          </cell>
          <cell r="I503" t="str">
            <v>GMACCM - Healthcare</v>
          </cell>
          <cell r="J503" t="str">
            <v>Skilled Nursing</v>
          </cell>
          <cell r="K503" t="str">
            <v>SNF</v>
          </cell>
          <cell r="L503">
            <v>0.72637190465116275</v>
          </cell>
          <cell r="M503" t="str">
            <v>Tampa-St. Petersburg-Clearwater  FL</v>
          </cell>
          <cell r="N503">
            <v>35914</v>
          </cell>
          <cell r="O503">
            <v>37761</v>
          </cell>
          <cell r="P503">
            <v>300</v>
          </cell>
          <cell r="R503" t="str">
            <v>Floating</v>
          </cell>
          <cell r="S503" t="str">
            <v>1MO LIBOR LAST BUS DAY BLOOMB</v>
          </cell>
          <cell r="T503">
            <v>6.1499999999999999E-2</v>
          </cell>
          <cell r="U503">
            <v>37154</v>
          </cell>
          <cell r="V503" t="str">
            <v>1</v>
          </cell>
          <cell r="W503">
            <v>2.4E-2</v>
          </cell>
          <cell r="Y503">
            <v>3.7499999999999999E-2</v>
          </cell>
          <cell r="Z503" t="str">
            <v>1MO LIBOR LAST BUS DAY BLOOMB</v>
          </cell>
        </row>
        <row r="504">
          <cell r="E504" t="str">
            <v>011017280</v>
          </cell>
          <cell r="F504">
            <v>2508917</v>
          </cell>
          <cell r="G504" t="str">
            <v>Off</v>
          </cell>
          <cell r="H504" t="str">
            <v>SocGen</v>
          </cell>
          <cell r="I504" t="str">
            <v>GMACCM - Healthcare</v>
          </cell>
          <cell r="J504" t="str">
            <v>Skilled Nursing</v>
          </cell>
          <cell r="K504" t="str">
            <v>SNF</v>
          </cell>
          <cell r="L504">
            <v>0.72637190465116275</v>
          </cell>
          <cell r="M504" t="str">
            <v>Tampa-St. Petersburg-Clearwater  FL</v>
          </cell>
          <cell r="N504">
            <v>35914</v>
          </cell>
          <cell r="O504">
            <v>37761</v>
          </cell>
          <cell r="P504">
            <v>300</v>
          </cell>
          <cell r="R504" t="str">
            <v>Floating</v>
          </cell>
          <cell r="S504" t="str">
            <v>1MO LIBOR LAST BUS DAY BLOOMB</v>
          </cell>
          <cell r="T504">
            <v>6.1499999999999999E-2</v>
          </cell>
          <cell r="U504">
            <v>37154</v>
          </cell>
          <cell r="V504" t="str">
            <v>1</v>
          </cell>
          <cell r="W504">
            <v>2.4E-2</v>
          </cell>
          <cell r="Y504">
            <v>3.7499999999999999E-2</v>
          </cell>
          <cell r="Z504" t="str">
            <v>1MO LIBOR LAST BUS DAY BLOOMB</v>
          </cell>
        </row>
        <row r="505">
          <cell r="E505" t="str">
            <v>011017284</v>
          </cell>
          <cell r="F505">
            <v>4152282.88</v>
          </cell>
          <cell r="G505" t="str">
            <v>On</v>
          </cell>
          <cell r="I505" t="str">
            <v>GMACCM - Healthcare</v>
          </cell>
          <cell r="J505" t="str">
            <v>Skilled Nursing</v>
          </cell>
          <cell r="K505" t="str">
            <v>SNF</v>
          </cell>
          <cell r="L505" t="str">
            <v>81% (1)</v>
          </cell>
          <cell r="M505" t="str">
            <v>Daytona Beach  FL</v>
          </cell>
          <cell r="N505">
            <v>35849</v>
          </cell>
          <cell r="O505">
            <v>37681</v>
          </cell>
          <cell r="P505">
            <v>300</v>
          </cell>
          <cell r="R505" t="str">
            <v>Floating</v>
          </cell>
          <cell r="S505" t="str">
            <v>1MO LIBOR LAST BUS DAY BLOOMB</v>
          </cell>
          <cell r="T505">
            <v>6.5000000000000002E-2</v>
          </cell>
          <cell r="U505">
            <v>37135</v>
          </cell>
          <cell r="V505" t="str">
            <v>1</v>
          </cell>
          <cell r="W505">
            <v>2.75E-2</v>
          </cell>
          <cell r="Y505">
            <v>3.7500000000000006E-2</v>
          </cell>
          <cell r="Z505" t="str">
            <v>1MO LIBOR LAST BUS DAY BLOOMB</v>
          </cell>
        </row>
        <row r="506">
          <cell r="E506" t="str">
            <v>011017466</v>
          </cell>
          <cell r="F506">
            <v>2140162.5699999998</v>
          </cell>
          <cell r="G506" t="str">
            <v>On</v>
          </cell>
          <cell r="I506" t="str">
            <v>GMACCM - Healthcare</v>
          </cell>
          <cell r="J506" t="str">
            <v>Skilled Nursing</v>
          </cell>
          <cell r="K506" t="str">
            <v>SNF</v>
          </cell>
          <cell r="L506">
            <v>0.74527024956672439</v>
          </cell>
          <cell r="M506" t="str">
            <v>Biloxi-Gulfport-Pascagoula  MS</v>
          </cell>
          <cell r="N506">
            <v>36311</v>
          </cell>
          <cell r="O506">
            <v>37164</v>
          </cell>
          <cell r="P506">
            <v>300</v>
          </cell>
          <cell r="R506" t="str">
            <v>Floating</v>
          </cell>
          <cell r="S506" t="str">
            <v>1MO LIBOR LAST BUS DAY BLOOMB</v>
          </cell>
          <cell r="T506">
            <v>5.2499999999999998E-2</v>
          </cell>
          <cell r="U506">
            <v>37135</v>
          </cell>
          <cell r="V506" t="str">
            <v>1</v>
          </cell>
          <cell r="W506">
            <v>1.4999999999999999E-2</v>
          </cell>
          <cell r="Y506">
            <v>3.7499999999999999E-2</v>
          </cell>
          <cell r="Z506" t="str">
            <v>1MO LIBOR LAST BUS DAY BLOOMB</v>
          </cell>
        </row>
        <row r="507">
          <cell r="E507" t="str">
            <v>011017467</v>
          </cell>
          <cell r="F507">
            <v>4340715.3600000003</v>
          </cell>
          <cell r="G507" t="str">
            <v>On</v>
          </cell>
          <cell r="I507" t="str">
            <v>GMACCM - Healthcare</v>
          </cell>
          <cell r="J507" t="str">
            <v>Skilled Nursing</v>
          </cell>
          <cell r="K507" t="str">
            <v>SNF</v>
          </cell>
          <cell r="L507">
            <v>0.77902340357142852</v>
          </cell>
          <cell r="M507" t="str">
            <v>Biloxi-Gulfport-Pascagoula  MS</v>
          </cell>
          <cell r="N507">
            <v>36311</v>
          </cell>
          <cell r="O507">
            <v>37164</v>
          </cell>
          <cell r="P507">
            <v>300</v>
          </cell>
          <cell r="R507" t="str">
            <v>Floating</v>
          </cell>
          <cell r="S507" t="str">
            <v>1MO LIBOR LAST BUS DAY BLOOMB</v>
          </cell>
          <cell r="T507">
            <v>5.2499999999999998E-2</v>
          </cell>
          <cell r="U507">
            <v>37135</v>
          </cell>
          <cell r="V507" t="str">
            <v>1</v>
          </cell>
          <cell r="W507">
            <v>1.4999999999999999E-2</v>
          </cell>
          <cell r="Y507">
            <v>3.7499999999999999E-2</v>
          </cell>
          <cell r="Z507" t="str">
            <v>1MO LIBOR LAST BUS DAY BLOOMB</v>
          </cell>
        </row>
        <row r="508">
          <cell r="E508" t="str">
            <v>011017519</v>
          </cell>
          <cell r="F508">
            <v>8216090.7000000002</v>
          </cell>
          <cell r="G508" t="str">
            <v>On</v>
          </cell>
          <cell r="I508" t="str">
            <v>GMACCM - Healthcare</v>
          </cell>
          <cell r="J508" t="str">
            <v>Skilled Nursing</v>
          </cell>
          <cell r="K508" t="str">
            <v>SNF</v>
          </cell>
          <cell r="L508">
            <v>0.28560688131487888</v>
          </cell>
          <cell r="M508" t="str">
            <v>Fort Worth-Arlington  TX</v>
          </cell>
          <cell r="N508">
            <v>36010</v>
          </cell>
          <cell r="O508">
            <v>37469</v>
          </cell>
          <cell r="P508">
            <v>300</v>
          </cell>
          <cell r="R508" t="str">
            <v>Floating</v>
          </cell>
          <cell r="S508" t="str">
            <v>1MO LIBOR LAST BUS DAY BLOOMB</v>
          </cell>
          <cell r="T508">
            <v>6.0499999999999998E-2</v>
          </cell>
          <cell r="U508">
            <v>37135</v>
          </cell>
          <cell r="V508" t="str">
            <v>1</v>
          </cell>
          <cell r="W508">
            <v>2.3E-2</v>
          </cell>
          <cell r="Y508">
            <v>3.7499999999999999E-2</v>
          </cell>
          <cell r="Z508" t="str">
            <v>1MO LIBOR LAST BUS DAY BLOOMB</v>
          </cell>
        </row>
        <row r="509">
          <cell r="E509" t="str">
            <v>011017789</v>
          </cell>
          <cell r="F509">
            <v>523040.56</v>
          </cell>
          <cell r="G509" t="str">
            <v>On</v>
          </cell>
          <cell r="I509" t="str">
            <v>GMACCM - Healthcare</v>
          </cell>
          <cell r="J509" t="str">
            <v>Skilled Nursing</v>
          </cell>
          <cell r="K509" t="str">
            <v>SNF</v>
          </cell>
          <cell r="L509">
            <v>0.8</v>
          </cell>
          <cell r="M509" t="str">
            <v>Longview-Marshall  TX</v>
          </cell>
          <cell r="N509">
            <v>36006</v>
          </cell>
          <cell r="O509">
            <v>37104</v>
          </cell>
          <cell r="P509">
            <v>0</v>
          </cell>
          <cell r="R509" t="str">
            <v>Floating</v>
          </cell>
          <cell r="S509" t="str">
            <v>1MO LIBOR LAST BUS DAY BLOOMB</v>
          </cell>
          <cell r="T509">
            <v>6.6000000000000003E-2</v>
          </cell>
          <cell r="U509">
            <v>37135</v>
          </cell>
          <cell r="V509" t="str">
            <v>1</v>
          </cell>
          <cell r="W509">
            <v>2.8500000000000001E-2</v>
          </cell>
          <cell r="Y509">
            <v>3.7500000000000006E-2</v>
          </cell>
          <cell r="Z509" t="str">
            <v>1MO LIBOR LAST BUS DAY BLOOMB</v>
          </cell>
        </row>
        <row r="510">
          <cell r="E510" t="str">
            <v>011017789</v>
          </cell>
          <cell r="F510">
            <v>2080000</v>
          </cell>
          <cell r="G510" t="str">
            <v>Off</v>
          </cell>
          <cell r="H510" t="str">
            <v>SocGen</v>
          </cell>
          <cell r="I510" t="str">
            <v>GMACCM - Healthcare</v>
          </cell>
          <cell r="J510" t="str">
            <v>Skilled Nursing</v>
          </cell>
          <cell r="K510" t="str">
            <v>SNF</v>
          </cell>
          <cell r="L510">
            <v>0.8</v>
          </cell>
          <cell r="M510" t="str">
            <v>Longview-Marshall  TX</v>
          </cell>
          <cell r="N510">
            <v>36006</v>
          </cell>
          <cell r="O510">
            <v>37104</v>
          </cell>
          <cell r="P510">
            <v>0</v>
          </cell>
          <cell r="R510" t="str">
            <v>Floating</v>
          </cell>
          <cell r="S510" t="str">
            <v>1MO LIBOR LAST BUS DAY BLOOMB</v>
          </cell>
          <cell r="T510">
            <v>6.6000000000000003E-2</v>
          </cell>
          <cell r="U510">
            <v>37135</v>
          </cell>
          <cell r="V510" t="str">
            <v>1</v>
          </cell>
          <cell r="W510">
            <v>2.8500000000000001E-2</v>
          </cell>
          <cell r="Y510">
            <v>3.7500000000000006E-2</v>
          </cell>
          <cell r="Z510" t="str">
            <v>1MO LIBOR LAST BUS DAY BLOOMB</v>
          </cell>
        </row>
        <row r="511">
          <cell r="E511" t="str">
            <v>011017797</v>
          </cell>
          <cell r="F511">
            <v>3077375.17</v>
          </cell>
          <cell r="G511" t="str">
            <v>On</v>
          </cell>
          <cell r="I511" t="str">
            <v>GMACCM - Healthcare</v>
          </cell>
          <cell r="J511" t="str">
            <v>Skilled Nursing</v>
          </cell>
          <cell r="K511" t="str">
            <v>SNF</v>
          </cell>
          <cell r="L511">
            <v>0.7827087215189874</v>
          </cell>
          <cell r="M511" t="str">
            <v>Fort Worth-Arlington  TX</v>
          </cell>
          <cell r="N511">
            <v>36082</v>
          </cell>
          <cell r="O511">
            <v>37196</v>
          </cell>
          <cell r="P511">
            <v>0</v>
          </cell>
          <cell r="R511" t="str">
            <v>Floating</v>
          </cell>
          <cell r="S511" t="str">
            <v>1MO LIBOR LAST BUS DAY BLOOMB</v>
          </cell>
          <cell r="T511">
            <v>6.1499999999999999E-2</v>
          </cell>
          <cell r="U511">
            <v>37135</v>
          </cell>
          <cell r="V511" t="str">
            <v>1</v>
          </cell>
          <cell r="W511">
            <v>2.4E-2</v>
          </cell>
          <cell r="Y511">
            <v>3.7499999999999999E-2</v>
          </cell>
          <cell r="Z511" t="str">
            <v>1MO LIBOR LAST BUS DAY BLOOMB</v>
          </cell>
        </row>
        <row r="512">
          <cell r="E512" t="str">
            <v>011018077</v>
          </cell>
          <cell r="F512">
            <v>1725829.06</v>
          </cell>
          <cell r="G512" t="str">
            <v>On</v>
          </cell>
          <cell r="I512" t="str">
            <v>GMACCM - Healthcare</v>
          </cell>
          <cell r="J512" t="str">
            <v>Skilled Nursing</v>
          </cell>
          <cell r="K512" t="str">
            <v>SNF</v>
          </cell>
          <cell r="L512">
            <v>0.68763645634920645</v>
          </cell>
          <cell r="M512" t="str">
            <v>Salem  OR</v>
          </cell>
          <cell r="N512">
            <v>36054</v>
          </cell>
          <cell r="O512">
            <v>39873</v>
          </cell>
          <cell r="P512">
            <v>300</v>
          </cell>
          <cell r="Q512">
            <v>7.6700000000000004E-2</v>
          </cell>
          <cell r="R512" t="str">
            <v>Fixed</v>
          </cell>
          <cell r="Y512">
            <v>0</v>
          </cell>
          <cell r="Z512">
            <v>0</v>
          </cell>
        </row>
        <row r="513">
          <cell r="E513" t="str">
            <v>011018099</v>
          </cell>
          <cell r="F513">
            <v>9491030.2899999991</v>
          </cell>
          <cell r="G513" t="str">
            <v>On</v>
          </cell>
          <cell r="I513" t="str">
            <v>GMACCM - Healthcare</v>
          </cell>
          <cell r="J513" t="str">
            <v>Skilled Nursing</v>
          </cell>
          <cell r="K513" t="str">
            <v>SNF</v>
          </cell>
          <cell r="L513">
            <v>0.75027285511811026</v>
          </cell>
          <cell r="M513" t="str">
            <v>Eugene-Springfield  OR</v>
          </cell>
          <cell r="N513">
            <v>35977</v>
          </cell>
          <cell r="O513">
            <v>37196</v>
          </cell>
          <cell r="P513">
            <v>300</v>
          </cell>
          <cell r="R513" t="str">
            <v>Floating</v>
          </cell>
          <cell r="S513" t="str">
            <v>1MO LIBOR LAST BUS DAY BLOOMB</v>
          </cell>
          <cell r="T513">
            <v>7.2499999999999995E-2</v>
          </cell>
          <cell r="U513">
            <v>37135</v>
          </cell>
          <cell r="V513" t="str">
            <v>1</v>
          </cell>
          <cell r="W513">
            <v>3.5000000000000003E-2</v>
          </cell>
          <cell r="Y513">
            <v>3.7499999999999992E-2</v>
          </cell>
          <cell r="Z513" t="str">
            <v>1MO LIBOR LAST BUS DAY BLOOMB</v>
          </cell>
        </row>
        <row r="514">
          <cell r="E514" t="str">
            <v>011018332</v>
          </cell>
          <cell r="F514">
            <v>1229283.27</v>
          </cell>
          <cell r="G514" t="str">
            <v>On</v>
          </cell>
          <cell r="I514" t="str">
            <v>GMACCM - Healthcare</v>
          </cell>
          <cell r="J514" t="str">
            <v>Skilled Nursing</v>
          </cell>
          <cell r="K514" t="str">
            <v>SNF</v>
          </cell>
          <cell r="L514">
            <v>0.78835556923076933</v>
          </cell>
          <cell r="M514" t="str">
            <v>Fort Worth-Arlington  TX</v>
          </cell>
          <cell r="N514">
            <v>36313</v>
          </cell>
          <cell r="O514">
            <v>37438</v>
          </cell>
          <cell r="P514">
            <v>300</v>
          </cell>
          <cell r="R514" t="str">
            <v>Floating</v>
          </cell>
          <cell r="S514" t="str">
            <v>1MO LIBOR LAST BUS DAY BLOOMB</v>
          </cell>
          <cell r="T514">
            <v>6.5000000000000002E-2</v>
          </cell>
          <cell r="U514">
            <v>37135</v>
          </cell>
          <cell r="V514" t="str">
            <v>1</v>
          </cell>
          <cell r="W514">
            <v>2.75E-2</v>
          </cell>
          <cell r="Y514">
            <v>3.7500000000000006E-2</v>
          </cell>
          <cell r="Z514" t="str">
            <v>1MO LIBOR LAST BUS DAY BLOOMB</v>
          </cell>
        </row>
        <row r="515">
          <cell r="E515" t="str">
            <v>011018333</v>
          </cell>
          <cell r="F515">
            <v>4943371.5</v>
          </cell>
          <cell r="G515" t="str">
            <v>On</v>
          </cell>
          <cell r="I515" t="str">
            <v>GMACCM - Healthcare</v>
          </cell>
          <cell r="J515" t="str">
            <v>Skilled Nursing</v>
          </cell>
          <cell r="K515" t="str">
            <v>SNF</v>
          </cell>
          <cell r="L515">
            <v>0.67422498503401351</v>
          </cell>
          <cell r="M515" t="str">
            <v>Fort Worth-Arlington  TX</v>
          </cell>
          <cell r="N515">
            <v>36173</v>
          </cell>
          <cell r="O515">
            <v>37288</v>
          </cell>
          <cell r="P515">
            <v>300</v>
          </cell>
          <cell r="R515" t="str">
            <v>Floating</v>
          </cell>
          <cell r="S515" t="str">
            <v>1MO LIBOR LAST BUS DAY BLOOMB</v>
          </cell>
          <cell r="T515">
            <v>6.25E-2</v>
          </cell>
          <cell r="U515">
            <v>37135</v>
          </cell>
          <cell r="V515" t="str">
            <v>1</v>
          </cell>
          <cell r="W515">
            <v>2.5000000000000001E-2</v>
          </cell>
          <cell r="Y515">
            <v>3.7499999999999999E-2</v>
          </cell>
          <cell r="Z515" t="str">
            <v>1MO LIBOR LAST BUS DAY BLOOMB</v>
          </cell>
        </row>
        <row r="516">
          <cell r="E516" t="str">
            <v>011018392</v>
          </cell>
          <cell r="F516">
            <v>1859567.21</v>
          </cell>
          <cell r="G516" t="str">
            <v>On</v>
          </cell>
          <cell r="I516" t="str">
            <v>GMACCM - Healthcare</v>
          </cell>
          <cell r="J516" t="str">
            <v>Skilled Nursing</v>
          </cell>
          <cell r="K516" t="str">
            <v>SNF</v>
          </cell>
          <cell r="L516">
            <v>0.691888137037037</v>
          </cell>
          <cell r="M516">
            <v>0</v>
          </cell>
          <cell r="N516">
            <v>36160</v>
          </cell>
          <cell r="O516">
            <v>37987</v>
          </cell>
          <cell r="P516">
            <v>300</v>
          </cell>
          <cell r="R516" t="str">
            <v>Floating</v>
          </cell>
          <cell r="S516" t="str">
            <v>1MO LIBOR LAST BUS DAY BLOOMB</v>
          </cell>
          <cell r="T516">
            <v>6.1499999999999999E-2</v>
          </cell>
          <cell r="U516">
            <v>37135</v>
          </cell>
          <cell r="V516" t="str">
            <v>1</v>
          </cell>
          <cell r="W516">
            <v>2.4E-2</v>
          </cell>
          <cell r="Y516">
            <v>3.7499999999999999E-2</v>
          </cell>
          <cell r="Z516" t="str">
            <v>1MO LIBOR LAST BUS DAY BLOOMB</v>
          </cell>
        </row>
        <row r="517">
          <cell r="E517" t="str">
            <v>011018672</v>
          </cell>
          <cell r="F517">
            <v>8985772.5</v>
          </cell>
          <cell r="G517" t="str">
            <v>On</v>
          </cell>
          <cell r="I517" t="str">
            <v>GMACCM - Healthcare</v>
          </cell>
          <cell r="J517" t="str">
            <v>Skilled Nursing</v>
          </cell>
          <cell r="K517" t="str">
            <v>SNF</v>
          </cell>
          <cell r="L517">
            <v>0.77586206896551724</v>
          </cell>
          <cell r="M517" t="str">
            <v>Monmouth-Ocean  NJ</v>
          </cell>
          <cell r="N517">
            <v>36410</v>
          </cell>
          <cell r="O517">
            <v>36906</v>
          </cell>
          <cell r="P517">
            <v>0</v>
          </cell>
          <cell r="R517" t="str">
            <v>Floating</v>
          </cell>
          <cell r="S517" t="str">
            <v>1MO LIBOR LAST BUS DAY BLOOMB</v>
          </cell>
          <cell r="T517">
            <v>6.5000000000000002E-2</v>
          </cell>
          <cell r="U517">
            <v>37135</v>
          </cell>
          <cell r="V517" t="str">
            <v>1</v>
          </cell>
          <cell r="W517">
            <v>2.75E-2</v>
          </cell>
          <cell r="Y517">
            <v>3.7500000000000006E-2</v>
          </cell>
          <cell r="Z517" t="str">
            <v>1MO LIBOR LAST BUS DAY BLOOMB</v>
          </cell>
        </row>
        <row r="518">
          <cell r="E518" t="str">
            <v>011018787</v>
          </cell>
          <cell r="F518">
            <v>9240779.1199999992</v>
          </cell>
          <cell r="G518" t="str">
            <v>On</v>
          </cell>
          <cell r="I518" t="str">
            <v>GMACCM - Healthcare</v>
          </cell>
          <cell r="J518" t="str">
            <v>Skilled Nursing</v>
          </cell>
          <cell r="K518" t="str">
            <v>SNF</v>
          </cell>
          <cell r="L518">
            <v>0.78084980651131486</v>
          </cell>
          <cell r="M518" t="str">
            <v>Fort Worth-Arlington  TX</v>
          </cell>
          <cell r="N518">
            <v>36076</v>
          </cell>
          <cell r="O518">
            <v>37196</v>
          </cell>
          <cell r="P518">
            <v>0</v>
          </cell>
          <cell r="R518" t="str">
            <v>Floating</v>
          </cell>
          <cell r="S518" t="str">
            <v>1MO LIBOR LAST BUS DAY BLOOMB</v>
          </cell>
          <cell r="T518">
            <v>6.1499999999999999E-2</v>
          </cell>
          <cell r="U518">
            <v>37135</v>
          </cell>
          <cell r="V518" t="str">
            <v>1</v>
          </cell>
          <cell r="W518">
            <v>2.4E-2</v>
          </cell>
          <cell r="Y518">
            <v>3.7499999999999999E-2</v>
          </cell>
          <cell r="Z518" t="str">
            <v>1MO LIBOR LAST BUS DAY BLOOMB</v>
          </cell>
        </row>
        <row r="519">
          <cell r="E519" t="str">
            <v>011018879</v>
          </cell>
          <cell r="F519">
            <v>998922.17</v>
          </cell>
          <cell r="G519" t="str">
            <v>On</v>
          </cell>
          <cell r="I519" t="str">
            <v>GMACCM - Healthcare</v>
          </cell>
          <cell r="J519" t="str">
            <v>Skilled Nursing</v>
          </cell>
          <cell r="K519" t="str">
            <v>SNF</v>
          </cell>
          <cell r="L519">
            <v>0.65677390142857139</v>
          </cell>
          <cell r="M519" t="str">
            <v>Seattle-Bellevue-Everett  WA</v>
          </cell>
          <cell r="N519">
            <v>36091</v>
          </cell>
          <cell r="O519">
            <v>40118</v>
          </cell>
          <cell r="P519">
            <v>300</v>
          </cell>
          <cell r="Q519">
            <v>9.1300000000000006E-2</v>
          </cell>
          <cell r="R519" t="str">
            <v>Fixed</v>
          </cell>
          <cell r="Y519">
            <v>0</v>
          </cell>
          <cell r="Z519">
            <v>0</v>
          </cell>
        </row>
        <row r="520">
          <cell r="E520" t="str">
            <v>011018879</v>
          </cell>
          <cell r="F520">
            <v>3593024</v>
          </cell>
          <cell r="G520" t="str">
            <v>Off</v>
          </cell>
          <cell r="H520" t="str">
            <v>SocGen</v>
          </cell>
          <cell r="I520" t="str">
            <v>GMACCM - Healthcare</v>
          </cell>
          <cell r="J520" t="str">
            <v>Skilled Nursing</v>
          </cell>
          <cell r="K520" t="str">
            <v>SNF</v>
          </cell>
          <cell r="L520">
            <v>0.65677390142857139</v>
          </cell>
          <cell r="M520" t="str">
            <v>Seattle-Bellevue-Everett  WA</v>
          </cell>
          <cell r="N520">
            <v>36091</v>
          </cell>
          <cell r="O520">
            <v>40118</v>
          </cell>
          <cell r="P520">
            <v>300</v>
          </cell>
          <cell r="Q520">
            <v>9.1300000000000006E-2</v>
          </cell>
          <cell r="R520" t="str">
            <v>Fixed</v>
          </cell>
          <cell r="Y520">
            <v>0</v>
          </cell>
          <cell r="Z520">
            <v>0</v>
          </cell>
        </row>
        <row r="521">
          <cell r="E521" t="str">
            <v>011018997</v>
          </cell>
          <cell r="F521">
            <v>5536645.5300000003</v>
          </cell>
          <cell r="G521" t="str">
            <v>On</v>
          </cell>
          <cell r="I521" t="str">
            <v>GMACCM - Healthcare</v>
          </cell>
          <cell r="J521" t="str">
            <v>Skilled Nursing</v>
          </cell>
          <cell r="K521" t="str">
            <v>SNF</v>
          </cell>
          <cell r="L521">
            <v>0.70303653670886068</v>
          </cell>
          <cell r="M521" t="str">
            <v>Nashville  TN</v>
          </cell>
          <cell r="N521">
            <v>36059</v>
          </cell>
          <cell r="O521">
            <v>40118</v>
          </cell>
          <cell r="P521">
            <v>300</v>
          </cell>
          <cell r="Q521">
            <v>8.8300000000000003E-2</v>
          </cell>
          <cell r="R521" t="str">
            <v>Fixed</v>
          </cell>
          <cell r="W521">
            <v>2.4500000000000001E-2</v>
          </cell>
          <cell r="Y521">
            <v>-2.4500000000000001E-2</v>
          </cell>
          <cell r="Z521">
            <v>0</v>
          </cell>
        </row>
        <row r="522">
          <cell r="E522" t="str">
            <v>011019060</v>
          </cell>
          <cell r="F522">
            <v>3400263.39</v>
          </cell>
          <cell r="G522" t="str">
            <v>On</v>
          </cell>
          <cell r="I522" t="str">
            <v>GMACCM - Healthcare</v>
          </cell>
          <cell r="J522" t="str">
            <v>Skilled Nursing</v>
          </cell>
          <cell r="K522" t="str">
            <v>SNF</v>
          </cell>
          <cell r="L522">
            <v>0.75884288</v>
          </cell>
          <cell r="M522" t="str">
            <v>Raleigh-Durham-Chapel Hill  NC</v>
          </cell>
          <cell r="N522">
            <v>36231</v>
          </cell>
          <cell r="O522">
            <v>37347</v>
          </cell>
          <cell r="P522">
            <v>300</v>
          </cell>
          <cell r="R522" t="str">
            <v>Floating</v>
          </cell>
          <cell r="S522" t="str">
            <v>1MO LIBOR LAST BUS DAY BLOOMB</v>
          </cell>
          <cell r="T522">
            <v>6.4000000000000001E-2</v>
          </cell>
          <cell r="U522">
            <v>37135</v>
          </cell>
          <cell r="V522" t="str">
            <v>1</v>
          </cell>
          <cell r="W522">
            <v>2.6499999999999999E-2</v>
          </cell>
          <cell r="Y522">
            <v>3.7500000000000006E-2</v>
          </cell>
          <cell r="Z522" t="str">
            <v>1MO LIBOR LAST BUS DAY BLOOMB</v>
          </cell>
        </row>
        <row r="523">
          <cell r="E523" t="str">
            <v>011019461</v>
          </cell>
          <cell r="F523">
            <v>1159726.31</v>
          </cell>
          <cell r="G523" t="str">
            <v>On</v>
          </cell>
          <cell r="I523" t="str">
            <v>GMACCM - Healthcare</v>
          </cell>
          <cell r="J523" t="str">
            <v>Skilled Nursing</v>
          </cell>
          <cell r="K523" t="str">
            <v>SNF</v>
          </cell>
          <cell r="L523">
            <v>0.77910216708860758</v>
          </cell>
          <cell r="M523" t="str">
            <v>Panama City  FL</v>
          </cell>
          <cell r="N523">
            <v>36220</v>
          </cell>
          <cell r="O523">
            <v>37316</v>
          </cell>
          <cell r="P523">
            <v>300</v>
          </cell>
          <cell r="R523" t="str">
            <v>Floating</v>
          </cell>
          <cell r="S523" t="str">
            <v>1MO LIBOR LAST BUS DAY BLOOMB</v>
          </cell>
          <cell r="T523">
            <v>6.25E-2</v>
          </cell>
          <cell r="U523">
            <v>37135</v>
          </cell>
          <cell r="V523" t="str">
            <v>1</v>
          </cell>
          <cell r="W523">
            <v>2.5000000000000001E-2</v>
          </cell>
          <cell r="Y523">
            <v>3.7499999999999999E-2</v>
          </cell>
          <cell r="Z523" t="str">
            <v>1MO LIBOR LAST BUS DAY BLOOMB</v>
          </cell>
        </row>
        <row r="524">
          <cell r="E524" t="str">
            <v>011019722</v>
          </cell>
          <cell r="F524">
            <v>862316.6</v>
          </cell>
          <cell r="G524" t="str">
            <v>On</v>
          </cell>
          <cell r="I524" t="str">
            <v>GMACCM - Healthcare</v>
          </cell>
          <cell r="J524" t="str">
            <v>Skilled Nursing</v>
          </cell>
          <cell r="K524" t="str">
            <v>SNF</v>
          </cell>
          <cell r="L524">
            <v>0.78751968073394496</v>
          </cell>
          <cell r="M524" t="str">
            <v>Los Angeles-Long Beach  CA</v>
          </cell>
          <cell r="N524">
            <v>36143</v>
          </cell>
          <cell r="O524">
            <v>37257</v>
          </cell>
          <cell r="P524">
            <v>300</v>
          </cell>
          <cell r="R524" t="str">
            <v>Floating</v>
          </cell>
          <cell r="S524" t="str">
            <v>1MO LIBOR LAST BUS DAY BLOOMB</v>
          </cell>
          <cell r="T524">
            <v>6.5000000000000002E-2</v>
          </cell>
          <cell r="U524">
            <v>37135</v>
          </cell>
          <cell r="V524" t="str">
            <v>1</v>
          </cell>
          <cell r="W524">
            <v>2.75E-2</v>
          </cell>
          <cell r="Y524">
            <v>3.7500000000000006E-2</v>
          </cell>
          <cell r="Z524" t="str">
            <v>1MO LIBOR LAST BUS DAY BLOOMB</v>
          </cell>
        </row>
        <row r="525">
          <cell r="E525" t="str">
            <v>011019722</v>
          </cell>
          <cell r="F525">
            <v>3432168</v>
          </cell>
          <cell r="G525" t="str">
            <v>Off</v>
          </cell>
          <cell r="H525" t="str">
            <v>CDC</v>
          </cell>
          <cell r="I525" t="str">
            <v>GMACCM - Healthcare</v>
          </cell>
          <cell r="J525" t="str">
            <v>Skilled Nursing</v>
          </cell>
          <cell r="K525" t="str">
            <v>SNF</v>
          </cell>
          <cell r="L525">
            <v>0.78751968073394496</v>
          </cell>
          <cell r="M525" t="str">
            <v>Los Angeles-Long Beach  CA</v>
          </cell>
          <cell r="N525">
            <v>36143</v>
          </cell>
          <cell r="O525">
            <v>37257</v>
          </cell>
          <cell r="P525">
            <v>300</v>
          </cell>
          <cell r="R525" t="str">
            <v>Floating</v>
          </cell>
          <cell r="S525" t="str">
            <v>1MO LIBOR LAST BUS DAY BLOOMB</v>
          </cell>
          <cell r="T525">
            <v>6.5000000000000002E-2</v>
          </cell>
          <cell r="U525">
            <v>37135</v>
          </cell>
          <cell r="V525" t="str">
            <v>1</v>
          </cell>
          <cell r="W525">
            <v>2.75E-2</v>
          </cell>
          <cell r="Y525">
            <v>3.7500000000000006E-2</v>
          </cell>
          <cell r="Z525" t="str">
            <v>1MO LIBOR LAST BUS DAY BLOOMB</v>
          </cell>
        </row>
        <row r="526">
          <cell r="E526" t="str">
            <v>011019994</v>
          </cell>
          <cell r="F526">
            <v>43200000</v>
          </cell>
          <cell r="G526" t="str">
            <v>On</v>
          </cell>
          <cell r="I526" t="str">
            <v>GMACCM - Healthcare</v>
          </cell>
          <cell r="J526" t="str">
            <v>Skilled Nursing</v>
          </cell>
          <cell r="K526" t="str">
            <v>SNF</v>
          </cell>
          <cell r="L526">
            <v>0.8</v>
          </cell>
          <cell r="M526" t="str">
            <v>Boston  MA-NH</v>
          </cell>
          <cell r="N526">
            <v>36159</v>
          </cell>
          <cell r="O526">
            <v>37135</v>
          </cell>
          <cell r="P526">
            <v>0</v>
          </cell>
          <cell r="R526" t="str">
            <v>Floating</v>
          </cell>
          <cell r="S526" t="str">
            <v>1MO LIBOR LAST BUS DAY BLOOMB</v>
          </cell>
          <cell r="T526">
            <v>7.2499999999999995E-2</v>
          </cell>
          <cell r="U526">
            <v>37135</v>
          </cell>
          <cell r="V526" t="str">
            <v>1</v>
          </cell>
          <cell r="W526">
            <v>3.5000000000000003E-2</v>
          </cell>
          <cell r="Y526">
            <v>3.7499999999999992E-2</v>
          </cell>
          <cell r="Z526" t="str">
            <v>1MO LIBOR LAST BUS DAY BLOOMB</v>
          </cell>
        </row>
        <row r="527">
          <cell r="E527" t="str">
            <v>011020215</v>
          </cell>
          <cell r="F527">
            <v>42614470.229999997</v>
          </cell>
          <cell r="G527" t="str">
            <v>On</v>
          </cell>
          <cell r="I527" t="str">
            <v>GMACCM - Healthcare</v>
          </cell>
          <cell r="J527" t="str">
            <v>Skilled Nursing</v>
          </cell>
          <cell r="K527" t="str">
            <v>SNF</v>
          </cell>
          <cell r="L527">
            <v>0.23414872508214679</v>
          </cell>
          <cell r="M527" t="str">
            <v>Amarillo  TX</v>
          </cell>
          <cell r="N527">
            <v>36159</v>
          </cell>
          <cell r="O527">
            <v>37257</v>
          </cell>
          <cell r="P527">
            <v>300</v>
          </cell>
          <cell r="R527" t="str">
            <v>Floating</v>
          </cell>
          <cell r="S527" t="str">
            <v>1MO LIBOR LAST BUS DAY BLOOMB</v>
          </cell>
          <cell r="T527">
            <v>6.5299999999999997E-2</v>
          </cell>
          <cell r="U527">
            <v>37135</v>
          </cell>
          <cell r="V527" t="str">
            <v>1</v>
          </cell>
          <cell r="W527">
            <v>2.7799999999999998E-2</v>
          </cell>
          <cell r="Y527">
            <v>3.7499999999999999E-2</v>
          </cell>
          <cell r="Z527" t="str">
            <v>1MO LIBOR LAST BUS DAY BLOOMB</v>
          </cell>
        </row>
        <row r="528">
          <cell r="E528" t="str">
            <v>011020261</v>
          </cell>
          <cell r="F528">
            <v>4130116.51</v>
          </cell>
          <cell r="G528" t="str">
            <v>On</v>
          </cell>
          <cell r="I528" t="str">
            <v>GMACCM - Healthcare</v>
          </cell>
          <cell r="J528" t="str">
            <v>Skilled Nursing</v>
          </cell>
          <cell r="K528" t="str">
            <v>SNF</v>
          </cell>
          <cell r="L528">
            <v>0.78489273192771081</v>
          </cell>
          <cell r="M528" t="str">
            <v>Scranton--Wilkes-Barre--Hazleton  PA</v>
          </cell>
          <cell r="N528">
            <v>36192</v>
          </cell>
          <cell r="O528">
            <v>38018</v>
          </cell>
          <cell r="P528">
            <v>300</v>
          </cell>
          <cell r="R528" t="str">
            <v>Floating</v>
          </cell>
          <cell r="S528" t="str">
            <v>1MO LIBOR LAST BUS DAY BLOOMB</v>
          </cell>
          <cell r="T528">
            <v>6.5000000000000002E-2</v>
          </cell>
          <cell r="U528">
            <v>37135</v>
          </cell>
          <cell r="V528" t="str">
            <v>1</v>
          </cell>
          <cell r="W528">
            <v>2.75E-2</v>
          </cell>
          <cell r="Y528">
            <v>3.7500000000000006E-2</v>
          </cell>
          <cell r="Z528" t="str">
            <v>1MO LIBOR LAST BUS DAY BLOOMB</v>
          </cell>
        </row>
        <row r="529">
          <cell r="E529" t="str">
            <v>011020261</v>
          </cell>
          <cell r="F529">
            <v>8911521</v>
          </cell>
          <cell r="G529" t="str">
            <v>Off</v>
          </cell>
          <cell r="H529" t="str">
            <v>SocGen</v>
          </cell>
          <cell r="I529" t="str">
            <v>GMACCM - Healthcare</v>
          </cell>
          <cell r="J529" t="str">
            <v>Skilled Nursing</v>
          </cell>
          <cell r="K529" t="str">
            <v>SNF</v>
          </cell>
          <cell r="L529">
            <v>0.78489273192771081</v>
          </cell>
          <cell r="M529" t="str">
            <v>Scranton--Wilkes-Barre--Hazleton  PA</v>
          </cell>
          <cell r="N529">
            <v>36192</v>
          </cell>
          <cell r="O529">
            <v>38018</v>
          </cell>
          <cell r="P529">
            <v>300</v>
          </cell>
          <cell r="R529" t="str">
            <v>Floating</v>
          </cell>
          <cell r="S529" t="str">
            <v>1MO LIBOR LAST BUS DAY BLOOMB</v>
          </cell>
          <cell r="T529">
            <v>6.5000000000000002E-2</v>
          </cell>
          <cell r="U529">
            <v>37135</v>
          </cell>
          <cell r="V529" t="str">
            <v>1</v>
          </cell>
          <cell r="W529">
            <v>2.75E-2</v>
          </cell>
          <cell r="Y529">
            <v>3.7500000000000006E-2</v>
          </cell>
          <cell r="Z529" t="str">
            <v>1MO LIBOR LAST BUS DAY BLOOMB</v>
          </cell>
        </row>
        <row r="530">
          <cell r="E530" t="str">
            <v>011020760</v>
          </cell>
          <cell r="F530">
            <v>1777211.6</v>
          </cell>
          <cell r="G530" t="str">
            <v>On</v>
          </cell>
          <cell r="I530" t="str">
            <v>GMACCM - Healthcare</v>
          </cell>
          <cell r="J530" t="str">
            <v>Skilled Nursing</v>
          </cell>
          <cell r="K530" t="str">
            <v>SNF</v>
          </cell>
          <cell r="L530">
            <v>0.77252290476190477</v>
          </cell>
          <cell r="M530" t="str">
            <v>San Francisco  CA</v>
          </cell>
          <cell r="N530">
            <v>36340</v>
          </cell>
          <cell r="O530">
            <v>37438</v>
          </cell>
          <cell r="P530">
            <v>300</v>
          </cell>
          <cell r="R530" t="str">
            <v>Floating</v>
          </cell>
          <cell r="S530" t="str">
            <v>1MO LIBOR LAST BUS DAY BLOOMB</v>
          </cell>
          <cell r="T530">
            <v>6.6000000000000003E-2</v>
          </cell>
          <cell r="U530">
            <v>37135</v>
          </cell>
          <cell r="V530" t="str">
            <v>1</v>
          </cell>
          <cell r="W530">
            <v>2.8500000000000001E-2</v>
          </cell>
          <cell r="Y530">
            <v>3.7500000000000006E-2</v>
          </cell>
          <cell r="Z530" t="str">
            <v>1MO LIBOR LAST BUS DAY BLOOMB</v>
          </cell>
        </row>
        <row r="531">
          <cell r="E531" t="str">
            <v>011021219</v>
          </cell>
          <cell r="F531">
            <v>7321853.3799999999</v>
          </cell>
          <cell r="G531" t="str">
            <v>On</v>
          </cell>
          <cell r="I531" t="str">
            <v>GMACCM - Healthcare</v>
          </cell>
          <cell r="J531" t="str">
            <v>Skilled Nursing</v>
          </cell>
          <cell r="K531" t="str">
            <v>SNF</v>
          </cell>
          <cell r="L531">
            <v>0.58795392079999997</v>
          </cell>
          <cell r="M531" t="str">
            <v>Bergen-Passaic  NJ</v>
          </cell>
          <cell r="N531">
            <v>36307</v>
          </cell>
          <cell r="O531">
            <v>37408</v>
          </cell>
          <cell r="P531">
            <v>300</v>
          </cell>
          <cell r="R531" t="str">
            <v>Floating</v>
          </cell>
          <cell r="S531" t="str">
            <v>1MO LIBOR LAST BUS DAY BLOOMB</v>
          </cell>
          <cell r="T531">
            <v>6.5000000000000002E-2</v>
          </cell>
          <cell r="U531">
            <v>37135</v>
          </cell>
          <cell r="V531" t="str">
            <v>1</v>
          </cell>
          <cell r="W531">
            <v>2.75E-2</v>
          </cell>
          <cell r="Y531">
            <v>3.7500000000000006E-2</v>
          </cell>
          <cell r="Z531" t="str">
            <v>1MO LIBOR LAST BUS DAY BLOOMB</v>
          </cell>
        </row>
        <row r="532">
          <cell r="E532" t="str">
            <v>011021251</v>
          </cell>
          <cell r="F532">
            <v>8888588.2899999991</v>
          </cell>
          <cell r="G532" t="str">
            <v>On</v>
          </cell>
          <cell r="I532" t="str">
            <v>GMACCM - Healthcare</v>
          </cell>
          <cell r="J532" t="str">
            <v>Skilled Nursing</v>
          </cell>
          <cell r="K532" t="str">
            <v>SNF</v>
          </cell>
          <cell r="L532">
            <v>0.78916091415929202</v>
          </cell>
          <cell r="M532" t="str">
            <v>New Haven-Meriden  CT</v>
          </cell>
          <cell r="N532">
            <v>36326</v>
          </cell>
          <cell r="O532">
            <v>37438</v>
          </cell>
          <cell r="P532">
            <v>0</v>
          </cell>
          <cell r="R532" t="str">
            <v>Floating</v>
          </cell>
          <cell r="S532" t="str">
            <v>1MO LIBOR LAST BUS DAY BLOOMB</v>
          </cell>
          <cell r="T532">
            <v>6.4000000000000001E-2</v>
          </cell>
          <cell r="U532">
            <v>37135</v>
          </cell>
          <cell r="V532" t="str">
            <v>1</v>
          </cell>
          <cell r="W532">
            <v>2.6499999999999999E-2</v>
          </cell>
          <cell r="Y532">
            <v>3.7500000000000006E-2</v>
          </cell>
          <cell r="Z532" t="str">
            <v>1MO LIBOR LAST BUS DAY BLOOMB</v>
          </cell>
        </row>
        <row r="533">
          <cell r="E533" t="str">
            <v>011021431</v>
          </cell>
          <cell r="F533">
            <v>5579930.5999999996</v>
          </cell>
          <cell r="G533" t="str">
            <v>On</v>
          </cell>
          <cell r="I533" t="str">
            <v>GMACCM - Healthcare</v>
          </cell>
          <cell r="J533" t="str">
            <v>Skilled Nursing</v>
          </cell>
          <cell r="K533" t="str">
            <v>SNF</v>
          </cell>
          <cell r="L533">
            <v>0.78018959016853928</v>
          </cell>
          <cell r="M533" t="str">
            <v>Orlando  FL</v>
          </cell>
          <cell r="N533">
            <v>36250</v>
          </cell>
          <cell r="O533">
            <v>37347</v>
          </cell>
          <cell r="P533">
            <v>300</v>
          </cell>
          <cell r="R533" t="str">
            <v>Floating</v>
          </cell>
          <cell r="S533" t="str">
            <v>1MO LIBOR LAST BUS DAY BLOOMB</v>
          </cell>
          <cell r="T533">
            <v>6.5000000000000002E-2</v>
          </cell>
          <cell r="U533">
            <v>37135</v>
          </cell>
          <cell r="V533" t="str">
            <v>1</v>
          </cell>
          <cell r="W533">
            <v>2.75E-2</v>
          </cell>
          <cell r="Y533">
            <v>3.7500000000000006E-2</v>
          </cell>
          <cell r="Z533" t="str">
            <v>1MO LIBOR LAST BUS DAY BLOOMB</v>
          </cell>
        </row>
        <row r="534">
          <cell r="E534" t="str">
            <v>011021840</v>
          </cell>
          <cell r="F534">
            <v>1467381.84</v>
          </cell>
          <cell r="G534" t="str">
            <v>On</v>
          </cell>
          <cell r="I534" t="str">
            <v>GMACCM - Healthcare</v>
          </cell>
          <cell r="J534" t="str">
            <v>Skilled Nursing</v>
          </cell>
          <cell r="K534" t="str">
            <v>SNF</v>
          </cell>
          <cell r="L534">
            <v>0.73666667000000008</v>
          </cell>
          <cell r="M534" t="str">
            <v>Benton Harbor  MI</v>
          </cell>
          <cell r="N534">
            <v>36383</v>
          </cell>
          <cell r="O534">
            <v>37135</v>
          </cell>
          <cell r="P534">
            <v>300</v>
          </cell>
          <cell r="R534" t="str">
            <v>Floating</v>
          </cell>
          <cell r="S534" t="str">
            <v>1MO LIBOR LAST BUS DAY BLOOMB</v>
          </cell>
          <cell r="T534">
            <v>6.6000000000000003E-2</v>
          </cell>
          <cell r="U534">
            <v>37135</v>
          </cell>
          <cell r="V534" t="str">
            <v>1</v>
          </cell>
          <cell r="W534">
            <v>2.8500000000000001E-2</v>
          </cell>
          <cell r="Y534">
            <v>3.7500000000000006E-2</v>
          </cell>
          <cell r="Z534" t="str">
            <v>1MO LIBOR LAST BUS DAY BLOOMB</v>
          </cell>
        </row>
        <row r="535">
          <cell r="E535" t="str">
            <v>011021923</v>
          </cell>
          <cell r="F535">
            <v>4258927.92</v>
          </cell>
          <cell r="G535" t="str">
            <v>On</v>
          </cell>
          <cell r="I535" t="str">
            <v>GMACCM - Healthcare</v>
          </cell>
          <cell r="J535" t="str">
            <v>Skilled Nursing</v>
          </cell>
          <cell r="K535" t="str">
            <v>SNF</v>
          </cell>
          <cell r="L535">
            <v>0.66706929062499998</v>
          </cell>
          <cell r="M535">
            <v>0</v>
          </cell>
          <cell r="N535">
            <v>36341</v>
          </cell>
          <cell r="O535">
            <v>37438</v>
          </cell>
          <cell r="P535">
            <v>300</v>
          </cell>
          <cell r="R535" t="str">
            <v>Floating</v>
          </cell>
          <cell r="S535" t="str">
            <v>1MO LIBOR LAST BUS DAY BLOOMB</v>
          </cell>
          <cell r="T535">
            <v>7.0000000000000007E-2</v>
          </cell>
          <cell r="U535">
            <v>37135</v>
          </cell>
          <cell r="V535" t="str">
            <v>1</v>
          </cell>
          <cell r="W535">
            <v>3.2500000000000001E-2</v>
          </cell>
          <cell r="Y535">
            <v>3.7500000000000006E-2</v>
          </cell>
          <cell r="Z535" t="str">
            <v>1MO LIBOR LAST BUS DAY BLOOMB</v>
          </cell>
        </row>
        <row r="536">
          <cell r="E536" t="str">
            <v>011022337</v>
          </cell>
          <cell r="F536">
            <v>11011973.300000001</v>
          </cell>
          <cell r="G536" t="str">
            <v>On</v>
          </cell>
          <cell r="I536" t="str">
            <v>GMACCM - Healthcare</v>
          </cell>
          <cell r="J536" t="str">
            <v>Skilled Nursing</v>
          </cell>
          <cell r="K536" t="str">
            <v>SNF</v>
          </cell>
          <cell r="L536">
            <v>0.78912959928571436</v>
          </cell>
          <cell r="M536" t="str">
            <v>New Haven-Meriden  CT</v>
          </cell>
          <cell r="N536">
            <v>36326</v>
          </cell>
          <cell r="O536">
            <v>37438</v>
          </cell>
          <cell r="P536">
            <v>0</v>
          </cell>
          <cell r="R536" t="str">
            <v>Floating</v>
          </cell>
          <cell r="S536" t="str">
            <v>1MO LIBOR LAST BUS DAY BLOOMB</v>
          </cell>
          <cell r="T536">
            <v>6.4000000000000001E-2</v>
          </cell>
          <cell r="U536">
            <v>37135</v>
          </cell>
          <cell r="V536" t="str">
            <v>1</v>
          </cell>
          <cell r="W536">
            <v>2.6499999999999999E-2</v>
          </cell>
          <cell r="Y536">
            <v>3.7500000000000006E-2</v>
          </cell>
          <cell r="Z536" t="str">
            <v>1MO LIBOR LAST BUS DAY BLOOMB</v>
          </cell>
        </row>
        <row r="537">
          <cell r="E537" t="str">
            <v>011022338</v>
          </cell>
          <cell r="F537">
            <v>2016300.55</v>
          </cell>
          <cell r="G537" t="str">
            <v>On</v>
          </cell>
          <cell r="I537" t="str">
            <v>GMACCM - Healthcare</v>
          </cell>
          <cell r="J537" t="str">
            <v>Skilled Nursing</v>
          </cell>
          <cell r="K537" t="str">
            <v>SNF</v>
          </cell>
          <cell r="L537">
            <v>0.78878266666666663</v>
          </cell>
          <cell r="M537" t="str">
            <v>Hartford  CT</v>
          </cell>
          <cell r="N537">
            <v>36326</v>
          </cell>
          <cell r="O537">
            <v>37438</v>
          </cell>
          <cell r="P537">
            <v>0</v>
          </cell>
          <cell r="R537" t="str">
            <v>Floating</v>
          </cell>
          <cell r="S537" t="str">
            <v>1MO LIBOR LAST BUS DAY BLOOMB</v>
          </cell>
          <cell r="T537">
            <v>6.4000000000000001E-2</v>
          </cell>
          <cell r="U537">
            <v>37135</v>
          </cell>
          <cell r="V537" t="str">
            <v>1</v>
          </cell>
          <cell r="W537">
            <v>2.6499999999999999E-2</v>
          </cell>
          <cell r="Y537">
            <v>3.7500000000000006E-2</v>
          </cell>
          <cell r="Z537" t="str">
            <v>1MO LIBOR LAST BUS DAY BLOOMB</v>
          </cell>
        </row>
        <row r="538">
          <cell r="E538" t="str">
            <v>011022338</v>
          </cell>
          <cell r="F538">
            <v>6006637</v>
          </cell>
          <cell r="G538" t="str">
            <v>Off</v>
          </cell>
          <cell r="H538" t="str">
            <v>CDC</v>
          </cell>
          <cell r="I538" t="str">
            <v>GMACCM - Healthcare</v>
          </cell>
          <cell r="J538" t="str">
            <v>Skilled Nursing</v>
          </cell>
          <cell r="K538" t="str">
            <v>SNF</v>
          </cell>
          <cell r="L538">
            <v>0.78878266666666663</v>
          </cell>
          <cell r="M538" t="str">
            <v>Hartford  CT</v>
          </cell>
          <cell r="N538">
            <v>36326</v>
          </cell>
          <cell r="O538">
            <v>37438</v>
          </cell>
          <cell r="P538">
            <v>0</v>
          </cell>
          <cell r="R538" t="str">
            <v>Floating</v>
          </cell>
          <cell r="S538" t="str">
            <v>1MO LIBOR LAST BUS DAY BLOOMB</v>
          </cell>
          <cell r="T538">
            <v>6.4000000000000001E-2</v>
          </cell>
          <cell r="U538">
            <v>37135</v>
          </cell>
          <cell r="V538" t="str">
            <v>1</v>
          </cell>
          <cell r="W538">
            <v>2.6499999999999999E-2</v>
          </cell>
          <cell r="Y538">
            <v>3.7500000000000006E-2</v>
          </cell>
          <cell r="Z538" t="str">
            <v>1MO LIBOR LAST BUS DAY BLOOMB</v>
          </cell>
        </row>
        <row r="539">
          <cell r="E539" t="str">
            <v>011022341</v>
          </cell>
          <cell r="F539">
            <v>2673811.13</v>
          </cell>
          <cell r="G539" t="str">
            <v>On</v>
          </cell>
          <cell r="I539" t="str">
            <v>GMACCM - Healthcare</v>
          </cell>
          <cell r="J539" t="str">
            <v>Skilled Nursing</v>
          </cell>
          <cell r="K539" t="str">
            <v>SNF</v>
          </cell>
          <cell r="L539">
            <v>0.78975407352941174</v>
          </cell>
          <cell r="M539">
            <v>0</v>
          </cell>
          <cell r="N539">
            <v>36326</v>
          </cell>
          <cell r="O539">
            <v>37438</v>
          </cell>
          <cell r="P539">
            <v>0</v>
          </cell>
          <cell r="R539" t="str">
            <v>Floating</v>
          </cell>
          <cell r="S539" t="str">
            <v>1MO LIBOR LAST BUS DAY BLOOMB</v>
          </cell>
          <cell r="T539">
            <v>6.4000000000000001E-2</v>
          </cell>
          <cell r="U539">
            <v>37135</v>
          </cell>
          <cell r="V539" t="str">
            <v>1</v>
          </cell>
          <cell r="W539">
            <v>2.6499999999999999E-2</v>
          </cell>
          <cell r="Y539">
            <v>3.7500000000000006E-2</v>
          </cell>
          <cell r="Z539" t="str">
            <v>1MO LIBOR LAST BUS DAY BLOOMB</v>
          </cell>
        </row>
        <row r="540">
          <cell r="E540" t="str">
            <v>011022344</v>
          </cell>
          <cell r="F540">
            <v>1647699.1</v>
          </cell>
          <cell r="G540" t="str">
            <v>On</v>
          </cell>
          <cell r="I540" t="str">
            <v>GMACCM - Healthcare</v>
          </cell>
          <cell r="J540" t="str">
            <v>Skilled Nursing</v>
          </cell>
          <cell r="K540" t="str">
            <v>SNF</v>
          </cell>
          <cell r="L540">
            <v>0.78795003333333336</v>
          </cell>
          <cell r="M540" t="str">
            <v>Burlington  VT</v>
          </cell>
          <cell r="N540">
            <v>36326</v>
          </cell>
          <cell r="O540">
            <v>37438</v>
          </cell>
          <cell r="P540">
            <v>0</v>
          </cell>
          <cell r="R540" t="str">
            <v>Floating</v>
          </cell>
          <cell r="S540" t="str">
            <v>1MO LIBOR LAST BUS DAY BLOOMB</v>
          </cell>
          <cell r="T540">
            <v>6.4000000000000001E-2</v>
          </cell>
          <cell r="U540">
            <v>37135</v>
          </cell>
          <cell r="V540" t="str">
            <v>1</v>
          </cell>
          <cell r="W540">
            <v>2.6499999999999999E-2</v>
          </cell>
          <cell r="Y540">
            <v>3.7500000000000006E-2</v>
          </cell>
          <cell r="Z540" t="str">
            <v>1MO LIBOR LAST BUS DAY BLOOMB</v>
          </cell>
        </row>
        <row r="541">
          <cell r="E541" t="str">
            <v>011022346</v>
          </cell>
          <cell r="F541">
            <v>3058603.12</v>
          </cell>
          <cell r="G541" t="str">
            <v>On</v>
          </cell>
          <cell r="I541" t="str">
            <v>GMACCM - Healthcare</v>
          </cell>
          <cell r="J541" t="str">
            <v>Skilled Nursing</v>
          </cell>
          <cell r="K541" t="str">
            <v>SNF</v>
          </cell>
          <cell r="L541">
            <v>0.78758708717948722</v>
          </cell>
          <cell r="M541">
            <v>0</v>
          </cell>
          <cell r="N541">
            <v>36326</v>
          </cell>
          <cell r="O541">
            <v>37438</v>
          </cell>
          <cell r="P541">
            <v>0</v>
          </cell>
          <cell r="R541" t="str">
            <v>Floating</v>
          </cell>
          <cell r="S541" t="str">
            <v>1MO LIBOR LAST BUS DAY BLOOMB</v>
          </cell>
          <cell r="T541">
            <v>6.4000000000000001E-2</v>
          </cell>
          <cell r="U541">
            <v>37135</v>
          </cell>
          <cell r="V541" t="str">
            <v>1</v>
          </cell>
          <cell r="W541">
            <v>2.6499999999999999E-2</v>
          </cell>
          <cell r="Y541">
            <v>3.7500000000000006E-2</v>
          </cell>
          <cell r="Z541" t="str">
            <v>1MO LIBOR LAST BUS DAY BLOOMB</v>
          </cell>
        </row>
        <row r="542">
          <cell r="E542" t="str">
            <v>011022347</v>
          </cell>
          <cell r="F542">
            <v>948555.18</v>
          </cell>
          <cell r="G542" t="str">
            <v>On</v>
          </cell>
          <cell r="I542" t="str">
            <v>GMACCM - Healthcare</v>
          </cell>
          <cell r="J542" t="str">
            <v>Skilled Nursing</v>
          </cell>
          <cell r="K542" t="str">
            <v>SNF</v>
          </cell>
          <cell r="L542">
            <v>0.78853981458333344</v>
          </cell>
          <cell r="M542">
            <v>0</v>
          </cell>
          <cell r="N542">
            <v>36326</v>
          </cell>
          <cell r="O542">
            <v>37438</v>
          </cell>
          <cell r="P542">
            <v>0</v>
          </cell>
          <cell r="R542" t="str">
            <v>Floating</v>
          </cell>
          <cell r="S542" t="str">
            <v>1MO LIBOR LAST BUS DAY BLOOMB</v>
          </cell>
          <cell r="T542">
            <v>6.4000000000000001E-2</v>
          </cell>
          <cell r="U542">
            <v>37135</v>
          </cell>
          <cell r="V542" t="str">
            <v>1</v>
          </cell>
          <cell r="W542">
            <v>2.6499999999999999E-2</v>
          </cell>
          <cell r="Y542">
            <v>3.7500000000000006E-2</v>
          </cell>
          <cell r="Z542" t="str">
            <v>1MO LIBOR LAST BUS DAY BLOOMB</v>
          </cell>
        </row>
        <row r="543">
          <cell r="E543" t="str">
            <v>011022347</v>
          </cell>
          <cell r="F543">
            <v>2825782</v>
          </cell>
          <cell r="G543" t="str">
            <v>Off</v>
          </cell>
          <cell r="H543" t="str">
            <v>CDC</v>
          </cell>
          <cell r="I543" t="str">
            <v>GMACCM - Healthcare</v>
          </cell>
          <cell r="J543" t="str">
            <v>Skilled Nursing</v>
          </cell>
          <cell r="K543" t="str">
            <v>SNF</v>
          </cell>
          <cell r="L543">
            <v>0.78853981458333344</v>
          </cell>
          <cell r="M543">
            <v>0</v>
          </cell>
          <cell r="N543">
            <v>36326</v>
          </cell>
          <cell r="O543">
            <v>37438</v>
          </cell>
          <cell r="P543">
            <v>0</v>
          </cell>
          <cell r="R543" t="str">
            <v>Floating</v>
          </cell>
          <cell r="S543" t="str">
            <v>1MO LIBOR LAST BUS DAY BLOOMB</v>
          </cell>
          <cell r="T543">
            <v>6.4000000000000001E-2</v>
          </cell>
          <cell r="U543">
            <v>37135</v>
          </cell>
          <cell r="V543" t="str">
            <v>1</v>
          </cell>
          <cell r="W543">
            <v>2.6499999999999999E-2</v>
          </cell>
          <cell r="Y543">
            <v>3.7500000000000006E-2</v>
          </cell>
          <cell r="Z543" t="str">
            <v>1MO LIBOR LAST BUS DAY BLOOMB</v>
          </cell>
        </row>
        <row r="544">
          <cell r="E544" t="str">
            <v>011022597</v>
          </cell>
          <cell r="F544">
            <v>6012060.6799999997</v>
          </cell>
          <cell r="G544" t="str">
            <v>On</v>
          </cell>
          <cell r="I544" t="str">
            <v>GMACCM - Healthcare</v>
          </cell>
          <cell r="J544" t="str">
            <v>Skilled Nursing</v>
          </cell>
          <cell r="K544" t="str">
            <v>SNF</v>
          </cell>
          <cell r="L544">
            <v>0.79431623421052633</v>
          </cell>
          <cell r="M544" t="str">
            <v>Baltimore  MD</v>
          </cell>
          <cell r="N544">
            <v>36376</v>
          </cell>
          <cell r="O544">
            <v>37500</v>
          </cell>
          <cell r="P544">
            <v>300</v>
          </cell>
          <cell r="R544" t="str">
            <v>Floating</v>
          </cell>
          <cell r="S544" t="str">
            <v>1MO LIBOR LAST BUS DAY BLOOMB</v>
          </cell>
          <cell r="T544">
            <v>6.5000000000000002E-2</v>
          </cell>
          <cell r="U544">
            <v>37135</v>
          </cell>
          <cell r="V544" t="str">
            <v>1</v>
          </cell>
          <cell r="W544">
            <v>2.75E-2</v>
          </cell>
          <cell r="Y544">
            <v>3.7500000000000006E-2</v>
          </cell>
          <cell r="Z544" t="str">
            <v>1MO LIBOR LAST BUS DAY BLOOMB</v>
          </cell>
        </row>
        <row r="545">
          <cell r="E545" t="str">
            <v>011022599</v>
          </cell>
          <cell r="F545">
            <v>4580338.45</v>
          </cell>
          <cell r="G545" t="str">
            <v>On</v>
          </cell>
          <cell r="I545" t="str">
            <v>GMACCM - Healthcare</v>
          </cell>
          <cell r="J545" t="str">
            <v>Skilled Nursing</v>
          </cell>
          <cell r="K545" t="str">
            <v>SNF</v>
          </cell>
          <cell r="L545">
            <v>0.79301199137931033</v>
          </cell>
          <cell r="M545">
            <v>0</v>
          </cell>
          <cell r="N545">
            <v>36342</v>
          </cell>
          <cell r="O545">
            <v>37438</v>
          </cell>
          <cell r="P545">
            <v>300</v>
          </cell>
          <cell r="R545" t="str">
            <v>Floating</v>
          </cell>
          <cell r="S545" t="str">
            <v>1MO LIBOR LAST BUS DAY BLOOMB</v>
          </cell>
          <cell r="T545">
            <v>6.5000000000000002E-2</v>
          </cell>
          <cell r="U545">
            <v>37135</v>
          </cell>
          <cell r="V545" t="str">
            <v>1</v>
          </cell>
          <cell r="W545">
            <v>2.75E-2</v>
          </cell>
          <cell r="Y545">
            <v>3.7500000000000006E-2</v>
          </cell>
          <cell r="Z545" t="str">
            <v>1MO LIBOR LAST BUS DAY BLOOMB</v>
          </cell>
        </row>
        <row r="546">
          <cell r="E546" t="str">
            <v>011023128</v>
          </cell>
          <cell r="F546">
            <v>1149162.57</v>
          </cell>
          <cell r="G546" t="str">
            <v>On</v>
          </cell>
          <cell r="I546" t="str">
            <v>GMACCM - Healthcare</v>
          </cell>
          <cell r="J546" t="str">
            <v>Skilled Nursing</v>
          </cell>
          <cell r="K546" t="str">
            <v>SNF</v>
          </cell>
          <cell r="L546">
            <v>0.51513419887640455</v>
          </cell>
          <cell r="M546" t="str">
            <v>Stockton-Lodi  CA</v>
          </cell>
          <cell r="N546">
            <v>36511</v>
          </cell>
          <cell r="O546">
            <v>37622</v>
          </cell>
          <cell r="P546">
            <v>300</v>
          </cell>
          <cell r="R546" t="str">
            <v>Floating</v>
          </cell>
          <cell r="S546" t="str">
            <v>1MO LIBOR LAST BUS DAY BLOOMB</v>
          </cell>
          <cell r="T546">
            <v>6.7500000000000004E-2</v>
          </cell>
          <cell r="U546">
            <v>37135</v>
          </cell>
          <cell r="V546" t="str">
            <v>1</v>
          </cell>
          <cell r="W546">
            <v>0.03</v>
          </cell>
          <cell r="Y546">
            <v>3.7500000000000006E-2</v>
          </cell>
          <cell r="Z546" t="str">
            <v>1MO LIBOR LAST BUS DAY BLOOMB</v>
          </cell>
        </row>
        <row r="547">
          <cell r="E547" t="str">
            <v>011023128</v>
          </cell>
          <cell r="F547">
            <v>3424427</v>
          </cell>
          <cell r="G547" t="str">
            <v>Off</v>
          </cell>
          <cell r="H547" t="str">
            <v>CDC</v>
          </cell>
          <cell r="I547" t="str">
            <v>GMACCM - Healthcare</v>
          </cell>
          <cell r="J547" t="str">
            <v>Skilled Nursing</v>
          </cell>
          <cell r="K547" t="str">
            <v>SNF</v>
          </cell>
          <cell r="L547">
            <v>0.51513419887640455</v>
          </cell>
          <cell r="M547" t="str">
            <v>Stockton-Lodi  CA</v>
          </cell>
          <cell r="N547">
            <v>36511</v>
          </cell>
          <cell r="O547">
            <v>37622</v>
          </cell>
          <cell r="P547">
            <v>300</v>
          </cell>
          <cell r="R547" t="str">
            <v>Floating</v>
          </cell>
          <cell r="S547" t="str">
            <v>1MO LIBOR LAST BUS DAY BLOOMB</v>
          </cell>
          <cell r="T547">
            <v>6.7500000000000004E-2</v>
          </cell>
          <cell r="U547">
            <v>37135</v>
          </cell>
          <cell r="V547" t="str">
            <v>1</v>
          </cell>
          <cell r="W547">
            <v>0.03</v>
          </cell>
          <cell r="Y547">
            <v>3.7500000000000006E-2</v>
          </cell>
          <cell r="Z547" t="str">
            <v>1MO LIBOR LAST BUS DAY BLOOMB</v>
          </cell>
        </row>
        <row r="548">
          <cell r="E548" t="str">
            <v>011023292</v>
          </cell>
          <cell r="F548">
            <v>2750051.4</v>
          </cell>
          <cell r="G548" t="str">
            <v>On</v>
          </cell>
          <cell r="I548" t="str">
            <v>GMACCM - Healthcare</v>
          </cell>
          <cell r="J548" t="str">
            <v>Skilled Nursing</v>
          </cell>
          <cell r="K548" t="str">
            <v>SNF</v>
          </cell>
          <cell r="L548">
            <v>0.78687570632183901</v>
          </cell>
          <cell r="M548" t="str">
            <v>Springfield  MA</v>
          </cell>
          <cell r="N548">
            <v>36433</v>
          </cell>
          <cell r="O548">
            <v>37530</v>
          </cell>
          <cell r="P548">
            <v>300</v>
          </cell>
          <cell r="R548" t="str">
            <v>Floating</v>
          </cell>
          <cell r="S548" t="str">
            <v>1MO LIBOR LAST BUS DAY BLOOMB</v>
          </cell>
          <cell r="T548">
            <v>6.5000000000000002E-2</v>
          </cell>
          <cell r="U548">
            <v>37135</v>
          </cell>
          <cell r="V548" t="str">
            <v>1</v>
          </cell>
          <cell r="W548">
            <v>2.75E-2</v>
          </cell>
          <cell r="Y548">
            <v>3.7500000000000006E-2</v>
          </cell>
          <cell r="Z548" t="str">
            <v>1MO LIBOR LAST BUS DAY BLOOMB</v>
          </cell>
        </row>
        <row r="549">
          <cell r="E549" t="str">
            <v>011023878</v>
          </cell>
          <cell r="F549">
            <v>8634604.1899999995</v>
          </cell>
          <cell r="G549" t="str">
            <v>On</v>
          </cell>
          <cell r="I549" t="str">
            <v>GMACCM - Healthcare</v>
          </cell>
          <cell r="J549" t="str">
            <v>Skilled Nursing</v>
          </cell>
          <cell r="K549" t="str">
            <v>SNF</v>
          </cell>
          <cell r="L549">
            <v>0.61922029428571423</v>
          </cell>
          <cell r="M549" t="str">
            <v>Hartford  CT</v>
          </cell>
          <cell r="N549">
            <v>36481</v>
          </cell>
          <cell r="O549">
            <v>37591</v>
          </cell>
          <cell r="P549">
            <v>300</v>
          </cell>
          <cell r="R549" t="str">
            <v>Floating</v>
          </cell>
          <cell r="S549" t="str">
            <v>1MO LIBOR LAST BUS DAY BLOOMB</v>
          </cell>
          <cell r="T549">
            <v>6.4000000000000001E-2</v>
          </cell>
          <cell r="U549">
            <v>37135</v>
          </cell>
          <cell r="V549" t="str">
            <v>1</v>
          </cell>
          <cell r="W549">
            <v>2.6499999999999999E-2</v>
          </cell>
          <cell r="Y549">
            <v>3.7500000000000006E-2</v>
          </cell>
          <cell r="Z549" t="str">
            <v>1MO LIBOR LAST BUS DAY BLOOMB</v>
          </cell>
        </row>
        <row r="550">
          <cell r="E550" t="str">
            <v>011024078</v>
          </cell>
          <cell r="F550">
            <v>7697327.5499999998</v>
          </cell>
          <cell r="G550" t="str">
            <v>On</v>
          </cell>
          <cell r="I550" t="str">
            <v>GMACCM - Healthcare</v>
          </cell>
          <cell r="J550" t="str">
            <v>Skilled Nursing</v>
          </cell>
          <cell r="K550" t="str">
            <v>SNF</v>
          </cell>
          <cell r="L550">
            <v>0.78846585714285722</v>
          </cell>
          <cell r="M550" t="str">
            <v>Miami  FL</v>
          </cell>
          <cell r="N550">
            <v>36515</v>
          </cell>
          <cell r="O550">
            <v>37622</v>
          </cell>
          <cell r="P550">
            <v>300</v>
          </cell>
          <cell r="R550" t="str">
            <v>Floating</v>
          </cell>
          <cell r="S550" t="str">
            <v>1MO LIBOR LAST BUS DAY BLOOMB</v>
          </cell>
          <cell r="T550">
            <v>6.7500000000000004E-2</v>
          </cell>
          <cell r="U550">
            <v>37135</v>
          </cell>
          <cell r="V550" t="str">
            <v>1</v>
          </cell>
          <cell r="W550">
            <v>0.03</v>
          </cell>
          <cell r="Y550">
            <v>3.7500000000000006E-2</v>
          </cell>
          <cell r="Z550" t="str">
            <v>1MO LIBOR LAST BUS DAY BLOOMB</v>
          </cell>
        </row>
        <row r="551">
          <cell r="E551" t="str">
            <v>011024379</v>
          </cell>
          <cell r="F551">
            <v>1008196.96</v>
          </cell>
          <cell r="G551" t="str">
            <v>On</v>
          </cell>
          <cell r="I551" t="str">
            <v>GMACCM - Healthcare</v>
          </cell>
          <cell r="J551" t="str">
            <v>Skilled Nursing</v>
          </cell>
          <cell r="K551" t="str">
            <v>SNF</v>
          </cell>
          <cell r="L551">
            <v>0.75106348444444448</v>
          </cell>
          <cell r="M551">
            <v>0</v>
          </cell>
          <cell r="N551">
            <v>36434</v>
          </cell>
          <cell r="O551">
            <v>38261</v>
          </cell>
          <cell r="P551">
            <v>300</v>
          </cell>
          <cell r="R551" t="str">
            <v>Floating</v>
          </cell>
          <cell r="S551" t="str">
            <v>1MO LIBOR LAST BUS DAY BLOOMB</v>
          </cell>
          <cell r="T551">
            <v>6.5500000000000003E-2</v>
          </cell>
          <cell r="U551">
            <v>37135</v>
          </cell>
          <cell r="V551" t="str">
            <v>1</v>
          </cell>
          <cell r="W551">
            <v>2.8000000000000001E-2</v>
          </cell>
          <cell r="Y551">
            <v>3.7500000000000006E-2</v>
          </cell>
          <cell r="Z551" t="str">
            <v>1MO LIBOR LAST BUS DAY BLOOMB</v>
          </cell>
        </row>
        <row r="552">
          <cell r="E552" t="str">
            <v>011024379</v>
          </cell>
          <cell r="F552">
            <v>4027721</v>
          </cell>
          <cell r="G552" t="str">
            <v>Off</v>
          </cell>
          <cell r="H552" t="str">
            <v>SocGen</v>
          </cell>
          <cell r="I552" t="str">
            <v>GMACCM - Healthcare</v>
          </cell>
          <cell r="J552" t="str">
            <v>Skilled Nursing</v>
          </cell>
          <cell r="K552" t="str">
            <v>SNF</v>
          </cell>
          <cell r="L552">
            <v>0.75106348444444448</v>
          </cell>
          <cell r="M552">
            <v>0</v>
          </cell>
          <cell r="N552">
            <v>36434</v>
          </cell>
          <cell r="O552">
            <v>38261</v>
          </cell>
          <cell r="P552">
            <v>300</v>
          </cell>
          <cell r="R552" t="str">
            <v>Floating</v>
          </cell>
          <cell r="S552" t="str">
            <v>1MO LIBOR LAST BUS DAY BLOOMB</v>
          </cell>
          <cell r="T552">
            <v>6.5500000000000003E-2</v>
          </cell>
          <cell r="U552">
            <v>37135</v>
          </cell>
          <cell r="V552" t="str">
            <v>1</v>
          </cell>
          <cell r="W552">
            <v>2.8000000000000001E-2</v>
          </cell>
          <cell r="Y552">
            <v>3.7500000000000006E-2</v>
          </cell>
          <cell r="Z552" t="str">
            <v>1MO LIBOR LAST BUS DAY BLOOMB</v>
          </cell>
        </row>
        <row r="553">
          <cell r="E553" t="str">
            <v>011024405</v>
          </cell>
          <cell r="F553">
            <v>2102241.12</v>
          </cell>
          <cell r="G553" t="str">
            <v>On</v>
          </cell>
          <cell r="I553" t="str">
            <v>GMACCM - Healthcare</v>
          </cell>
          <cell r="J553" t="str">
            <v>Skilled Nursing</v>
          </cell>
          <cell r="K553" t="str">
            <v>SNF</v>
          </cell>
          <cell r="L553">
            <v>0.71077056949152539</v>
          </cell>
          <cell r="M553" t="str">
            <v>Washington  DC-MD-VA-WV</v>
          </cell>
          <cell r="N553">
            <v>36515</v>
          </cell>
          <cell r="O553">
            <v>37257</v>
          </cell>
          <cell r="P553">
            <v>300</v>
          </cell>
          <cell r="R553" t="str">
            <v>Floating</v>
          </cell>
          <cell r="S553" t="str">
            <v>1MO LIBOR LAST BUS DAY BLOOMB</v>
          </cell>
          <cell r="T553">
            <v>6.7500000000000004E-2</v>
          </cell>
          <cell r="U553">
            <v>37135</v>
          </cell>
          <cell r="V553" t="str">
            <v>1</v>
          </cell>
          <cell r="W553">
            <v>0.03</v>
          </cell>
          <cell r="Y553">
            <v>3.7500000000000006E-2</v>
          </cell>
          <cell r="Z553" t="str">
            <v>1MO LIBOR LAST BUS DAY BLOOMB</v>
          </cell>
        </row>
        <row r="554">
          <cell r="E554" t="str">
            <v>011024405</v>
          </cell>
          <cell r="F554">
            <v>6276614</v>
          </cell>
          <cell r="G554" t="str">
            <v>Off</v>
          </cell>
          <cell r="H554" t="str">
            <v>CDC</v>
          </cell>
          <cell r="I554" t="str">
            <v>GMACCM - Healthcare</v>
          </cell>
          <cell r="J554" t="str">
            <v>Skilled Nursing</v>
          </cell>
          <cell r="K554" t="str">
            <v>SNF</v>
          </cell>
          <cell r="L554">
            <v>0.71077056949152539</v>
          </cell>
          <cell r="M554" t="str">
            <v>Washington  DC-MD-VA-WV</v>
          </cell>
          <cell r="N554">
            <v>36515</v>
          </cell>
          <cell r="O554">
            <v>37257</v>
          </cell>
          <cell r="P554">
            <v>300</v>
          </cell>
          <cell r="R554" t="str">
            <v>Floating</v>
          </cell>
          <cell r="S554" t="str">
            <v>1MO LIBOR LAST BUS DAY BLOOMB</v>
          </cell>
          <cell r="T554">
            <v>6.7500000000000004E-2</v>
          </cell>
          <cell r="U554">
            <v>37135</v>
          </cell>
          <cell r="V554" t="str">
            <v>1</v>
          </cell>
          <cell r="W554">
            <v>0.03</v>
          </cell>
          <cell r="Y554">
            <v>3.7500000000000006E-2</v>
          </cell>
          <cell r="Z554" t="str">
            <v>1MO LIBOR LAST BUS DAY BLOOMB</v>
          </cell>
        </row>
        <row r="555">
          <cell r="E555" t="str">
            <v>011024974</v>
          </cell>
          <cell r="F555">
            <v>1903184.83</v>
          </cell>
          <cell r="G555" t="str">
            <v>On</v>
          </cell>
          <cell r="I555" t="str">
            <v>GMACCM - Healthcare</v>
          </cell>
          <cell r="J555" t="str">
            <v>Skilled Nursing</v>
          </cell>
          <cell r="K555" t="str">
            <v>SNF</v>
          </cell>
          <cell r="L555">
            <v>0.73570399922480623</v>
          </cell>
          <cell r="M555" t="str">
            <v>Chicago  IL</v>
          </cell>
          <cell r="N555">
            <v>36494</v>
          </cell>
          <cell r="O555">
            <v>37591</v>
          </cell>
          <cell r="P555">
            <v>0</v>
          </cell>
          <cell r="R555" t="str">
            <v>Floating</v>
          </cell>
          <cell r="S555" t="str">
            <v>1MO LIBOR LAST BUS DAY BLOOMB</v>
          </cell>
          <cell r="T555">
            <v>6.7500000000000004E-2</v>
          </cell>
          <cell r="U555">
            <v>37135</v>
          </cell>
          <cell r="V555" t="str">
            <v>1</v>
          </cell>
          <cell r="W555">
            <v>0.03</v>
          </cell>
          <cell r="Y555">
            <v>3.7500000000000006E-2</v>
          </cell>
          <cell r="Z555" t="str">
            <v>1MO LIBOR LAST BUS DAY BLOOMB</v>
          </cell>
        </row>
        <row r="556">
          <cell r="E556" t="str">
            <v>011024974</v>
          </cell>
          <cell r="F556">
            <v>7598979</v>
          </cell>
          <cell r="G556" t="str">
            <v>Off</v>
          </cell>
          <cell r="H556" t="str">
            <v>SocGen</v>
          </cell>
          <cell r="I556" t="str">
            <v>GMACCM - Healthcare</v>
          </cell>
          <cell r="J556" t="str">
            <v>Skilled Nursing</v>
          </cell>
          <cell r="K556" t="str">
            <v>SNF</v>
          </cell>
          <cell r="L556">
            <v>0.73570399922480623</v>
          </cell>
          <cell r="M556" t="str">
            <v>Chicago  IL</v>
          </cell>
          <cell r="N556">
            <v>36494</v>
          </cell>
          <cell r="O556">
            <v>37591</v>
          </cell>
          <cell r="P556">
            <v>0</v>
          </cell>
          <cell r="R556" t="str">
            <v>Floating</v>
          </cell>
          <cell r="S556" t="str">
            <v>1MO LIBOR LAST BUS DAY BLOOMB</v>
          </cell>
          <cell r="T556">
            <v>6.7500000000000004E-2</v>
          </cell>
          <cell r="U556">
            <v>37135</v>
          </cell>
          <cell r="V556" t="str">
            <v>1</v>
          </cell>
          <cell r="W556">
            <v>0.03</v>
          </cell>
          <cell r="Y556">
            <v>3.7500000000000006E-2</v>
          </cell>
          <cell r="Z556" t="str">
            <v>1MO LIBOR LAST BUS DAY BLOOMB</v>
          </cell>
        </row>
        <row r="557">
          <cell r="E557" t="str">
            <v>011025535</v>
          </cell>
          <cell r="F557">
            <v>6051748.9500000002</v>
          </cell>
          <cell r="G557" t="str">
            <v>On</v>
          </cell>
          <cell r="I557" t="str">
            <v>GMACCM - Healthcare</v>
          </cell>
          <cell r="J557" t="str">
            <v>Skilled Nursing</v>
          </cell>
          <cell r="K557" t="str">
            <v>SNF</v>
          </cell>
          <cell r="L557">
            <v>0.6736690488888889</v>
          </cell>
          <cell r="M557" t="str">
            <v>New York  NY</v>
          </cell>
          <cell r="N557">
            <v>36516</v>
          </cell>
          <cell r="O557">
            <v>40179</v>
          </cell>
          <cell r="P557">
            <v>300</v>
          </cell>
          <cell r="Q557">
            <v>9.3799999999999994E-2</v>
          </cell>
          <cell r="R557" t="str">
            <v>Fixed</v>
          </cell>
          <cell r="W557">
            <v>2.9499999999999998E-2</v>
          </cell>
          <cell r="Y557">
            <v>-2.9499999999999998E-2</v>
          </cell>
          <cell r="Z557">
            <v>0</v>
          </cell>
        </row>
        <row r="558">
          <cell r="E558" t="str">
            <v>011025637</v>
          </cell>
          <cell r="F558">
            <v>2903759.66</v>
          </cell>
          <cell r="G558" t="str">
            <v>On</v>
          </cell>
          <cell r="I558" t="str">
            <v>GMACCM - Healthcare</v>
          </cell>
          <cell r="J558" t="str">
            <v>Skilled Nursing</v>
          </cell>
          <cell r="K558" t="str">
            <v>SNF</v>
          </cell>
          <cell r="L558" t="str">
            <v>100% (7)</v>
          </cell>
          <cell r="M558">
            <v>0</v>
          </cell>
          <cell r="N558">
            <v>36979</v>
          </cell>
          <cell r="O558">
            <v>38808</v>
          </cell>
          <cell r="P558">
            <v>300</v>
          </cell>
          <cell r="R558" t="str">
            <v>Floating</v>
          </cell>
          <cell r="S558" t="str">
            <v>1MO LIBOR LAST BUS DAY BLOOMB</v>
          </cell>
          <cell r="T558">
            <v>7.2499999999999995E-2</v>
          </cell>
          <cell r="U558">
            <v>37135</v>
          </cell>
          <cell r="V558" t="str">
            <v>1</v>
          </cell>
          <cell r="W558">
            <v>3.5000000000000003E-2</v>
          </cell>
          <cell r="Y558">
            <v>3.7499999999999992E-2</v>
          </cell>
          <cell r="Z558" t="str">
            <v>1MO LIBOR LAST BUS DAY BLOOMB</v>
          </cell>
        </row>
        <row r="559">
          <cell r="E559" t="str">
            <v>011025909</v>
          </cell>
          <cell r="F559">
            <v>2080000</v>
          </cell>
          <cell r="G559" t="str">
            <v>On</v>
          </cell>
          <cell r="I559" t="str">
            <v>GMACCM - Healthcare</v>
          </cell>
          <cell r="J559" t="str">
            <v>Skilled Nursing</v>
          </cell>
          <cell r="K559" t="str">
            <v>SNF</v>
          </cell>
          <cell r="L559">
            <v>0.57777777777777772</v>
          </cell>
          <cell r="M559" t="str">
            <v>Dallas  TX</v>
          </cell>
          <cell r="N559">
            <v>36607</v>
          </cell>
          <cell r="O559">
            <v>37712</v>
          </cell>
          <cell r="P559">
            <v>0</v>
          </cell>
          <cell r="R559" t="str">
            <v>Floating</v>
          </cell>
          <cell r="S559" t="str">
            <v>1MO LIBOR LAST BUS DAY BLOOMB</v>
          </cell>
          <cell r="T559">
            <v>7.2499999999999995E-2</v>
          </cell>
          <cell r="U559">
            <v>37135</v>
          </cell>
          <cell r="V559" t="str">
            <v>1</v>
          </cell>
          <cell r="W559">
            <v>3.5000000000000003E-2</v>
          </cell>
          <cell r="Y559">
            <v>3.7499999999999992E-2</v>
          </cell>
          <cell r="Z559" t="str">
            <v>1MO LIBOR LAST BUS DAY BLOOMB</v>
          </cell>
        </row>
        <row r="560">
          <cell r="E560" t="str">
            <v>011027031</v>
          </cell>
          <cell r="F560">
            <v>833124.39</v>
          </cell>
          <cell r="G560" t="str">
            <v>On</v>
          </cell>
          <cell r="I560" t="str">
            <v>GMACCM - Healthcare</v>
          </cell>
          <cell r="J560" t="str">
            <v>Skilled Nursing</v>
          </cell>
          <cell r="K560" t="str">
            <v>SNF</v>
          </cell>
          <cell r="L560">
            <v>0.45347941413043474</v>
          </cell>
          <cell r="M560">
            <v>0</v>
          </cell>
          <cell r="N560">
            <v>36777</v>
          </cell>
          <cell r="O560">
            <v>38626</v>
          </cell>
          <cell r="P560">
            <v>300</v>
          </cell>
          <cell r="R560" t="str">
            <v>Floating</v>
          </cell>
          <cell r="S560" t="str">
            <v>1MO LIBOR LAST BUS DAY BLOOMB</v>
          </cell>
          <cell r="T560">
            <v>6.5000000000000002E-2</v>
          </cell>
          <cell r="U560">
            <v>37135</v>
          </cell>
          <cell r="V560" t="str">
            <v>1</v>
          </cell>
          <cell r="W560">
            <v>2.75E-2</v>
          </cell>
          <cell r="Y560">
            <v>3.7500000000000006E-2</v>
          </cell>
          <cell r="Z560" t="str">
            <v>1MO LIBOR LAST BUS DAY BLOOMB</v>
          </cell>
        </row>
        <row r="561">
          <cell r="E561" t="str">
            <v>011027031</v>
          </cell>
          <cell r="F561">
            <v>3355917</v>
          </cell>
          <cell r="G561" t="str">
            <v>Off</v>
          </cell>
          <cell r="H561" t="str">
            <v>SocGen</v>
          </cell>
          <cell r="I561" t="str">
            <v>GMACCM - Healthcare</v>
          </cell>
          <cell r="J561" t="str">
            <v>Skilled Nursing</v>
          </cell>
          <cell r="K561" t="str">
            <v>SNF</v>
          </cell>
          <cell r="L561">
            <v>0.45347941413043474</v>
          </cell>
          <cell r="M561">
            <v>0</v>
          </cell>
          <cell r="N561">
            <v>36777</v>
          </cell>
          <cell r="O561">
            <v>38626</v>
          </cell>
          <cell r="P561">
            <v>300</v>
          </cell>
          <cell r="R561" t="str">
            <v>Floating</v>
          </cell>
          <cell r="S561" t="str">
            <v>1MO LIBOR LAST BUS DAY BLOOMB</v>
          </cell>
          <cell r="T561">
            <v>6.5000000000000002E-2</v>
          </cell>
          <cell r="U561">
            <v>37135</v>
          </cell>
          <cell r="V561" t="str">
            <v>1</v>
          </cell>
          <cell r="W561">
            <v>2.75E-2</v>
          </cell>
          <cell r="Y561">
            <v>3.7500000000000006E-2</v>
          </cell>
          <cell r="Z561" t="str">
            <v>1MO LIBOR LAST BUS DAY BLOOMB</v>
          </cell>
        </row>
        <row r="562">
          <cell r="E562" t="str">
            <v>011027032</v>
          </cell>
          <cell r="F562">
            <v>793451.85</v>
          </cell>
          <cell r="G562" t="str">
            <v>On</v>
          </cell>
          <cell r="I562" t="str">
            <v>GMACCM - Healthcare</v>
          </cell>
          <cell r="J562" t="str">
            <v>Skilled Nursing</v>
          </cell>
          <cell r="K562" t="str">
            <v>SNF</v>
          </cell>
          <cell r="L562">
            <v>0.79562562599999997</v>
          </cell>
          <cell r="M562" t="str">
            <v>Washington  DC-MD-VA-WV</v>
          </cell>
          <cell r="N562">
            <v>36777</v>
          </cell>
          <cell r="O562">
            <v>38626</v>
          </cell>
          <cell r="P562">
            <v>300</v>
          </cell>
          <cell r="R562" t="str">
            <v>Floating</v>
          </cell>
          <cell r="S562" t="str">
            <v>1MO LIBOR LAST BUS DAY BLOOMB</v>
          </cell>
          <cell r="T562">
            <v>6.5000000000000002E-2</v>
          </cell>
          <cell r="U562">
            <v>37135</v>
          </cell>
          <cell r="V562" t="str">
            <v>1</v>
          </cell>
          <cell r="W562">
            <v>2.75E-2</v>
          </cell>
          <cell r="Y562">
            <v>3.7500000000000006E-2</v>
          </cell>
          <cell r="Z562" t="str">
            <v>1MO LIBOR LAST BUS DAY BLOOMB</v>
          </cell>
        </row>
        <row r="563">
          <cell r="E563" t="str">
            <v>011027032</v>
          </cell>
          <cell r="F563">
            <v>3196112</v>
          </cell>
          <cell r="G563" t="str">
            <v>Off</v>
          </cell>
          <cell r="H563" t="str">
            <v>SocGen</v>
          </cell>
          <cell r="I563" t="str">
            <v>GMACCM - Healthcare</v>
          </cell>
          <cell r="J563" t="str">
            <v>Skilled Nursing</v>
          </cell>
          <cell r="K563" t="str">
            <v>SNF</v>
          </cell>
          <cell r="L563">
            <v>0.79562562599999997</v>
          </cell>
          <cell r="M563" t="str">
            <v>Washington  DC-MD-VA-WV</v>
          </cell>
          <cell r="N563">
            <v>36777</v>
          </cell>
          <cell r="O563">
            <v>38626</v>
          </cell>
          <cell r="P563">
            <v>300</v>
          </cell>
          <cell r="R563" t="str">
            <v>Floating</v>
          </cell>
          <cell r="S563" t="str">
            <v>1MO LIBOR LAST BUS DAY BLOOMB</v>
          </cell>
          <cell r="T563">
            <v>6.5000000000000002E-2</v>
          </cell>
          <cell r="U563">
            <v>37135</v>
          </cell>
          <cell r="V563" t="str">
            <v>1</v>
          </cell>
          <cell r="W563">
            <v>2.75E-2</v>
          </cell>
          <cell r="Y563">
            <v>3.7500000000000006E-2</v>
          </cell>
          <cell r="Z563" t="str">
            <v>1MO LIBOR LAST BUS DAY BLOOMB</v>
          </cell>
        </row>
        <row r="564">
          <cell r="E564" t="str">
            <v>011028469</v>
          </cell>
          <cell r="F564">
            <v>3250000</v>
          </cell>
          <cell r="G564" t="str">
            <v>On</v>
          </cell>
          <cell r="I564" t="str">
            <v>GMACCM - Healthcare</v>
          </cell>
          <cell r="J564" t="str">
            <v>Skilled Nursing</v>
          </cell>
          <cell r="K564" t="str">
            <v>SNF</v>
          </cell>
          <cell r="L564">
            <v>0.66598360655737709</v>
          </cell>
          <cell r="M564" t="str">
            <v>Fort Worth-Arlington  TX</v>
          </cell>
          <cell r="N564">
            <v>36739</v>
          </cell>
          <cell r="O564">
            <v>37834</v>
          </cell>
          <cell r="P564">
            <v>300</v>
          </cell>
          <cell r="R564" t="str">
            <v>Floating</v>
          </cell>
          <cell r="S564" t="str">
            <v>1MO LIBOR LAST BUS DAY BLOOMB</v>
          </cell>
          <cell r="T564">
            <v>7.0000000000000007E-2</v>
          </cell>
          <cell r="U564">
            <v>37135</v>
          </cell>
          <cell r="V564" t="str">
            <v>1</v>
          </cell>
          <cell r="W564">
            <v>3.2500000000000001E-2</v>
          </cell>
          <cell r="Y564">
            <v>3.7500000000000006E-2</v>
          </cell>
          <cell r="Z564" t="str">
            <v>1MO LIBOR LAST BUS DAY BLOOMB</v>
          </cell>
        </row>
        <row r="565">
          <cell r="E565" t="str">
            <v>011030661</v>
          </cell>
          <cell r="F565">
            <v>3840000</v>
          </cell>
          <cell r="G565" t="str">
            <v>On</v>
          </cell>
          <cell r="I565" t="str">
            <v>GMACCM - Healthcare</v>
          </cell>
          <cell r="J565" t="str">
            <v>Skilled Nursing</v>
          </cell>
          <cell r="K565" t="str">
            <v>SNF</v>
          </cell>
          <cell r="L565">
            <v>0.8</v>
          </cell>
          <cell r="M565" t="str">
            <v>San Diego  CA</v>
          </cell>
          <cell r="N565">
            <v>36900</v>
          </cell>
          <cell r="O565">
            <v>37165</v>
          </cell>
          <cell r="P565">
            <v>0</v>
          </cell>
          <cell r="R565" t="str">
            <v>Floating</v>
          </cell>
          <cell r="S565" t="str">
            <v>1MO LIBOR LAST BUS DAY BLOOMB</v>
          </cell>
          <cell r="T565">
            <v>7.2499999999999995E-2</v>
          </cell>
          <cell r="U565">
            <v>37135</v>
          </cell>
          <cell r="V565" t="str">
            <v>1</v>
          </cell>
          <cell r="W565">
            <v>3.5000000000000003E-2</v>
          </cell>
          <cell r="Y565">
            <v>3.7499999999999992E-2</v>
          </cell>
          <cell r="Z565" t="str">
            <v>1MO LIBOR LAST BUS DAY BLOOMB</v>
          </cell>
        </row>
        <row r="566">
          <cell r="E566" t="str">
            <v>011099462</v>
          </cell>
          <cell r="F566">
            <v>4796634.2</v>
          </cell>
          <cell r="G566" t="str">
            <v>On</v>
          </cell>
          <cell r="I566" t="str">
            <v>GMACCM - Healthcare</v>
          </cell>
          <cell r="J566" t="str">
            <v>Skilled Nursing</v>
          </cell>
          <cell r="K566" t="str">
            <v>SNF</v>
          </cell>
          <cell r="L566">
            <v>0.7379437184615385</v>
          </cell>
          <cell r="M566" t="str">
            <v>Lancaster  PA</v>
          </cell>
          <cell r="N566">
            <v>36306</v>
          </cell>
          <cell r="O566">
            <v>37621</v>
          </cell>
          <cell r="R566" t="str">
            <v>Floating</v>
          </cell>
          <cell r="S566" t="str">
            <v>1MO LIBOR LAST BUS DAY BLOOMB</v>
          </cell>
          <cell r="T566">
            <v>6.7500000000000004E-2</v>
          </cell>
          <cell r="U566">
            <v>37135</v>
          </cell>
          <cell r="V566" t="str">
            <v>1</v>
          </cell>
          <cell r="W566">
            <v>0.03</v>
          </cell>
          <cell r="Y566">
            <v>3.7500000000000006E-2</v>
          </cell>
          <cell r="Z566" t="str">
            <v>1MO LIBOR LAST BUS DAY BLOOMB</v>
          </cell>
        </row>
        <row r="567">
          <cell r="E567" t="str">
            <v>011015371</v>
          </cell>
          <cell r="F567">
            <v>12640890.17</v>
          </cell>
          <cell r="G567" t="str">
            <v>On</v>
          </cell>
          <cell r="I567" t="str">
            <v>GMACCM - Healthcare</v>
          </cell>
          <cell r="J567" t="e">
            <v>#N/A</v>
          </cell>
          <cell r="L567" t="e">
            <v>#N/A</v>
          </cell>
          <cell r="M567" t="e">
            <v>#N/A</v>
          </cell>
          <cell r="N567">
            <v>35480</v>
          </cell>
          <cell r="O567">
            <v>36678</v>
          </cell>
          <cell r="P567">
            <v>0</v>
          </cell>
          <cell r="R567" t="str">
            <v>Floating</v>
          </cell>
          <cell r="S567" t="str">
            <v>1 MO LIBOR-WSJ-PUBLISH 1ST MTH</v>
          </cell>
          <cell r="T567">
            <v>7.0999999999999994E-2</v>
          </cell>
          <cell r="U567">
            <v>37135</v>
          </cell>
          <cell r="V567" t="str">
            <v>1</v>
          </cell>
          <cell r="W567">
            <v>3.3500000000000002E-2</v>
          </cell>
          <cell r="Y567">
            <v>3.7499999999999992E-2</v>
          </cell>
          <cell r="Z567" t="str">
            <v>1 MO LIBOR-WSJ-PUBLISH 1ST MTH</v>
          </cell>
        </row>
        <row r="568">
          <cell r="E568" t="str">
            <v>011015526</v>
          </cell>
          <cell r="F568">
            <v>2910782.06</v>
          </cell>
          <cell r="G568" t="str">
            <v>On</v>
          </cell>
          <cell r="I568" t="str">
            <v>GMACCM - Healthcare</v>
          </cell>
          <cell r="J568" t="e">
            <v>#N/A</v>
          </cell>
          <cell r="L568" t="e">
            <v>#N/A</v>
          </cell>
          <cell r="M568" t="e">
            <v>#N/A</v>
          </cell>
          <cell r="N568">
            <v>35391</v>
          </cell>
          <cell r="O568">
            <v>36951</v>
          </cell>
          <cell r="P568">
            <v>0</v>
          </cell>
          <cell r="R568" t="str">
            <v>Floating</v>
          </cell>
          <cell r="S568" t="str">
            <v>1 MO LIBOR-WSJ-PUBLISH 1ST MTH</v>
          </cell>
          <cell r="T568">
            <v>6.9500000000000006E-2</v>
          </cell>
          <cell r="U568">
            <v>37135</v>
          </cell>
          <cell r="V568" t="str">
            <v>1</v>
          </cell>
          <cell r="W568">
            <v>3.5000000000000003E-2</v>
          </cell>
          <cell r="Y568">
            <v>3.4500000000000003E-2</v>
          </cell>
          <cell r="Z568" t="str">
            <v>1 MO LIBOR-WSJ-PUBLISH 1ST MTH</v>
          </cell>
        </row>
        <row r="569">
          <cell r="E569" t="str">
            <v>011015565</v>
          </cell>
          <cell r="F569">
            <v>3646805.1</v>
          </cell>
          <cell r="G569" t="str">
            <v>On</v>
          </cell>
          <cell r="I569" t="str">
            <v>GMACCM - Healthcare</v>
          </cell>
          <cell r="J569" t="e">
            <v>#N/A</v>
          </cell>
          <cell r="L569" t="e">
            <v>#N/A</v>
          </cell>
          <cell r="M569" t="e">
            <v>#N/A</v>
          </cell>
          <cell r="N569">
            <v>35426</v>
          </cell>
          <cell r="O569">
            <v>37257</v>
          </cell>
          <cell r="P569">
            <v>0</v>
          </cell>
          <cell r="R569" t="str">
            <v>Floating</v>
          </cell>
          <cell r="S569" t="str">
            <v>1 MO LIBOR-WSJ-PUBLISH 1ST MTH</v>
          </cell>
          <cell r="T569">
            <v>6.7500000000000004E-2</v>
          </cell>
          <cell r="U569">
            <v>37135</v>
          </cell>
          <cell r="V569" t="str">
            <v>1</v>
          </cell>
          <cell r="W569">
            <v>0.03</v>
          </cell>
          <cell r="Y569">
            <v>3.7500000000000006E-2</v>
          </cell>
          <cell r="Z569" t="str">
            <v>1 MO LIBOR-WSJ-PUBLISH 1ST MTH</v>
          </cell>
        </row>
        <row r="570">
          <cell r="E570" t="str">
            <v>011015584</v>
          </cell>
          <cell r="F570">
            <v>2564579.81</v>
          </cell>
          <cell r="G570" t="str">
            <v>On</v>
          </cell>
          <cell r="I570" t="str">
            <v>GMACCM - Healthcare</v>
          </cell>
          <cell r="J570" t="e">
            <v>#N/A</v>
          </cell>
          <cell r="L570" t="e">
            <v>#N/A</v>
          </cell>
          <cell r="M570" t="e">
            <v>#N/A</v>
          </cell>
          <cell r="N570">
            <v>35430</v>
          </cell>
          <cell r="O570">
            <v>37287</v>
          </cell>
          <cell r="P570">
            <v>0</v>
          </cell>
          <cell r="R570" t="str">
            <v>Floating</v>
          </cell>
          <cell r="S570" t="str">
            <v>1 MO LIBOR-WSJ-PUBLISH 1ST MTH</v>
          </cell>
          <cell r="T570">
            <v>6.25E-2</v>
          </cell>
          <cell r="U570">
            <v>37135</v>
          </cell>
          <cell r="V570" t="str">
            <v>1</v>
          </cell>
          <cell r="W570">
            <v>2.5000000000000001E-2</v>
          </cell>
          <cell r="Y570">
            <v>3.7499999999999999E-2</v>
          </cell>
          <cell r="Z570" t="str">
            <v>1 MO LIBOR-WSJ-PUBLISH 1ST MTH</v>
          </cell>
        </row>
        <row r="571">
          <cell r="E571" t="str">
            <v>011015623</v>
          </cell>
          <cell r="F571">
            <v>7518515.2199999997</v>
          </cell>
          <cell r="G571" t="str">
            <v>On</v>
          </cell>
          <cell r="I571" t="str">
            <v>GMACCM - Healthcare</v>
          </cell>
          <cell r="J571" t="e">
            <v>#N/A</v>
          </cell>
          <cell r="L571" t="e">
            <v>#N/A</v>
          </cell>
          <cell r="M571" t="e">
            <v>#N/A</v>
          </cell>
          <cell r="N571">
            <v>35460</v>
          </cell>
          <cell r="O571">
            <v>37288</v>
          </cell>
          <cell r="P571">
            <v>0</v>
          </cell>
          <cell r="R571" t="str">
            <v>Floating</v>
          </cell>
          <cell r="S571" t="str">
            <v>1 MO LIBOR-WSJ-PUBLISH 1ST MTH</v>
          </cell>
          <cell r="T571">
            <v>0.06</v>
          </cell>
          <cell r="U571">
            <v>37135</v>
          </cell>
          <cell r="V571" t="str">
            <v>1</v>
          </cell>
          <cell r="W571">
            <v>2.2499999999999999E-2</v>
          </cell>
          <cell r="Y571">
            <v>3.7499999999999999E-2</v>
          </cell>
          <cell r="Z571" t="str">
            <v>1 MO LIBOR-WSJ-PUBLISH 1ST MTH</v>
          </cell>
        </row>
        <row r="572">
          <cell r="E572" t="str">
            <v>011015649</v>
          </cell>
          <cell r="F572">
            <v>907422.83</v>
          </cell>
          <cell r="G572" t="str">
            <v>On</v>
          </cell>
          <cell r="I572" t="str">
            <v>GMACCM - Healthcare</v>
          </cell>
          <cell r="J572" t="e">
            <v>#N/A</v>
          </cell>
          <cell r="L572" t="e">
            <v>#N/A</v>
          </cell>
          <cell r="M572" t="e">
            <v>#N/A</v>
          </cell>
          <cell r="N572">
            <v>35490</v>
          </cell>
          <cell r="O572">
            <v>37288</v>
          </cell>
          <cell r="P572">
            <v>0</v>
          </cell>
          <cell r="R572" t="str">
            <v>Floating</v>
          </cell>
          <cell r="S572" t="str">
            <v>1 MO LIBOR-WSJ-PUBLISH 1ST MTH</v>
          </cell>
          <cell r="T572">
            <v>6.25E-2</v>
          </cell>
          <cell r="U572">
            <v>37135</v>
          </cell>
          <cell r="V572" t="str">
            <v>1</v>
          </cell>
          <cell r="W572">
            <v>2.5000000000000001E-2</v>
          </cell>
          <cell r="Y572">
            <v>3.7499999999999999E-2</v>
          </cell>
          <cell r="Z572" t="str">
            <v>1 MO LIBOR-WSJ-PUBLISH 1ST MTH</v>
          </cell>
        </row>
        <row r="573">
          <cell r="E573" t="str">
            <v>011015664</v>
          </cell>
          <cell r="F573">
            <v>4058508.55</v>
          </cell>
          <cell r="G573" t="str">
            <v>On</v>
          </cell>
          <cell r="I573" t="str">
            <v>GMACCM - Healthcare</v>
          </cell>
          <cell r="J573" t="e">
            <v>#N/A</v>
          </cell>
          <cell r="L573" t="e">
            <v>#N/A</v>
          </cell>
          <cell r="M573" t="e">
            <v>#N/A</v>
          </cell>
          <cell r="N573">
            <v>35474</v>
          </cell>
          <cell r="O573">
            <v>37316</v>
          </cell>
          <cell r="P573">
            <v>240</v>
          </cell>
          <cell r="R573" t="str">
            <v>Floating</v>
          </cell>
          <cell r="S573" t="str">
            <v>1 MO LIBOR-WSJ-PUBLISH 1ST MTH</v>
          </cell>
          <cell r="T573">
            <v>6.7500000000000004E-2</v>
          </cell>
          <cell r="U573">
            <v>37135</v>
          </cell>
          <cell r="V573" t="str">
            <v>1</v>
          </cell>
          <cell r="W573">
            <v>0.03</v>
          </cell>
          <cell r="Y573">
            <v>3.7500000000000006E-2</v>
          </cell>
          <cell r="Z573" t="str">
            <v>1 MO LIBOR-WSJ-PUBLISH 1ST MTH</v>
          </cell>
        </row>
        <row r="574">
          <cell r="E574" t="str">
            <v>011016225</v>
          </cell>
          <cell r="F574">
            <v>2555427</v>
          </cell>
          <cell r="G574" t="str">
            <v>Off</v>
          </cell>
          <cell r="H574" t="str">
            <v>GNW</v>
          </cell>
          <cell r="I574" t="str">
            <v>GMACCM - Healthcare</v>
          </cell>
          <cell r="J574" t="e">
            <v>#N/A</v>
          </cell>
          <cell r="L574" t="e">
            <v>#N/A</v>
          </cell>
          <cell r="M574" t="e">
            <v>#N/A</v>
          </cell>
          <cell r="N574">
            <v>35730</v>
          </cell>
          <cell r="O574">
            <v>40118</v>
          </cell>
          <cell r="P574">
            <v>240</v>
          </cell>
          <cell r="Q574">
            <v>9.1899999999999996E-2</v>
          </cell>
          <cell r="R574" t="str">
            <v>Fixed</v>
          </cell>
          <cell r="Y574">
            <v>0</v>
          </cell>
          <cell r="Z574">
            <v>0</v>
          </cell>
        </row>
        <row r="575">
          <cell r="E575" t="str">
            <v>011016277</v>
          </cell>
          <cell r="F575">
            <v>3237890.27</v>
          </cell>
          <cell r="G575" t="str">
            <v>On</v>
          </cell>
          <cell r="I575" t="str">
            <v>GMACCM - Healthcare</v>
          </cell>
          <cell r="J575" t="e">
            <v>#N/A</v>
          </cell>
          <cell r="L575" t="e">
            <v>#N/A</v>
          </cell>
          <cell r="M575" t="e">
            <v>#N/A</v>
          </cell>
          <cell r="N575">
            <v>35605</v>
          </cell>
          <cell r="O575">
            <v>37438</v>
          </cell>
          <cell r="P575">
            <v>0</v>
          </cell>
          <cell r="R575" t="str">
            <v>Floating</v>
          </cell>
          <cell r="S575" t="str">
            <v>1 MO LIBOR-WSJ-PUBLISH 1ST MTH</v>
          </cell>
          <cell r="T575">
            <v>6.7500000000000004E-2</v>
          </cell>
          <cell r="U575">
            <v>37135</v>
          </cell>
          <cell r="V575" t="str">
            <v>1</v>
          </cell>
          <cell r="W575">
            <v>0.03</v>
          </cell>
          <cell r="Y575">
            <v>3.7500000000000006E-2</v>
          </cell>
          <cell r="Z575" t="str">
            <v>1 MO LIBOR-WSJ-PUBLISH 1ST MTH</v>
          </cell>
        </row>
        <row r="576">
          <cell r="E576" t="str">
            <v>011016278</v>
          </cell>
          <cell r="F576">
            <v>1653364.82</v>
          </cell>
          <cell r="G576" t="str">
            <v>On</v>
          </cell>
          <cell r="I576" t="str">
            <v>GMACCM - Healthcare</v>
          </cell>
          <cell r="J576" t="e">
            <v>#N/A</v>
          </cell>
          <cell r="L576" t="e">
            <v>#N/A</v>
          </cell>
          <cell r="M576" t="e">
            <v>#N/A</v>
          </cell>
          <cell r="N576">
            <v>35739</v>
          </cell>
          <cell r="O576">
            <v>37561</v>
          </cell>
          <cell r="P576">
            <v>300</v>
          </cell>
          <cell r="R576" t="str">
            <v>Floating</v>
          </cell>
          <cell r="S576" t="str">
            <v>1MO LIBOR LAST BUS DAY BLOOMB</v>
          </cell>
          <cell r="T576">
            <v>6.5000000000000002E-2</v>
          </cell>
          <cell r="U576">
            <v>37135</v>
          </cell>
          <cell r="V576" t="str">
            <v>1</v>
          </cell>
          <cell r="W576">
            <v>2.75E-2</v>
          </cell>
          <cell r="Y576">
            <v>3.7500000000000006E-2</v>
          </cell>
          <cell r="Z576" t="str">
            <v>1MO LIBOR LAST BUS DAY BLOOMB</v>
          </cell>
        </row>
        <row r="577">
          <cell r="E577" t="str">
            <v>011016334</v>
          </cell>
          <cell r="F577">
            <v>10228503.949999999</v>
          </cell>
          <cell r="G577" t="str">
            <v>On</v>
          </cell>
          <cell r="I577" t="str">
            <v>GMACCM - Healthcare</v>
          </cell>
          <cell r="J577" t="e">
            <v>#N/A</v>
          </cell>
          <cell r="L577" t="e">
            <v>#N/A</v>
          </cell>
          <cell r="M577" t="e">
            <v>#N/A</v>
          </cell>
          <cell r="N577">
            <v>35635</v>
          </cell>
          <cell r="O577">
            <v>37104</v>
          </cell>
          <cell r="P577">
            <v>25</v>
          </cell>
          <cell r="R577" t="str">
            <v>Floating</v>
          </cell>
          <cell r="S577" t="str">
            <v>1MO LIBOR LAST BUS DAY BLOOMB</v>
          </cell>
          <cell r="T577">
            <v>7.2499999999999995E-2</v>
          </cell>
          <cell r="U577">
            <v>37135</v>
          </cell>
          <cell r="V577" t="str">
            <v>1</v>
          </cell>
          <cell r="W577">
            <v>3.5000000000000003E-2</v>
          </cell>
          <cell r="Y577">
            <v>3.7499999999999992E-2</v>
          </cell>
          <cell r="Z577" t="str">
            <v>1MO LIBOR LAST BUS DAY BLOOMB</v>
          </cell>
        </row>
        <row r="578">
          <cell r="E578" t="str">
            <v>011016345</v>
          </cell>
          <cell r="F578">
            <v>4922696</v>
          </cell>
          <cell r="G578" t="str">
            <v>Off</v>
          </cell>
          <cell r="H578" t="str">
            <v>GNW</v>
          </cell>
          <cell r="I578" t="str">
            <v>GMACCM - Healthcare</v>
          </cell>
          <cell r="J578" t="e">
            <v>#N/A</v>
          </cell>
          <cell r="L578" t="e">
            <v>#N/A</v>
          </cell>
          <cell r="M578" t="e">
            <v>#N/A</v>
          </cell>
          <cell r="N578">
            <v>36571</v>
          </cell>
          <cell r="O578">
            <v>37681</v>
          </cell>
          <cell r="P578">
            <v>300</v>
          </cell>
          <cell r="R578" t="str">
            <v>Floating</v>
          </cell>
          <cell r="S578" t="str">
            <v>1MO LIBOR LAST BUS DAY BLOOMB</v>
          </cell>
          <cell r="T578">
            <v>6.5000000000000002E-2</v>
          </cell>
          <cell r="U578">
            <v>37135</v>
          </cell>
          <cell r="V578" t="str">
            <v>1</v>
          </cell>
          <cell r="W578">
            <v>2.75E-2</v>
          </cell>
          <cell r="Y578">
            <v>3.7500000000000006E-2</v>
          </cell>
          <cell r="Z578" t="str">
            <v>1MO LIBOR LAST BUS DAY BLOOMB</v>
          </cell>
        </row>
        <row r="579">
          <cell r="E579" t="str">
            <v>011016484</v>
          </cell>
          <cell r="F579">
            <v>1794972.35</v>
          </cell>
          <cell r="G579" t="str">
            <v>On</v>
          </cell>
          <cell r="I579" t="str">
            <v>GMACCM - Healthcare</v>
          </cell>
          <cell r="J579" t="e">
            <v>#N/A</v>
          </cell>
          <cell r="L579" t="e">
            <v>#N/A</v>
          </cell>
          <cell r="M579" t="e">
            <v>#N/A</v>
          </cell>
          <cell r="N579">
            <v>35678</v>
          </cell>
          <cell r="O579">
            <v>37500</v>
          </cell>
          <cell r="P579">
            <v>300</v>
          </cell>
          <cell r="R579" t="str">
            <v>Floating</v>
          </cell>
          <cell r="S579" t="str">
            <v>1MO LIBOR LAST BUS DAY BLOOMB</v>
          </cell>
          <cell r="T579">
            <v>6.25E-2</v>
          </cell>
          <cell r="U579">
            <v>37135</v>
          </cell>
          <cell r="V579" t="str">
            <v>1</v>
          </cell>
          <cell r="W579">
            <v>2.5000000000000001E-2</v>
          </cell>
          <cell r="Y579">
            <v>3.7499999999999999E-2</v>
          </cell>
          <cell r="Z579" t="str">
            <v>1MO LIBOR LAST BUS DAY BLOOMB</v>
          </cell>
        </row>
        <row r="580">
          <cell r="E580" t="str">
            <v>011016485</v>
          </cell>
          <cell r="F580">
            <v>3343720.43</v>
          </cell>
          <cell r="G580" t="str">
            <v>On</v>
          </cell>
          <cell r="I580" t="str">
            <v>GMACCM - Healthcare</v>
          </cell>
          <cell r="J580" t="e">
            <v>#N/A</v>
          </cell>
          <cell r="L580" t="e">
            <v>#N/A</v>
          </cell>
          <cell r="M580" t="e">
            <v>#N/A</v>
          </cell>
          <cell r="N580">
            <v>35678</v>
          </cell>
          <cell r="O580">
            <v>37500</v>
          </cell>
          <cell r="P580">
            <v>300</v>
          </cell>
          <cell r="R580" t="str">
            <v>Floating</v>
          </cell>
          <cell r="S580" t="str">
            <v>1MO LIBOR LAST BUS DAY BLOOMB</v>
          </cell>
          <cell r="T580">
            <v>6.7500000000000004E-2</v>
          </cell>
          <cell r="U580">
            <v>37135</v>
          </cell>
          <cell r="V580" t="str">
            <v>1</v>
          </cell>
          <cell r="W580">
            <v>0.03</v>
          </cell>
          <cell r="Y580">
            <v>3.7500000000000006E-2</v>
          </cell>
          <cell r="Z580" t="str">
            <v>1MO LIBOR LAST BUS DAY BLOOMB</v>
          </cell>
        </row>
        <row r="581">
          <cell r="E581" t="str">
            <v>011016525</v>
          </cell>
          <cell r="F581">
            <v>4644687.5599999996</v>
          </cell>
          <cell r="G581" t="str">
            <v>On</v>
          </cell>
          <cell r="I581" t="str">
            <v>GMACCM - Healthcare</v>
          </cell>
          <cell r="J581" t="e">
            <v>#N/A</v>
          </cell>
          <cell r="L581" t="e">
            <v>#N/A</v>
          </cell>
          <cell r="M581" t="e">
            <v>#N/A</v>
          </cell>
          <cell r="N581">
            <v>35703</v>
          </cell>
          <cell r="O581">
            <v>37104</v>
          </cell>
          <cell r="P581">
            <v>36</v>
          </cell>
          <cell r="R581" t="str">
            <v>Floating</v>
          </cell>
          <cell r="S581" t="str">
            <v>1MO LIBOR LAST BUS DAY BLOOMB</v>
          </cell>
          <cell r="T581">
            <v>6.6500000000000004E-2</v>
          </cell>
          <cell r="U581">
            <v>37135</v>
          </cell>
          <cell r="V581" t="str">
            <v>1</v>
          </cell>
          <cell r="W581">
            <v>2.9000000000000001E-2</v>
          </cell>
          <cell r="Y581">
            <v>3.7500000000000006E-2</v>
          </cell>
          <cell r="Z581" t="str">
            <v>1MO LIBOR LAST BUS DAY BLOOMB</v>
          </cell>
        </row>
        <row r="582">
          <cell r="E582" t="str">
            <v>011016641</v>
          </cell>
          <cell r="F582">
            <v>14520792.43</v>
          </cell>
          <cell r="G582" t="str">
            <v>On</v>
          </cell>
          <cell r="I582" t="str">
            <v>GMACCM - Healthcare</v>
          </cell>
          <cell r="J582" t="e">
            <v>#N/A</v>
          </cell>
          <cell r="L582" t="e">
            <v>#N/A</v>
          </cell>
          <cell r="M582" t="e">
            <v>#N/A</v>
          </cell>
          <cell r="N582">
            <v>35747</v>
          </cell>
          <cell r="O582">
            <v>37591</v>
          </cell>
          <cell r="P582">
            <v>60</v>
          </cell>
          <cell r="R582" t="str">
            <v>Floating</v>
          </cell>
          <cell r="S582" t="str">
            <v>1MO LIBOR LAST BUS DAY BLOOMB</v>
          </cell>
          <cell r="T582">
            <v>6.25E-2</v>
          </cell>
          <cell r="U582">
            <v>37135</v>
          </cell>
          <cell r="V582" t="str">
            <v>1</v>
          </cell>
          <cell r="W582">
            <v>2.5000000000000001E-2</v>
          </cell>
          <cell r="Y582">
            <v>3.7499999999999999E-2</v>
          </cell>
          <cell r="Z582" t="str">
            <v>1MO LIBOR LAST BUS DAY BLOOMB</v>
          </cell>
        </row>
        <row r="583">
          <cell r="E583" t="str">
            <v>011017284</v>
          </cell>
          <cell r="F583">
            <v>15806291</v>
          </cell>
          <cell r="G583" t="str">
            <v>Off</v>
          </cell>
          <cell r="H583" t="str">
            <v>SocGen</v>
          </cell>
          <cell r="I583" t="str">
            <v>GMACCM - Healthcare</v>
          </cell>
          <cell r="J583" t="e">
            <v>#N/A</v>
          </cell>
          <cell r="L583" t="e">
            <v>#N/A</v>
          </cell>
          <cell r="M583" t="e">
            <v>#N/A</v>
          </cell>
          <cell r="N583">
            <v>35849</v>
          </cell>
          <cell r="O583">
            <v>37681</v>
          </cell>
          <cell r="P583">
            <v>300</v>
          </cell>
          <cell r="R583" t="str">
            <v>Floating</v>
          </cell>
          <cell r="S583" t="str">
            <v>1MO LIBOR LAST BUS DAY BLOOMB</v>
          </cell>
          <cell r="T583">
            <v>6.5000000000000002E-2</v>
          </cell>
          <cell r="U583">
            <v>37135</v>
          </cell>
          <cell r="V583" t="str">
            <v>1</v>
          </cell>
          <cell r="W583">
            <v>2.75E-2</v>
          </cell>
          <cell r="Y583">
            <v>3.7500000000000006E-2</v>
          </cell>
          <cell r="Z583" t="str">
            <v>1MO LIBOR LAST BUS DAY BLOOMB</v>
          </cell>
        </row>
        <row r="584">
          <cell r="E584" t="str">
            <v>011017510</v>
          </cell>
          <cell r="F584">
            <v>454006.39</v>
          </cell>
          <cell r="G584" t="str">
            <v>On</v>
          </cell>
          <cell r="I584" t="str">
            <v>GMACCM - Healthcare</v>
          </cell>
          <cell r="J584" t="e">
            <v>#N/A</v>
          </cell>
          <cell r="L584" t="e">
            <v>#N/A</v>
          </cell>
          <cell r="M584" t="e">
            <v>#N/A</v>
          </cell>
          <cell r="N584">
            <v>35946</v>
          </cell>
          <cell r="O584">
            <v>37135</v>
          </cell>
          <cell r="P584">
            <v>300</v>
          </cell>
          <cell r="R584" t="str">
            <v>Floating</v>
          </cell>
          <cell r="S584" t="str">
            <v>1MO LIBOR LAST BUS DAY BLOOMB</v>
          </cell>
          <cell r="T584">
            <v>6.3125000000000001E-2</v>
          </cell>
          <cell r="U584">
            <v>37104</v>
          </cell>
          <cell r="V584" t="str">
            <v>1</v>
          </cell>
          <cell r="W584">
            <v>2.4500000000000001E-2</v>
          </cell>
          <cell r="Y584">
            <v>3.8625E-2</v>
          </cell>
          <cell r="Z584" t="str">
            <v>1MO LIBOR LAST BUS DAY BLOOMB</v>
          </cell>
        </row>
        <row r="585">
          <cell r="E585" t="str">
            <v>011017535</v>
          </cell>
          <cell r="F585">
            <v>10810079.859999999</v>
          </cell>
          <cell r="G585" t="str">
            <v>On</v>
          </cell>
          <cell r="I585" t="str">
            <v>GMACCM - Healthcare</v>
          </cell>
          <cell r="J585" t="e">
            <v>#N/A</v>
          </cell>
          <cell r="L585" t="e">
            <v>#N/A</v>
          </cell>
          <cell r="M585" t="e">
            <v>#N/A</v>
          </cell>
          <cell r="N585">
            <v>35961</v>
          </cell>
          <cell r="O585">
            <v>37773</v>
          </cell>
          <cell r="P585">
            <v>0</v>
          </cell>
          <cell r="R585" t="str">
            <v>Floating</v>
          </cell>
          <cell r="S585" t="str">
            <v>1 MO LIBOR-WSJ-PUBLISH 1ST MTH</v>
          </cell>
          <cell r="T585">
            <v>6.1850000000000002E-2</v>
          </cell>
          <cell r="U585">
            <v>37104</v>
          </cell>
          <cell r="V585" t="str">
            <v>1</v>
          </cell>
          <cell r="W585">
            <v>2.35E-2</v>
          </cell>
          <cell r="Y585">
            <v>3.8350000000000002E-2</v>
          </cell>
          <cell r="Z585" t="str">
            <v>1 MO LIBOR-WSJ-PUBLISH 1ST MTH</v>
          </cell>
        </row>
        <row r="586">
          <cell r="E586" t="str">
            <v>011017716</v>
          </cell>
          <cell r="F586">
            <v>8224169.2300000004</v>
          </cell>
          <cell r="G586" t="str">
            <v>On</v>
          </cell>
          <cell r="I586" t="str">
            <v>GMACCM - Healthcare</v>
          </cell>
          <cell r="J586" t="e">
            <v>#N/A</v>
          </cell>
          <cell r="L586" t="e">
            <v>#N/A</v>
          </cell>
          <cell r="M586" t="e">
            <v>#N/A</v>
          </cell>
          <cell r="N586">
            <v>36077</v>
          </cell>
          <cell r="O586">
            <v>37895</v>
          </cell>
          <cell r="P586">
            <v>0</v>
          </cell>
          <cell r="R586" t="str">
            <v>Floating</v>
          </cell>
          <cell r="S586" t="str">
            <v>1 MO LIBOR-WSJ-PUBLISH 1ST MTH</v>
          </cell>
          <cell r="T586">
            <v>6.1850000000000002E-2</v>
          </cell>
          <cell r="U586">
            <v>37104</v>
          </cell>
          <cell r="V586" t="str">
            <v>1</v>
          </cell>
          <cell r="W586">
            <v>2.35E-2</v>
          </cell>
          <cell r="Y586">
            <v>3.8350000000000002E-2</v>
          </cell>
          <cell r="Z586" t="str">
            <v>1 MO LIBOR-WSJ-PUBLISH 1ST MTH</v>
          </cell>
        </row>
        <row r="587">
          <cell r="E587" t="str">
            <v>011020616</v>
          </cell>
          <cell r="F587">
            <v>15540326.050000001</v>
          </cell>
          <cell r="G587" t="str">
            <v>On</v>
          </cell>
          <cell r="I587" t="str">
            <v>GMACCM - Healthcare</v>
          </cell>
          <cell r="J587" t="e">
            <v>#N/A</v>
          </cell>
          <cell r="L587" t="e">
            <v>#N/A</v>
          </cell>
          <cell r="M587" t="e">
            <v>#N/A</v>
          </cell>
          <cell r="N587">
            <v>36250</v>
          </cell>
          <cell r="O587">
            <v>38078</v>
          </cell>
          <cell r="P587">
            <v>0</v>
          </cell>
          <cell r="R587" t="str">
            <v>Floating</v>
          </cell>
          <cell r="S587" t="str">
            <v>1 MO LIBOR-WSJ-PUBLISH 1ST MTH</v>
          </cell>
          <cell r="T587">
            <v>5.8349999999999999E-2</v>
          </cell>
          <cell r="U587">
            <v>37104</v>
          </cell>
          <cell r="V587" t="str">
            <v>1</v>
          </cell>
          <cell r="W587">
            <v>0.02</v>
          </cell>
          <cell r="Y587">
            <v>3.8349999999999995E-2</v>
          </cell>
          <cell r="Z587" t="str">
            <v>1 MO LIBOR-WSJ-PUBLISH 1ST MTH</v>
          </cell>
        </row>
        <row r="588">
          <cell r="E588" t="str">
            <v>011021197</v>
          </cell>
          <cell r="F588">
            <v>9237814</v>
          </cell>
          <cell r="G588" t="str">
            <v>Off</v>
          </cell>
          <cell r="H588" t="str">
            <v>GNW</v>
          </cell>
          <cell r="I588" t="str">
            <v>GMACCM - Healthcare</v>
          </cell>
          <cell r="J588" t="e">
            <v>#N/A</v>
          </cell>
          <cell r="L588" t="e">
            <v>#N/A</v>
          </cell>
          <cell r="M588" t="e">
            <v>#N/A</v>
          </cell>
          <cell r="N588">
            <v>36531</v>
          </cell>
          <cell r="O588">
            <v>38018</v>
          </cell>
          <cell r="P588">
            <v>300</v>
          </cell>
          <cell r="R588" t="str">
            <v>Floating</v>
          </cell>
          <cell r="S588" t="str">
            <v>1MO LIBOR LAST BUS DAY BLOOMB</v>
          </cell>
          <cell r="T588">
            <v>6.4000000000000001E-2</v>
          </cell>
          <cell r="U588">
            <v>37135</v>
          </cell>
          <cell r="V588" t="str">
            <v>1</v>
          </cell>
          <cell r="W588">
            <v>2.6499999999999999E-2</v>
          </cell>
          <cell r="Y588">
            <v>3.7500000000000006E-2</v>
          </cell>
          <cell r="Z588" t="str">
            <v>1MO LIBOR LAST BUS DAY BLOOMB</v>
          </cell>
        </row>
        <row r="589">
          <cell r="E589" t="str">
            <v>011021431</v>
          </cell>
          <cell r="F589">
            <v>22170649</v>
          </cell>
          <cell r="G589" t="str">
            <v>Off</v>
          </cell>
          <cell r="H589" t="str">
            <v>CDC</v>
          </cell>
          <cell r="I589" t="str">
            <v>GMACCM - Healthcare</v>
          </cell>
          <cell r="J589" t="e">
            <v>#N/A</v>
          </cell>
          <cell r="L589" t="e">
            <v>#N/A</v>
          </cell>
          <cell r="M589" t="e">
            <v>#N/A</v>
          </cell>
          <cell r="N589">
            <v>36250</v>
          </cell>
          <cell r="O589">
            <v>37347</v>
          </cell>
          <cell r="P589">
            <v>300</v>
          </cell>
          <cell r="R589" t="str">
            <v>Floating</v>
          </cell>
          <cell r="S589" t="str">
            <v>1MO LIBOR LAST BUS DAY BLOOMB</v>
          </cell>
          <cell r="T589">
            <v>6.5000000000000002E-2</v>
          </cell>
          <cell r="U589">
            <v>37135</v>
          </cell>
          <cell r="V589" t="str">
            <v>1</v>
          </cell>
          <cell r="W589">
            <v>2.75E-2</v>
          </cell>
          <cell r="Y589">
            <v>3.7500000000000006E-2</v>
          </cell>
          <cell r="Z589" t="str">
            <v>1MO LIBOR LAST BUS DAY BLOOMB</v>
          </cell>
        </row>
        <row r="590">
          <cell r="E590" t="str">
            <v>011023292</v>
          </cell>
          <cell r="F590">
            <v>10932180</v>
          </cell>
          <cell r="G590" t="str">
            <v>Off</v>
          </cell>
          <cell r="H590" t="str">
            <v>CDC</v>
          </cell>
          <cell r="I590" t="str">
            <v>GMACCM - Healthcare</v>
          </cell>
          <cell r="J590" t="e">
            <v>#N/A</v>
          </cell>
          <cell r="L590" t="e">
            <v>#N/A</v>
          </cell>
          <cell r="M590" t="e">
            <v>#N/A</v>
          </cell>
          <cell r="N590">
            <v>36433</v>
          </cell>
          <cell r="O590">
            <v>37530</v>
          </cell>
          <cell r="P590">
            <v>300</v>
          </cell>
          <cell r="R590" t="str">
            <v>Floating</v>
          </cell>
          <cell r="S590" t="str">
            <v>1MO LIBOR LAST BUS DAY BLOOMB</v>
          </cell>
          <cell r="T590">
            <v>6.5000000000000002E-2</v>
          </cell>
          <cell r="U590">
            <v>37135</v>
          </cell>
          <cell r="V590" t="str">
            <v>1</v>
          </cell>
          <cell r="W590">
            <v>2.75E-2</v>
          </cell>
          <cell r="Y590">
            <v>3.7500000000000006E-2</v>
          </cell>
          <cell r="Z590" t="str">
            <v>1MO LIBOR LAST BUS DAY BLOOMB</v>
          </cell>
        </row>
        <row r="591">
          <cell r="E591" t="str">
            <v>011024190</v>
          </cell>
          <cell r="F591">
            <v>6285000</v>
          </cell>
          <cell r="G591" t="str">
            <v>On</v>
          </cell>
          <cell r="I591" t="str">
            <v>GMACCM - Healthcare</v>
          </cell>
          <cell r="J591" t="e">
            <v>#N/A</v>
          </cell>
          <cell r="L591" t="e">
            <v>#N/A</v>
          </cell>
          <cell r="M591" t="e">
            <v>#N/A</v>
          </cell>
          <cell r="N591">
            <v>36445</v>
          </cell>
          <cell r="O591">
            <v>37196</v>
          </cell>
          <cell r="P591">
            <v>0</v>
          </cell>
          <cell r="R591" t="str">
            <v>Floating</v>
          </cell>
          <cell r="S591" t="str">
            <v>1MO LIBOR LAST BUS DAY BLOOMB</v>
          </cell>
          <cell r="T591">
            <v>6.3625000000000001E-2</v>
          </cell>
          <cell r="U591">
            <v>37104</v>
          </cell>
          <cell r="V591" t="str">
            <v>1</v>
          </cell>
          <cell r="W591">
            <v>2.5000000000000001E-2</v>
          </cell>
          <cell r="Y591">
            <v>3.8625E-2</v>
          </cell>
          <cell r="Z591" t="str">
            <v>1MO LIBOR LAST BUS DAY BLOOMB</v>
          </cell>
        </row>
        <row r="592">
          <cell r="E592" t="str">
            <v>011024254</v>
          </cell>
          <cell r="F592">
            <v>1838041</v>
          </cell>
          <cell r="G592" t="str">
            <v>Off</v>
          </cell>
          <cell r="H592" t="str">
            <v>GNW</v>
          </cell>
          <cell r="I592" t="str">
            <v>GMACCM - Healthcare</v>
          </cell>
          <cell r="J592" t="e">
            <v>#N/A</v>
          </cell>
          <cell r="L592" t="e">
            <v>#N/A</v>
          </cell>
          <cell r="M592" t="e">
            <v>#N/A</v>
          </cell>
          <cell r="N592">
            <v>36557</v>
          </cell>
          <cell r="O592">
            <v>37653</v>
          </cell>
          <cell r="P592">
            <v>300</v>
          </cell>
          <cell r="R592" t="str">
            <v>Floating</v>
          </cell>
          <cell r="S592" t="str">
            <v>1MO LIBOR LAST BUS DAY BLOOMB</v>
          </cell>
          <cell r="T592">
            <v>6.6000000000000003E-2</v>
          </cell>
          <cell r="U592">
            <v>37135</v>
          </cell>
          <cell r="V592" t="str">
            <v>1</v>
          </cell>
          <cell r="W592">
            <v>2.8500000000000001E-2</v>
          </cell>
          <cell r="Y592">
            <v>3.7500000000000006E-2</v>
          </cell>
          <cell r="Z592" t="str">
            <v>1MO LIBOR LAST BUS DAY BLOOMB</v>
          </cell>
        </row>
        <row r="593">
          <cell r="E593" t="str">
            <v>011025281</v>
          </cell>
          <cell r="F593">
            <v>6800000</v>
          </cell>
          <cell r="G593" t="str">
            <v>Off</v>
          </cell>
          <cell r="H593" t="str">
            <v>GNW</v>
          </cell>
          <cell r="I593" t="str">
            <v>GMACCM - Healthcare</v>
          </cell>
          <cell r="J593" t="e">
            <v>#N/A</v>
          </cell>
          <cell r="L593" t="e">
            <v>#N/A</v>
          </cell>
          <cell r="M593" t="e">
            <v>#N/A</v>
          </cell>
          <cell r="N593">
            <v>36571</v>
          </cell>
          <cell r="O593">
            <v>37681</v>
          </cell>
          <cell r="P593">
            <v>0</v>
          </cell>
          <cell r="R593" t="str">
            <v>Floating</v>
          </cell>
          <cell r="S593" t="str">
            <v>1MO LIBOR LAST BUS DAY BLOOMB</v>
          </cell>
          <cell r="T593">
            <v>6.6500000000000004E-2</v>
          </cell>
          <cell r="U593">
            <v>37135</v>
          </cell>
          <cell r="V593" t="str">
            <v>1</v>
          </cell>
          <cell r="W593">
            <v>2.9000000000000001E-2</v>
          </cell>
          <cell r="Y593">
            <v>3.7500000000000006E-2</v>
          </cell>
          <cell r="Z593" t="str">
            <v>1MO LIBOR LAST BUS DAY BLOOMB</v>
          </cell>
        </row>
        <row r="594">
          <cell r="E594" t="str">
            <v>30318</v>
          </cell>
          <cell r="F594">
            <v>42274.720000000001</v>
          </cell>
          <cell r="G594" t="str">
            <v>On</v>
          </cell>
          <cell r="I594" t="str">
            <v>GMACCM - Healthcare</v>
          </cell>
          <cell r="J594" t="e">
            <v>#N/A</v>
          </cell>
          <cell r="L594" t="e">
            <v>#N/A</v>
          </cell>
          <cell r="M594" t="e">
            <v>#N/A</v>
          </cell>
          <cell r="P594">
            <v>25</v>
          </cell>
          <cell r="R594" t="str">
            <v>Floating</v>
          </cell>
          <cell r="W594">
            <v>2.8500000000000001E-2</v>
          </cell>
          <cell r="Y594">
            <v>-2.8500000000000001E-2</v>
          </cell>
          <cell r="Z594">
            <v>0</v>
          </cell>
        </row>
      </sheetData>
      <sheetData sheetId="6" refreshError="1">
        <row r="3">
          <cell r="C3" t="str">
            <v>011015580</v>
          </cell>
          <cell r="D3" t="str">
            <v>192-196 LEXIN</v>
          </cell>
          <cell r="E3">
            <v>700</v>
          </cell>
          <cell r="F3">
            <v>1151997</v>
          </cell>
          <cell r="G3">
            <v>5000000</v>
          </cell>
          <cell r="H3">
            <v>4699912.68</v>
          </cell>
          <cell r="I3" t="str">
            <v>P</v>
          </cell>
          <cell r="J3">
            <v>9.0500000000000007</v>
          </cell>
          <cell r="K3" t="str">
            <v>F</v>
          </cell>
          <cell r="L3">
            <v>42131.15</v>
          </cell>
          <cell r="M3">
            <v>1</v>
          </cell>
          <cell r="N3" t="str">
            <v>Y</v>
          </cell>
          <cell r="O3">
            <v>2012004</v>
          </cell>
          <cell r="P3">
            <v>45399.4</v>
          </cell>
          <cell r="Q3">
            <v>1389.08</v>
          </cell>
        </row>
        <row r="4">
          <cell r="C4" t="str">
            <v>011015619</v>
          </cell>
          <cell r="D4" t="str">
            <v>THE ELECTRIC</v>
          </cell>
          <cell r="E4">
            <v>1000</v>
          </cell>
          <cell r="F4">
            <v>1291997</v>
          </cell>
          <cell r="G4">
            <v>4850000</v>
          </cell>
          <cell r="H4">
            <v>4660295.47</v>
          </cell>
          <cell r="I4" t="str">
            <v>P</v>
          </cell>
          <cell r="J4">
            <v>8.6999999999999993</v>
          </cell>
          <cell r="K4" t="str">
            <v>F</v>
          </cell>
          <cell r="L4">
            <v>37981.9</v>
          </cell>
          <cell r="M4">
            <v>1</v>
          </cell>
          <cell r="N4" t="str">
            <v>Y</v>
          </cell>
          <cell r="O4">
            <v>2012007</v>
          </cell>
          <cell r="P4">
            <v>46397.31</v>
          </cell>
          <cell r="Q4">
            <v>1766.67</v>
          </cell>
        </row>
        <row r="5">
          <cell r="C5" t="str">
            <v>011015713</v>
          </cell>
          <cell r="D5" t="str">
            <v>NOTTINGHAM VI</v>
          </cell>
          <cell r="E5">
            <v>1500</v>
          </cell>
          <cell r="F5">
            <v>4101997</v>
          </cell>
          <cell r="G5">
            <v>1500000</v>
          </cell>
          <cell r="H5">
            <v>1417347.27</v>
          </cell>
          <cell r="I5" t="str">
            <v>P</v>
          </cell>
          <cell r="J5">
            <v>9.17</v>
          </cell>
          <cell r="K5" t="str">
            <v>F</v>
          </cell>
          <cell r="L5">
            <v>12763.02</v>
          </cell>
          <cell r="M5">
            <v>1</v>
          </cell>
          <cell r="N5" t="str">
            <v>Y</v>
          </cell>
          <cell r="O5">
            <v>5012012</v>
          </cell>
          <cell r="P5">
            <v>44141.99</v>
          </cell>
          <cell r="Q5">
            <v>3850</v>
          </cell>
        </row>
        <row r="6">
          <cell r="C6" t="str">
            <v>011015725</v>
          </cell>
          <cell r="D6" t="str">
            <v>VILLAGE AT LA</v>
          </cell>
          <cell r="E6">
            <v>700</v>
          </cell>
          <cell r="F6">
            <v>2281997</v>
          </cell>
          <cell r="G6">
            <v>4350000</v>
          </cell>
          <cell r="H6">
            <v>4198894.8099999996</v>
          </cell>
          <cell r="I6" t="str">
            <v>P</v>
          </cell>
          <cell r="J6">
            <v>9.1</v>
          </cell>
          <cell r="K6" t="str">
            <v>F</v>
          </cell>
          <cell r="L6">
            <v>35314.53</v>
          </cell>
          <cell r="M6">
            <v>1</v>
          </cell>
          <cell r="N6" t="str">
            <v>Y</v>
          </cell>
          <cell r="O6">
            <v>4012004</v>
          </cell>
          <cell r="P6">
            <v>240117.84</v>
          </cell>
          <cell r="Q6">
            <v>778.92</v>
          </cell>
        </row>
        <row r="7">
          <cell r="C7" t="str">
            <v>011015794</v>
          </cell>
          <cell r="D7" t="str">
            <v>FAIRFIELD</v>
          </cell>
          <cell r="E7">
            <v>1000</v>
          </cell>
          <cell r="F7">
            <v>5151997</v>
          </cell>
          <cell r="G7">
            <v>5400000</v>
          </cell>
          <cell r="H7">
            <v>5156956.8899999997</v>
          </cell>
          <cell r="I7" t="str">
            <v>P</v>
          </cell>
          <cell r="J7">
            <v>9.0299999999999994</v>
          </cell>
          <cell r="K7" t="str">
            <v>F</v>
          </cell>
          <cell r="L7">
            <v>44562.14</v>
          </cell>
          <cell r="M7">
            <v>1</v>
          </cell>
          <cell r="N7" t="str">
            <v>Y</v>
          </cell>
          <cell r="O7">
            <v>6012007</v>
          </cell>
          <cell r="P7">
            <v>18045.07</v>
          </cell>
          <cell r="Q7">
            <v>1661.83</v>
          </cell>
        </row>
        <row r="8">
          <cell r="C8" t="str">
            <v>011015801</v>
          </cell>
          <cell r="D8" t="str">
            <v>ALTO SERRA</v>
          </cell>
          <cell r="E8">
            <v>1000</v>
          </cell>
          <cell r="F8">
            <v>5211997</v>
          </cell>
          <cell r="G8">
            <v>4550000</v>
          </cell>
          <cell r="H8">
            <v>4307933.07</v>
          </cell>
          <cell r="I8" t="str">
            <v>P</v>
          </cell>
          <cell r="J8">
            <v>9.25</v>
          </cell>
          <cell r="K8" t="str">
            <v>F</v>
          </cell>
          <cell r="L8">
            <v>38965.370000000003</v>
          </cell>
          <cell r="M8">
            <v>1</v>
          </cell>
          <cell r="N8" t="str">
            <v>Y</v>
          </cell>
          <cell r="O8">
            <v>6012007</v>
          </cell>
          <cell r="P8">
            <v>1550.6</v>
          </cell>
          <cell r="Q8">
            <v>516.83000000000004</v>
          </cell>
        </row>
        <row r="9">
          <cell r="C9" t="str">
            <v>011015835</v>
          </cell>
          <cell r="D9" t="str">
            <v>ORANGE TOWNE</v>
          </cell>
          <cell r="E9">
            <v>1000</v>
          </cell>
          <cell r="F9">
            <v>4101997</v>
          </cell>
          <cell r="G9">
            <v>3600000</v>
          </cell>
          <cell r="H9">
            <v>3446473.5</v>
          </cell>
          <cell r="I9" t="str">
            <v>P</v>
          </cell>
          <cell r="J9">
            <v>9.1999999999999993</v>
          </cell>
          <cell r="K9" t="str">
            <v>F</v>
          </cell>
          <cell r="L9">
            <v>30014.07</v>
          </cell>
          <cell r="M9">
            <v>1</v>
          </cell>
          <cell r="N9" t="str">
            <v>N</v>
          </cell>
          <cell r="O9">
            <v>5012007</v>
          </cell>
          <cell r="P9">
            <v>4657.25</v>
          </cell>
          <cell r="Q9">
            <v>358.25</v>
          </cell>
        </row>
        <row r="10">
          <cell r="C10" t="str">
            <v>011015871</v>
          </cell>
          <cell r="D10" t="str">
            <v>INTERSTATE CO</v>
          </cell>
          <cell r="E10">
            <v>1000</v>
          </cell>
          <cell r="F10">
            <v>6041997</v>
          </cell>
          <cell r="G10">
            <v>5000000</v>
          </cell>
          <cell r="H10">
            <v>4777393.38</v>
          </cell>
          <cell r="I10" t="str">
            <v>P</v>
          </cell>
          <cell r="J10">
            <v>8.9499999999999993</v>
          </cell>
          <cell r="K10" t="str">
            <v>F</v>
          </cell>
          <cell r="L10">
            <v>40981.53</v>
          </cell>
          <cell r="M10">
            <v>1</v>
          </cell>
          <cell r="N10" t="str">
            <v>Y</v>
          </cell>
          <cell r="O10">
            <v>7012007</v>
          </cell>
          <cell r="P10">
            <v>6059.2</v>
          </cell>
          <cell r="Q10">
            <v>865.6</v>
          </cell>
        </row>
        <row r="11">
          <cell r="C11" t="str">
            <v>011016564</v>
          </cell>
          <cell r="D11" t="str">
            <v>OAKHILL VILLA</v>
          </cell>
          <cell r="E11">
            <v>300</v>
          </cell>
          <cell r="F11">
            <v>12301997</v>
          </cell>
          <cell r="G11">
            <v>5200000</v>
          </cell>
          <cell r="H11">
            <v>5200000</v>
          </cell>
          <cell r="I11" t="str">
            <v>I</v>
          </cell>
          <cell r="J11">
            <v>6.125</v>
          </cell>
          <cell r="K11" t="str">
            <v>A</v>
          </cell>
          <cell r="L11">
            <v>0</v>
          </cell>
          <cell r="M11">
            <v>1</v>
          </cell>
          <cell r="N11" t="str">
            <v>Y</v>
          </cell>
          <cell r="O11">
            <v>1012002</v>
          </cell>
          <cell r="P11">
            <v>17401.080000000002</v>
          </cell>
          <cell r="Q11">
            <v>862</v>
          </cell>
        </row>
        <row r="12">
          <cell r="C12" t="str">
            <v>011016565</v>
          </cell>
          <cell r="D12" t="str">
            <v>VILLAGE PLAZA</v>
          </cell>
          <cell r="E12">
            <v>300</v>
          </cell>
          <cell r="F12">
            <v>9241997</v>
          </cell>
          <cell r="G12">
            <v>7000000</v>
          </cell>
          <cell r="H12">
            <v>7000000</v>
          </cell>
          <cell r="I12" t="str">
            <v>I</v>
          </cell>
          <cell r="J12">
            <v>6.0812499999999998</v>
          </cell>
          <cell r="K12" t="str">
            <v>A</v>
          </cell>
          <cell r="L12">
            <v>0</v>
          </cell>
          <cell r="M12">
            <v>1</v>
          </cell>
          <cell r="N12" t="str">
            <v>Y</v>
          </cell>
          <cell r="O12">
            <v>10012001</v>
          </cell>
          <cell r="P12">
            <v>7922.71</v>
          </cell>
          <cell r="Q12">
            <v>560</v>
          </cell>
        </row>
        <row r="13">
          <cell r="C13" t="str">
            <v>011016580</v>
          </cell>
          <cell r="D13" t="str">
            <v>KEY BANK CENT</v>
          </cell>
          <cell r="E13">
            <v>1000</v>
          </cell>
          <cell r="F13">
            <v>1281998</v>
          </cell>
          <cell r="G13">
            <v>6500000</v>
          </cell>
          <cell r="H13">
            <v>5955111.2199999997</v>
          </cell>
          <cell r="I13" t="str">
            <v>P</v>
          </cell>
          <cell r="J13">
            <v>6.0812499999999998</v>
          </cell>
          <cell r="K13" t="str">
            <v>A</v>
          </cell>
          <cell r="L13">
            <v>47858.85</v>
          </cell>
          <cell r="M13">
            <v>1</v>
          </cell>
          <cell r="N13" t="str">
            <v>Y</v>
          </cell>
          <cell r="O13">
            <v>2012008</v>
          </cell>
          <cell r="P13">
            <v>307911.15000000002</v>
          </cell>
          <cell r="Q13">
            <v>5500</v>
          </cell>
        </row>
        <row r="14">
          <cell r="C14" t="str">
            <v>011016855</v>
          </cell>
          <cell r="D14" t="str">
            <v>THE PLAZA AT</v>
          </cell>
          <cell r="E14">
            <v>500</v>
          </cell>
          <cell r="F14">
            <v>11121997</v>
          </cell>
          <cell r="G14">
            <v>600000</v>
          </cell>
          <cell r="H14">
            <v>500000</v>
          </cell>
          <cell r="I14" t="str">
            <v>I</v>
          </cell>
          <cell r="J14">
            <v>7.5812499999999998</v>
          </cell>
          <cell r="K14" t="str">
            <v>A</v>
          </cell>
          <cell r="L14">
            <v>0</v>
          </cell>
          <cell r="M14">
            <v>1</v>
          </cell>
          <cell r="N14" t="str">
            <v>Y</v>
          </cell>
          <cell r="O14">
            <v>12012002</v>
          </cell>
          <cell r="P14">
            <v>0</v>
          </cell>
          <cell r="Q14">
            <v>0</v>
          </cell>
        </row>
        <row r="15">
          <cell r="C15" t="str">
            <v>011016917</v>
          </cell>
          <cell r="D15" t="str">
            <v>WEINERMAN</v>
          </cell>
          <cell r="E15">
            <v>500</v>
          </cell>
          <cell r="F15">
            <v>12231997</v>
          </cell>
          <cell r="G15">
            <v>1000000</v>
          </cell>
          <cell r="H15">
            <v>486022.72</v>
          </cell>
          <cell r="I15" t="str">
            <v>I</v>
          </cell>
          <cell r="J15">
            <v>7.5812499999999998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1012003</v>
          </cell>
          <cell r="P15">
            <v>0</v>
          </cell>
          <cell r="Q15">
            <v>0</v>
          </cell>
        </row>
        <row r="16">
          <cell r="C16" t="str">
            <v>011017059</v>
          </cell>
          <cell r="D16" t="str">
            <v>RAMSGATE APTS</v>
          </cell>
          <cell r="E16">
            <v>1000</v>
          </cell>
          <cell r="F16">
            <v>5061998</v>
          </cell>
          <cell r="G16">
            <v>5100000</v>
          </cell>
          <cell r="H16">
            <v>4925858.24</v>
          </cell>
          <cell r="I16" t="str">
            <v>P</v>
          </cell>
          <cell r="J16">
            <v>7.125</v>
          </cell>
          <cell r="K16" t="str">
            <v>F</v>
          </cell>
          <cell r="L16">
            <v>34720.410000000003</v>
          </cell>
          <cell r="M16">
            <v>1</v>
          </cell>
          <cell r="N16" t="str">
            <v>Y</v>
          </cell>
          <cell r="O16">
            <v>6012008</v>
          </cell>
          <cell r="P16">
            <v>18315.3</v>
          </cell>
          <cell r="Q16">
            <v>2925</v>
          </cell>
        </row>
        <row r="17">
          <cell r="C17" t="str">
            <v>011017305</v>
          </cell>
          <cell r="D17" t="str">
            <v>637 THIRD AVE</v>
          </cell>
          <cell r="E17">
            <v>500</v>
          </cell>
          <cell r="F17">
            <v>2021998</v>
          </cell>
          <cell r="G17">
            <v>85000</v>
          </cell>
          <cell r="H17">
            <v>25499.86</v>
          </cell>
          <cell r="I17" t="str">
            <v>Q</v>
          </cell>
          <cell r="J17">
            <v>7.0812499999999998</v>
          </cell>
          <cell r="K17" t="str">
            <v>A</v>
          </cell>
          <cell r="L17">
            <v>1416.67</v>
          </cell>
          <cell r="M17">
            <v>1</v>
          </cell>
          <cell r="N17" t="str">
            <v>N</v>
          </cell>
          <cell r="O17">
            <v>3012003</v>
          </cell>
          <cell r="P17">
            <v>0</v>
          </cell>
          <cell r="Q17">
            <v>0</v>
          </cell>
        </row>
        <row r="18">
          <cell r="C18" t="str">
            <v>011017349</v>
          </cell>
          <cell r="D18" t="str">
            <v>THE CITADEL</v>
          </cell>
          <cell r="E18">
            <v>306</v>
          </cell>
          <cell r="F18">
            <v>7011998</v>
          </cell>
          <cell r="G18">
            <v>28000000</v>
          </cell>
          <cell r="H18">
            <v>28000000</v>
          </cell>
          <cell r="I18" t="str">
            <v>I</v>
          </cell>
          <cell r="J18">
            <v>6.5812499999999998</v>
          </cell>
          <cell r="K18" t="str">
            <v>A</v>
          </cell>
          <cell r="L18">
            <v>0</v>
          </cell>
          <cell r="M18">
            <v>1</v>
          </cell>
          <cell r="N18" t="str">
            <v>Y</v>
          </cell>
          <cell r="O18">
            <v>1012002</v>
          </cell>
          <cell r="P18">
            <v>1391237.44</v>
          </cell>
          <cell r="Q18">
            <v>2763.5</v>
          </cell>
        </row>
        <row r="19">
          <cell r="C19" t="str">
            <v>011017358</v>
          </cell>
          <cell r="D19" t="str">
            <v>TAMAL VISTA S</v>
          </cell>
          <cell r="E19">
            <v>1000</v>
          </cell>
          <cell r="F19">
            <v>6121998</v>
          </cell>
          <cell r="G19">
            <v>6000000</v>
          </cell>
          <cell r="H19">
            <v>5804321.71</v>
          </cell>
          <cell r="I19" t="str">
            <v>P</v>
          </cell>
          <cell r="J19">
            <v>7.2</v>
          </cell>
          <cell r="K19" t="str">
            <v>F</v>
          </cell>
          <cell r="L19">
            <v>41161.089999999997</v>
          </cell>
          <cell r="M19">
            <v>1</v>
          </cell>
          <cell r="N19" t="str">
            <v>Y</v>
          </cell>
          <cell r="O19">
            <v>7012008</v>
          </cell>
          <cell r="P19">
            <v>56608.26</v>
          </cell>
          <cell r="Q19">
            <v>1450</v>
          </cell>
        </row>
        <row r="20">
          <cell r="C20" t="str">
            <v>011017456</v>
          </cell>
          <cell r="D20" t="str">
            <v>CLAREMONT COR</v>
          </cell>
          <cell r="E20">
            <v>500</v>
          </cell>
          <cell r="F20">
            <v>10261998</v>
          </cell>
          <cell r="G20">
            <v>200000</v>
          </cell>
          <cell r="H20">
            <v>98672.01</v>
          </cell>
          <cell r="I20" t="str">
            <v>P</v>
          </cell>
          <cell r="J20">
            <v>7.625</v>
          </cell>
          <cell r="K20" t="str">
            <v>A</v>
          </cell>
          <cell r="L20">
            <v>4133.97</v>
          </cell>
          <cell r="M20">
            <v>1</v>
          </cell>
          <cell r="N20" t="str">
            <v>Y</v>
          </cell>
          <cell r="O20">
            <v>11102003</v>
          </cell>
          <cell r="P20">
            <v>4488.59</v>
          </cell>
          <cell r="Q20">
            <v>100</v>
          </cell>
        </row>
        <row r="21">
          <cell r="C21" t="str">
            <v>011017473</v>
          </cell>
          <cell r="D21" t="str">
            <v>PARK PLAZA II</v>
          </cell>
          <cell r="E21">
            <v>1000</v>
          </cell>
          <cell r="F21">
            <v>7231998</v>
          </cell>
          <cell r="G21">
            <v>3600000</v>
          </cell>
          <cell r="H21">
            <v>3484603.94</v>
          </cell>
          <cell r="I21" t="str">
            <v>P</v>
          </cell>
          <cell r="J21">
            <v>7.15</v>
          </cell>
          <cell r="K21" t="str">
            <v>F</v>
          </cell>
          <cell r="L21">
            <v>24569.88</v>
          </cell>
          <cell r="M21">
            <v>1</v>
          </cell>
          <cell r="N21" t="str">
            <v>Y</v>
          </cell>
          <cell r="O21">
            <v>8012008</v>
          </cell>
          <cell r="P21">
            <v>92606.59</v>
          </cell>
          <cell r="Q21">
            <v>1692.07</v>
          </cell>
        </row>
        <row r="22">
          <cell r="C22" t="str">
            <v>011017538</v>
          </cell>
          <cell r="D22" t="str">
            <v>HEALTHRIDER</v>
          </cell>
          <cell r="E22">
            <v>1000</v>
          </cell>
          <cell r="F22">
            <v>5311998</v>
          </cell>
          <cell r="G22">
            <v>14300000</v>
          </cell>
          <cell r="H22">
            <v>13818492.140000001</v>
          </cell>
          <cell r="I22" t="str">
            <v>P</v>
          </cell>
          <cell r="J22">
            <v>7.03</v>
          </cell>
          <cell r="K22" t="str">
            <v>F</v>
          </cell>
          <cell r="L22">
            <v>96429.09</v>
          </cell>
          <cell r="M22">
            <v>1</v>
          </cell>
          <cell r="N22" t="str">
            <v>Y</v>
          </cell>
          <cell r="O22">
            <v>7012008</v>
          </cell>
          <cell r="P22">
            <v>0</v>
          </cell>
          <cell r="Q22">
            <v>0</v>
          </cell>
        </row>
        <row r="23">
          <cell r="C23" t="str">
            <v>011017539</v>
          </cell>
          <cell r="D23" t="str">
            <v>PYRAMID PROFE</v>
          </cell>
          <cell r="E23">
            <v>1000</v>
          </cell>
          <cell r="F23">
            <v>6301998</v>
          </cell>
          <cell r="G23">
            <v>2500000</v>
          </cell>
          <cell r="H23">
            <v>2417661.33</v>
          </cell>
          <cell r="I23" t="str">
            <v>P</v>
          </cell>
          <cell r="J23">
            <v>7.01</v>
          </cell>
          <cell r="K23" t="str">
            <v>F</v>
          </cell>
          <cell r="L23">
            <v>16823.98</v>
          </cell>
          <cell r="M23">
            <v>1</v>
          </cell>
          <cell r="N23" t="str">
            <v>Y</v>
          </cell>
          <cell r="O23">
            <v>8012008</v>
          </cell>
          <cell r="P23">
            <v>17688.75</v>
          </cell>
          <cell r="Q23">
            <v>559.16</v>
          </cell>
        </row>
        <row r="24">
          <cell r="C24" t="str">
            <v>011017560</v>
          </cell>
          <cell r="D24" t="str">
            <v>PRINCETON COU</v>
          </cell>
          <cell r="E24">
            <v>1000</v>
          </cell>
          <cell r="F24">
            <v>7131998</v>
          </cell>
          <cell r="G24">
            <v>5600000</v>
          </cell>
          <cell r="H24">
            <v>5411212.4900000002</v>
          </cell>
          <cell r="I24" t="str">
            <v>P</v>
          </cell>
          <cell r="J24">
            <v>6.88</v>
          </cell>
          <cell r="K24" t="str">
            <v>F</v>
          </cell>
          <cell r="L24">
            <v>37184.61</v>
          </cell>
          <cell r="M24">
            <v>1</v>
          </cell>
          <cell r="N24" t="str">
            <v>Y</v>
          </cell>
          <cell r="O24">
            <v>8012008</v>
          </cell>
          <cell r="P24">
            <v>0</v>
          </cell>
          <cell r="Q24">
            <v>0</v>
          </cell>
        </row>
        <row r="25">
          <cell r="C25" t="str">
            <v>011017565</v>
          </cell>
          <cell r="D25" t="str">
            <v>ARROWHEAD LAK</v>
          </cell>
          <cell r="E25">
            <v>1000</v>
          </cell>
          <cell r="F25">
            <v>5151998</v>
          </cell>
          <cell r="G25">
            <v>2160000</v>
          </cell>
          <cell r="H25">
            <v>2082523.43</v>
          </cell>
          <cell r="I25" t="str">
            <v>P</v>
          </cell>
          <cell r="J25">
            <v>6.86</v>
          </cell>
          <cell r="K25" t="str">
            <v>F</v>
          </cell>
          <cell r="L25">
            <v>14313.55</v>
          </cell>
          <cell r="M25">
            <v>1</v>
          </cell>
          <cell r="N25" t="str">
            <v>Y</v>
          </cell>
          <cell r="O25">
            <v>6012008</v>
          </cell>
          <cell r="P25">
            <v>6105</v>
          </cell>
          <cell r="Q25">
            <v>0</v>
          </cell>
        </row>
        <row r="26">
          <cell r="C26" t="str">
            <v>011017582</v>
          </cell>
          <cell r="D26" t="str">
            <v>MID VALLEY</v>
          </cell>
          <cell r="E26">
            <v>1000</v>
          </cell>
          <cell r="F26">
            <v>6231998</v>
          </cell>
          <cell r="G26">
            <v>2050000</v>
          </cell>
          <cell r="H26">
            <v>1985380.64</v>
          </cell>
          <cell r="I26" t="str">
            <v>P</v>
          </cell>
          <cell r="J26">
            <v>7.38</v>
          </cell>
          <cell r="K26" t="str">
            <v>F</v>
          </cell>
          <cell r="L26">
            <v>14318.83</v>
          </cell>
          <cell r="M26">
            <v>1</v>
          </cell>
          <cell r="N26" t="str">
            <v>Y</v>
          </cell>
          <cell r="O26">
            <v>7012008</v>
          </cell>
          <cell r="P26">
            <v>3672.5</v>
          </cell>
          <cell r="Q26">
            <v>545.5</v>
          </cell>
        </row>
        <row r="27">
          <cell r="C27" t="str">
            <v>011017679</v>
          </cell>
          <cell r="D27" t="str">
            <v>ROSENBERG I P</v>
          </cell>
          <cell r="E27">
            <v>1000</v>
          </cell>
          <cell r="F27">
            <v>7091998</v>
          </cell>
          <cell r="G27">
            <v>500000</v>
          </cell>
          <cell r="H27">
            <v>483658.75</v>
          </cell>
          <cell r="I27" t="str">
            <v>P</v>
          </cell>
          <cell r="J27">
            <v>6.9</v>
          </cell>
          <cell r="K27" t="str">
            <v>F</v>
          </cell>
          <cell r="L27">
            <v>3326.89</v>
          </cell>
          <cell r="M27">
            <v>1</v>
          </cell>
          <cell r="N27" t="str">
            <v>Y</v>
          </cell>
          <cell r="O27">
            <v>8012008</v>
          </cell>
          <cell r="P27">
            <v>15812.01</v>
          </cell>
          <cell r="Q27">
            <v>641</v>
          </cell>
        </row>
        <row r="28">
          <cell r="C28" t="str">
            <v>011017688</v>
          </cell>
          <cell r="D28" t="str">
            <v>310 HANSEN AC</v>
          </cell>
          <cell r="E28">
            <v>2500</v>
          </cell>
          <cell r="F28">
            <v>7151998</v>
          </cell>
          <cell r="G28">
            <v>2100000</v>
          </cell>
          <cell r="H28">
            <v>1995611.28</v>
          </cell>
          <cell r="I28" t="str">
            <v>P</v>
          </cell>
          <cell r="J28">
            <v>7.03</v>
          </cell>
          <cell r="K28" t="str">
            <v>F</v>
          </cell>
          <cell r="L28">
            <v>15021.03</v>
          </cell>
          <cell r="M28">
            <v>1</v>
          </cell>
          <cell r="N28" t="str">
            <v>Y</v>
          </cell>
          <cell r="O28">
            <v>8102023</v>
          </cell>
          <cell r="P28">
            <v>0</v>
          </cell>
          <cell r="Q28">
            <v>0</v>
          </cell>
        </row>
        <row r="29">
          <cell r="C29" t="str">
            <v>011017732</v>
          </cell>
          <cell r="D29" t="str">
            <v>SHARON HILL S</v>
          </cell>
          <cell r="E29">
            <v>1000</v>
          </cell>
          <cell r="F29">
            <v>7151998</v>
          </cell>
          <cell r="G29">
            <v>5700000</v>
          </cell>
          <cell r="H29">
            <v>5514877.5499999998</v>
          </cell>
          <cell r="I29" t="str">
            <v>P</v>
          </cell>
          <cell r="J29">
            <v>7.08</v>
          </cell>
          <cell r="K29" t="str">
            <v>F</v>
          </cell>
          <cell r="L29">
            <v>38628.03</v>
          </cell>
          <cell r="M29">
            <v>1</v>
          </cell>
          <cell r="N29" t="str">
            <v>Y</v>
          </cell>
          <cell r="O29">
            <v>8012008</v>
          </cell>
          <cell r="P29">
            <v>48008.03</v>
          </cell>
          <cell r="Q29">
            <v>1170.92</v>
          </cell>
        </row>
        <row r="30">
          <cell r="C30" t="str">
            <v>011017767</v>
          </cell>
          <cell r="D30" t="str">
            <v>SAN TIMOTEO C</v>
          </cell>
          <cell r="E30">
            <v>1000</v>
          </cell>
          <cell r="F30">
            <v>6291998</v>
          </cell>
          <cell r="G30">
            <v>2675000</v>
          </cell>
          <cell r="H30">
            <v>2582711.64</v>
          </cell>
          <cell r="I30" t="str">
            <v>P</v>
          </cell>
          <cell r="J30">
            <v>6.9</v>
          </cell>
          <cell r="K30" t="str">
            <v>F</v>
          </cell>
          <cell r="L30">
            <v>17800.64</v>
          </cell>
          <cell r="M30">
            <v>1</v>
          </cell>
          <cell r="N30" t="str">
            <v>Y</v>
          </cell>
          <cell r="O30">
            <v>7102008</v>
          </cell>
          <cell r="P30">
            <v>34416.620000000003</v>
          </cell>
          <cell r="Q30">
            <v>2333.33</v>
          </cell>
        </row>
        <row r="31">
          <cell r="C31" t="str">
            <v>011017778</v>
          </cell>
          <cell r="D31" t="str">
            <v>RIVER TEN APA</v>
          </cell>
          <cell r="E31">
            <v>500</v>
          </cell>
          <cell r="F31">
            <v>8281998</v>
          </cell>
          <cell r="G31">
            <v>175000</v>
          </cell>
          <cell r="H31">
            <v>69999.88</v>
          </cell>
          <cell r="I31" t="str">
            <v>Q</v>
          </cell>
          <cell r="J31">
            <v>7.625</v>
          </cell>
          <cell r="K31" t="str">
            <v>A</v>
          </cell>
          <cell r="L31">
            <v>2916.67</v>
          </cell>
          <cell r="M31">
            <v>1</v>
          </cell>
          <cell r="N31" t="str">
            <v>Y</v>
          </cell>
          <cell r="O31">
            <v>9012003</v>
          </cell>
          <cell r="P31">
            <v>0</v>
          </cell>
          <cell r="Q31">
            <v>0</v>
          </cell>
        </row>
        <row r="32">
          <cell r="C32" t="str">
            <v>011017866</v>
          </cell>
          <cell r="D32" t="str">
            <v>SAGINAW VILLA</v>
          </cell>
          <cell r="E32">
            <v>3000</v>
          </cell>
          <cell r="F32">
            <v>7131998</v>
          </cell>
          <cell r="G32">
            <v>5300000</v>
          </cell>
          <cell r="H32">
            <v>5103006.3099999996</v>
          </cell>
          <cell r="I32" t="str">
            <v>P</v>
          </cell>
          <cell r="J32">
            <v>6.35</v>
          </cell>
          <cell r="K32" t="str">
            <v>F</v>
          </cell>
          <cell r="L32">
            <v>33301.129999999997</v>
          </cell>
          <cell r="M32">
            <v>1</v>
          </cell>
          <cell r="N32" t="str">
            <v>N</v>
          </cell>
          <cell r="O32">
            <v>8102028</v>
          </cell>
          <cell r="P32">
            <v>0</v>
          </cell>
          <cell r="Q32">
            <v>0</v>
          </cell>
        </row>
        <row r="33">
          <cell r="C33" t="str">
            <v>011017867</v>
          </cell>
          <cell r="D33" t="str">
            <v>UNIPROP PORTF</v>
          </cell>
          <cell r="E33">
            <v>3000</v>
          </cell>
          <cell r="F33">
            <v>7131998</v>
          </cell>
          <cell r="G33">
            <v>4500000</v>
          </cell>
          <cell r="H33">
            <v>4332741.38</v>
          </cell>
          <cell r="I33" t="str">
            <v>P</v>
          </cell>
          <cell r="J33">
            <v>6.35</v>
          </cell>
          <cell r="K33" t="str">
            <v>F</v>
          </cell>
          <cell r="L33">
            <v>28274.54</v>
          </cell>
          <cell r="M33">
            <v>1</v>
          </cell>
          <cell r="N33" t="str">
            <v>N</v>
          </cell>
          <cell r="O33">
            <v>8102028</v>
          </cell>
          <cell r="P33">
            <v>0</v>
          </cell>
          <cell r="Q33">
            <v>0</v>
          </cell>
        </row>
        <row r="34">
          <cell r="C34" t="str">
            <v>011017868</v>
          </cell>
          <cell r="D34" t="str">
            <v>SKYLINE MOBIL</v>
          </cell>
          <cell r="E34">
            <v>3000</v>
          </cell>
          <cell r="F34">
            <v>7131998</v>
          </cell>
          <cell r="G34">
            <v>3000000</v>
          </cell>
          <cell r="H34">
            <v>2888493.99</v>
          </cell>
          <cell r="I34" t="str">
            <v>P</v>
          </cell>
          <cell r="J34">
            <v>6.35</v>
          </cell>
          <cell r="K34" t="str">
            <v>F</v>
          </cell>
          <cell r="L34">
            <v>18849.7</v>
          </cell>
          <cell r="M34">
            <v>1</v>
          </cell>
          <cell r="N34" t="str">
            <v>N</v>
          </cell>
          <cell r="O34">
            <v>8102028</v>
          </cell>
          <cell r="P34">
            <v>0</v>
          </cell>
          <cell r="Q34">
            <v>0</v>
          </cell>
        </row>
        <row r="35">
          <cell r="C35" t="str">
            <v>011017869</v>
          </cell>
          <cell r="D35" t="str">
            <v>UNIPROP PORTF</v>
          </cell>
          <cell r="E35">
            <v>3000</v>
          </cell>
          <cell r="F35">
            <v>7131998</v>
          </cell>
          <cell r="G35">
            <v>5750000</v>
          </cell>
          <cell r="H35">
            <v>5536280.6100000003</v>
          </cell>
          <cell r="I35" t="str">
            <v>P</v>
          </cell>
          <cell r="J35">
            <v>6.35</v>
          </cell>
          <cell r="K35" t="str">
            <v>F</v>
          </cell>
          <cell r="L35">
            <v>36128.58</v>
          </cell>
          <cell r="M35">
            <v>1</v>
          </cell>
          <cell r="N35" t="str">
            <v>N</v>
          </cell>
          <cell r="O35">
            <v>8102028</v>
          </cell>
          <cell r="P35">
            <v>0</v>
          </cell>
          <cell r="Q35">
            <v>0</v>
          </cell>
        </row>
        <row r="36">
          <cell r="C36" t="str">
            <v>011017951</v>
          </cell>
          <cell r="D36" t="str">
            <v>COLUMBIA COUR</v>
          </cell>
          <cell r="E36">
            <v>1000</v>
          </cell>
          <cell r="F36">
            <v>7131998</v>
          </cell>
          <cell r="G36">
            <v>3500000</v>
          </cell>
          <cell r="H36">
            <v>3379352.09</v>
          </cell>
          <cell r="I36" t="str">
            <v>P</v>
          </cell>
          <cell r="J36">
            <v>6.76</v>
          </cell>
          <cell r="K36" t="str">
            <v>F</v>
          </cell>
          <cell r="L36">
            <v>22955.1</v>
          </cell>
          <cell r="M36">
            <v>1</v>
          </cell>
          <cell r="N36" t="str">
            <v>Y</v>
          </cell>
          <cell r="O36">
            <v>8102008</v>
          </cell>
          <cell r="P36">
            <v>110254.57</v>
          </cell>
          <cell r="Q36">
            <v>2896</v>
          </cell>
        </row>
        <row r="37">
          <cell r="C37" t="str">
            <v>011017952</v>
          </cell>
          <cell r="D37" t="str">
            <v>KIMBERLY WOOD</v>
          </cell>
          <cell r="E37">
            <v>1000</v>
          </cell>
          <cell r="F37">
            <v>7131998</v>
          </cell>
          <cell r="G37">
            <v>3740000</v>
          </cell>
          <cell r="H37">
            <v>3611078.85</v>
          </cell>
          <cell r="I37" t="str">
            <v>P</v>
          </cell>
          <cell r="J37">
            <v>6.76</v>
          </cell>
          <cell r="K37" t="str">
            <v>F</v>
          </cell>
          <cell r="L37">
            <v>24529.17</v>
          </cell>
          <cell r="M37">
            <v>1</v>
          </cell>
          <cell r="N37" t="str">
            <v>Y</v>
          </cell>
          <cell r="O37">
            <v>8102008</v>
          </cell>
          <cell r="P37">
            <v>23680.43</v>
          </cell>
          <cell r="Q37">
            <v>2380</v>
          </cell>
        </row>
        <row r="38">
          <cell r="C38" t="str">
            <v>011017981</v>
          </cell>
          <cell r="D38" t="str">
            <v>VICTORIA WOOD</v>
          </cell>
          <cell r="E38">
            <v>506</v>
          </cell>
          <cell r="F38">
            <v>9151998</v>
          </cell>
          <cell r="G38">
            <v>1275000</v>
          </cell>
          <cell r="H38">
            <v>498870</v>
          </cell>
          <cell r="I38" t="str">
            <v>Q</v>
          </cell>
          <cell r="J38">
            <v>7.0812499999999998</v>
          </cell>
          <cell r="K38" t="str">
            <v>A</v>
          </cell>
          <cell r="L38">
            <v>19318</v>
          </cell>
          <cell r="M38">
            <v>1</v>
          </cell>
          <cell r="N38" t="str">
            <v>Y</v>
          </cell>
          <cell r="O38">
            <v>3102004</v>
          </cell>
          <cell r="P38">
            <v>0</v>
          </cell>
          <cell r="Q38">
            <v>0</v>
          </cell>
        </row>
        <row r="39">
          <cell r="C39" t="str">
            <v>011018017</v>
          </cell>
          <cell r="D39" t="str">
            <v>THE WATERLOO</v>
          </cell>
          <cell r="E39">
            <v>1000</v>
          </cell>
          <cell r="F39">
            <v>6291998</v>
          </cell>
          <cell r="G39">
            <v>3000000</v>
          </cell>
          <cell r="H39">
            <v>2734000</v>
          </cell>
          <cell r="I39" t="str">
            <v>I</v>
          </cell>
          <cell r="J39">
            <v>6.5837500000000002</v>
          </cell>
          <cell r="K39" t="str">
            <v>A</v>
          </cell>
          <cell r="L39">
            <v>0</v>
          </cell>
          <cell r="M39">
            <v>1</v>
          </cell>
          <cell r="N39" t="str">
            <v>Y</v>
          </cell>
          <cell r="O39">
            <v>7012008</v>
          </cell>
          <cell r="P39">
            <v>0</v>
          </cell>
          <cell r="Q39">
            <v>0</v>
          </cell>
        </row>
        <row r="40">
          <cell r="C40" t="str">
            <v>011018237</v>
          </cell>
          <cell r="D40" t="str">
            <v>REDFORD PARK</v>
          </cell>
          <cell r="E40">
            <v>1000</v>
          </cell>
          <cell r="F40">
            <v>7211998</v>
          </cell>
          <cell r="G40">
            <v>6600000</v>
          </cell>
          <cell r="H40">
            <v>6394481.1900000004</v>
          </cell>
          <cell r="I40" t="str">
            <v>P</v>
          </cell>
          <cell r="J40">
            <v>7.01</v>
          </cell>
          <cell r="K40" t="str">
            <v>F</v>
          </cell>
          <cell r="L40">
            <v>44410.5</v>
          </cell>
          <cell r="M40">
            <v>1</v>
          </cell>
          <cell r="N40" t="str">
            <v>Y</v>
          </cell>
          <cell r="O40">
            <v>8012008</v>
          </cell>
          <cell r="P40">
            <v>7066.66</v>
          </cell>
          <cell r="Q40">
            <v>3533.33</v>
          </cell>
        </row>
        <row r="41">
          <cell r="C41" t="str">
            <v>011018283</v>
          </cell>
          <cell r="D41" t="str">
            <v>DELTA POINTE</v>
          </cell>
          <cell r="E41">
            <v>500</v>
          </cell>
          <cell r="F41">
            <v>9151998</v>
          </cell>
          <cell r="G41">
            <v>480000</v>
          </cell>
          <cell r="H41">
            <v>226216.9</v>
          </cell>
          <cell r="I41" t="str">
            <v>P</v>
          </cell>
          <cell r="J41">
            <v>6.8312499999999998</v>
          </cell>
          <cell r="K41" t="str">
            <v>A</v>
          </cell>
          <cell r="L41">
            <v>9743.25</v>
          </cell>
          <cell r="M41">
            <v>1</v>
          </cell>
          <cell r="N41" t="str">
            <v>N</v>
          </cell>
          <cell r="O41">
            <v>10102003</v>
          </cell>
          <cell r="P41">
            <v>0</v>
          </cell>
          <cell r="Q41">
            <v>0</v>
          </cell>
        </row>
        <row r="42">
          <cell r="C42" t="str">
            <v>011018574</v>
          </cell>
          <cell r="D42" t="str">
            <v>1855 KENNEDY</v>
          </cell>
          <cell r="E42">
            <v>1000</v>
          </cell>
          <cell r="F42">
            <v>7091998</v>
          </cell>
          <cell r="G42">
            <v>1020000</v>
          </cell>
          <cell r="H42">
            <v>985741.26</v>
          </cell>
          <cell r="I42" t="str">
            <v>P</v>
          </cell>
          <cell r="J42">
            <v>6.9</v>
          </cell>
          <cell r="K42" t="str">
            <v>F</v>
          </cell>
          <cell r="L42">
            <v>6786.81</v>
          </cell>
          <cell r="M42">
            <v>1</v>
          </cell>
          <cell r="N42" t="str">
            <v>Y</v>
          </cell>
          <cell r="O42">
            <v>8012008</v>
          </cell>
          <cell r="P42">
            <v>26283.11</v>
          </cell>
          <cell r="Q42">
            <v>937.5</v>
          </cell>
        </row>
        <row r="43">
          <cell r="C43" t="str">
            <v>011018576</v>
          </cell>
          <cell r="D43" t="str">
            <v>450-452 WAYNE</v>
          </cell>
          <cell r="E43">
            <v>1000</v>
          </cell>
          <cell r="F43">
            <v>7091998</v>
          </cell>
          <cell r="G43">
            <v>440000</v>
          </cell>
          <cell r="H43">
            <v>425221.85</v>
          </cell>
          <cell r="I43" t="str">
            <v>P</v>
          </cell>
          <cell r="J43">
            <v>6.9</v>
          </cell>
          <cell r="K43" t="str">
            <v>F</v>
          </cell>
          <cell r="L43">
            <v>2927.64</v>
          </cell>
          <cell r="M43">
            <v>1</v>
          </cell>
          <cell r="N43" t="str">
            <v>Y</v>
          </cell>
          <cell r="O43">
            <v>8012008</v>
          </cell>
          <cell r="P43">
            <v>16522.97</v>
          </cell>
          <cell r="Q43">
            <v>436.08</v>
          </cell>
        </row>
        <row r="44">
          <cell r="C44" t="str">
            <v>011018578</v>
          </cell>
          <cell r="D44" t="str">
            <v>60 GLENWOOD A</v>
          </cell>
          <cell r="E44">
            <v>1000</v>
          </cell>
          <cell r="F44">
            <v>7091998</v>
          </cell>
          <cell r="G44">
            <v>920000</v>
          </cell>
          <cell r="H44">
            <v>889100.2</v>
          </cell>
          <cell r="I44" t="str">
            <v>P</v>
          </cell>
          <cell r="J44">
            <v>6.9</v>
          </cell>
          <cell r="K44" t="str">
            <v>F</v>
          </cell>
          <cell r="L44">
            <v>6121.43</v>
          </cell>
          <cell r="M44">
            <v>1</v>
          </cell>
          <cell r="N44" t="str">
            <v>Y</v>
          </cell>
          <cell r="O44">
            <v>8012008</v>
          </cell>
          <cell r="P44">
            <v>36348.17</v>
          </cell>
          <cell r="Q44">
            <v>958.34</v>
          </cell>
        </row>
        <row r="45">
          <cell r="C45" t="str">
            <v>011018579</v>
          </cell>
          <cell r="D45" t="str">
            <v>GREEN GABLES</v>
          </cell>
          <cell r="E45">
            <v>1000</v>
          </cell>
          <cell r="F45">
            <v>7091998</v>
          </cell>
          <cell r="G45">
            <v>1760000</v>
          </cell>
          <cell r="H45">
            <v>1700887.01</v>
          </cell>
          <cell r="I45" t="str">
            <v>P</v>
          </cell>
          <cell r="J45">
            <v>6.9</v>
          </cell>
          <cell r="K45" t="str">
            <v>F</v>
          </cell>
          <cell r="L45">
            <v>11710.57</v>
          </cell>
          <cell r="M45">
            <v>1</v>
          </cell>
          <cell r="N45" t="str">
            <v>Y</v>
          </cell>
          <cell r="O45">
            <v>8012008</v>
          </cell>
          <cell r="P45">
            <v>59586.2</v>
          </cell>
          <cell r="Q45">
            <v>1833.34</v>
          </cell>
        </row>
        <row r="46">
          <cell r="C46" t="str">
            <v>011018686</v>
          </cell>
          <cell r="D46" t="str">
            <v>BRIARCREEK AP</v>
          </cell>
          <cell r="E46">
            <v>106</v>
          </cell>
          <cell r="F46">
            <v>7312000</v>
          </cell>
          <cell r="G46">
            <v>2200000</v>
          </cell>
          <cell r="H46">
            <v>2200000</v>
          </cell>
          <cell r="I46" t="str">
            <v>I</v>
          </cell>
          <cell r="J46">
            <v>9.07</v>
          </cell>
          <cell r="K46" t="str">
            <v>A</v>
          </cell>
          <cell r="L46">
            <v>0</v>
          </cell>
          <cell r="M46">
            <v>1</v>
          </cell>
          <cell r="N46" t="str">
            <v>Y</v>
          </cell>
          <cell r="O46">
            <v>2012002</v>
          </cell>
          <cell r="P46">
            <v>10510.14</v>
          </cell>
          <cell r="Q46">
            <v>2097.33</v>
          </cell>
        </row>
        <row r="47">
          <cell r="C47" t="str">
            <v>011018775</v>
          </cell>
          <cell r="D47" t="str">
            <v>365 BROADWAY</v>
          </cell>
          <cell r="E47">
            <v>200</v>
          </cell>
          <cell r="F47">
            <v>7131999</v>
          </cell>
          <cell r="G47">
            <v>3000000</v>
          </cell>
          <cell r="H47">
            <v>3000000</v>
          </cell>
          <cell r="I47" t="str">
            <v>I</v>
          </cell>
          <cell r="J47">
            <v>7.0812499999999998</v>
          </cell>
          <cell r="K47" t="str">
            <v>A</v>
          </cell>
          <cell r="L47">
            <v>0</v>
          </cell>
          <cell r="M47">
            <v>1</v>
          </cell>
          <cell r="N47" t="str">
            <v>Y</v>
          </cell>
          <cell r="O47">
            <v>2012002</v>
          </cell>
          <cell r="P47">
            <v>6562.79</v>
          </cell>
          <cell r="Q47">
            <v>0</v>
          </cell>
        </row>
        <row r="48">
          <cell r="C48" t="str">
            <v>011018883</v>
          </cell>
          <cell r="D48" t="str">
            <v>SOMERSET BUSI</v>
          </cell>
          <cell r="E48">
            <v>400</v>
          </cell>
          <cell r="F48">
            <v>10151998</v>
          </cell>
          <cell r="G48">
            <v>250000</v>
          </cell>
          <cell r="H48">
            <v>108333.22</v>
          </cell>
          <cell r="I48" t="str">
            <v>Q</v>
          </cell>
          <cell r="J48">
            <v>7.0812499999999998</v>
          </cell>
          <cell r="K48" t="str">
            <v>A</v>
          </cell>
          <cell r="L48">
            <v>4166.67</v>
          </cell>
          <cell r="M48">
            <v>1</v>
          </cell>
          <cell r="N48" t="str">
            <v>Y</v>
          </cell>
          <cell r="O48">
            <v>11102003</v>
          </cell>
          <cell r="P48">
            <v>0</v>
          </cell>
          <cell r="Q48">
            <v>0</v>
          </cell>
        </row>
        <row r="49">
          <cell r="C49" t="str">
            <v>011018887</v>
          </cell>
          <cell r="D49" t="str">
            <v>BARTON PRESS</v>
          </cell>
          <cell r="E49">
            <v>100</v>
          </cell>
          <cell r="F49">
            <v>12161998</v>
          </cell>
          <cell r="G49">
            <v>5760000</v>
          </cell>
          <cell r="H49">
            <v>5760000</v>
          </cell>
          <cell r="I49" t="str">
            <v>I</v>
          </cell>
          <cell r="J49">
            <v>6.625</v>
          </cell>
          <cell r="K49" t="str">
            <v>A</v>
          </cell>
          <cell r="L49">
            <v>0</v>
          </cell>
          <cell r="M49">
            <v>1</v>
          </cell>
          <cell r="N49" t="str">
            <v>Y</v>
          </cell>
          <cell r="O49">
            <v>5012001</v>
          </cell>
          <cell r="P49">
            <v>293719.28999999998</v>
          </cell>
          <cell r="Q49">
            <v>8113.66</v>
          </cell>
        </row>
        <row r="50">
          <cell r="C50" t="str">
            <v>011018931</v>
          </cell>
          <cell r="D50" t="str">
            <v>ONE AMD PLACE</v>
          </cell>
          <cell r="E50">
            <v>1000</v>
          </cell>
          <cell r="F50">
            <v>12221998</v>
          </cell>
          <cell r="G50">
            <v>68250000</v>
          </cell>
          <cell r="H50">
            <v>66589282.75</v>
          </cell>
          <cell r="I50" t="str">
            <v>P</v>
          </cell>
          <cell r="J50">
            <v>7.78</v>
          </cell>
          <cell r="K50" t="str">
            <v>F</v>
          </cell>
          <cell r="L50">
            <v>495671.47</v>
          </cell>
          <cell r="M50">
            <v>1</v>
          </cell>
          <cell r="N50" t="str">
            <v>Y</v>
          </cell>
          <cell r="O50">
            <v>1102009</v>
          </cell>
          <cell r="P50">
            <v>10054776.880000001</v>
          </cell>
          <cell r="Q50">
            <v>0</v>
          </cell>
        </row>
        <row r="51">
          <cell r="C51" t="str">
            <v>011019064</v>
          </cell>
          <cell r="D51" t="str">
            <v>PENNSVILLE SH</v>
          </cell>
          <cell r="E51">
            <v>500</v>
          </cell>
          <cell r="F51">
            <v>7011999</v>
          </cell>
          <cell r="G51">
            <v>700000</v>
          </cell>
          <cell r="H51">
            <v>637000</v>
          </cell>
          <cell r="I51" t="str">
            <v>I</v>
          </cell>
          <cell r="J51">
            <v>7.0812499999999998</v>
          </cell>
          <cell r="K51" t="str">
            <v>A</v>
          </cell>
          <cell r="L51">
            <v>0</v>
          </cell>
          <cell r="M51">
            <v>1</v>
          </cell>
          <cell r="N51" t="str">
            <v>Y</v>
          </cell>
          <cell r="O51">
            <v>7052004</v>
          </cell>
          <cell r="P51">
            <v>0</v>
          </cell>
          <cell r="Q51">
            <v>0</v>
          </cell>
        </row>
        <row r="52">
          <cell r="C52" t="str">
            <v>011019348</v>
          </cell>
          <cell r="D52" t="str">
            <v>OKLAHOMA CITY</v>
          </cell>
          <cell r="E52">
            <v>300</v>
          </cell>
          <cell r="F52">
            <v>10071998</v>
          </cell>
          <cell r="G52">
            <v>53000000</v>
          </cell>
          <cell r="H52">
            <v>12719700.210000001</v>
          </cell>
          <cell r="I52" t="str">
            <v>I</v>
          </cell>
          <cell r="J52">
            <v>3.5812499999999998</v>
          </cell>
          <cell r="K52" t="str">
            <v>A</v>
          </cell>
          <cell r="L52">
            <v>0</v>
          </cell>
          <cell r="M52">
            <v>1</v>
          </cell>
          <cell r="N52" t="str">
            <v>Y</v>
          </cell>
          <cell r="O52">
            <v>2282009</v>
          </cell>
          <cell r="P52">
            <v>90.82</v>
          </cell>
          <cell r="Q52">
            <v>0</v>
          </cell>
        </row>
        <row r="53">
          <cell r="C53" t="str">
            <v>011019395</v>
          </cell>
          <cell r="D53" t="str">
            <v>FOREST RIDGE</v>
          </cell>
          <cell r="E53">
            <v>300</v>
          </cell>
          <cell r="F53">
            <v>12231998</v>
          </cell>
          <cell r="G53">
            <v>1200000</v>
          </cell>
          <cell r="H53">
            <v>151773.76000000001</v>
          </cell>
          <cell r="I53" t="str">
            <v>P</v>
          </cell>
          <cell r="J53">
            <v>9.375</v>
          </cell>
          <cell r="K53" t="str">
            <v>A</v>
          </cell>
          <cell r="L53">
            <v>38697.839999999997</v>
          </cell>
          <cell r="M53">
            <v>1</v>
          </cell>
          <cell r="N53" t="str">
            <v>N</v>
          </cell>
          <cell r="O53">
            <v>1102002</v>
          </cell>
          <cell r="P53">
            <v>40473.24</v>
          </cell>
          <cell r="Q53">
            <v>0</v>
          </cell>
        </row>
        <row r="54">
          <cell r="C54" t="str">
            <v>011019651</v>
          </cell>
          <cell r="D54" t="str">
            <v>LOEHMANN'S SE</v>
          </cell>
          <cell r="E54">
            <v>1000</v>
          </cell>
          <cell r="F54">
            <v>12301998</v>
          </cell>
          <cell r="G54">
            <v>9000000</v>
          </cell>
          <cell r="H54">
            <v>8768969.7200000007</v>
          </cell>
          <cell r="I54" t="str">
            <v>P</v>
          </cell>
          <cell r="J54">
            <v>7.5</v>
          </cell>
          <cell r="K54" t="str">
            <v>F</v>
          </cell>
          <cell r="L54">
            <v>63596.93</v>
          </cell>
          <cell r="M54">
            <v>1</v>
          </cell>
          <cell r="N54" t="str">
            <v>Y</v>
          </cell>
          <cell r="O54">
            <v>1102009</v>
          </cell>
          <cell r="P54">
            <v>79938.559999999998</v>
          </cell>
          <cell r="Q54">
            <v>2498.08</v>
          </cell>
        </row>
        <row r="55">
          <cell r="C55" t="str">
            <v>011019695</v>
          </cell>
          <cell r="D55" t="str">
            <v>SHOETTLER VIL</v>
          </cell>
          <cell r="E55">
            <v>500</v>
          </cell>
          <cell r="F55">
            <v>11231998</v>
          </cell>
          <cell r="G55">
            <v>3500000</v>
          </cell>
          <cell r="H55">
            <v>1217948.78</v>
          </cell>
          <cell r="I55" t="str">
            <v>I</v>
          </cell>
          <cell r="J55">
            <v>6.625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12102003</v>
          </cell>
          <cell r="P55">
            <v>0</v>
          </cell>
          <cell r="Q55">
            <v>0</v>
          </cell>
        </row>
        <row r="56">
          <cell r="C56" t="str">
            <v>011019866</v>
          </cell>
          <cell r="D56" t="str">
            <v>TREETOPS APAR</v>
          </cell>
          <cell r="E56">
            <v>203</v>
          </cell>
          <cell r="F56">
            <v>10301998</v>
          </cell>
          <cell r="G56">
            <v>9300000</v>
          </cell>
          <cell r="H56">
            <v>8050015</v>
          </cell>
          <cell r="I56" t="str">
            <v>I</v>
          </cell>
          <cell r="J56">
            <v>7.3312499999999998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2012002</v>
          </cell>
          <cell r="P56">
            <v>0</v>
          </cell>
          <cell r="Q56">
            <v>0</v>
          </cell>
        </row>
        <row r="57">
          <cell r="C57" t="str">
            <v>011020164</v>
          </cell>
          <cell r="D57" t="str">
            <v>CAMDEN AT PAL</v>
          </cell>
          <cell r="E57">
            <v>1000</v>
          </cell>
          <cell r="F57">
            <v>11041998</v>
          </cell>
          <cell r="G57">
            <v>5500000</v>
          </cell>
          <cell r="H57">
            <v>5500000</v>
          </cell>
          <cell r="I57" t="str">
            <v>I</v>
          </cell>
          <cell r="J57">
            <v>6.5837500000000002</v>
          </cell>
          <cell r="K57" t="str">
            <v>A</v>
          </cell>
          <cell r="L57">
            <v>0</v>
          </cell>
          <cell r="M57">
            <v>1</v>
          </cell>
          <cell r="N57" t="str">
            <v>Y</v>
          </cell>
          <cell r="O57">
            <v>12012008</v>
          </cell>
          <cell r="P57">
            <v>0</v>
          </cell>
          <cell r="Q57">
            <v>0</v>
          </cell>
        </row>
        <row r="58">
          <cell r="C58" t="str">
            <v>011020168</v>
          </cell>
          <cell r="D58" t="str">
            <v>PARK PALACE A</v>
          </cell>
          <cell r="E58">
            <v>1000</v>
          </cell>
          <cell r="F58">
            <v>11241998</v>
          </cell>
          <cell r="G58">
            <v>1950000</v>
          </cell>
          <cell r="H58">
            <v>1950000</v>
          </cell>
          <cell r="I58" t="str">
            <v>I</v>
          </cell>
          <cell r="J58">
            <v>6.5812499999999998</v>
          </cell>
          <cell r="K58" t="str">
            <v>A</v>
          </cell>
          <cell r="L58">
            <v>0</v>
          </cell>
          <cell r="M58">
            <v>1</v>
          </cell>
          <cell r="N58" t="str">
            <v>Y</v>
          </cell>
          <cell r="O58">
            <v>12052008</v>
          </cell>
          <cell r="P58">
            <v>81242.100000000006</v>
          </cell>
          <cell r="Q58">
            <v>0</v>
          </cell>
        </row>
        <row r="59">
          <cell r="C59" t="str">
            <v>011020175</v>
          </cell>
          <cell r="D59" t="str">
            <v>BALMORAL VILL</v>
          </cell>
          <cell r="E59">
            <v>1000</v>
          </cell>
          <cell r="F59">
            <v>12181998</v>
          </cell>
          <cell r="G59">
            <v>4300000</v>
          </cell>
          <cell r="H59">
            <v>4003000</v>
          </cell>
          <cell r="I59" t="str">
            <v>I</v>
          </cell>
          <cell r="J59">
            <v>6.5812499999999998</v>
          </cell>
          <cell r="K59" t="str">
            <v>A</v>
          </cell>
          <cell r="L59">
            <v>0</v>
          </cell>
          <cell r="M59">
            <v>1</v>
          </cell>
          <cell r="N59" t="str">
            <v>Y</v>
          </cell>
          <cell r="O59">
            <v>1052009</v>
          </cell>
          <cell r="P59">
            <v>0</v>
          </cell>
          <cell r="Q59">
            <v>0</v>
          </cell>
        </row>
        <row r="60">
          <cell r="C60" t="str">
            <v>011020757</v>
          </cell>
          <cell r="D60" t="str">
            <v>HARTE-HANKS B</v>
          </cell>
          <cell r="E60">
            <v>1000</v>
          </cell>
          <cell r="F60">
            <v>4301999</v>
          </cell>
          <cell r="G60">
            <v>3300000</v>
          </cell>
          <cell r="H60">
            <v>3234843.92</v>
          </cell>
          <cell r="I60" t="str">
            <v>P</v>
          </cell>
          <cell r="J60">
            <v>8</v>
          </cell>
          <cell r="K60" t="str">
            <v>F</v>
          </cell>
          <cell r="L60">
            <v>24489.49</v>
          </cell>
          <cell r="M60">
            <v>1</v>
          </cell>
          <cell r="N60" t="str">
            <v>Y</v>
          </cell>
          <cell r="O60">
            <v>5102009</v>
          </cell>
          <cell r="P60">
            <v>181250</v>
          </cell>
          <cell r="Q60">
            <v>6250</v>
          </cell>
        </row>
        <row r="61">
          <cell r="C61" t="str">
            <v>011020860</v>
          </cell>
          <cell r="D61" t="str">
            <v>AK ASHDALELLC</v>
          </cell>
          <cell r="E61">
            <v>1000</v>
          </cell>
          <cell r="F61">
            <v>4071999</v>
          </cell>
          <cell r="G61">
            <v>5435000</v>
          </cell>
          <cell r="H61">
            <v>5248801.16</v>
          </cell>
          <cell r="I61" t="str">
            <v>P</v>
          </cell>
          <cell r="J61">
            <v>7.69</v>
          </cell>
          <cell r="K61" t="str">
            <v>F</v>
          </cell>
          <cell r="L61">
            <v>41244.699999999997</v>
          </cell>
          <cell r="M61">
            <v>1</v>
          </cell>
          <cell r="N61" t="str">
            <v>Y</v>
          </cell>
          <cell r="O61">
            <v>4102009</v>
          </cell>
          <cell r="P61">
            <v>80772.929999999993</v>
          </cell>
          <cell r="Q61">
            <v>3762.58</v>
          </cell>
        </row>
        <row r="62">
          <cell r="C62" t="str">
            <v>011020924</v>
          </cell>
          <cell r="D62" t="str">
            <v>RED ROSE COMM</v>
          </cell>
          <cell r="E62">
            <v>1000</v>
          </cell>
          <cell r="F62">
            <v>4281999</v>
          </cell>
          <cell r="G62">
            <v>28320000</v>
          </cell>
          <cell r="H62">
            <v>28247082.309999999</v>
          </cell>
          <cell r="I62" t="str">
            <v>P</v>
          </cell>
          <cell r="J62">
            <v>7.66</v>
          </cell>
          <cell r="K62" t="str">
            <v>F</v>
          </cell>
          <cell r="L62">
            <v>203341.41</v>
          </cell>
          <cell r="M62">
            <v>1</v>
          </cell>
          <cell r="N62" t="str">
            <v>Y</v>
          </cell>
          <cell r="O62">
            <v>5102009</v>
          </cell>
          <cell r="P62">
            <v>61741.4</v>
          </cell>
          <cell r="Q62">
            <v>890</v>
          </cell>
        </row>
        <row r="63">
          <cell r="C63" t="str">
            <v>011021015</v>
          </cell>
          <cell r="D63" t="str">
            <v>ST. CROIX AT</v>
          </cell>
          <cell r="E63">
            <v>1500</v>
          </cell>
          <cell r="F63">
            <v>8222000</v>
          </cell>
          <cell r="G63">
            <v>29800000</v>
          </cell>
          <cell r="H63">
            <v>29800000</v>
          </cell>
          <cell r="I63" t="str">
            <v>I</v>
          </cell>
          <cell r="J63">
            <v>8.33</v>
          </cell>
          <cell r="K63" t="str">
            <v>F</v>
          </cell>
          <cell r="L63">
            <v>0</v>
          </cell>
          <cell r="M63">
            <v>1</v>
          </cell>
          <cell r="N63" t="str">
            <v>Y</v>
          </cell>
          <cell r="O63">
            <v>9052015</v>
          </cell>
          <cell r="P63">
            <v>12023.08</v>
          </cell>
          <cell r="Q63">
            <v>6000</v>
          </cell>
        </row>
        <row r="64">
          <cell r="C64" t="str">
            <v>011021053</v>
          </cell>
          <cell r="D64" t="str">
            <v>NEWKIRK ASSOC</v>
          </cell>
          <cell r="E64">
            <v>300</v>
          </cell>
          <cell r="F64">
            <v>3021999</v>
          </cell>
          <cell r="G64">
            <v>100000000</v>
          </cell>
          <cell r="H64">
            <v>111362075</v>
          </cell>
          <cell r="I64" t="str">
            <v>I</v>
          </cell>
          <cell r="J64">
            <v>10.08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3012002</v>
          </cell>
          <cell r="P64">
            <v>0</v>
          </cell>
          <cell r="Q64">
            <v>0</v>
          </cell>
        </row>
        <row r="65">
          <cell r="C65" t="str">
            <v>011021201</v>
          </cell>
          <cell r="D65" t="str">
            <v>WESTWOOD MEDI</v>
          </cell>
          <cell r="E65">
            <v>300</v>
          </cell>
          <cell r="F65">
            <v>11092000</v>
          </cell>
          <cell r="G65">
            <v>16400000</v>
          </cell>
          <cell r="H65">
            <v>16400000</v>
          </cell>
          <cell r="I65" t="str">
            <v>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 t="str">
            <v>Y</v>
          </cell>
          <cell r="O65">
            <v>12012003</v>
          </cell>
          <cell r="P65">
            <v>220995.27</v>
          </cell>
          <cell r="Q65">
            <v>97729.84</v>
          </cell>
        </row>
        <row r="66">
          <cell r="C66" t="str">
            <v>011021362</v>
          </cell>
          <cell r="D66" t="str">
            <v>CONSOLIDATED</v>
          </cell>
          <cell r="E66">
            <v>200</v>
          </cell>
          <cell r="F66">
            <v>6041999</v>
          </cell>
          <cell r="G66">
            <v>14000000</v>
          </cell>
          <cell r="H66">
            <v>14000000</v>
          </cell>
          <cell r="I66" t="str">
            <v>I</v>
          </cell>
          <cell r="J66">
            <v>8.125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1012002</v>
          </cell>
          <cell r="P66">
            <v>0.04</v>
          </cell>
          <cell r="Q66">
            <v>0</v>
          </cell>
        </row>
        <row r="67">
          <cell r="C67" t="str">
            <v>011021394</v>
          </cell>
          <cell r="D67" t="str">
            <v>HOUSTON OFFIC</v>
          </cell>
          <cell r="E67">
            <v>300</v>
          </cell>
          <cell r="F67">
            <v>4011999</v>
          </cell>
          <cell r="G67">
            <v>38000000</v>
          </cell>
          <cell r="H67">
            <v>38000000</v>
          </cell>
          <cell r="I67" t="str">
            <v>I</v>
          </cell>
          <cell r="J67">
            <v>7.29</v>
          </cell>
          <cell r="K67" t="str">
            <v>A</v>
          </cell>
          <cell r="L67">
            <v>0</v>
          </cell>
          <cell r="M67">
            <v>1</v>
          </cell>
          <cell r="N67" t="str">
            <v>Y</v>
          </cell>
          <cell r="O67">
            <v>4012002</v>
          </cell>
          <cell r="P67">
            <v>49916.61</v>
          </cell>
          <cell r="Q67">
            <v>13129.25</v>
          </cell>
        </row>
        <row r="68">
          <cell r="C68" t="str">
            <v>011021600</v>
          </cell>
          <cell r="D68" t="str">
            <v>MEADOWS ON TH</v>
          </cell>
          <cell r="E68">
            <v>106</v>
          </cell>
          <cell r="F68">
            <v>4061999</v>
          </cell>
          <cell r="G68">
            <v>7150000</v>
          </cell>
          <cell r="H68">
            <v>7150000</v>
          </cell>
          <cell r="I68" t="str">
            <v>I</v>
          </cell>
          <cell r="J68">
            <v>9.0812500000000007</v>
          </cell>
          <cell r="K68" t="str">
            <v>A</v>
          </cell>
          <cell r="L68">
            <v>0</v>
          </cell>
          <cell r="M68">
            <v>1</v>
          </cell>
          <cell r="N68" t="str">
            <v>Y</v>
          </cell>
          <cell r="O68">
            <v>1012002</v>
          </cell>
          <cell r="P68">
            <v>0</v>
          </cell>
          <cell r="Q68">
            <v>0</v>
          </cell>
        </row>
        <row r="69">
          <cell r="C69" t="str">
            <v>011021702</v>
          </cell>
          <cell r="D69" t="str">
            <v>REMOND CLIFF</v>
          </cell>
          <cell r="E69">
            <v>1000</v>
          </cell>
          <cell r="F69">
            <v>6081999</v>
          </cell>
          <cell r="G69">
            <v>3200000</v>
          </cell>
          <cell r="H69">
            <v>3140873.75</v>
          </cell>
          <cell r="I69" t="str">
            <v>P</v>
          </cell>
          <cell r="J69">
            <v>8.16</v>
          </cell>
          <cell r="K69" t="str">
            <v>F</v>
          </cell>
          <cell r="L69">
            <v>24109.14</v>
          </cell>
          <cell r="M69">
            <v>1</v>
          </cell>
          <cell r="N69" t="str">
            <v>Y</v>
          </cell>
          <cell r="O69">
            <v>6102009</v>
          </cell>
          <cell r="P69">
            <v>61875.09</v>
          </cell>
          <cell r="Q69">
            <v>2291.67</v>
          </cell>
        </row>
        <row r="70">
          <cell r="C70" t="str">
            <v>011021815</v>
          </cell>
          <cell r="D70" t="str">
            <v>MARSH LANDING</v>
          </cell>
          <cell r="E70">
            <v>1000</v>
          </cell>
          <cell r="F70">
            <v>12142000</v>
          </cell>
          <cell r="G70">
            <v>2460000</v>
          </cell>
          <cell r="H70">
            <v>2447837.4700000002</v>
          </cell>
          <cell r="I70" t="str">
            <v>P</v>
          </cell>
          <cell r="J70">
            <v>7.9</v>
          </cell>
          <cell r="K70" t="str">
            <v>F</v>
          </cell>
          <cell r="L70">
            <v>17879.41</v>
          </cell>
          <cell r="M70">
            <v>1</v>
          </cell>
          <cell r="N70" t="str">
            <v>Y</v>
          </cell>
          <cell r="O70">
            <v>1052011</v>
          </cell>
          <cell r="P70">
            <v>121517.96</v>
          </cell>
          <cell r="Q70">
            <v>2534.08</v>
          </cell>
        </row>
        <row r="71">
          <cell r="C71" t="str">
            <v>011022669</v>
          </cell>
          <cell r="D71" t="str">
            <v>SCOTT COMPANY</v>
          </cell>
          <cell r="E71">
            <v>1000</v>
          </cell>
          <cell r="F71">
            <v>7191999</v>
          </cell>
          <cell r="G71">
            <v>3000000</v>
          </cell>
          <cell r="H71">
            <v>2949539.72</v>
          </cell>
          <cell r="I71" t="str">
            <v>P</v>
          </cell>
          <cell r="J71">
            <v>8.2100000000000009</v>
          </cell>
          <cell r="K71" t="str">
            <v>F</v>
          </cell>
          <cell r="L71">
            <v>22708.94</v>
          </cell>
          <cell r="M71">
            <v>1</v>
          </cell>
          <cell r="N71" t="str">
            <v>Y</v>
          </cell>
          <cell r="O71">
            <v>8102009</v>
          </cell>
          <cell r="P71">
            <v>264237.59999999998</v>
          </cell>
          <cell r="Q71">
            <v>3333.33</v>
          </cell>
        </row>
        <row r="72">
          <cell r="C72" t="str">
            <v>011022749</v>
          </cell>
          <cell r="D72" t="str">
            <v>LAUREL APARTM</v>
          </cell>
          <cell r="E72">
            <v>1000</v>
          </cell>
          <cell r="F72">
            <v>5031999</v>
          </cell>
          <cell r="G72">
            <v>4600000</v>
          </cell>
          <cell r="H72">
            <v>4600000</v>
          </cell>
          <cell r="I72" t="str">
            <v>I</v>
          </cell>
          <cell r="J72">
            <v>6.8312499999999998</v>
          </cell>
          <cell r="K72" t="str">
            <v>A</v>
          </cell>
          <cell r="L72">
            <v>0</v>
          </cell>
          <cell r="M72">
            <v>1</v>
          </cell>
          <cell r="N72" t="str">
            <v>Y</v>
          </cell>
          <cell r="O72">
            <v>6012009</v>
          </cell>
          <cell r="P72">
            <v>210030.44</v>
          </cell>
          <cell r="Q72">
            <v>0</v>
          </cell>
        </row>
        <row r="73">
          <cell r="C73" t="str">
            <v>011023007</v>
          </cell>
          <cell r="D73" t="str">
            <v>INTESYS INDUS</v>
          </cell>
          <cell r="E73">
            <v>1000</v>
          </cell>
          <cell r="F73">
            <v>7301999</v>
          </cell>
          <cell r="G73">
            <v>13130000</v>
          </cell>
          <cell r="H73">
            <v>12903286.039999999</v>
          </cell>
          <cell r="I73" t="str">
            <v>P</v>
          </cell>
          <cell r="J73">
            <v>8.08</v>
          </cell>
          <cell r="K73" t="str">
            <v>F</v>
          </cell>
          <cell r="L73">
            <v>98171.15</v>
          </cell>
          <cell r="M73">
            <v>1</v>
          </cell>
          <cell r="N73" t="str">
            <v>Y</v>
          </cell>
          <cell r="O73">
            <v>8102009</v>
          </cell>
          <cell r="P73">
            <v>63137.5</v>
          </cell>
          <cell r="Q73">
            <v>0</v>
          </cell>
        </row>
        <row r="74">
          <cell r="C74" t="str">
            <v>011023280</v>
          </cell>
          <cell r="D74" t="str">
            <v>ONE COLORADO</v>
          </cell>
          <cell r="E74">
            <v>500</v>
          </cell>
          <cell r="F74">
            <v>6171999</v>
          </cell>
          <cell r="G74">
            <v>4130000</v>
          </cell>
          <cell r="H74">
            <v>2340333.42</v>
          </cell>
          <cell r="I74" t="str">
            <v>Q</v>
          </cell>
          <cell r="J74">
            <v>8.5812500000000007</v>
          </cell>
          <cell r="K74" t="str">
            <v>A</v>
          </cell>
          <cell r="L74">
            <v>68833.33</v>
          </cell>
          <cell r="M74">
            <v>1</v>
          </cell>
          <cell r="N74" t="str">
            <v>N</v>
          </cell>
          <cell r="O74">
            <v>7102004</v>
          </cell>
          <cell r="P74">
            <v>391957.61</v>
          </cell>
          <cell r="Q74">
            <v>0</v>
          </cell>
        </row>
        <row r="75">
          <cell r="C75" t="str">
            <v>011023305</v>
          </cell>
          <cell r="D75" t="str">
            <v>HENRY MANOR</v>
          </cell>
          <cell r="E75">
            <v>1000</v>
          </cell>
          <cell r="F75">
            <v>11162000</v>
          </cell>
          <cell r="G75">
            <v>836000</v>
          </cell>
          <cell r="H75">
            <v>823799.66</v>
          </cell>
          <cell r="I75" t="str">
            <v>P</v>
          </cell>
          <cell r="J75">
            <v>8.1</v>
          </cell>
          <cell r="K75" t="str">
            <v>F</v>
          </cell>
          <cell r="L75">
            <v>7044.76</v>
          </cell>
          <cell r="M75">
            <v>1</v>
          </cell>
          <cell r="N75" t="str">
            <v>Y</v>
          </cell>
          <cell r="O75">
            <v>12052010</v>
          </cell>
          <cell r="P75">
            <v>9375.0300000000007</v>
          </cell>
          <cell r="Q75">
            <v>1041.67</v>
          </cell>
        </row>
        <row r="76">
          <cell r="C76" t="str">
            <v>011023578</v>
          </cell>
          <cell r="D76" t="str">
            <v>1500 BROADWAY</v>
          </cell>
          <cell r="E76">
            <v>300</v>
          </cell>
          <cell r="F76">
            <v>7301999</v>
          </cell>
          <cell r="G76">
            <v>8800000</v>
          </cell>
          <cell r="H76">
            <v>6200000</v>
          </cell>
          <cell r="I76" t="str">
            <v>I</v>
          </cell>
          <cell r="J76">
            <v>7.09</v>
          </cell>
          <cell r="K76" t="str">
            <v>A</v>
          </cell>
          <cell r="L76">
            <v>0</v>
          </cell>
          <cell r="M76">
            <v>1</v>
          </cell>
          <cell r="N76" t="str">
            <v>Y</v>
          </cell>
          <cell r="O76">
            <v>8102002</v>
          </cell>
          <cell r="P76">
            <v>455282.63</v>
          </cell>
          <cell r="Q76">
            <v>1856</v>
          </cell>
        </row>
        <row r="77">
          <cell r="C77" t="str">
            <v>011024082</v>
          </cell>
          <cell r="D77" t="str">
            <v>ARIZONA MILLS</v>
          </cell>
          <cell r="E77">
            <v>1000</v>
          </cell>
          <cell r="F77">
            <v>10022000</v>
          </cell>
          <cell r="G77">
            <v>146000000</v>
          </cell>
          <cell r="H77">
            <v>145026540.55000001</v>
          </cell>
          <cell r="I77" t="str">
            <v>P</v>
          </cell>
          <cell r="J77">
            <v>7.8949999999999996</v>
          </cell>
          <cell r="K77" t="str">
            <v>F</v>
          </cell>
          <cell r="L77">
            <v>1060628.8</v>
          </cell>
          <cell r="M77">
            <v>1</v>
          </cell>
          <cell r="N77" t="str">
            <v>Y</v>
          </cell>
          <cell r="O77">
            <v>10052010</v>
          </cell>
          <cell r="P77">
            <v>181016.85</v>
          </cell>
          <cell r="Q77">
            <v>15375</v>
          </cell>
        </row>
        <row r="78">
          <cell r="C78" t="str">
            <v>011024341</v>
          </cell>
          <cell r="D78" t="str">
            <v>AT &amp; T CENTER</v>
          </cell>
          <cell r="E78">
            <v>200</v>
          </cell>
          <cell r="F78">
            <v>11231999</v>
          </cell>
          <cell r="G78">
            <v>45500000</v>
          </cell>
          <cell r="H78">
            <v>34300000</v>
          </cell>
          <cell r="I78" t="str">
            <v>I</v>
          </cell>
          <cell r="J78">
            <v>7.8</v>
          </cell>
          <cell r="K78" t="str">
            <v>A</v>
          </cell>
          <cell r="L78">
            <v>0</v>
          </cell>
          <cell r="M78">
            <v>1</v>
          </cell>
          <cell r="N78" t="str">
            <v>Y</v>
          </cell>
          <cell r="O78">
            <v>12012001</v>
          </cell>
          <cell r="P78">
            <v>538891.24</v>
          </cell>
          <cell r="Q78">
            <v>8801.3799999999992</v>
          </cell>
        </row>
        <row r="79">
          <cell r="C79" t="str">
            <v>011024358</v>
          </cell>
          <cell r="D79" t="str">
            <v>100 MAIN STRE</v>
          </cell>
          <cell r="E79">
            <v>500</v>
          </cell>
          <cell r="F79">
            <v>8091999</v>
          </cell>
          <cell r="G79">
            <v>200000</v>
          </cell>
          <cell r="H79">
            <v>140000.06</v>
          </cell>
          <cell r="I79" t="str">
            <v>Q</v>
          </cell>
          <cell r="J79">
            <v>7.625</v>
          </cell>
          <cell r="K79" t="str">
            <v>A</v>
          </cell>
          <cell r="L79">
            <v>3333.33</v>
          </cell>
          <cell r="M79">
            <v>1</v>
          </cell>
          <cell r="N79" t="str">
            <v>Y</v>
          </cell>
          <cell r="O79">
            <v>2102005</v>
          </cell>
          <cell r="P79">
            <v>0</v>
          </cell>
          <cell r="Q79">
            <v>0</v>
          </cell>
        </row>
        <row r="80">
          <cell r="C80" t="str">
            <v>011024371</v>
          </cell>
          <cell r="D80" t="str">
            <v>CITIVEST MULT</v>
          </cell>
          <cell r="E80">
            <v>200</v>
          </cell>
          <cell r="F80">
            <v>10271999</v>
          </cell>
          <cell r="G80">
            <v>6800000</v>
          </cell>
          <cell r="H80">
            <v>6800000</v>
          </cell>
          <cell r="I80" t="str">
            <v>I</v>
          </cell>
          <cell r="J80">
            <v>8.15</v>
          </cell>
          <cell r="K80" t="str">
            <v>A</v>
          </cell>
          <cell r="L80">
            <v>0</v>
          </cell>
          <cell r="M80">
            <v>1</v>
          </cell>
          <cell r="N80" t="str">
            <v>Y</v>
          </cell>
          <cell r="O80">
            <v>11012001</v>
          </cell>
          <cell r="P80">
            <v>139550.98000000001</v>
          </cell>
          <cell r="Q80">
            <v>7270.83</v>
          </cell>
        </row>
        <row r="81">
          <cell r="C81" t="str">
            <v>011024493</v>
          </cell>
          <cell r="D81" t="str">
            <v>BOXER PORTFOL</v>
          </cell>
          <cell r="E81">
            <v>300</v>
          </cell>
          <cell r="F81">
            <v>9221999</v>
          </cell>
          <cell r="G81">
            <v>1700000</v>
          </cell>
          <cell r="H81">
            <v>1700000</v>
          </cell>
          <cell r="I81" t="str">
            <v>I</v>
          </cell>
          <cell r="J81">
            <v>6.09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10012002</v>
          </cell>
          <cell r="P81">
            <v>3854.19</v>
          </cell>
          <cell r="Q81">
            <v>1238.1500000000001</v>
          </cell>
        </row>
        <row r="82">
          <cell r="C82" t="str">
            <v>011024767</v>
          </cell>
          <cell r="D82" t="str">
            <v>VILLAGES AT M</v>
          </cell>
          <cell r="E82">
            <v>1000</v>
          </cell>
          <cell r="F82">
            <v>9252000</v>
          </cell>
          <cell r="G82">
            <v>5400000</v>
          </cell>
          <cell r="H82">
            <v>5364857.1500000004</v>
          </cell>
          <cell r="I82" t="str">
            <v>P</v>
          </cell>
          <cell r="J82">
            <v>7.99</v>
          </cell>
          <cell r="K82" t="str">
            <v>F</v>
          </cell>
          <cell r="L82">
            <v>39585.65</v>
          </cell>
          <cell r="M82">
            <v>1</v>
          </cell>
          <cell r="N82" t="str">
            <v>N</v>
          </cell>
          <cell r="O82">
            <v>10052010</v>
          </cell>
          <cell r="P82">
            <v>174221.22</v>
          </cell>
          <cell r="Q82">
            <v>3770.83</v>
          </cell>
        </row>
        <row r="83">
          <cell r="C83" t="str">
            <v>011024955</v>
          </cell>
          <cell r="D83" t="str">
            <v>GENERAL GROWT</v>
          </cell>
          <cell r="E83">
            <v>200</v>
          </cell>
          <cell r="F83">
            <v>10281999</v>
          </cell>
          <cell r="G83">
            <v>130000000</v>
          </cell>
          <cell r="H83">
            <v>106250000</v>
          </cell>
          <cell r="I83" t="str">
            <v>I</v>
          </cell>
          <cell r="J83">
            <v>6.51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11012001</v>
          </cell>
          <cell r="P83">
            <v>351029.48</v>
          </cell>
          <cell r="Q83">
            <v>0</v>
          </cell>
        </row>
        <row r="84">
          <cell r="C84" t="str">
            <v>011024999</v>
          </cell>
          <cell r="D84" t="str">
            <v>DLJ - HARTEX</v>
          </cell>
          <cell r="E84">
            <v>1000</v>
          </cell>
          <cell r="F84">
            <v>11011999</v>
          </cell>
          <cell r="G84">
            <v>27200000</v>
          </cell>
          <cell r="H84">
            <v>26798360.18</v>
          </cell>
          <cell r="I84" t="str">
            <v>P</v>
          </cell>
          <cell r="J84">
            <v>8.2100000000000009</v>
          </cell>
          <cell r="K84" t="str">
            <v>F</v>
          </cell>
          <cell r="L84">
            <v>205862.46</v>
          </cell>
          <cell r="M84">
            <v>1</v>
          </cell>
          <cell r="N84" t="str">
            <v>Y</v>
          </cell>
          <cell r="O84">
            <v>11102009</v>
          </cell>
          <cell r="P84">
            <v>265694.84999999998</v>
          </cell>
          <cell r="Q84">
            <v>21776</v>
          </cell>
        </row>
        <row r="85">
          <cell r="C85" t="str">
            <v>011025001</v>
          </cell>
          <cell r="D85" t="str">
            <v>DLJ/HARTEX PO</v>
          </cell>
          <cell r="E85">
            <v>400</v>
          </cell>
          <cell r="F85">
            <v>11011999</v>
          </cell>
          <cell r="G85">
            <v>25000000</v>
          </cell>
          <cell r="H85">
            <v>10738739.140000001</v>
          </cell>
          <cell r="I85" t="str">
            <v>I</v>
          </cell>
          <cell r="J85">
            <v>10</v>
          </cell>
          <cell r="K85" t="str">
            <v>A</v>
          </cell>
          <cell r="L85">
            <v>0</v>
          </cell>
          <cell r="M85">
            <v>1</v>
          </cell>
          <cell r="N85" t="str">
            <v>Y</v>
          </cell>
          <cell r="O85">
            <v>11012003</v>
          </cell>
          <cell r="P85">
            <v>121205.45</v>
          </cell>
          <cell r="Q85">
            <v>0</v>
          </cell>
        </row>
        <row r="86">
          <cell r="C86" t="str">
            <v>011025068</v>
          </cell>
          <cell r="D86" t="str">
            <v>EXTRA STORAGE</v>
          </cell>
          <cell r="E86">
            <v>300</v>
          </cell>
          <cell r="F86">
            <v>9221999</v>
          </cell>
          <cell r="G86">
            <v>1900000</v>
          </cell>
          <cell r="H86">
            <v>1900000</v>
          </cell>
          <cell r="I86" t="str">
            <v>I</v>
          </cell>
          <cell r="J86">
            <v>7.0812499999999998</v>
          </cell>
          <cell r="K86" t="str">
            <v>A</v>
          </cell>
          <cell r="L86">
            <v>0</v>
          </cell>
          <cell r="M86">
            <v>1</v>
          </cell>
          <cell r="N86" t="str">
            <v>Y</v>
          </cell>
          <cell r="O86">
            <v>10102002</v>
          </cell>
          <cell r="P86">
            <v>28623.4</v>
          </cell>
          <cell r="Q86">
            <v>317.77999999999997</v>
          </cell>
        </row>
        <row r="87">
          <cell r="C87" t="str">
            <v>011025149</v>
          </cell>
          <cell r="D87" t="str">
            <v>CENTER CITY P</v>
          </cell>
          <cell r="E87">
            <v>1000</v>
          </cell>
          <cell r="F87">
            <v>2142000</v>
          </cell>
          <cell r="G87">
            <v>6400000</v>
          </cell>
          <cell r="H87">
            <v>6343205.7300000004</v>
          </cell>
          <cell r="I87" t="str">
            <v>P</v>
          </cell>
          <cell r="J87">
            <v>8.68</v>
          </cell>
          <cell r="K87" t="str">
            <v>F</v>
          </cell>
          <cell r="L87">
            <v>50029.2</v>
          </cell>
          <cell r="M87">
            <v>1</v>
          </cell>
          <cell r="N87" t="str">
            <v>Y</v>
          </cell>
          <cell r="O87">
            <v>3052010</v>
          </cell>
          <cell r="P87">
            <v>7260.81</v>
          </cell>
          <cell r="Q87">
            <v>3070</v>
          </cell>
        </row>
        <row r="88">
          <cell r="C88" t="str">
            <v>011025195</v>
          </cell>
          <cell r="D88" t="str">
            <v>OTAY LAKES BL</v>
          </cell>
          <cell r="E88">
            <v>700</v>
          </cell>
          <cell r="F88">
            <v>12061999</v>
          </cell>
          <cell r="G88">
            <v>2310000</v>
          </cell>
          <cell r="H88">
            <v>2287616.2000000002</v>
          </cell>
          <cell r="I88" t="str">
            <v>P</v>
          </cell>
          <cell r="J88">
            <v>8.8699999999999992</v>
          </cell>
          <cell r="K88" t="str">
            <v>F</v>
          </cell>
          <cell r="L88">
            <v>18371.12</v>
          </cell>
          <cell r="M88">
            <v>1</v>
          </cell>
          <cell r="N88" t="str">
            <v>Y</v>
          </cell>
          <cell r="O88">
            <v>1052007</v>
          </cell>
          <cell r="P88">
            <v>39696.660000000003</v>
          </cell>
          <cell r="Q88">
            <v>1243.17</v>
          </cell>
        </row>
        <row r="89">
          <cell r="C89" t="str">
            <v>011025220</v>
          </cell>
          <cell r="D89" t="str">
            <v>ANTOINE CROSS</v>
          </cell>
          <cell r="E89">
            <v>300</v>
          </cell>
          <cell r="F89">
            <v>9221999</v>
          </cell>
          <cell r="G89">
            <v>1950000</v>
          </cell>
          <cell r="H89">
            <v>1950000</v>
          </cell>
          <cell r="I89" t="str">
            <v>I</v>
          </cell>
          <cell r="J89">
            <v>6.09</v>
          </cell>
          <cell r="K89" t="str">
            <v>A</v>
          </cell>
          <cell r="L89">
            <v>0</v>
          </cell>
          <cell r="M89">
            <v>1</v>
          </cell>
          <cell r="N89" t="str">
            <v>Y</v>
          </cell>
          <cell r="O89">
            <v>10012002</v>
          </cell>
          <cell r="P89">
            <v>1984.07</v>
          </cell>
          <cell r="Q89">
            <v>981</v>
          </cell>
        </row>
        <row r="90">
          <cell r="C90" t="str">
            <v>011025221</v>
          </cell>
          <cell r="D90" t="str">
            <v>5909/5959 WES</v>
          </cell>
          <cell r="E90">
            <v>300</v>
          </cell>
          <cell r="F90">
            <v>9221999</v>
          </cell>
          <cell r="G90">
            <v>7035000</v>
          </cell>
          <cell r="H90">
            <v>7035000</v>
          </cell>
          <cell r="I90" t="str">
            <v>I</v>
          </cell>
          <cell r="J90">
            <v>6.09</v>
          </cell>
          <cell r="K90" t="str">
            <v>A</v>
          </cell>
          <cell r="L90">
            <v>0</v>
          </cell>
          <cell r="M90">
            <v>1</v>
          </cell>
          <cell r="N90" t="str">
            <v>Y</v>
          </cell>
          <cell r="O90">
            <v>10012002</v>
          </cell>
          <cell r="P90">
            <v>92300.26</v>
          </cell>
          <cell r="Q90">
            <v>1911.52</v>
          </cell>
        </row>
        <row r="91">
          <cell r="C91" t="str">
            <v>011025223</v>
          </cell>
          <cell r="D91" t="str">
            <v>BOXER PORTFOL</v>
          </cell>
          <cell r="E91">
            <v>300</v>
          </cell>
          <cell r="F91">
            <v>9221999</v>
          </cell>
          <cell r="G91">
            <v>1920000</v>
          </cell>
          <cell r="H91">
            <v>1920000</v>
          </cell>
          <cell r="I91" t="str">
            <v>I</v>
          </cell>
          <cell r="J91">
            <v>6.09</v>
          </cell>
          <cell r="K91" t="str">
            <v>A</v>
          </cell>
          <cell r="L91">
            <v>0</v>
          </cell>
          <cell r="M91">
            <v>1</v>
          </cell>
          <cell r="N91" t="str">
            <v>Y</v>
          </cell>
          <cell r="O91">
            <v>10012002</v>
          </cell>
          <cell r="P91">
            <v>939.26</v>
          </cell>
          <cell r="Q91">
            <v>917.7</v>
          </cell>
        </row>
        <row r="92">
          <cell r="C92" t="str">
            <v>011025224</v>
          </cell>
          <cell r="D92" t="str">
            <v>BOXER PORTFOL</v>
          </cell>
          <cell r="E92">
            <v>300</v>
          </cell>
          <cell r="F92">
            <v>9221999</v>
          </cell>
          <cell r="G92">
            <v>2880000</v>
          </cell>
          <cell r="H92">
            <v>2880000</v>
          </cell>
          <cell r="I92" t="str">
            <v>I</v>
          </cell>
          <cell r="J92">
            <v>6.09</v>
          </cell>
          <cell r="K92" t="str">
            <v>A</v>
          </cell>
          <cell r="L92">
            <v>0</v>
          </cell>
          <cell r="M92">
            <v>1</v>
          </cell>
          <cell r="N92" t="str">
            <v>Y</v>
          </cell>
          <cell r="O92">
            <v>10012002</v>
          </cell>
          <cell r="P92">
            <v>11334.26</v>
          </cell>
          <cell r="Q92">
            <v>1409.66</v>
          </cell>
        </row>
        <row r="93">
          <cell r="C93" t="str">
            <v>011025227</v>
          </cell>
          <cell r="D93" t="str">
            <v>CRS TOWER - B</v>
          </cell>
          <cell r="E93">
            <v>300</v>
          </cell>
          <cell r="F93">
            <v>9221999</v>
          </cell>
          <cell r="G93">
            <v>3080000</v>
          </cell>
          <cell r="H93">
            <v>3080000</v>
          </cell>
          <cell r="I93" t="str">
            <v>I</v>
          </cell>
          <cell r="J93">
            <v>6.09</v>
          </cell>
          <cell r="K93" t="str">
            <v>A</v>
          </cell>
          <cell r="L93">
            <v>0</v>
          </cell>
          <cell r="M93">
            <v>1</v>
          </cell>
          <cell r="N93" t="str">
            <v>Y</v>
          </cell>
          <cell r="O93">
            <v>10012002</v>
          </cell>
          <cell r="P93">
            <v>10557.51</v>
          </cell>
          <cell r="Q93">
            <v>1039.25</v>
          </cell>
        </row>
        <row r="94">
          <cell r="C94" t="str">
            <v>011025228</v>
          </cell>
          <cell r="D94" t="str">
            <v>8449 WEST BEL</v>
          </cell>
          <cell r="E94">
            <v>300</v>
          </cell>
          <cell r="F94">
            <v>9221999</v>
          </cell>
          <cell r="G94">
            <v>1065000</v>
          </cell>
          <cell r="H94">
            <v>1065000</v>
          </cell>
          <cell r="I94" t="str">
            <v>I</v>
          </cell>
          <cell r="J94">
            <v>6.09</v>
          </cell>
          <cell r="K94" t="str">
            <v>A</v>
          </cell>
          <cell r="L94">
            <v>0</v>
          </cell>
          <cell r="M94">
            <v>1</v>
          </cell>
          <cell r="N94" t="str">
            <v>Y</v>
          </cell>
          <cell r="O94">
            <v>10012002</v>
          </cell>
          <cell r="P94">
            <v>13313.61</v>
          </cell>
          <cell r="Q94">
            <v>570.64</v>
          </cell>
        </row>
        <row r="95">
          <cell r="C95" t="str">
            <v>011025230</v>
          </cell>
          <cell r="D95" t="str">
            <v>711 HARWIN DR</v>
          </cell>
          <cell r="E95">
            <v>300</v>
          </cell>
          <cell r="F95">
            <v>9221999</v>
          </cell>
          <cell r="G95">
            <v>1310000</v>
          </cell>
          <cell r="H95">
            <v>1310000</v>
          </cell>
          <cell r="I95" t="str">
            <v>I</v>
          </cell>
          <cell r="J95">
            <v>6.09</v>
          </cell>
          <cell r="K95" t="str">
            <v>A</v>
          </cell>
          <cell r="L95">
            <v>0</v>
          </cell>
          <cell r="M95">
            <v>1</v>
          </cell>
          <cell r="N95" t="str">
            <v>Y</v>
          </cell>
          <cell r="O95">
            <v>10012002</v>
          </cell>
          <cell r="P95">
            <v>29469.119999999999</v>
          </cell>
          <cell r="Q95">
            <v>558.6</v>
          </cell>
        </row>
        <row r="96">
          <cell r="C96" t="str">
            <v>011025253</v>
          </cell>
          <cell r="D96" t="str">
            <v>CITATION CLUB</v>
          </cell>
          <cell r="E96">
            <v>300</v>
          </cell>
          <cell r="F96">
            <v>11101999</v>
          </cell>
          <cell r="G96">
            <v>750000</v>
          </cell>
          <cell r="H96">
            <v>214553.67</v>
          </cell>
          <cell r="I96" t="str">
            <v>P</v>
          </cell>
          <cell r="J96">
            <v>7.375</v>
          </cell>
          <cell r="K96" t="str">
            <v>A</v>
          </cell>
          <cell r="L96">
            <v>28500</v>
          </cell>
          <cell r="M96">
            <v>1</v>
          </cell>
          <cell r="N96" t="str">
            <v>Y</v>
          </cell>
          <cell r="O96">
            <v>11102002</v>
          </cell>
          <cell r="P96">
            <v>0</v>
          </cell>
          <cell r="Q96">
            <v>0</v>
          </cell>
        </row>
        <row r="97">
          <cell r="C97" t="str">
            <v>011025743</v>
          </cell>
          <cell r="D97" t="str">
            <v>TOWN SQUARE</v>
          </cell>
          <cell r="E97">
            <v>200</v>
          </cell>
          <cell r="F97">
            <v>2252000</v>
          </cell>
          <cell r="G97">
            <v>2358000</v>
          </cell>
          <cell r="H97">
            <v>2358000</v>
          </cell>
          <cell r="I97" t="str">
            <v>I</v>
          </cell>
          <cell r="J97">
            <v>7.25</v>
          </cell>
          <cell r="K97" t="str">
            <v>A</v>
          </cell>
          <cell r="L97">
            <v>0</v>
          </cell>
          <cell r="M97">
            <v>1</v>
          </cell>
          <cell r="N97" t="str">
            <v>Y</v>
          </cell>
          <cell r="O97">
            <v>3012002</v>
          </cell>
          <cell r="P97">
            <v>21250</v>
          </cell>
          <cell r="Q97">
            <v>0</v>
          </cell>
        </row>
        <row r="98">
          <cell r="C98" t="str">
            <v>011025849</v>
          </cell>
          <cell r="D98" t="str">
            <v>RENDINA/MEDIT</v>
          </cell>
          <cell r="E98">
            <v>300</v>
          </cell>
          <cell r="F98">
            <v>1282000</v>
          </cell>
          <cell r="G98">
            <v>68383923</v>
          </cell>
          <cell r="H98">
            <v>66002559.850000001</v>
          </cell>
          <cell r="I98" t="str">
            <v>F</v>
          </cell>
          <cell r="J98">
            <v>7.0837500000000002</v>
          </cell>
          <cell r="K98" t="str">
            <v>A</v>
          </cell>
          <cell r="L98">
            <v>655721.54</v>
          </cell>
          <cell r="M98">
            <v>1</v>
          </cell>
          <cell r="N98" t="str">
            <v>Y</v>
          </cell>
          <cell r="O98">
            <v>2012003</v>
          </cell>
          <cell r="P98">
            <v>1176996.22</v>
          </cell>
          <cell r="Q98">
            <v>61379.86</v>
          </cell>
        </row>
        <row r="99">
          <cell r="C99" t="str">
            <v>011025851</v>
          </cell>
          <cell r="D99" t="str">
            <v>REDINA/MEDITR</v>
          </cell>
          <cell r="E99">
            <v>300</v>
          </cell>
          <cell r="F99">
            <v>1282000</v>
          </cell>
          <cell r="G99">
            <v>5128323</v>
          </cell>
          <cell r="H99">
            <v>4889816.74</v>
          </cell>
          <cell r="I99" t="str">
            <v>F</v>
          </cell>
          <cell r="J99">
            <v>7.0837500000000002</v>
          </cell>
          <cell r="K99" t="str">
            <v>A</v>
          </cell>
          <cell r="L99">
            <v>49354.33</v>
          </cell>
          <cell r="M99">
            <v>1</v>
          </cell>
          <cell r="N99" t="str">
            <v>Y</v>
          </cell>
          <cell r="O99">
            <v>2012003</v>
          </cell>
          <cell r="P99">
            <v>62698.07</v>
          </cell>
          <cell r="Q99">
            <v>620.46</v>
          </cell>
        </row>
        <row r="100">
          <cell r="C100" t="str">
            <v>011025852</v>
          </cell>
          <cell r="D100" t="str">
            <v>HOLLYWOOD MED</v>
          </cell>
          <cell r="E100">
            <v>300</v>
          </cell>
          <cell r="F100">
            <v>1282000</v>
          </cell>
          <cell r="G100">
            <v>5857594</v>
          </cell>
          <cell r="H100">
            <v>5647290.2199999997</v>
          </cell>
          <cell r="I100" t="str">
            <v>F</v>
          </cell>
          <cell r="J100">
            <v>7.0837500000000002</v>
          </cell>
          <cell r="K100" t="str">
            <v>A</v>
          </cell>
          <cell r="L100">
            <v>56477.16</v>
          </cell>
          <cell r="M100">
            <v>1</v>
          </cell>
          <cell r="N100" t="str">
            <v>Y</v>
          </cell>
          <cell r="O100">
            <v>2012003</v>
          </cell>
          <cell r="P100">
            <v>201067.32</v>
          </cell>
          <cell r="Q100">
            <v>5677.57</v>
          </cell>
        </row>
        <row r="101">
          <cell r="C101" t="str">
            <v>011025854</v>
          </cell>
          <cell r="D101" t="str">
            <v>REDINA/MEDITR</v>
          </cell>
          <cell r="E101">
            <v>300</v>
          </cell>
          <cell r="F101">
            <v>1282000</v>
          </cell>
          <cell r="G101">
            <v>2246751</v>
          </cell>
          <cell r="H101">
            <v>2121987.17</v>
          </cell>
          <cell r="I101" t="str">
            <v>F</v>
          </cell>
          <cell r="J101">
            <v>7.0837500000000002</v>
          </cell>
          <cell r="K101" t="str">
            <v>A</v>
          </cell>
          <cell r="L101">
            <v>22726.41</v>
          </cell>
          <cell r="M101">
            <v>1</v>
          </cell>
          <cell r="N101" t="str">
            <v>Y</v>
          </cell>
          <cell r="O101">
            <v>2012003</v>
          </cell>
          <cell r="P101">
            <v>4261.6099999999997</v>
          </cell>
          <cell r="Q101">
            <v>221.73</v>
          </cell>
        </row>
        <row r="102">
          <cell r="C102" t="str">
            <v>011025855</v>
          </cell>
          <cell r="D102" t="str">
            <v>RENDINA/MEDIT</v>
          </cell>
          <cell r="E102">
            <v>300</v>
          </cell>
          <cell r="F102">
            <v>1282000</v>
          </cell>
          <cell r="G102">
            <v>5843008</v>
          </cell>
          <cell r="H102">
            <v>5598045.29</v>
          </cell>
          <cell r="I102" t="str">
            <v>F</v>
          </cell>
          <cell r="J102">
            <v>7.0837500000000002</v>
          </cell>
          <cell r="K102" t="str">
            <v>A</v>
          </cell>
          <cell r="L102">
            <v>56232.37</v>
          </cell>
          <cell r="M102">
            <v>1</v>
          </cell>
          <cell r="N102" t="str">
            <v>Y</v>
          </cell>
          <cell r="O102">
            <v>2012003</v>
          </cell>
          <cell r="P102">
            <v>66638.41</v>
          </cell>
          <cell r="Q102">
            <v>456</v>
          </cell>
        </row>
        <row r="103">
          <cell r="C103" t="str">
            <v>011025890</v>
          </cell>
          <cell r="D103" t="str">
            <v>VILLAGE PARK</v>
          </cell>
          <cell r="E103">
            <v>300</v>
          </cell>
          <cell r="F103">
            <v>8032000</v>
          </cell>
          <cell r="G103">
            <v>3500000</v>
          </cell>
          <cell r="H103">
            <v>3500000</v>
          </cell>
          <cell r="I103" t="str">
            <v>I</v>
          </cell>
          <cell r="J103">
            <v>8.5</v>
          </cell>
          <cell r="K103" t="str">
            <v>A</v>
          </cell>
          <cell r="L103">
            <v>0</v>
          </cell>
          <cell r="M103">
            <v>1</v>
          </cell>
          <cell r="N103" t="str">
            <v>Y</v>
          </cell>
          <cell r="O103">
            <v>9012003</v>
          </cell>
          <cell r="P103">
            <v>35555.629999999997</v>
          </cell>
          <cell r="Q103">
            <v>4144</v>
          </cell>
        </row>
        <row r="104">
          <cell r="C104" t="str">
            <v>011025906</v>
          </cell>
          <cell r="D104" t="str">
            <v>SUNTRUST-GATE</v>
          </cell>
          <cell r="E104">
            <v>300</v>
          </cell>
          <cell r="F104">
            <v>12011999</v>
          </cell>
          <cell r="G104">
            <v>600000</v>
          </cell>
          <cell r="H104">
            <v>240087.45</v>
          </cell>
          <cell r="I104" t="str">
            <v>Q</v>
          </cell>
          <cell r="J104">
            <v>7.625</v>
          </cell>
          <cell r="K104" t="str">
            <v>A</v>
          </cell>
          <cell r="L104">
            <v>16667</v>
          </cell>
          <cell r="M104">
            <v>1</v>
          </cell>
          <cell r="N104" t="str">
            <v>Y</v>
          </cell>
          <cell r="O104">
            <v>12102002</v>
          </cell>
          <cell r="P104">
            <v>0</v>
          </cell>
          <cell r="Q104">
            <v>0</v>
          </cell>
        </row>
        <row r="105">
          <cell r="C105" t="str">
            <v>011026206</v>
          </cell>
          <cell r="D105" t="str">
            <v>814 MISSION S</v>
          </cell>
          <cell r="E105">
            <v>105</v>
          </cell>
          <cell r="F105">
            <v>1062000</v>
          </cell>
          <cell r="G105">
            <v>13300000</v>
          </cell>
          <cell r="H105">
            <v>9900000</v>
          </cell>
          <cell r="I105" t="str">
            <v>I</v>
          </cell>
          <cell r="J105">
            <v>7.09</v>
          </cell>
          <cell r="K105" t="str">
            <v>A</v>
          </cell>
          <cell r="L105">
            <v>0</v>
          </cell>
          <cell r="M105">
            <v>1</v>
          </cell>
          <cell r="N105" t="str">
            <v>Y</v>
          </cell>
          <cell r="O105">
            <v>7012002</v>
          </cell>
          <cell r="P105">
            <v>91289.84</v>
          </cell>
          <cell r="Q105">
            <v>0</v>
          </cell>
        </row>
        <row r="106">
          <cell r="C106" t="str">
            <v>011026342</v>
          </cell>
          <cell r="D106" t="str">
            <v>REDINA/MEDITR</v>
          </cell>
          <cell r="E106">
            <v>300</v>
          </cell>
          <cell r="F106">
            <v>1282000</v>
          </cell>
          <cell r="G106">
            <v>12150006</v>
          </cell>
          <cell r="H106">
            <v>11740862.16</v>
          </cell>
          <cell r="I106" t="str">
            <v>F</v>
          </cell>
          <cell r="J106">
            <v>7.0837500000000002</v>
          </cell>
          <cell r="K106" t="str">
            <v>A</v>
          </cell>
          <cell r="L106">
            <v>114702.6</v>
          </cell>
          <cell r="M106">
            <v>1</v>
          </cell>
          <cell r="N106" t="str">
            <v>Y</v>
          </cell>
          <cell r="O106">
            <v>2012003</v>
          </cell>
          <cell r="P106">
            <v>210462.35</v>
          </cell>
          <cell r="Q106">
            <v>7791.08</v>
          </cell>
        </row>
        <row r="107">
          <cell r="C107" t="str">
            <v>011026344</v>
          </cell>
          <cell r="D107" t="str">
            <v>RENDINA/MEDIT</v>
          </cell>
          <cell r="E107">
            <v>300</v>
          </cell>
          <cell r="F107">
            <v>1282000</v>
          </cell>
          <cell r="G107">
            <v>9501720</v>
          </cell>
          <cell r="H107">
            <v>8987605.5600000005</v>
          </cell>
          <cell r="I107" t="str">
            <v>F</v>
          </cell>
          <cell r="J107">
            <v>7.0837500000000002</v>
          </cell>
          <cell r="K107" t="str">
            <v>A</v>
          </cell>
          <cell r="L107">
            <v>100086.39</v>
          </cell>
          <cell r="M107">
            <v>1</v>
          </cell>
          <cell r="N107" t="str">
            <v>Y</v>
          </cell>
          <cell r="O107">
            <v>2012003</v>
          </cell>
          <cell r="P107">
            <v>372652.95</v>
          </cell>
          <cell r="Q107">
            <v>14896.02</v>
          </cell>
        </row>
        <row r="108">
          <cell r="C108" t="str">
            <v>011026345</v>
          </cell>
          <cell r="D108" t="str">
            <v>RENDINA/MEDIT</v>
          </cell>
          <cell r="E108">
            <v>300</v>
          </cell>
          <cell r="F108">
            <v>1282000</v>
          </cell>
          <cell r="G108">
            <v>3385248</v>
          </cell>
          <cell r="H108">
            <v>3111680.38</v>
          </cell>
          <cell r="I108" t="str">
            <v>F</v>
          </cell>
          <cell r="J108">
            <v>7.0837500000000002</v>
          </cell>
          <cell r="K108" t="str">
            <v>A</v>
          </cell>
          <cell r="L108">
            <v>40086.99</v>
          </cell>
          <cell r="M108">
            <v>1</v>
          </cell>
          <cell r="N108" t="str">
            <v>Y</v>
          </cell>
          <cell r="O108">
            <v>2012003</v>
          </cell>
          <cell r="P108">
            <v>334969.44</v>
          </cell>
          <cell r="Q108">
            <v>16258.08</v>
          </cell>
        </row>
        <row r="109">
          <cell r="C109" t="str">
            <v>011026346</v>
          </cell>
          <cell r="D109" t="str">
            <v>RENDINA/MEDIT</v>
          </cell>
          <cell r="E109">
            <v>300</v>
          </cell>
          <cell r="F109">
            <v>1282000</v>
          </cell>
          <cell r="G109">
            <v>10744610</v>
          </cell>
          <cell r="H109">
            <v>10080554.26</v>
          </cell>
          <cell r="I109" t="str">
            <v>F</v>
          </cell>
          <cell r="J109">
            <v>7.0837500000000002</v>
          </cell>
          <cell r="K109" t="str">
            <v>A</v>
          </cell>
          <cell r="L109">
            <v>117229.22</v>
          </cell>
          <cell r="M109">
            <v>1</v>
          </cell>
          <cell r="N109" t="str">
            <v>Y</v>
          </cell>
          <cell r="O109">
            <v>2012003</v>
          </cell>
          <cell r="P109">
            <v>145575</v>
          </cell>
          <cell r="Q109">
            <v>5397.28</v>
          </cell>
        </row>
        <row r="110">
          <cell r="C110" t="str">
            <v>011026347</v>
          </cell>
          <cell r="D110" t="str">
            <v>RENDINA/MEDIT</v>
          </cell>
          <cell r="E110">
            <v>300</v>
          </cell>
          <cell r="F110">
            <v>1282000</v>
          </cell>
          <cell r="G110">
            <v>11433701</v>
          </cell>
          <cell r="H110">
            <v>11062757.630000001</v>
          </cell>
          <cell r="I110" t="str">
            <v>F</v>
          </cell>
          <cell r="J110">
            <v>7.0837500000000002</v>
          </cell>
          <cell r="K110" t="str">
            <v>A</v>
          </cell>
          <cell r="L110">
            <v>108302.46</v>
          </cell>
          <cell r="M110">
            <v>1</v>
          </cell>
          <cell r="N110" t="str">
            <v>Y</v>
          </cell>
          <cell r="O110">
            <v>2012003</v>
          </cell>
          <cell r="P110">
            <v>445170.32</v>
          </cell>
          <cell r="Q110">
            <v>11140.31</v>
          </cell>
        </row>
        <row r="111">
          <cell r="C111" t="str">
            <v>011026349</v>
          </cell>
          <cell r="D111" t="str">
            <v>RENDINA/MEDIT</v>
          </cell>
          <cell r="E111">
            <v>300</v>
          </cell>
          <cell r="F111">
            <v>1282000</v>
          </cell>
          <cell r="G111">
            <v>9325116</v>
          </cell>
          <cell r="H111">
            <v>8853056.8200000003</v>
          </cell>
          <cell r="I111" t="str">
            <v>F</v>
          </cell>
          <cell r="J111">
            <v>7.0837500000000002</v>
          </cell>
          <cell r="K111" t="str">
            <v>A</v>
          </cell>
          <cell r="L111">
            <v>89579.4</v>
          </cell>
          <cell r="M111">
            <v>1</v>
          </cell>
          <cell r="N111" t="str">
            <v>Y</v>
          </cell>
          <cell r="O111">
            <v>2012003</v>
          </cell>
          <cell r="P111">
            <v>105739.38</v>
          </cell>
          <cell r="Q111">
            <v>699.09</v>
          </cell>
        </row>
        <row r="112">
          <cell r="C112" t="str">
            <v>011026440</v>
          </cell>
          <cell r="D112" t="str">
            <v>FAIRFAX APART</v>
          </cell>
          <cell r="E112">
            <v>200</v>
          </cell>
          <cell r="F112">
            <v>6162000</v>
          </cell>
          <cell r="G112">
            <v>3000000</v>
          </cell>
          <cell r="H112">
            <v>3000000</v>
          </cell>
          <cell r="I112" t="str">
            <v>I</v>
          </cell>
          <cell r="J112">
            <v>7.09</v>
          </cell>
          <cell r="K112" t="str">
            <v>A</v>
          </cell>
          <cell r="L112">
            <v>0</v>
          </cell>
          <cell r="M112">
            <v>1</v>
          </cell>
          <cell r="N112" t="str">
            <v>Y</v>
          </cell>
          <cell r="O112">
            <v>7012002</v>
          </cell>
          <cell r="P112">
            <v>71277.289999999994</v>
          </cell>
          <cell r="Q112">
            <v>0</v>
          </cell>
        </row>
        <row r="113">
          <cell r="C113" t="str">
            <v>011026788</v>
          </cell>
          <cell r="D113" t="str">
            <v>FASHION OUTLE</v>
          </cell>
          <cell r="E113">
            <v>300</v>
          </cell>
          <cell r="F113">
            <v>9112000</v>
          </cell>
          <cell r="G113">
            <v>51500000</v>
          </cell>
          <cell r="H113">
            <v>37700000</v>
          </cell>
          <cell r="I113" t="str">
            <v>I</v>
          </cell>
          <cell r="J113">
            <v>7</v>
          </cell>
          <cell r="K113" t="str">
            <v>A</v>
          </cell>
          <cell r="L113">
            <v>0</v>
          </cell>
          <cell r="M113">
            <v>1</v>
          </cell>
          <cell r="N113" t="str">
            <v>Y</v>
          </cell>
          <cell r="O113">
            <v>10012003</v>
          </cell>
          <cell r="P113">
            <v>371504.53</v>
          </cell>
          <cell r="Q113">
            <v>4803.21</v>
          </cell>
        </row>
        <row r="114">
          <cell r="C114" t="str">
            <v>011026814</v>
          </cell>
          <cell r="D114" t="str">
            <v>MONTAGUE PARK</v>
          </cell>
          <cell r="E114">
            <v>500</v>
          </cell>
          <cell r="F114">
            <v>7062000</v>
          </cell>
          <cell r="G114">
            <v>19800000</v>
          </cell>
          <cell r="H114">
            <v>18000000</v>
          </cell>
          <cell r="I114" t="str">
            <v>I</v>
          </cell>
          <cell r="J114">
            <v>8.625</v>
          </cell>
          <cell r="K114" t="str">
            <v>A</v>
          </cell>
          <cell r="L114">
            <v>0</v>
          </cell>
          <cell r="M114">
            <v>1</v>
          </cell>
          <cell r="N114" t="str">
            <v>Y</v>
          </cell>
          <cell r="O114">
            <v>8012005</v>
          </cell>
          <cell r="P114">
            <v>0</v>
          </cell>
          <cell r="Q114">
            <v>0</v>
          </cell>
        </row>
        <row r="115">
          <cell r="C115" t="str">
            <v>011026848</v>
          </cell>
          <cell r="D115" t="str">
            <v>BONGIOVANNI P</v>
          </cell>
          <cell r="E115">
            <v>1000</v>
          </cell>
          <cell r="F115">
            <v>7212000</v>
          </cell>
          <cell r="G115">
            <v>4975000</v>
          </cell>
          <cell r="H115">
            <v>4948749.54</v>
          </cell>
          <cell r="I115" t="str">
            <v>P</v>
          </cell>
          <cell r="J115">
            <v>8.5</v>
          </cell>
          <cell r="K115" t="str">
            <v>F</v>
          </cell>
          <cell r="L115">
            <v>38253.449999999997</v>
          </cell>
          <cell r="M115">
            <v>1</v>
          </cell>
          <cell r="N115" t="str">
            <v>Y</v>
          </cell>
          <cell r="O115">
            <v>8012010</v>
          </cell>
          <cell r="P115">
            <v>118625</v>
          </cell>
          <cell r="Q115">
            <v>2487.5</v>
          </cell>
        </row>
        <row r="116">
          <cell r="C116" t="str">
            <v>011026909</v>
          </cell>
          <cell r="D116" t="str">
            <v>BOROUGH OFFIC</v>
          </cell>
          <cell r="E116">
            <v>300</v>
          </cell>
          <cell r="F116">
            <v>5082000</v>
          </cell>
          <cell r="G116">
            <v>1500000</v>
          </cell>
          <cell r="H116">
            <v>1500000</v>
          </cell>
          <cell r="I116" t="str">
            <v>I</v>
          </cell>
          <cell r="J116">
            <v>6.375</v>
          </cell>
          <cell r="K116" t="str">
            <v>A</v>
          </cell>
          <cell r="L116">
            <v>0</v>
          </cell>
          <cell r="M116">
            <v>1</v>
          </cell>
          <cell r="N116" t="str">
            <v>Y</v>
          </cell>
          <cell r="O116">
            <v>6012003</v>
          </cell>
          <cell r="P116">
            <v>105672.6</v>
          </cell>
          <cell r="Q116">
            <v>320.58</v>
          </cell>
        </row>
        <row r="117">
          <cell r="C117" t="str">
            <v>011026941</v>
          </cell>
          <cell r="D117" t="str">
            <v>WHITEHALL STR</v>
          </cell>
          <cell r="E117">
            <v>400</v>
          </cell>
          <cell r="F117">
            <v>4172000</v>
          </cell>
          <cell r="G117">
            <v>310000000</v>
          </cell>
          <cell r="H117">
            <v>287203632</v>
          </cell>
          <cell r="I117" t="str">
            <v>I</v>
          </cell>
          <cell r="J117">
            <v>7.4337499999999999</v>
          </cell>
          <cell r="K117" t="str">
            <v>A</v>
          </cell>
          <cell r="L117">
            <v>0</v>
          </cell>
          <cell r="M117">
            <v>1</v>
          </cell>
          <cell r="N117" t="str">
            <v>Y</v>
          </cell>
          <cell r="O117">
            <v>5012004</v>
          </cell>
          <cell r="P117">
            <v>0</v>
          </cell>
          <cell r="Q117">
            <v>0</v>
          </cell>
        </row>
        <row r="118">
          <cell r="C118" t="str">
            <v>011027111</v>
          </cell>
          <cell r="D118" t="str">
            <v>PREFERRED FRE</v>
          </cell>
          <cell r="E118">
            <v>1000</v>
          </cell>
          <cell r="F118">
            <v>11172000</v>
          </cell>
          <cell r="G118">
            <v>11250000</v>
          </cell>
          <cell r="H118">
            <v>11155409.060000001</v>
          </cell>
          <cell r="I118" t="str">
            <v>P</v>
          </cell>
          <cell r="J118">
            <v>8.25</v>
          </cell>
          <cell r="K118" t="str">
            <v>F</v>
          </cell>
          <cell r="L118">
            <v>88700.64</v>
          </cell>
          <cell r="M118">
            <v>1</v>
          </cell>
          <cell r="N118" t="str">
            <v>Y</v>
          </cell>
          <cell r="O118">
            <v>12052010</v>
          </cell>
          <cell r="P118">
            <v>59583.25</v>
          </cell>
          <cell r="Q118">
            <v>6590.26</v>
          </cell>
        </row>
        <row r="119">
          <cell r="C119" t="str">
            <v>011027314</v>
          </cell>
          <cell r="D119" t="str">
            <v>NISQUALLY BUT</v>
          </cell>
          <cell r="E119">
            <v>300</v>
          </cell>
          <cell r="F119">
            <v>5042000</v>
          </cell>
          <cell r="G119">
            <v>4170000</v>
          </cell>
          <cell r="H119">
            <v>4170000</v>
          </cell>
          <cell r="I119" t="str">
            <v>I</v>
          </cell>
          <cell r="J119">
            <v>8.625</v>
          </cell>
          <cell r="K119" t="str">
            <v>A</v>
          </cell>
          <cell r="L119">
            <v>0</v>
          </cell>
          <cell r="M119">
            <v>1</v>
          </cell>
          <cell r="N119" t="str">
            <v>Y</v>
          </cell>
          <cell r="O119">
            <v>6012003</v>
          </cell>
          <cell r="P119">
            <v>4500</v>
          </cell>
          <cell r="Q119">
            <v>2250</v>
          </cell>
        </row>
        <row r="120">
          <cell r="C120" t="str">
            <v>011027320</v>
          </cell>
          <cell r="D120" t="str">
            <v>FOX OFFICE BU</v>
          </cell>
          <cell r="E120">
            <v>1000</v>
          </cell>
          <cell r="F120">
            <v>10162000</v>
          </cell>
          <cell r="G120">
            <v>10000000</v>
          </cell>
          <cell r="H120">
            <v>9943548.6400000006</v>
          </cell>
          <cell r="I120" t="str">
            <v>P</v>
          </cell>
          <cell r="J120">
            <v>8.25</v>
          </cell>
          <cell r="K120" t="str">
            <v>F</v>
          </cell>
          <cell r="L120">
            <v>75126.66</v>
          </cell>
          <cell r="M120">
            <v>1</v>
          </cell>
          <cell r="N120" t="str">
            <v>Y</v>
          </cell>
          <cell r="O120">
            <v>11052010</v>
          </cell>
          <cell r="P120">
            <v>116549.16</v>
          </cell>
          <cell r="Q120">
            <v>3463.93</v>
          </cell>
        </row>
        <row r="121">
          <cell r="C121" t="str">
            <v>011027395</v>
          </cell>
          <cell r="D121" t="str">
            <v>SCHRON II - B</v>
          </cell>
          <cell r="E121">
            <v>910</v>
          </cell>
          <cell r="F121">
            <v>8042000</v>
          </cell>
          <cell r="G121">
            <v>12960000</v>
          </cell>
          <cell r="H121">
            <v>12934065.550000001</v>
          </cell>
          <cell r="I121" t="str">
            <v>P</v>
          </cell>
          <cell r="J121">
            <v>8.06</v>
          </cell>
          <cell r="K121" t="str">
            <v>F</v>
          </cell>
          <cell r="L121">
            <v>95638.53</v>
          </cell>
          <cell r="M121">
            <v>1</v>
          </cell>
          <cell r="N121" t="str">
            <v>Y</v>
          </cell>
          <cell r="O121">
            <v>5052010</v>
          </cell>
          <cell r="P121">
            <v>62381.03</v>
          </cell>
          <cell r="Q121">
            <v>7000</v>
          </cell>
        </row>
        <row r="122">
          <cell r="C122" t="str">
            <v>011027468</v>
          </cell>
          <cell r="D122" t="str">
            <v>5757 WEST CEN</v>
          </cell>
          <cell r="E122">
            <v>400</v>
          </cell>
          <cell r="F122">
            <v>5252000</v>
          </cell>
          <cell r="G122">
            <v>24000000</v>
          </cell>
          <cell r="H122">
            <v>14481191.460000001</v>
          </cell>
          <cell r="I122" t="str">
            <v>I</v>
          </cell>
          <cell r="J122">
            <v>7.75</v>
          </cell>
          <cell r="K122" t="str">
            <v>A</v>
          </cell>
          <cell r="L122">
            <v>0</v>
          </cell>
          <cell r="M122">
            <v>1</v>
          </cell>
          <cell r="N122" t="str">
            <v>Y</v>
          </cell>
          <cell r="O122">
            <v>6012004</v>
          </cell>
          <cell r="P122">
            <v>115774.14</v>
          </cell>
          <cell r="Q122">
            <v>5957</v>
          </cell>
        </row>
        <row r="123">
          <cell r="C123" t="str">
            <v>011027570</v>
          </cell>
          <cell r="D123" t="str">
            <v>LYNWOOD MARKE</v>
          </cell>
          <cell r="E123">
            <v>300</v>
          </cell>
          <cell r="F123">
            <v>7192000</v>
          </cell>
          <cell r="G123">
            <v>9570000</v>
          </cell>
          <cell r="H123">
            <v>9570000</v>
          </cell>
          <cell r="I123" t="str">
            <v>I</v>
          </cell>
          <cell r="J123">
            <v>6.5</v>
          </cell>
          <cell r="K123" t="str">
            <v>A</v>
          </cell>
          <cell r="L123">
            <v>0</v>
          </cell>
          <cell r="M123">
            <v>1</v>
          </cell>
          <cell r="N123" t="str">
            <v>Y</v>
          </cell>
          <cell r="O123">
            <v>8012003</v>
          </cell>
          <cell r="P123">
            <v>431391.1</v>
          </cell>
          <cell r="Q123">
            <v>11008</v>
          </cell>
        </row>
        <row r="124">
          <cell r="C124" t="str">
            <v>011027587</v>
          </cell>
          <cell r="D124" t="str">
            <v>GFI AIRLINE L</v>
          </cell>
          <cell r="E124">
            <v>1000</v>
          </cell>
          <cell r="F124">
            <v>10062000</v>
          </cell>
          <cell r="G124">
            <v>1350000</v>
          </cell>
          <cell r="H124">
            <v>1342618.91</v>
          </cell>
          <cell r="I124" t="str">
            <v>P</v>
          </cell>
          <cell r="J124">
            <v>8.375</v>
          </cell>
          <cell r="K124" t="str">
            <v>F</v>
          </cell>
          <cell r="L124">
            <v>10260.98</v>
          </cell>
          <cell r="M124">
            <v>1</v>
          </cell>
          <cell r="N124" t="str">
            <v>Y</v>
          </cell>
          <cell r="O124">
            <v>11052010</v>
          </cell>
          <cell r="P124">
            <v>27461.3</v>
          </cell>
          <cell r="Q124">
            <v>2746.13</v>
          </cell>
        </row>
        <row r="125">
          <cell r="C125" t="str">
            <v>011027615</v>
          </cell>
          <cell r="D125" t="str">
            <v>CORAL CLUB AP</v>
          </cell>
          <cell r="E125">
            <v>300</v>
          </cell>
          <cell r="F125">
            <v>8292000</v>
          </cell>
          <cell r="G125">
            <v>11830000</v>
          </cell>
          <cell r="H125">
            <v>11830000</v>
          </cell>
          <cell r="I125" t="str">
            <v>I</v>
          </cell>
          <cell r="J125">
            <v>6.6812500000000004</v>
          </cell>
          <cell r="K125" t="str">
            <v>A</v>
          </cell>
          <cell r="L125">
            <v>0</v>
          </cell>
          <cell r="M125">
            <v>1</v>
          </cell>
          <cell r="N125" t="str">
            <v>Y</v>
          </cell>
          <cell r="O125">
            <v>9012003</v>
          </cell>
          <cell r="P125">
            <v>121125.94</v>
          </cell>
          <cell r="Q125">
            <v>6020</v>
          </cell>
        </row>
        <row r="126">
          <cell r="C126" t="str">
            <v>011027678</v>
          </cell>
          <cell r="D126" t="str">
            <v>KOLL BUILDING</v>
          </cell>
          <cell r="E126">
            <v>500</v>
          </cell>
          <cell r="F126">
            <v>8082000</v>
          </cell>
          <cell r="G126">
            <v>900000</v>
          </cell>
          <cell r="H126">
            <v>757560.34</v>
          </cell>
          <cell r="I126" t="str">
            <v>P</v>
          </cell>
          <cell r="J126">
            <v>11.125</v>
          </cell>
          <cell r="K126" t="str">
            <v>A</v>
          </cell>
          <cell r="L126">
            <v>19625.55</v>
          </cell>
          <cell r="M126">
            <v>1</v>
          </cell>
          <cell r="N126" t="str">
            <v>Y</v>
          </cell>
          <cell r="O126">
            <v>9012005</v>
          </cell>
          <cell r="P126">
            <v>26250</v>
          </cell>
          <cell r="Q126">
            <v>0</v>
          </cell>
        </row>
        <row r="127">
          <cell r="C127" t="str">
            <v>011027693</v>
          </cell>
          <cell r="D127" t="str">
            <v>LEVEL 3 COMMU</v>
          </cell>
          <cell r="E127">
            <v>300</v>
          </cell>
          <cell r="F127">
            <v>6092000</v>
          </cell>
          <cell r="G127">
            <v>120000000</v>
          </cell>
          <cell r="H127">
            <v>120000000</v>
          </cell>
          <cell r="I127" t="str">
            <v>I</v>
          </cell>
          <cell r="J127">
            <v>5.9812500000000002</v>
          </cell>
          <cell r="K127" t="str">
            <v>A</v>
          </cell>
          <cell r="L127">
            <v>0</v>
          </cell>
          <cell r="M127">
            <v>1</v>
          </cell>
          <cell r="N127" t="str">
            <v>Y</v>
          </cell>
          <cell r="O127">
            <v>7012003</v>
          </cell>
          <cell r="P127">
            <v>12728378.720000001</v>
          </cell>
          <cell r="Q127">
            <v>0</v>
          </cell>
        </row>
        <row r="128">
          <cell r="C128" t="str">
            <v>011027694</v>
          </cell>
          <cell r="D128" t="str">
            <v>KIMBROOK VILL</v>
          </cell>
          <cell r="E128">
            <v>1000</v>
          </cell>
          <cell r="F128">
            <v>1082001</v>
          </cell>
          <cell r="G128">
            <v>4900000</v>
          </cell>
          <cell r="H128">
            <v>4877907.96</v>
          </cell>
          <cell r="I128" t="str">
            <v>P</v>
          </cell>
          <cell r="J128">
            <v>7.85</v>
          </cell>
          <cell r="K128" t="str">
            <v>F</v>
          </cell>
          <cell r="L128">
            <v>35443.410000000003</v>
          </cell>
          <cell r="M128">
            <v>1</v>
          </cell>
          <cell r="N128" t="str">
            <v>Y</v>
          </cell>
          <cell r="O128">
            <v>2052011</v>
          </cell>
          <cell r="P128">
            <v>10776.04</v>
          </cell>
          <cell r="Q128">
            <v>4437</v>
          </cell>
        </row>
        <row r="129">
          <cell r="C129" t="str">
            <v>011027754</v>
          </cell>
          <cell r="D129" t="str">
            <v>WEST UNION CO</v>
          </cell>
          <cell r="E129">
            <v>1000</v>
          </cell>
          <cell r="F129">
            <v>6222000</v>
          </cell>
          <cell r="G129">
            <v>3300000</v>
          </cell>
          <cell r="H129">
            <v>3300000</v>
          </cell>
          <cell r="I129" t="str">
            <v>I</v>
          </cell>
          <cell r="J129">
            <v>8.31</v>
          </cell>
          <cell r="K129" t="str">
            <v>F</v>
          </cell>
          <cell r="L129">
            <v>0</v>
          </cell>
          <cell r="M129">
            <v>1</v>
          </cell>
          <cell r="N129" t="str">
            <v>Y</v>
          </cell>
          <cell r="O129">
            <v>7052010</v>
          </cell>
          <cell r="P129">
            <v>0</v>
          </cell>
          <cell r="Q129">
            <v>0</v>
          </cell>
        </row>
        <row r="130">
          <cell r="C130" t="str">
            <v>011027757</v>
          </cell>
          <cell r="D130" t="str">
            <v>STONY BROOK C</v>
          </cell>
          <cell r="E130">
            <v>1000</v>
          </cell>
          <cell r="F130">
            <v>12152000</v>
          </cell>
          <cell r="G130">
            <v>3270000</v>
          </cell>
          <cell r="H130">
            <v>3242569.92</v>
          </cell>
          <cell r="I130" t="str">
            <v>P</v>
          </cell>
          <cell r="J130">
            <v>7.7</v>
          </cell>
          <cell r="K130" t="str">
            <v>F</v>
          </cell>
          <cell r="L130">
            <v>24592.01</v>
          </cell>
          <cell r="M130">
            <v>1</v>
          </cell>
          <cell r="N130" t="str">
            <v>Y</v>
          </cell>
          <cell r="O130">
            <v>1052011</v>
          </cell>
          <cell r="P130">
            <v>19446.64</v>
          </cell>
          <cell r="Q130">
            <v>1130.83</v>
          </cell>
        </row>
        <row r="131">
          <cell r="C131" t="str">
            <v>011027772</v>
          </cell>
          <cell r="D131" t="str">
            <v>AHWATUKEE PAL</v>
          </cell>
          <cell r="E131">
            <v>400</v>
          </cell>
          <cell r="F131">
            <v>4142000</v>
          </cell>
          <cell r="G131">
            <v>250000</v>
          </cell>
          <cell r="H131">
            <v>177394.27</v>
          </cell>
          <cell r="I131" t="str">
            <v>P</v>
          </cell>
          <cell r="J131">
            <v>7.625</v>
          </cell>
          <cell r="K131" t="str">
            <v>A</v>
          </cell>
          <cell r="L131">
            <v>6152.38</v>
          </cell>
          <cell r="M131">
            <v>1</v>
          </cell>
          <cell r="N131" t="str">
            <v>N</v>
          </cell>
          <cell r="O131">
            <v>5052004</v>
          </cell>
          <cell r="P131">
            <v>0</v>
          </cell>
          <cell r="Q131">
            <v>0</v>
          </cell>
        </row>
        <row r="132">
          <cell r="C132" t="str">
            <v>011027963</v>
          </cell>
          <cell r="D132" t="str">
            <v>NEI 2000 PORT</v>
          </cell>
          <cell r="E132">
            <v>1000</v>
          </cell>
          <cell r="F132">
            <v>8312000</v>
          </cell>
          <cell r="G132">
            <v>1685000</v>
          </cell>
          <cell r="H132">
            <v>1673443.47</v>
          </cell>
          <cell r="I132" t="str">
            <v>P</v>
          </cell>
          <cell r="J132">
            <v>8.1999999999999993</v>
          </cell>
          <cell r="K132" t="str">
            <v>F</v>
          </cell>
          <cell r="L132">
            <v>12599.66</v>
          </cell>
          <cell r="M132">
            <v>1</v>
          </cell>
          <cell r="N132" t="str">
            <v>Y</v>
          </cell>
          <cell r="O132">
            <v>9052010</v>
          </cell>
          <cell r="P132">
            <v>21405.48</v>
          </cell>
          <cell r="Q132">
            <v>2090.92</v>
          </cell>
        </row>
        <row r="133">
          <cell r="C133" t="str">
            <v>011027964</v>
          </cell>
          <cell r="D133" t="str">
            <v>NEI 2000 PORT</v>
          </cell>
          <cell r="E133">
            <v>1000</v>
          </cell>
          <cell r="F133">
            <v>8312000</v>
          </cell>
          <cell r="G133">
            <v>950000</v>
          </cell>
          <cell r="H133">
            <v>943484.39</v>
          </cell>
          <cell r="I133" t="str">
            <v>P</v>
          </cell>
          <cell r="J133">
            <v>8.1999999999999993</v>
          </cell>
          <cell r="K133" t="str">
            <v>F</v>
          </cell>
          <cell r="L133">
            <v>7103.67</v>
          </cell>
          <cell r="M133">
            <v>1</v>
          </cell>
          <cell r="N133" t="str">
            <v>Y</v>
          </cell>
          <cell r="O133">
            <v>9052010</v>
          </cell>
          <cell r="P133">
            <v>26337.97</v>
          </cell>
          <cell r="Q133">
            <v>2723.5</v>
          </cell>
        </row>
        <row r="134">
          <cell r="C134" t="str">
            <v>011027965</v>
          </cell>
          <cell r="D134" t="str">
            <v>NEI 2000 PORT</v>
          </cell>
          <cell r="E134">
            <v>1000</v>
          </cell>
          <cell r="F134">
            <v>8312000</v>
          </cell>
          <cell r="G134">
            <v>1340000</v>
          </cell>
          <cell r="H134">
            <v>1330809.6200000001</v>
          </cell>
          <cell r="I134" t="str">
            <v>P</v>
          </cell>
          <cell r="J134">
            <v>8.1999999999999993</v>
          </cell>
          <cell r="K134" t="str">
            <v>F</v>
          </cell>
          <cell r="L134">
            <v>10019.91</v>
          </cell>
          <cell r="M134">
            <v>1</v>
          </cell>
          <cell r="N134" t="str">
            <v>Y</v>
          </cell>
          <cell r="O134">
            <v>9052010</v>
          </cell>
          <cell r="P134">
            <v>119263.25</v>
          </cell>
          <cell r="Q134">
            <v>1965.83</v>
          </cell>
        </row>
        <row r="135">
          <cell r="C135" t="str">
            <v>011028017</v>
          </cell>
          <cell r="D135" t="str">
            <v>WESTWOOD PINE</v>
          </cell>
          <cell r="E135">
            <v>300</v>
          </cell>
          <cell r="F135">
            <v>8232000</v>
          </cell>
          <cell r="G135">
            <v>11500000</v>
          </cell>
          <cell r="H135">
            <v>11500000</v>
          </cell>
          <cell r="I135" t="str">
            <v>I</v>
          </cell>
          <cell r="J135">
            <v>5.875</v>
          </cell>
          <cell r="K135" t="str">
            <v>A</v>
          </cell>
          <cell r="L135">
            <v>0</v>
          </cell>
          <cell r="M135">
            <v>1</v>
          </cell>
          <cell r="N135" t="str">
            <v>Y</v>
          </cell>
          <cell r="O135">
            <v>9012003</v>
          </cell>
          <cell r="P135">
            <v>42015.96</v>
          </cell>
          <cell r="Q135">
            <v>3501.33</v>
          </cell>
        </row>
        <row r="136">
          <cell r="C136" t="str">
            <v>011028036</v>
          </cell>
          <cell r="D136" t="str">
            <v>PEPPERTREE BU</v>
          </cell>
          <cell r="E136">
            <v>500</v>
          </cell>
          <cell r="F136">
            <v>9152000</v>
          </cell>
          <cell r="G136">
            <v>7250000</v>
          </cell>
          <cell r="H136">
            <v>7250000</v>
          </cell>
          <cell r="I136" t="str">
            <v>I</v>
          </cell>
          <cell r="J136">
            <v>5.9812500000000002</v>
          </cell>
          <cell r="K136" t="str">
            <v>A</v>
          </cell>
          <cell r="L136">
            <v>0</v>
          </cell>
          <cell r="M136">
            <v>1</v>
          </cell>
          <cell r="N136" t="str">
            <v>Y</v>
          </cell>
          <cell r="O136">
            <v>10012005</v>
          </cell>
          <cell r="P136">
            <v>102413.17</v>
          </cell>
          <cell r="Q136">
            <v>6467</v>
          </cell>
        </row>
        <row r="137">
          <cell r="C137" t="str">
            <v>011028047</v>
          </cell>
          <cell r="D137" t="str">
            <v>STEWART ENTER</v>
          </cell>
          <cell r="E137">
            <v>300</v>
          </cell>
          <cell r="F137">
            <v>7102000</v>
          </cell>
          <cell r="G137">
            <v>8200000</v>
          </cell>
          <cell r="H137">
            <v>8200000</v>
          </cell>
          <cell r="I137" t="str">
            <v>I</v>
          </cell>
          <cell r="J137">
            <v>7.75</v>
          </cell>
          <cell r="K137" t="str">
            <v>A</v>
          </cell>
          <cell r="L137">
            <v>0</v>
          </cell>
          <cell r="M137">
            <v>1</v>
          </cell>
          <cell r="N137" t="str">
            <v>Y</v>
          </cell>
          <cell r="O137">
            <v>8012003</v>
          </cell>
          <cell r="P137">
            <v>32123.54</v>
          </cell>
          <cell r="Q137">
            <v>12820.58</v>
          </cell>
        </row>
        <row r="138">
          <cell r="C138" t="str">
            <v>011028063</v>
          </cell>
          <cell r="D138" t="str">
            <v>ARCHEON ACACI</v>
          </cell>
          <cell r="E138">
            <v>300</v>
          </cell>
          <cell r="F138">
            <v>6262000</v>
          </cell>
          <cell r="G138">
            <v>28400000</v>
          </cell>
          <cell r="H138">
            <v>28400000</v>
          </cell>
          <cell r="I138" t="str">
            <v>I</v>
          </cell>
          <cell r="J138">
            <v>6.2312500000000002</v>
          </cell>
          <cell r="K138" t="str">
            <v>A</v>
          </cell>
          <cell r="L138">
            <v>0</v>
          </cell>
          <cell r="M138">
            <v>1</v>
          </cell>
          <cell r="N138" t="str">
            <v>Y</v>
          </cell>
          <cell r="O138">
            <v>7012003</v>
          </cell>
          <cell r="P138">
            <v>398138.57</v>
          </cell>
          <cell r="Q138">
            <v>25381</v>
          </cell>
        </row>
        <row r="139">
          <cell r="C139" t="str">
            <v>011028095</v>
          </cell>
          <cell r="D139" t="str">
            <v>THE HOMESTEAD</v>
          </cell>
          <cell r="E139">
            <v>1000</v>
          </cell>
          <cell r="F139">
            <v>12152000</v>
          </cell>
          <cell r="G139">
            <v>1200000</v>
          </cell>
          <cell r="H139">
            <v>1194636.82</v>
          </cell>
          <cell r="I139" t="str">
            <v>P</v>
          </cell>
          <cell r="J139">
            <v>7.88</v>
          </cell>
          <cell r="K139" t="str">
            <v>F</v>
          </cell>
          <cell r="L139">
            <v>8705</v>
          </cell>
          <cell r="M139">
            <v>1</v>
          </cell>
          <cell r="N139" t="str">
            <v>Y</v>
          </cell>
          <cell r="O139">
            <v>1052011</v>
          </cell>
          <cell r="P139">
            <v>300929.58</v>
          </cell>
          <cell r="Q139">
            <v>3267.73</v>
          </cell>
        </row>
        <row r="140">
          <cell r="C140" t="str">
            <v>011028233</v>
          </cell>
          <cell r="D140" t="str">
            <v>BAINBRIDGESEL</v>
          </cell>
          <cell r="E140">
            <v>1000</v>
          </cell>
          <cell r="F140">
            <v>9192000</v>
          </cell>
          <cell r="G140">
            <v>3200000</v>
          </cell>
          <cell r="H140">
            <v>3170049.6</v>
          </cell>
          <cell r="I140" t="str">
            <v>P</v>
          </cell>
          <cell r="J140">
            <v>8.75</v>
          </cell>
          <cell r="K140" t="str">
            <v>F</v>
          </cell>
          <cell r="L140">
            <v>26308.6</v>
          </cell>
          <cell r="M140">
            <v>1</v>
          </cell>
          <cell r="N140" t="str">
            <v>Y</v>
          </cell>
          <cell r="O140">
            <v>10052010</v>
          </cell>
          <cell r="P140">
            <v>5376.69</v>
          </cell>
          <cell r="Q140">
            <v>488.79</v>
          </cell>
        </row>
        <row r="141">
          <cell r="C141" t="str">
            <v>011028267</v>
          </cell>
          <cell r="D141" t="str">
            <v>250 EL CAMINO</v>
          </cell>
          <cell r="E141">
            <v>1000</v>
          </cell>
          <cell r="F141">
            <v>8032000</v>
          </cell>
          <cell r="G141">
            <v>1100000</v>
          </cell>
          <cell r="H141">
            <v>1092787.8999999999</v>
          </cell>
          <cell r="I141" t="str">
            <v>P</v>
          </cell>
          <cell r="J141">
            <v>8.375</v>
          </cell>
          <cell r="K141" t="str">
            <v>F</v>
          </cell>
          <cell r="L141">
            <v>8360.7900000000009</v>
          </cell>
          <cell r="M141">
            <v>1</v>
          </cell>
          <cell r="N141" t="str">
            <v>N</v>
          </cell>
          <cell r="O141">
            <v>9052010</v>
          </cell>
          <cell r="P141">
            <v>8693.01</v>
          </cell>
          <cell r="Q141">
            <v>397.67</v>
          </cell>
        </row>
        <row r="142">
          <cell r="C142" t="str">
            <v>011028304</v>
          </cell>
          <cell r="D142" t="str">
            <v>1127 INTERNAT</v>
          </cell>
          <cell r="E142">
            <v>1000</v>
          </cell>
          <cell r="F142">
            <v>9052000</v>
          </cell>
          <cell r="G142">
            <v>2100000</v>
          </cell>
          <cell r="H142">
            <v>2085301.4</v>
          </cell>
          <cell r="I142" t="str">
            <v>P</v>
          </cell>
          <cell r="J142">
            <v>8.1199999999999992</v>
          </cell>
          <cell r="K142" t="str">
            <v>F</v>
          </cell>
          <cell r="L142">
            <v>15585.09</v>
          </cell>
          <cell r="M142">
            <v>1</v>
          </cell>
          <cell r="N142" t="str">
            <v>Y</v>
          </cell>
          <cell r="O142">
            <v>9052010</v>
          </cell>
          <cell r="P142">
            <v>33068.239999999998</v>
          </cell>
          <cell r="Q142">
            <v>2732</v>
          </cell>
        </row>
        <row r="143">
          <cell r="C143" t="str">
            <v>011028305</v>
          </cell>
          <cell r="D143" t="str">
            <v>1807 ROSS AVE</v>
          </cell>
          <cell r="E143">
            <v>300</v>
          </cell>
          <cell r="F143">
            <v>9292000</v>
          </cell>
          <cell r="G143">
            <v>28000000</v>
          </cell>
          <cell r="H143">
            <v>21539233.350000001</v>
          </cell>
          <cell r="I143" t="str">
            <v>I</v>
          </cell>
          <cell r="J143">
            <v>7.0812499999999998</v>
          </cell>
          <cell r="K143" t="str">
            <v>A</v>
          </cell>
          <cell r="L143">
            <v>0</v>
          </cell>
          <cell r="M143">
            <v>1</v>
          </cell>
          <cell r="N143" t="str">
            <v>Y</v>
          </cell>
          <cell r="O143">
            <v>4012004</v>
          </cell>
          <cell r="P143">
            <v>16000</v>
          </cell>
          <cell r="Q143">
            <v>3200</v>
          </cell>
        </row>
        <row r="144">
          <cell r="C144" t="str">
            <v>011028310</v>
          </cell>
          <cell r="D144" t="str">
            <v>BARBOUR GARDE</v>
          </cell>
          <cell r="E144">
            <v>1000</v>
          </cell>
          <cell r="F144">
            <v>3282001</v>
          </cell>
          <cell r="G144">
            <v>1600000</v>
          </cell>
          <cell r="H144">
            <v>1591707.29</v>
          </cell>
          <cell r="I144" t="str">
            <v>P</v>
          </cell>
          <cell r="J144">
            <v>7.46</v>
          </cell>
          <cell r="K144" t="str">
            <v>F</v>
          </cell>
          <cell r="L144">
            <v>11782.26</v>
          </cell>
          <cell r="M144">
            <v>1</v>
          </cell>
          <cell r="N144" t="str">
            <v>Y</v>
          </cell>
          <cell r="O144">
            <v>4052011</v>
          </cell>
          <cell r="P144">
            <v>25860.82</v>
          </cell>
          <cell r="Q144">
            <v>1750</v>
          </cell>
        </row>
        <row r="145">
          <cell r="C145" t="str">
            <v>011028315</v>
          </cell>
          <cell r="D145" t="str">
            <v>PRICE ENTERPR</v>
          </cell>
          <cell r="E145">
            <v>400</v>
          </cell>
          <cell r="F145">
            <v>6282000</v>
          </cell>
          <cell r="G145">
            <v>121375000</v>
          </cell>
          <cell r="H145">
            <v>121375000</v>
          </cell>
          <cell r="I145" t="str">
            <v>I</v>
          </cell>
          <cell r="J145">
            <v>4.625</v>
          </cell>
          <cell r="K145" t="str">
            <v>A</v>
          </cell>
          <cell r="L145">
            <v>0</v>
          </cell>
          <cell r="M145">
            <v>1</v>
          </cell>
          <cell r="N145" t="str">
            <v>Y</v>
          </cell>
          <cell r="O145">
            <v>7012004</v>
          </cell>
          <cell r="P145">
            <v>487425.1</v>
          </cell>
          <cell r="Q145">
            <v>18140.669999999998</v>
          </cell>
        </row>
        <row r="146">
          <cell r="C146" t="str">
            <v>011028350</v>
          </cell>
          <cell r="D146" t="str">
            <v>BAY SHORE MAL</v>
          </cell>
          <cell r="E146">
            <v>1000</v>
          </cell>
          <cell r="F146">
            <v>9202000</v>
          </cell>
          <cell r="G146">
            <v>5100000</v>
          </cell>
          <cell r="H146">
            <v>5068690.05</v>
          </cell>
          <cell r="I146" t="str">
            <v>P</v>
          </cell>
          <cell r="J146">
            <v>8.2149999999999999</v>
          </cell>
          <cell r="K146" t="str">
            <v>F</v>
          </cell>
          <cell r="L146">
            <v>38189.18</v>
          </cell>
          <cell r="M146">
            <v>1</v>
          </cell>
          <cell r="N146" t="str">
            <v>Y</v>
          </cell>
          <cell r="O146">
            <v>10052010</v>
          </cell>
          <cell r="P146">
            <v>70189.53</v>
          </cell>
          <cell r="Q146">
            <v>6933</v>
          </cell>
        </row>
        <row r="147">
          <cell r="C147" t="str">
            <v>011028368</v>
          </cell>
          <cell r="D147" t="str">
            <v>GRAPEVINE MIL</v>
          </cell>
          <cell r="E147">
            <v>8</v>
          </cell>
          <cell r="F147">
            <v>10312000</v>
          </cell>
          <cell r="G147">
            <v>14500000</v>
          </cell>
          <cell r="H147">
            <v>14421027.630000001</v>
          </cell>
          <cell r="I147" t="str">
            <v>P</v>
          </cell>
          <cell r="J147">
            <v>8.39</v>
          </cell>
          <cell r="K147" t="str">
            <v>F</v>
          </cell>
          <cell r="L147">
            <v>110364.04</v>
          </cell>
          <cell r="M147">
            <v>1</v>
          </cell>
          <cell r="N147" t="str">
            <v>Y</v>
          </cell>
          <cell r="O147">
            <v>11052008</v>
          </cell>
          <cell r="P147">
            <v>496092.23</v>
          </cell>
          <cell r="Q147">
            <v>3856</v>
          </cell>
        </row>
        <row r="148">
          <cell r="C148" t="str">
            <v>011028394</v>
          </cell>
          <cell r="D148" t="str">
            <v>PINE CIRCLE T</v>
          </cell>
          <cell r="E148">
            <v>1000</v>
          </cell>
          <cell r="F148">
            <v>8252000</v>
          </cell>
          <cell r="G148">
            <v>3000000</v>
          </cell>
          <cell r="H148">
            <v>2979945.21</v>
          </cell>
          <cell r="I148" t="str">
            <v>P</v>
          </cell>
          <cell r="J148">
            <v>8.3000000000000007</v>
          </cell>
          <cell r="K148" t="str">
            <v>F</v>
          </cell>
          <cell r="L148">
            <v>22643.54</v>
          </cell>
          <cell r="M148">
            <v>1</v>
          </cell>
          <cell r="N148" t="str">
            <v>Y</v>
          </cell>
          <cell r="O148">
            <v>9052010</v>
          </cell>
          <cell r="P148">
            <v>3764.29</v>
          </cell>
          <cell r="Q148">
            <v>933</v>
          </cell>
        </row>
        <row r="149">
          <cell r="C149" t="str">
            <v>011028450</v>
          </cell>
          <cell r="D149" t="str">
            <v>GOVERNOR SQUA</v>
          </cell>
          <cell r="E149">
            <v>1000</v>
          </cell>
          <cell r="F149">
            <v>7312000</v>
          </cell>
          <cell r="G149">
            <v>19600000</v>
          </cell>
          <cell r="H149">
            <v>19452153.280000001</v>
          </cell>
          <cell r="I149" t="str">
            <v>P</v>
          </cell>
          <cell r="J149">
            <v>8.08</v>
          </cell>
          <cell r="K149" t="str">
            <v>F</v>
          </cell>
          <cell r="L149">
            <v>144912.44</v>
          </cell>
          <cell r="M149">
            <v>1</v>
          </cell>
          <cell r="N149" t="str">
            <v>Y</v>
          </cell>
          <cell r="O149">
            <v>8052010</v>
          </cell>
          <cell r="P149">
            <v>79179.539999999994</v>
          </cell>
          <cell r="Q149">
            <v>5033.33</v>
          </cell>
        </row>
        <row r="150">
          <cell r="C150" t="str">
            <v>011028465</v>
          </cell>
          <cell r="D150" t="str">
            <v>690 MARKET ST</v>
          </cell>
          <cell r="E150">
            <v>206</v>
          </cell>
          <cell r="F150">
            <v>7062000</v>
          </cell>
          <cell r="G150">
            <v>33500000</v>
          </cell>
          <cell r="H150">
            <v>22494987.600000001</v>
          </cell>
          <cell r="I150" t="str">
            <v>I</v>
          </cell>
          <cell r="J150">
            <v>8.75</v>
          </cell>
          <cell r="K150" t="str">
            <v>A</v>
          </cell>
          <cell r="L150">
            <v>0</v>
          </cell>
          <cell r="M150">
            <v>1</v>
          </cell>
          <cell r="N150" t="str">
            <v>Y</v>
          </cell>
          <cell r="O150">
            <v>2012003</v>
          </cell>
          <cell r="P150">
            <v>553416.15</v>
          </cell>
          <cell r="Q150">
            <v>2285.58</v>
          </cell>
        </row>
        <row r="151">
          <cell r="C151" t="str">
            <v>011028468</v>
          </cell>
          <cell r="D151" t="str">
            <v>BANK ONE CENT</v>
          </cell>
          <cell r="E151">
            <v>300</v>
          </cell>
          <cell r="F151">
            <v>8182000</v>
          </cell>
          <cell r="G151">
            <v>55000000</v>
          </cell>
          <cell r="H151">
            <v>54000000</v>
          </cell>
          <cell r="I151" t="str">
            <v>I</v>
          </cell>
          <cell r="J151">
            <v>6.03125</v>
          </cell>
          <cell r="K151" t="str">
            <v>A</v>
          </cell>
          <cell r="L151">
            <v>0</v>
          </cell>
          <cell r="M151">
            <v>1</v>
          </cell>
          <cell r="N151" t="str">
            <v>Y</v>
          </cell>
          <cell r="O151">
            <v>9012003</v>
          </cell>
          <cell r="P151">
            <v>151134.53</v>
          </cell>
          <cell r="Q151">
            <v>9185</v>
          </cell>
        </row>
        <row r="152">
          <cell r="C152" t="str">
            <v>011028478</v>
          </cell>
          <cell r="D152" t="str">
            <v>PLYMOUTH GREE</v>
          </cell>
          <cell r="E152">
            <v>1000</v>
          </cell>
          <cell r="F152">
            <v>8242000</v>
          </cell>
          <cell r="G152">
            <v>5600000</v>
          </cell>
          <cell r="H152">
            <v>5561396.1600000001</v>
          </cell>
          <cell r="I152" t="str">
            <v>P</v>
          </cell>
          <cell r="J152">
            <v>8.18</v>
          </cell>
          <cell r="K152" t="str">
            <v>F</v>
          </cell>
          <cell r="L152">
            <v>41795.67</v>
          </cell>
          <cell r="M152">
            <v>1</v>
          </cell>
          <cell r="N152" t="str">
            <v>Y</v>
          </cell>
          <cell r="O152">
            <v>9052010</v>
          </cell>
          <cell r="P152">
            <v>74236.13</v>
          </cell>
          <cell r="Q152">
            <v>5924</v>
          </cell>
        </row>
        <row r="153">
          <cell r="C153" t="str">
            <v>011028518</v>
          </cell>
          <cell r="D153" t="str">
            <v>814 MISSION A</v>
          </cell>
          <cell r="E153">
            <v>104</v>
          </cell>
          <cell r="F153">
            <v>3292000</v>
          </cell>
          <cell r="G153">
            <v>3400000</v>
          </cell>
          <cell r="H153">
            <v>1793921.47</v>
          </cell>
          <cell r="I153" t="str">
            <v>I</v>
          </cell>
          <cell r="J153">
            <v>7.09</v>
          </cell>
          <cell r="K153" t="str">
            <v>A</v>
          </cell>
          <cell r="L153">
            <v>0</v>
          </cell>
          <cell r="M153">
            <v>1</v>
          </cell>
          <cell r="N153" t="str">
            <v>Y</v>
          </cell>
          <cell r="O153">
            <v>7012002</v>
          </cell>
          <cell r="P153">
            <v>0</v>
          </cell>
          <cell r="Q153">
            <v>0</v>
          </cell>
        </row>
        <row r="154">
          <cell r="C154" t="str">
            <v>011028558</v>
          </cell>
          <cell r="D154" t="str">
            <v>6201 BONHOMME</v>
          </cell>
          <cell r="E154">
            <v>300</v>
          </cell>
          <cell r="F154">
            <v>10202000</v>
          </cell>
          <cell r="G154">
            <v>4950000</v>
          </cell>
          <cell r="H154">
            <v>4950000</v>
          </cell>
          <cell r="I154" t="str">
            <v>I</v>
          </cell>
          <cell r="J154">
            <v>6.375</v>
          </cell>
          <cell r="K154" t="str">
            <v>A</v>
          </cell>
          <cell r="L154">
            <v>0</v>
          </cell>
          <cell r="M154">
            <v>1</v>
          </cell>
          <cell r="N154" t="str">
            <v>Y</v>
          </cell>
          <cell r="O154">
            <v>11012003</v>
          </cell>
          <cell r="P154">
            <v>131239.94</v>
          </cell>
          <cell r="Q154">
            <v>11363.07</v>
          </cell>
        </row>
        <row r="155">
          <cell r="C155" t="str">
            <v>011028616</v>
          </cell>
          <cell r="D155" t="str">
            <v>WATERFORD AT</v>
          </cell>
          <cell r="E155">
            <v>1500</v>
          </cell>
          <cell r="F155">
            <v>10262000</v>
          </cell>
          <cell r="G155">
            <v>5000000</v>
          </cell>
          <cell r="H155">
            <v>4969943.68</v>
          </cell>
          <cell r="I155" t="str">
            <v>P</v>
          </cell>
          <cell r="J155">
            <v>8</v>
          </cell>
          <cell r="K155" t="str">
            <v>F</v>
          </cell>
          <cell r="L155">
            <v>36688.230000000003</v>
          </cell>
          <cell r="M155">
            <v>1</v>
          </cell>
          <cell r="N155" t="str">
            <v>Y</v>
          </cell>
          <cell r="O155">
            <v>11012015</v>
          </cell>
          <cell r="P155">
            <v>22228.78</v>
          </cell>
          <cell r="Q155">
            <v>2211.5500000000002</v>
          </cell>
        </row>
        <row r="156">
          <cell r="C156" t="str">
            <v>011028644</v>
          </cell>
          <cell r="D156" t="str">
            <v>CENTER POINT</v>
          </cell>
          <cell r="E156">
            <v>1000</v>
          </cell>
          <cell r="F156">
            <v>4162001</v>
          </cell>
          <cell r="G156">
            <v>5680000</v>
          </cell>
          <cell r="H156">
            <v>5667690.6200000001</v>
          </cell>
          <cell r="I156" t="str">
            <v>P</v>
          </cell>
          <cell r="J156">
            <v>7.8</v>
          </cell>
          <cell r="K156" t="str">
            <v>F</v>
          </cell>
          <cell r="L156">
            <v>40888.639999999999</v>
          </cell>
          <cell r="M156">
            <v>1</v>
          </cell>
          <cell r="N156" t="str">
            <v>Y</v>
          </cell>
          <cell r="O156">
            <v>5052011</v>
          </cell>
          <cell r="P156">
            <v>30728.35</v>
          </cell>
          <cell r="Q156">
            <v>7670</v>
          </cell>
        </row>
        <row r="157">
          <cell r="C157" t="str">
            <v>011028645</v>
          </cell>
          <cell r="D157" t="str">
            <v>CENTER POINT</v>
          </cell>
          <cell r="E157">
            <v>500</v>
          </cell>
          <cell r="F157">
            <v>4162001</v>
          </cell>
          <cell r="G157">
            <v>215000</v>
          </cell>
          <cell r="H157">
            <v>203289.9</v>
          </cell>
          <cell r="I157" t="str">
            <v>P</v>
          </cell>
          <cell r="J157">
            <v>7.625</v>
          </cell>
          <cell r="K157" t="str">
            <v>A</v>
          </cell>
          <cell r="L157">
            <v>4335.8599999999997</v>
          </cell>
          <cell r="M157">
            <v>1</v>
          </cell>
          <cell r="N157" t="str">
            <v>Y</v>
          </cell>
          <cell r="O157">
            <v>5052006</v>
          </cell>
          <cell r="P157">
            <v>0</v>
          </cell>
          <cell r="Q157">
            <v>0</v>
          </cell>
        </row>
        <row r="158">
          <cell r="C158" t="str">
            <v>011028690</v>
          </cell>
          <cell r="D158" t="str">
            <v>MILFORD VISTA</v>
          </cell>
          <cell r="E158">
            <v>1000</v>
          </cell>
          <cell r="F158">
            <v>2062001</v>
          </cell>
          <cell r="G158">
            <v>2365000</v>
          </cell>
          <cell r="H158">
            <v>2355813.1800000002</v>
          </cell>
          <cell r="I158" t="str">
            <v>P</v>
          </cell>
          <cell r="J158">
            <v>7.3</v>
          </cell>
          <cell r="K158" t="str">
            <v>F</v>
          </cell>
          <cell r="L158">
            <v>16213.75</v>
          </cell>
          <cell r="M158">
            <v>1</v>
          </cell>
          <cell r="N158" t="str">
            <v>Y</v>
          </cell>
          <cell r="O158">
            <v>3052011</v>
          </cell>
          <cell r="P158">
            <v>2004.22</v>
          </cell>
          <cell r="Q158">
            <v>1000</v>
          </cell>
        </row>
        <row r="159">
          <cell r="C159" t="str">
            <v>011028723</v>
          </cell>
          <cell r="D159" t="str">
            <v>LICHTENSTEIN</v>
          </cell>
          <cell r="E159">
            <v>1000</v>
          </cell>
          <cell r="F159">
            <v>10132000</v>
          </cell>
          <cell r="G159">
            <v>28350000</v>
          </cell>
          <cell r="H159">
            <v>28189960.420000002</v>
          </cell>
          <cell r="I159" t="str">
            <v>P</v>
          </cell>
          <cell r="J159">
            <v>8.25</v>
          </cell>
          <cell r="K159" t="str">
            <v>F</v>
          </cell>
          <cell r="L159">
            <v>212984.08</v>
          </cell>
          <cell r="M159">
            <v>1</v>
          </cell>
          <cell r="N159" t="str">
            <v>Y</v>
          </cell>
          <cell r="O159">
            <v>11052010</v>
          </cell>
          <cell r="P159">
            <v>179854.87</v>
          </cell>
          <cell r="Q159">
            <v>17878.43</v>
          </cell>
        </row>
        <row r="160">
          <cell r="C160" t="str">
            <v>011028728</v>
          </cell>
          <cell r="D160" t="str">
            <v>FASHION OUTLE</v>
          </cell>
          <cell r="E160">
            <v>300</v>
          </cell>
          <cell r="F160">
            <v>9112000</v>
          </cell>
          <cell r="G160">
            <v>13800000</v>
          </cell>
          <cell r="H160">
            <v>249862</v>
          </cell>
          <cell r="I160" t="str">
            <v>I</v>
          </cell>
          <cell r="J160">
            <v>7</v>
          </cell>
          <cell r="K160" t="str">
            <v>A</v>
          </cell>
          <cell r="L160">
            <v>0</v>
          </cell>
          <cell r="M160">
            <v>1</v>
          </cell>
          <cell r="N160" t="str">
            <v>Y</v>
          </cell>
          <cell r="O160">
            <v>10012003</v>
          </cell>
          <cell r="P160">
            <v>0</v>
          </cell>
          <cell r="Q160">
            <v>0</v>
          </cell>
        </row>
        <row r="161">
          <cell r="C161" t="str">
            <v>011028765</v>
          </cell>
          <cell r="D161" t="str">
            <v>WHITEHALL STR</v>
          </cell>
          <cell r="E161">
            <v>400</v>
          </cell>
          <cell r="F161">
            <v>10022000</v>
          </cell>
          <cell r="G161">
            <v>150000000</v>
          </cell>
          <cell r="H161">
            <v>150000000</v>
          </cell>
          <cell r="I161" t="str">
            <v>I</v>
          </cell>
          <cell r="J161">
            <v>7.0837500000000002</v>
          </cell>
          <cell r="K161" t="str">
            <v>A</v>
          </cell>
          <cell r="L161">
            <v>0</v>
          </cell>
          <cell r="M161">
            <v>1</v>
          </cell>
          <cell r="N161" t="str">
            <v>Y</v>
          </cell>
          <cell r="O161">
            <v>11012004</v>
          </cell>
          <cell r="P161">
            <v>0</v>
          </cell>
          <cell r="Q161">
            <v>0</v>
          </cell>
        </row>
        <row r="162">
          <cell r="C162" t="str">
            <v>011028778</v>
          </cell>
          <cell r="D162" t="str">
            <v>ONTARIO MILLS</v>
          </cell>
          <cell r="E162">
            <v>800</v>
          </cell>
          <cell r="F162">
            <v>12062000</v>
          </cell>
          <cell r="G162">
            <v>10500000</v>
          </cell>
          <cell r="H162">
            <v>10449464.57</v>
          </cell>
          <cell r="I162" t="str">
            <v>P</v>
          </cell>
          <cell r="J162">
            <v>8.01</v>
          </cell>
          <cell r="K162" t="str">
            <v>F</v>
          </cell>
          <cell r="L162">
            <v>77118.490000000005</v>
          </cell>
          <cell r="M162">
            <v>1</v>
          </cell>
          <cell r="N162" t="str">
            <v>Y</v>
          </cell>
          <cell r="O162">
            <v>1052009</v>
          </cell>
          <cell r="P162">
            <v>468841.72</v>
          </cell>
          <cell r="Q162">
            <v>1696</v>
          </cell>
        </row>
        <row r="163">
          <cell r="C163" t="str">
            <v>011028850</v>
          </cell>
          <cell r="D163" t="str">
            <v>SEOUL PLAZA</v>
          </cell>
          <cell r="E163">
            <v>1100</v>
          </cell>
          <cell r="F163">
            <v>12012000</v>
          </cell>
          <cell r="G163">
            <v>12500000</v>
          </cell>
          <cell r="H163">
            <v>12432658.460000001</v>
          </cell>
          <cell r="I163" t="str">
            <v>P</v>
          </cell>
          <cell r="J163">
            <v>8.5500000000000007</v>
          </cell>
          <cell r="K163" t="str">
            <v>F</v>
          </cell>
          <cell r="L163">
            <v>101074.92</v>
          </cell>
          <cell r="M163">
            <v>1</v>
          </cell>
          <cell r="N163" t="str">
            <v>Y</v>
          </cell>
          <cell r="O163">
            <v>12052011</v>
          </cell>
          <cell r="P163">
            <v>456328.87</v>
          </cell>
          <cell r="Q163">
            <v>8470.41</v>
          </cell>
        </row>
        <row r="164">
          <cell r="C164" t="str">
            <v>011028861</v>
          </cell>
          <cell r="D164" t="str">
            <v>942 MARKET ST</v>
          </cell>
          <cell r="E164">
            <v>300</v>
          </cell>
          <cell r="F164">
            <v>7312000</v>
          </cell>
          <cell r="G164">
            <v>4900000</v>
          </cell>
          <cell r="H164">
            <v>4173982.95</v>
          </cell>
          <cell r="I164" t="str">
            <v>I</v>
          </cell>
          <cell r="J164">
            <v>9.77</v>
          </cell>
          <cell r="K164" t="str">
            <v>A</v>
          </cell>
          <cell r="L164">
            <v>0</v>
          </cell>
          <cell r="M164">
            <v>1</v>
          </cell>
          <cell r="N164" t="str">
            <v>Y</v>
          </cell>
          <cell r="O164">
            <v>8012003</v>
          </cell>
          <cell r="P164">
            <v>123172.2</v>
          </cell>
          <cell r="Q164">
            <v>1117.52</v>
          </cell>
        </row>
        <row r="165">
          <cell r="C165" t="str">
            <v>011028867</v>
          </cell>
          <cell r="D165" t="str">
            <v>EQUITABLE BUI</v>
          </cell>
          <cell r="E165">
            <v>200</v>
          </cell>
          <cell r="F165">
            <v>7202000</v>
          </cell>
          <cell r="G165">
            <v>5168000</v>
          </cell>
          <cell r="H165">
            <v>4658233.5199999996</v>
          </cell>
          <cell r="I165" t="str">
            <v>I</v>
          </cell>
          <cell r="J165">
            <v>6.84</v>
          </cell>
          <cell r="K165" t="str">
            <v>A</v>
          </cell>
          <cell r="L165">
            <v>0</v>
          </cell>
          <cell r="M165">
            <v>1</v>
          </cell>
          <cell r="N165" t="str">
            <v>Y</v>
          </cell>
          <cell r="O165">
            <v>8012002</v>
          </cell>
          <cell r="P165">
            <v>0</v>
          </cell>
          <cell r="Q165">
            <v>0</v>
          </cell>
        </row>
        <row r="166">
          <cell r="C166" t="str">
            <v>011028919</v>
          </cell>
          <cell r="D166" t="str">
            <v>SHARON GLYN V</v>
          </cell>
          <cell r="E166">
            <v>1200</v>
          </cell>
          <cell r="F166">
            <v>3152001</v>
          </cell>
          <cell r="G166">
            <v>1100000</v>
          </cell>
          <cell r="H166">
            <v>1096883.6299999999</v>
          </cell>
          <cell r="I166" t="str">
            <v>P</v>
          </cell>
          <cell r="J166">
            <v>7.69</v>
          </cell>
          <cell r="K166" t="str">
            <v>F</v>
          </cell>
          <cell r="L166">
            <v>7804.66</v>
          </cell>
          <cell r="M166">
            <v>1</v>
          </cell>
          <cell r="N166" t="str">
            <v>Y</v>
          </cell>
          <cell r="O166">
            <v>4052013</v>
          </cell>
          <cell r="P166">
            <v>9595.0400000000009</v>
          </cell>
          <cell r="Q166">
            <v>1250</v>
          </cell>
        </row>
        <row r="167">
          <cell r="C167" t="str">
            <v>011028992</v>
          </cell>
          <cell r="D167" t="str">
            <v>BRENTSTONE AP</v>
          </cell>
          <cell r="E167">
            <v>1000</v>
          </cell>
          <cell r="F167">
            <v>10262000</v>
          </cell>
          <cell r="G167">
            <v>840000</v>
          </cell>
          <cell r="H167">
            <v>834849.54</v>
          </cell>
          <cell r="I167" t="str">
            <v>P</v>
          </cell>
          <cell r="J167">
            <v>7.92</v>
          </cell>
          <cell r="K167" t="str">
            <v>F</v>
          </cell>
          <cell r="L167">
            <v>6116.84</v>
          </cell>
          <cell r="M167">
            <v>1</v>
          </cell>
          <cell r="N167" t="str">
            <v>Y</v>
          </cell>
          <cell r="O167">
            <v>11052010</v>
          </cell>
          <cell r="P167">
            <v>28661.91</v>
          </cell>
          <cell r="Q167">
            <v>1278</v>
          </cell>
        </row>
        <row r="168">
          <cell r="C168" t="str">
            <v>011028997</v>
          </cell>
          <cell r="D168" t="str">
            <v>HILLSIDE VILL</v>
          </cell>
          <cell r="E168">
            <v>1000</v>
          </cell>
          <cell r="F168">
            <v>9012000</v>
          </cell>
          <cell r="G168">
            <v>12050000</v>
          </cell>
          <cell r="H168">
            <v>11966932.859999999</v>
          </cell>
          <cell r="I168" t="str">
            <v>P</v>
          </cell>
          <cell r="J168">
            <v>8.18</v>
          </cell>
          <cell r="K168" t="str">
            <v>F</v>
          </cell>
          <cell r="L168">
            <v>89935.32</v>
          </cell>
          <cell r="M168">
            <v>1</v>
          </cell>
          <cell r="N168" t="str">
            <v>Y</v>
          </cell>
          <cell r="O168">
            <v>9052010</v>
          </cell>
          <cell r="P168">
            <v>120851.82</v>
          </cell>
          <cell r="Q168">
            <v>10351</v>
          </cell>
        </row>
        <row r="169">
          <cell r="C169" t="str">
            <v>011029002</v>
          </cell>
          <cell r="D169" t="str">
            <v>600 &amp; 626 WIL</v>
          </cell>
          <cell r="E169">
            <v>300</v>
          </cell>
          <cell r="F169">
            <v>10112000</v>
          </cell>
          <cell r="G169">
            <v>39600000</v>
          </cell>
          <cell r="H169">
            <v>26800000</v>
          </cell>
          <cell r="I169" t="str">
            <v>I</v>
          </cell>
          <cell r="J169">
            <v>8.5</v>
          </cell>
          <cell r="K169" t="str">
            <v>A</v>
          </cell>
          <cell r="L169">
            <v>0</v>
          </cell>
          <cell r="M169">
            <v>1</v>
          </cell>
          <cell r="N169" t="str">
            <v>Y</v>
          </cell>
          <cell r="O169">
            <v>11012003</v>
          </cell>
          <cell r="P169">
            <v>3154843.44</v>
          </cell>
          <cell r="Q169">
            <v>7237.2</v>
          </cell>
        </row>
        <row r="170">
          <cell r="C170" t="str">
            <v>011029075</v>
          </cell>
          <cell r="D170" t="str">
            <v>STERLING PLAZ</v>
          </cell>
          <cell r="E170">
            <v>1000</v>
          </cell>
          <cell r="F170">
            <v>7122001</v>
          </cell>
          <cell r="G170">
            <v>3950000</v>
          </cell>
          <cell r="H170">
            <v>3950000</v>
          </cell>
          <cell r="I170" t="str">
            <v>P</v>
          </cell>
          <cell r="J170">
            <v>7.66</v>
          </cell>
          <cell r="K170" t="str">
            <v>F</v>
          </cell>
          <cell r="L170">
            <v>28053.02</v>
          </cell>
          <cell r="M170">
            <v>1</v>
          </cell>
          <cell r="N170" t="str">
            <v>Y</v>
          </cell>
          <cell r="O170">
            <v>8052011</v>
          </cell>
          <cell r="P170">
            <v>0</v>
          </cell>
          <cell r="Q170">
            <v>384.38</v>
          </cell>
        </row>
        <row r="171">
          <cell r="C171" t="str">
            <v>011029129</v>
          </cell>
          <cell r="D171" t="str">
            <v>MOUNT PLEASAN</v>
          </cell>
          <cell r="E171">
            <v>1000</v>
          </cell>
          <cell r="F171">
            <v>12202000</v>
          </cell>
          <cell r="G171">
            <v>46400000</v>
          </cell>
          <cell r="H171">
            <v>46152261.439999998</v>
          </cell>
          <cell r="I171" t="str">
            <v>P</v>
          </cell>
          <cell r="J171">
            <v>7.58</v>
          </cell>
          <cell r="K171" t="str">
            <v>F</v>
          </cell>
          <cell r="L171">
            <v>326981.11</v>
          </cell>
          <cell r="M171">
            <v>1</v>
          </cell>
          <cell r="N171" t="str">
            <v>Y</v>
          </cell>
          <cell r="O171">
            <v>1052011</v>
          </cell>
          <cell r="P171">
            <v>2233734.17</v>
          </cell>
          <cell r="Q171">
            <v>23977.16</v>
          </cell>
        </row>
        <row r="172">
          <cell r="C172" t="str">
            <v>011029131</v>
          </cell>
          <cell r="D172" t="str">
            <v>AFTER SIX SHO</v>
          </cell>
          <cell r="E172">
            <v>1000</v>
          </cell>
          <cell r="F172">
            <v>12152000</v>
          </cell>
          <cell r="G172">
            <v>1260000</v>
          </cell>
          <cell r="H172">
            <v>1253477.9099999999</v>
          </cell>
          <cell r="I172" t="str">
            <v>P</v>
          </cell>
          <cell r="J172">
            <v>7.71</v>
          </cell>
          <cell r="K172" t="str">
            <v>F</v>
          </cell>
          <cell r="L172">
            <v>8991.99</v>
          </cell>
          <cell r="M172">
            <v>1</v>
          </cell>
          <cell r="N172" t="str">
            <v>Y</v>
          </cell>
          <cell r="O172">
            <v>1052011</v>
          </cell>
          <cell r="P172">
            <v>6963.49</v>
          </cell>
          <cell r="Q172">
            <v>746.75</v>
          </cell>
        </row>
        <row r="173">
          <cell r="C173" t="str">
            <v>011029151</v>
          </cell>
          <cell r="D173" t="str">
            <v>14 WALL STREE</v>
          </cell>
          <cell r="E173">
            <v>400</v>
          </cell>
          <cell r="F173">
            <v>12012000</v>
          </cell>
          <cell r="G173">
            <v>142000000</v>
          </cell>
          <cell r="H173">
            <v>142000000</v>
          </cell>
          <cell r="I173" t="str">
            <v>I</v>
          </cell>
          <cell r="J173">
            <v>7.87</v>
          </cell>
          <cell r="K173" t="str">
            <v>A</v>
          </cell>
          <cell r="L173">
            <v>0</v>
          </cell>
          <cell r="M173">
            <v>1</v>
          </cell>
          <cell r="N173" t="str">
            <v>Y</v>
          </cell>
          <cell r="O173">
            <v>12142004</v>
          </cell>
          <cell r="P173">
            <v>2417407.6</v>
          </cell>
          <cell r="Q173">
            <v>325990.18</v>
          </cell>
        </row>
        <row r="174">
          <cell r="C174" t="str">
            <v>011029188</v>
          </cell>
          <cell r="D174" t="str">
            <v>STEWART SQUAR</v>
          </cell>
          <cell r="E174">
            <v>1000</v>
          </cell>
          <cell r="F174">
            <v>10272000</v>
          </cell>
          <cell r="G174">
            <v>3372000</v>
          </cell>
          <cell r="H174">
            <v>3352229.77</v>
          </cell>
          <cell r="I174" t="str">
            <v>P</v>
          </cell>
          <cell r="J174">
            <v>8.1</v>
          </cell>
          <cell r="K174" t="str">
            <v>F</v>
          </cell>
          <cell r="L174">
            <v>24978.01</v>
          </cell>
          <cell r="M174">
            <v>1</v>
          </cell>
          <cell r="N174" t="str">
            <v>Y</v>
          </cell>
          <cell r="O174">
            <v>11052010</v>
          </cell>
          <cell r="P174">
            <v>39714.300000000003</v>
          </cell>
          <cell r="Q174">
            <v>2846.43</v>
          </cell>
        </row>
        <row r="175">
          <cell r="C175" t="str">
            <v>011029218</v>
          </cell>
          <cell r="D175" t="str">
            <v>ASMANN &amp; WEST</v>
          </cell>
          <cell r="E175">
            <v>1000</v>
          </cell>
          <cell r="F175">
            <v>8082000</v>
          </cell>
          <cell r="G175">
            <v>2625000</v>
          </cell>
          <cell r="H175">
            <v>2593620.1</v>
          </cell>
          <cell r="I175" t="str">
            <v>P</v>
          </cell>
          <cell r="J175">
            <v>8</v>
          </cell>
          <cell r="K175" t="str">
            <v>F</v>
          </cell>
          <cell r="L175">
            <v>20260.18</v>
          </cell>
          <cell r="M175">
            <v>1</v>
          </cell>
          <cell r="N175" t="str">
            <v>Y</v>
          </cell>
          <cell r="O175">
            <v>9012010</v>
          </cell>
          <cell r="P175">
            <v>230.46</v>
          </cell>
          <cell r="Q175">
            <v>2510.67</v>
          </cell>
        </row>
        <row r="176">
          <cell r="C176" t="str">
            <v>011029222</v>
          </cell>
          <cell r="D176" t="str">
            <v>THE WILLOW AP</v>
          </cell>
          <cell r="E176">
            <v>1000</v>
          </cell>
          <cell r="F176">
            <v>8072000</v>
          </cell>
          <cell r="G176">
            <v>5480000</v>
          </cell>
          <cell r="H176">
            <v>5443555.04</v>
          </cell>
          <cell r="I176" t="str">
            <v>P</v>
          </cell>
          <cell r="J176">
            <v>8.32</v>
          </cell>
          <cell r="K176" t="str">
            <v>F</v>
          </cell>
          <cell r="L176">
            <v>41439.4</v>
          </cell>
          <cell r="M176">
            <v>1</v>
          </cell>
          <cell r="N176" t="str">
            <v>Y</v>
          </cell>
          <cell r="O176">
            <v>9012010</v>
          </cell>
          <cell r="P176">
            <v>84385.35</v>
          </cell>
          <cell r="Q176">
            <v>4104.17</v>
          </cell>
        </row>
        <row r="177">
          <cell r="C177" t="str">
            <v>011029238</v>
          </cell>
          <cell r="D177" t="str">
            <v>ATHENS PROMEN</v>
          </cell>
          <cell r="E177">
            <v>1000</v>
          </cell>
          <cell r="F177">
            <v>9272000</v>
          </cell>
          <cell r="G177">
            <v>13300000</v>
          </cell>
          <cell r="H177">
            <v>13218882.93</v>
          </cell>
          <cell r="I177" t="str">
            <v>P</v>
          </cell>
          <cell r="J177">
            <v>8.24</v>
          </cell>
          <cell r="K177" t="str">
            <v>F</v>
          </cell>
          <cell r="L177">
            <v>99824.97</v>
          </cell>
          <cell r="M177">
            <v>1</v>
          </cell>
          <cell r="N177" t="str">
            <v>Y</v>
          </cell>
          <cell r="O177">
            <v>10012010</v>
          </cell>
          <cell r="P177">
            <v>18268.25</v>
          </cell>
          <cell r="Q177">
            <v>1660.75</v>
          </cell>
        </row>
        <row r="178">
          <cell r="C178" t="str">
            <v>011029240</v>
          </cell>
          <cell r="D178" t="str">
            <v>DEZAVALA OAKS</v>
          </cell>
          <cell r="E178">
            <v>1100</v>
          </cell>
          <cell r="F178">
            <v>8232000</v>
          </cell>
          <cell r="G178">
            <v>13150000</v>
          </cell>
          <cell r="H178">
            <v>13150000</v>
          </cell>
          <cell r="I178" t="str">
            <v>I</v>
          </cell>
          <cell r="J178">
            <v>8.0500000000000007</v>
          </cell>
          <cell r="K178" t="str">
            <v>F</v>
          </cell>
          <cell r="L178">
            <v>0</v>
          </cell>
          <cell r="M178">
            <v>1</v>
          </cell>
          <cell r="N178" t="str">
            <v>Y</v>
          </cell>
          <cell r="O178">
            <v>9012011</v>
          </cell>
          <cell r="P178">
            <v>53175.16</v>
          </cell>
          <cell r="Q178">
            <v>4400</v>
          </cell>
        </row>
        <row r="179">
          <cell r="C179" t="str">
            <v>011029241</v>
          </cell>
          <cell r="D179" t="str">
            <v>LA COMERCIAL</v>
          </cell>
          <cell r="E179">
            <v>1000</v>
          </cell>
          <cell r="F179">
            <v>8292000</v>
          </cell>
          <cell r="G179">
            <v>665000</v>
          </cell>
          <cell r="H179">
            <v>661210.04</v>
          </cell>
          <cell r="I179" t="str">
            <v>P</v>
          </cell>
          <cell r="J179">
            <v>8.9</v>
          </cell>
          <cell r="K179" t="str">
            <v>F</v>
          </cell>
          <cell r="L179">
            <v>5302.96</v>
          </cell>
          <cell r="M179">
            <v>1</v>
          </cell>
          <cell r="N179" t="str">
            <v>Y</v>
          </cell>
          <cell r="O179">
            <v>9012010</v>
          </cell>
          <cell r="P179">
            <v>9540</v>
          </cell>
          <cell r="Q179">
            <v>670</v>
          </cell>
        </row>
        <row r="180">
          <cell r="C180" t="str">
            <v>011029249</v>
          </cell>
          <cell r="D180" t="str">
            <v>BRIDGEWATER M</v>
          </cell>
          <cell r="E180">
            <v>1000</v>
          </cell>
          <cell r="F180">
            <v>8232000</v>
          </cell>
          <cell r="G180">
            <v>1300000</v>
          </cell>
          <cell r="H180">
            <v>1291354.33</v>
          </cell>
          <cell r="I180" t="str">
            <v>P</v>
          </cell>
          <cell r="J180">
            <v>8.32</v>
          </cell>
          <cell r="K180" t="str">
            <v>F</v>
          </cell>
          <cell r="L180">
            <v>9830.51</v>
          </cell>
          <cell r="M180">
            <v>1</v>
          </cell>
          <cell r="N180" t="str">
            <v>Y</v>
          </cell>
          <cell r="O180">
            <v>9012010</v>
          </cell>
          <cell r="P180">
            <v>54988.74</v>
          </cell>
          <cell r="Q180">
            <v>371.25</v>
          </cell>
        </row>
        <row r="181">
          <cell r="C181" t="str">
            <v>011029255</v>
          </cell>
          <cell r="D181" t="str">
            <v>FOWLER PLAZA</v>
          </cell>
          <cell r="E181">
            <v>1000</v>
          </cell>
          <cell r="F181">
            <v>9052000</v>
          </cell>
          <cell r="G181">
            <v>4808000</v>
          </cell>
          <cell r="H181">
            <v>4781082.75</v>
          </cell>
          <cell r="I181" t="str">
            <v>P</v>
          </cell>
          <cell r="J181">
            <v>8.56</v>
          </cell>
          <cell r="K181" t="str">
            <v>F</v>
          </cell>
          <cell r="L181">
            <v>37174</v>
          </cell>
          <cell r="M181">
            <v>1</v>
          </cell>
          <cell r="N181" t="str">
            <v>Y</v>
          </cell>
          <cell r="O181">
            <v>10012010</v>
          </cell>
          <cell r="P181">
            <v>39306.410000000003</v>
          </cell>
          <cell r="Q181">
            <v>3573.31</v>
          </cell>
        </row>
        <row r="182">
          <cell r="C182" t="str">
            <v>011029256</v>
          </cell>
          <cell r="D182" t="str">
            <v>MISSION SQUAR</v>
          </cell>
          <cell r="E182">
            <v>1000</v>
          </cell>
          <cell r="F182">
            <v>8172000</v>
          </cell>
          <cell r="G182">
            <v>2015000</v>
          </cell>
          <cell r="H182">
            <v>1993410.19</v>
          </cell>
          <cell r="I182" t="str">
            <v>P</v>
          </cell>
          <cell r="J182">
            <v>8.58</v>
          </cell>
          <cell r="K182" t="str">
            <v>F</v>
          </cell>
          <cell r="L182">
            <v>16334.1</v>
          </cell>
          <cell r="M182">
            <v>1</v>
          </cell>
          <cell r="N182" t="str">
            <v>Y</v>
          </cell>
          <cell r="O182">
            <v>9012010</v>
          </cell>
          <cell r="P182">
            <v>62739.08</v>
          </cell>
          <cell r="Q182">
            <v>1061.5899999999999</v>
          </cell>
        </row>
        <row r="183">
          <cell r="C183" t="str">
            <v>011029267</v>
          </cell>
          <cell r="D183" t="str">
            <v>MCCRELESS COU</v>
          </cell>
          <cell r="E183">
            <v>1000</v>
          </cell>
          <cell r="F183">
            <v>11302000</v>
          </cell>
          <cell r="G183">
            <v>1755000</v>
          </cell>
          <cell r="H183">
            <v>1740552.87</v>
          </cell>
          <cell r="I183" t="str">
            <v>P</v>
          </cell>
          <cell r="J183">
            <v>8.36</v>
          </cell>
          <cell r="K183" t="str">
            <v>F</v>
          </cell>
          <cell r="L183">
            <v>13966.55</v>
          </cell>
          <cell r="M183">
            <v>1</v>
          </cell>
          <cell r="N183" t="str">
            <v>Y</v>
          </cell>
          <cell r="O183">
            <v>12052010</v>
          </cell>
          <cell r="P183">
            <v>68900.7</v>
          </cell>
          <cell r="Q183">
            <v>2860.7</v>
          </cell>
        </row>
        <row r="184">
          <cell r="C184" t="str">
            <v>011029277</v>
          </cell>
          <cell r="D184" t="str">
            <v>100 DAVIDSON</v>
          </cell>
          <cell r="E184">
            <v>300</v>
          </cell>
          <cell r="F184">
            <v>1192001</v>
          </cell>
          <cell r="G184">
            <v>3700000</v>
          </cell>
          <cell r="H184">
            <v>3700000</v>
          </cell>
          <cell r="I184" t="str">
            <v>I</v>
          </cell>
          <cell r="J184">
            <v>6.24</v>
          </cell>
          <cell r="K184" t="str">
            <v>A</v>
          </cell>
          <cell r="L184">
            <v>0</v>
          </cell>
          <cell r="M184">
            <v>1</v>
          </cell>
          <cell r="N184" t="str">
            <v>Y</v>
          </cell>
          <cell r="O184">
            <v>2012004</v>
          </cell>
          <cell r="P184">
            <v>77024.97</v>
          </cell>
          <cell r="Q184">
            <v>7416</v>
          </cell>
        </row>
        <row r="185">
          <cell r="C185" t="str">
            <v>011029297</v>
          </cell>
          <cell r="D185" t="str">
            <v>AMTECH SYSTEM</v>
          </cell>
          <cell r="E185">
            <v>1000</v>
          </cell>
          <cell r="F185">
            <v>9252000</v>
          </cell>
          <cell r="G185">
            <v>3500000</v>
          </cell>
          <cell r="H185">
            <v>3477801.4</v>
          </cell>
          <cell r="I185" t="str">
            <v>P</v>
          </cell>
          <cell r="J185">
            <v>8.09</v>
          </cell>
          <cell r="K185" t="str">
            <v>F</v>
          </cell>
          <cell r="L185">
            <v>25901.69</v>
          </cell>
          <cell r="M185">
            <v>1</v>
          </cell>
          <cell r="N185" t="str">
            <v>Y</v>
          </cell>
          <cell r="O185">
            <v>10052010</v>
          </cell>
          <cell r="P185">
            <v>0</v>
          </cell>
          <cell r="Q185">
            <v>0</v>
          </cell>
        </row>
        <row r="186">
          <cell r="C186" t="str">
            <v>011029301</v>
          </cell>
          <cell r="D186" t="str">
            <v>WASHINGTON SQ</v>
          </cell>
          <cell r="E186">
            <v>1000</v>
          </cell>
          <cell r="F186">
            <v>2262001</v>
          </cell>
          <cell r="G186">
            <v>6600000</v>
          </cell>
          <cell r="H186">
            <v>6575112.0599999996</v>
          </cell>
          <cell r="I186" t="str">
            <v>P</v>
          </cell>
          <cell r="J186">
            <v>7.41</v>
          </cell>
          <cell r="K186" t="str">
            <v>F</v>
          </cell>
          <cell r="L186">
            <v>45742.1</v>
          </cell>
          <cell r="M186">
            <v>1</v>
          </cell>
          <cell r="N186" t="str">
            <v>Y</v>
          </cell>
          <cell r="O186">
            <v>3052011</v>
          </cell>
          <cell r="P186">
            <v>36546.29</v>
          </cell>
          <cell r="Q186">
            <v>6073.66</v>
          </cell>
        </row>
        <row r="187">
          <cell r="C187" t="str">
            <v>011029312</v>
          </cell>
          <cell r="D187" t="str">
            <v>450 SANSOME S</v>
          </cell>
          <cell r="E187">
            <v>300</v>
          </cell>
          <cell r="F187">
            <v>9212000</v>
          </cell>
          <cell r="G187">
            <v>37000000</v>
          </cell>
          <cell r="H187">
            <v>34294675.310000002</v>
          </cell>
          <cell r="I187" t="str">
            <v>I</v>
          </cell>
          <cell r="J187">
            <v>6.5812499999999998</v>
          </cell>
          <cell r="K187" t="str">
            <v>A</v>
          </cell>
          <cell r="L187">
            <v>0</v>
          </cell>
          <cell r="M187">
            <v>1</v>
          </cell>
          <cell r="N187" t="str">
            <v>Y</v>
          </cell>
          <cell r="O187">
            <v>10012003</v>
          </cell>
          <cell r="P187">
            <v>1097918.8999999999</v>
          </cell>
          <cell r="Q187">
            <v>1712.6</v>
          </cell>
        </row>
        <row r="188">
          <cell r="C188" t="str">
            <v>011029408</v>
          </cell>
          <cell r="D188" t="str">
            <v>PARKWOOD MANO</v>
          </cell>
          <cell r="E188">
            <v>1000</v>
          </cell>
          <cell r="F188">
            <v>11302000</v>
          </cell>
          <cell r="G188">
            <v>4000000</v>
          </cell>
          <cell r="H188">
            <v>3962697.33</v>
          </cell>
          <cell r="I188" t="str">
            <v>P</v>
          </cell>
          <cell r="J188">
            <v>7.7</v>
          </cell>
          <cell r="K188" t="str">
            <v>F</v>
          </cell>
          <cell r="L188">
            <v>30081.97</v>
          </cell>
          <cell r="M188">
            <v>1</v>
          </cell>
          <cell r="N188" t="str">
            <v>Y</v>
          </cell>
          <cell r="O188">
            <v>12052010</v>
          </cell>
          <cell r="P188">
            <v>25458.33</v>
          </cell>
          <cell r="Q188">
            <v>2816</v>
          </cell>
        </row>
        <row r="189">
          <cell r="C189" t="str">
            <v>011029410</v>
          </cell>
          <cell r="D189" t="str">
            <v>ROSE GARDEN A</v>
          </cell>
          <cell r="E189">
            <v>1000</v>
          </cell>
          <cell r="F189">
            <v>5312001</v>
          </cell>
          <cell r="G189">
            <v>8000000</v>
          </cell>
          <cell r="H189">
            <v>7987015.5099999998</v>
          </cell>
          <cell r="I189" t="str">
            <v>P</v>
          </cell>
          <cell r="J189">
            <v>7.91</v>
          </cell>
          <cell r="K189" t="str">
            <v>F</v>
          </cell>
          <cell r="L189">
            <v>58200.02</v>
          </cell>
          <cell r="M189">
            <v>1</v>
          </cell>
          <cell r="N189" t="str">
            <v>Y</v>
          </cell>
          <cell r="O189">
            <v>6052011</v>
          </cell>
          <cell r="P189">
            <v>10544.28</v>
          </cell>
          <cell r="Q189">
            <v>3093.75</v>
          </cell>
        </row>
        <row r="190">
          <cell r="C190" t="str">
            <v>011029427</v>
          </cell>
          <cell r="D190" t="str">
            <v>SPACE PARK OF</v>
          </cell>
          <cell r="E190">
            <v>105</v>
          </cell>
          <cell r="F190">
            <v>10202000</v>
          </cell>
          <cell r="G190">
            <v>3125000</v>
          </cell>
          <cell r="H190">
            <v>3125000</v>
          </cell>
          <cell r="I190" t="str">
            <v>I</v>
          </cell>
          <cell r="J190">
            <v>7.59</v>
          </cell>
          <cell r="K190" t="str">
            <v>A</v>
          </cell>
          <cell r="L190">
            <v>0</v>
          </cell>
          <cell r="M190">
            <v>1</v>
          </cell>
          <cell r="N190" t="str">
            <v>Y</v>
          </cell>
          <cell r="O190">
            <v>5012002</v>
          </cell>
          <cell r="P190">
            <v>150992.34</v>
          </cell>
          <cell r="Q190">
            <v>8795</v>
          </cell>
        </row>
        <row r="191">
          <cell r="C191" t="str">
            <v>011029462</v>
          </cell>
          <cell r="D191" t="str">
            <v>111 WEST 5TH</v>
          </cell>
          <cell r="E191">
            <v>105</v>
          </cell>
          <cell r="F191">
            <v>10202000</v>
          </cell>
          <cell r="G191">
            <v>1300000</v>
          </cell>
          <cell r="H191">
            <v>1300000</v>
          </cell>
          <cell r="I191" t="str">
            <v>I</v>
          </cell>
          <cell r="J191">
            <v>7.34</v>
          </cell>
          <cell r="K191" t="str">
            <v>A</v>
          </cell>
          <cell r="L191">
            <v>0</v>
          </cell>
          <cell r="M191">
            <v>1</v>
          </cell>
          <cell r="N191" t="str">
            <v>Y</v>
          </cell>
          <cell r="O191">
            <v>5012002</v>
          </cell>
          <cell r="P191">
            <v>56539.72</v>
          </cell>
          <cell r="Q191">
            <v>5622.42</v>
          </cell>
        </row>
        <row r="192">
          <cell r="C192" t="str">
            <v>011029463</v>
          </cell>
          <cell r="D192" t="str">
            <v>SEGAL-BALTIMO</v>
          </cell>
          <cell r="E192">
            <v>300</v>
          </cell>
          <cell r="F192">
            <v>10202000</v>
          </cell>
          <cell r="G192">
            <v>13500000</v>
          </cell>
          <cell r="H192">
            <v>11616450</v>
          </cell>
          <cell r="I192" t="str">
            <v>I</v>
          </cell>
          <cell r="J192">
            <v>6.125</v>
          </cell>
          <cell r="K192" t="str">
            <v>A</v>
          </cell>
          <cell r="L192">
            <v>0</v>
          </cell>
          <cell r="M192">
            <v>1</v>
          </cell>
          <cell r="N192" t="str">
            <v>Y</v>
          </cell>
          <cell r="O192">
            <v>11012003</v>
          </cell>
          <cell r="P192">
            <v>245215.58</v>
          </cell>
          <cell r="Q192">
            <v>29764.28</v>
          </cell>
        </row>
        <row r="193">
          <cell r="C193" t="str">
            <v>011029497</v>
          </cell>
          <cell r="D193" t="str">
            <v>BRIAGROVE RET</v>
          </cell>
          <cell r="E193">
            <v>1000</v>
          </cell>
          <cell r="F193">
            <v>10272000</v>
          </cell>
          <cell r="G193">
            <v>14950000</v>
          </cell>
          <cell r="H193">
            <v>14859235.67</v>
          </cell>
          <cell r="I193" t="str">
            <v>P</v>
          </cell>
          <cell r="J193">
            <v>7.96</v>
          </cell>
          <cell r="K193" t="str">
            <v>F</v>
          </cell>
          <cell r="L193">
            <v>109281.21</v>
          </cell>
          <cell r="M193">
            <v>1</v>
          </cell>
          <cell r="N193" t="str">
            <v>Y</v>
          </cell>
          <cell r="O193">
            <v>11052010</v>
          </cell>
          <cell r="P193">
            <v>94949.53</v>
          </cell>
          <cell r="Q193">
            <v>1590.73</v>
          </cell>
        </row>
        <row r="194">
          <cell r="C194" t="str">
            <v>011029508</v>
          </cell>
          <cell r="D194" t="str">
            <v>145 WYCKOFF</v>
          </cell>
          <cell r="E194">
            <v>1000</v>
          </cell>
          <cell r="F194">
            <v>5042001</v>
          </cell>
          <cell r="G194">
            <v>5250000</v>
          </cell>
          <cell r="H194">
            <v>5238622.4800000004</v>
          </cell>
          <cell r="I194" t="str">
            <v>P</v>
          </cell>
          <cell r="J194">
            <v>7.8</v>
          </cell>
          <cell r="K194" t="str">
            <v>F</v>
          </cell>
          <cell r="L194">
            <v>37793.199999999997</v>
          </cell>
          <cell r="M194">
            <v>1</v>
          </cell>
          <cell r="N194" t="str">
            <v>Y</v>
          </cell>
          <cell r="O194">
            <v>5052011</v>
          </cell>
          <cell r="P194">
            <v>36981</v>
          </cell>
          <cell r="Q194">
            <v>5717</v>
          </cell>
        </row>
        <row r="195">
          <cell r="C195" t="str">
            <v>011029522</v>
          </cell>
          <cell r="D195" t="str">
            <v>HILLSIDE VILL</v>
          </cell>
          <cell r="E195">
            <v>1000</v>
          </cell>
          <cell r="F195">
            <v>11162000</v>
          </cell>
          <cell r="G195">
            <v>1941000</v>
          </cell>
          <cell r="H195">
            <v>1924206.14</v>
          </cell>
          <cell r="I195" t="str">
            <v>P</v>
          </cell>
          <cell r="J195">
            <v>8.1</v>
          </cell>
          <cell r="K195" t="str">
            <v>F</v>
          </cell>
          <cell r="L195">
            <v>15109.76</v>
          </cell>
          <cell r="M195">
            <v>1</v>
          </cell>
          <cell r="N195" t="str">
            <v>Y</v>
          </cell>
          <cell r="O195">
            <v>12052010</v>
          </cell>
          <cell r="P195">
            <v>22500.06</v>
          </cell>
          <cell r="Q195">
            <v>2083.34</v>
          </cell>
        </row>
        <row r="196">
          <cell r="C196" t="str">
            <v>011029525</v>
          </cell>
          <cell r="D196" t="str">
            <v>SEAHURST VILL</v>
          </cell>
          <cell r="E196">
            <v>300</v>
          </cell>
          <cell r="F196">
            <v>10022000</v>
          </cell>
          <cell r="G196">
            <v>19500000</v>
          </cell>
          <cell r="H196">
            <v>18000000</v>
          </cell>
          <cell r="I196" t="str">
            <v>I</v>
          </cell>
          <cell r="J196">
            <v>6.34</v>
          </cell>
          <cell r="K196" t="str">
            <v>A</v>
          </cell>
          <cell r="L196">
            <v>0</v>
          </cell>
          <cell r="M196">
            <v>1</v>
          </cell>
          <cell r="N196" t="str">
            <v>Y</v>
          </cell>
          <cell r="O196">
            <v>11012003</v>
          </cell>
          <cell r="P196">
            <v>71842.02</v>
          </cell>
          <cell r="Q196">
            <v>16081.85</v>
          </cell>
        </row>
        <row r="197">
          <cell r="C197" t="str">
            <v>011029566</v>
          </cell>
          <cell r="D197" t="str">
            <v>CLOUD NINE AP</v>
          </cell>
          <cell r="E197">
            <v>1000</v>
          </cell>
          <cell r="F197">
            <v>12212000</v>
          </cell>
          <cell r="G197">
            <v>2100000</v>
          </cell>
          <cell r="H197">
            <v>2081805.32</v>
          </cell>
          <cell r="I197" t="str">
            <v>P</v>
          </cell>
          <cell r="J197">
            <v>7.52</v>
          </cell>
          <cell r="K197" t="str">
            <v>F</v>
          </cell>
          <cell r="L197">
            <v>15546.14</v>
          </cell>
          <cell r="M197">
            <v>1</v>
          </cell>
          <cell r="N197" t="str">
            <v>Y</v>
          </cell>
          <cell r="O197">
            <v>1052011</v>
          </cell>
          <cell r="P197">
            <v>8736</v>
          </cell>
          <cell r="Q197">
            <v>1092</v>
          </cell>
        </row>
        <row r="198">
          <cell r="C198" t="str">
            <v>011029624</v>
          </cell>
          <cell r="D198" t="str">
            <v>FIRST INDUSTR</v>
          </cell>
          <cell r="E198">
            <v>300</v>
          </cell>
          <cell r="F198">
            <v>12012000</v>
          </cell>
          <cell r="G198">
            <v>128203000</v>
          </cell>
          <cell r="H198">
            <v>128203000</v>
          </cell>
          <cell r="I198" t="str">
            <v>I</v>
          </cell>
          <cell r="J198">
            <v>6.29</v>
          </cell>
          <cell r="K198" t="str">
            <v>A</v>
          </cell>
          <cell r="L198">
            <v>0</v>
          </cell>
          <cell r="M198">
            <v>1</v>
          </cell>
          <cell r="N198" t="str">
            <v>Y</v>
          </cell>
          <cell r="O198">
            <v>12012003</v>
          </cell>
          <cell r="P198">
            <v>1355345.97</v>
          </cell>
          <cell r="Q198">
            <v>30166.42</v>
          </cell>
        </row>
        <row r="199">
          <cell r="C199" t="str">
            <v>011029740</v>
          </cell>
          <cell r="D199" t="str">
            <v>GMC MF PORTFO</v>
          </cell>
          <cell r="E199">
            <v>1000</v>
          </cell>
          <cell r="F199">
            <v>11062000</v>
          </cell>
          <cell r="G199">
            <v>10000000</v>
          </cell>
          <cell r="H199">
            <v>10000000</v>
          </cell>
          <cell r="I199" t="str">
            <v>I</v>
          </cell>
          <cell r="J199">
            <v>8.09</v>
          </cell>
          <cell r="K199" t="str">
            <v>F</v>
          </cell>
          <cell r="L199">
            <v>0</v>
          </cell>
          <cell r="M199">
            <v>1</v>
          </cell>
          <cell r="N199" t="str">
            <v>Y</v>
          </cell>
          <cell r="O199">
            <v>12052010</v>
          </cell>
          <cell r="P199">
            <v>85637.45</v>
          </cell>
          <cell r="Q199">
            <v>9356.25</v>
          </cell>
        </row>
        <row r="200">
          <cell r="C200" t="str">
            <v>011029799</v>
          </cell>
          <cell r="D200" t="str">
            <v>SHOPS AT FALM</v>
          </cell>
          <cell r="E200">
            <v>1000</v>
          </cell>
          <cell r="F200">
            <v>12182000</v>
          </cell>
          <cell r="G200">
            <v>8000000</v>
          </cell>
          <cell r="H200">
            <v>7957690.2999999998</v>
          </cell>
          <cell r="I200" t="str">
            <v>P</v>
          </cell>
          <cell r="J200">
            <v>7.62</v>
          </cell>
          <cell r="K200" t="str">
            <v>F</v>
          </cell>
          <cell r="L200">
            <v>56595.99</v>
          </cell>
          <cell r="M200">
            <v>1</v>
          </cell>
          <cell r="N200" t="str">
            <v>N</v>
          </cell>
          <cell r="O200">
            <v>1052011</v>
          </cell>
          <cell r="P200">
            <v>83024.28</v>
          </cell>
          <cell r="Q200">
            <v>6774.34</v>
          </cell>
        </row>
        <row r="201">
          <cell r="C201" t="str">
            <v>011029833</v>
          </cell>
          <cell r="D201" t="str">
            <v>OKLAHOMA CITY</v>
          </cell>
          <cell r="E201">
            <v>804</v>
          </cell>
          <cell r="F201">
            <v>10262000</v>
          </cell>
          <cell r="G201">
            <v>43800000</v>
          </cell>
          <cell r="H201">
            <v>43500000</v>
          </cell>
          <cell r="I201" t="str">
            <v>I</v>
          </cell>
          <cell r="J201">
            <v>3.8312499999999998</v>
          </cell>
          <cell r="K201" t="str">
            <v>A</v>
          </cell>
          <cell r="L201">
            <v>0</v>
          </cell>
          <cell r="M201">
            <v>1</v>
          </cell>
          <cell r="N201" t="str">
            <v>Y</v>
          </cell>
          <cell r="O201">
            <v>2282009</v>
          </cell>
          <cell r="P201">
            <v>323484.77</v>
          </cell>
          <cell r="Q201">
            <v>34521</v>
          </cell>
        </row>
        <row r="202">
          <cell r="C202" t="str">
            <v>011029874</v>
          </cell>
          <cell r="D202" t="str">
            <v>FLOUR BUILDIN</v>
          </cell>
          <cell r="E202">
            <v>1000</v>
          </cell>
          <cell r="F202">
            <v>2282001</v>
          </cell>
          <cell r="G202">
            <v>17000000</v>
          </cell>
          <cell r="H202">
            <v>16938307.09</v>
          </cell>
          <cell r="I202" t="str">
            <v>P</v>
          </cell>
          <cell r="J202">
            <v>7.55</v>
          </cell>
          <cell r="K202" t="str">
            <v>F</v>
          </cell>
          <cell r="L202">
            <v>119449.05</v>
          </cell>
          <cell r="M202">
            <v>1</v>
          </cell>
          <cell r="N202" t="str">
            <v>Y</v>
          </cell>
          <cell r="O202">
            <v>3052011</v>
          </cell>
          <cell r="P202">
            <v>1536909.65</v>
          </cell>
          <cell r="Q202">
            <v>51548.54</v>
          </cell>
        </row>
        <row r="203">
          <cell r="C203" t="str">
            <v>011029885</v>
          </cell>
          <cell r="D203" t="str">
            <v>DEMCO 32, 36</v>
          </cell>
          <cell r="E203">
            <v>1000</v>
          </cell>
          <cell r="F203">
            <v>5172001</v>
          </cell>
          <cell r="G203">
            <v>12300000</v>
          </cell>
          <cell r="H203">
            <v>12275617.039999999</v>
          </cell>
          <cell r="I203" t="str">
            <v>P</v>
          </cell>
          <cell r="J203">
            <v>7.19</v>
          </cell>
          <cell r="K203" t="str">
            <v>F</v>
          </cell>
          <cell r="L203">
            <v>83407.7</v>
          </cell>
          <cell r="M203">
            <v>1</v>
          </cell>
          <cell r="N203" t="str">
            <v>Y</v>
          </cell>
          <cell r="O203">
            <v>6052011</v>
          </cell>
          <cell r="P203">
            <v>30960.04</v>
          </cell>
          <cell r="Q203">
            <v>6058.42</v>
          </cell>
        </row>
        <row r="204">
          <cell r="C204" t="str">
            <v>011030024</v>
          </cell>
          <cell r="D204" t="str">
            <v>LIBERTY CENTR</v>
          </cell>
          <cell r="E204">
            <v>1000</v>
          </cell>
          <cell r="F204">
            <v>3012001</v>
          </cell>
          <cell r="G204">
            <v>14760000</v>
          </cell>
          <cell r="H204">
            <v>14671680.050000001</v>
          </cell>
          <cell r="I204" t="str">
            <v>P</v>
          </cell>
          <cell r="J204">
            <v>7.6</v>
          </cell>
          <cell r="K204" t="str">
            <v>F</v>
          </cell>
          <cell r="L204">
            <v>110036.98</v>
          </cell>
          <cell r="M204">
            <v>1</v>
          </cell>
          <cell r="N204" t="str">
            <v>Y</v>
          </cell>
          <cell r="O204">
            <v>3052011</v>
          </cell>
          <cell r="P204">
            <v>60490.97</v>
          </cell>
          <cell r="Q204">
            <v>7602</v>
          </cell>
        </row>
        <row r="205">
          <cell r="C205" t="str">
            <v>011030027</v>
          </cell>
          <cell r="D205" t="str">
            <v>WESTPORT PLAZ</v>
          </cell>
          <cell r="E205">
            <v>300</v>
          </cell>
          <cell r="F205">
            <v>12222000</v>
          </cell>
          <cell r="G205">
            <v>53400000</v>
          </cell>
          <cell r="H205">
            <v>53400000</v>
          </cell>
          <cell r="I205" t="str">
            <v>I</v>
          </cell>
          <cell r="J205">
            <v>6.4312500000000004</v>
          </cell>
          <cell r="K205" t="str">
            <v>A</v>
          </cell>
          <cell r="L205">
            <v>0</v>
          </cell>
          <cell r="M205">
            <v>1</v>
          </cell>
          <cell r="N205" t="str">
            <v>Y</v>
          </cell>
          <cell r="O205">
            <v>1012004</v>
          </cell>
          <cell r="P205">
            <v>254904.46</v>
          </cell>
          <cell r="Q205">
            <v>8715</v>
          </cell>
        </row>
        <row r="206">
          <cell r="C206" t="str">
            <v>011030048</v>
          </cell>
          <cell r="D206" t="str">
            <v>BOULDER CREEK</v>
          </cell>
          <cell r="E206">
            <v>300</v>
          </cell>
          <cell r="F206">
            <v>12082000</v>
          </cell>
          <cell r="G206">
            <v>3750000</v>
          </cell>
          <cell r="H206">
            <v>3750000</v>
          </cell>
          <cell r="I206" t="str">
            <v>I</v>
          </cell>
          <cell r="J206">
            <v>6.25</v>
          </cell>
          <cell r="K206" t="str">
            <v>A</v>
          </cell>
          <cell r="L206">
            <v>0</v>
          </cell>
          <cell r="M206">
            <v>1</v>
          </cell>
          <cell r="N206" t="str">
            <v>Y</v>
          </cell>
          <cell r="O206">
            <v>1012004</v>
          </cell>
          <cell r="P206">
            <v>220503.21</v>
          </cell>
          <cell r="Q206">
            <v>4182.04</v>
          </cell>
        </row>
        <row r="207">
          <cell r="C207" t="str">
            <v>011030074</v>
          </cell>
          <cell r="D207" t="str">
            <v>LAGUNA HILLS</v>
          </cell>
          <cell r="E207">
            <v>1000</v>
          </cell>
          <cell r="F207">
            <v>2212001</v>
          </cell>
          <cell r="G207">
            <v>6325000</v>
          </cell>
          <cell r="H207">
            <v>6306012.2300000004</v>
          </cell>
          <cell r="I207" t="str">
            <v>P</v>
          </cell>
          <cell r="J207">
            <v>7.65</v>
          </cell>
          <cell r="K207" t="str">
            <v>F</v>
          </cell>
          <cell r="L207">
            <v>44876.78</v>
          </cell>
          <cell r="M207">
            <v>1</v>
          </cell>
          <cell r="N207" t="str">
            <v>Y</v>
          </cell>
          <cell r="O207">
            <v>3052011</v>
          </cell>
          <cell r="P207">
            <v>3170.76</v>
          </cell>
          <cell r="Q207">
            <v>632.08000000000004</v>
          </cell>
        </row>
        <row r="208">
          <cell r="C208" t="str">
            <v>011030113</v>
          </cell>
          <cell r="D208" t="str">
            <v>STIMSON PLAZA</v>
          </cell>
          <cell r="E208">
            <v>1000</v>
          </cell>
          <cell r="F208">
            <v>3222001</v>
          </cell>
          <cell r="G208">
            <v>1400000</v>
          </cell>
          <cell r="H208">
            <v>1396255.32</v>
          </cell>
          <cell r="I208" t="str">
            <v>P</v>
          </cell>
          <cell r="J208">
            <v>8.07</v>
          </cell>
          <cell r="K208" t="str">
            <v>F</v>
          </cell>
          <cell r="L208">
            <v>10341.1</v>
          </cell>
          <cell r="M208">
            <v>1</v>
          </cell>
          <cell r="N208" t="str">
            <v>Y</v>
          </cell>
          <cell r="O208">
            <v>4052011</v>
          </cell>
          <cell r="P208">
            <v>79364.31</v>
          </cell>
          <cell r="Q208">
            <v>1672.59</v>
          </cell>
        </row>
        <row r="209">
          <cell r="C209" t="str">
            <v>011030196</v>
          </cell>
          <cell r="D209" t="str">
            <v>MARKETPLACE</v>
          </cell>
          <cell r="E209">
            <v>1000</v>
          </cell>
          <cell r="F209">
            <v>1052001</v>
          </cell>
          <cell r="G209">
            <v>18100000</v>
          </cell>
          <cell r="H209">
            <v>18010074.98</v>
          </cell>
          <cell r="I209" t="str">
            <v>P</v>
          </cell>
          <cell r="J209">
            <v>7.88</v>
          </cell>
          <cell r="K209" t="str">
            <v>F</v>
          </cell>
          <cell r="L209">
            <v>131300.38</v>
          </cell>
          <cell r="M209">
            <v>1</v>
          </cell>
          <cell r="N209" t="str">
            <v>Y</v>
          </cell>
          <cell r="O209">
            <v>1052011</v>
          </cell>
          <cell r="P209">
            <v>313240.96999999997</v>
          </cell>
          <cell r="Q209">
            <v>6888</v>
          </cell>
        </row>
        <row r="210">
          <cell r="C210" t="str">
            <v>011030236</v>
          </cell>
          <cell r="D210" t="str">
            <v>CENTRAL STORA</v>
          </cell>
          <cell r="E210">
            <v>1000</v>
          </cell>
          <cell r="F210">
            <v>6212001</v>
          </cell>
          <cell r="G210">
            <v>1835000</v>
          </cell>
          <cell r="H210">
            <v>1833175.02</v>
          </cell>
          <cell r="I210" t="str">
            <v>P</v>
          </cell>
          <cell r="J210">
            <v>7.72</v>
          </cell>
          <cell r="K210" t="str">
            <v>F</v>
          </cell>
          <cell r="L210">
            <v>13108.14</v>
          </cell>
          <cell r="M210">
            <v>1</v>
          </cell>
          <cell r="N210" t="str">
            <v>Y</v>
          </cell>
          <cell r="O210">
            <v>7052011</v>
          </cell>
          <cell r="P210">
            <v>4155.09</v>
          </cell>
          <cell r="Q210">
            <v>1202</v>
          </cell>
        </row>
        <row r="211">
          <cell r="C211" t="str">
            <v>011030238</v>
          </cell>
          <cell r="D211" t="str">
            <v>HEATHERWOOD A</v>
          </cell>
          <cell r="E211">
            <v>1000</v>
          </cell>
          <cell r="F211">
            <v>1312001</v>
          </cell>
          <cell r="G211">
            <v>1900000</v>
          </cell>
          <cell r="H211">
            <v>1890742.66</v>
          </cell>
          <cell r="I211" t="str">
            <v>P</v>
          </cell>
          <cell r="J211">
            <v>7.51</v>
          </cell>
          <cell r="K211" t="str">
            <v>F</v>
          </cell>
          <cell r="L211">
            <v>13298.09</v>
          </cell>
          <cell r="M211">
            <v>1</v>
          </cell>
          <cell r="N211" t="str">
            <v>Y</v>
          </cell>
          <cell r="O211">
            <v>2052011</v>
          </cell>
          <cell r="P211">
            <v>5960.35</v>
          </cell>
          <cell r="Q211">
            <v>1396</v>
          </cell>
        </row>
        <row r="212">
          <cell r="C212" t="str">
            <v>011030240</v>
          </cell>
          <cell r="D212" t="str">
            <v>EAGLE LAKEAPT</v>
          </cell>
          <cell r="E212">
            <v>1000</v>
          </cell>
          <cell r="F212">
            <v>1312001</v>
          </cell>
          <cell r="G212">
            <v>1900000</v>
          </cell>
          <cell r="H212">
            <v>1885354.27</v>
          </cell>
          <cell r="I212" t="str">
            <v>P</v>
          </cell>
          <cell r="J212">
            <v>7.51</v>
          </cell>
          <cell r="K212" t="str">
            <v>F</v>
          </cell>
          <cell r="L212">
            <v>14053.19</v>
          </cell>
          <cell r="M212">
            <v>1</v>
          </cell>
          <cell r="N212" t="str">
            <v>Y</v>
          </cell>
          <cell r="O212">
            <v>2052011</v>
          </cell>
          <cell r="P212">
            <v>9701.5</v>
          </cell>
          <cell r="Q212">
            <v>1617</v>
          </cell>
        </row>
        <row r="213">
          <cell r="C213" t="str">
            <v>011030245</v>
          </cell>
          <cell r="D213" t="str">
            <v>FOUNTAINBLEU</v>
          </cell>
          <cell r="E213">
            <v>1000</v>
          </cell>
          <cell r="F213">
            <v>3012001</v>
          </cell>
          <cell r="G213">
            <v>3200000</v>
          </cell>
          <cell r="H213">
            <v>3186824.49</v>
          </cell>
          <cell r="I213" t="str">
            <v>P</v>
          </cell>
          <cell r="J213">
            <v>7.08</v>
          </cell>
          <cell r="K213" t="str">
            <v>F</v>
          </cell>
          <cell r="L213">
            <v>21461.89</v>
          </cell>
          <cell r="M213">
            <v>1</v>
          </cell>
          <cell r="N213" t="str">
            <v>Y</v>
          </cell>
          <cell r="O213">
            <v>3052011</v>
          </cell>
          <cell r="P213">
            <v>154948.74</v>
          </cell>
          <cell r="Q213">
            <v>0</v>
          </cell>
        </row>
        <row r="214">
          <cell r="C214" t="str">
            <v>011030278</v>
          </cell>
          <cell r="D214" t="str">
            <v>TYLER SQUARE</v>
          </cell>
          <cell r="E214">
            <v>1000</v>
          </cell>
          <cell r="F214">
            <v>12052000</v>
          </cell>
          <cell r="G214">
            <v>3390000</v>
          </cell>
          <cell r="H214">
            <v>3371900.68</v>
          </cell>
          <cell r="I214" t="str">
            <v>P</v>
          </cell>
          <cell r="J214">
            <v>7.97</v>
          </cell>
          <cell r="K214" t="str">
            <v>F</v>
          </cell>
          <cell r="L214">
            <v>24803.759999999998</v>
          </cell>
          <cell r="M214">
            <v>1</v>
          </cell>
          <cell r="N214" t="str">
            <v>Y</v>
          </cell>
          <cell r="O214">
            <v>12052010</v>
          </cell>
          <cell r="P214">
            <v>17406</v>
          </cell>
          <cell r="Q214">
            <v>1934</v>
          </cell>
        </row>
        <row r="215">
          <cell r="C215" t="str">
            <v>011030314</v>
          </cell>
          <cell r="D215" t="str">
            <v>SILAS DEANE</v>
          </cell>
          <cell r="E215">
            <v>1000</v>
          </cell>
          <cell r="F215">
            <v>3142001</v>
          </cell>
          <cell r="G215">
            <v>4150000</v>
          </cell>
          <cell r="H215">
            <v>4137359.8</v>
          </cell>
          <cell r="I215" t="str">
            <v>P</v>
          </cell>
          <cell r="J215">
            <v>7.6</v>
          </cell>
          <cell r="K215" t="str">
            <v>F</v>
          </cell>
          <cell r="L215">
            <v>29302.1</v>
          </cell>
          <cell r="M215">
            <v>1</v>
          </cell>
          <cell r="N215" t="str">
            <v>Y</v>
          </cell>
          <cell r="O215">
            <v>4052011</v>
          </cell>
          <cell r="P215">
            <v>213231.4</v>
          </cell>
          <cell r="Q215">
            <v>725.05</v>
          </cell>
        </row>
        <row r="216">
          <cell r="C216" t="str">
            <v>011030349</v>
          </cell>
          <cell r="D216" t="str">
            <v>CATHEDRAL BUI</v>
          </cell>
          <cell r="E216">
            <v>300</v>
          </cell>
          <cell r="F216">
            <v>12192000</v>
          </cell>
          <cell r="G216">
            <v>5500000</v>
          </cell>
          <cell r="H216">
            <v>3891017.8</v>
          </cell>
          <cell r="I216" t="str">
            <v>I</v>
          </cell>
          <cell r="J216">
            <v>9.94</v>
          </cell>
          <cell r="K216" t="str">
            <v>A</v>
          </cell>
          <cell r="L216">
            <v>0</v>
          </cell>
          <cell r="M216">
            <v>1</v>
          </cell>
          <cell r="N216" t="str">
            <v>Y</v>
          </cell>
          <cell r="O216">
            <v>1012004</v>
          </cell>
          <cell r="P216">
            <v>56145.36</v>
          </cell>
          <cell r="Q216">
            <v>692</v>
          </cell>
        </row>
        <row r="217">
          <cell r="C217" t="str">
            <v>011030357</v>
          </cell>
          <cell r="D217" t="str">
            <v>CHERRY HILL A</v>
          </cell>
          <cell r="E217">
            <v>1000</v>
          </cell>
          <cell r="F217">
            <v>1112001</v>
          </cell>
          <cell r="G217">
            <v>1350000</v>
          </cell>
          <cell r="H217">
            <v>1341137.3</v>
          </cell>
          <cell r="I217" t="str">
            <v>P</v>
          </cell>
          <cell r="J217">
            <v>7.35</v>
          </cell>
          <cell r="K217" t="str">
            <v>F</v>
          </cell>
          <cell r="L217">
            <v>9301.1200000000008</v>
          </cell>
          <cell r="M217">
            <v>1</v>
          </cell>
          <cell r="N217" t="str">
            <v>Y</v>
          </cell>
          <cell r="O217">
            <v>2052011</v>
          </cell>
          <cell r="P217">
            <v>45017.97</v>
          </cell>
          <cell r="Q217">
            <v>2210</v>
          </cell>
        </row>
        <row r="218">
          <cell r="C218" t="str">
            <v>011030368</v>
          </cell>
          <cell r="D218" t="str">
            <v>CORPORATE WOO</v>
          </cell>
          <cell r="E218">
            <v>1000</v>
          </cell>
          <cell r="F218">
            <v>5222001</v>
          </cell>
          <cell r="G218">
            <v>32250000</v>
          </cell>
          <cell r="H218">
            <v>32193459.010000002</v>
          </cell>
          <cell r="I218" t="str">
            <v>P</v>
          </cell>
          <cell r="J218">
            <v>7.64</v>
          </cell>
          <cell r="K218" t="str">
            <v>F</v>
          </cell>
          <cell r="L218">
            <v>228596.35</v>
          </cell>
          <cell r="M218">
            <v>1</v>
          </cell>
          <cell r="N218" t="str">
            <v>Y</v>
          </cell>
          <cell r="O218">
            <v>6052011</v>
          </cell>
          <cell r="P218">
            <v>85694.42</v>
          </cell>
          <cell r="Q218">
            <v>28535.63</v>
          </cell>
        </row>
        <row r="219">
          <cell r="C219" t="str">
            <v>011030379</v>
          </cell>
          <cell r="D219" t="str">
            <v>17 BATTERY PL</v>
          </cell>
          <cell r="E219">
            <v>300</v>
          </cell>
          <cell r="F219">
            <v>12142000</v>
          </cell>
          <cell r="G219">
            <v>50000000</v>
          </cell>
          <cell r="H219">
            <v>45700000</v>
          </cell>
          <cell r="I219" t="str">
            <v>I</v>
          </cell>
          <cell r="J219">
            <v>8.1</v>
          </cell>
          <cell r="K219" t="str">
            <v>A</v>
          </cell>
          <cell r="L219">
            <v>0</v>
          </cell>
          <cell r="M219">
            <v>1</v>
          </cell>
          <cell r="N219" t="str">
            <v>Y</v>
          </cell>
          <cell r="O219">
            <v>1012004</v>
          </cell>
          <cell r="P219">
            <v>142720.23000000001</v>
          </cell>
          <cell r="Q219">
            <v>5135</v>
          </cell>
        </row>
        <row r="220">
          <cell r="C220" t="str">
            <v>011030380</v>
          </cell>
          <cell r="D220" t="str">
            <v>ST. LOUIS MAR</v>
          </cell>
          <cell r="E220">
            <v>300</v>
          </cell>
          <cell r="F220">
            <v>1252001</v>
          </cell>
          <cell r="G220">
            <v>25000000</v>
          </cell>
          <cell r="H220">
            <v>23500000</v>
          </cell>
          <cell r="I220" t="str">
            <v>I</v>
          </cell>
          <cell r="J220">
            <v>8.1999999999999993</v>
          </cell>
          <cell r="K220" t="str">
            <v>A</v>
          </cell>
          <cell r="L220">
            <v>0</v>
          </cell>
          <cell r="M220">
            <v>1</v>
          </cell>
          <cell r="N220" t="str">
            <v>Y</v>
          </cell>
          <cell r="O220">
            <v>2012004</v>
          </cell>
          <cell r="P220">
            <v>409971.59</v>
          </cell>
          <cell r="Q220">
            <v>21404.85</v>
          </cell>
        </row>
        <row r="221">
          <cell r="C221" t="str">
            <v>011030388</v>
          </cell>
          <cell r="D221" t="str">
            <v>MESQUITE COUR</v>
          </cell>
          <cell r="E221">
            <v>1000</v>
          </cell>
          <cell r="F221">
            <v>12212000</v>
          </cell>
          <cell r="G221">
            <v>10880000</v>
          </cell>
          <cell r="H221">
            <v>10818110.33</v>
          </cell>
          <cell r="I221" t="str">
            <v>P</v>
          </cell>
          <cell r="J221">
            <v>7.31</v>
          </cell>
          <cell r="K221" t="str">
            <v>F</v>
          </cell>
          <cell r="L221">
            <v>74664.070000000007</v>
          </cell>
          <cell r="M221">
            <v>1</v>
          </cell>
          <cell r="N221" t="str">
            <v>Y</v>
          </cell>
          <cell r="O221">
            <v>1052011</v>
          </cell>
          <cell r="P221">
            <v>286327.13</v>
          </cell>
          <cell r="Q221">
            <v>7770.83</v>
          </cell>
        </row>
        <row r="222">
          <cell r="C222" t="str">
            <v>011030418</v>
          </cell>
          <cell r="D222" t="str">
            <v>MARION MANOR</v>
          </cell>
          <cell r="E222">
            <v>1000</v>
          </cell>
          <cell r="F222">
            <v>12192000</v>
          </cell>
          <cell r="G222">
            <v>6140000</v>
          </cell>
          <cell r="H222">
            <v>6108293.7599999998</v>
          </cell>
          <cell r="I222" t="str">
            <v>P</v>
          </cell>
          <cell r="J222">
            <v>7.72</v>
          </cell>
          <cell r="K222" t="str">
            <v>F</v>
          </cell>
          <cell r="L222">
            <v>43860.49</v>
          </cell>
          <cell r="M222">
            <v>1</v>
          </cell>
          <cell r="N222" t="str">
            <v>Y</v>
          </cell>
          <cell r="O222">
            <v>1052011</v>
          </cell>
          <cell r="P222">
            <v>46625</v>
          </cell>
          <cell r="Q222">
            <v>4516.66</v>
          </cell>
        </row>
        <row r="223">
          <cell r="C223" t="str">
            <v>011030440</v>
          </cell>
          <cell r="D223" t="str">
            <v>RESIDENCE INN</v>
          </cell>
          <cell r="E223">
            <v>1000</v>
          </cell>
          <cell r="F223">
            <v>2072001</v>
          </cell>
          <cell r="G223">
            <v>9000000</v>
          </cell>
          <cell r="H223">
            <v>8949329.0800000001</v>
          </cell>
          <cell r="I223" t="str">
            <v>P</v>
          </cell>
          <cell r="J223">
            <v>7.9</v>
          </cell>
          <cell r="K223" t="str">
            <v>F</v>
          </cell>
          <cell r="L223">
            <v>68868.320000000007</v>
          </cell>
          <cell r="M223">
            <v>1</v>
          </cell>
          <cell r="N223" t="str">
            <v>Y</v>
          </cell>
          <cell r="O223">
            <v>3012011</v>
          </cell>
          <cell r="P223">
            <v>0</v>
          </cell>
          <cell r="Q223">
            <v>0</v>
          </cell>
        </row>
        <row r="224">
          <cell r="C224" t="str">
            <v>011030448</v>
          </cell>
          <cell r="D224" t="str">
            <v>SELF STORAGE</v>
          </cell>
          <cell r="E224">
            <v>1000</v>
          </cell>
          <cell r="F224">
            <v>2142001</v>
          </cell>
          <cell r="G224">
            <v>2500000</v>
          </cell>
          <cell r="H224">
            <v>2493032.37</v>
          </cell>
          <cell r="I224" t="str">
            <v>P</v>
          </cell>
          <cell r="J224">
            <v>7.92</v>
          </cell>
          <cell r="K224" t="str">
            <v>F</v>
          </cell>
          <cell r="L224">
            <v>18204.88</v>
          </cell>
          <cell r="M224">
            <v>1</v>
          </cell>
          <cell r="N224" t="str">
            <v>Y</v>
          </cell>
          <cell r="O224">
            <v>3052011</v>
          </cell>
          <cell r="P224">
            <v>2400</v>
          </cell>
          <cell r="Q224">
            <v>480</v>
          </cell>
        </row>
        <row r="225">
          <cell r="C225" t="str">
            <v>011030449</v>
          </cell>
          <cell r="D225" t="str">
            <v>326 UNIVERSIT</v>
          </cell>
          <cell r="E225">
            <v>1000</v>
          </cell>
          <cell r="F225">
            <v>2212001</v>
          </cell>
          <cell r="G225">
            <v>1500000</v>
          </cell>
          <cell r="H225">
            <v>1494668.69</v>
          </cell>
          <cell r="I225" t="str">
            <v>P</v>
          </cell>
          <cell r="J225">
            <v>7.625</v>
          </cell>
          <cell r="K225" t="str">
            <v>F</v>
          </cell>
          <cell r="L225">
            <v>10616.91</v>
          </cell>
          <cell r="M225">
            <v>1</v>
          </cell>
          <cell r="N225" t="str">
            <v>Y</v>
          </cell>
          <cell r="O225">
            <v>3052011</v>
          </cell>
          <cell r="P225">
            <v>43443.76</v>
          </cell>
          <cell r="Q225">
            <v>161.33000000000001</v>
          </cell>
        </row>
        <row r="226">
          <cell r="C226" t="str">
            <v>011030459</v>
          </cell>
          <cell r="D226" t="str">
            <v>GREATER NEW O</v>
          </cell>
          <cell r="E226">
            <v>1000</v>
          </cell>
          <cell r="F226">
            <v>12212000</v>
          </cell>
          <cell r="G226">
            <v>5720000</v>
          </cell>
          <cell r="H226">
            <v>5689784.5700000003</v>
          </cell>
          <cell r="I226" t="str">
            <v>P</v>
          </cell>
          <cell r="J226">
            <v>7.625</v>
          </cell>
          <cell r="K226" t="str">
            <v>F</v>
          </cell>
          <cell r="L226">
            <v>40485.800000000003</v>
          </cell>
          <cell r="M226">
            <v>1</v>
          </cell>
          <cell r="N226" t="str">
            <v>Y</v>
          </cell>
          <cell r="O226">
            <v>1052011</v>
          </cell>
          <cell r="P226">
            <v>251103.43</v>
          </cell>
          <cell r="Q226">
            <v>6173.63</v>
          </cell>
        </row>
        <row r="227">
          <cell r="C227" t="str">
            <v>011030468</v>
          </cell>
          <cell r="D227" t="str">
            <v>ARLINGTON PLA</v>
          </cell>
          <cell r="E227">
            <v>1000</v>
          </cell>
          <cell r="F227">
            <v>2282001</v>
          </cell>
          <cell r="G227">
            <v>3500000</v>
          </cell>
          <cell r="H227">
            <v>3488159.85</v>
          </cell>
          <cell r="I227" t="str">
            <v>P</v>
          </cell>
          <cell r="J227">
            <v>7.8</v>
          </cell>
          <cell r="K227" t="str">
            <v>F</v>
          </cell>
          <cell r="L227">
            <v>25195.47</v>
          </cell>
          <cell r="M227">
            <v>1</v>
          </cell>
          <cell r="N227" t="str">
            <v>Y</v>
          </cell>
          <cell r="O227">
            <v>3052011</v>
          </cell>
          <cell r="P227">
            <v>18494</v>
          </cell>
          <cell r="Q227">
            <v>1499</v>
          </cell>
        </row>
        <row r="228">
          <cell r="C228" t="str">
            <v>011030495</v>
          </cell>
          <cell r="D228" t="str">
            <v>PARK PAVILION</v>
          </cell>
          <cell r="E228">
            <v>1000</v>
          </cell>
          <cell r="F228">
            <v>4032001</v>
          </cell>
          <cell r="G228">
            <v>7800000</v>
          </cell>
          <cell r="H228">
            <v>7776242.4900000002</v>
          </cell>
          <cell r="I228" t="str">
            <v>P</v>
          </cell>
          <cell r="J228">
            <v>7.6</v>
          </cell>
          <cell r="K228" t="str">
            <v>F</v>
          </cell>
          <cell r="L228">
            <v>55073.83</v>
          </cell>
          <cell r="M228">
            <v>1</v>
          </cell>
          <cell r="N228" t="str">
            <v>Y</v>
          </cell>
          <cell r="O228">
            <v>4052011</v>
          </cell>
          <cell r="P228">
            <v>43687.56</v>
          </cell>
          <cell r="Q228">
            <v>8717.2000000000007</v>
          </cell>
        </row>
        <row r="229">
          <cell r="C229" t="str">
            <v>011030518</v>
          </cell>
          <cell r="D229" t="str">
            <v>CARMEL MTN.CT</v>
          </cell>
          <cell r="E229">
            <v>1000</v>
          </cell>
          <cell r="F229">
            <v>2282001</v>
          </cell>
          <cell r="G229">
            <v>5100000</v>
          </cell>
          <cell r="H229">
            <v>5079928.5999999996</v>
          </cell>
          <cell r="I229" t="str">
            <v>P</v>
          </cell>
          <cell r="J229">
            <v>7.25</v>
          </cell>
          <cell r="K229" t="str">
            <v>F</v>
          </cell>
          <cell r="L229">
            <v>34790</v>
          </cell>
          <cell r="M229">
            <v>1</v>
          </cell>
          <cell r="N229" t="str">
            <v>Y</v>
          </cell>
          <cell r="O229">
            <v>3052011</v>
          </cell>
          <cell r="P229">
            <v>17939</v>
          </cell>
          <cell r="Q229">
            <v>1663.25</v>
          </cell>
        </row>
        <row r="230">
          <cell r="C230" t="str">
            <v>011030533</v>
          </cell>
          <cell r="D230" t="str">
            <v>WESLEYAN COMM</v>
          </cell>
          <cell r="E230">
            <v>1000</v>
          </cell>
          <cell r="F230">
            <v>1182001</v>
          </cell>
          <cell r="G230">
            <v>6000000</v>
          </cell>
          <cell r="H230">
            <v>6000000</v>
          </cell>
          <cell r="I230" t="str">
            <v>I</v>
          </cell>
          <cell r="J230">
            <v>7.5</v>
          </cell>
          <cell r="K230" t="str">
            <v>F</v>
          </cell>
          <cell r="L230">
            <v>0</v>
          </cell>
          <cell r="M230">
            <v>1</v>
          </cell>
          <cell r="N230" t="str">
            <v>Y</v>
          </cell>
          <cell r="O230">
            <v>2052011</v>
          </cell>
          <cell r="P230">
            <v>6935.53</v>
          </cell>
          <cell r="Q230">
            <v>987.58</v>
          </cell>
        </row>
        <row r="231">
          <cell r="C231" t="str">
            <v>011030534</v>
          </cell>
          <cell r="D231" t="str">
            <v>GEORGE WASHIN</v>
          </cell>
          <cell r="E231">
            <v>1000</v>
          </cell>
          <cell r="F231">
            <v>1182001</v>
          </cell>
          <cell r="G231">
            <v>4960000</v>
          </cell>
          <cell r="H231">
            <v>4960000</v>
          </cell>
          <cell r="I231" t="str">
            <v>I</v>
          </cell>
          <cell r="J231">
            <v>7.5</v>
          </cell>
          <cell r="K231" t="str">
            <v>F</v>
          </cell>
          <cell r="L231">
            <v>0</v>
          </cell>
          <cell r="M231">
            <v>1</v>
          </cell>
          <cell r="N231" t="str">
            <v>Y</v>
          </cell>
          <cell r="O231">
            <v>2052011</v>
          </cell>
          <cell r="P231">
            <v>6419.97</v>
          </cell>
          <cell r="Q231">
            <v>914.17</v>
          </cell>
        </row>
        <row r="232">
          <cell r="C232" t="str">
            <v>011030545</v>
          </cell>
          <cell r="D232" t="str">
            <v>SANDHURST APT</v>
          </cell>
          <cell r="E232">
            <v>1000</v>
          </cell>
          <cell r="F232">
            <v>1252001</v>
          </cell>
          <cell r="G232">
            <v>3400000</v>
          </cell>
          <cell r="H232">
            <v>3385954.09</v>
          </cell>
          <cell r="I232" t="str">
            <v>P</v>
          </cell>
          <cell r="J232">
            <v>7.71</v>
          </cell>
          <cell r="K232" t="str">
            <v>F</v>
          </cell>
          <cell r="L232">
            <v>24264.1</v>
          </cell>
          <cell r="M232">
            <v>1</v>
          </cell>
          <cell r="N232" t="str">
            <v>Y</v>
          </cell>
          <cell r="O232">
            <v>2052011</v>
          </cell>
          <cell r="P232">
            <v>224664.88</v>
          </cell>
          <cell r="Q232">
            <v>3375</v>
          </cell>
        </row>
        <row r="233">
          <cell r="C233" t="str">
            <v>011030558</v>
          </cell>
          <cell r="D233" t="str">
            <v>DUFWIN BUILDI</v>
          </cell>
          <cell r="E233">
            <v>300</v>
          </cell>
          <cell r="F233">
            <v>12222000</v>
          </cell>
          <cell r="G233">
            <v>8100000</v>
          </cell>
          <cell r="H233">
            <v>6667413.1200000001</v>
          </cell>
          <cell r="I233" t="str">
            <v>I</v>
          </cell>
          <cell r="J233">
            <v>9.9</v>
          </cell>
          <cell r="K233" t="str">
            <v>A</v>
          </cell>
          <cell r="L233">
            <v>0</v>
          </cell>
          <cell r="M233">
            <v>1</v>
          </cell>
          <cell r="N233" t="str">
            <v>N</v>
          </cell>
          <cell r="O233">
            <v>1012004</v>
          </cell>
          <cell r="P233">
            <v>406329.99</v>
          </cell>
          <cell r="Q233">
            <v>1387</v>
          </cell>
        </row>
        <row r="234">
          <cell r="C234" t="str">
            <v>011030560</v>
          </cell>
          <cell r="D234" t="str">
            <v>WORLD TRADE C</v>
          </cell>
          <cell r="E234">
            <v>500</v>
          </cell>
          <cell r="F234">
            <v>7242001</v>
          </cell>
          <cell r="G234">
            <v>563000000</v>
          </cell>
          <cell r="H234">
            <v>563000000</v>
          </cell>
          <cell r="I234" t="str">
            <v>Q</v>
          </cell>
          <cell r="J234">
            <v>6.3312499999999998</v>
          </cell>
          <cell r="K234" t="str">
            <v>A</v>
          </cell>
          <cell r="L234">
            <v>587806.85</v>
          </cell>
          <cell r="M234">
            <v>1</v>
          </cell>
          <cell r="N234" t="str">
            <v>Y</v>
          </cell>
          <cell r="O234">
            <v>8052006</v>
          </cell>
          <cell r="P234">
            <v>115529687.44</v>
          </cell>
          <cell r="Q234">
            <v>9390485.6600000001</v>
          </cell>
        </row>
        <row r="235">
          <cell r="C235" t="str">
            <v>011030681</v>
          </cell>
          <cell r="D235" t="str">
            <v>CARDINAL PINE</v>
          </cell>
          <cell r="E235">
            <v>1000</v>
          </cell>
          <cell r="F235">
            <v>1312001</v>
          </cell>
          <cell r="G235">
            <v>2700000</v>
          </cell>
          <cell r="H235">
            <v>2679187.58</v>
          </cell>
          <cell r="I235" t="str">
            <v>P</v>
          </cell>
          <cell r="J235">
            <v>7.51</v>
          </cell>
          <cell r="K235" t="str">
            <v>F</v>
          </cell>
          <cell r="L235">
            <v>19970.330000000002</v>
          </cell>
          <cell r="M235">
            <v>1</v>
          </cell>
          <cell r="N235" t="str">
            <v>Y</v>
          </cell>
          <cell r="O235">
            <v>2052011</v>
          </cell>
          <cell r="P235">
            <v>5276.91</v>
          </cell>
          <cell r="Q235">
            <v>1896</v>
          </cell>
        </row>
        <row r="236">
          <cell r="C236" t="str">
            <v>011030696</v>
          </cell>
          <cell r="D236" t="str">
            <v>FIRST INDUSTR</v>
          </cell>
          <cell r="E236">
            <v>911</v>
          </cell>
          <cell r="F236">
            <v>12012000</v>
          </cell>
          <cell r="G236">
            <v>36483000</v>
          </cell>
          <cell r="H236">
            <v>36280681.939999998</v>
          </cell>
          <cell r="I236" t="str">
            <v>P</v>
          </cell>
          <cell r="J236">
            <v>7.82</v>
          </cell>
          <cell r="K236" t="str">
            <v>F</v>
          </cell>
          <cell r="L236">
            <v>263135.65000000002</v>
          </cell>
          <cell r="M236">
            <v>1</v>
          </cell>
          <cell r="N236" t="str">
            <v>Y</v>
          </cell>
          <cell r="O236">
            <v>11052010</v>
          </cell>
          <cell r="P236">
            <v>626876.76</v>
          </cell>
          <cell r="Q236">
            <v>44748.84</v>
          </cell>
        </row>
        <row r="237">
          <cell r="C237" t="str">
            <v>011030719</v>
          </cell>
          <cell r="D237" t="str">
            <v>COUNTRYSIDE</v>
          </cell>
          <cell r="E237">
            <v>1000</v>
          </cell>
          <cell r="F237">
            <v>6042001</v>
          </cell>
          <cell r="G237">
            <v>2400000</v>
          </cell>
          <cell r="H237">
            <v>2395774.5699999998</v>
          </cell>
          <cell r="I237" t="str">
            <v>P</v>
          </cell>
          <cell r="J237">
            <v>7.625</v>
          </cell>
          <cell r="K237" t="str">
            <v>F</v>
          </cell>
          <cell r="L237">
            <v>16987.05</v>
          </cell>
          <cell r="M237">
            <v>1</v>
          </cell>
          <cell r="N237" t="str">
            <v>Y</v>
          </cell>
          <cell r="O237">
            <v>6052011</v>
          </cell>
          <cell r="P237">
            <v>10998.24</v>
          </cell>
          <cell r="Q237">
            <v>2666.08</v>
          </cell>
        </row>
        <row r="238">
          <cell r="C238" t="str">
            <v>011030742</v>
          </cell>
          <cell r="D238" t="str">
            <v>PETSMART-GWIN</v>
          </cell>
          <cell r="E238">
            <v>1000</v>
          </cell>
          <cell r="F238">
            <v>6012001</v>
          </cell>
          <cell r="G238">
            <v>1800000</v>
          </cell>
          <cell r="H238">
            <v>1798029.83</v>
          </cell>
          <cell r="I238" t="str">
            <v>P</v>
          </cell>
          <cell r="J238">
            <v>8.1</v>
          </cell>
          <cell r="K238" t="str">
            <v>F</v>
          </cell>
          <cell r="L238">
            <v>13333.46</v>
          </cell>
          <cell r="M238">
            <v>1</v>
          </cell>
          <cell r="N238" t="str">
            <v>Y</v>
          </cell>
          <cell r="O238">
            <v>6052011</v>
          </cell>
          <cell r="P238">
            <v>2671.53</v>
          </cell>
          <cell r="Q238">
            <v>1334.04</v>
          </cell>
        </row>
        <row r="239">
          <cell r="C239" t="str">
            <v>011030753</v>
          </cell>
          <cell r="D239" t="str">
            <v>BEAVERSON NOR</v>
          </cell>
          <cell r="E239">
            <v>1000</v>
          </cell>
          <cell r="F239">
            <v>4192001</v>
          </cell>
          <cell r="G239">
            <v>915000</v>
          </cell>
          <cell r="H239">
            <v>912993.14</v>
          </cell>
          <cell r="I239" t="str">
            <v>P</v>
          </cell>
          <cell r="J239">
            <v>7.76</v>
          </cell>
          <cell r="K239" t="str">
            <v>F</v>
          </cell>
          <cell r="L239">
            <v>6561.5</v>
          </cell>
          <cell r="M239">
            <v>1</v>
          </cell>
          <cell r="N239" t="str">
            <v>Y</v>
          </cell>
          <cell r="O239">
            <v>5052011</v>
          </cell>
          <cell r="P239">
            <v>58764.57</v>
          </cell>
          <cell r="Q239">
            <v>1076</v>
          </cell>
        </row>
        <row r="240">
          <cell r="C240" t="str">
            <v>011030760</v>
          </cell>
          <cell r="D240" t="str">
            <v>PLAZA ESCONDI</v>
          </cell>
          <cell r="E240">
            <v>700</v>
          </cell>
          <cell r="F240">
            <v>6052001</v>
          </cell>
          <cell r="G240">
            <v>8130000</v>
          </cell>
          <cell r="H240">
            <v>8115945.6699999999</v>
          </cell>
          <cell r="I240" t="str">
            <v>P</v>
          </cell>
          <cell r="J240">
            <v>7.69</v>
          </cell>
          <cell r="K240" t="str">
            <v>F</v>
          </cell>
          <cell r="L240">
            <v>57907.59</v>
          </cell>
          <cell r="M240">
            <v>1</v>
          </cell>
          <cell r="N240" t="str">
            <v>Y</v>
          </cell>
          <cell r="O240">
            <v>6052008</v>
          </cell>
          <cell r="P240">
            <v>84351.37</v>
          </cell>
          <cell r="Q240">
            <v>7803.6</v>
          </cell>
        </row>
        <row r="241">
          <cell r="C241" t="str">
            <v>011030761</v>
          </cell>
          <cell r="D241" t="str">
            <v>PLAZA ESCONDI</v>
          </cell>
          <cell r="E241">
            <v>400</v>
          </cell>
          <cell r="F241">
            <v>6052001</v>
          </cell>
          <cell r="G241">
            <v>200000</v>
          </cell>
          <cell r="H241">
            <v>189371.66</v>
          </cell>
          <cell r="I241" t="str">
            <v>P</v>
          </cell>
          <cell r="J241">
            <v>7.875</v>
          </cell>
          <cell r="K241" t="str">
            <v>A</v>
          </cell>
          <cell r="L241">
            <v>4883.55</v>
          </cell>
          <cell r="M241">
            <v>1</v>
          </cell>
          <cell r="N241" t="str">
            <v>Y</v>
          </cell>
          <cell r="O241">
            <v>6052005</v>
          </cell>
          <cell r="P241">
            <v>0</v>
          </cell>
          <cell r="Q241">
            <v>0</v>
          </cell>
        </row>
        <row r="242">
          <cell r="C242" t="str">
            <v>011030767</v>
          </cell>
          <cell r="D242" t="str">
            <v>WATERS AT CRE</v>
          </cell>
          <cell r="E242">
            <v>300</v>
          </cell>
          <cell r="F242">
            <v>1302001</v>
          </cell>
          <cell r="G242">
            <v>17910000</v>
          </cell>
          <cell r="H242">
            <v>16734278</v>
          </cell>
          <cell r="I242" t="str">
            <v>I</v>
          </cell>
          <cell r="J242">
            <v>8.5</v>
          </cell>
          <cell r="K242" t="str">
            <v>A</v>
          </cell>
          <cell r="L242">
            <v>0</v>
          </cell>
          <cell r="M242">
            <v>1</v>
          </cell>
          <cell r="N242" t="str">
            <v>Y</v>
          </cell>
          <cell r="O242">
            <v>2012004</v>
          </cell>
          <cell r="P242">
            <v>193773.02</v>
          </cell>
          <cell r="Q242">
            <v>1960.68</v>
          </cell>
        </row>
        <row r="243">
          <cell r="C243" t="str">
            <v>011030769</v>
          </cell>
          <cell r="D243" t="str">
            <v>CEDAR CREEK A</v>
          </cell>
          <cell r="E243">
            <v>1000</v>
          </cell>
          <cell r="F243">
            <v>1312001</v>
          </cell>
          <cell r="G243">
            <v>3850000</v>
          </cell>
          <cell r="H243">
            <v>3830642.51</v>
          </cell>
          <cell r="I243" t="str">
            <v>P</v>
          </cell>
          <cell r="J243">
            <v>7.37</v>
          </cell>
          <cell r="K243" t="str">
            <v>F</v>
          </cell>
          <cell r="L243">
            <v>26577.87</v>
          </cell>
          <cell r="M243">
            <v>1</v>
          </cell>
          <cell r="N243" t="str">
            <v>Y</v>
          </cell>
          <cell r="O243">
            <v>2052011</v>
          </cell>
          <cell r="P243">
            <v>14846.69</v>
          </cell>
          <cell r="Q243">
            <v>1906.67</v>
          </cell>
        </row>
        <row r="244">
          <cell r="C244" t="str">
            <v>011030783</v>
          </cell>
          <cell r="D244" t="str">
            <v>LICHTENSTEIN</v>
          </cell>
          <cell r="E244">
            <v>1000</v>
          </cell>
          <cell r="F244">
            <v>5022001</v>
          </cell>
          <cell r="G244">
            <v>11500000</v>
          </cell>
          <cell r="H244">
            <v>11474171.109999999</v>
          </cell>
          <cell r="I244" t="str">
            <v>P</v>
          </cell>
          <cell r="J244">
            <v>7.68</v>
          </cell>
          <cell r="K244" t="str">
            <v>F</v>
          </cell>
          <cell r="L244">
            <v>81831.820000000007</v>
          </cell>
          <cell r="M244">
            <v>1</v>
          </cell>
          <cell r="N244" t="str">
            <v>Y</v>
          </cell>
          <cell r="O244">
            <v>5052011</v>
          </cell>
          <cell r="P244">
            <v>112207.74</v>
          </cell>
          <cell r="Q244">
            <v>20856.18</v>
          </cell>
        </row>
        <row r="245">
          <cell r="C245" t="str">
            <v>011030784</v>
          </cell>
          <cell r="D245" t="str">
            <v>LICHTENSTEIN</v>
          </cell>
          <cell r="E245">
            <v>1000</v>
          </cell>
          <cell r="F245">
            <v>1262001</v>
          </cell>
          <cell r="G245">
            <v>33000000</v>
          </cell>
          <cell r="H245">
            <v>32844945.109999999</v>
          </cell>
          <cell r="I245" t="str">
            <v>P</v>
          </cell>
          <cell r="J245">
            <v>7.67</v>
          </cell>
          <cell r="K245" t="str">
            <v>F</v>
          </cell>
          <cell r="L245">
            <v>234594.33</v>
          </cell>
          <cell r="M245">
            <v>1</v>
          </cell>
          <cell r="N245" t="str">
            <v>Y</v>
          </cell>
          <cell r="O245">
            <v>2052011</v>
          </cell>
          <cell r="P245">
            <v>1942637.22</v>
          </cell>
          <cell r="Q245">
            <v>39242.83</v>
          </cell>
        </row>
        <row r="246">
          <cell r="C246" t="str">
            <v>011030805</v>
          </cell>
          <cell r="D246" t="str">
            <v>RAYMOUR &amp; FLA</v>
          </cell>
          <cell r="E246">
            <v>1000</v>
          </cell>
          <cell r="F246">
            <v>7252001</v>
          </cell>
          <cell r="G246">
            <v>1550000</v>
          </cell>
          <cell r="H246">
            <v>1549172.6</v>
          </cell>
          <cell r="I246" t="str">
            <v>P</v>
          </cell>
          <cell r="J246">
            <v>7.5</v>
          </cell>
          <cell r="K246" t="str">
            <v>F</v>
          </cell>
          <cell r="L246">
            <v>10837.82</v>
          </cell>
          <cell r="M246">
            <v>1</v>
          </cell>
          <cell r="N246" t="str">
            <v>Y</v>
          </cell>
          <cell r="O246">
            <v>7052011</v>
          </cell>
          <cell r="P246">
            <v>100944.94</v>
          </cell>
          <cell r="Q246">
            <v>872.5</v>
          </cell>
        </row>
        <row r="247">
          <cell r="C247" t="str">
            <v>011030811</v>
          </cell>
          <cell r="D247" t="str">
            <v>LICHTENSTEIN</v>
          </cell>
          <cell r="E247">
            <v>1000</v>
          </cell>
          <cell r="F247">
            <v>12222000</v>
          </cell>
          <cell r="G247">
            <v>8550000</v>
          </cell>
          <cell r="H247">
            <v>8506165.6699999999</v>
          </cell>
          <cell r="I247" t="str">
            <v>P</v>
          </cell>
          <cell r="J247">
            <v>7.75</v>
          </cell>
          <cell r="K247" t="str">
            <v>F</v>
          </cell>
          <cell r="L247">
            <v>61253.25</v>
          </cell>
          <cell r="M247">
            <v>1</v>
          </cell>
          <cell r="N247" t="str">
            <v>N</v>
          </cell>
          <cell r="O247">
            <v>1052011</v>
          </cell>
          <cell r="P247">
            <v>91932.41</v>
          </cell>
          <cell r="Q247">
            <v>9062.84</v>
          </cell>
        </row>
        <row r="248">
          <cell r="C248" t="str">
            <v>011030815</v>
          </cell>
          <cell r="D248" t="str">
            <v>CARDINAL SQUA</v>
          </cell>
          <cell r="E248">
            <v>1000</v>
          </cell>
          <cell r="F248">
            <v>12222000</v>
          </cell>
          <cell r="G248">
            <v>5812000</v>
          </cell>
          <cell r="H248">
            <v>5780002.1799999997</v>
          </cell>
          <cell r="I248" t="str">
            <v>P</v>
          </cell>
          <cell r="J248">
            <v>7.45</v>
          </cell>
          <cell r="K248" t="str">
            <v>F</v>
          </cell>
          <cell r="L248">
            <v>40439.54</v>
          </cell>
          <cell r="M248">
            <v>1</v>
          </cell>
          <cell r="N248" t="str">
            <v>Y</v>
          </cell>
          <cell r="O248">
            <v>1052011</v>
          </cell>
          <cell r="P248">
            <v>41814.43</v>
          </cell>
          <cell r="Q248">
            <v>6333.33</v>
          </cell>
        </row>
        <row r="249">
          <cell r="C249" t="str">
            <v>011030878</v>
          </cell>
          <cell r="D249" t="str">
            <v>SUMMIT APARTM</v>
          </cell>
          <cell r="E249">
            <v>1000</v>
          </cell>
          <cell r="F249">
            <v>2212001</v>
          </cell>
          <cell r="G249">
            <v>3150000</v>
          </cell>
          <cell r="H249">
            <v>3137433.41</v>
          </cell>
          <cell r="I249" t="str">
            <v>P</v>
          </cell>
          <cell r="J249">
            <v>7.2</v>
          </cell>
          <cell r="K249" t="str">
            <v>F</v>
          </cell>
          <cell r="L249">
            <v>21381.83</v>
          </cell>
          <cell r="M249">
            <v>1</v>
          </cell>
          <cell r="N249" t="str">
            <v>Y</v>
          </cell>
          <cell r="O249">
            <v>3052011</v>
          </cell>
          <cell r="P249">
            <v>42316.25</v>
          </cell>
          <cell r="Q249">
            <v>5110</v>
          </cell>
        </row>
        <row r="250">
          <cell r="C250" t="str">
            <v>011030880</v>
          </cell>
          <cell r="D250" t="str">
            <v>HARBOR PARK A</v>
          </cell>
          <cell r="E250">
            <v>1000</v>
          </cell>
          <cell r="F250">
            <v>12212000</v>
          </cell>
          <cell r="G250">
            <v>10000000</v>
          </cell>
          <cell r="H250">
            <v>9944035.6199999992</v>
          </cell>
          <cell r="I250" t="str">
            <v>P</v>
          </cell>
          <cell r="J250">
            <v>7.38</v>
          </cell>
          <cell r="K250" t="str">
            <v>F</v>
          </cell>
          <cell r="L250">
            <v>69101.600000000006</v>
          </cell>
          <cell r="M250">
            <v>1</v>
          </cell>
          <cell r="N250" t="str">
            <v>Y</v>
          </cell>
          <cell r="O250">
            <v>1052011</v>
          </cell>
          <cell r="P250">
            <v>49849.19</v>
          </cell>
          <cell r="Q250">
            <v>6166.67</v>
          </cell>
        </row>
        <row r="251">
          <cell r="C251" t="str">
            <v>011030882</v>
          </cell>
          <cell r="D251" t="str">
            <v>400 COLLEGROA</v>
          </cell>
          <cell r="E251">
            <v>1000</v>
          </cell>
          <cell r="F251">
            <v>4022001</v>
          </cell>
          <cell r="G251">
            <v>11000000</v>
          </cell>
          <cell r="H251">
            <v>10965588.810000001</v>
          </cell>
          <cell r="I251" t="str">
            <v>P</v>
          </cell>
          <cell r="J251">
            <v>7.5</v>
          </cell>
          <cell r="K251" t="str">
            <v>F</v>
          </cell>
          <cell r="L251">
            <v>76913.600000000006</v>
          </cell>
          <cell r="M251">
            <v>1</v>
          </cell>
          <cell r="N251" t="str">
            <v>Y</v>
          </cell>
          <cell r="O251">
            <v>4052011</v>
          </cell>
          <cell r="P251">
            <v>783221</v>
          </cell>
          <cell r="Q251">
            <v>17568.97</v>
          </cell>
        </row>
        <row r="252">
          <cell r="C252" t="str">
            <v>011030965</v>
          </cell>
          <cell r="D252" t="str">
            <v>SOMERSET APAR</v>
          </cell>
          <cell r="E252">
            <v>1000</v>
          </cell>
          <cell r="F252">
            <v>5232001</v>
          </cell>
          <cell r="G252">
            <v>1200000</v>
          </cell>
          <cell r="H252">
            <v>1196578.31</v>
          </cell>
          <cell r="I252" t="str">
            <v>P</v>
          </cell>
          <cell r="J252">
            <v>7.79</v>
          </cell>
          <cell r="K252" t="str">
            <v>F</v>
          </cell>
          <cell r="L252">
            <v>9095.48</v>
          </cell>
          <cell r="M252">
            <v>1</v>
          </cell>
          <cell r="N252" t="str">
            <v>Y</v>
          </cell>
          <cell r="O252">
            <v>6052011</v>
          </cell>
          <cell r="P252">
            <v>294278.99</v>
          </cell>
          <cell r="Q252">
            <v>1833.33</v>
          </cell>
        </row>
        <row r="253">
          <cell r="C253" t="str">
            <v>011030982</v>
          </cell>
          <cell r="D253" t="str">
            <v>OFFICE MAX ON</v>
          </cell>
          <cell r="E253">
            <v>1000</v>
          </cell>
          <cell r="F253">
            <v>2022001</v>
          </cell>
          <cell r="G253">
            <v>2200000</v>
          </cell>
          <cell r="H253">
            <v>2189110.7599999998</v>
          </cell>
          <cell r="I253" t="str">
            <v>P</v>
          </cell>
          <cell r="J253">
            <v>7.44</v>
          </cell>
          <cell r="K253" t="str">
            <v>F</v>
          </cell>
          <cell r="L253">
            <v>15292.43</v>
          </cell>
          <cell r="M253">
            <v>1</v>
          </cell>
          <cell r="N253" t="str">
            <v>Y</v>
          </cell>
          <cell r="O253">
            <v>2052011</v>
          </cell>
          <cell r="P253">
            <v>173657.99</v>
          </cell>
          <cell r="Q253">
            <v>2259</v>
          </cell>
        </row>
        <row r="254">
          <cell r="C254" t="str">
            <v>011031011</v>
          </cell>
          <cell r="D254" t="str">
            <v>ALLANHURST AP</v>
          </cell>
          <cell r="E254">
            <v>1000</v>
          </cell>
          <cell r="F254">
            <v>5232001</v>
          </cell>
          <cell r="G254">
            <v>895000</v>
          </cell>
          <cell r="H254">
            <v>892447.99</v>
          </cell>
          <cell r="I254" t="str">
            <v>P</v>
          </cell>
          <cell r="J254">
            <v>7.79</v>
          </cell>
          <cell r="K254" t="str">
            <v>F</v>
          </cell>
          <cell r="L254">
            <v>6783.71</v>
          </cell>
          <cell r="M254">
            <v>1</v>
          </cell>
          <cell r="N254" t="str">
            <v>Y</v>
          </cell>
          <cell r="O254">
            <v>6052011</v>
          </cell>
          <cell r="P254">
            <v>131250</v>
          </cell>
          <cell r="Q254">
            <v>1250</v>
          </cell>
        </row>
        <row r="255">
          <cell r="C255" t="str">
            <v>011031046</v>
          </cell>
          <cell r="D255" t="str">
            <v>DANVILLE APAR</v>
          </cell>
          <cell r="E255">
            <v>1000</v>
          </cell>
          <cell r="F255">
            <v>3152001</v>
          </cell>
          <cell r="G255">
            <v>1520000</v>
          </cell>
          <cell r="H255">
            <v>1512029.86</v>
          </cell>
          <cell r="I255" t="str">
            <v>P</v>
          </cell>
          <cell r="J255">
            <v>7.4</v>
          </cell>
          <cell r="K255" t="str">
            <v>F</v>
          </cell>
          <cell r="L255">
            <v>11133.98</v>
          </cell>
          <cell r="M255">
            <v>1</v>
          </cell>
          <cell r="N255" t="str">
            <v>Y</v>
          </cell>
          <cell r="O255">
            <v>4052011</v>
          </cell>
          <cell r="P255">
            <v>28193.09</v>
          </cell>
          <cell r="Q255">
            <v>2267</v>
          </cell>
        </row>
        <row r="256">
          <cell r="C256" t="str">
            <v>011031062</v>
          </cell>
          <cell r="D256" t="str">
            <v>1764 NORTH CO</v>
          </cell>
          <cell r="E256">
            <v>1000</v>
          </cell>
          <cell r="F256">
            <v>3232001</v>
          </cell>
          <cell r="G256">
            <v>1180000</v>
          </cell>
          <cell r="H256">
            <v>1176259.3999999999</v>
          </cell>
          <cell r="I256" t="str">
            <v>P</v>
          </cell>
          <cell r="J256">
            <v>7.45</v>
          </cell>
          <cell r="K256" t="str">
            <v>F</v>
          </cell>
          <cell r="L256">
            <v>8210.3700000000008</v>
          </cell>
          <cell r="M256">
            <v>1</v>
          </cell>
          <cell r="N256" t="str">
            <v>Y</v>
          </cell>
          <cell r="O256">
            <v>4052011</v>
          </cell>
          <cell r="P256">
            <v>23378.73</v>
          </cell>
          <cell r="Q256">
            <v>2433.41</v>
          </cell>
        </row>
        <row r="257">
          <cell r="C257" t="str">
            <v>011031069</v>
          </cell>
          <cell r="D257" t="str">
            <v>GREENSPOINT T</v>
          </cell>
          <cell r="E257">
            <v>300</v>
          </cell>
          <cell r="F257">
            <v>2132001</v>
          </cell>
          <cell r="G257">
            <v>24300000</v>
          </cell>
          <cell r="H257">
            <v>24300000</v>
          </cell>
          <cell r="I257" t="str">
            <v>I</v>
          </cell>
          <cell r="J257">
            <v>6.3312499999999998</v>
          </cell>
          <cell r="K257" t="str">
            <v>A</v>
          </cell>
          <cell r="L257">
            <v>0</v>
          </cell>
          <cell r="M257">
            <v>1</v>
          </cell>
          <cell r="N257" t="str">
            <v>Y</v>
          </cell>
          <cell r="O257">
            <v>3012004</v>
          </cell>
          <cell r="P257">
            <v>25631.29</v>
          </cell>
          <cell r="Q257">
            <v>4260</v>
          </cell>
        </row>
        <row r="258">
          <cell r="C258" t="str">
 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cell r="G258">
            <v>1800000</v>
          </cell>
          <cell r="H258">
            <v>1793366.37</v>
          </cell>
          <cell r="I258" t="str">
            <v>P</v>
          </cell>
          <cell r="J258">
            <v>7.86</v>
          </cell>
          <cell r="K258" t="str">
            <v>F</v>
          </cell>
          <cell r="L258">
            <v>13726.17</v>
          </cell>
          <cell r="M258">
            <v>1</v>
          </cell>
          <cell r="N258" t="str">
            <v>Y</v>
          </cell>
          <cell r="O258">
            <v>5052011</v>
          </cell>
          <cell r="P258">
            <v>30504.7</v>
          </cell>
          <cell r="Q258">
            <v>638.05999999999995</v>
          </cell>
        </row>
        <row r="259">
          <cell r="C259" t="str">
            <v>011031102</v>
          </cell>
          <cell r="D259" t="str">
            <v>GEORGE WASHIN</v>
          </cell>
          <cell r="E259">
            <v>400</v>
          </cell>
          <cell r="F259">
            <v>1182001</v>
          </cell>
          <cell r="G259">
            <v>220000</v>
          </cell>
          <cell r="H259">
            <v>187916.69</v>
          </cell>
          <cell r="I259" t="str">
            <v>Q</v>
          </cell>
          <cell r="J259">
            <v>7.5812499999999998</v>
          </cell>
          <cell r="K259" t="str">
            <v>A</v>
          </cell>
          <cell r="L259">
            <v>4583.33</v>
          </cell>
          <cell r="M259">
            <v>1</v>
          </cell>
          <cell r="N259" t="str">
            <v>Y</v>
          </cell>
          <cell r="O259">
            <v>2052005</v>
          </cell>
          <cell r="P259">
            <v>0</v>
          </cell>
          <cell r="Q259">
            <v>0</v>
          </cell>
        </row>
        <row r="260">
          <cell r="C260" t="str">
            <v>011031103</v>
          </cell>
          <cell r="D260" t="str">
            <v>WESLEYAN/GPMP</v>
          </cell>
          <cell r="E260">
            <v>400</v>
          </cell>
          <cell r="F260">
            <v>1182001</v>
          </cell>
          <cell r="G260">
            <v>200000</v>
          </cell>
          <cell r="H260">
            <v>170833.31</v>
          </cell>
          <cell r="I260" t="str">
            <v>Q</v>
          </cell>
          <cell r="J260">
            <v>7.5812499999999998</v>
          </cell>
          <cell r="K260" t="str">
            <v>A</v>
          </cell>
          <cell r="L260">
            <v>4166.67</v>
          </cell>
          <cell r="M260">
            <v>1</v>
          </cell>
          <cell r="N260" t="str">
            <v>Y</v>
          </cell>
          <cell r="O260">
            <v>2052005</v>
          </cell>
          <cell r="P260">
            <v>0</v>
          </cell>
          <cell r="Q260">
            <v>0</v>
          </cell>
        </row>
        <row r="261">
          <cell r="C261" t="str">
            <v>011031110</v>
          </cell>
          <cell r="D261" t="str">
            <v>PRESTON FORES</v>
          </cell>
          <cell r="E261">
            <v>200</v>
          </cell>
          <cell r="F261">
            <v>2202001</v>
          </cell>
          <cell r="G261">
            <v>19000000</v>
          </cell>
          <cell r="H261">
            <v>19000000</v>
          </cell>
          <cell r="I261" t="str">
            <v>I</v>
          </cell>
          <cell r="J261">
            <v>6.875</v>
          </cell>
          <cell r="K261" t="str">
            <v>A</v>
          </cell>
          <cell r="L261">
            <v>0</v>
          </cell>
          <cell r="M261">
            <v>1</v>
          </cell>
          <cell r="N261" t="str">
            <v>Y</v>
          </cell>
          <cell r="O261">
            <v>3012003</v>
          </cell>
          <cell r="P261">
            <v>321960.64</v>
          </cell>
          <cell r="Q261">
            <v>3888</v>
          </cell>
        </row>
        <row r="262">
          <cell r="C262" t="str">
            <v>011031138</v>
          </cell>
          <cell r="D262" t="str">
            <v>GATEWAY SELF</v>
          </cell>
          <cell r="E262">
            <v>1000</v>
          </cell>
          <cell r="F262">
            <v>6182001</v>
          </cell>
          <cell r="G262">
            <v>1890000</v>
          </cell>
          <cell r="H262">
            <v>1888184.55</v>
          </cell>
          <cell r="I262" t="str">
            <v>P</v>
          </cell>
          <cell r="J262">
            <v>7.82</v>
          </cell>
          <cell r="K262" t="str">
            <v>F</v>
          </cell>
          <cell r="L262">
            <v>13631.73</v>
          </cell>
          <cell r="M262">
            <v>1</v>
          </cell>
          <cell r="N262" t="str">
            <v>Y</v>
          </cell>
          <cell r="O262">
            <v>7052011</v>
          </cell>
          <cell r="P262">
            <v>228.1</v>
          </cell>
          <cell r="Q262">
            <v>114</v>
          </cell>
        </row>
        <row r="263">
          <cell r="C263" t="str">
            <v>011031163</v>
          </cell>
          <cell r="D263" t="str">
            <v>HIGHLAND OAKS</v>
          </cell>
          <cell r="E263">
            <v>1000</v>
          </cell>
          <cell r="F263">
            <v>4262001</v>
          </cell>
          <cell r="G263">
            <v>5240000</v>
          </cell>
          <cell r="H263">
            <v>5227019.42</v>
          </cell>
          <cell r="I263" t="str">
            <v>P</v>
          </cell>
          <cell r="J263">
            <v>7.34</v>
          </cell>
          <cell r="K263" t="str">
            <v>F</v>
          </cell>
          <cell r="L263">
            <v>36066.47</v>
          </cell>
          <cell r="M263">
            <v>1</v>
          </cell>
          <cell r="N263" t="str">
            <v>Y</v>
          </cell>
          <cell r="O263">
            <v>5052011</v>
          </cell>
          <cell r="P263">
            <v>9915.52</v>
          </cell>
          <cell r="Q263">
            <v>2475</v>
          </cell>
        </row>
        <row r="264">
          <cell r="C264" t="str">
            <v>011031167</v>
          </cell>
          <cell r="D264" t="str">
            <v>WOODBERRY SHO</v>
          </cell>
          <cell r="E264">
            <v>1000</v>
          </cell>
          <cell r="F264">
            <v>5182001</v>
          </cell>
          <cell r="G264">
            <v>4950000</v>
          </cell>
          <cell r="H264">
            <v>4942035.78</v>
          </cell>
          <cell r="I264" t="str">
            <v>P</v>
          </cell>
          <cell r="J264">
            <v>7.94</v>
          </cell>
          <cell r="K264" t="str">
            <v>F</v>
          </cell>
          <cell r="L264">
            <v>36114.519999999997</v>
          </cell>
          <cell r="M264">
            <v>1</v>
          </cell>
          <cell r="N264" t="str">
            <v>Y</v>
          </cell>
          <cell r="O264">
            <v>6052011</v>
          </cell>
          <cell r="P264">
            <v>158443.68</v>
          </cell>
          <cell r="Q264">
            <v>752.39</v>
          </cell>
        </row>
        <row r="265">
          <cell r="C265" t="str">
            <v>011031176</v>
          </cell>
          <cell r="D265" t="str">
            <v>HUNTER'S POIN</v>
          </cell>
          <cell r="E265">
            <v>1000</v>
          </cell>
          <cell r="F265">
            <v>2272001</v>
          </cell>
          <cell r="G265">
            <v>2320000</v>
          </cell>
          <cell r="H265">
            <v>2310769.14</v>
          </cell>
          <cell r="I265" t="str">
            <v>P</v>
          </cell>
          <cell r="J265">
            <v>7.21</v>
          </cell>
          <cell r="K265" t="str">
            <v>F</v>
          </cell>
          <cell r="L265">
            <v>15763.59</v>
          </cell>
          <cell r="M265">
            <v>1</v>
          </cell>
          <cell r="N265" t="str">
            <v>Y</v>
          </cell>
          <cell r="O265">
            <v>3052011</v>
          </cell>
          <cell r="P265">
            <v>7999.98</v>
          </cell>
          <cell r="Q265">
            <v>1333.33</v>
          </cell>
        </row>
        <row r="266">
          <cell r="C266" t="str">
            <v>011031349</v>
          </cell>
          <cell r="D266" t="str">
            <v>RICE CREEK PL</v>
          </cell>
          <cell r="E266">
            <v>1000</v>
          </cell>
          <cell r="F266">
            <v>4122001</v>
          </cell>
          <cell r="G266">
            <v>1160000</v>
          </cell>
          <cell r="H266">
            <v>1157444.3999999999</v>
          </cell>
          <cell r="I266" t="str">
            <v>P</v>
          </cell>
          <cell r="J266">
            <v>7.7450000000000001</v>
          </cell>
          <cell r="K266" t="str">
            <v>F</v>
          </cell>
          <cell r="L266">
            <v>8306.3700000000008</v>
          </cell>
          <cell r="M266">
            <v>1</v>
          </cell>
          <cell r="N266" t="str">
            <v>Y</v>
          </cell>
          <cell r="O266">
            <v>5052011</v>
          </cell>
          <cell r="P266">
            <v>5728.18</v>
          </cell>
          <cell r="Q266">
            <v>1429.92</v>
          </cell>
        </row>
        <row r="267">
          <cell r="C267" t="str">
            <v>011031380</v>
          </cell>
          <cell r="D267" t="str">
            <v>CORPORATE TEC</v>
          </cell>
          <cell r="E267">
            <v>1000</v>
          </cell>
          <cell r="F267">
            <v>2222001</v>
          </cell>
          <cell r="G267">
            <v>49500000</v>
          </cell>
          <cell r="H267">
            <v>49325781.420000002</v>
          </cell>
          <cell r="I267" t="str">
            <v>P</v>
          </cell>
          <cell r="J267">
            <v>7.66</v>
          </cell>
          <cell r="K267" t="str">
            <v>F</v>
          </cell>
          <cell r="L267">
            <v>351550.48</v>
          </cell>
          <cell r="M267">
            <v>1</v>
          </cell>
          <cell r="N267" t="str">
            <v>Y</v>
          </cell>
          <cell r="O267">
            <v>3052011</v>
          </cell>
          <cell r="P267">
            <v>5005265.83</v>
          </cell>
          <cell r="Q267">
            <v>26527.33</v>
          </cell>
        </row>
        <row r="268">
          <cell r="C268" t="str">
            <v>011031397</v>
          </cell>
          <cell r="D268" t="str">
            <v>COLONADE SHOP</v>
          </cell>
          <cell r="E268">
            <v>1000</v>
          </cell>
          <cell r="F268">
            <v>4242001</v>
          </cell>
          <cell r="G268">
            <v>4050000</v>
          </cell>
          <cell r="H268">
            <v>4040136.03</v>
          </cell>
          <cell r="I268" t="str">
            <v>P</v>
          </cell>
          <cell r="J268">
            <v>7.4</v>
          </cell>
          <cell r="K268" t="str">
            <v>F</v>
          </cell>
          <cell r="L268">
            <v>28041.38</v>
          </cell>
          <cell r="M268">
            <v>1</v>
          </cell>
          <cell r="N268" t="str">
            <v>Y</v>
          </cell>
          <cell r="O268">
            <v>5052011</v>
          </cell>
          <cell r="P268">
            <v>139416.57</v>
          </cell>
          <cell r="Q268">
            <v>4598.67</v>
          </cell>
        </row>
        <row r="269">
          <cell r="C269" t="str">
            <v>011031485</v>
          </cell>
          <cell r="D269" t="str">
            <v>CASITA VILLA</v>
          </cell>
          <cell r="E269">
            <v>1000</v>
          </cell>
          <cell r="F269">
            <v>4232001</v>
          </cell>
          <cell r="G269">
            <v>1820000</v>
          </cell>
          <cell r="H269">
            <v>1812512.91</v>
          </cell>
          <cell r="I269" t="str">
            <v>P</v>
          </cell>
          <cell r="J269">
            <v>7.33</v>
          </cell>
          <cell r="K269" t="str">
            <v>F</v>
          </cell>
          <cell r="L269">
            <v>13249.04</v>
          </cell>
          <cell r="M269">
            <v>1</v>
          </cell>
          <cell r="N269" t="str">
            <v>Y</v>
          </cell>
          <cell r="O269">
            <v>5052011</v>
          </cell>
          <cell r="P269">
            <v>8518.81</v>
          </cell>
          <cell r="Q269">
            <v>1092.75</v>
          </cell>
        </row>
        <row r="270">
          <cell r="C270" t="str">
            <v>011031494</v>
          </cell>
          <cell r="D270" t="str">
            <v>ROYAL PARK</v>
          </cell>
          <cell r="E270">
            <v>300</v>
          </cell>
          <cell r="F270">
            <v>2282001</v>
          </cell>
          <cell r="G270">
            <v>6347400</v>
          </cell>
          <cell r="H270">
            <v>6347400</v>
          </cell>
          <cell r="I270" t="str">
            <v>I</v>
          </cell>
          <cell r="J270">
            <v>7.95</v>
          </cell>
          <cell r="K270" t="str">
            <v>A</v>
          </cell>
          <cell r="L270">
            <v>0</v>
          </cell>
          <cell r="M270">
            <v>1</v>
          </cell>
          <cell r="N270" t="str">
            <v>Y</v>
          </cell>
          <cell r="O270">
            <v>3012004</v>
          </cell>
          <cell r="P270">
            <v>89773.75</v>
          </cell>
          <cell r="Q270">
            <v>3333.33</v>
          </cell>
        </row>
        <row r="271">
          <cell r="C271" t="str">
            <v>011031495</v>
          </cell>
          <cell r="D271" t="str">
            <v>CONFETTI APAR</v>
          </cell>
          <cell r="E271">
            <v>300</v>
          </cell>
          <cell r="F271">
            <v>3162001</v>
          </cell>
          <cell r="G271">
            <v>6323600</v>
          </cell>
          <cell r="H271">
            <v>6323600</v>
          </cell>
          <cell r="I271" t="str">
            <v>I</v>
          </cell>
          <cell r="J271">
            <v>7.75</v>
          </cell>
          <cell r="K271" t="str">
            <v>A</v>
          </cell>
          <cell r="L271">
            <v>0</v>
          </cell>
          <cell r="M271">
            <v>1</v>
          </cell>
          <cell r="N271" t="str">
            <v>Y</v>
          </cell>
          <cell r="O271">
            <v>4012004</v>
          </cell>
          <cell r="P271">
            <v>54491.87</v>
          </cell>
          <cell r="Q271">
            <v>2083.33</v>
          </cell>
        </row>
        <row r="272">
          <cell r="C272" t="str">
            <v>011031509</v>
          </cell>
          <cell r="D272" t="str">
            <v>PRINCETON PAR</v>
          </cell>
          <cell r="E272">
            <v>1000</v>
          </cell>
          <cell r="F272">
            <v>6012001</v>
          </cell>
          <cell r="G272">
            <v>19500000</v>
          </cell>
          <cell r="H272">
            <v>19468073.469999999</v>
          </cell>
          <cell r="I272" t="str">
            <v>P</v>
          </cell>
          <cell r="J272">
            <v>7.88</v>
          </cell>
          <cell r="K272" t="str">
            <v>F</v>
          </cell>
          <cell r="L272">
            <v>141456.21</v>
          </cell>
          <cell r="M272">
            <v>1</v>
          </cell>
          <cell r="N272" t="str">
            <v>Y</v>
          </cell>
          <cell r="O272">
            <v>6052011</v>
          </cell>
          <cell r="P272">
            <v>429871.53</v>
          </cell>
          <cell r="Q272">
            <v>25596</v>
          </cell>
        </row>
        <row r="273">
          <cell r="C273" t="str">
            <v>011031511</v>
          </cell>
          <cell r="D273" t="str">
            <v>BARRON PORTFO</v>
          </cell>
          <cell r="E273">
            <v>300</v>
          </cell>
          <cell r="F273">
            <v>4122001</v>
          </cell>
          <cell r="G273">
            <v>6598000</v>
          </cell>
          <cell r="H273">
            <v>6598000</v>
          </cell>
          <cell r="I273" t="str">
            <v>I</v>
          </cell>
          <cell r="J273">
            <v>7</v>
          </cell>
          <cell r="K273" t="str">
            <v>A</v>
          </cell>
          <cell r="L273">
            <v>0</v>
          </cell>
          <cell r="M273">
            <v>1</v>
          </cell>
          <cell r="N273" t="str">
            <v>Y</v>
          </cell>
          <cell r="O273">
            <v>5012004</v>
          </cell>
          <cell r="P273">
            <v>220084.83</v>
          </cell>
          <cell r="Q273">
            <v>2770.83</v>
          </cell>
        </row>
        <row r="274">
          <cell r="C274" t="str">
            <v>011031563</v>
          </cell>
          <cell r="D274" t="str">
            <v>1000 LUCAS WA</v>
          </cell>
          <cell r="E274">
            <v>1000</v>
          </cell>
          <cell r="F274">
            <v>3302001</v>
          </cell>
          <cell r="G274">
            <v>7600000</v>
          </cell>
          <cell r="H274">
            <v>7574942.75</v>
          </cell>
          <cell r="I274" t="str">
            <v>P</v>
          </cell>
          <cell r="J274">
            <v>7.3</v>
          </cell>
          <cell r="K274" t="str">
            <v>F</v>
          </cell>
          <cell r="L274">
            <v>52103.39</v>
          </cell>
          <cell r="M274">
            <v>1</v>
          </cell>
          <cell r="N274" t="str">
            <v>Y</v>
          </cell>
          <cell r="O274">
            <v>4052011</v>
          </cell>
          <cell r="P274">
            <v>908263.89</v>
          </cell>
          <cell r="Q274">
            <v>6422.5</v>
          </cell>
        </row>
        <row r="275">
          <cell r="C275" t="str">
            <v>011031688</v>
          </cell>
          <cell r="D275" t="str">
            <v>CROSSROADSAT</v>
          </cell>
          <cell r="E275">
            <v>1000</v>
          </cell>
          <cell r="F275">
            <v>8062001</v>
          </cell>
          <cell r="G275">
            <v>2475000</v>
          </cell>
          <cell r="H275">
            <v>2475000</v>
          </cell>
          <cell r="I275" t="str">
            <v>P</v>
          </cell>
          <cell r="J275">
            <v>7.75</v>
          </cell>
          <cell r="K275" t="str">
            <v>F</v>
          </cell>
          <cell r="L275">
            <v>17731.2</v>
          </cell>
          <cell r="M275">
            <v>1</v>
          </cell>
          <cell r="N275" t="str">
            <v>Y</v>
          </cell>
          <cell r="O275">
            <v>9052011</v>
          </cell>
          <cell r="P275">
            <v>0</v>
          </cell>
          <cell r="Q275">
            <v>255.55</v>
          </cell>
        </row>
        <row r="276">
          <cell r="C276" t="str">
            <v>011031712</v>
          </cell>
          <cell r="D276" t="str">
            <v>GIBSON GUITAR</v>
          </cell>
          <cell r="E276">
            <v>1000</v>
          </cell>
          <cell r="F276">
            <v>7312001</v>
          </cell>
          <cell r="G276">
            <v>10000000</v>
          </cell>
          <cell r="H276">
            <v>9994644.2300000004</v>
          </cell>
          <cell r="I276" t="str">
            <v>P</v>
          </cell>
          <cell r="J276">
            <v>7.49</v>
          </cell>
          <cell r="K276" t="str">
            <v>F</v>
          </cell>
          <cell r="L276">
            <v>69852.990000000005</v>
          </cell>
          <cell r="M276">
            <v>1</v>
          </cell>
          <cell r="N276" t="str">
            <v>Y</v>
          </cell>
          <cell r="O276">
            <v>8052011</v>
          </cell>
          <cell r="P276">
            <v>0</v>
          </cell>
          <cell r="Q276">
            <v>0</v>
          </cell>
        </row>
        <row r="277">
          <cell r="C277" t="str">
            <v>011031769</v>
          </cell>
          <cell r="D277" t="str">
            <v>STEVENS ARNOL</v>
          </cell>
          <cell r="E277">
            <v>300</v>
          </cell>
          <cell r="F277">
            <v>6152001</v>
          </cell>
          <cell r="G277">
            <v>17100000</v>
          </cell>
          <cell r="H277">
            <v>17100000</v>
          </cell>
          <cell r="I277" t="str">
            <v>I</v>
          </cell>
          <cell r="J277">
            <v>6.5512499999999996</v>
          </cell>
          <cell r="K277" t="str">
            <v>A</v>
          </cell>
          <cell r="L277">
            <v>0</v>
          </cell>
          <cell r="M277">
            <v>1</v>
          </cell>
          <cell r="N277" t="str">
            <v>Y</v>
          </cell>
          <cell r="O277">
            <v>7012004</v>
          </cell>
          <cell r="P277">
            <v>45101.73</v>
          </cell>
          <cell r="Q277">
            <v>15969.02</v>
          </cell>
        </row>
        <row r="278">
          <cell r="C278" t="str">
            <v>011031779</v>
          </cell>
          <cell r="D278" t="str">
            <v>ROYAL PARK AP</v>
          </cell>
          <cell r="E278">
            <v>300</v>
          </cell>
          <cell r="F278">
            <v>2282001</v>
          </cell>
          <cell r="G278">
            <v>1152600</v>
          </cell>
          <cell r="H278">
            <v>33428.589999999997</v>
          </cell>
          <cell r="I278" t="str">
            <v>I</v>
          </cell>
          <cell r="J278">
            <v>7.95</v>
          </cell>
          <cell r="K278" t="str">
            <v>A</v>
          </cell>
          <cell r="L278">
            <v>0</v>
          </cell>
          <cell r="M278">
            <v>1</v>
          </cell>
          <cell r="N278" t="str">
            <v>Y</v>
          </cell>
          <cell r="O278">
            <v>3012004</v>
          </cell>
          <cell r="P278">
            <v>0</v>
          </cell>
          <cell r="Q278">
            <v>0</v>
          </cell>
        </row>
        <row r="279">
          <cell r="C279" t="str">
            <v>011031780</v>
          </cell>
          <cell r="D279" t="str">
            <v>9894 BISSONNE</v>
          </cell>
          <cell r="E279">
            <v>300</v>
          </cell>
          <cell r="F279">
            <v>4182001</v>
          </cell>
          <cell r="G279">
            <v>4520000</v>
          </cell>
          <cell r="H279">
            <v>4520000</v>
          </cell>
          <cell r="I279" t="str">
            <v>I</v>
          </cell>
          <cell r="J279">
            <v>7.09</v>
          </cell>
          <cell r="K279" t="str">
            <v>A</v>
          </cell>
          <cell r="L279">
            <v>0</v>
          </cell>
          <cell r="M279">
            <v>1</v>
          </cell>
          <cell r="N279" t="str">
            <v>Y</v>
          </cell>
          <cell r="O279">
            <v>5012004</v>
          </cell>
          <cell r="P279">
            <v>42743.58</v>
          </cell>
          <cell r="Q279">
            <v>0</v>
          </cell>
        </row>
        <row r="280">
          <cell r="C280" t="str">
            <v>011031816</v>
          </cell>
          <cell r="D280" t="str">
            <v>PENZEL APARTM</v>
          </cell>
          <cell r="E280">
            <v>1000</v>
          </cell>
          <cell r="F280">
            <v>5222001</v>
          </cell>
          <cell r="G280">
            <v>1660000</v>
          </cell>
          <cell r="H280">
            <v>1656423.32</v>
          </cell>
          <cell r="I280" t="str">
            <v>P</v>
          </cell>
          <cell r="J280">
            <v>7.65</v>
          </cell>
          <cell r="K280" t="str">
            <v>F</v>
          </cell>
          <cell r="L280">
            <v>12001.3</v>
          </cell>
          <cell r="M280">
            <v>1</v>
          </cell>
          <cell r="N280" t="str">
            <v>Y</v>
          </cell>
          <cell r="O280">
            <v>6052011</v>
          </cell>
          <cell r="P280">
            <v>3126.73</v>
          </cell>
          <cell r="Q280">
            <v>1041.25</v>
          </cell>
        </row>
        <row r="281">
          <cell r="C281" t="str">
            <v>011031892</v>
          </cell>
          <cell r="D281" t="str">
            <v>PHOENIX TOWER</v>
          </cell>
          <cell r="E281">
            <v>300</v>
          </cell>
          <cell r="F281">
            <v>5042001</v>
          </cell>
          <cell r="G281">
            <v>54000000</v>
          </cell>
          <cell r="H281">
            <v>54000000</v>
          </cell>
          <cell r="I281" t="str">
            <v>I</v>
          </cell>
          <cell r="J281">
            <v>6.28125</v>
          </cell>
          <cell r="K281" t="str">
            <v>A</v>
          </cell>
          <cell r="L281">
            <v>0</v>
          </cell>
          <cell r="M281">
            <v>1</v>
          </cell>
          <cell r="N281" t="str">
            <v>Y</v>
          </cell>
          <cell r="O281">
            <v>6012004</v>
          </cell>
          <cell r="P281">
            <v>234691.74</v>
          </cell>
          <cell r="Q281">
            <v>7732.23</v>
          </cell>
        </row>
        <row r="282">
          <cell r="C282" t="str">
            <v>011031898</v>
          </cell>
          <cell r="D282" t="str">
            <v>TWIN CITIES P</v>
          </cell>
          <cell r="E282">
            <v>1000</v>
          </cell>
          <cell r="F282">
            <v>4032001</v>
          </cell>
          <cell r="G282">
            <v>2250000</v>
          </cell>
          <cell r="H282">
            <v>2242387.59</v>
          </cell>
          <cell r="I282" t="str">
            <v>P</v>
          </cell>
          <cell r="J282">
            <v>7.2</v>
          </cell>
          <cell r="K282" t="str">
            <v>F</v>
          </cell>
          <cell r="L282">
            <v>15272.73</v>
          </cell>
          <cell r="M282">
            <v>1</v>
          </cell>
          <cell r="N282" t="str">
            <v>Y</v>
          </cell>
          <cell r="O282">
            <v>4052011</v>
          </cell>
          <cell r="P282">
            <v>16034.55</v>
          </cell>
          <cell r="Q282">
            <v>2781.91</v>
          </cell>
        </row>
        <row r="283">
          <cell r="C283" t="str">
            <v>011031936</v>
          </cell>
          <cell r="D283" t="str">
            <v>CONFETTI APAR</v>
          </cell>
          <cell r="E283">
            <v>300</v>
          </cell>
          <cell r="F283">
            <v>3162001</v>
          </cell>
          <cell r="G283">
            <v>826400</v>
          </cell>
          <cell r="H283">
            <v>200808.82</v>
          </cell>
          <cell r="I283" t="str">
            <v>I</v>
          </cell>
          <cell r="J283">
            <v>7.75</v>
          </cell>
          <cell r="K283" t="str">
            <v>A</v>
          </cell>
          <cell r="L283">
            <v>0</v>
          </cell>
          <cell r="M283">
            <v>1</v>
          </cell>
          <cell r="N283" t="str">
            <v>Y</v>
          </cell>
          <cell r="O283">
            <v>4012004</v>
          </cell>
          <cell r="P283">
            <v>0</v>
          </cell>
          <cell r="Q283">
            <v>0</v>
          </cell>
        </row>
        <row r="284">
          <cell r="C284" t="str">
            <v>011031944</v>
          </cell>
          <cell r="D284" t="str">
            <v>RENAISSANCE S</v>
          </cell>
          <cell r="E284">
            <v>300</v>
          </cell>
          <cell r="F284">
            <v>5312001</v>
          </cell>
          <cell r="G284">
            <v>10862500</v>
          </cell>
          <cell r="H284">
            <v>10862500</v>
          </cell>
          <cell r="I284" t="str">
            <v>I</v>
          </cell>
          <cell r="J284">
            <v>6.53125</v>
          </cell>
          <cell r="K284" t="str">
            <v>A</v>
          </cell>
          <cell r="L284">
            <v>0</v>
          </cell>
          <cell r="M284">
            <v>1</v>
          </cell>
          <cell r="N284" t="str">
            <v>Y</v>
          </cell>
          <cell r="O284">
            <v>6012004</v>
          </cell>
          <cell r="P284">
            <v>798792.51</v>
          </cell>
          <cell r="Q284">
            <v>2751.85</v>
          </cell>
        </row>
        <row r="285">
          <cell r="C285" t="str">
            <v>011031982</v>
          </cell>
          <cell r="D285" t="str">
            <v>ROYAL OAK APA</v>
          </cell>
          <cell r="E285">
            <v>1000</v>
          </cell>
          <cell r="F285">
            <v>7022001</v>
          </cell>
          <cell r="G285">
            <v>3300000</v>
          </cell>
          <cell r="H285">
            <v>3296453.78</v>
          </cell>
          <cell r="I285" t="str">
            <v>P</v>
          </cell>
          <cell r="J285">
            <v>7.49</v>
          </cell>
          <cell r="K285" t="str">
            <v>F</v>
          </cell>
          <cell r="L285">
            <v>23051.49</v>
          </cell>
          <cell r="M285">
            <v>1</v>
          </cell>
          <cell r="N285" t="str">
            <v>Y</v>
          </cell>
          <cell r="O285">
            <v>7052011</v>
          </cell>
          <cell r="P285">
            <v>62064</v>
          </cell>
          <cell r="Q285">
            <v>1812.5</v>
          </cell>
        </row>
        <row r="286">
          <cell r="C286" t="str">
            <v>011031988</v>
          </cell>
          <cell r="D286" t="str">
            <v>RIVERSIDE WAR</v>
          </cell>
          <cell r="E286">
            <v>1000</v>
          </cell>
          <cell r="F286">
            <v>5042001</v>
          </cell>
          <cell r="G286">
            <v>5600000</v>
          </cell>
          <cell r="H286">
            <v>5569715.6399999997</v>
          </cell>
          <cell r="I286" t="str">
            <v>P</v>
          </cell>
          <cell r="J286">
            <v>7.5</v>
          </cell>
          <cell r="K286" t="str">
            <v>F</v>
          </cell>
          <cell r="L286">
            <v>43372.58</v>
          </cell>
          <cell r="M286">
            <v>1</v>
          </cell>
          <cell r="N286" t="str">
            <v>Y</v>
          </cell>
          <cell r="O286">
            <v>5052011</v>
          </cell>
          <cell r="P286">
            <v>130565.86</v>
          </cell>
          <cell r="Q286">
            <v>7512</v>
          </cell>
        </row>
        <row r="287">
          <cell r="C287" t="str">
            <v>011032018</v>
          </cell>
          <cell r="D287" t="str">
            <v>DRUMMOND SQUA</v>
          </cell>
          <cell r="E287">
            <v>300</v>
          </cell>
          <cell r="F287">
            <v>5182001</v>
          </cell>
          <cell r="G287">
            <v>4000000</v>
          </cell>
          <cell r="H287">
            <v>4000000</v>
          </cell>
          <cell r="I287" t="str">
            <v>I</v>
          </cell>
          <cell r="J287">
            <v>7.79</v>
          </cell>
          <cell r="K287" t="str">
            <v>A</v>
          </cell>
          <cell r="L287">
            <v>0</v>
          </cell>
          <cell r="M287">
            <v>1</v>
          </cell>
          <cell r="N287" t="str">
            <v>Y</v>
          </cell>
          <cell r="O287">
            <v>6012004</v>
          </cell>
          <cell r="P287">
            <v>63071</v>
          </cell>
          <cell r="Q287">
            <v>4357</v>
          </cell>
        </row>
        <row r="288">
          <cell r="C288" t="str">
            <v>011032079</v>
          </cell>
          <cell r="D288" t="str">
            <v>INFOMART (REF</v>
          </cell>
          <cell r="E288">
            <v>300</v>
          </cell>
          <cell r="F288">
            <v>4112001</v>
          </cell>
          <cell r="G288">
            <v>115000000</v>
          </cell>
          <cell r="H288">
            <v>115000000</v>
          </cell>
          <cell r="I288" t="str">
            <v>I</v>
          </cell>
          <cell r="J288">
            <v>6.21</v>
          </cell>
          <cell r="K288" t="str">
            <v>A</v>
          </cell>
          <cell r="L288">
            <v>0</v>
          </cell>
          <cell r="M288">
            <v>1</v>
          </cell>
          <cell r="N288" t="str">
            <v>Y</v>
          </cell>
          <cell r="O288">
            <v>5012004</v>
          </cell>
          <cell r="P288">
            <v>72310.240000000005</v>
          </cell>
          <cell r="Q288">
            <v>14600</v>
          </cell>
        </row>
        <row r="289">
          <cell r="C289" t="str">
            <v>011032083</v>
          </cell>
          <cell r="D289" t="str">
            <v>BENNIGTON SQU</v>
          </cell>
          <cell r="E289">
            <v>1000</v>
          </cell>
          <cell r="F289">
            <v>6152001</v>
          </cell>
          <cell r="G289">
            <v>1700000</v>
          </cell>
          <cell r="H289">
            <v>1698232.9</v>
          </cell>
          <cell r="I289" t="str">
            <v>P</v>
          </cell>
          <cell r="J289">
            <v>7.59</v>
          </cell>
          <cell r="K289" t="str">
            <v>F</v>
          </cell>
          <cell r="L289">
            <v>11991.59</v>
          </cell>
          <cell r="M289">
            <v>1</v>
          </cell>
          <cell r="N289" t="str">
            <v>Y</v>
          </cell>
          <cell r="O289">
            <v>7052011</v>
          </cell>
          <cell r="P289">
            <v>13138.52</v>
          </cell>
          <cell r="Q289">
            <v>1569.26</v>
          </cell>
        </row>
        <row r="290">
          <cell r="C290" t="str">
            <v>011032198</v>
          </cell>
          <cell r="D290" t="str">
            <v>WESTPARK APAR</v>
          </cell>
          <cell r="E290">
            <v>106</v>
          </cell>
          <cell r="F290">
            <v>6152001</v>
          </cell>
          <cell r="G290">
            <v>8000000</v>
          </cell>
          <cell r="H290">
            <v>8000000</v>
          </cell>
          <cell r="I290" t="str">
            <v>I</v>
          </cell>
          <cell r="J290">
            <v>5.94</v>
          </cell>
          <cell r="K290" t="str">
            <v>A</v>
          </cell>
          <cell r="L290">
            <v>0</v>
          </cell>
          <cell r="M290">
            <v>1</v>
          </cell>
          <cell r="N290" t="str">
            <v>Y</v>
          </cell>
          <cell r="O290">
            <v>1012003</v>
          </cell>
          <cell r="P290">
            <v>5583.34</v>
          </cell>
          <cell r="Q290">
            <v>2791.67</v>
          </cell>
        </row>
        <row r="291">
          <cell r="C291" t="str">
            <v>011032204</v>
          </cell>
          <cell r="D291" t="str">
            <v>OAK BROOK REG</v>
          </cell>
          <cell r="E291">
            <v>300</v>
          </cell>
          <cell r="F291">
            <v>5312001</v>
          </cell>
          <cell r="G291">
            <v>50900000</v>
          </cell>
          <cell r="H291">
            <v>50900000</v>
          </cell>
          <cell r="I291" t="str">
            <v>I</v>
          </cell>
          <cell r="J291">
            <v>6.5337500000000004</v>
          </cell>
          <cell r="K291" t="str">
            <v>A</v>
          </cell>
          <cell r="L291">
            <v>0</v>
          </cell>
          <cell r="M291">
            <v>1</v>
          </cell>
          <cell r="N291" t="str">
            <v>Y</v>
          </cell>
          <cell r="O291">
            <v>6012004</v>
          </cell>
          <cell r="P291">
            <v>15101.68</v>
          </cell>
          <cell r="Q291">
            <v>5028.9799999999996</v>
          </cell>
        </row>
        <row r="292">
          <cell r="C292" t="str">
            <v>011032302</v>
          </cell>
          <cell r="D292" t="str">
            <v>LAKEWOOD PLAZ</v>
          </cell>
          <cell r="E292">
            <v>1000</v>
          </cell>
          <cell r="F292">
            <v>8022001</v>
          </cell>
          <cell r="G292">
            <v>21000000</v>
          </cell>
          <cell r="H292">
            <v>20988604.100000001</v>
          </cell>
          <cell r="I292" t="str">
            <v>P</v>
          </cell>
          <cell r="J292">
            <v>7.45</v>
          </cell>
          <cell r="K292" t="str">
            <v>F</v>
          </cell>
          <cell r="L292">
            <v>146116.73000000001</v>
          </cell>
          <cell r="M292">
            <v>1</v>
          </cell>
          <cell r="N292" t="str">
            <v>Y</v>
          </cell>
          <cell r="O292">
            <v>8052011</v>
          </cell>
          <cell r="P292">
            <v>12589</v>
          </cell>
          <cell r="Q292">
            <v>12589</v>
          </cell>
        </row>
        <row r="293">
          <cell r="C293" t="str">
            <v>011032346</v>
          </cell>
          <cell r="D293" t="str">
            <v>CARDINAL-CRYS</v>
          </cell>
          <cell r="E293">
            <v>1000</v>
          </cell>
          <cell r="F293">
            <v>7312001</v>
          </cell>
          <cell r="G293">
            <v>1595000</v>
          </cell>
          <cell r="H293">
            <v>1594079.88</v>
          </cell>
          <cell r="I293" t="str">
            <v>P</v>
          </cell>
          <cell r="J293">
            <v>7.26</v>
          </cell>
          <cell r="K293" t="str">
            <v>F</v>
          </cell>
          <cell r="L293">
            <v>10891.53</v>
          </cell>
          <cell r="M293">
            <v>1</v>
          </cell>
          <cell r="N293" t="str">
            <v>Y</v>
          </cell>
          <cell r="O293">
            <v>8052011</v>
          </cell>
          <cell r="P293">
            <v>5650.61</v>
          </cell>
          <cell r="Q293">
            <v>1494</v>
          </cell>
        </row>
        <row r="294">
          <cell r="C294" t="str">
            <v>011032348</v>
          </cell>
          <cell r="D294" t="str">
            <v>BLOSSOM CORNE</v>
          </cell>
          <cell r="E294">
            <v>1000</v>
          </cell>
          <cell r="F294">
            <v>7312001</v>
          </cell>
          <cell r="G294">
            <v>1860000</v>
          </cell>
          <cell r="H294">
            <v>1858927</v>
          </cell>
          <cell r="I294" t="str">
            <v>P</v>
          </cell>
          <cell r="J294">
            <v>7.26</v>
          </cell>
          <cell r="K294" t="str">
            <v>F</v>
          </cell>
          <cell r="L294">
            <v>12701.1</v>
          </cell>
          <cell r="M294">
            <v>1</v>
          </cell>
          <cell r="N294" t="str">
            <v>Y</v>
          </cell>
          <cell r="O294">
            <v>8052011</v>
          </cell>
          <cell r="P294">
            <v>9466.18</v>
          </cell>
          <cell r="Q294">
            <v>1340</v>
          </cell>
        </row>
        <row r="295">
          <cell r="C295" t="str">
            <v>011032349</v>
          </cell>
          <cell r="D295" t="str">
            <v>CURIOSITY CRE</v>
          </cell>
          <cell r="E295">
            <v>1000</v>
          </cell>
          <cell r="F295">
            <v>7312001</v>
          </cell>
          <cell r="G295">
            <v>1960000</v>
          </cell>
          <cell r="H295">
            <v>1958869.32</v>
          </cell>
          <cell r="I295" t="str">
            <v>P</v>
          </cell>
          <cell r="J295">
            <v>7.26</v>
          </cell>
          <cell r="K295" t="str">
            <v>F</v>
          </cell>
          <cell r="L295">
            <v>13383.95</v>
          </cell>
          <cell r="M295">
            <v>1</v>
          </cell>
          <cell r="N295" t="str">
            <v>Y</v>
          </cell>
          <cell r="O295">
            <v>8052011</v>
          </cell>
          <cell r="P295">
            <v>1660.5</v>
          </cell>
          <cell r="Q295">
            <v>1660.5</v>
          </cell>
        </row>
        <row r="296">
          <cell r="C296" t="str">
            <v>011032451</v>
          </cell>
          <cell r="D296" t="str">
            <v>ADOLFO SELF S</v>
          </cell>
          <cell r="E296">
            <v>1000</v>
          </cell>
          <cell r="F296">
            <v>7262001</v>
          </cell>
          <cell r="G296">
            <v>3400000</v>
          </cell>
          <cell r="H296">
            <v>3396995.17</v>
          </cell>
          <cell r="I296" t="str">
            <v>P</v>
          </cell>
          <cell r="J296">
            <v>7.73</v>
          </cell>
          <cell r="K296" t="str">
            <v>F</v>
          </cell>
          <cell r="L296">
            <v>25636.55</v>
          </cell>
          <cell r="M296">
            <v>1</v>
          </cell>
          <cell r="N296" t="str">
            <v>Y</v>
          </cell>
          <cell r="O296">
            <v>8052011</v>
          </cell>
          <cell r="P296">
            <v>575.08000000000004</v>
          </cell>
          <cell r="Q296">
            <v>575.08000000000004</v>
          </cell>
        </row>
        <row r="297">
          <cell r="C297" t="str">
            <v>011032474</v>
          </cell>
          <cell r="D297" t="str">
            <v>9894 BISSONNE</v>
          </cell>
          <cell r="E297">
            <v>207</v>
          </cell>
          <cell r="F297">
            <v>4182001</v>
          </cell>
          <cell r="G297">
            <v>5000</v>
          </cell>
          <cell r="H297">
            <v>5000</v>
          </cell>
          <cell r="I297" t="str">
            <v>I</v>
          </cell>
          <cell r="J297">
            <v>7.08</v>
          </cell>
          <cell r="K297" t="str">
            <v>A</v>
          </cell>
          <cell r="L297">
            <v>0</v>
          </cell>
          <cell r="M297">
            <v>1</v>
          </cell>
          <cell r="N297" t="str">
            <v>Y</v>
          </cell>
          <cell r="O297">
            <v>5012004</v>
          </cell>
          <cell r="P297">
            <v>0</v>
          </cell>
          <cell r="Q297">
            <v>0</v>
          </cell>
        </row>
        <row r="298">
          <cell r="C298" t="str">
            <v>011032480</v>
          </cell>
          <cell r="D298" t="str">
            <v>1100 NASA (RE</v>
          </cell>
          <cell r="E298">
            <v>104</v>
          </cell>
          <cell r="F298">
            <v>4202001</v>
          </cell>
          <cell r="G298">
            <v>2310000</v>
          </cell>
          <cell r="H298">
            <v>2310000</v>
          </cell>
          <cell r="I298" t="str">
            <v>I</v>
          </cell>
          <cell r="J298">
            <v>6.0812499999999998</v>
          </cell>
          <cell r="K298" t="str">
            <v>A</v>
          </cell>
          <cell r="L298">
            <v>0</v>
          </cell>
          <cell r="M298">
            <v>1</v>
          </cell>
          <cell r="N298" t="str">
            <v>Y</v>
          </cell>
          <cell r="O298">
            <v>10012002</v>
          </cell>
          <cell r="P298">
            <v>2715.15</v>
          </cell>
          <cell r="Q298">
            <v>677.77</v>
          </cell>
        </row>
        <row r="299">
          <cell r="C299" t="str">
            <v>011032524</v>
          </cell>
          <cell r="D299" t="str">
            <v>LOS ANGELES I</v>
          </cell>
          <cell r="E299">
            <v>300</v>
          </cell>
          <cell r="F299">
            <v>7202001</v>
          </cell>
          <cell r="G299">
            <v>32000000</v>
          </cell>
          <cell r="H299">
            <v>32000000</v>
          </cell>
          <cell r="I299" t="str">
            <v>I</v>
          </cell>
          <cell r="J299">
            <v>6.84</v>
          </cell>
          <cell r="K299" t="str">
            <v>A</v>
          </cell>
          <cell r="L299">
            <v>0</v>
          </cell>
          <cell r="M299">
            <v>1</v>
          </cell>
          <cell r="N299" t="str">
            <v>Y</v>
          </cell>
          <cell r="O299">
            <v>8012004</v>
          </cell>
          <cell r="P299">
            <v>0</v>
          </cell>
          <cell r="Q299">
            <v>0</v>
          </cell>
        </row>
        <row r="300">
          <cell r="C300" t="str">
            <v>011032554</v>
          </cell>
          <cell r="D300" t="str">
            <v>HOLMES HEADQU</v>
          </cell>
          <cell r="E300">
            <v>1000</v>
          </cell>
          <cell r="F300">
            <v>7162001</v>
          </cell>
          <cell r="G300">
            <v>16740000</v>
          </cell>
          <cell r="H300">
            <v>16731386.17</v>
          </cell>
          <cell r="I300" t="str">
            <v>P</v>
          </cell>
          <cell r="J300">
            <v>7.61</v>
          </cell>
          <cell r="K300" t="str">
            <v>F</v>
          </cell>
          <cell r="L300">
            <v>118311.98</v>
          </cell>
          <cell r="M300">
            <v>1</v>
          </cell>
          <cell r="N300" t="str">
            <v>Y</v>
          </cell>
          <cell r="O300">
            <v>8052011</v>
          </cell>
          <cell r="P300">
            <v>738853.41</v>
          </cell>
          <cell r="Q300">
            <v>8333.33</v>
          </cell>
        </row>
        <row r="301">
          <cell r="C301" t="str">
            <v>011032563</v>
          </cell>
          <cell r="D301" t="str">
            <v>GARDEN LAKES</v>
          </cell>
          <cell r="E301">
            <v>1000</v>
          </cell>
          <cell r="F301">
            <v>6052001</v>
          </cell>
          <cell r="G301">
            <v>6720000</v>
          </cell>
          <cell r="H301">
            <v>6708383.1200000001</v>
          </cell>
          <cell r="I301" t="str">
            <v>P</v>
          </cell>
          <cell r="J301">
            <v>7.69</v>
          </cell>
          <cell r="K301" t="str">
            <v>F</v>
          </cell>
          <cell r="L301">
            <v>47864.58</v>
          </cell>
          <cell r="M301">
            <v>1</v>
          </cell>
          <cell r="N301" t="str">
            <v>Y</v>
          </cell>
          <cell r="O301">
            <v>6052011</v>
          </cell>
          <cell r="P301">
            <v>389823.21</v>
          </cell>
          <cell r="Q301">
            <v>6485</v>
          </cell>
        </row>
        <row r="302">
          <cell r="C302" t="str">
            <v>011032593</v>
          </cell>
          <cell r="D302" t="str">
            <v>302 HARPER DR</v>
          </cell>
          <cell r="E302">
            <v>1000</v>
          </cell>
          <cell r="F302">
            <v>8302001</v>
          </cell>
          <cell r="G302">
            <v>3000000</v>
          </cell>
          <cell r="H302">
            <v>3000000</v>
          </cell>
          <cell r="I302" t="str">
            <v>P</v>
          </cell>
          <cell r="J302">
            <v>7.2</v>
          </cell>
          <cell r="K302" t="str">
            <v>F</v>
          </cell>
          <cell r="L302">
            <v>20363.650000000001</v>
          </cell>
          <cell r="M302">
            <v>1</v>
          </cell>
          <cell r="N302" t="str">
            <v>Y</v>
          </cell>
          <cell r="O302">
            <v>9052011</v>
          </cell>
          <cell r="P302">
            <v>0</v>
          </cell>
          <cell r="Q302">
            <v>4759</v>
          </cell>
        </row>
        <row r="303">
          <cell r="C303" t="str">
            <v>011032602</v>
          </cell>
          <cell r="D303" t="str">
            <v>CROWN COMMERC</v>
          </cell>
          <cell r="E303">
            <v>1000</v>
          </cell>
          <cell r="F303">
            <v>8102001</v>
          </cell>
          <cell r="G303">
            <v>11016000</v>
          </cell>
          <cell r="H303">
            <v>11016000</v>
          </cell>
          <cell r="I303" t="str">
            <v>P</v>
          </cell>
          <cell r="J303">
            <v>7.48</v>
          </cell>
          <cell r="K303" t="str">
            <v>F</v>
          </cell>
          <cell r="L303">
            <v>76874.66</v>
          </cell>
          <cell r="M303">
            <v>1</v>
          </cell>
          <cell r="N303" t="str">
            <v>Y</v>
          </cell>
          <cell r="O303">
            <v>9052011</v>
          </cell>
          <cell r="P303">
            <v>200000</v>
          </cell>
          <cell r="Q303">
            <v>6791</v>
          </cell>
        </row>
        <row r="304">
          <cell r="C304" t="str">
            <v>011032684</v>
          </cell>
          <cell r="D304" t="str">
            <v>HIGHLAND SQUA</v>
          </cell>
          <cell r="E304">
            <v>1000</v>
          </cell>
          <cell r="F304">
            <v>8022001</v>
          </cell>
          <cell r="G304">
            <v>4300000</v>
          </cell>
          <cell r="H304">
            <v>4297608.96</v>
          </cell>
          <cell r="I304" t="str">
            <v>P</v>
          </cell>
          <cell r="J304">
            <v>7.375</v>
          </cell>
          <cell r="K304" t="str">
            <v>F</v>
          </cell>
          <cell r="L304">
            <v>29699.03</v>
          </cell>
          <cell r="M304">
            <v>1</v>
          </cell>
          <cell r="N304" t="str">
            <v>Y</v>
          </cell>
          <cell r="O304">
            <v>8052011</v>
          </cell>
          <cell r="P304">
            <v>47030.12</v>
          </cell>
          <cell r="Q304">
            <v>4632</v>
          </cell>
        </row>
        <row r="305">
          <cell r="C305" t="str">
            <v>011032936</v>
          </cell>
          <cell r="D305" t="str">
            <v>WESTWOOD APTS</v>
          </cell>
          <cell r="E305">
            <v>1000</v>
          </cell>
          <cell r="F305">
            <v>8162001</v>
          </cell>
          <cell r="G305">
            <v>2400000</v>
          </cell>
          <cell r="H305">
            <v>2400000</v>
          </cell>
          <cell r="I305" t="str">
            <v>P</v>
          </cell>
          <cell r="J305">
            <v>7.2</v>
          </cell>
          <cell r="K305" t="str">
            <v>F</v>
          </cell>
          <cell r="L305">
            <v>16290.92</v>
          </cell>
          <cell r="M305">
            <v>1</v>
          </cell>
          <cell r="N305" t="str">
            <v>Y</v>
          </cell>
          <cell r="O305">
            <v>9052011</v>
          </cell>
          <cell r="P305">
            <v>88438</v>
          </cell>
          <cell r="Q305">
            <v>2752</v>
          </cell>
        </row>
        <row r="306">
          <cell r="C306" t="str">
            <v>011032946</v>
          </cell>
          <cell r="D306" t="str">
            <v>550 BROAD ST</v>
          </cell>
          <cell r="E306">
            <v>300</v>
          </cell>
          <cell r="F306">
            <v>6262001</v>
          </cell>
          <cell r="G306">
            <v>18500000</v>
          </cell>
          <cell r="H306">
            <v>18500000</v>
          </cell>
          <cell r="I306" t="str">
            <v>I</v>
          </cell>
          <cell r="J306">
            <v>6.86</v>
          </cell>
          <cell r="K306" t="str">
            <v>A</v>
          </cell>
          <cell r="L306">
            <v>0</v>
          </cell>
          <cell r="M306">
            <v>1</v>
          </cell>
          <cell r="N306" t="str">
            <v>Y</v>
          </cell>
          <cell r="O306">
            <v>7012004</v>
          </cell>
          <cell r="P306">
            <v>58027.62</v>
          </cell>
          <cell r="Q306">
            <v>4011.99</v>
          </cell>
        </row>
        <row r="307">
          <cell r="C307" t="str">
            <v>011032975</v>
          </cell>
          <cell r="D307" t="str">
            <v>LAKE PARK COR</v>
          </cell>
          <cell r="E307">
            <v>1006</v>
          </cell>
          <cell r="F307">
            <v>8062001</v>
          </cell>
          <cell r="G307">
            <v>9700000</v>
          </cell>
          <cell r="H307">
            <v>9700000</v>
          </cell>
          <cell r="I307" t="str">
            <v>P</v>
          </cell>
          <cell r="J307">
            <v>7.2</v>
          </cell>
          <cell r="K307" t="str">
            <v>F</v>
          </cell>
          <cell r="L307">
            <v>65842.460000000006</v>
          </cell>
          <cell r="M307">
            <v>1</v>
          </cell>
          <cell r="N307" t="str">
            <v>Y</v>
          </cell>
          <cell r="O307">
            <v>3052012</v>
          </cell>
          <cell r="P307">
            <v>0</v>
          </cell>
          <cell r="Q307">
            <v>8633</v>
          </cell>
        </row>
        <row r="308">
          <cell r="C308" t="str">
            <v>011033040</v>
          </cell>
          <cell r="D308" t="str">
            <v>LOS ANGELES I</v>
          </cell>
          <cell r="E308">
            <v>300</v>
          </cell>
          <cell r="F308">
            <v>7202001</v>
          </cell>
          <cell r="G308">
            <v>29000000</v>
          </cell>
          <cell r="H308">
            <v>3282735</v>
          </cell>
          <cell r="I308" t="str">
            <v>I</v>
          </cell>
          <cell r="J308">
            <v>6.84</v>
          </cell>
          <cell r="K308" t="str">
            <v>A</v>
          </cell>
          <cell r="L308">
            <v>0</v>
          </cell>
          <cell r="M308">
            <v>1</v>
          </cell>
          <cell r="N308" t="str">
            <v>Y</v>
          </cell>
          <cell r="O308">
            <v>8012004</v>
          </cell>
          <cell r="P308">
            <v>0</v>
          </cell>
          <cell r="Q308">
            <v>0</v>
          </cell>
        </row>
        <row r="309">
          <cell r="C309" t="str">
            <v>011033043</v>
          </cell>
          <cell r="D309" t="str">
            <v>OAK BROOK (WH</v>
          </cell>
          <cell r="E309">
            <v>300</v>
          </cell>
          <cell r="F309">
            <v>5312001</v>
          </cell>
          <cell r="G309">
            <v>3500000</v>
          </cell>
          <cell r="H309">
            <v>1000000</v>
          </cell>
          <cell r="I309" t="str">
            <v>I</v>
          </cell>
          <cell r="J309">
            <v>6.5337500000000004</v>
          </cell>
          <cell r="K309" t="str">
            <v>A</v>
          </cell>
          <cell r="L309">
            <v>0</v>
          </cell>
          <cell r="M309">
            <v>1</v>
          </cell>
          <cell r="N309" t="str">
            <v>Y</v>
          </cell>
          <cell r="O309">
            <v>6012004</v>
          </cell>
          <cell r="P309">
            <v>0</v>
          </cell>
          <cell r="Q309">
            <v>0</v>
          </cell>
        </row>
        <row r="310">
          <cell r="C310" t="str">
            <v>011033110</v>
          </cell>
          <cell r="D310" t="str">
            <v>ADOBE VILLAS</v>
          </cell>
          <cell r="E310">
            <v>1000</v>
          </cell>
          <cell r="F310">
            <v>8012001</v>
          </cell>
          <cell r="G310">
            <v>4320000</v>
          </cell>
          <cell r="H310">
            <v>4317539.34</v>
          </cell>
          <cell r="I310" t="str">
            <v>P</v>
          </cell>
          <cell r="J310">
            <v>7.3</v>
          </cell>
          <cell r="K310" t="str">
            <v>F</v>
          </cell>
          <cell r="L310">
            <v>29616.66</v>
          </cell>
          <cell r="M310">
            <v>1</v>
          </cell>
          <cell r="N310" t="str">
            <v>Y</v>
          </cell>
          <cell r="O310">
            <v>8052011</v>
          </cell>
          <cell r="P310">
            <v>6095</v>
          </cell>
          <cell r="Q310">
            <v>2970</v>
          </cell>
        </row>
        <row r="311">
          <cell r="C311" t="str">
            <v>011033290</v>
          </cell>
          <cell r="D311" t="str">
            <v>RESOURCE CTR</v>
          </cell>
          <cell r="E311">
            <v>1000</v>
          </cell>
          <cell r="F311">
            <v>8022001</v>
          </cell>
          <cell r="G311">
            <v>14300000</v>
          </cell>
          <cell r="H311">
            <v>14292315.98</v>
          </cell>
          <cell r="I311" t="str">
            <v>P</v>
          </cell>
          <cell r="J311">
            <v>7.48</v>
          </cell>
          <cell r="K311" t="str">
            <v>F</v>
          </cell>
          <cell r="L311">
            <v>99791.91</v>
          </cell>
          <cell r="M311">
            <v>1</v>
          </cell>
          <cell r="N311" t="str">
            <v>Y</v>
          </cell>
          <cell r="O311">
            <v>8052011</v>
          </cell>
          <cell r="P311">
            <v>33792.269999999997</v>
          </cell>
          <cell r="Q311">
            <v>25041</v>
          </cell>
        </row>
        <row r="312">
          <cell r="C312" t="str">
            <v>011033291</v>
          </cell>
          <cell r="D312" t="str">
            <v>RESOURCE CENT</v>
          </cell>
          <cell r="E312">
            <v>500</v>
          </cell>
          <cell r="F312">
            <v>8022001</v>
          </cell>
          <cell r="G312">
            <v>800000</v>
          </cell>
          <cell r="H312">
            <v>789217.38</v>
          </cell>
          <cell r="I312" t="str">
            <v>P</v>
          </cell>
          <cell r="J312">
            <v>7.7312500000000002</v>
          </cell>
          <cell r="K312" t="str">
            <v>A</v>
          </cell>
          <cell r="L312">
            <v>16162.49</v>
          </cell>
          <cell r="M312">
            <v>1</v>
          </cell>
          <cell r="N312" t="str">
            <v>Y</v>
          </cell>
          <cell r="O312">
            <v>8052006</v>
          </cell>
          <cell r="P312">
            <v>0</v>
          </cell>
          <cell r="Q312">
            <v>0</v>
          </cell>
        </row>
        <row r="313">
          <cell r="C313" t="str">
            <v>011033295</v>
          </cell>
          <cell r="D313" t="str">
            <v>ALLIANCE DK P</v>
          </cell>
          <cell r="E313">
            <v>300</v>
          </cell>
          <cell r="F313">
            <v>8242001</v>
          </cell>
          <cell r="G313">
            <v>29600000</v>
          </cell>
          <cell r="H313">
            <v>29600000</v>
          </cell>
          <cell r="I313" t="str">
            <v>I</v>
          </cell>
          <cell r="J313">
            <v>7.5</v>
          </cell>
          <cell r="K313" t="str">
            <v>A</v>
          </cell>
          <cell r="L313">
            <v>0</v>
          </cell>
          <cell r="M313">
            <v>1</v>
          </cell>
          <cell r="N313" t="str">
            <v>Y</v>
          </cell>
          <cell r="O313">
            <v>9012004</v>
          </cell>
          <cell r="P313">
            <v>0</v>
          </cell>
          <cell r="Q313">
            <v>14392</v>
          </cell>
        </row>
        <row r="314">
          <cell r="C314" t="str">
            <v>011033727</v>
          </cell>
          <cell r="D314" t="str">
            <v>PARK CENTRAL</v>
          </cell>
          <cell r="E314">
            <v>300</v>
          </cell>
          <cell r="F314">
            <v>8102001</v>
          </cell>
          <cell r="G314">
            <v>65250000</v>
          </cell>
          <cell r="H314">
            <v>65250000</v>
          </cell>
          <cell r="I314" t="str">
            <v>I</v>
          </cell>
          <cell r="J314">
            <v>6.7312500000000002</v>
          </cell>
          <cell r="K314" t="str">
            <v>A</v>
          </cell>
          <cell r="L314">
            <v>0</v>
          </cell>
          <cell r="M314">
            <v>1</v>
          </cell>
          <cell r="N314" t="str">
            <v>Y</v>
          </cell>
          <cell r="O314">
            <v>9012004</v>
          </cell>
          <cell r="P314">
            <v>1302180</v>
          </cell>
          <cell r="Q314">
            <v>6715.13</v>
          </cell>
        </row>
        <row r="315">
          <cell r="C315" t="str">
            <v>011033961</v>
          </cell>
          <cell r="D315" t="str">
            <v>CRITTENDEN CA</v>
          </cell>
          <cell r="E315">
            <v>300</v>
          </cell>
          <cell r="F315">
            <v>8072001</v>
          </cell>
          <cell r="G315">
            <v>2000000</v>
          </cell>
          <cell r="H315">
            <v>2000000</v>
          </cell>
          <cell r="I315" t="str">
            <v>I</v>
          </cell>
          <cell r="J315">
            <v>7.15</v>
          </cell>
          <cell r="K315" t="str">
            <v>A</v>
          </cell>
          <cell r="L315">
            <v>0</v>
          </cell>
          <cell r="M315">
            <v>1</v>
          </cell>
          <cell r="N315" t="str">
            <v>Y</v>
          </cell>
          <cell r="O315">
            <v>9012004</v>
          </cell>
          <cell r="P315">
            <v>0</v>
          </cell>
          <cell r="Q315">
            <v>0</v>
          </cell>
        </row>
        <row r="316">
          <cell r="C316" t="str">
            <v>011131053</v>
          </cell>
          <cell r="D316" t="str">
            <v>MIDTOWN &amp; BUR</v>
          </cell>
          <cell r="E316">
            <v>1000</v>
          </cell>
          <cell r="F316">
            <v>8022001</v>
          </cell>
          <cell r="G316">
            <v>4500000</v>
          </cell>
          <cell r="H316">
            <v>4500000</v>
          </cell>
          <cell r="I316" t="str">
            <v>P</v>
          </cell>
          <cell r="J316">
            <v>7.41</v>
          </cell>
          <cell r="K316" t="str">
            <v>F</v>
          </cell>
          <cell r="L316">
            <v>32991.61</v>
          </cell>
          <cell r="M316">
            <v>1</v>
          </cell>
          <cell r="N316" t="str">
            <v>Y</v>
          </cell>
          <cell r="O316">
            <v>8052011</v>
          </cell>
          <cell r="P316">
            <v>0</v>
          </cell>
          <cell r="Q316">
            <v>4166.66</v>
          </cell>
        </row>
      </sheetData>
      <sheetData sheetId="7" refreshError="1">
        <row r="3">
          <cell r="C3" t="str">
            <v>011015390</v>
          </cell>
          <cell r="D3" t="str">
            <v>THE DESMOND</v>
          </cell>
          <cell r="E3">
            <v>500</v>
          </cell>
          <cell r="F3">
            <v>11211996</v>
          </cell>
          <cell r="G3">
            <v>22000000</v>
          </cell>
          <cell r="H3">
            <v>20796526.25</v>
          </cell>
          <cell r="I3" t="str">
            <v>F</v>
          </cell>
          <cell r="J3">
            <v>6.83</v>
          </cell>
          <cell r="K3" t="str">
            <v>A</v>
          </cell>
          <cell r="L3">
            <v>199914.15</v>
          </cell>
          <cell r="M3">
            <v>1</v>
          </cell>
          <cell r="N3" t="str">
            <v>Y</v>
          </cell>
          <cell r="O3">
            <v>12012001</v>
          </cell>
          <cell r="P3">
            <v>95206.66</v>
          </cell>
          <cell r="Q3">
            <v>65918.070000000007</v>
          </cell>
        </row>
        <row r="4">
          <cell r="C4" t="str">
            <v>011015854</v>
          </cell>
          <cell r="D4" t="str">
            <v>WESTCHASE COU</v>
          </cell>
          <cell r="E4">
            <v>500</v>
          </cell>
          <cell r="F4">
            <v>3021999</v>
          </cell>
          <cell r="G4">
            <v>7050000</v>
          </cell>
          <cell r="H4">
            <v>6928595.54</v>
          </cell>
          <cell r="I4" t="str">
            <v>P</v>
          </cell>
          <cell r="J4">
            <v>6.3312499999999998</v>
          </cell>
          <cell r="K4" t="str">
            <v>A</v>
          </cell>
          <cell r="L4">
            <v>47574.91</v>
          </cell>
          <cell r="M4">
            <v>1</v>
          </cell>
          <cell r="N4" t="str">
            <v>Y</v>
          </cell>
          <cell r="O4">
            <v>4012004</v>
          </cell>
          <cell r="P4">
            <v>107560.76</v>
          </cell>
          <cell r="Q4">
            <v>11355.25</v>
          </cell>
        </row>
        <row r="5">
          <cell r="C5" t="str">
            <v>011015855</v>
          </cell>
          <cell r="D5" t="str">
            <v>WESTCHASE RES</v>
          </cell>
          <cell r="E5">
            <v>500</v>
          </cell>
          <cell r="F5">
            <v>3021999</v>
          </cell>
          <cell r="G5">
            <v>7500000</v>
          </cell>
          <cell r="H5">
            <v>7370846.2999999998</v>
          </cell>
          <cell r="I5" t="str">
            <v>P</v>
          </cell>
          <cell r="J5">
            <v>6.3312499999999998</v>
          </cell>
          <cell r="K5" t="str">
            <v>A</v>
          </cell>
          <cell r="L5">
            <v>50611.6</v>
          </cell>
          <cell r="M5">
            <v>1</v>
          </cell>
          <cell r="N5" t="str">
            <v>Y</v>
          </cell>
          <cell r="O5">
            <v>4012004</v>
          </cell>
          <cell r="P5">
            <v>0</v>
          </cell>
          <cell r="Q5">
            <v>0</v>
          </cell>
        </row>
        <row r="6">
          <cell r="C6" t="str">
            <v>011016025</v>
          </cell>
          <cell r="D6" t="str">
            <v>RESIDENCE INN</v>
          </cell>
          <cell r="E6">
            <v>400</v>
          </cell>
          <cell r="F6">
            <v>10291999</v>
          </cell>
          <cell r="G6">
            <v>8000000</v>
          </cell>
          <cell r="H6">
            <v>7922085.2300000004</v>
          </cell>
          <cell r="I6" t="str">
            <v>P</v>
          </cell>
          <cell r="J6">
            <v>7.0812499999999998</v>
          </cell>
          <cell r="K6" t="str">
            <v>A</v>
          </cell>
          <cell r="L6">
            <v>57612.68</v>
          </cell>
          <cell r="M6">
            <v>1</v>
          </cell>
          <cell r="N6" t="str">
            <v>Y</v>
          </cell>
          <cell r="O6">
            <v>11012003</v>
          </cell>
          <cell r="P6">
            <v>122917.55</v>
          </cell>
          <cell r="Q6">
            <v>9233.86</v>
          </cell>
        </row>
        <row r="7">
          <cell r="C7" t="str">
            <v>011016026</v>
          </cell>
          <cell r="D7" t="str">
            <v>WATERFRONT HI</v>
          </cell>
          <cell r="E7">
            <v>400</v>
          </cell>
          <cell r="F7">
            <v>7301997</v>
          </cell>
          <cell r="G7">
            <v>25000000</v>
          </cell>
          <cell r="H7">
            <v>23660916.760000002</v>
          </cell>
          <cell r="I7" t="str">
            <v>P</v>
          </cell>
          <cell r="J7">
            <v>6.5812499999999998</v>
          </cell>
          <cell r="K7" t="str">
            <v>A</v>
          </cell>
          <cell r="L7">
            <v>174781.42</v>
          </cell>
          <cell r="M7">
            <v>1</v>
          </cell>
          <cell r="N7" t="str">
            <v>Y</v>
          </cell>
          <cell r="O7">
            <v>8012002</v>
          </cell>
          <cell r="P7">
            <v>131142.35</v>
          </cell>
          <cell r="Q7">
            <v>78370.179999999993</v>
          </cell>
        </row>
        <row r="8">
          <cell r="C8" t="str">
            <v>011016146</v>
          </cell>
          <cell r="D8" t="str">
            <v>TOWNEPLACE SU</v>
          </cell>
          <cell r="E8">
            <v>500</v>
          </cell>
          <cell r="F8">
            <v>11241998</v>
          </cell>
          <cell r="G8">
            <v>7210000</v>
          </cell>
          <cell r="H8">
            <v>7056387.2699999996</v>
          </cell>
          <cell r="I8" t="str">
            <v>P</v>
          </cell>
          <cell r="J8">
            <v>6.3312499999999998</v>
          </cell>
          <cell r="K8" t="str">
            <v>A</v>
          </cell>
          <cell r="L8">
            <v>48750.6</v>
          </cell>
          <cell r="M8">
            <v>1</v>
          </cell>
          <cell r="N8" t="str">
            <v>Y</v>
          </cell>
          <cell r="O8">
            <v>12012003</v>
          </cell>
          <cell r="P8">
            <v>113969.97</v>
          </cell>
          <cell r="Q8">
            <v>10035</v>
          </cell>
        </row>
        <row r="9">
          <cell r="C9" t="str">
            <v>011016147</v>
          </cell>
          <cell r="D9" t="str">
            <v>SPRING HILL</v>
          </cell>
          <cell r="E9">
            <v>500</v>
          </cell>
          <cell r="F9">
            <v>2081999</v>
          </cell>
          <cell r="G9">
            <v>6400000</v>
          </cell>
          <cell r="H9">
            <v>6283970.75</v>
          </cell>
          <cell r="I9" t="str">
            <v>P</v>
          </cell>
          <cell r="J9">
            <v>6.3312499999999998</v>
          </cell>
          <cell r="K9" t="str">
            <v>A</v>
          </cell>
          <cell r="L9">
            <v>43214.18</v>
          </cell>
          <cell r="M9">
            <v>1</v>
          </cell>
          <cell r="N9" t="str">
            <v>Y</v>
          </cell>
          <cell r="O9">
            <v>3012004</v>
          </cell>
          <cell r="P9">
            <v>170047.4</v>
          </cell>
          <cell r="Q9">
            <v>9600</v>
          </cell>
        </row>
        <row r="10">
          <cell r="C10" t="str">
            <v>011016148</v>
          </cell>
          <cell r="D10" t="str">
            <v>TOWNE PLACE</v>
          </cell>
          <cell r="E10">
            <v>500</v>
          </cell>
          <cell r="F10">
            <v>2081999</v>
          </cell>
          <cell r="G10">
            <v>6600000</v>
          </cell>
          <cell r="H10">
            <v>3476946.11</v>
          </cell>
          <cell r="I10" t="str">
            <v>P</v>
          </cell>
          <cell r="J10">
            <v>6.3312499999999998</v>
          </cell>
          <cell r="K10" t="str">
            <v>A</v>
          </cell>
          <cell r="L10">
            <v>23910.58</v>
          </cell>
          <cell r="M10">
            <v>1</v>
          </cell>
          <cell r="N10" t="str">
            <v>Y</v>
          </cell>
          <cell r="O10">
            <v>3012004</v>
          </cell>
          <cell r="P10">
            <v>172136.58</v>
          </cell>
          <cell r="Q10">
            <v>6800</v>
          </cell>
        </row>
        <row r="11">
          <cell r="C11" t="str">
            <v>011016306</v>
          </cell>
          <cell r="D11" t="str">
            <v>QUALITY INN</v>
          </cell>
          <cell r="E11">
            <v>500</v>
          </cell>
          <cell r="F11">
            <v>10311997</v>
          </cell>
          <cell r="G11">
            <v>6400000</v>
          </cell>
          <cell r="H11">
            <v>6151790.4000000004</v>
          </cell>
          <cell r="I11" t="str">
            <v>F</v>
          </cell>
          <cell r="J11">
            <v>6.3312499999999998</v>
          </cell>
          <cell r="K11" t="str">
            <v>A</v>
          </cell>
          <cell r="L11">
            <v>58156.84</v>
          </cell>
          <cell r="M11">
            <v>1</v>
          </cell>
          <cell r="N11" t="str">
            <v>Y</v>
          </cell>
          <cell r="O11">
            <v>12012002</v>
          </cell>
          <cell r="P11">
            <v>150346.76</v>
          </cell>
          <cell r="Q11">
            <v>14083.33</v>
          </cell>
        </row>
        <row r="12">
          <cell r="C12" t="str">
            <v>011016480</v>
          </cell>
          <cell r="D12" t="str">
            <v>CANDLEWOOD KN</v>
          </cell>
          <cell r="E12">
            <v>300</v>
          </cell>
          <cell r="F12">
            <v>2251998</v>
          </cell>
          <cell r="G12">
            <v>3815000</v>
          </cell>
          <cell r="H12">
            <v>3560855.12</v>
          </cell>
          <cell r="I12" t="str">
            <v>P</v>
          </cell>
          <cell r="J12">
            <v>6.9812500000000002</v>
          </cell>
          <cell r="K12" t="str">
            <v>A</v>
          </cell>
          <cell r="L12">
            <v>26398.22</v>
          </cell>
          <cell r="M12">
            <v>1</v>
          </cell>
          <cell r="N12" t="str">
            <v>Y</v>
          </cell>
          <cell r="O12">
            <v>3012002</v>
          </cell>
          <cell r="P12">
            <v>124041.01</v>
          </cell>
          <cell r="Q12">
            <v>4615.8999999999996</v>
          </cell>
        </row>
        <row r="13">
          <cell r="C13" t="str">
            <v>011016534</v>
          </cell>
          <cell r="D13" t="str">
            <v>CANDLEWOOD CH</v>
          </cell>
          <cell r="E13">
            <v>300</v>
          </cell>
          <cell r="F13">
            <v>3131998</v>
          </cell>
          <cell r="G13">
            <v>3360000</v>
          </cell>
          <cell r="H13">
            <v>1532920.88</v>
          </cell>
          <cell r="I13" t="str">
            <v>P</v>
          </cell>
          <cell r="J13">
            <v>6.9812500000000002</v>
          </cell>
          <cell r="K13" t="str">
            <v>A</v>
          </cell>
          <cell r="L13">
            <v>11347.14</v>
          </cell>
          <cell r="M13">
            <v>1</v>
          </cell>
          <cell r="N13" t="str">
            <v>Y</v>
          </cell>
          <cell r="O13">
            <v>4012002</v>
          </cell>
          <cell r="P13">
            <v>127917.07</v>
          </cell>
          <cell r="Q13">
            <v>3242.01</v>
          </cell>
        </row>
        <row r="14">
          <cell r="C14" t="str">
            <v>011016556</v>
          </cell>
          <cell r="D14" t="str">
            <v>SPRING HILL</v>
          </cell>
          <cell r="E14">
            <v>500</v>
          </cell>
          <cell r="F14">
            <v>12101998</v>
          </cell>
          <cell r="G14">
            <v>5890000</v>
          </cell>
          <cell r="H14">
            <v>5769466.5599999996</v>
          </cell>
          <cell r="I14" t="str">
            <v>P</v>
          </cell>
          <cell r="J14">
            <v>6.3312499999999998</v>
          </cell>
          <cell r="K14" t="str">
            <v>A</v>
          </cell>
          <cell r="L14">
            <v>39797.9</v>
          </cell>
          <cell r="M14">
            <v>1</v>
          </cell>
          <cell r="N14" t="str">
            <v>Y</v>
          </cell>
          <cell r="O14">
            <v>1012004</v>
          </cell>
          <cell r="P14">
            <v>179793.7</v>
          </cell>
          <cell r="Q14">
            <v>8610</v>
          </cell>
        </row>
        <row r="15">
          <cell r="C15" t="str">
            <v>011016559</v>
          </cell>
          <cell r="D15" t="str">
            <v>THE GRAND MIL</v>
          </cell>
          <cell r="E15">
            <v>400</v>
          </cell>
          <cell r="F15">
            <v>8291997</v>
          </cell>
          <cell r="G15">
            <v>13500000</v>
          </cell>
          <cell r="H15">
            <v>12760741.34</v>
          </cell>
          <cell r="I15" t="str">
            <v>I</v>
          </cell>
          <cell r="J15">
            <v>6.4312500000000004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9012001</v>
          </cell>
          <cell r="P15">
            <v>463893.49</v>
          </cell>
          <cell r="Q15">
            <v>44414.12</v>
          </cell>
        </row>
        <row r="16">
          <cell r="C16" t="str">
            <v>011016578</v>
          </cell>
          <cell r="D16" t="str">
            <v>DOUBLETREE IN</v>
          </cell>
          <cell r="E16">
            <v>400</v>
          </cell>
          <cell r="F16">
            <v>9301997</v>
          </cell>
          <cell r="G16">
            <v>1298000</v>
          </cell>
          <cell r="H16">
            <v>1259562.57</v>
          </cell>
          <cell r="I16" t="str">
            <v>Q</v>
          </cell>
          <cell r="J16">
            <v>9.5812500000000007</v>
          </cell>
          <cell r="K16" t="str">
            <v>A</v>
          </cell>
          <cell r="L16">
            <v>1432.61</v>
          </cell>
          <cell r="M16">
            <v>1</v>
          </cell>
          <cell r="N16" t="str">
            <v>Y</v>
          </cell>
          <cell r="O16">
            <v>10012001</v>
          </cell>
          <cell r="P16">
            <v>0</v>
          </cell>
          <cell r="Q16">
            <v>0</v>
          </cell>
        </row>
        <row r="17">
          <cell r="C17" t="str">
            <v>011016584</v>
          </cell>
          <cell r="D17" t="str">
            <v>COURTYARD ADD</v>
          </cell>
          <cell r="E17">
            <v>400</v>
          </cell>
          <cell r="F17">
            <v>7132000</v>
          </cell>
          <cell r="G17">
            <v>14150000</v>
          </cell>
          <cell r="H17">
            <v>14137872.699999999</v>
          </cell>
          <cell r="I17" t="str">
            <v>P</v>
          </cell>
          <cell r="J17">
            <v>8.25</v>
          </cell>
          <cell r="K17" t="str">
            <v>A</v>
          </cell>
          <cell r="L17">
            <v>112666.34</v>
          </cell>
          <cell r="M17">
            <v>1</v>
          </cell>
          <cell r="N17" t="str">
            <v>Y</v>
          </cell>
          <cell r="O17">
            <v>8012004</v>
          </cell>
          <cell r="P17">
            <v>0</v>
          </cell>
          <cell r="Q17">
            <v>0</v>
          </cell>
        </row>
        <row r="18">
          <cell r="C18" t="str">
            <v>011016854</v>
          </cell>
          <cell r="D18" t="str">
            <v>TOWNEPLACE SU</v>
          </cell>
          <cell r="E18">
            <v>500</v>
          </cell>
          <cell r="F18">
            <v>2191999</v>
          </cell>
          <cell r="G18">
            <v>5411000</v>
          </cell>
          <cell r="H18">
            <v>5312900.9000000004</v>
          </cell>
          <cell r="I18" t="str">
            <v>P</v>
          </cell>
          <cell r="J18">
            <v>6.3312499999999998</v>
          </cell>
          <cell r="K18" t="str">
            <v>A</v>
          </cell>
          <cell r="L18">
            <v>36536.239999999998</v>
          </cell>
          <cell r="M18">
            <v>1</v>
          </cell>
          <cell r="N18" t="str">
            <v>Y</v>
          </cell>
          <cell r="O18">
            <v>3012004</v>
          </cell>
          <cell r="P18">
            <v>119042.4</v>
          </cell>
          <cell r="Q18">
            <v>5815</v>
          </cell>
        </row>
        <row r="19">
          <cell r="C19" t="str">
            <v>011016943</v>
          </cell>
          <cell r="D19" t="str">
            <v>HOLTZE MAGNOL</v>
          </cell>
          <cell r="E19">
            <v>300</v>
          </cell>
          <cell r="F19">
            <v>7252000</v>
          </cell>
          <cell r="G19">
            <v>26000000</v>
          </cell>
          <cell r="H19">
            <v>25100000</v>
          </cell>
          <cell r="I19" t="str">
            <v>I</v>
          </cell>
          <cell r="J19">
            <v>6.5812499999999998</v>
          </cell>
          <cell r="K19" t="str">
            <v>A</v>
          </cell>
          <cell r="L19">
            <v>0</v>
          </cell>
          <cell r="M19">
            <v>1</v>
          </cell>
          <cell r="N19" t="str">
            <v>Y</v>
          </cell>
          <cell r="O19">
            <v>8012003</v>
          </cell>
          <cell r="P19">
            <v>99435</v>
          </cell>
          <cell r="Q19">
            <v>15027.51</v>
          </cell>
        </row>
        <row r="20">
          <cell r="C20" t="str">
            <v>011017031</v>
          </cell>
          <cell r="D20" t="str">
            <v>FAIRFIELD INN</v>
          </cell>
          <cell r="E20">
            <v>400</v>
          </cell>
          <cell r="F20">
            <v>7071999</v>
          </cell>
          <cell r="G20">
            <v>2605000</v>
          </cell>
          <cell r="H20">
            <v>2570535.62</v>
          </cell>
          <cell r="I20" t="str">
            <v>P</v>
          </cell>
          <cell r="J20">
            <v>7.5</v>
          </cell>
          <cell r="K20" t="str">
            <v>A</v>
          </cell>
          <cell r="L20">
            <v>19465.25</v>
          </cell>
          <cell r="M20">
            <v>1</v>
          </cell>
          <cell r="N20" t="str">
            <v>Y</v>
          </cell>
          <cell r="O20">
            <v>8012003</v>
          </cell>
          <cell r="P20">
            <v>76313.899999999994</v>
          </cell>
          <cell r="Q20">
            <v>2939.37</v>
          </cell>
        </row>
        <row r="21">
          <cell r="C21" t="str">
            <v>011017171</v>
          </cell>
          <cell r="D21" t="str">
            <v>RENNAISSANCE</v>
          </cell>
          <cell r="E21">
            <v>400</v>
          </cell>
          <cell r="F21">
            <v>6191998</v>
          </cell>
          <cell r="G21">
            <v>30000000</v>
          </cell>
          <cell r="H21">
            <v>27749000</v>
          </cell>
          <cell r="I21" t="str">
            <v>Q</v>
          </cell>
          <cell r="J21">
            <v>6.4812500000000002</v>
          </cell>
          <cell r="K21" t="str">
            <v>A</v>
          </cell>
          <cell r="L21">
            <v>63500</v>
          </cell>
          <cell r="M21">
            <v>1</v>
          </cell>
          <cell r="N21" t="str">
            <v>Y</v>
          </cell>
          <cell r="O21">
            <v>7012002</v>
          </cell>
          <cell r="P21">
            <v>0</v>
          </cell>
          <cell r="Q21">
            <v>0</v>
          </cell>
        </row>
        <row r="22">
          <cell r="C22" t="str">
            <v>011017208</v>
          </cell>
          <cell r="D22" t="str">
            <v>COURTYARD CIN</v>
          </cell>
          <cell r="E22">
            <v>3600</v>
          </cell>
          <cell r="F22">
            <v>8152000</v>
          </cell>
          <cell r="G22">
            <v>6400000</v>
          </cell>
          <cell r="H22">
            <v>6400000</v>
          </cell>
          <cell r="I22" t="str">
            <v>P</v>
          </cell>
          <cell r="J22">
            <v>8.75</v>
          </cell>
          <cell r="K22" t="str">
            <v>A</v>
          </cell>
          <cell r="L22">
            <v>53146.64</v>
          </cell>
          <cell r="M22">
            <v>1</v>
          </cell>
          <cell r="N22" t="str">
            <v>Y</v>
          </cell>
          <cell r="O22">
            <v>9012003</v>
          </cell>
          <cell r="P22">
            <v>122561.66</v>
          </cell>
          <cell r="Q22">
            <v>9346.67</v>
          </cell>
        </row>
        <row r="23">
          <cell r="C23" t="str">
            <v>011017240</v>
          </cell>
          <cell r="D23" t="str">
            <v>RENAISSANCE</v>
          </cell>
          <cell r="E23">
            <v>500</v>
          </cell>
          <cell r="F23">
            <v>3131998</v>
          </cell>
          <cell r="G23">
            <v>6000000</v>
          </cell>
          <cell r="H23">
            <v>2900000</v>
          </cell>
          <cell r="I23" t="str">
            <v>Q</v>
          </cell>
          <cell r="J23">
            <v>7.0812499999999998</v>
          </cell>
          <cell r="K23" t="str">
            <v>A</v>
          </cell>
          <cell r="L23">
            <v>100000</v>
          </cell>
          <cell r="M23">
            <v>1</v>
          </cell>
          <cell r="N23" t="str">
            <v>N</v>
          </cell>
          <cell r="O23">
            <v>2012004</v>
          </cell>
          <cell r="P23">
            <v>0</v>
          </cell>
          <cell r="Q23">
            <v>0</v>
          </cell>
        </row>
        <row r="24">
          <cell r="C24" t="str">
            <v>011017245</v>
          </cell>
          <cell r="D24" t="str">
            <v>CLUB ST. LUCI</v>
          </cell>
          <cell r="E24">
            <v>500</v>
          </cell>
          <cell r="F24">
            <v>4081998</v>
          </cell>
          <cell r="G24">
            <v>27000000</v>
          </cell>
          <cell r="H24">
            <v>26576325.239999998</v>
          </cell>
          <cell r="I24" t="str">
            <v>P</v>
          </cell>
          <cell r="J24">
            <v>7.8312499999999998</v>
          </cell>
          <cell r="K24" t="str">
            <v>A</v>
          </cell>
          <cell r="L24">
            <v>208046.33</v>
          </cell>
          <cell r="M24">
            <v>1</v>
          </cell>
          <cell r="N24" t="str">
            <v>Y</v>
          </cell>
          <cell r="O24">
            <v>4082003</v>
          </cell>
          <cell r="P24">
            <v>70051.72</v>
          </cell>
          <cell r="Q24">
            <v>60773.91</v>
          </cell>
        </row>
        <row r="25">
          <cell r="C25" t="str">
            <v>011017392</v>
          </cell>
          <cell r="D25" t="str">
            <v>MARRIOTT SUIT</v>
          </cell>
          <cell r="E25">
            <v>400</v>
          </cell>
          <cell r="F25">
            <v>4201998</v>
          </cell>
          <cell r="G25">
            <v>24000000</v>
          </cell>
          <cell r="H25">
            <v>23261145.510000002</v>
          </cell>
          <cell r="I25" t="str">
            <v>P</v>
          </cell>
          <cell r="J25">
            <v>6.0812499999999998</v>
          </cell>
          <cell r="K25" t="str">
            <v>A</v>
          </cell>
          <cell r="L25">
            <v>158951.41</v>
          </cell>
          <cell r="M25">
            <v>1</v>
          </cell>
          <cell r="N25" t="str">
            <v>Y</v>
          </cell>
          <cell r="O25">
            <v>5012002</v>
          </cell>
          <cell r="P25">
            <v>0</v>
          </cell>
          <cell r="Q25">
            <v>0</v>
          </cell>
        </row>
        <row r="26">
          <cell r="C26" t="str">
            <v>011017626</v>
          </cell>
          <cell r="D26" t="str">
            <v>RESIDENCE INN</v>
          </cell>
          <cell r="E26">
            <v>300</v>
          </cell>
          <cell r="F26">
            <v>5242001</v>
          </cell>
          <cell r="G26">
            <v>13325000</v>
          </cell>
          <cell r="H26">
            <v>13325000</v>
          </cell>
          <cell r="I26" t="str">
            <v>I</v>
          </cell>
          <cell r="J26">
            <v>8.25</v>
          </cell>
          <cell r="K26" t="str">
            <v>A</v>
          </cell>
          <cell r="L26">
            <v>0</v>
          </cell>
          <cell r="M26">
            <v>1</v>
          </cell>
          <cell r="N26" t="str">
            <v>Y</v>
          </cell>
          <cell r="O26">
            <v>6012004</v>
          </cell>
          <cell r="P26">
            <v>220038.86</v>
          </cell>
          <cell r="Q26">
            <v>12000</v>
          </cell>
        </row>
        <row r="27">
          <cell r="C27" t="str">
            <v>011017627</v>
          </cell>
          <cell r="D27" t="str">
            <v>TOWNEPLACE SU</v>
          </cell>
          <cell r="E27">
            <v>400</v>
          </cell>
          <cell r="F27">
            <v>2082000</v>
          </cell>
          <cell r="G27">
            <v>4400000</v>
          </cell>
          <cell r="H27">
            <v>4367990.37</v>
          </cell>
          <cell r="I27" t="str">
            <v>P</v>
          </cell>
          <cell r="J27">
            <v>6.0812499999999998</v>
          </cell>
          <cell r="K27" t="str">
            <v>A</v>
          </cell>
          <cell r="L27">
            <v>28833.62</v>
          </cell>
          <cell r="M27">
            <v>1</v>
          </cell>
          <cell r="N27" t="str">
            <v>Y</v>
          </cell>
          <cell r="O27">
            <v>3012004</v>
          </cell>
          <cell r="P27">
            <v>38054.35</v>
          </cell>
          <cell r="Q27">
            <v>4019.42</v>
          </cell>
        </row>
        <row r="28">
          <cell r="C28" t="str">
            <v>011017643</v>
          </cell>
          <cell r="D28" t="str">
            <v>MARRIOTT SUIT</v>
          </cell>
          <cell r="E28">
            <v>400</v>
          </cell>
          <cell r="F28">
            <v>4201998</v>
          </cell>
          <cell r="G28">
            <v>6000000</v>
          </cell>
          <cell r="H28">
            <v>5877629.5199999996</v>
          </cell>
          <cell r="I28" t="str">
            <v>P</v>
          </cell>
          <cell r="J28">
            <v>8.5812500000000007</v>
          </cell>
          <cell r="K28" t="str">
            <v>A</v>
          </cell>
          <cell r="L28">
            <v>49561.37</v>
          </cell>
          <cell r="M28">
            <v>1</v>
          </cell>
          <cell r="N28" t="str">
            <v>Y</v>
          </cell>
          <cell r="O28">
            <v>5012002</v>
          </cell>
          <cell r="P28">
            <v>0</v>
          </cell>
          <cell r="Q28">
            <v>0</v>
          </cell>
        </row>
        <row r="29">
          <cell r="C29" t="str">
            <v>011017647</v>
          </cell>
          <cell r="D29" t="str">
            <v>RENAISSANCE B</v>
          </cell>
          <cell r="E29">
            <v>400</v>
          </cell>
          <cell r="F29">
            <v>9101998</v>
          </cell>
          <cell r="G29">
            <v>16000000</v>
          </cell>
          <cell r="H29">
            <v>15394354.33</v>
          </cell>
          <cell r="I29" t="str">
            <v>P</v>
          </cell>
          <cell r="J29">
            <v>6.4812500000000002</v>
          </cell>
          <cell r="K29" t="str">
            <v>A</v>
          </cell>
          <cell r="L29">
            <v>110229.52</v>
          </cell>
          <cell r="M29">
            <v>1</v>
          </cell>
          <cell r="N29" t="str">
            <v>Y</v>
          </cell>
          <cell r="O29">
            <v>10012002</v>
          </cell>
          <cell r="P29">
            <v>0</v>
          </cell>
          <cell r="Q29">
            <v>0</v>
          </cell>
        </row>
        <row r="30">
          <cell r="C30" t="str">
            <v>011018826</v>
          </cell>
          <cell r="D30" t="str">
            <v>TOWNEPLACE SU</v>
          </cell>
          <cell r="E30">
            <v>400</v>
          </cell>
          <cell r="F30">
            <v>4242000</v>
          </cell>
          <cell r="G30">
            <v>6000000</v>
          </cell>
          <cell r="H30">
            <v>5977800.5700000003</v>
          </cell>
          <cell r="I30" t="str">
            <v>P</v>
          </cell>
          <cell r="J30">
            <v>8.25</v>
          </cell>
          <cell r="K30" t="str">
            <v>A</v>
          </cell>
          <cell r="L30">
            <v>47781.93</v>
          </cell>
          <cell r="M30">
            <v>1</v>
          </cell>
          <cell r="N30" t="str">
            <v>Y</v>
          </cell>
          <cell r="O30">
            <v>5012004</v>
          </cell>
          <cell r="P30">
            <v>21095.49</v>
          </cell>
          <cell r="Q30">
            <v>5239.57</v>
          </cell>
        </row>
        <row r="31">
          <cell r="C31" t="str">
            <v>011022227</v>
          </cell>
          <cell r="D31" t="str">
            <v>WATERFRONT HI</v>
          </cell>
          <cell r="E31">
            <v>203</v>
          </cell>
          <cell r="F31">
            <v>4191999</v>
          </cell>
          <cell r="G31">
            <v>1900000</v>
          </cell>
          <cell r="H31">
            <v>1847126.55</v>
          </cell>
          <cell r="I31" t="str">
            <v>P</v>
          </cell>
          <cell r="J31">
            <v>7.75</v>
          </cell>
          <cell r="K31" t="str">
            <v>A</v>
          </cell>
          <cell r="L31">
            <v>14562.51</v>
          </cell>
          <cell r="M31">
            <v>1</v>
          </cell>
          <cell r="N31" t="str">
            <v>Y</v>
          </cell>
          <cell r="O31">
            <v>8012002</v>
          </cell>
          <cell r="P31">
            <v>0</v>
          </cell>
          <cell r="Q31">
            <v>0</v>
          </cell>
        </row>
        <row r="32">
          <cell r="C32" t="str">
            <v>011023178</v>
          </cell>
          <cell r="D32" t="str">
            <v>HOLIDAY INN -</v>
          </cell>
          <cell r="E32">
            <v>500</v>
          </cell>
          <cell r="F32">
            <v>7221999</v>
          </cell>
          <cell r="G32">
            <v>5040000</v>
          </cell>
          <cell r="H32">
            <v>4888688.2300000004</v>
          </cell>
          <cell r="I32" t="str">
            <v>P</v>
          </cell>
          <cell r="J32">
            <v>5.5812499999999998</v>
          </cell>
          <cell r="K32" t="str">
            <v>A</v>
          </cell>
          <cell r="L32">
            <v>31541.81</v>
          </cell>
          <cell r="M32">
            <v>1</v>
          </cell>
          <cell r="N32" t="str">
            <v>Y</v>
          </cell>
          <cell r="O32">
            <v>8012004</v>
          </cell>
          <cell r="P32">
            <v>0</v>
          </cell>
          <cell r="Q32">
            <v>0</v>
          </cell>
        </row>
        <row r="33">
          <cell r="C33" t="str">
            <v>011023595</v>
          </cell>
          <cell r="D33" t="str">
            <v>FAIRFIELD INN</v>
          </cell>
          <cell r="E33">
            <v>300</v>
          </cell>
          <cell r="F33">
            <v>2142001</v>
          </cell>
          <cell r="G33">
            <v>8565000</v>
          </cell>
          <cell r="H33">
            <v>8565000</v>
          </cell>
          <cell r="I33" t="str">
            <v>I</v>
          </cell>
          <cell r="J33">
            <v>8.5</v>
          </cell>
          <cell r="K33" t="str">
            <v>A</v>
          </cell>
          <cell r="L33">
            <v>0</v>
          </cell>
          <cell r="M33">
            <v>1</v>
          </cell>
          <cell r="N33" t="str">
            <v>Y</v>
          </cell>
          <cell r="O33">
            <v>3012004</v>
          </cell>
          <cell r="P33">
            <v>71375</v>
          </cell>
          <cell r="Q33">
            <v>0</v>
          </cell>
        </row>
        <row r="34">
          <cell r="C34" t="str">
            <v>011024153</v>
          </cell>
          <cell r="D34" t="str">
            <v>RESIDENCE INN</v>
          </cell>
          <cell r="E34">
            <v>300</v>
          </cell>
          <cell r="F34">
            <v>4112001</v>
          </cell>
          <cell r="G34">
            <v>6933000</v>
          </cell>
          <cell r="H34">
            <v>6933000</v>
          </cell>
          <cell r="I34" t="str">
            <v>I</v>
          </cell>
          <cell r="J34">
            <v>8.5</v>
          </cell>
          <cell r="K34" t="str">
            <v>A</v>
          </cell>
          <cell r="L34">
            <v>0</v>
          </cell>
          <cell r="M34">
            <v>1</v>
          </cell>
          <cell r="N34" t="str">
            <v>Y</v>
          </cell>
          <cell r="O34">
            <v>5012004</v>
          </cell>
          <cell r="P34">
            <v>148466.59</v>
          </cell>
          <cell r="Q34">
            <v>0</v>
          </cell>
        </row>
        <row r="35">
          <cell r="C35" t="str">
            <v>011024156</v>
          </cell>
          <cell r="D35" t="str">
            <v>RESIDENCE INN</v>
          </cell>
          <cell r="E35">
            <v>300</v>
          </cell>
          <cell r="F35">
            <v>4112001</v>
          </cell>
          <cell r="G35">
            <v>6250000</v>
          </cell>
          <cell r="H35">
            <v>6250000</v>
          </cell>
          <cell r="I35" t="str">
            <v>I</v>
          </cell>
          <cell r="J35">
            <v>8.5</v>
          </cell>
          <cell r="K35" t="str">
            <v>A</v>
          </cell>
          <cell r="L35">
            <v>0</v>
          </cell>
          <cell r="M35">
            <v>1</v>
          </cell>
          <cell r="N35" t="str">
            <v>Y</v>
          </cell>
          <cell r="O35">
            <v>5012004</v>
          </cell>
          <cell r="P35">
            <v>133750</v>
          </cell>
          <cell r="Q35">
            <v>0</v>
          </cell>
        </row>
        <row r="36">
          <cell r="C36" t="str">
            <v>011024483</v>
          </cell>
          <cell r="D36" t="str">
            <v>RESIDENCE INN</v>
          </cell>
          <cell r="E36">
            <v>2500</v>
          </cell>
          <cell r="F36">
            <v>5092000</v>
          </cell>
          <cell r="G36">
            <v>6100000</v>
          </cell>
          <cell r="H36">
            <v>6017317.1600000001</v>
          </cell>
          <cell r="I36" t="str">
            <v>P</v>
          </cell>
          <cell r="J36">
            <v>8.5</v>
          </cell>
          <cell r="K36" t="str">
            <v>F</v>
          </cell>
          <cell r="L36">
            <v>49118.86</v>
          </cell>
          <cell r="M36">
            <v>1</v>
          </cell>
          <cell r="N36" t="str">
            <v>Y</v>
          </cell>
          <cell r="O36">
            <v>6012025</v>
          </cell>
          <cell r="P36">
            <v>130284.01</v>
          </cell>
          <cell r="Q36">
            <v>8529.59</v>
          </cell>
        </row>
        <row r="37">
          <cell r="C37" t="str">
            <v>011024511</v>
          </cell>
          <cell r="D37" t="str">
            <v>RESIDENCE INN</v>
          </cell>
          <cell r="E37">
            <v>300</v>
          </cell>
          <cell r="F37">
            <v>8232001</v>
          </cell>
          <cell r="G37">
            <v>7012500</v>
          </cell>
          <cell r="H37">
            <v>7012500</v>
          </cell>
          <cell r="I37" t="str">
            <v>I</v>
          </cell>
          <cell r="J37">
            <v>8.75</v>
          </cell>
          <cell r="K37" t="str">
            <v>A</v>
          </cell>
          <cell r="L37">
            <v>0</v>
          </cell>
          <cell r="M37">
            <v>1</v>
          </cell>
          <cell r="N37" t="str">
            <v>Y</v>
          </cell>
          <cell r="O37">
            <v>10012004</v>
          </cell>
          <cell r="P37">
            <v>0</v>
          </cell>
          <cell r="Q37">
            <v>0</v>
          </cell>
        </row>
        <row r="38">
          <cell r="C38" t="str">
            <v>011025202</v>
          </cell>
          <cell r="D38" t="str">
            <v>SHERATON PREM</v>
          </cell>
          <cell r="E38">
            <v>501</v>
          </cell>
          <cell r="F38">
            <v>12221999</v>
          </cell>
          <cell r="G38">
            <v>41500000</v>
          </cell>
          <cell r="H38">
            <v>41500000</v>
          </cell>
          <cell r="I38" t="str">
            <v>I</v>
          </cell>
          <cell r="J38">
            <v>6.8312499999999998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2012005</v>
          </cell>
          <cell r="P38">
            <v>432013.74</v>
          </cell>
          <cell r="Q38">
            <v>47806.23</v>
          </cell>
        </row>
        <row r="39">
          <cell r="C39" t="str">
            <v>011025878</v>
          </cell>
          <cell r="D39" t="str">
            <v>RESIDENCE INN</v>
          </cell>
          <cell r="E39">
            <v>200</v>
          </cell>
          <cell r="F39">
            <v>2182000</v>
          </cell>
          <cell r="G39">
            <v>7500000</v>
          </cell>
          <cell r="H39">
            <v>7409588.29</v>
          </cell>
          <cell r="I39" t="str">
            <v>P</v>
          </cell>
          <cell r="J39">
            <v>8.75</v>
          </cell>
          <cell r="K39" t="str">
            <v>A</v>
          </cell>
          <cell r="L39">
            <v>62624.76</v>
          </cell>
          <cell r="M39">
            <v>1</v>
          </cell>
          <cell r="N39" t="str">
            <v>Y</v>
          </cell>
          <cell r="O39">
            <v>3012002</v>
          </cell>
          <cell r="P39">
            <v>25735.27</v>
          </cell>
          <cell r="Q39">
            <v>8398.58</v>
          </cell>
        </row>
        <row r="40">
          <cell r="C40" t="str">
            <v>011026522</v>
          </cell>
          <cell r="D40" t="str">
            <v>CLUB ST. LUCI</v>
          </cell>
          <cell r="E40">
            <v>302</v>
          </cell>
          <cell r="F40">
            <v>1012000</v>
          </cell>
          <cell r="G40">
            <v>5000000</v>
          </cell>
          <cell r="H40">
            <v>4466950.1100000003</v>
          </cell>
          <cell r="I40" t="str">
            <v>I</v>
          </cell>
          <cell r="J40">
            <v>0</v>
          </cell>
          <cell r="K40" t="str">
            <v>A</v>
          </cell>
          <cell r="L40">
            <v>0</v>
          </cell>
          <cell r="M40">
            <v>1</v>
          </cell>
          <cell r="N40" t="str">
            <v>Y</v>
          </cell>
          <cell r="O40">
            <v>4082003</v>
          </cell>
          <cell r="P40">
            <v>0</v>
          </cell>
          <cell r="Q40">
            <v>0</v>
          </cell>
        </row>
        <row r="41">
          <cell r="C41" t="str">
            <v>011027102</v>
          </cell>
          <cell r="D41" t="str">
            <v>SHERATON FOUR</v>
          </cell>
          <cell r="E41">
            <v>2500</v>
          </cell>
          <cell r="F41">
            <v>6122000</v>
          </cell>
          <cell r="G41">
            <v>11500000</v>
          </cell>
          <cell r="H41">
            <v>11364277.65</v>
          </cell>
          <cell r="I41" t="str">
            <v>P</v>
          </cell>
          <cell r="J41">
            <v>8.7799999999999994</v>
          </cell>
          <cell r="K41" t="str">
            <v>F</v>
          </cell>
          <cell r="L41">
            <v>94781.03</v>
          </cell>
          <cell r="M41">
            <v>1</v>
          </cell>
          <cell r="N41" t="str">
            <v>N</v>
          </cell>
          <cell r="O41">
            <v>7012025</v>
          </cell>
          <cell r="P41">
            <v>158859.13</v>
          </cell>
          <cell r="Q41">
            <v>15878.12</v>
          </cell>
        </row>
        <row r="42">
          <cell r="C42" t="str">
            <v>011027217</v>
          </cell>
          <cell r="D42" t="str">
            <v>RESIDENCE INN</v>
          </cell>
          <cell r="E42">
            <v>2500</v>
          </cell>
          <cell r="F42">
            <v>6272000</v>
          </cell>
          <cell r="G42">
            <v>5000000</v>
          </cell>
          <cell r="H42">
            <v>4939118.9400000004</v>
          </cell>
          <cell r="I42" t="str">
            <v>P</v>
          </cell>
          <cell r="J42">
            <v>8.625</v>
          </cell>
          <cell r="K42" t="str">
            <v>F</v>
          </cell>
          <cell r="L42">
            <v>40683.410000000003</v>
          </cell>
          <cell r="M42">
            <v>1</v>
          </cell>
          <cell r="N42" t="str">
            <v>Y</v>
          </cell>
          <cell r="O42">
            <v>7012025</v>
          </cell>
          <cell r="P42">
            <v>236690.18</v>
          </cell>
          <cell r="Q42">
            <v>11097.97</v>
          </cell>
        </row>
        <row r="43">
          <cell r="C43" t="str">
            <v>011027255</v>
          </cell>
          <cell r="D43" t="str">
            <v>HAMPTON INN</v>
          </cell>
          <cell r="E43">
            <v>200</v>
          </cell>
          <cell r="F43">
            <v>5112000</v>
          </cell>
          <cell r="G43">
            <v>4500000</v>
          </cell>
          <cell r="H43">
            <v>4444445.5599999996</v>
          </cell>
          <cell r="I43" t="str">
            <v>P</v>
          </cell>
          <cell r="J43">
            <v>7.0812499999999998</v>
          </cell>
          <cell r="K43" t="str">
            <v>A</v>
          </cell>
          <cell r="L43">
            <v>32495.86</v>
          </cell>
          <cell r="M43">
            <v>1</v>
          </cell>
          <cell r="N43" t="str">
            <v>Y</v>
          </cell>
          <cell r="O43">
            <v>6012002</v>
          </cell>
          <cell r="P43">
            <v>79655.960000000006</v>
          </cell>
          <cell r="Q43">
            <v>7715.03</v>
          </cell>
        </row>
        <row r="44">
          <cell r="C44" t="str">
            <v>011027257</v>
          </cell>
          <cell r="D44" t="str">
            <v>HOLIDAY INN</v>
          </cell>
          <cell r="E44">
            <v>2500</v>
          </cell>
          <cell r="F44">
            <v>5112000</v>
          </cell>
          <cell r="G44">
            <v>9100000</v>
          </cell>
          <cell r="H44">
            <v>8976653.5800000001</v>
          </cell>
          <cell r="I44" t="str">
            <v>P</v>
          </cell>
          <cell r="J44">
            <v>8.5</v>
          </cell>
          <cell r="K44" t="str">
            <v>F</v>
          </cell>
          <cell r="L44">
            <v>73275.67</v>
          </cell>
          <cell r="M44">
            <v>1</v>
          </cell>
          <cell r="N44" t="str">
            <v>N</v>
          </cell>
          <cell r="O44">
            <v>6012025</v>
          </cell>
          <cell r="P44">
            <v>175857.15</v>
          </cell>
          <cell r="Q44">
            <v>16398</v>
          </cell>
        </row>
        <row r="45">
          <cell r="C45" t="str">
            <v>011027443</v>
          </cell>
          <cell r="D45" t="str">
            <v>MICROTEL INN</v>
          </cell>
          <cell r="E45">
            <v>2500</v>
          </cell>
          <cell r="F45">
            <v>8012000</v>
          </cell>
          <cell r="G45">
            <v>3300000</v>
          </cell>
          <cell r="H45">
            <v>3262577.11</v>
          </cell>
          <cell r="I45" t="str">
            <v>P</v>
          </cell>
          <cell r="J45">
            <v>8.65</v>
          </cell>
          <cell r="K45" t="str">
            <v>F</v>
          </cell>
          <cell r="L45">
            <v>26906.9</v>
          </cell>
          <cell r="M45">
            <v>1</v>
          </cell>
          <cell r="N45" t="str">
            <v>N</v>
          </cell>
          <cell r="O45">
            <v>8012025</v>
          </cell>
          <cell r="P45">
            <v>101.59</v>
          </cell>
          <cell r="Q45">
            <v>0</v>
          </cell>
        </row>
        <row r="46">
          <cell r="C46" t="str">
            <v>011027577</v>
          </cell>
          <cell r="D46" t="str">
            <v>WESTIN GREAT</v>
          </cell>
          <cell r="E46">
            <v>300</v>
          </cell>
          <cell r="F46">
            <v>7312000</v>
          </cell>
          <cell r="G46">
            <v>12000000</v>
          </cell>
          <cell r="H46">
            <v>11715057.310000001</v>
          </cell>
          <cell r="I46" t="str">
            <v>Q</v>
          </cell>
          <cell r="J46">
            <v>7.0812499999999998</v>
          </cell>
          <cell r="K46" t="str">
            <v>A</v>
          </cell>
          <cell r="L46">
            <v>40000</v>
          </cell>
          <cell r="M46">
            <v>1</v>
          </cell>
          <cell r="N46" t="str">
            <v>Y</v>
          </cell>
          <cell r="O46">
            <v>8012003</v>
          </cell>
          <cell r="P46">
            <v>149684.03</v>
          </cell>
          <cell r="Q46">
            <v>28695.74</v>
          </cell>
        </row>
        <row r="47">
          <cell r="C47" t="str">
            <v>011028000</v>
          </cell>
          <cell r="D47" t="str">
            <v>COURTYARD BY</v>
          </cell>
          <cell r="E47">
            <v>2500</v>
          </cell>
          <cell r="F47">
            <v>6092000</v>
          </cell>
          <cell r="G47">
            <v>6315000</v>
          </cell>
          <cell r="H47">
            <v>6239256.4900000002</v>
          </cell>
          <cell r="I47" t="str">
            <v>P</v>
          </cell>
          <cell r="J47">
            <v>8.6999999999999993</v>
          </cell>
          <cell r="K47" t="str">
            <v>F</v>
          </cell>
          <cell r="L47">
            <v>51704.02</v>
          </cell>
          <cell r="M47">
            <v>1</v>
          </cell>
          <cell r="N47" t="str">
            <v>N</v>
          </cell>
          <cell r="O47">
            <v>7012025</v>
          </cell>
          <cell r="P47">
            <v>153886.93</v>
          </cell>
          <cell r="Q47">
            <v>13266.05</v>
          </cell>
        </row>
        <row r="48">
          <cell r="C48" t="str">
            <v>011028001</v>
          </cell>
          <cell r="D48" t="str">
            <v>RESIDENCE INN</v>
          </cell>
          <cell r="E48">
            <v>2500</v>
          </cell>
          <cell r="F48">
            <v>6092000</v>
          </cell>
          <cell r="G48">
            <v>7485000</v>
          </cell>
          <cell r="H48">
            <v>7395223.2000000002</v>
          </cell>
          <cell r="I48" t="str">
            <v>P</v>
          </cell>
          <cell r="J48">
            <v>8.6999999999999993</v>
          </cell>
          <cell r="K48" t="str">
            <v>F</v>
          </cell>
          <cell r="L48">
            <v>61283.39</v>
          </cell>
          <cell r="M48">
            <v>1</v>
          </cell>
          <cell r="N48" t="str">
            <v>N</v>
          </cell>
          <cell r="O48">
            <v>7012025</v>
          </cell>
          <cell r="P48">
            <v>130540.26</v>
          </cell>
          <cell r="Q48">
            <v>14696</v>
          </cell>
        </row>
        <row r="49">
          <cell r="C49" t="str">
            <v>011028269</v>
          </cell>
          <cell r="D49" t="str">
            <v>HOLIDAY INN P</v>
          </cell>
          <cell r="E49">
            <v>2500</v>
          </cell>
          <cell r="F49">
            <v>9082000</v>
          </cell>
          <cell r="G49">
            <v>10500000</v>
          </cell>
          <cell r="H49">
            <v>10395754.289999999</v>
          </cell>
          <cell r="I49" t="str">
            <v>P</v>
          </cell>
          <cell r="J49">
            <v>8.4499999999999993</v>
          </cell>
          <cell r="K49" t="str">
            <v>F</v>
          </cell>
          <cell r="L49">
            <v>84195.35</v>
          </cell>
          <cell r="M49">
            <v>1</v>
          </cell>
          <cell r="N49" t="str">
            <v>Y</v>
          </cell>
          <cell r="O49">
            <v>10012025</v>
          </cell>
          <cell r="P49">
            <v>101.39</v>
          </cell>
          <cell r="Q49">
            <v>0</v>
          </cell>
        </row>
        <row r="50">
          <cell r="C50" t="str">
            <v>011028270</v>
          </cell>
          <cell r="D50" t="str">
            <v>COURTYARD BY</v>
          </cell>
          <cell r="E50">
            <v>2500</v>
          </cell>
          <cell r="F50">
            <v>8182000</v>
          </cell>
          <cell r="G50">
            <v>6100000</v>
          </cell>
          <cell r="H50">
            <v>6033630.1200000001</v>
          </cell>
          <cell r="I50" t="str">
            <v>P</v>
          </cell>
          <cell r="J50">
            <v>8.5</v>
          </cell>
          <cell r="K50" t="str">
            <v>F</v>
          </cell>
          <cell r="L50">
            <v>49118.86</v>
          </cell>
          <cell r="M50">
            <v>1</v>
          </cell>
          <cell r="N50" t="str">
            <v>Y</v>
          </cell>
          <cell r="O50">
            <v>9012025</v>
          </cell>
          <cell r="P50">
            <v>89649.12</v>
          </cell>
          <cell r="Q50">
            <v>10926.17</v>
          </cell>
        </row>
        <row r="51">
          <cell r="C51" t="str">
            <v>011028493</v>
          </cell>
          <cell r="D51" t="str">
            <v>COURTYARD SAN</v>
          </cell>
          <cell r="E51">
            <v>2500</v>
          </cell>
          <cell r="F51">
            <v>7312000</v>
          </cell>
          <cell r="G51">
            <v>4400000</v>
          </cell>
          <cell r="H51">
            <v>4349237.12</v>
          </cell>
          <cell r="I51" t="str">
            <v>P</v>
          </cell>
          <cell r="J51">
            <v>8.5625</v>
          </cell>
          <cell r="K51" t="str">
            <v>F</v>
          </cell>
          <cell r="L51">
            <v>35615.51</v>
          </cell>
          <cell r="M51">
            <v>1</v>
          </cell>
          <cell r="N51" t="str">
            <v>N</v>
          </cell>
          <cell r="O51">
            <v>8012025</v>
          </cell>
          <cell r="P51">
            <v>27637.65</v>
          </cell>
          <cell r="Q51">
            <v>8269.36</v>
          </cell>
        </row>
        <row r="52">
          <cell r="C52" t="str">
            <v>011028497</v>
          </cell>
          <cell r="D52" t="str">
            <v>FAIRFIELD INN</v>
          </cell>
          <cell r="E52">
            <v>2500</v>
          </cell>
          <cell r="F52">
            <v>7312000</v>
          </cell>
          <cell r="G52">
            <v>3700000</v>
          </cell>
          <cell r="H52">
            <v>3657312.99</v>
          </cell>
          <cell r="I52" t="str">
            <v>P</v>
          </cell>
          <cell r="J52">
            <v>8.5625</v>
          </cell>
          <cell r="K52" t="str">
            <v>F</v>
          </cell>
          <cell r="L52">
            <v>29949.41</v>
          </cell>
          <cell r="M52">
            <v>1</v>
          </cell>
          <cell r="N52" t="str">
            <v>N</v>
          </cell>
          <cell r="O52">
            <v>8012025</v>
          </cell>
          <cell r="P52">
            <v>20634.38</v>
          </cell>
          <cell r="Q52">
            <v>7002.02</v>
          </cell>
        </row>
        <row r="53">
          <cell r="C53" t="str">
            <v>011028499</v>
          </cell>
          <cell r="D53" t="str">
            <v>COURTYARD - B</v>
          </cell>
          <cell r="E53">
            <v>2500</v>
          </cell>
          <cell r="F53">
            <v>7312000</v>
          </cell>
          <cell r="G53">
            <v>3800000</v>
          </cell>
          <cell r="H53">
            <v>3753978.47</v>
          </cell>
          <cell r="I53" t="str">
            <v>P</v>
          </cell>
          <cell r="J53">
            <v>8.3125</v>
          </cell>
          <cell r="K53" t="str">
            <v>F</v>
          </cell>
          <cell r="L53">
            <v>30119.99</v>
          </cell>
          <cell r="M53">
            <v>1</v>
          </cell>
          <cell r="N53" t="str">
            <v>Y</v>
          </cell>
          <cell r="O53">
            <v>8012025</v>
          </cell>
          <cell r="P53">
            <v>35218.400000000001</v>
          </cell>
          <cell r="Q53">
            <v>6880.26</v>
          </cell>
        </row>
        <row r="54">
          <cell r="C54" t="str">
            <v>011028640</v>
          </cell>
          <cell r="D54" t="str">
            <v>FAIRFIELD INN</v>
          </cell>
          <cell r="E54">
            <v>2500</v>
          </cell>
          <cell r="F54">
            <v>8022000</v>
          </cell>
          <cell r="G54">
            <v>5800000</v>
          </cell>
          <cell r="H54">
            <v>5745537.6699999999</v>
          </cell>
          <cell r="I54" t="str">
            <v>P</v>
          </cell>
          <cell r="J54">
            <v>9.25</v>
          </cell>
          <cell r="K54" t="str">
            <v>F</v>
          </cell>
          <cell r="L54">
            <v>49670.15</v>
          </cell>
          <cell r="M54">
            <v>1</v>
          </cell>
          <cell r="N54" t="str">
            <v>N</v>
          </cell>
          <cell r="O54">
            <v>9012025</v>
          </cell>
          <cell r="P54">
            <v>100521.57</v>
          </cell>
          <cell r="Q54">
            <v>8786.9699999999993</v>
          </cell>
        </row>
        <row r="55">
          <cell r="C55" t="str">
            <v>011028730</v>
          </cell>
          <cell r="D55" t="str">
            <v>SPRINGHILL SU</v>
          </cell>
          <cell r="E55">
            <v>300</v>
          </cell>
          <cell r="F55">
            <v>11092000</v>
          </cell>
          <cell r="G55">
            <v>8050000</v>
          </cell>
          <cell r="H55">
            <v>8050000</v>
          </cell>
          <cell r="I55" t="str">
            <v>I</v>
          </cell>
          <cell r="J55">
            <v>8.75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12012003</v>
          </cell>
          <cell r="P55">
            <v>0</v>
          </cell>
          <cell r="Q55">
            <v>0</v>
          </cell>
        </row>
        <row r="56">
          <cell r="C56" t="str">
            <v>011029137</v>
          </cell>
          <cell r="D56" t="str">
            <v>HEATHMAN LODG</v>
          </cell>
          <cell r="E56">
            <v>306</v>
          </cell>
          <cell r="F56">
            <v>10202000</v>
          </cell>
          <cell r="G56">
            <v>9000000</v>
          </cell>
          <cell r="H56">
            <v>9000000</v>
          </cell>
          <cell r="I56" t="str">
            <v>I</v>
          </cell>
          <cell r="J56">
            <v>6.3312499999999998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5012004</v>
          </cell>
          <cell r="P56">
            <v>350643.87</v>
          </cell>
          <cell r="Q56">
            <v>24882.32</v>
          </cell>
        </row>
        <row r="57">
          <cell r="C57" t="str">
            <v>011029377</v>
          </cell>
          <cell r="D57" t="str">
            <v>ALEXANDRIA SU</v>
          </cell>
          <cell r="E57">
            <v>200</v>
          </cell>
          <cell r="F57">
            <v>1062000</v>
          </cell>
          <cell r="G57">
            <v>13500000</v>
          </cell>
          <cell r="H57">
            <v>13278951.77</v>
          </cell>
          <cell r="I57" t="str">
            <v>P</v>
          </cell>
          <cell r="J57">
            <v>8.75</v>
          </cell>
          <cell r="K57" t="str">
            <v>A</v>
          </cell>
          <cell r="L57">
            <v>112350.74</v>
          </cell>
          <cell r="M57">
            <v>1</v>
          </cell>
          <cell r="N57" t="str">
            <v>Y</v>
          </cell>
          <cell r="O57">
            <v>9012002</v>
          </cell>
          <cell r="P57">
            <v>76109.19</v>
          </cell>
          <cell r="Q57">
            <v>16960.66</v>
          </cell>
        </row>
        <row r="58">
          <cell r="C58" t="str">
            <v>011029481</v>
          </cell>
          <cell r="D58" t="str">
            <v>LAKE PLACID L</v>
          </cell>
          <cell r="E58">
            <v>2500</v>
          </cell>
          <cell r="F58">
            <v>11142000</v>
          </cell>
          <cell r="G58">
            <v>3800000</v>
          </cell>
          <cell r="H58">
            <v>3768809.05</v>
          </cell>
          <cell r="I58" t="str">
            <v>P</v>
          </cell>
          <cell r="J58">
            <v>8.375</v>
          </cell>
          <cell r="K58" t="str">
            <v>F</v>
          </cell>
          <cell r="L58">
            <v>30279.200000000001</v>
          </cell>
          <cell r="M58">
            <v>1</v>
          </cell>
          <cell r="N58" t="str">
            <v>Y</v>
          </cell>
          <cell r="O58">
            <v>12012025</v>
          </cell>
          <cell r="P58">
            <v>29778.59</v>
          </cell>
          <cell r="Q58">
            <v>19400</v>
          </cell>
        </row>
        <row r="59">
          <cell r="C59" t="str">
            <v>011029595</v>
          </cell>
          <cell r="D59" t="str">
            <v>FAIRFIELD INN</v>
          </cell>
          <cell r="E59">
            <v>1000</v>
          </cell>
          <cell r="F59">
            <v>3142001</v>
          </cell>
          <cell r="G59">
            <v>7250000</v>
          </cell>
          <cell r="H59">
            <v>7212714.5899999999</v>
          </cell>
          <cell r="I59" t="str">
            <v>P</v>
          </cell>
          <cell r="J59">
            <v>7.5</v>
          </cell>
          <cell r="K59" t="str">
            <v>F</v>
          </cell>
          <cell r="L59">
            <v>53576.87</v>
          </cell>
          <cell r="M59">
            <v>1</v>
          </cell>
          <cell r="N59" t="str">
            <v>Y</v>
          </cell>
          <cell r="O59">
            <v>4012011</v>
          </cell>
          <cell r="P59">
            <v>60080.45</v>
          </cell>
          <cell r="Q59">
            <v>11966.33</v>
          </cell>
        </row>
        <row r="60">
          <cell r="C60" t="str">
            <v>011029617</v>
          </cell>
          <cell r="D60" t="str">
            <v>RESIDENCE INN</v>
          </cell>
          <cell r="E60">
            <v>2500</v>
          </cell>
          <cell r="F60">
            <v>11282000</v>
          </cell>
          <cell r="G60">
            <v>20500000</v>
          </cell>
          <cell r="H60">
            <v>20317385.5</v>
          </cell>
          <cell r="I60" t="str">
            <v>P</v>
          </cell>
          <cell r="J60">
            <v>8.375</v>
          </cell>
          <cell r="K60" t="str">
            <v>F</v>
          </cell>
          <cell r="L60">
            <v>163348.29999999999</v>
          </cell>
          <cell r="M60">
            <v>1</v>
          </cell>
          <cell r="N60" t="str">
            <v>N</v>
          </cell>
          <cell r="O60">
            <v>12012025</v>
          </cell>
          <cell r="P60">
            <v>0</v>
          </cell>
          <cell r="Q60">
            <v>0</v>
          </cell>
        </row>
        <row r="61">
          <cell r="C61" t="str">
            <v>011029656</v>
          </cell>
          <cell r="D61" t="str">
            <v>TOWNEPLACE SU</v>
          </cell>
          <cell r="E61">
            <v>2500</v>
          </cell>
          <cell r="F61">
            <v>12182000</v>
          </cell>
          <cell r="G61">
            <v>13600000</v>
          </cell>
          <cell r="H61">
            <v>13495661.630000001</v>
          </cell>
          <cell r="I61" t="str">
            <v>P</v>
          </cell>
          <cell r="J61">
            <v>8.1875</v>
          </cell>
          <cell r="K61" t="str">
            <v>F</v>
          </cell>
          <cell r="L61">
            <v>106661.83</v>
          </cell>
          <cell r="M61">
            <v>1</v>
          </cell>
          <cell r="N61" t="str">
            <v>Y</v>
          </cell>
          <cell r="O61">
            <v>1012026</v>
          </cell>
          <cell r="P61">
            <v>0</v>
          </cell>
          <cell r="Q61">
            <v>0</v>
          </cell>
        </row>
        <row r="62">
          <cell r="C62" t="str">
            <v>011029658</v>
          </cell>
          <cell r="D62" t="str">
            <v>COURTYARD BY</v>
          </cell>
          <cell r="E62">
            <v>2500</v>
          </cell>
          <cell r="F62">
            <v>12192000</v>
          </cell>
          <cell r="G62">
            <v>16000000</v>
          </cell>
          <cell r="H62">
            <v>15872922.85</v>
          </cell>
          <cell r="I62" t="str">
            <v>P</v>
          </cell>
          <cell r="J62">
            <v>8</v>
          </cell>
          <cell r="K62" t="str">
            <v>F</v>
          </cell>
          <cell r="L62">
            <v>123490.6</v>
          </cell>
          <cell r="M62">
            <v>1</v>
          </cell>
          <cell r="N62" t="str">
            <v>N</v>
          </cell>
          <cell r="O62">
            <v>1012026</v>
          </cell>
          <cell r="P62">
            <v>0</v>
          </cell>
          <cell r="Q62">
            <v>0</v>
          </cell>
        </row>
        <row r="63">
          <cell r="C63" t="str">
            <v>011029731</v>
          </cell>
          <cell r="D63" t="str">
            <v>HAMPTON INN -</v>
          </cell>
          <cell r="E63">
            <v>2500</v>
          </cell>
          <cell r="F63">
            <v>11282000</v>
          </cell>
          <cell r="G63">
            <v>5250000</v>
          </cell>
          <cell r="H63">
            <v>5206384.49</v>
          </cell>
          <cell r="I63" t="str">
            <v>P</v>
          </cell>
          <cell r="J63">
            <v>8.3125</v>
          </cell>
          <cell r="K63" t="str">
            <v>F</v>
          </cell>
          <cell r="L63">
            <v>41613.129999999997</v>
          </cell>
          <cell r="M63">
            <v>1</v>
          </cell>
          <cell r="N63" t="str">
            <v>N</v>
          </cell>
          <cell r="O63">
            <v>12012025</v>
          </cell>
          <cell r="P63">
            <v>54543.65</v>
          </cell>
          <cell r="Q63">
            <v>7800</v>
          </cell>
        </row>
        <row r="64">
          <cell r="C64" t="str">
            <v>011029765</v>
          </cell>
          <cell r="D64" t="str">
            <v>CLARION-LA GU</v>
          </cell>
          <cell r="E64">
            <v>200</v>
          </cell>
          <cell r="F64">
            <v>1252001</v>
          </cell>
          <cell r="G64">
            <v>14000000</v>
          </cell>
          <cell r="H64">
            <v>14000000</v>
          </cell>
          <cell r="I64" t="str">
            <v>I</v>
          </cell>
          <cell r="J64">
            <v>8.5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2012003</v>
          </cell>
          <cell r="P64">
            <v>200051.65</v>
          </cell>
          <cell r="Q64">
            <v>23400</v>
          </cell>
        </row>
        <row r="65">
          <cell r="C65" t="str">
            <v>011029920</v>
          </cell>
          <cell r="D65" t="str">
            <v>RESIDENCE INN</v>
          </cell>
          <cell r="E65">
            <v>2500</v>
          </cell>
          <cell r="F65">
            <v>12152000</v>
          </cell>
          <cell r="G65">
            <v>7100000</v>
          </cell>
          <cell r="H65">
            <v>7044894.3300000001</v>
          </cell>
          <cell r="I65" t="str">
            <v>P</v>
          </cell>
          <cell r="J65">
            <v>8.125</v>
          </cell>
          <cell r="K65" t="str">
            <v>F</v>
          </cell>
          <cell r="L65">
            <v>55388.18</v>
          </cell>
          <cell r="M65">
            <v>1</v>
          </cell>
          <cell r="N65" t="str">
            <v>Y</v>
          </cell>
          <cell r="O65">
            <v>1012026</v>
          </cell>
          <cell r="P65">
            <v>60661.52</v>
          </cell>
          <cell r="Q65">
            <v>8835.65</v>
          </cell>
        </row>
        <row r="66">
          <cell r="C66" t="str">
            <v>011030138</v>
          </cell>
          <cell r="D66" t="str">
            <v>COURTYARD BY</v>
          </cell>
          <cell r="E66">
            <v>300</v>
          </cell>
          <cell r="F66">
            <v>11022000</v>
          </cell>
          <cell r="G66">
            <v>7500000</v>
          </cell>
          <cell r="H66">
            <v>7500000</v>
          </cell>
          <cell r="I66" t="str">
            <v>I</v>
          </cell>
          <cell r="J66">
            <v>8.5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12012003</v>
          </cell>
          <cell r="P66">
            <v>105111.2</v>
          </cell>
          <cell r="Q66">
            <v>10443.959999999999</v>
          </cell>
        </row>
        <row r="67">
          <cell r="C67" t="str">
            <v>011030139</v>
          </cell>
          <cell r="D67" t="str">
            <v>HOLIDAY INN</v>
          </cell>
          <cell r="E67">
            <v>1000</v>
          </cell>
          <cell r="F67">
            <v>4182001</v>
          </cell>
          <cell r="G67">
            <v>2825000</v>
          </cell>
          <cell r="H67">
            <v>2806164.86</v>
          </cell>
          <cell r="I67" t="str">
            <v>P</v>
          </cell>
          <cell r="J67">
            <v>8.23</v>
          </cell>
          <cell r="K67" t="str">
            <v>F</v>
          </cell>
          <cell r="L67">
            <v>24035.41</v>
          </cell>
          <cell r="M67">
            <v>1</v>
          </cell>
          <cell r="N67" t="str">
            <v>Y</v>
          </cell>
          <cell r="O67">
            <v>5012011</v>
          </cell>
          <cell r="P67">
            <v>21771.200000000001</v>
          </cell>
          <cell r="Q67">
            <v>5410</v>
          </cell>
        </row>
        <row r="68">
          <cell r="C68" t="str">
            <v>011030215</v>
          </cell>
          <cell r="D68" t="str">
            <v>EQUITY INNS P</v>
          </cell>
          <cell r="E68">
            <v>2500</v>
          </cell>
          <cell r="F68">
            <v>10202000</v>
          </cell>
          <cell r="G68">
            <v>36000000</v>
          </cell>
          <cell r="H68">
            <v>35658620.170000002</v>
          </cell>
          <cell r="I68" t="str">
            <v>P</v>
          </cell>
          <cell r="J68">
            <v>8.25</v>
          </cell>
          <cell r="K68" t="str">
            <v>F</v>
          </cell>
          <cell r="L68">
            <v>283842.05</v>
          </cell>
          <cell r="M68">
            <v>1</v>
          </cell>
          <cell r="N68" t="str">
            <v>N</v>
          </cell>
          <cell r="O68">
            <v>11012025</v>
          </cell>
          <cell r="P68">
            <v>15647.54</v>
          </cell>
          <cell r="Q68">
            <v>0</v>
          </cell>
        </row>
        <row r="69">
          <cell r="C69" t="str">
            <v>011030437</v>
          </cell>
          <cell r="D69" t="str">
            <v>COURTYARD BY</v>
          </cell>
          <cell r="E69">
            <v>1000</v>
          </cell>
          <cell r="F69">
            <v>2072001</v>
          </cell>
          <cell r="G69">
            <v>11500000</v>
          </cell>
          <cell r="H69">
            <v>11435253.880000001</v>
          </cell>
          <cell r="I69" t="str">
            <v>P</v>
          </cell>
          <cell r="J69">
            <v>7.9</v>
          </cell>
          <cell r="K69" t="str">
            <v>F</v>
          </cell>
          <cell r="L69">
            <v>87998.399999999994</v>
          </cell>
          <cell r="M69">
            <v>1</v>
          </cell>
          <cell r="N69" t="str">
            <v>Y</v>
          </cell>
          <cell r="O69">
            <v>3012011</v>
          </cell>
          <cell r="P69">
            <v>0</v>
          </cell>
          <cell r="Q69">
            <v>0</v>
          </cell>
        </row>
        <row r="70">
          <cell r="C70" t="str">
            <v>011030438</v>
          </cell>
          <cell r="D70" t="str">
            <v>COURTYARD BY</v>
          </cell>
          <cell r="E70">
            <v>1000</v>
          </cell>
          <cell r="F70">
            <v>2072001</v>
          </cell>
          <cell r="G70">
            <v>18000000</v>
          </cell>
          <cell r="H70">
            <v>17898658.210000001</v>
          </cell>
          <cell r="I70" t="str">
            <v>P</v>
          </cell>
          <cell r="J70">
            <v>7.9</v>
          </cell>
          <cell r="K70" t="str">
            <v>F</v>
          </cell>
          <cell r="L70">
            <v>137736.63</v>
          </cell>
          <cell r="M70">
            <v>1</v>
          </cell>
          <cell r="N70" t="str">
            <v>Y</v>
          </cell>
          <cell r="O70">
            <v>3012011</v>
          </cell>
          <cell r="P70">
            <v>14472.27</v>
          </cell>
          <cell r="Q70">
            <v>0</v>
          </cell>
        </row>
        <row r="71">
          <cell r="C71" t="str">
            <v>011030441</v>
          </cell>
          <cell r="D71" t="str">
            <v>COURTYARD BY</v>
          </cell>
          <cell r="E71">
            <v>1000</v>
          </cell>
          <cell r="F71">
            <v>2162001</v>
          </cell>
          <cell r="G71">
            <v>10500000</v>
          </cell>
          <cell r="H71">
            <v>10442092.220000001</v>
          </cell>
          <cell r="I71" t="str">
            <v>P</v>
          </cell>
          <cell r="J71">
            <v>8</v>
          </cell>
          <cell r="K71" t="str">
            <v>F</v>
          </cell>
          <cell r="L71">
            <v>81040.710000000006</v>
          </cell>
          <cell r="M71">
            <v>1</v>
          </cell>
          <cell r="N71" t="str">
            <v>Y</v>
          </cell>
          <cell r="O71">
            <v>3012011</v>
          </cell>
          <cell r="P71">
            <v>0</v>
          </cell>
          <cell r="Q71">
            <v>0</v>
          </cell>
        </row>
        <row r="72">
          <cell r="C72" t="str">
            <v>011030568</v>
          </cell>
          <cell r="D72" t="str">
            <v>COURTYARD BY</v>
          </cell>
          <cell r="E72">
            <v>610</v>
          </cell>
          <cell r="F72">
            <v>6201997</v>
          </cell>
          <cell r="G72">
            <v>7500000</v>
          </cell>
          <cell r="H72">
            <v>7129320.9000000004</v>
          </cell>
          <cell r="I72" t="str">
            <v>P</v>
          </cell>
          <cell r="J72">
            <v>7.0812499999999998</v>
          </cell>
          <cell r="K72" t="str">
            <v>A</v>
          </cell>
          <cell r="L72">
            <v>55044.13</v>
          </cell>
          <cell r="M72">
            <v>1</v>
          </cell>
          <cell r="N72" t="str">
            <v>Y</v>
          </cell>
          <cell r="O72">
            <v>6152004</v>
          </cell>
          <cell r="P72">
            <v>0</v>
          </cell>
          <cell r="Q72">
            <v>0</v>
          </cell>
        </row>
        <row r="73">
          <cell r="C73" t="str">
            <v>011030569</v>
          </cell>
          <cell r="D73" t="str">
            <v>EMBASSY SUITE</v>
          </cell>
          <cell r="E73">
            <v>300</v>
          </cell>
          <cell r="F73">
            <v>2092001</v>
          </cell>
          <cell r="G73">
            <v>39000000</v>
          </cell>
          <cell r="H73">
            <v>39000000</v>
          </cell>
          <cell r="I73" t="str">
            <v>I</v>
          </cell>
          <cell r="J73">
            <v>8.4</v>
          </cell>
          <cell r="K73" t="str">
            <v>A</v>
          </cell>
          <cell r="L73">
            <v>0</v>
          </cell>
          <cell r="M73">
            <v>1</v>
          </cell>
          <cell r="N73" t="str">
            <v>Y</v>
          </cell>
          <cell r="O73">
            <v>3012004</v>
          </cell>
          <cell r="P73">
            <v>271062.93</v>
          </cell>
          <cell r="Q73">
            <v>62255</v>
          </cell>
        </row>
        <row r="74">
          <cell r="C74" t="str">
            <v>011031245</v>
          </cell>
          <cell r="D74" t="str">
            <v>NORTHLAND INN</v>
          </cell>
          <cell r="E74">
            <v>206</v>
          </cell>
          <cell r="F74">
            <v>4042001</v>
          </cell>
          <cell r="G74">
            <v>21100000</v>
          </cell>
          <cell r="H74">
            <v>21029055.190000001</v>
          </cell>
          <cell r="I74" t="str">
            <v>P</v>
          </cell>
          <cell r="J74">
            <v>8.75</v>
          </cell>
          <cell r="K74" t="str">
            <v>A</v>
          </cell>
          <cell r="L74">
            <v>175274.67</v>
          </cell>
          <cell r="M74">
            <v>1</v>
          </cell>
          <cell r="N74" t="str">
            <v>Y</v>
          </cell>
          <cell r="O74">
            <v>11012003</v>
          </cell>
          <cell r="P74">
            <v>1407270.81</v>
          </cell>
          <cell r="Q74">
            <v>59000</v>
          </cell>
        </row>
        <row r="75">
          <cell r="C75" t="str">
            <v>011031425</v>
          </cell>
          <cell r="D75" t="str">
            <v>ASPEN CLUB LO</v>
          </cell>
          <cell r="E75">
            <v>300</v>
          </cell>
          <cell r="F75">
            <v>3232001</v>
          </cell>
          <cell r="G75">
            <v>11500000</v>
          </cell>
          <cell r="H75">
            <v>11500000</v>
          </cell>
          <cell r="I75" t="str">
            <v>I</v>
          </cell>
          <cell r="J75">
            <v>8.75</v>
          </cell>
          <cell r="K75" t="str">
            <v>A</v>
          </cell>
          <cell r="L75">
            <v>0</v>
          </cell>
          <cell r="M75">
            <v>1</v>
          </cell>
          <cell r="N75" t="str">
            <v>Y</v>
          </cell>
          <cell r="O75">
            <v>4012004</v>
          </cell>
          <cell r="P75">
            <v>440818.32</v>
          </cell>
          <cell r="Q75">
            <v>130913.92</v>
          </cell>
        </row>
        <row r="76">
          <cell r="C76" t="str">
            <v>011031426</v>
          </cell>
          <cell r="D76" t="str">
            <v>SPRINGHILL SU</v>
          </cell>
          <cell r="E76">
            <v>1000</v>
          </cell>
          <cell r="F76">
            <v>4062001</v>
          </cell>
          <cell r="G76">
            <v>9800000</v>
          </cell>
          <cell r="H76">
            <v>9762054.5500000007</v>
          </cell>
          <cell r="I76" t="str">
            <v>P</v>
          </cell>
          <cell r="J76">
            <v>7.625</v>
          </cell>
          <cell r="K76" t="str">
            <v>F</v>
          </cell>
          <cell r="L76">
            <v>73219.83</v>
          </cell>
          <cell r="M76">
            <v>1</v>
          </cell>
          <cell r="N76" t="str">
            <v>Y</v>
          </cell>
          <cell r="O76">
            <v>5012011</v>
          </cell>
          <cell r="P76">
            <v>0</v>
          </cell>
          <cell r="Q76">
            <v>0</v>
          </cell>
        </row>
        <row r="77">
          <cell r="C77" t="str">
            <v>011031429</v>
          </cell>
          <cell r="D77" t="str">
            <v>COURTYARD-HAR</v>
          </cell>
          <cell r="E77">
            <v>1000</v>
          </cell>
          <cell r="F77">
            <v>5172001</v>
          </cell>
          <cell r="G77">
            <v>4850000</v>
          </cell>
          <cell r="H77">
            <v>4838097.16</v>
          </cell>
          <cell r="I77" t="str">
            <v>P</v>
          </cell>
          <cell r="J77">
            <v>8.5</v>
          </cell>
          <cell r="K77" t="str">
            <v>F</v>
          </cell>
          <cell r="L77">
            <v>39053.519999999997</v>
          </cell>
          <cell r="M77">
            <v>1</v>
          </cell>
          <cell r="N77" t="str">
            <v>Y</v>
          </cell>
          <cell r="O77">
            <v>6012011</v>
          </cell>
          <cell r="P77">
            <v>36973.480000000003</v>
          </cell>
          <cell r="Q77">
            <v>12345</v>
          </cell>
        </row>
        <row r="78">
          <cell r="C78" t="str">
            <v>011032161</v>
          </cell>
          <cell r="D78" t="str">
            <v>ALEXIS PARK R</v>
          </cell>
          <cell r="E78">
            <v>300</v>
          </cell>
          <cell r="F78">
            <v>8282001</v>
          </cell>
          <cell r="G78">
            <v>36500000</v>
          </cell>
          <cell r="H78">
            <v>36500000</v>
          </cell>
          <cell r="I78" t="str">
            <v>P</v>
          </cell>
          <cell r="J78">
            <v>8.4499999999999993</v>
          </cell>
          <cell r="K78" t="str">
            <v>A</v>
          </cell>
          <cell r="L78">
            <v>1153354.78</v>
          </cell>
          <cell r="M78">
            <v>1</v>
          </cell>
          <cell r="N78" t="str">
            <v>Y</v>
          </cell>
          <cell r="O78">
            <v>9012004</v>
          </cell>
          <cell r="P78">
            <v>0</v>
          </cell>
          <cell r="Q78">
            <v>69476</v>
          </cell>
        </row>
        <row r="79">
          <cell r="C79" t="str">
            <v>011032989</v>
          </cell>
          <cell r="D79" t="str">
            <v>COMFORT SUITE</v>
          </cell>
          <cell r="E79">
            <v>1000</v>
          </cell>
          <cell r="F79">
            <v>8222001</v>
          </cell>
          <cell r="G79">
            <v>9050000</v>
          </cell>
          <cell r="H79">
            <v>9050000</v>
          </cell>
          <cell r="I79" t="str">
            <v>P</v>
          </cell>
          <cell r="J79">
            <v>8.1</v>
          </cell>
          <cell r="K79" t="str">
            <v>F</v>
          </cell>
          <cell r="L79">
            <v>70449.95</v>
          </cell>
          <cell r="M79">
            <v>1</v>
          </cell>
          <cell r="N79" t="str">
            <v>Y</v>
          </cell>
          <cell r="O79">
            <v>9012011</v>
          </cell>
          <cell r="P79">
            <v>1000</v>
          </cell>
          <cell r="Q79">
            <v>9849</v>
          </cell>
        </row>
        <row r="80">
          <cell r="C80" t="str">
            <v>011032994</v>
          </cell>
          <cell r="D80" t="str">
            <v>TOWNEPLACE ST</v>
          </cell>
          <cell r="E80">
            <v>1000</v>
          </cell>
          <cell r="F80">
            <v>8162001</v>
          </cell>
          <cell r="G80">
            <v>6150000</v>
          </cell>
          <cell r="H80">
            <v>6150000</v>
          </cell>
          <cell r="I80" t="str">
            <v>P</v>
          </cell>
          <cell r="J80">
            <v>7.875</v>
          </cell>
          <cell r="K80" t="str">
            <v>F</v>
          </cell>
          <cell r="L80">
            <v>46958.57</v>
          </cell>
          <cell r="M80">
            <v>1</v>
          </cell>
          <cell r="N80" t="str">
            <v>Y</v>
          </cell>
          <cell r="O80">
            <v>9012011</v>
          </cell>
          <cell r="P80">
            <v>148000</v>
          </cell>
          <cell r="Q80">
            <v>9600</v>
          </cell>
        </row>
        <row r="81">
          <cell r="C81" t="str">
            <v>011032997</v>
          </cell>
          <cell r="D81" t="str">
            <v>RESIDENCE INN</v>
          </cell>
          <cell r="E81">
            <v>400</v>
          </cell>
          <cell r="F81">
            <v>6212001</v>
          </cell>
          <cell r="G81">
            <v>27000000</v>
          </cell>
          <cell r="H81">
            <v>27000000</v>
          </cell>
          <cell r="I81" t="str">
            <v>I</v>
          </cell>
          <cell r="J81">
            <v>7.25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7012005</v>
          </cell>
          <cell r="P81">
            <v>0</v>
          </cell>
          <cell r="Q81">
            <v>0</v>
          </cell>
        </row>
        <row r="82">
          <cell r="C82" t="str">
            <v>011033713</v>
          </cell>
          <cell r="D82" t="str">
            <v>DEANNE L AYER</v>
          </cell>
          <cell r="E82">
            <v>403</v>
          </cell>
          <cell r="F82">
            <v>8162001</v>
          </cell>
          <cell r="G82">
            <v>700000</v>
          </cell>
          <cell r="H82">
            <v>700000</v>
          </cell>
          <cell r="I82" t="str">
            <v>I</v>
          </cell>
          <cell r="J82">
            <v>8.5</v>
          </cell>
          <cell r="K82" t="str">
            <v>A</v>
          </cell>
          <cell r="L82">
            <v>0</v>
          </cell>
          <cell r="M82">
            <v>1</v>
          </cell>
          <cell r="N82" t="str">
            <v>Y</v>
          </cell>
          <cell r="O82">
            <v>12012005</v>
          </cell>
          <cell r="P82">
            <v>0</v>
          </cell>
          <cell r="Q82">
            <v>0</v>
          </cell>
        </row>
        <row r="83">
          <cell r="C83" t="str">
            <v>061015409</v>
          </cell>
          <cell r="D83" t="str">
            <v>COURTYARD BY</v>
          </cell>
          <cell r="E83">
            <v>400</v>
          </cell>
          <cell r="F83">
            <v>12241996</v>
          </cell>
          <cell r="G83">
            <v>11250000</v>
          </cell>
          <cell r="H83">
            <v>10592377.890000001</v>
          </cell>
          <cell r="I83" t="str">
            <v>Q</v>
          </cell>
          <cell r="J83">
            <v>6.83</v>
          </cell>
          <cell r="K83" t="str">
            <v>A</v>
          </cell>
          <cell r="L83">
            <v>10705.9</v>
          </cell>
          <cell r="M83">
            <v>1</v>
          </cell>
          <cell r="N83" t="str">
            <v>Y</v>
          </cell>
          <cell r="O83">
            <v>1012002</v>
          </cell>
          <cell r="P83">
            <v>0</v>
          </cell>
          <cell r="Q83">
            <v>0</v>
          </cell>
        </row>
        <row r="84">
          <cell r="C84" t="str">
            <v>061015836</v>
          </cell>
          <cell r="D84" t="str">
            <v>COURTYARD BY</v>
          </cell>
          <cell r="E84">
            <v>500</v>
          </cell>
          <cell r="F84">
            <v>7231997</v>
          </cell>
          <cell r="G84">
            <v>15455000</v>
          </cell>
          <cell r="H84">
            <v>15144740.880000001</v>
          </cell>
          <cell r="I84" t="str">
            <v>Q</v>
          </cell>
          <cell r="J84">
            <v>6.8312499999999998</v>
          </cell>
          <cell r="K84" t="str">
            <v>A</v>
          </cell>
          <cell r="L84">
            <v>15845.13</v>
          </cell>
          <cell r="M84">
            <v>1</v>
          </cell>
          <cell r="N84" t="str">
            <v>Y</v>
          </cell>
          <cell r="O84">
            <v>8012002</v>
          </cell>
          <cell r="P84">
            <v>0</v>
          </cell>
          <cell r="Q84">
            <v>0</v>
          </cell>
        </row>
        <row r="85">
          <cell r="C85" t="str">
            <v>061016044</v>
          </cell>
          <cell r="D85" t="str">
            <v>MARRIOTT HOTE</v>
          </cell>
          <cell r="E85">
            <v>400</v>
          </cell>
          <cell r="F85">
            <v>10021997</v>
          </cell>
          <cell r="G85">
            <v>12480000</v>
          </cell>
          <cell r="H85">
            <v>12220241.1</v>
          </cell>
          <cell r="I85" t="str">
            <v>P</v>
          </cell>
          <cell r="J85">
            <v>6.8312499999999998</v>
          </cell>
          <cell r="K85" t="str">
            <v>A</v>
          </cell>
          <cell r="L85">
            <v>88376.42</v>
          </cell>
          <cell r="M85">
            <v>1</v>
          </cell>
          <cell r="N85" t="str">
            <v>Y</v>
          </cell>
          <cell r="O85">
            <v>11012001</v>
          </cell>
          <cell r="P85">
            <v>330789.64</v>
          </cell>
          <cell r="Q85">
            <v>30255.88</v>
          </cell>
        </row>
        <row r="86">
          <cell r="C86" t="str">
            <v>061016082</v>
          </cell>
          <cell r="D86" t="str">
            <v>DOUBLETREE IN</v>
          </cell>
          <cell r="E86">
            <v>400</v>
          </cell>
          <cell r="F86">
            <v>9301997</v>
          </cell>
          <cell r="G86">
            <v>8852000</v>
          </cell>
          <cell r="H86">
            <v>8589867.7799999993</v>
          </cell>
          <cell r="I86" t="str">
            <v>Q</v>
          </cell>
          <cell r="J86">
            <v>6.3312499999999998</v>
          </cell>
          <cell r="K86" t="str">
            <v>A</v>
          </cell>
          <cell r="L86">
            <v>9769.9599999999991</v>
          </cell>
          <cell r="M86">
            <v>1</v>
          </cell>
          <cell r="N86" t="str">
            <v>Y</v>
          </cell>
          <cell r="O86">
            <v>10012001</v>
          </cell>
          <cell r="P86">
            <v>203027.91</v>
          </cell>
          <cell r="Q86">
            <v>27556.68</v>
          </cell>
        </row>
        <row r="87">
          <cell r="C87" t="str">
            <v>061016083</v>
          </cell>
          <cell r="D87" t="str">
            <v>SHERATON OCEA</v>
          </cell>
          <cell r="E87">
            <v>400</v>
          </cell>
          <cell r="F87">
            <v>9301997</v>
          </cell>
          <cell r="G87">
            <v>9650000</v>
          </cell>
          <cell r="H87">
            <v>9364236.7200000007</v>
          </cell>
          <cell r="I87" t="str">
            <v>Q</v>
          </cell>
          <cell r="J87">
            <v>6.8312499999999998</v>
          </cell>
          <cell r="K87" t="str">
            <v>A</v>
          </cell>
          <cell r="L87">
            <v>10650.71</v>
          </cell>
          <cell r="M87">
            <v>1</v>
          </cell>
          <cell r="N87" t="str">
            <v>Y</v>
          </cell>
          <cell r="O87">
            <v>10012001</v>
          </cell>
          <cell r="P87">
            <v>214357.18</v>
          </cell>
          <cell r="Q87">
            <v>25557.33</v>
          </cell>
        </row>
        <row r="88">
          <cell r="C88" t="str">
            <v>061016188</v>
          </cell>
          <cell r="D88" t="str">
            <v>CANDLEWOOD LO</v>
          </cell>
          <cell r="E88">
            <v>401</v>
          </cell>
          <cell r="F88">
            <v>8081997</v>
          </cell>
          <cell r="G88">
            <v>6300000</v>
          </cell>
          <cell r="H88">
            <v>6128298.1500000004</v>
          </cell>
          <cell r="I88" t="str">
            <v>P</v>
          </cell>
          <cell r="J88">
            <v>7.8312499999999998</v>
          </cell>
          <cell r="K88" t="str">
            <v>A</v>
          </cell>
          <cell r="L88">
            <v>48833.54</v>
          </cell>
          <cell r="M88">
            <v>1</v>
          </cell>
          <cell r="N88" t="str">
            <v>Y</v>
          </cell>
          <cell r="O88">
            <v>9012002</v>
          </cell>
          <cell r="P88">
            <v>199848.14</v>
          </cell>
          <cell r="Q88">
            <v>7017.62</v>
          </cell>
        </row>
        <row r="89">
          <cell r="C89" t="str">
            <v>061016190</v>
          </cell>
          <cell r="D89" t="str">
            <v>CANDLEWOODHOT</v>
          </cell>
          <cell r="E89">
            <v>400</v>
          </cell>
          <cell r="F89">
            <v>10161997</v>
          </cell>
          <cell r="G89">
            <v>4650000</v>
          </cell>
          <cell r="H89">
            <v>3376906.53</v>
          </cell>
          <cell r="I89" t="str">
            <v>P</v>
          </cell>
          <cell r="J89">
            <v>7.8312499999999998</v>
          </cell>
          <cell r="K89" t="str">
            <v>A</v>
          </cell>
          <cell r="L89">
            <v>26801.72</v>
          </cell>
          <cell r="M89">
            <v>1</v>
          </cell>
          <cell r="N89" t="str">
            <v>Y</v>
          </cell>
          <cell r="O89">
            <v>11012001</v>
          </cell>
          <cell r="P89">
            <v>112137.82</v>
          </cell>
          <cell r="Q89">
            <v>3881.94</v>
          </cell>
        </row>
        <row r="90">
          <cell r="C90" t="str">
            <v>061016250</v>
          </cell>
          <cell r="D90" t="str">
            <v>CANDLEWOOD TR</v>
          </cell>
          <cell r="E90">
            <v>400</v>
          </cell>
          <cell r="F90">
            <v>1301998</v>
          </cell>
          <cell r="G90">
            <v>5525000</v>
          </cell>
          <cell r="H90">
            <v>5255095.5599999996</v>
          </cell>
          <cell r="I90" t="str">
            <v>P</v>
          </cell>
          <cell r="J90">
            <v>6.9812500000000002</v>
          </cell>
          <cell r="K90" t="str">
            <v>A</v>
          </cell>
          <cell r="L90">
            <v>38670.589999999997</v>
          </cell>
          <cell r="M90">
            <v>1</v>
          </cell>
          <cell r="N90" t="str">
            <v>Y</v>
          </cell>
          <cell r="O90">
            <v>2012002</v>
          </cell>
          <cell r="P90">
            <v>255333.19</v>
          </cell>
          <cell r="Q90">
            <v>9210.2800000000007</v>
          </cell>
        </row>
        <row r="91">
          <cell r="C91" t="str">
            <v>061016251</v>
          </cell>
          <cell r="D91" t="str">
            <v>CANDLEWOOD AU</v>
          </cell>
          <cell r="E91">
            <v>400</v>
          </cell>
          <cell r="F91">
            <v>9291997</v>
          </cell>
          <cell r="G91">
            <v>6100000</v>
          </cell>
          <cell r="H91">
            <v>5951742.9900000002</v>
          </cell>
          <cell r="I91" t="str">
            <v>P</v>
          </cell>
          <cell r="J91">
            <v>7.8312499999999998</v>
          </cell>
          <cell r="K91" t="str">
            <v>A</v>
          </cell>
          <cell r="L91">
            <v>47300.03</v>
          </cell>
          <cell r="M91">
            <v>1</v>
          </cell>
          <cell r="N91" t="str">
            <v>Y</v>
          </cell>
          <cell r="O91">
            <v>10012001</v>
          </cell>
          <cell r="P91">
            <v>208382.66</v>
          </cell>
          <cell r="Q91">
            <v>6909.13</v>
          </cell>
        </row>
        <row r="92">
          <cell r="C92" t="str">
            <v>061016253</v>
          </cell>
          <cell r="D92" t="str">
            <v>CANDLEWOOD SA</v>
          </cell>
          <cell r="E92">
            <v>400</v>
          </cell>
          <cell r="F92">
            <v>2191998</v>
          </cell>
          <cell r="G92">
            <v>4800000</v>
          </cell>
          <cell r="H92">
            <v>4696648.91</v>
          </cell>
          <cell r="I92" t="str">
            <v>P</v>
          </cell>
          <cell r="J92">
            <v>7.4812500000000002</v>
          </cell>
          <cell r="K92" t="str">
            <v>A</v>
          </cell>
          <cell r="L92">
            <v>36062.89</v>
          </cell>
          <cell r="M92">
            <v>1</v>
          </cell>
          <cell r="N92" t="str">
            <v>Y</v>
          </cell>
          <cell r="O92">
            <v>3012002</v>
          </cell>
          <cell r="P92">
            <v>40623.43</v>
          </cell>
          <cell r="Q92">
            <v>5621.59</v>
          </cell>
        </row>
        <row r="93">
          <cell r="C93" t="str">
            <v>061016489</v>
          </cell>
          <cell r="D93" t="str">
            <v>COURTYARD BY</v>
          </cell>
          <cell r="E93">
            <v>500</v>
          </cell>
          <cell r="F93">
            <v>11181997</v>
          </cell>
          <cell r="G93">
            <v>14175000</v>
          </cell>
          <cell r="H93">
            <v>13225457.15</v>
          </cell>
          <cell r="I93" t="str">
            <v>Q</v>
          </cell>
          <cell r="J93">
            <v>6.8312499999999998</v>
          </cell>
          <cell r="K93" t="str">
            <v>A</v>
          </cell>
          <cell r="L93">
            <v>12073.24</v>
          </cell>
          <cell r="M93">
            <v>1</v>
          </cell>
          <cell r="N93" t="str">
            <v>Y</v>
          </cell>
          <cell r="O93">
            <v>12012002</v>
          </cell>
          <cell r="P93">
            <v>206964.45</v>
          </cell>
          <cell r="Q93">
            <v>0</v>
          </cell>
        </row>
        <row r="94">
          <cell r="C94" t="str">
            <v>061016500</v>
          </cell>
          <cell r="D94" t="str">
            <v>EMBASSY SUITE</v>
          </cell>
          <cell r="E94">
            <v>400</v>
          </cell>
          <cell r="F94">
            <v>2181998</v>
          </cell>
          <cell r="G94">
            <v>34118632.259999998</v>
          </cell>
          <cell r="H94">
            <v>33919691.299999997</v>
          </cell>
          <cell r="I94" t="str">
            <v>Q</v>
          </cell>
          <cell r="J94">
            <v>6.3312499999999998</v>
          </cell>
          <cell r="K94" t="str">
            <v>A</v>
          </cell>
          <cell r="L94">
            <v>30122.05</v>
          </cell>
          <cell r="M94">
            <v>1</v>
          </cell>
          <cell r="N94" t="str">
            <v>Y</v>
          </cell>
          <cell r="O94">
            <v>3012002</v>
          </cell>
          <cell r="P94">
            <v>705464.44</v>
          </cell>
          <cell r="Q94">
            <v>48823.8</v>
          </cell>
        </row>
        <row r="95">
          <cell r="C95" t="str">
            <v>061016528</v>
          </cell>
          <cell r="D95" t="str">
            <v>CANDLEWOOD CA</v>
          </cell>
          <cell r="E95">
            <v>400</v>
          </cell>
          <cell r="F95">
            <v>5281998</v>
          </cell>
          <cell r="G95">
            <v>3440000</v>
          </cell>
          <cell r="H95">
            <v>3351928.38</v>
          </cell>
          <cell r="I95" t="str">
            <v>P</v>
          </cell>
          <cell r="J95">
            <v>6.9812500000000002</v>
          </cell>
          <cell r="K95" t="str">
            <v>A</v>
          </cell>
          <cell r="L95">
            <v>24738.23</v>
          </cell>
          <cell r="M95">
            <v>1</v>
          </cell>
          <cell r="N95" t="str">
            <v>Y</v>
          </cell>
          <cell r="O95">
            <v>6012002</v>
          </cell>
          <cell r="P95">
            <v>97722.74</v>
          </cell>
          <cell r="Q95">
            <v>4094.74</v>
          </cell>
        </row>
        <row r="96">
          <cell r="C96" t="str">
            <v>061016535</v>
          </cell>
          <cell r="D96" t="str">
            <v>CANDLEWOOD HO</v>
          </cell>
          <cell r="E96">
            <v>400</v>
          </cell>
          <cell r="F96">
            <v>3261998</v>
          </cell>
          <cell r="G96">
            <v>6300000</v>
          </cell>
          <cell r="H96">
            <v>6131344.5</v>
          </cell>
          <cell r="I96" t="str">
            <v>P</v>
          </cell>
          <cell r="J96">
            <v>6.9812500000000002</v>
          </cell>
          <cell r="K96" t="str">
            <v>A</v>
          </cell>
          <cell r="L96">
            <v>44988.4</v>
          </cell>
          <cell r="M96">
            <v>1</v>
          </cell>
          <cell r="N96" t="str">
            <v>Y</v>
          </cell>
          <cell r="O96">
            <v>4012002</v>
          </cell>
          <cell r="P96">
            <v>202164.25</v>
          </cell>
          <cell r="Q96">
            <v>9209.69</v>
          </cell>
        </row>
        <row r="97">
          <cell r="C97" t="str">
            <v>061016575</v>
          </cell>
          <cell r="D97" t="str">
            <v>CANDLEWOOD MI</v>
          </cell>
          <cell r="E97">
            <v>400</v>
          </cell>
          <cell r="F97">
            <v>11261997</v>
          </cell>
          <cell r="G97">
            <v>5800000</v>
          </cell>
          <cell r="H97">
            <v>5644703.0099999998</v>
          </cell>
          <cell r="I97" t="str">
            <v>P</v>
          </cell>
          <cell r="J97">
            <v>6.9812500000000002</v>
          </cell>
          <cell r="K97" t="str">
            <v>A</v>
          </cell>
          <cell r="L97">
            <v>41659.599999999999</v>
          </cell>
          <cell r="M97">
            <v>1</v>
          </cell>
          <cell r="N97" t="str">
            <v>Y</v>
          </cell>
          <cell r="O97">
            <v>12012001</v>
          </cell>
          <cell r="P97">
            <v>120786.36</v>
          </cell>
          <cell r="Q97">
            <v>8206.15</v>
          </cell>
        </row>
        <row r="98">
          <cell r="C98" t="str">
            <v>061016576</v>
          </cell>
          <cell r="D98" t="str">
            <v>CANDLEWOOD GA</v>
          </cell>
          <cell r="E98">
            <v>310</v>
          </cell>
          <cell r="F98">
            <v>5081998</v>
          </cell>
          <cell r="G98">
            <v>6225000</v>
          </cell>
          <cell r="H98">
            <v>6105709.5099999998</v>
          </cell>
          <cell r="I98" t="str">
            <v>P</v>
          </cell>
          <cell r="J98">
            <v>6.9812500000000002</v>
          </cell>
          <cell r="K98" t="str">
            <v>A</v>
          </cell>
          <cell r="L98">
            <v>44672.87</v>
          </cell>
          <cell r="M98">
            <v>1</v>
          </cell>
          <cell r="N98" t="str">
            <v>Y</v>
          </cell>
          <cell r="O98">
            <v>6012002</v>
          </cell>
          <cell r="P98">
            <v>141935.4</v>
          </cell>
          <cell r="Q98">
            <v>6611.01</v>
          </cell>
        </row>
        <row r="99">
          <cell r="C99" t="str">
            <v>061016732</v>
          </cell>
          <cell r="D99" t="str">
            <v>CANDLEWOOD HO</v>
          </cell>
          <cell r="E99">
            <v>400</v>
          </cell>
          <cell r="F99">
            <v>2051998</v>
          </cell>
          <cell r="G99">
            <v>4875000</v>
          </cell>
          <cell r="H99">
            <v>4770034.04</v>
          </cell>
          <cell r="I99" t="str">
            <v>P</v>
          </cell>
          <cell r="J99">
            <v>7.4812500000000002</v>
          </cell>
          <cell r="K99" t="str">
            <v>A</v>
          </cell>
          <cell r="L99">
            <v>36626.370000000003</v>
          </cell>
          <cell r="M99">
            <v>1</v>
          </cell>
          <cell r="N99" t="str">
            <v>Y</v>
          </cell>
          <cell r="O99">
            <v>3012002</v>
          </cell>
          <cell r="P99">
            <v>40357.050000000003</v>
          </cell>
          <cell r="Q99">
            <v>5100.5</v>
          </cell>
        </row>
        <row r="100">
          <cell r="C100" t="str">
            <v>061016785</v>
          </cell>
          <cell r="D100" t="str">
            <v>CANDLEWOOD LI</v>
          </cell>
          <cell r="E100">
            <v>400</v>
          </cell>
          <cell r="F100">
            <v>4151998</v>
          </cell>
          <cell r="G100">
            <v>6150000</v>
          </cell>
          <cell r="H100">
            <v>5575145.5300000003</v>
          </cell>
          <cell r="I100" t="str">
            <v>P</v>
          </cell>
          <cell r="J100">
            <v>6.9812500000000002</v>
          </cell>
          <cell r="K100" t="str">
            <v>A</v>
          </cell>
          <cell r="L100">
            <v>40966.269999999997</v>
          </cell>
          <cell r="M100">
            <v>1</v>
          </cell>
          <cell r="N100" t="str">
            <v>Y</v>
          </cell>
          <cell r="O100">
            <v>3012002</v>
          </cell>
          <cell r="P100">
            <v>233450.05</v>
          </cell>
          <cell r="Q100">
            <v>8080.89</v>
          </cell>
        </row>
        <row r="101">
          <cell r="C101" t="str">
            <v>061016859</v>
          </cell>
          <cell r="D101" t="str">
            <v>CANDLEWOOD AR</v>
          </cell>
          <cell r="E101">
            <v>400</v>
          </cell>
          <cell r="F101">
            <v>3241998</v>
          </cell>
          <cell r="G101">
            <v>5325000</v>
          </cell>
          <cell r="H101">
            <v>5211932.7300000004</v>
          </cell>
          <cell r="I101" t="str">
            <v>P</v>
          </cell>
          <cell r="J101">
            <v>6.9812500000000002</v>
          </cell>
          <cell r="K101" t="str">
            <v>A</v>
          </cell>
          <cell r="L101">
            <v>38242.269999999997</v>
          </cell>
          <cell r="M101">
            <v>1</v>
          </cell>
          <cell r="N101" t="str">
            <v>Y</v>
          </cell>
          <cell r="O101">
            <v>4012002</v>
          </cell>
          <cell r="P101">
            <v>160576.51</v>
          </cell>
          <cell r="Q101">
            <v>6532.85</v>
          </cell>
        </row>
        <row r="102">
          <cell r="C102" t="str">
            <v>061017143</v>
          </cell>
          <cell r="D102" t="str">
            <v>CANDLEWOODHOT</v>
          </cell>
          <cell r="E102">
            <v>400</v>
          </cell>
          <cell r="F102">
            <v>5211998</v>
          </cell>
          <cell r="G102">
            <v>5720000</v>
          </cell>
          <cell r="H102">
            <v>5385622.2000000002</v>
          </cell>
          <cell r="I102" t="str">
            <v>P</v>
          </cell>
          <cell r="J102">
            <v>6.9812500000000002</v>
          </cell>
          <cell r="K102" t="str">
            <v>A</v>
          </cell>
          <cell r="L102">
            <v>39404.300000000003</v>
          </cell>
          <cell r="M102">
            <v>1</v>
          </cell>
          <cell r="N102" t="str">
            <v>Y</v>
          </cell>
          <cell r="O102">
            <v>6012002</v>
          </cell>
          <cell r="P102">
            <v>139230.01</v>
          </cell>
          <cell r="Q102">
            <v>5909.25</v>
          </cell>
        </row>
        <row r="103">
          <cell r="C103" t="str">
            <v>061017227</v>
          </cell>
          <cell r="D103" t="str">
            <v>FAIRFIELD INN</v>
          </cell>
          <cell r="E103">
            <v>500</v>
          </cell>
          <cell r="F103">
            <v>6121998</v>
          </cell>
          <cell r="G103">
            <v>4800000</v>
          </cell>
          <cell r="H103">
            <v>4731713.3499999996</v>
          </cell>
          <cell r="I103" t="str">
            <v>P</v>
          </cell>
          <cell r="J103">
            <v>6.625</v>
          </cell>
          <cell r="K103" t="str">
            <v>A</v>
          </cell>
          <cell r="L103">
            <v>32945.61</v>
          </cell>
          <cell r="M103">
            <v>1</v>
          </cell>
          <cell r="N103" t="str">
            <v>Y</v>
          </cell>
          <cell r="O103">
            <v>7012003</v>
          </cell>
          <cell r="P103">
            <v>23171.27</v>
          </cell>
          <cell r="Q103">
            <v>8793.7199999999993</v>
          </cell>
        </row>
        <row r="104">
          <cell r="C104" t="str">
            <v>061017241</v>
          </cell>
          <cell r="D104" t="str">
            <v>MARRIOTT SUIT</v>
          </cell>
          <cell r="E104">
            <v>210</v>
          </cell>
          <cell r="F104">
            <v>9101998</v>
          </cell>
          <cell r="G104">
            <v>34500000</v>
          </cell>
          <cell r="H104">
            <v>34100764.880000003</v>
          </cell>
          <cell r="I104" t="str">
            <v>P</v>
          </cell>
          <cell r="J104">
            <v>6.4312500000000004</v>
          </cell>
          <cell r="K104" t="str">
            <v>A</v>
          </cell>
          <cell r="L104">
            <v>234213.5</v>
          </cell>
          <cell r="M104">
            <v>1</v>
          </cell>
          <cell r="N104" t="str">
            <v>Y</v>
          </cell>
          <cell r="O104">
            <v>10012003</v>
          </cell>
          <cell r="P104">
            <v>0</v>
          </cell>
          <cell r="Q104">
            <v>0</v>
          </cell>
        </row>
        <row r="105">
          <cell r="C105" t="str">
            <v>061017242</v>
          </cell>
          <cell r="D105" t="str">
            <v>MARRIOTT PARK</v>
          </cell>
          <cell r="E105">
            <v>300</v>
          </cell>
          <cell r="F105">
            <v>12291998</v>
          </cell>
          <cell r="G105">
            <v>42700000</v>
          </cell>
          <cell r="H105">
            <v>41370816.960000001</v>
          </cell>
          <cell r="I105" t="str">
            <v>P</v>
          </cell>
          <cell r="J105">
            <v>8.25</v>
          </cell>
          <cell r="K105" t="str">
            <v>A</v>
          </cell>
          <cell r="L105">
            <v>332059.14</v>
          </cell>
          <cell r="M105">
            <v>1</v>
          </cell>
          <cell r="N105" t="str">
            <v>Y</v>
          </cell>
          <cell r="O105">
            <v>1012004</v>
          </cell>
          <cell r="P105">
            <v>0</v>
          </cell>
          <cell r="Q105">
            <v>0</v>
          </cell>
        </row>
        <row r="106">
          <cell r="C106" t="str">
            <v>061017290</v>
          </cell>
          <cell r="D106" t="str">
            <v>CANDLEWOOD- D</v>
          </cell>
          <cell r="E106">
            <v>400</v>
          </cell>
          <cell r="F106">
            <v>5221998</v>
          </cell>
          <cell r="G106">
            <v>6175000</v>
          </cell>
          <cell r="H106">
            <v>6056667.6500000004</v>
          </cell>
          <cell r="I106" t="str">
            <v>P</v>
          </cell>
          <cell r="J106">
            <v>6.9812500000000002</v>
          </cell>
          <cell r="K106" t="str">
            <v>A</v>
          </cell>
          <cell r="L106">
            <v>44314.05</v>
          </cell>
          <cell r="M106">
            <v>1</v>
          </cell>
          <cell r="N106" t="str">
            <v>Y</v>
          </cell>
          <cell r="O106">
            <v>6012002</v>
          </cell>
          <cell r="P106">
            <v>190260.05</v>
          </cell>
          <cell r="Q106">
            <v>6672.67</v>
          </cell>
        </row>
        <row r="107">
          <cell r="C107" t="str">
            <v>061017291</v>
          </cell>
          <cell r="D107" t="str">
            <v>CANDLEWOOD-OR</v>
          </cell>
          <cell r="E107">
            <v>400</v>
          </cell>
          <cell r="F107">
            <v>6291998</v>
          </cell>
          <cell r="G107">
            <v>5460000</v>
          </cell>
          <cell r="H107">
            <v>5313245.58</v>
          </cell>
          <cell r="I107" t="str">
            <v>P</v>
          </cell>
          <cell r="J107">
            <v>6.9812500000000002</v>
          </cell>
          <cell r="K107" t="str">
            <v>A</v>
          </cell>
          <cell r="L107">
            <v>38820.03</v>
          </cell>
          <cell r="M107">
            <v>1</v>
          </cell>
          <cell r="N107" t="str">
            <v>Y</v>
          </cell>
          <cell r="O107">
            <v>7012002</v>
          </cell>
          <cell r="P107">
            <v>134663.07999999999</v>
          </cell>
          <cell r="Q107">
            <v>6313.16</v>
          </cell>
        </row>
        <row r="108">
          <cell r="C108" t="str">
            <v>061017292</v>
          </cell>
          <cell r="D108" t="str">
            <v>CANDLEWOODCOL</v>
          </cell>
          <cell r="E108">
            <v>206</v>
          </cell>
          <cell r="F108">
            <v>7311998</v>
          </cell>
          <cell r="G108">
            <v>5075000</v>
          </cell>
          <cell r="H108">
            <v>4983399.49</v>
          </cell>
          <cell r="I108" t="str">
            <v>P</v>
          </cell>
          <cell r="J108">
            <v>6.9812500000000002</v>
          </cell>
          <cell r="K108" t="str">
            <v>A</v>
          </cell>
          <cell r="L108">
            <v>36359.19</v>
          </cell>
          <cell r="M108">
            <v>1</v>
          </cell>
          <cell r="N108" t="str">
            <v>Y</v>
          </cell>
          <cell r="O108">
            <v>8012002</v>
          </cell>
          <cell r="P108">
            <v>107131.93</v>
          </cell>
          <cell r="Q108">
            <v>6699.7</v>
          </cell>
        </row>
        <row r="109">
          <cell r="C109" t="str">
            <v>061017293</v>
          </cell>
          <cell r="D109" t="str">
            <v>CANDLEWOOD-ST</v>
          </cell>
          <cell r="E109">
            <v>208</v>
          </cell>
          <cell r="F109">
            <v>6301998</v>
          </cell>
          <cell r="G109">
            <v>4350000</v>
          </cell>
          <cell r="H109">
            <v>4160378.17</v>
          </cell>
          <cell r="I109" t="str">
            <v>P</v>
          </cell>
          <cell r="J109">
            <v>6.9812500000000002</v>
          </cell>
          <cell r="K109" t="str">
            <v>A</v>
          </cell>
          <cell r="L109">
            <v>30396.86</v>
          </cell>
          <cell r="M109">
            <v>1</v>
          </cell>
          <cell r="N109" t="str">
            <v>Y</v>
          </cell>
          <cell r="O109">
            <v>7012002</v>
          </cell>
          <cell r="P109">
            <v>128954.52</v>
          </cell>
          <cell r="Q109">
            <v>5254.59</v>
          </cell>
        </row>
        <row r="110">
          <cell r="C110" t="str">
            <v>061017401</v>
          </cell>
          <cell r="D110" t="str">
            <v>CANDLEWOOD- H</v>
          </cell>
          <cell r="E110">
            <v>400</v>
          </cell>
          <cell r="F110">
            <v>7211998</v>
          </cell>
          <cell r="G110">
            <v>5250000</v>
          </cell>
          <cell r="H110">
            <v>4721875.72</v>
          </cell>
          <cell r="I110" t="str">
            <v>P</v>
          </cell>
          <cell r="J110">
            <v>6.9812500000000002</v>
          </cell>
          <cell r="K110" t="str">
            <v>A</v>
          </cell>
          <cell r="L110">
            <v>34451.1</v>
          </cell>
          <cell r="M110">
            <v>1</v>
          </cell>
          <cell r="N110" t="str">
            <v>Y</v>
          </cell>
          <cell r="O110">
            <v>8012002</v>
          </cell>
          <cell r="P110">
            <v>104009.65</v>
          </cell>
          <cell r="Q110">
            <v>5305.92</v>
          </cell>
        </row>
        <row r="111">
          <cell r="C111" t="str">
            <v>061017402</v>
          </cell>
          <cell r="D111" t="str">
            <v>CANDLEWOOD-AT</v>
          </cell>
          <cell r="E111">
            <v>400</v>
          </cell>
          <cell r="F111">
            <v>9101998</v>
          </cell>
          <cell r="G111">
            <v>5975000</v>
          </cell>
          <cell r="H111">
            <v>5595517.4299999997</v>
          </cell>
          <cell r="I111" t="str">
            <v>P</v>
          </cell>
          <cell r="J111">
            <v>6.9812500000000002</v>
          </cell>
          <cell r="K111" t="str">
            <v>A</v>
          </cell>
          <cell r="L111">
            <v>40712.44</v>
          </cell>
          <cell r="M111">
            <v>1</v>
          </cell>
          <cell r="N111" t="str">
            <v>Y</v>
          </cell>
          <cell r="O111">
            <v>10012002</v>
          </cell>
          <cell r="P111">
            <v>131769.89000000001</v>
          </cell>
          <cell r="Q111">
            <v>6085.83</v>
          </cell>
        </row>
        <row r="112">
          <cell r="C112" t="str">
            <v>061017403</v>
          </cell>
          <cell r="D112" t="str">
            <v>CANDLEWOOD -</v>
          </cell>
          <cell r="E112">
            <v>400</v>
          </cell>
          <cell r="F112">
            <v>7151998</v>
          </cell>
          <cell r="G112">
            <v>5600000</v>
          </cell>
          <cell r="H112">
            <v>5327736.49</v>
          </cell>
          <cell r="I112" t="str">
            <v>P</v>
          </cell>
          <cell r="J112">
            <v>6.9812500000000002</v>
          </cell>
          <cell r="K112" t="str">
            <v>A</v>
          </cell>
          <cell r="L112">
            <v>38871.49</v>
          </cell>
          <cell r="M112">
            <v>1</v>
          </cell>
          <cell r="N112" t="str">
            <v>Y</v>
          </cell>
          <cell r="O112">
            <v>8012002</v>
          </cell>
          <cell r="P112">
            <v>146346.76999999999</v>
          </cell>
          <cell r="Q112">
            <v>7176.21</v>
          </cell>
        </row>
        <row r="113">
          <cell r="C113" t="str">
            <v>061017405</v>
          </cell>
          <cell r="D113" t="str">
            <v>CANDLEWOOD WA</v>
          </cell>
          <cell r="E113">
            <v>109</v>
          </cell>
          <cell r="F113">
            <v>10051998</v>
          </cell>
          <cell r="G113">
            <v>6500000</v>
          </cell>
          <cell r="H113">
            <v>6407946.5999999996</v>
          </cell>
          <cell r="I113" t="str">
            <v>P</v>
          </cell>
          <cell r="J113">
            <v>7.4812500000000002</v>
          </cell>
          <cell r="K113" t="str">
            <v>A</v>
          </cell>
          <cell r="L113">
            <v>48627.24</v>
          </cell>
          <cell r="M113">
            <v>1</v>
          </cell>
          <cell r="N113" t="str">
            <v>Y</v>
          </cell>
          <cell r="O113">
            <v>11012002</v>
          </cell>
          <cell r="P113">
            <v>145283.41</v>
          </cell>
          <cell r="Q113">
            <v>6549.71</v>
          </cell>
        </row>
        <row r="114">
          <cell r="C114" t="str">
            <v>061017515</v>
          </cell>
          <cell r="D114" t="str">
            <v>CANDLEWOOD DA</v>
          </cell>
          <cell r="E114">
            <v>400</v>
          </cell>
          <cell r="F114">
            <v>9171998</v>
          </cell>
          <cell r="G114">
            <v>4875000</v>
          </cell>
          <cell r="H114">
            <v>4799535.62</v>
          </cell>
          <cell r="I114" t="str">
            <v>P</v>
          </cell>
          <cell r="J114">
            <v>6.9812500000000002</v>
          </cell>
          <cell r="K114" t="str">
            <v>A</v>
          </cell>
          <cell r="L114">
            <v>34920.959999999999</v>
          </cell>
          <cell r="M114">
            <v>1</v>
          </cell>
          <cell r="N114" t="str">
            <v>Y</v>
          </cell>
          <cell r="O114">
            <v>10012002</v>
          </cell>
          <cell r="P114">
            <v>157649.46</v>
          </cell>
          <cell r="Q114">
            <v>6122.03</v>
          </cell>
        </row>
        <row r="115">
          <cell r="C115" t="str">
            <v>061017847</v>
          </cell>
          <cell r="D115" t="str">
            <v>CANDLEWOOD -</v>
          </cell>
          <cell r="E115">
            <v>401</v>
          </cell>
          <cell r="F115">
            <v>12281998</v>
          </cell>
          <cell r="G115">
            <v>5950000</v>
          </cell>
          <cell r="H115">
            <v>5643191.0199999996</v>
          </cell>
          <cell r="I115" t="str">
            <v>P</v>
          </cell>
          <cell r="J115">
            <v>9.25</v>
          </cell>
          <cell r="K115" t="str">
            <v>A</v>
          </cell>
          <cell r="L115">
            <v>49438.35</v>
          </cell>
          <cell r="M115">
            <v>1</v>
          </cell>
          <cell r="N115" t="str">
            <v>Y</v>
          </cell>
          <cell r="O115">
            <v>1012003</v>
          </cell>
          <cell r="P115">
            <v>149711</v>
          </cell>
          <cell r="Q115">
            <v>6062.75</v>
          </cell>
        </row>
        <row r="116">
          <cell r="C116" t="str">
            <v>061017875</v>
          </cell>
          <cell r="D116" t="str">
            <v>TOWNE PLACE S</v>
          </cell>
          <cell r="E116">
            <v>501</v>
          </cell>
          <cell r="F116">
            <v>4151999</v>
          </cell>
          <cell r="G116">
            <v>5500000</v>
          </cell>
          <cell r="H116">
            <v>5483760.5499999998</v>
          </cell>
          <cell r="I116" t="str">
            <v>P</v>
          </cell>
          <cell r="J116">
            <v>8</v>
          </cell>
          <cell r="K116" t="str">
            <v>A</v>
          </cell>
          <cell r="L116">
            <v>42862.66</v>
          </cell>
          <cell r="M116">
            <v>1</v>
          </cell>
          <cell r="N116" t="str">
            <v>Y</v>
          </cell>
          <cell r="O116">
            <v>5012004</v>
          </cell>
          <cell r="P116">
            <v>55130.080000000002</v>
          </cell>
          <cell r="Q116">
            <v>3791.27</v>
          </cell>
        </row>
        <row r="117">
          <cell r="C117" t="str">
            <v>061018428</v>
          </cell>
          <cell r="D117" t="str">
            <v>CANDLEWOOD-CL</v>
          </cell>
          <cell r="E117">
            <v>206</v>
          </cell>
          <cell r="F117">
            <v>12151998</v>
          </cell>
          <cell r="G117">
            <v>7400000</v>
          </cell>
          <cell r="H117">
            <v>7026199.04</v>
          </cell>
          <cell r="I117" t="str">
            <v>P</v>
          </cell>
          <cell r="J117">
            <v>9.25</v>
          </cell>
          <cell r="K117" t="str">
            <v>A</v>
          </cell>
          <cell r="L117">
            <v>61554.48</v>
          </cell>
          <cell r="M117">
            <v>1</v>
          </cell>
          <cell r="N117" t="str">
            <v>Y</v>
          </cell>
          <cell r="O117">
            <v>1012003</v>
          </cell>
          <cell r="P117">
            <v>108084.98</v>
          </cell>
          <cell r="Q117">
            <v>5527.81</v>
          </cell>
        </row>
        <row r="118">
          <cell r="C118" t="str">
            <v>061018429</v>
          </cell>
          <cell r="D118" t="str">
            <v>CANDLEWOOD-OK</v>
          </cell>
          <cell r="E118">
            <v>400</v>
          </cell>
          <cell r="F118">
            <v>2251999</v>
          </cell>
          <cell r="G118">
            <v>4600000</v>
          </cell>
          <cell r="H118">
            <v>4554328.03</v>
          </cell>
          <cell r="I118" t="str">
            <v>P</v>
          </cell>
          <cell r="J118">
            <v>8.75</v>
          </cell>
          <cell r="K118" t="str">
            <v>A</v>
          </cell>
          <cell r="L118">
            <v>38255.629999999997</v>
          </cell>
          <cell r="M118">
            <v>1</v>
          </cell>
          <cell r="N118" t="str">
            <v>Y</v>
          </cell>
          <cell r="O118">
            <v>3012003</v>
          </cell>
          <cell r="P118">
            <v>92018.44</v>
          </cell>
          <cell r="Q118">
            <v>5522.41</v>
          </cell>
        </row>
        <row r="119">
          <cell r="C119" t="str">
            <v>061018430</v>
          </cell>
          <cell r="D119" t="str">
            <v>CANDLEWOOD CH</v>
          </cell>
          <cell r="E119">
            <v>400</v>
          </cell>
          <cell r="F119">
            <v>3251999</v>
          </cell>
          <cell r="G119">
            <v>11480000</v>
          </cell>
          <cell r="H119">
            <v>11374619.300000001</v>
          </cell>
          <cell r="I119" t="str">
            <v>P</v>
          </cell>
          <cell r="J119">
            <v>9.25</v>
          </cell>
          <cell r="K119" t="str">
            <v>A</v>
          </cell>
          <cell r="L119">
            <v>99372.25</v>
          </cell>
          <cell r="M119">
            <v>1</v>
          </cell>
          <cell r="N119" t="str">
            <v>Y</v>
          </cell>
          <cell r="O119">
            <v>4012003</v>
          </cell>
          <cell r="P119">
            <v>109824.32000000001</v>
          </cell>
          <cell r="Q119">
            <v>9085.2099999999991</v>
          </cell>
        </row>
        <row r="120">
          <cell r="C120" t="str">
            <v>061024031</v>
          </cell>
          <cell r="D120" t="str">
            <v>COURTYARD - F</v>
          </cell>
          <cell r="E120">
            <v>308</v>
          </cell>
          <cell r="F120">
            <v>12041998</v>
          </cell>
          <cell r="G120">
            <v>1125000</v>
          </cell>
          <cell r="H120">
            <v>640986.79</v>
          </cell>
          <cell r="I120" t="str">
            <v>P</v>
          </cell>
          <cell r="J120">
            <v>8.25</v>
          </cell>
          <cell r="K120" t="str">
            <v>A</v>
          </cell>
          <cell r="L120">
            <v>5244.4</v>
          </cell>
          <cell r="M120">
            <v>1</v>
          </cell>
          <cell r="N120" t="str">
            <v>Y</v>
          </cell>
          <cell r="O120">
            <v>8012002</v>
          </cell>
          <cell r="P120">
            <v>0</v>
          </cell>
          <cell r="Q120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8">
          <cell r="C8">
            <v>5.5551999999999997E-2</v>
          </cell>
        </row>
        <row r="10">
          <cell r="H10">
            <v>100.53125</v>
          </cell>
        </row>
        <row r="13">
          <cell r="C13">
            <v>5.6160000000000002E-2</v>
          </cell>
        </row>
        <row r="19">
          <cell r="G19">
            <v>100.734375</v>
          </cell>
        </row>
        <row r="20">
          <cell r="G20">
            <v>112</v>
          </cell>
          <cell r="H20">
            <v>5.1055111664026613</v>
          </cell>
        </row>
        <row r="21">
          <cell r="G21">
            <v>105</v>
          </cell>
          <cell r="H21">
            <v>5.6417740511748091</v>
          </cell>
        </row>
        <row r="23">
          <cell r="G23">
            <v>108.5</v>
          </cell>
          <cell r="H23">
            <v>6.0886206224370962</v>
          </cell>
        </row>
        <row r="26">
          <cell r="G26">
            <v>113.15625</v>
          </cell>
          <cell r="H26">
            <v>12.850486764962518</v>
          </cell>
        </row>
        <row r="149">
          <cell r="E149">
            <v>397900000</v>
          </cell>
        </row>
        <row r="151">
          <cell r="U151">
            <v>6.3702559417578835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</sheetNames>
    <sheetDataSet>
      <sheetData sheetId="0" refreshError="1"/>
      <sheetData sheetId="1" refreshError="1"/>
      <sheetData sheetId="2" refreshError="1">
        <row r="5">
          <cell r="F5">
            <v>1.9189999999999999E-2</v>
          </cell>
        </row>
        <row r="6">
          <cell r="F6">
            <v>2.2869999999999998E-2</v>
          </cell>
        </row>
        <row r="7">
          <cell r="F7">
            <v>3.2730000000000002E-2</v>
          </cell>
        </row>
        <row r="8">
          <cell r="F8">
            <v>3.721E-2</v>
          </cell>
        </row>
        <row r="14">
          <cell r="F14">
            <v>5.1180000000000003E-2</v>
          </cell>
          <cell r="G14">
            <v>98.140625</v>
          </cell>
          <cell r="H14">
            <v>7.6103593821575819</v>
          </cell>
        </row>
        <row r="15">
          <cell r="F15">
            <v>5.6120000000000003E-2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30-01 DB"/>
      <sheetName val="Sheet2"/>
      <sheetName val="Sheet1 (2)"/>
      <sheetName val="Sheet1"/>
      <sheetName val="Cover Page"/>
      <sheetName val="Security History"/>
      <sheetName val="Pipeline"/>
      <sheetName val="Requests"/>
      <sheetName val="Macro-Level Slowdown"/>
      <sheetName val="Table of Contents"/>
      <sheetName val="Position Limit"/>
      <sheetName val="Top Ten Relationships"/>
      <sheetName val="Risk Rating"/>
      <sheetName val="Watchlist"/>
      <sheetName val="Delinquency"/>
      <sheetName val="Maturing Loans"/>
      <sheetName val="Interest Rate Risk"/>
      <sheetName val="Position by State"/>
      <sheetName val="Position by Type"/>
      <sheetName val="Position by LTV"/>
      <sheetName val="Position by DSCR"/>
      <sheetName val="Top Ten Commitments"/>
      <sheetName val="Monthly Reports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1">
          <cell r="A1" t="str">
            <v>ohu</v>
          </cell>
        </row>
      </sheetData>
      <sheetData sheetId="6" refreshError="1">
        <row r="1">
          <cell r="A1" t="str">
            <v>INTERMEDIATE FINANCE GROUP</v>
          </cell>
        </row>
      </sheetData>
      <sheetData sheetId="7" refreshError="1">
        <row r="1">
          <cell r="A1" t="str">
            <v>INTERMEDIATE FINANCE GROUP</v>
          </cell>
        </row>
      </sheetData>
      <sheetData sheetId="8" refreshError="1">
        <row r="1">
          <cell r="A1" t="str">
            <v>INTERMEDIATE FINANCE GROUP</v>
          </cell>
        </row>
      </sheetData>
      <sheetData sheetId="9" refreshError="1">
        <row r="1">
          <cell r="A1" t="str">
            <v>INTERMEDIATE FINANCE GROUP</v>
          </cell>
        </row>
      </sheetData>
      <sheetData sheetId="10"/>
      <sheetData sheetId="11" refreshError="1"/>
      <sheetData sheetId="12" refreshError="1">
        <row r="1">
          <cell r="A1" t="str">
            <v>INTERMEDIATE FINANCE GROUP</v>
          </cell>
        </row>
      </sheetData>
      <sheetData sheetId="13" refreshError="1">
        <row r="1">
          <cell r="A1" t="str">
            <v>INTERMEDIATE FINANCE GROUP</v>
          </cell>
        </row>
      </sheetData>
      <sheetData sheetId="14" refreshError="1">
        <row r="1">
          <cell r="A1" t="str">
            <v>INTERMEDIATE FINANCE GROUP</v>
          </cell>
        </row>
      </sheetData>
      <sheetData sheetId="15" refreshError="1">
        <row r="1">
          <cell r="A1" t="str">
            <v>INTERMEDIATE FINANCE GROUP</v>
          </cell>
        </row>
      </sheetData>
      <sheetData sheetId="16" refreshError="1">
        <row r="1">
          <cell r="A1" t="str">
            <v>INTERMEDIATE FINANCE GROUP</v>
          </cell>
        </row>
      </sheetData>
      <sheetData sheetId="17" refreshError="1">
        <row r="1">
          <cell r="A1" t="str">
            <v>INTERMEDIATE FINANCE GROUP</v>
          </cell>
        </row>
      </sheetData>
      <sheetData sheetId="18" refreshError="1">
        <row r="1">
          <cell r="A1" t="str">
            <v>INTERMEDIATE FINANCE GROUP</v>
          </cell>
        </row>
      </sheetData>
      <sheetData sheetId="19" refreshError="1">
        <row r="1">
          <cell r="A1" t="str">
            <v>INTERMEDIATE FINANCE GROUP</v>
          </cell>
        </row>
      </sheetData>
      <sheetData sheetId="20" refreshError="1">
        <row r="1">
          <cell r="A1" t="str">
            <v>INTERMEDIATE FINANCE GROUP</v>
          </cell>
        </row>
      </sheetData>
      <sheetData sheetId="21" refreshError="1">
        <row r="1">
          <cell r="A1" t="str">
            <v>INTERMEDIATE FINANCE GROUP</v>
          </cell>
        </row>
      </sheetData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14">
          <cell r="C14">
            <v>5.5655999999999997E-2</v>
          </cell>
        </row>
        <row r="16">
          <cell r="C16">
            <v>5.6654999999999997E-2</v>
          </cell>
        </row>
        <row r="279">
          <cell r="E279">
            <v>30000000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 Plan"/>
      <sheetName val="Status"/>
      <sheetName val="Cover"/>
      <sheetName val="Contents"/>
      <sheetName val="Emmes All"/>
      <sheetName val="Master Services"/>
      <sheetName val="Emmes Services"/>
      <sheetName val="Services JE Grid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Services Entries"/>
      <sheetName val="Emmes Invest in LLC"/>
      <sheetName val="Invest in Partnership old"/>
      <sheetName val="Capital WP"/>
      <sheetName val="Sheet2"/>
      <sheetName val="Services Summary"/>
      <sheetName val="Emmes Summary"/>
      <sheetName val="Comp"/>
      <sheetName val="Prior Qtr"/>
      <sheetName val="Corporate GP Combining"/>
      <sheetName val="Condensed Invest in Partnership"/>
      <sheetName val="Minority "/>
      <sheetName val="Portfolio &amp; ABI"/>
      <sheetName val="Sched of Loans Pay - Investr"/>
      <sheetName val="Net Cash Invested in Ptrshps"/>
      <sheetName val="Northstar"/>
      <sheetName val="FFE"/>
      <sheetName val="ELIMINATION"/>
      <sheetName val="Services IC Worksheet"/>
      <sheetName val="PriceSyn"/>
      <sheetName val="Price"/>
      <sheetName val="InsuranceCost"/>
      <sheetName val="CRITERIA1"/>
      <sheetName val="Billing"/>
      <sheetName val="PPD"/>
      <sheetName val="RRL"/>
      <sheetName val="RENT"/>
      <sheetName val="Non-Core Properties"/>
      <sheetName val="BALANCE"/>
      <sheetName val="Data Validation"/>
      <sheetName val="Apartment Schedule"/>
      <sheetName val="0900"/>
      <sheetName val="Input"/>
      <sheetName val="WP C1 - TB (D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loom"/>
      <sheetName val="Base"/>
      <sheetName val="Statistics"/>
      <sheetName val="Scenario"/>
      <sheetName val="Trades"/>
      <sheetName val="CashFlow"/>
      <sheetName val="Agencies"/>
      <sheetName val="RunCombo"/>
      <sheetName val="Multinomial"/>
      <sheetName val="Pricing Details"/>
      <sheetName val="Breakevens"/>
      <sheetName val="Portfolio"/>
      <sheetName val="Model"/>
      <sheetName val="6-15-04 Andy"/>
      <sheetName val="Mario 6-29-04"/>
      <sheetName val="Sources and Uses"/>
      <sheetName val="Carry"/>
      <sheetName val="Trading"/>
      <sheetName val="Ignore"/>
      <sheetName val="Model2"/>
      <sheetName val="Model3"/>
      <sheetName val="Binomial -- Main"/>
      <sheetName val="Binomial"/>
      <sheetName val="Distribution"/>
      <sheetName val="Diagnostics"/>
      <sheetName val="Tables"/>
      <sheetName val="Returns"/>
      <sheetName val="Sheet1"/>
      <sheetName val="Assumptions"/>
      <sheetName val="Cashflows"/>
      <sheetName val="Fitch"/>
      <sheetName val="binom_A"/>
      <sheetName val="binom_A-2"/>
      <sheetName val="binom_B"/>
      <sheetName val="binom_C"/>
      <sheetName val="binom_RR"/>
      <sheetName val="CoreFunctions"/>
      <sheetName val="BinomialA1"/>
      <sheetName val="BinomialA2"/>
      <sheetName val="BinomialB"/>
      <sheetName val="BinomialC"/>
      <sheetName val="Daily P &amp; L"/>
      <sheetName val="Emmes &amp; Co"/>
      <sheetName val=""/>
    </sheetNames>
    <sheetDataSet>
      <sheetData sheetId="0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6/28/2004</v>
          </cell>
          <cell r="N4" t="str">
            <v>DF</v>
          </cell>
          <cell r="P4" t="str">
            <v>Par Swap as of 6/28/2004</v>
          </cell>
          <cell r="S4" t="str">
            <v>5Y forward swap as of 6/28/2004</v>
          </cell>
          <cell r="V4" t="str">
            <v>Function</v>
          </cell>
        </row>
        <row r="5">
          <cell r="F5">
            <v>0</v>
          </cell>
          <cell r="G5">
            <v>1.9110160404133936E-2</v>
          </cell>
          <cell r="H5">
            <v>1.5840762381710505E-2</v>
          </cell>
          <cell r="I5">
            <v>1.3600000000000001E-2</v>
          </cell>
          <cell r="L5">
            <v>1.3600000000000001E-2</v>
          </cell>
          <cell r="M5">
            <v>1.0011333333333334</v>
          </cell>
          <cell r="N5">
            <v>1</v>
          </cell>
          <cell r="S5">
            <v>0</v>
          </cell>
          <cell r="T5">
            <v>4.4509999999999994E-2</v>
          </cell>
        </row>
        <row r="6">
          <cell r="F6">
            <v>1</v>
          </cell>
          <cell r="G6">
            <v>2.1466483608574283E-2</v>
          </cell>
          <cell r="H6">
            <v>1.8732237259731832E-2</v>
          </cell>
          <cell r="I6">
            <v>1.6930000000000001E-2</v>
          </cell>
          <cell r="L6">
            <v>1.6930000000000001E-2</v>
          </cell>
          <cell r="M6">
            <v>1.0014108333333334</v>
          </cell>
          <cell r="N6">
            <v>0.99886794965705528</v>
          </cell>
          <cell r="P6">
            <v>8.3333333333333329E-2</v>
          </cell>
          <cell r="Q6">
            <v>1.3600000000000001E-2</v>
          </cell>
          <cell r="S6">
            <v>0.25</v>
          </cell>
          <cell r="T6">
            <v>4.4509999999999994E-2</v>
          </cell>
          <cell r="V6">
            <v>1</v>
          </cell>
        </row>
        <row r="7">
          <cell r="F7">
            <v>2</v>
          </cell>
          <cell r="G7">
            <v>2.3264736299550393E-2</v>
          </cell>
          <cell r="H7">
            <v>2.0511365165297057E-2</v>
          </cell>
          <cell r="I7">
            <v>1.6930000000000001E-2</v>
          </cell>
          <cell r="L7">
            <v>1.6930000000000001E-2</v>
          </cell>
          <cell r="M7">
            <v>1.0014108333333334</v>
          </cell>
          <cell r="N7">
            <v>0.99746069885442146</v>
          </cell>
          <cell r="P7">
            <v>0.16666666666666666</v>
          </cell>
          <cell r="Q7">
            <v>1.5220000000000001E-2</v>
          </cell>
          <cell r="S7">
            <v>0.5</v>
          </cell>
          <cell r="T7">
            <v>4.4509999999999994E-2</v>
          </cell>
          <cell r="V7">
            <v>2</v>
          </cell>
        </row>
        <row r="8">
          <cell r="F8">
            <v>3</v>
          </cell>
          <cell r="G8">
            <v>2.5064588677074617E-2</v>
          </cell>
          <cell r="H8">
            <v>2.2291280706344452E-2</v>
          </cell>
          <cell r="I8">
            <v>2.2250000000000002E-2</v>
          </cell>
          <cell r="L8">
            <v>2.2250000000000002E-2</v>
          </cell>
          <cell r="M8">
            <v>1.0018541666666667</v>
          </cell>
          <cell r="N8">
            <v>0.99605543065101132</v>
          </cell>
          <cell r="P8">
            <v>0.25</v>
          </cell>
          <cell r="Q8">
            <v>1.5789999999999998E-2</v>
          </cell>
          <cell r="S8">
            <v>0.75</v>
          </cell>
          <cell r="T8">
            <v>4.6769999999999999E-2</v>
          </cell>
          <cell r="V8">
            <v>3</v>
          </cell>
        </row>
        <row r="9">
          <cell r="F9">
            <v>4</v>
          </cell>
          <cell r="G9">
            <v>2.6676588769706022E-2</v>
          </cell>
          <cell r="H9">
            <v>2.4087924776912573E-2</v>
          </cell>
          <cell r="I9">
            <v>2.2250000000000002E-2</v>
          </cell>
          <cell r="L9">
            <v>2.2250000000000002E-2</v>
          </cell>
          <cell r="M9">
            <v>1.0018541666666667</v>
          </cell>
          <cell r="N9">
            <v>0.99421199590859743</v>
          </cell>
          <cell r="P9">
            <v>0.33333333333333331</v>
          </cell>
          <cell r="Q9">
            <v>1.7440000000000001E-2</v>
          </cell>
          <cell r="S9">
            <v>1</v>
          </cell>
          <cell r="T9">
            <v>4.6769999999999999E-2</v>
          </cell>
          <cell r="V9">
            <v>4</v>
          </cell>
        </row>
        <row r="10">
          <cell r="F10">
            <v>5</v>
          </cell>
          <cell r="G10">
            <v>2.8289872053162135E-2</v>
          </cell>
          <cell r="H10">
            <v>2.5885371357714959E-2</v>
          </cell>
          <cell r="I10">
            <v>2.2250000000000002E-2</v>
          </cell>
          <cell r="L10">
            <v>2.2250000000000002E-2</v>
          </cell>
          <cell r="M10">
            <v>1.0018541666666667</v>
          </cell>
          <cell r="N10">
            <v>0.99237197287555734</v>
          </cell>
          <cell r="P10">
            <v>0.41666666666666663</v>
          </cell>
          <cell r="Q10">
            <v>1.8409999999999999E-2</v>
          </cell>
          <cell r="S10">
            <v>1.25</v>
          </cell>
          <cell r="T10">
            <v>4.6769999999999999E-2</v>
          </cell>
          <cell r="V10">
            <v>5</v>
          </cell>
        </row>
        <row r="11">
          <cell r="F11">
            <v>6</v>
          </cell>
          <cell r="G11">
            <v>2.9904439548892991E-2</v>
          </cell>
          <cell r="H11">
            <v>2.7683620807209763E-2</v>
          </cell>
          <cell r="I11">
            <v>2.7619999999999999E-2</v>
          </cell>
          <cell r="L11">
            <v>2.7619999999999999E-2</v>
          </cell>
          <cell r="M11">
            <v>1.0023016666666666</v>
          </cell>
          <cell r="N11">
            <v>0.99053535523772074</v>
          </cell>
          <cell r="P11">
            <v>0.49999999999999994</v>
          </cell>
          <cell r="Q11">
            <v>1.9119999999999998E-2</v>
          </cell>
          <cell r="S11">
            <v>1.5</v>
          </cell>
          <cell r="T11">
            <v>4.8750000000000002E-2</v>
          </cell>
          <cell r="V11">
            <v>0</v>
          </cell>
        </row>
        <row r="12">
          <cell r="F12">
            <v>7</v>
          </cell>
          <cell r="G12">
            <v>3.1313671140033694E-2</v>
          </cell>
          <cell r="H12">
            <v>2.9090072890613605E-2</v>
          </cell>
          <cell r="I12">
            <v>2.7619999999999999E-2</v>
          </cell>
          <cell r="L12">
            <v>2.7619999999999999E-2</v>
          </cell>
          <cell r="M12">
            <v>1.0023016666666666</v>
          </cell>
          <cell r="N12">
            <v>0.9882607085069739</v>
          </cell>
          <cell r="P12">
            <v>0.58333333333333326</v>
          </cell>
          <cell r="Q12">
            <v>2.086E-2</v>
          </cell>
          <cell r="S12">
            <v>1.75</v>
          </cell>
          <cell r="T12">
            <v>4.8750000000000002E-2</v>
          </cell>
          <cell r="V12">
            <v>1</v>
          </cell>
        </row>
        <row r="13">
          <cell r="F13">
            <v>8</v>
          </cell>
          <cell r="G13">
            <v>3.2723881069680605E-2</v>
          </cell>
          <cell r="H13">
            <v>3.0497016101834973E-2</v>
          </cell>
          <cell r="I13">
            <v>2.7619999999999999E-2</v>
          </cell>
          <cell r="L13">
            <v>2.7619999999999999E-2</v>
          </cell>
          <cell r="M13">
            <v>1.0023016666666666</v>
          </cell>
          <cell r="N13">
            <v>0.98599128523213131</v>
          </cell>
          <cell r="P13">
            <v>0.66666666666666663</v>
          </cell>
          <cell r="Q13">
            <v>2.1400000000000002E-2</v>
          </cell>
          <cell r="S13">
            <v>2</v>
          </cell>
          <cell r="T13">
            <v>4.8750000000000002E-2</v>
          </cell>
          <cell r="V13">
            <v>2</v>
          </cell>
        </row>
        <row r="14">
          <cell r="F14">
            <v>9</v>
          </cell>
          <cell r="G14">
            <v>3.4135070017030866E-2</v>
          </cell>
          <cell r="H14">
            <v>3.1904450612372237E-2</v>
          </cell>
          <cell r="I14">
            <v>3.1820000000000001E-2</v>
          </cell>
          <cell r="L14">
            <v>3.1820000000000001E-2</v>
          </cell>
          <cell r="M14">
            <v>1.0026516666666667</v>
          </cell>
          <cell r="N14">
            <v>0.98372707341814725</v>
          </cell>
          <cell r="P14">
            <v>0.75</v>
          </cell>
          <cell r="Q14">
            <v>2.2200000000000001E-2</v>
          </cell>
          <cell r="S14">
            <v>2.25</v>
          </cell>
          <cell r="T14">
            <v>5.0359999999999995E-2</v>
          </cell>
          <cell r="V14">
            <v>3</v>
          </cell>
        </row>
        <row r="15">
          <cell r="F15">
            <v>10</v>
          </cell>
          <cell r="G15">
            <v>3.5391207789223778E-2</v>
          </cell>
          <cell r="H15">
            <v>3.3295129950165148E-2</v>
          </cell>
          <cell r="I15">
            <v>3.1820000000000001E-2</v>
          </cell>
          <cell r="L15">
            <v>3.1820000000000001E-2</v>
          </cell>
          <cell r="M15">
            <v>1.0026516666666667</v>
          </cell>
          <cell r="N15">
            <v>0.98112545575131327</v>
          </cell>
          <cell r="P15">
            <v>0.83333333333333337</v>
          </cell>
          <cell r="Q15">
            <v>2.3359999999999999E-2</v>
          </cell>
          <cell r="S15">
            <v>2.5</v>
          </cell>
          <cell r="T15">
            <v>5.0359999999999995E-2</v>
          </cell>
          <cell r="V15">
            <v>4</v>
          </cell>
        </row>
        <row r="16">
          <cell r="F16">
            <v>11</v>
          </cell>
          <cell r="G16">
            <v>3.6648121263151534E-2</v>
          </cell>
          <cell r="H16">
            <v>3.4686288959299816E-2</v>
          </cell>
          <cell r="I16">
            <v>3.1820000000000001E-2</v>
          </cell>
          <cell r="L16">
            <v>3.1820000000000001E-2</v>
          </cell>
          <cell r="M16">
            <v>1.0026516666666667</v>
          </cell>
          <cell r="N16">
            <v>0.97853071846285589</v>
          </cell>
          <cell r="P16">
            <v>0.91666666666666674</v>
          </cell>
          <cell r="Q16">
            <v>2.4070000000000001E-2</v>
          </cell>
          <cell r="S16">
            <v>2.75</v>
          </cell>
          <cell r="T16">
            <v>5.0359999999999995E-2</v>
          </cell>
          <cell r="V16">
            <v>5</v>
          </cell>
        </row>
        <row r="17">
          <cell r="F17">
            <v>12</v>
          </cell>
          <cell r="G17">
            <v>3.7905810917832294E-2</v>
          </cell>
          <cell r="H17">
            <v>3.6077927805224341E-2</v>
          </cell>
          <cell r="I17">
            <v>3.5970000000000002E-2</v>
          </cell>
          <cell r="L17">
            <v>3.5970000000000002E-2</v>
          </cell>
          <cell r="M17">
            <v>1.0029975</v>
          </cell>
          <cell r="N17">
            <v>0.97594284335655535</v>
          </cell>
          <cell r="P17">
            <v>1</v>
          </cell>
          <cell r="Q17">
            <v>2.4729999999999999E-2</v>
          </cell>
          <cell r="S17">
            <v>3</v>
          </cell>
          <cell r="T17">
            <v>5.1830000000000001E-2</v>
          </cell>
          <cell r="V17">
            <v>0</v>
          </cell>
        </row>
        <row r="18">
          <cell r="F18">
            <v>13</v>
          </cell>
          <cell r="G18">
            <v>3.8933570896651837E-2</v>
          </cell>
          <cell r="H18">
            <v>3.7177825495498418E-2</v>
          </cell>
          <cell r="I18">
            <v>3.5970000000000002E-2</v>
          </cell>
          <cell r="L18">
            <v>3.5970000000000002E-2</v>
          </cell>
          <cell r="M18">
            <v>1.0029975</v>
          </cell>
          <cell r="N18">
            <v>0.97302619733005846</v>
          </cell>
          <cell r="P18">
            <v>1.0833333333333333</v>
          </cell>
          <cell r="Q18">
            <v>2.5750000000000002E-2</v>
          </cell>
          <cell r="S18">
            <v>3.25</v>
          </cell>
          <cell r="T18">
            <v>5.1830000000000001E-2</v>
          </cell>
          <cell r="V18">
            <v>1</v>
          </cell>
        </row>
        <row r="19">
          <cell r="F19">
            <v>14</v>
          </cell>
          <cell r="G19">
            <v>3.9961849197058807E-2</v>
          </cell>
          <cell r="H19">
            <v>3.8278022926002464E-2</v>
          </cell>
          <cell r="I19">
            <v>3.5970000000000002E-2</v>
          </cell>
          <cell r="L19">
            <v>3.5970000000000002E-2</v>
          </cell>
          <cell r="M19">
            <v>1.0029975</v>
          </cell>
          <cell r="N19">
            <v>0.97011826782226129</v>
          </cell>
          <cell r="P19">
            <v>1.1666666666666665</v>
          </cell>
          <cell r="Q19">
            <v>2.6509999999999999E-2</v>
          </cell>
          <cell r="S19">
            <v>3.5</v>
          </cell>
          <cell r="T19">
            <v>5.1830000000000001E-2</v>
          </cell>
          <cell r="V19">
            <v>2</v>
          </cell>
        </row>
        <row r="20">
          <cell r="F20">
            <v>15</v>
          </cell>
          <cell r="G20">
            <v>4.0992340968234231E-2</v>
          </cell>
          <cell r="H20">
            <v>3.9378520178422249E-2</v>
          </cell>
          <cell r="I20">
            <v>3.925E-2</v>
          </cell>
          <cell r="L20">
            <v>3.925E-2</v>
          </cell>
          <cell r="M20">
            <v>1.0032708333333333</v>
          </cell>
          <cell r="N20">
            <v>0.96721902878348287</v>
          </cell>
          <cell r="P20">
            <v>1.2499999999999998</v>
          </cell>
          <cell r="Q20">
            <v>2.7179999999999999E-2</v>
          </cell>
          <cell r="S20">
            <v>3.75</v>
          </cell>
          <cell r="T20">
            <v>5.3120000000000001E-2</v>
          </cell>
          <cell r="V20">
            <v>3</v>
          </cell>
        </row>
        <row r="21">
          <cell r="F21">
            <v>16</v>
          </cell>
          <cell r="G21">
            <v>4.1782342364410585E-2</v>
          </cell>
          <cell r="H21">
            <v>4.0314613877888483E-2</v>
          </cell>
          <cell r="I21">
            <v>3.925E-2</v>
          </cell>
          <cell r="L21">
            <v>3.925E-2</v>
          </cell>
          <cell r="M21">
            <v>1.0032708333333333</v>
          </cell>
          <cell r="N21">
            <v>0.96406573045678046</v>
          </cell>
          <cell r="P21">
            <v>1.333333333333333</v>
          </cell>
          <cell r="Q21">
            <v>2.809E-2</v>
          </cell>
          <cell r="S21">
            <v>4</v>
          </cell>
          <cell r="T21">
            <v>5.3120000000000001E-2</v>
          </cell>
          <cell r="V21">
            <v>4</v>
          </cell>
        </row>
        <row r="22">
          <cell r="F22">
            <v>17</v>
          </cell>
          <cell r="G22">
            <v>4.2574345482448539E-2</v>
          </cell>
          <cell r="H22">
            <v>4.1250924509590448E-2</v>
          </cell>
          <cell r="I22">
            <v>3.925E-2</v>
          </cell>
          <cell r="L22">
            <v>3.925E-2</v>
          </cell>
          <cell r="M22">
            <v>1.0032708333333333</v>
          </cell>
          <cell r="N22">
            <v>0.96092271241824578</v>
          </cell>
          <cell r="P22">
            <v>1.4166666666666663</v>
          </cell>
          <cell r="Q22">
            <v>2.8639999999999999E-2</v>
          </cell>
          <cell r="S22">
            <v>4.25</v>
          </cell>
          <cell r="T22">
            <v>5.3120000000000001E-2</v>
          </cell>
          <cell r="V22">
            <v>5</v>
          </cell>
        </row>
        <row r="23">
          <cell r="F23">
            <v>18</v>
          </cell>
          <cell r="G23">
            <v>4.3366655816846844E-2</v>
          </cell>
          <cell r="H23">
            <v>4.2190808853600714E-2</v>
          </cell>
          <cell r="I23">
            <v>4.2039999999999994E-2</v>
          </cell>
          <cell r="L23">
            <v>4.2039999999999994E-2</v>
          </cell>
          <cell r="M23">
            <v>1.0035033333333334</v>
          </cell>
          <cell r="N23">
            <v>0.95778994115239313</v>
          </cell>
          <cell r="P23">
            <v>1.4999999999999996</v>
          </cell>
          <cell r="Q23">
            <v>2.9340000000000001E-2</v>
          </cell>
          <cell r="S23">
            <v>4.5</v>
          </cell>
          <cell r="T23">
            <v>5.4240000000000003E-2</v>
          </cell>
          <cell r="V23">
            <v>0</v>
          </cell>
        </row>
        <row r="24">
          <cell r="F24">
            <v>19</v>
          </cell>
          <cell r="G24">
            <v>4.3987706897917089E-2</v>
          </cell>
          <cell r="H24">
            <v>4.2818517847472037E-2</v>
          </cell>
          <cell r="I24">
            <v>4.2039999999999994E-2</v>
          </cell>
          <cell r="L24">
            <v>4.2039999999999994E-2</v>
          </cell>
          <cell r="M24">
            <v>1.0035033333333334</v>
          </cell>
          <cell r="N24">
            <v>0.9544461979721639</v>
          </cell>
          <cell r="P24">
            <v>1.5833333333333328</v>
          </cell>
          <cell r="Q24">
            <v>3.0089999999999999E-2</v>
          </cell>
          <cell r="S24">
            <v>4.75</v>
          </cell>
          <cell r="T24">
            <v>5.4240000000000003E-2</v>
          </cell>
          <cell r="V24">
            <v>1</v>
          </cell>
        </row>
        <row r="25">
          <cell r="F25">
            <v>20</v>
          </cell>
          <cell r="G25">
            <v>4.4608946738279975E-2</v>
          </cell>
          <cell r="H25">
            <v>4.3449681571686938E-2</v>
          </cell>
          <cell r="I25">
            <v>4.2050000000000004E-2</v>
          </cell>
          <cell r="L25">
            <v>4.2050000000000004E-2</v>
          </cell>
          <cell r="M25">
            <v>1.0035041666666666</v>
          </cell>
          <cell r="N25">
            <v>0.95111412814323537</v>
          </cell>
          <cell r="P25">
            <v>1.6666666666666661</v>
          </cell>
          <cell r="Q25">
            <v>3.0499999999999999E-2</v>
          </cell>
          <cell r="S25">
            <v>5</v>
          </cell>
          <cell r="T25">
            <v>5.4240000000000003E-2</v>
          </cell>
          <cell r="V25">
            <v>2</v>
          </cell>
        </row>
        <row r="26">
          <cell r="F26">
            <v>21</v>
          </cell>
          <cell r="G26">
            <v>4.5228676988162686E-2</v>
          </cell>
          <cell r="H26">
            <v>4.4077585533599084E-2</v>
          </cell>
          <cell r="I26">
            <v>4.3909999999999998E-2</v>
          </cell>
          <cell r="L26">
            <v>4.3909999999999998E-2</v>
          </cell>
          <cell r="M26">
            <v>1.0036591666666668</v>
          </cell>
          <cell r="N26">
            <v>0.94779290384268666</v>
          </cell>
          <cell r="P26">
            <v>1.7499999999999993</v>
          </cell>
          <cell r="Q26">
            <v>3.1139999999999998E-2</v>
          </cell>
          <cell r="S26">
            <v>5.25</v>
          </cell>
          <cell r="T26">
            <v>5.5210000000000002E-2</v>
          </cell>
          <cell r="V26">
            <v>3</v>
          </cell>
        </row>
        <row r="27">
          <cell r="F27">
            <v>22</v>
          </cell>
          <cell r="G27">
            <v>4.5783969893352872E-2</v>
          </cell>
          <cell r="H27">
            <v>4.467862779297338E-2</v>
          </cell>
          <cell r="I27">
            <v>4.3920000000000001E-2</v>
          </cell>
          <cell r="L27">
            <v>4.3920000000000001E-2</v>
          </cell>
          <cell r="M27">
            <v>1.00366</v>
          </cell>
          <cell r="N27">
            <v>0.94433741584852748</v>
          </cell>
          <cell r="P27">
            <v>1.8333333333333326</v>
          </cell>
          <cell r="Q27">
            <v>3.1780000000000003E-2</v>
          </cell>
          <cell r="S27">
            <v>5.5</v>
          </cell>
          <cell r="T27">
            <v>5.5210000000000002E-2</v>
          </cell>
          <cell r="V27">
            <v>4</v>
          </cell>
        </row>
        <row r="28">
          <cell r="F28">
            <v>23</v>
          </cell>
          <cell r="G28">
            <v>4.6337714499913751E-2</v>
          </cell>
          <cell r="H28">
            <v>4.5276400607595413E-2</v>
          </cell>
          <cell r="I28">
            <v>4.3920000000000001E-2</v>
          </cell>
          <cell r="L28">
            <v>4.3920000000000001E-2</v>
          </cell>
          <cell r="M28">
            <v>1.00366</v>
          </cell>
          <cell r="N28">
            <v>0.94089374474276899</v>
          </cell>
          <cell r="P28">
            <v>1.9166666666666659</v>
          </cell>
          <cell r="Q28">
            <v>3.2280000000000003E-2</v>
          </cell>
          <cell r="S28">
            <v>5.75</v>
          </cell>
          <cell r="T28">
            <v>5.5210000000000002E-2</v>
          </cell>
          <cell r="V28">
            <v>5</v>
          </cell>
        </row>
        <row r="29">
          <cell r="F29">
            <v>24</v>
          </cell>
          <cell r="G29">
            <v>4.6893308054704264E-2</v>
          </cell>
          <cell r="H29">
            <v>4.5874261768503288E-2</v>
          </cell>
          <cell r="I29">
            <v>4.5700000000000005E-2</v>
          </cell>
          <cell r="L29">
            <v>4.5700000000000005E-2</v>
          </cell>
          <cell r="M29">
            <v>1.0038083333333334</v>
          </cell>
          <cell r="N29">
            <v>0.93746263151143716</v>
          </cell>
          <cell r="P29">
            <v>1.9999999999999991</v>
          </cell>
          <cell r="Q29">
            <v>3.2799999999999996E-2</v>
          </cell>
          <cell r="S29">
            <v>6</v>
          </cell>
          <cell r="T29">
            <v>5.611E-2</v>
          </cell>
          <cell r="V29">
            <v>0</v>
          </cell>
        </row>
        <row r="30">
          <cell r="F30">
            <v>25</v>
          </cell>
          <cell r="G30">
            <v>4.737420232085654E-2</v>
          </cell>
          <cell r="H30">
            <v>4.637135981240359E-2</v>
          </cell>
          <cell r="I30">
            <v>4.5700000000000005E-2</v>
          </cell>
          <cell r="L30">
            <v>4.5700000000000005E-2</v>
          </cell>
          <cell r="M30">
            <v>1.0038083333333334</v>
          </cell>
          <cell r="N30">
            <v>0.9339060061380613</v>
          </cell>
          <cell r="P30">
            <v>2.0833333333333326</v>
          </cell>
          <cell r="Q30">
            <v>3.338E-2</v>
          </cell>
          <cell r="S30">
            <v>6.25</v>
          </cell>
          <cell r="T30">
            <v>5.611E-2</v>
          </cell>
          <cell r="V30">
            <v>1</v>
          </cell>
        </row>
        <row r="31">
          <cell r="F31">
            <v>26</v>
          </cell>
          <cell r="G31">
            <v>4.7855209567639001E-2</v>
          </cell>
          <cell r="H31">
            <v>4.6868518932464909E-2</v>
          </cell>
          <cell r="I31">
            <v>4.5700000000000005E-2</v>
          </cell>
          <cell r="L31">
            <v>4.5700000000000005E-2</v>
          </cell>
          <cell r="M31">
            <v>1.0038083333333334</v>
          </cell>
          <cell r="N31">
            <v>0.93036287419217933</v>
          </cell>
          <cell r="P31">
            <v>2.1666666666666661</v>
          </cell>
          <cell r="Q31">
            <v>3.3860000000000001E-2</v>
          </cell>
          <cell r="S31">
            <v>6.5</v>
          </cell>
          <cell r="T31">
            <v>5.611E-2</v>
          </cell>
          <cell r="V31">
            <v>2</v>
          </cell>
        </row>
        <row r="32">
          <cell r="F32">
            <v>27</v>
          </cell>
          <cell r="G32">
            <v>4.8338029893163714E-2</v>
          </cell>
          <cell r="H32">
            <v>4.7369098732160886E-2</v>
          </cell>
          <cell r="I32">
            <v>4.718E-2</v>
          </cell>
          <cell r="L32">
            <v>4.718E-2</v>
          </cell>
          <cell r="M32">
            <v>1.0039316666666667</v>
          </cell>
          <cell r="N32">
            <v>0.92683318448127971</v>
          </cell>
          <cell r="P32">
            <v>2.2499999999999996</v>
          </cell>
          <cell r="Q32">
            <v>3.4300000000000004E-2</v>
          </cell>
          <cell r="S32">
            <v>6.75</v>
          </cell>
          <cell r="T32">
            <v>5.6929999999999994E-2</v>
          </cell>
          <cell r="V32">
            <v>3</v>
          </cell>
        </row>
        <row r="33">
          <cell r="F33">
            <v>28</v>
          </cell>
          <cell r="G33">
            <v>4.8773297346337507E-2</v>
          </cell>
          <cell r="H33">
            <v>4.7822644564736727E-2</v>
          </cell>
          <cell r="I33">
            <v>4.718E-2</v>
          </cell>
          <cell r="L33">
            <v>4.718E-2</v>
          </cell>
          <cell r="M33">
            <v>1.0039316666666667</v>
          </cell>
          <cell r="N33">
            <v>0.92320345622588496</v>
          </cell>
          <cell r="P33">
            <v>2.333333333333333</v>
          </cell>
          <cell r="Q33">
            <v>3.4880000000000001E-2</v>
          </cell>
          <cell r="S33">
            <v>7</v>
          </cell>
          <cell r="T33">
            <v>5.6929999999999994E-2</v>
          </cell>
          <cell r="V33">
            <v>4</v>
          </cell>
        </row>
        <row r="34">
          <cell r="F34">
            <v>29</v>
          </cell>
          <cell r="G34">
            <v>4.9208657292914904E-2</v>
          </cell>
          <cell r="H34">
            <v>4.82762412213944E-2</v>
          </cell>
          <cell r="I34">
            <v>4.7190000000000003E-2</v>
          </cell>
          <cell r="L34">
            <v>4.7190000000000003E-2</v>
          </cell>
          <cell r="M34">
            <v>1.0039324999999999</v>
          </cell>
          <cell r="N34">
            <v>0.91958794296346691</v>
          </cell>
          <cell r="P34">
            <v>2.4166666666666665</v>
          </cell>
          <cell r="Q34">
            <v>3.5220000000000001E-2</v>
          </cell>
          <cell r="S34">
            <v>7.25</v>
          </cell>
          <cell r="T34">
            <v>5.6929999999999994E-2</v>
          </cell>
          <cell r="V34">
            <v>5</v>
          </cell>
        </row>
        <row r="35">
          <cell r="F35">
            <v>30</v>
          </cell>
          <cell r="G35">
            <v>4.9642408406336713E-2</v>
          </cell>
          <cell r="H35">
            <v>4.872988833127323E-2</v>
          </cell>
          <cell r="I35">
            <v>4.8529999999999997E-2</v>
          </cell>
          <cell r="L35">
            <v>4.8529999999999997E-2</v>
          </cell>
          <cell r="M35">
            <v>1.0040441666666666</v>
          </cell>
          <cell r="N35">
            <v>0.91598582869213518</v>
          </cell>
          <cell r="P35">
            <v>2.5</v>
          </cell>
          <cell r="Q35">
            <v>3.5680000000000003E-2</v>
          </cell>
          <cell r="S35">
            <v>7.5</v>
          </cell>
          <cell r="T35">
            <v>5.7689999999999998E-2</v>
          </cell>
          <cell r="V35">
            <v>0</v>
          </cell>
        </row>
        <row r="36">
          <cell r="F36">
            <v>31</v>
          </cell>
          <cell r="G36">
            <v>5.0057490368743185E-2</v>
          </cell>
          <cell r="H36">
            <v>4.9136490893153528E-2</v>
          </cell>
          <cell r="I36">
            <v>4.8529999999999997E-2</v>
          </cell>
          <cell r="L36">
            <v>4.8529999999999997E-2</v>
          </cell>
          <cell r="M36">
            <v>1.0040441666666666</v>
          </cell>
          <cell r="N36">
            <v>0.91229635020252453</v>
          </cell>
          <cell r="P36">
            <v>2.5833333333333335</v>
          </cell>
          <cell r="Q36">
            <v>3.6170000000000001E-2</v>
          </cell>
          <cell r="S36">
            <v>7.75</v>
          </cell>
          <cell r="T36">
            <v>5.7689999999999998E-2</v>
          </cell>
          <cell r="V36">
            <v>1</v>
          </cell>
        </row>
        <row r="37">
          <cell r="F37">
            <v>32</v>
          </cell>
          <cell r="G37">
            <v>5.0476059391379557E-2</v>
          </cell>
          <cell r="H37">
            <v>4.9543134288985158E-2</v>
          </cell>
          <cell r="I37">
            <v>4.854E-2</v>
          </cell>
          <cell r="L37">
            <v>4.854E-2</v>
          </cell>
          <cell r="M37">
            <v>1.0040450000000001</v>
          </cell>
          <cell r="N37">
            <v>0.90862173247942235</v>
          </cell>
          <cell r="P37">
            <v>2.666666666666667</v>
          </cell>
          <cell r="Q37">
            <v>3.6400000000000002E-2</v>
          </cell>
          <cell r="S37">
            <v>8</v>
          </cell>
          <cell r="T37">
            <v>5.7689999999999998E-2</v>
          </cell>
          <cell r="V37">
            <v>2</v>
          </cell>
        </row>
        <row r="38">
          <cell r="F38">
            <v>33</v>
          </cell>
          <cell r="G38">
            <v>5.0887906143245676E-2</v>
          </cell>
          <cell r="H38">
            <v>4.994645716139523E-2</v>
          </cell>
          <cell r="I38">
            <v>4.9739999999999999E-2</v>
          </cell>
          <cell r="L38">
            <v>4.9739999999999999E-2</v>
          </cell>
          <cell r="M38">
            <v>1.0041450000000001</v>
          </cell>
          <cell r="N38">
            <v>0.90496116456874176</v>
          </cell>
          <cell r="P38">
            <v>2.7500000000000004</v>
          </cell>
          <cell r="Q38">
            <v>3.6819999999999999E-2</v>
          </cell>
          <cell r="S38">
            <v>8.25</v>
          </cell>
          <cell r="T38">
            <v>5.8430000000000003E-2</v>
          </cell>
          <cell r="V38">
            <v>3</v>
          </cell>
        </row>
        <row r="39">
          <cell r="F39">
            <v>34</v>
          </cell>
          <cell r="G39">
            <v>5.1287880464636171E-2</v>
          </cell>
          <cell r="H39">
            <v>5.0359863105615688E-2</v>
          </cell>
          <cell r="I39">
            <v>4.9739999999999999E-2</v>
          </cell>
          <cell r="L39">
            <v>4.9739999999999999E-2</v>
          </cell>
          <cell r="M39">
            <v>1.0041450000000001</v>
          </cell>
          <cell r="N39">
            <v>0.90122558452090251</v>
          </cell>
          <cell r="P39">
            <v>2.8333333333333339</v>
          </cell>
          <cell r="Q39">
            <v>3.7260000000000001E-2</v>
          </cell>
          <cell r="S39">
            <v>8.5</v>
          </cell>
          <cell r="T39">
            <v>5.8430000000000003E-2</v>
          </cell>
          <cell r="V39">
            <v>4</v>
          </cell>
        </row>
        <row r="40">
          <cell r="F40">
            <v>35</v>
          </cell>
          <cell r="G40">
            <v>5.1687932791000701E-2</v>
          </cell>
          <cell r="H40">
            <v>5.0780033983068407E-2</v>
          </cell>
          <cell r="I40">
            <v>4.9739999999999999E-2</v>
          </cell>
          <cell r="L40">
            <v>4.9739999999999999E-2</v>
          </cell>
          <cell r="M40">
            <v>1.0041450000000001</v>
          </cell>
          <cell r="N40">
            <v>0.89750542453619986</v>
          </cell>
          <cell r="P40">
            <v>2.9166666666666674</v>
          </cell>
          <cell r="Q40">
            <v>3.7580000000000002E-2</v>
          </cell>
          <cell r="S40">
            <v>8.75</v>
          </cell>
          <cell r="T40">
            <v>5.8430000000000003E-2</v>
          </cell>
          <cell r="V40">
            <v>5</v>
          </cell>
        </row>
        <row r="41">
          <cell r="F41">
            <v>36</v>
          </cell>
          <cell r="G41">
            <v>5.2086360455226632E-2</v>
          </cell>
          <cell r="H41">
            <v>5.1190163300502078E-2</v>
          </cell>
          <cell r="I41">
            <v>5.0970000000000001E-2</v>
          </cell>
          <cell r="L41">
            <v>5.0970000000000001E-2</v>
          </cell>
          <cell r="M41">
            <v>1.0042475</v>
          </cell>
          <cell r="N41">
            <v>0.89380062096231105</v>
          </cell>
          <cell r="P41">
            <v>3.0000000000000009</v>
          </cell>
          <cell r="Q41">
            <v>3.7919999999999995E-2</v>
          </cell>
          <cell r="S41">
            <v>9</v>
          </cell>
          <cell r="T41">
            <v>5.9089999999999997E-2</v>
          </cell>
          <cell r="V41">
            <v>0</v>
          </cell>
        </row>
        <row r="42">
          <cell r="F42">
            <v>37</v>
          </cell>
          <cell r="G42">
            <v>5.247460778318791E-2</v>
          </cell>
          <cell r="H42">
            <v>5.1566675148336572E-2</v>
          </cell>
          <cell r="I42">
            <v>5.0990000000000001E-2</v>
          </cell>
          <cell r="L42">
            <v>5.0990000000000001E-2</v>
          </cell>
          <cell r="M42">
            <v>1.0042491666666666</v>
          </cell>
          <cell r="N42">
            <v>0.89002025990835032</v>
          </cell>
          <cell r="P42">
            <v>3.0833333333333344</v>
          </cell>
          <cell r="Q42">
            <v>3.8330000000000003E-2</v>
          </cell>
          <cell r="S42">
            <v>9.25</v>
          </cell>
          <cell r="T42">
            <v>5.9089999999999997E-2</v>
          </cell>
          <cell r="V42">
            <v>1</v>
          </cell>
        </row>
        <row r="43">
          <cell r="F43">
            <v>38</v>
          </cell>
          <cell r="G43">
            <v>5.2859521604674331E-2</v>
          </cell>
          <cell r="H43">
            <v>5.1936497324162723E-2</v>
          </cell>
          <cell r="I43">
            <v>5.0959999999999998E-2</v>
          </cell>
          <cell r="L43">
            <v>5.0959999999999998E-2</v>
          </cell>
          <cell r="M43">
            <v>1.0042466666666667</v>
          </cell>
          <cell r="N43">
            <v>0.8862544171806801</v>
          </cell>
          <cell r="P43">
            <v>3.1666666666666679</v>
          </cell>
          <cell r="Q43">
            <v>3.8690000000000002E-2</v>
          </cell>
          <cell r="S43">
            <v>9.5</v>
          </cell>
          <cell r="T43">
            <v>5.9089999999999997E-2</v>
          </cell>
          <cell r="V43">
            <v>2</v>
          </cell>
        </row>
        <row r="44">
          <cell r="F44">
            <v>39</v>
          </cell>
          <cell r="G44">
            <v>5.3249619016372041E-2</v>
          </cell>
          <cell r="H44">
            <v>5.2313078847709527E-2</v>
          </cell>
          <cell r="I44">
            <v>5.2089999999999997E-2</v>
          </cell>
          <cell r="L44">
            <v>5.2089999999999997E-2</v>
          </cell>
          <cell r="M44">
            <v>1.0043408333333332</v>
          </cell>
          <cell r="N44">
            <v>0.88250670537186748</v>
          </cell>
          <cell r="P44">
            <v>3.2500000000000013</v>
          </cell>
          <cell r="Q44">
            <v>3.8960000000000002E-2</v>
          </cell>
          <cell r="S44">
            <v>9.75</v>
          </cell>
          <cell r="T44">
            <v>5.969E-2</v>
          </cell>
          <cell r="V44">
            <v>3</v>
          </cell>
        </row>
        <row r="45">
          <cell r="F45">
            <v>40</v>
          </cell>
          <cell r="G45">
            <v>5.358183000692085E-2</v>
          </cell>
          <cell r="H45">
            <v>5.2703109387763014E-2</v>
          </cell>
          <cell r="I45">
            <v>5.2089999999999997E-2</v>
          </cell>
          <cell r="L45">
            <v>5.2089999999999997E-2</v>
          </cell>
          <cell r="M45">
            <v>1.0043408333333332</v>
          </cell>
          <cell r="N45">
            <v>0.87869244790425649</v>
          </cell>
          <cell r="P45">
            <v>3.3333333333333348</v>
          </cell>
          <cell r="Q45">
            <v>3.9390000000000001E-2</v>
          </cell>
          <cell r="S45">
            <v>10</v>
          </cell>
          <cell r="T45">
            <v>5.969E-2</v>
          </cell>
          <cell r="V45">
            <v>4</v>
          </cell>
        </row>
        <row r="46">
          <cell r="F46">
            <v>41</v>
          </cell>
          <cell r="G46">
            <v>5.3915798670183257E-2</v>
          </cell>
          <cell r="H46">
            <v>5.3093177467813391E-2</v>
          </cell>
          <cell r="I46">
            <v>5.2080000000000001E-2</v>
          </cell>
          <cell r="L46">
            <v>5.2080000000000001E-2</v>
          </cell>
          <cell r="M46">
            <v>1.00434</v>
          </cell>
          <cell r="N46">
            <v>0.87489467593181591</v>
          </cell>
          <cell r="P46">
            <v>3.4166666666666683</v>
          </cell>
          <cell r="Q46">
            <v>3.9649999999999998E-2</v>
          </cell>
          <cell r="S46">
            <v>10.25</v>
          </cell>
          <cell r="T46">
            <v>5.969E-2</v>
          </cell>
          <cell r="V46">
            <v>5</v>
          </cell>
        </row>
        <row r="47">
          <cell r="F47">
            <v>42</v>
          </cell>
          <cell r="G47">
            <v>5.4249821923048724E-2</v>
          </cell>
          <cell r="H47">
            <v>5.3486646397462145E-2</v>
          </cell>
          <cell r="I47">
            <v>5.3249999999999999E-2</v>
          </cell>
          <cell r="L47">
            <v>5.3249999999999999E-2</v>
          </cell>
          <cell r="M47">
            <v>1.0044375000000001</v>
          </cell>
          <cell r="N47">
            <v>0.87111404099390233</v>
          </cell>
          <cell r="P47">
            <v>3.5000000000000018</v>
          </cell>
          <cell r="Q47">
            <v>3.9960000000000002E-2</v>
          </cell>
          <cell r="S47">
            <v>10.5</v>
          </cell>
          <cell r="T47">
            <v>6.0260000000000001E-2</v>
          </cell>
          <cell r="V47">
            <v>0</v>
          </cell>
        </row>
        <row r="48">
          <cell r="F48">
            <v>43</v>
          </cell>
          <cell r="G48">
            <v>5.4539554957480529E-2</v>
          </cell>
          <cell r="H48">
            <v>5.3752321999532171E-2</v>
          </cell>
          <cell r="I48">
            <v>5.3249999999999999E-2</v>
          </cell>
          <cell r="L48">
            <v>5.3249999999999999E-2</v>
          </cell>
          <cell r="M48">
            <v>1.0044375000000001</v>
          </cell>
          <cell r="N48">
            <v>0.86726555011526574</v>
          </cell>
          <cell r="P48">
            <v>3.5833333333333353</v>
          </cell>
          <cell r="Q48">
            <v>4.0320000000000002E-2</v>
          </cell>
          <cell r="S48">
            <v>10.75</v>
          </cell>
          <cell r="T48">
            <v>6.0260000000000001E-2</v>
          </cell>
          <cell r="V48">
            <v>1</v>
          </cell>
        </row>
        <row r="49">
          <cell r="F49">
            <v>44</v>
          </cell>
          <cell r="G49">
            <v>5.4831033408435648E-2</v>
          </cell>
          <cell r="H49">
            <v>5.4021378217365523E-2</v>
          </cell>
          <cell r="I49">
            <v>5.3249999999999999E-2</v>
          </cell>
          <cell r="L49">
            <v>5.3249999999999999E-2</v>
          </cell>
          <cell r="M49">
            <v>1.0044375000000001</v>
          </cell>
          <cell r="N49">
            <v>0.86343406146750357</v>
          </cell>
          <cell r="P49">
            <v>3.6666666666666687</v>
          </cell>
          <cell r="Q49">
            <v>4.054E-2</v>
          </cell>
          <cell r="S49">
            <v>11</v>
          </cell>
          <cell r="T49">
            <v>6.0260000000000001E-2</v>
          </cell>
          <cell r="V49">
            <v>2</v>
          </cell>
        </row>
        <row r="50">
          <cell r="F50">
            <v>45</v>
          </cell>
          <cell r="G50">
            <v>5.5119143623228783E-2</v>
          </cell>
          <cell r="H50">
            <v>5.4287088867089217E-2</v>
          </cell>
          <cell r="I50">
            <v>5.4039999999999998E-2</v>
          </cell>
          <cell r="L50">
            <v>5.4039999999999998E-2</v>
          </cell>
          <cell r="M50">
            <v>1.0045033333333333</v>
          </cell>
          <cell r="N50">
            <v>0.85961949993653508</v>
          </cell>
          <cell r="P50">
            <v>3.7500000000000022</v>
          </cell>
          <cell r="Q50">
            <v>4.0830000000000005E-2</v>
          </cell>
          <cell r="S50">
            <v>11.25</v>
          </cell>
          <cell r="T50">
            <v>6.0730000000000006E-2</v>
          </cell>
          <cell r="V50">
            <v>3</v>
          </cell>
        </row>
        <row r="51">
          <cell r="F51">
            <v>46</v>
          </cell>
          <cell r="G51">
            <v>5.5408980270871933E-2</v>
          </cell>
          <cell r="H51">
            <v>5.4593160628164661E-2</v>
          </cell>
          <cell r="I51">
            <v>5.4050000000000001E-2</v>
          </cell>
          <cell r="L51">
            <v>5.4050000000000001E-2</v>
          </cell>
          <cell r="M51">
            <v>1.0045041666666668</v>
          </cell>
          <cell r="N51">
            <v>0.85576570172642707</v>
          </cell>
          <cell r="P51">
            <v>3.8333333333333357</v>
          </cell>
          <cell r="Q51">
            <v>4.1169999999999998E-2</v>
          </cell>
          <cell r="S51">
            <v>11.5</v>
          </cell>
          <cell r="T51">
            <v>6.0730000000000006E-2</v>
          </cell>
          <cell r="V51">
            <v>4</v>
          </cell>
        </row>
        <row r="52">
          <cell r="F52">
            <v>47</v>
          </cell>
          <cell r="G52">
            <v>5.5693742072677299E-2</v>
          </cell>
          <cell r="H52">
            <v>5.4899255241689815E-2</v>
          </cell>
          <cell r="I52">
            <v>5.4039999999999998E-2</v>
          </cell>
          <cell r="L52">
            <v>5.4039999999999998E-2</v>
          </cell>
          <cell r="M52">
            <v>1.0045033333333333</v>
          </cell>
          <cell r="N52">
            <v>0.85192847389193871</v>
          </cell>
          <cell r="P52">
            <v>3.9166666666666692</v>
          </cell>
          <cell r="Q52">
            <v>4.1420000000000005E-2</v>
          </cell>
          <cell r="S52">
            <v>11.75</v>
          </cell>
          <cell r="T52">
            <v>6.0730000000000006E-2</v>
          </cell>
          <cell r="V52">
            <v>5</v>
          </cell>
        </row>
        <row r="53">
          <cell r="F53">
            <v>48</v>
          </cell>
          <cell r="G53">
            <v>5.59819543586908E-2</v>
          </cell>
          <cell r="H53">
            <v>5.5202009283465081E-2</v>
          </cell>
          <cell r="I53">
            <v>5.4949999999999999E-2</v>
          </cell>
          <cell r="L53">
            <v>5.4949999999999999E-2</v>
          </cell>
          <cell r="M53">
            <v>1.0045791666666666</v>
          </cell>
          <cell r="N53">
            <v>0.84810915566094558</v>
          </cell>
          <cell r="P53">
            <v>4.0000000000000027</v>
          </cell>
          <cell r="Q53">
            <v>4.1660000000000003E-2</v>
          </cell>
          <cell r="S53">
            <v>12</v>
          </cell>
          <cell r="T53">
            <v>6.123E-2</v>
          </cell>
          <cell r="V53">
            <v>0</v>
          </cell>
        </row>
        <row r="54">
          <cell r="F54">
            <v>49</v>
          </cell>
          <cell r="G54">
            <v>5.6239486140330808E-2</v>
          </cell>
          <cell r="H54">
            <v>5.5467759833017993E-2</v>
          </cell>
          <cell r="I54">
            <v>5.4960000000000002E-2</v>
          </cell>
          <cell r="L54">
            <v>5.4960000000000002E-2</v>
          </cell>
          <cell r="M54">
            <v>1.00458</v>
          </cell>
          <cell r="N54">
            <v>0.84424322522543416</v>
          </cell>
          <cell r="P54">
            <v>4.0833333333333357</v>
          </cell>
          <cell r="Q54">
            <v>4.1980000000000003E-2</v>
          </cell>
          <cell r="S54">
            <v>12.25</v>
          </cell>
          <cell r="T54">
            <v>6.123E-2</v>
          </cell>
          <cell r="V54">
            <v>1</v>
          </cell>
        </row>
        <row r="55">
          <cell r="F55">
            <v>50</v>
          </cell>
          <cell r="G55">
            <v>5.6493638525270562E-2</v>
          </cell>
          <cell r="H55">
            <v>5.5723435131606713E-2</v>
          </cell>
          <cell r="I55">
            <v>5.4939999999999996E-2</v>
          </cell>
          <cell r="L55">
            <v>5.4939999999999996E-2</v>
          </cell>
          <cell r="M55">
            <v>1.0045783333333334</v>
          </cell>
          <cell r="N55">
            <v>0.8403942196992118</v>
          </cell>
          <cell r="P55">
            <v>4.1666666666666687</v>
          </cell>
          <cell r="Q55">
            <v>4.2229999999999997E-2</v>
          </cell>
          <cell r="S55">
            <v>12.5</v>
          </cell>
          <cell r="T55">
            <v>6.123E-2</v>
          </cell>
          <cell r="V55">
            <v>2</v>
          </cell>
        </row>
        <row r="56">
          <cell r="F56">
            <v>51</v>
          </cell>
          <cell r="G56">
            <v>5.6752940548387532E-2</v>
          </cell>
          <cell r="H56">
            <v>5.5989220072365065E-2</v>
          </cell>
          <cell r="I56">
            <v>5.5739999999999998E-2</v>
          </cell>
          <cell r="L56">
            <v>5.5739999999999998E-2</v>
          </cell>
          <cell r="M56">
            <v>1.004645</v>
          </cell>
          <cell r="N56">
            <v>0.83656415016503949</v>
          </cell>
          <cell r="P56">
            <v>4.2500000000000018</v>
          </cell>
          <cell r="Q56">
            <v>4.2460000000000005E-2</v>
          </cell>
          <cell r="S56">
            <v>12.75</v>
          </cell>
          <cell r="T56">
            <v>6.1669999999999996E-2</v>
          </cell>
          <cell r="V56">
            <v>3</v>
          </cell>
        </row>
        <row r="57">
          <cell r="F57">
            <v>52</v>
          </cell>
          <cell r="G57">
            <v>5.6988373550257432E-2</v>
          </cell>
          <cell r="H57">
            <v>5.623145424782372E-2</v>
          </cell>
          <cell r="I57">
            <v>5.5719999999999999E-2</v>
          </cell>
          <cell r="L57">
            <v>5.5719999999999999E-2</v>
          </cell>
          <cell r="M57">
            <v>1.0046433333333333</v>
          </cell>
          <cell r="N57">
            <v>0.83269627596319051</v>
          </cell>
          <cell r="P57">
            <v>4.3333333333333348</v>
          </cell>
          <cell r="Q57">
            <v>4.2809999999999994E-2</v>
          </cell>
          <cell r="S57">
            <v>13</v>
          </cell>
          <cell r="T57">
            <v>6.1669999999999996E-2</v>
          </cell>
          <cell r="V57">
            <v>4</v>
          </cell>
        </row>
        <row r="58">
          <cell r="F58">
            <v>53</v>
          </cell>
          <cell r="G58">
            <v>5.7227246361086781E-2</v>
          </cell>
          <cell r="H58">
            <v>5.6477067862076069E-2</v>
          </cell>
          <cell r="I58">
            <v>5.5730000000000002E-2</v>
          </cell>
          <cell r="L58">
            <v>5.5730000000000002E-2</v>
          </cell>
          <cell r="M58">
            <v>1.0046441666666666</v>
          </cell>
          <cell r="N58">
            <v>0.8288476599952791</v>
          </cell>
          <cell r="P58">
            <v>4.4166666666666679</v>
          </cell>
          <cell r="Q58">
            <v>4.2969999999999994E-2</v>
          </cell>
          <cell r="S58">
            <v>13.25</v>
          </cell>
          <cell r="T58">
            <v>6.1669999999999996E-2</v>
          </cell>
          <cell r="V58">
            <v>5</v>
          </cell>
        </row>
        <row r="59">
          <cell r="F59">
            <v>54</v>
          </cell>
          <cell r="G59">
            <v>5.7464440282354978E-2</v>
          </cell>
          <cell r="H59">
            <v>5.6722696145020457E-2</v>
          </cell>
          <cell r="I59">
            <v>5.6459999999999996E-2</v>
          </cell>
          <cell r="L59">
            <v>5.6459999999999996E-2</v>
          </cell>
          <cell r="M59">
            <v>1.004705</v>
          </cell>
          <cell r="N59">
            <v>0.82501614750358132</v>
          </cell>
          <cell r="P59">
            <v>4.5000000000000009</v>
          </cell>
          <cell r="Q59">
            <v>4.3230000000000005E-2</v>
          </cell>
          <cell r="S59">
            <v>13.5</v>
          </cell>
          <cell r="T59">
            <v>6.2100000000000002E-2</v>
          </cell>
          <cell r="V59">
            <v>0</v>
          </cell>
        </row>
        <row r="60">
          <cell r="F60">
            <v>55</v>
          </cell>
          <cell r="G60">
            <v>5.7687994992175806E-2</v>
          </cell>
          <cell r="H60">
            <v>5.6944771030970287E-2</v>
          </cell>
          <cell r="I60">
            <v>5.6449999999999993E-2</v>
          </cell>
          <cell r="L60">
            <v>5.6449999999999993E-2</v>
          </cell>
          <cell r="M60">
            <v>1.0047041666666667</v>
          </cell>
          <cell r="N60">
            <v>0.82115262440575232</v>
          </cell>
          <cell r="P60">
            <v>4.5833333333333339</v>
          </cell>
          <cell r="Q60">
            <v>4.351E-2</v>
          </cell>
          <cell r="S60">
            <v>13.75</v>
          </cell>
          <cell r="T60">
            <v>6.2100000000000002E-2</v>
          </cell>
          <cell r="V60">
            <v>1</v>
          </cell>
        </row>
        <row r="61">
          <cell r="F61">
            <v>56</v>
          </cell>
          <cell r="G61">
            <v>5.7909867466535481E-2</v>
          </cell>
          <cell r="H61">
            <v>5.717022321603249E-2</v>
          </cell>
          <cell r="I61">
            <v>5.6459999999999996E-2</v>
          </cell>
          <cell r="L61">
            <v>5.6459999999999996E-2</v>
          </cell>
          <cell r="M61">
            <v>1.004705</v>
          </cell>
          <cell r="N61">
            <v>0.81730787195808274</v>
          </cell>
          <cell r="P61">
            <v>4.666666666666667</v>
          </cell>
          <cell r="Q61">
            <v>4.3630000000000002E-2</v>
          </cell>
          <cell r="S61">
            <v>14</v>
          </cell>
          <cell r="T61">
            <v>6.2100000000000002E-2</v>
          </cell>
          <cell r="V61">
            <v>2</v>
          </cell>
        </row>
        <row r="62">
          <cell r="F62">
            <v>57</v>
          </cell>
          <cell r="G62">
            <v>5.8130056786537931E-2</v>
          </cell>
          <cell r="H62">
            <v>5.739232260070537E-2</v>
          </cell>
          <cell r="I62">
            <v>5.7119999999999997E-2</v>
          </cell>
          <cell r="L62">
            <v>5.7119999999999997E-2</v>
          </cell>
          <cell r="M62">
            <v>1.0047600000000001</v>
          </cell>
          <cell r="N62">
            <v>0.81348044645750028</v>
          </cell>
          <cell r="P62">
            <v>4.75</v>
          </cell>
          <cell r="Q62">
            <v>4.3860000000000003E-2</v>
          </cell>
          <cell r="S62">
            <v>14.25</v>
          </cell>
          <cell r="T62">
            <v>6.25E-2</v>
          </cell>
          <cell r="V62">
            <v>3</v>
          </cell>
        </row>
        <row r="63">
          <cell r="F63">
            <v>58</v>
          </cell>
          <cell r="G63">
            <v>5.8329773814023156E-2</v>
          </cell>
          <cell r="H63">
            <v>5.7611056843184905E-2</v>
          </cell>
          <cell r="I63">
            <v>5.7119999999999997E-2</v>
          </cell>
          <cell r="L63">
            <v>5.7119999999999997E-2</v>
          </cell>
          <cell r="M63">
            <v>1.0047600000000001</v>
          </cell>
          <cell r="N63">
            <v>0.80962662372855232</v>
          </cell>
          <cell r="P63">
            <v>4.833333333333333</v>
          </cell>
          <cell r="Q63">
            <v>4.4130000000000003E-2</v>
          </cell>
          <cell r="S63">
            <v>14.5</v>
          </cell>
          <cell r="T63">
            <v>6.25E-2</v>
          </cell>
          <cell r="V63">
            <v>4</v>
          </cell>
        </row>
        <row r="64">
          <cell r="F64">
            <v>59</v>
          </cell>
          <cell r="G64">
            <v>5.8527803072886631E-2</v>
          </cell>
          <cell r="H64">
            <v>5.7823072230426042E-2</v>
          </cell>
          <cell r="I64">
            <v>5.7119999999999997E-2</v>
          </cell>
          <cell r="L64">
            <v>5.7119999999999997E-2</v>
          </cell>
          <cell r="M64">
            <v>1.0047600000000001</v>
          </cell>
          <cell r="N64">
            <v>0.80579105829108666</v>
          </cell>
          <cell r="P64">
            <v>4.9166666666666661</v>
          </cell>
          <cell r="Q64">
            <v>4.4320000000000005E-2</v>
          </cell>
          <cell r="S64">
            <v>14.75</v>
          </cell>
          <cell r="T64">
            <v>6.25E-2</v>
          </cell>
          <cell r="V64">
            <v>5</v>
          </cell>
        </row>
        <row r="65">
          <cell r="F65">
            <v>60</v>
          </cell>
          <cell r="G65">
            <v>5.8729266009941661E-2</v>
          </cell>
          <cell r="H65">
            <v>5.8035098695742526E-2</v>
          </cell>
          <cell r="I65">
            <v>5.7770000000000002E-2</v>
          </cell>
          <cell r="L65">
            <v>5.7770000000000002E-2</v>
          </cell>
          <cell r="M65">
            <v>1.0048141666666666</v>
          </cell>
          <cell r="N65">
            <v>0.80197366365210254</v>
          </cell>
          <cell r="P65">
            <v>4.9999999999999991</v>
          </cell>
          <cell r="Q65">
            <v>4.4509999999999994E-2</v>
          </cell>
          <cell r="S65">
            <v>15</v>
          </cell>
          <cell r="T65">
            <v>6.2890000000000001E-2</v>
          </cell>
          <cell r="V65">
            <v>0</v>
          </cell>
        </row>
        <row r="66">
          <cell r="F66">
            <v>61</v>
          </cell>
          <cell r="G66">
            <v>5.8900004817035612E-2</v>
          </cell>
          <cell r="H66">
            <v>5.8210104376836824E-2</v>
          </cell>
          <cell r="I66">
            <v>5.7750000000000003E-2</v>
          </cell>
          <cell r="L66">
            <v>5.7750000000000003E-2</v>
          </cell>
          <cell r="M66">
            <v>1.0048125000000001</v>
          </cell>
          <cell r="N66">
            <v>0.79813132642480589</v>
          </cell>
          <cell r="P66">
            <v>5.0833333333333321</v>
          </cell>
          <cell r="Q66">
            <v>4.478E-2</v>
          </cell>
          <cell r="S66">
            <v>15.25</v>
          </cell>
          <cell r="T66">
            <v>6.2890000000000001E-2</v>
          </cell>
          <cell r="V66">
            <v>1</v>
          </cell>
        </row>
        <row r="67">
          <cell r="F67">
            <v>62</v>
          </cell>
          <cell r="G67">
            <v>5.907417313242691E-2</v>
          </cell>
          <cell r="H67">
            <v>5.8388483540056768E-2</v>
          </cell>
          <cell r="I67">
            <v>5.7750000000000003E-2</v>
          </cell>
          <cell r="L67">
            <v>5.7750000000000003E-2</v>
          </cell>
          <cell r="M67">
            <v>1.0048125000000001</v>
          </cell>
          <cell r="N67">
            <v>0.79430871573035344</v>
          </cell>
          <cell r="P67">
            <v>5.1666666666666652</v>
          </cell>
          <cell r="Q67">
            <v>4.4960000000000007E-2</v>
          </cell>
          <cell r="S67">
            <v>15.5</v>
          </cell>
          <cell r="T67">
            <v>6.2890000000000001E-2</v>
          </cell>
          <cell r="V67">
            <v>2</v>
          </cell>
        </row>
        <row r="68">
          <cell r="F68">
            <v>63</v>
          </cell>
          <cell r="G68">
            <v>5.9250063858169444E-2</v>
          </cell>
          <cell r="H68">
            <v>5.857360212900975E-2</v>
          </cell>
          <cell r="I68">
            <v>5.8289999999999995E-2</v>
          </cell>
          <cell r="L68">
            <v>5.8289999999999995E-2</v>
          </cell>
          <cell r="M68">
            <v>1.0048575</v>
          </cell>
          <cell r="N68">
            <v>0.79050441324162801</v>
          </cell>
          <cell r="P68">
            <v>5.2499999999999982</v>
          </cell>
          <cell r="Q68">
            <v>4.514E-2</v>
          </cell>
          <cell r="S68">
            <v>15.75</v>
          </cell>
          <cell r="T68">
            <v>6.3240000000000005E-2</v>
          </cell>
          <cell r="V68">
            <v>3</v>
          </cell>
        </row>
        <row r="69">
          <cell r="F69">
            <v>64</v>
          </cell>
          <cell r="G69">
            <v>5.9405468775293624E-2</v>
          </cell>
          <cell r="H69">
            <v>5.8735160304259182E-2</v>
          </cell>
          <cell r="I69">
            <v>5.8280000000000005E-2</v>
          </cell>
          <cell r="L69">
            <v>5.8280000000000005E-2</v>
          </cell>
          <cell r="M69">
            <v>1.0048566666666667</v>
          </cell>
          <cell r="N69">
            <v>0.78668310008297504</v>
          </cell>
          <cell r="P69">
            <v>5.3333333333333313</v>
          </cell>
          <cell r="Q69">
            <v>4.5419999999999995E-2</v>
          </cell>
          <cell r="S69">
            <v>16</v>
          </cell>
          <cell r="T69">
            <v>6.3240000000000005E-2</v>
          </cell>
          <cell r="V69">
            <v>4</v>
          </cell>
        </row>
        <row r="70">
          <cell r="F70">
            <v>65</v>
          </cell>
          <cell r="G70">
            <v>5.9559177672573682E-2</v>
          </cell>
          <cell r="H70">
            <v>5.8900090976671926E-2</v>
          </cell>
          <cell r="I70">
            <v>5.8299999999999998E-2</v>
          </cell>
          <cell r="L70">
            <v>5.8299999999999998E-2</v>
          </cell>
          <cell r="M70">
            <v>1.0048583333333334</v>
          </cell>
          <cell r="N70">
            <v>0.78288090847083491</v>
          </cell>
          <cell r="P70">
            <v>5.4166666666666643</v>
          </cell>
          <cell r="Q70">
            <v>4.5540000000000004E-2</v>
          </cell>
          <cell r="S70">
            <v>16.25</v>
          </cell>
          <cell r="T70">
            <v>6.3240000000000005E-2</v>
          </cell>
          <cell r="V70">
            <v>5</v>
          </cell>
        </row>
        <row r="71">
          <cell r="F71">
            <v>66</v>
          </cell>
          <cell r="G71">
            <v>5.9711189786066043E-2</v>
          </cell>
          <cell r="H71">
            <v>5.9061662014352478E-2</v>
          </cell>
          <cell r="I71">
            <v>5.8769999999999996E-2</v>
          </cell>
          <cell r="L71">
            <v>5.8769999999999996E-2</v>
          </cell>
          <cell r="M71">
            <v>1.0048975</v>
          </cell>
          <cell r="N71">
            <v>0.77909580136918288</v>
          </cell>
          <cell r="P71">
            <v>5.4999999999999973</v>
          </cell>
          <cell r="Q71">
            <v>4.5769999999999998E-2</v>
          </cell>
          <cell r="S71">
            <v>16.5</v>
          </cell>
          <cell r="T71">
            <v>6.3579999999999998E-2</v>
          </cell>
          <cell r="V71">
            <v>0</v>
          </cell>
        </row>
        <row r="72">
          <cell r="F72">
            <v>67</v>
          </cell>
          <cell r="G72">
            <v>5.9854666890233332E-2</v>
          </cell>
          <cell r="H72">
            <v>5.9206402855637386E-2</v>
          </cell>
          <cell r="I72">
            <v>5.8769999999999996E-2</v>
          </cell>
          <cell r="L72">
            <v>5.8769999999999996E-2</v>
          </cell>
          <cell r="M72">
            <v>1.0048975</v>
          </cell>
          <cell r="N72">
            <v>0.77529877561560545</v>
          </cell>
          <cell r="P72">
            <v>5.5833333333333304</v>
          </cell>
          <cell r="Q72">
            <v>4.5970000000000004E-2</v>
          </cell>
          <cell r="S72">
            <v>16.75</v>
          </cell>
          <cell r="T72">
            <v>6.3579999999999998E-2</v>
          </cell>
          <cell r="V72">
            <v>1</v>
          </cell>
        </row>
        <row r="73">
          <cell r="F73">
            <v>68</v>
          </cell>
          <cell r="G73">
            <v>5.9996445809104682E-2</v>
          </cell>
          <cell r="H73">
            <v>5.9344416485979323E-2</v>
          </cell>
          <cell r="I73">
            <v>5.8779999999999999E-2</v>
          </cell>
          <cell r="L73">
            <v>5.8779999999999999E-2</v>
          </cell>
          <cell r="M73">
            <v>1.0048983333333332</v>
          </cell>
          <cell r="N73">
            <v>0.77152025516593026</v>
          </cell>
          <cell r="P73">
            <v>5.6666666666666634</v>
          </cell>
          <cell r="Q73">
            <v>4.6059999999999997E-2</v>
          </cell>
          <cell r="S73">
            <v>17</v>
          </cell>
          <cell r="T73">
            <v>6.3579999999999998E-2</v>
          </cell>
          <cell r="V73">
            <v>2</v>
          </cell>
        </row>
        <row r="74">
          <cell r="F74">
            <v>69</v>
          </cell>
          <cell r="G74">
            <v>6.0136526073075292E-2</v>
          </cell>
          <cell r="H74">
            <v>5.9482434694352548E-2</v>
          </cell>
          <cell r="I74">
            <v>5.9200000000000003E-2</v>
          </cell>
          <cell r="L74">
            <v>5.9200000000000003E-2</v>
          </cell>
          <cell r="M74">
            <v>1.0049333333333332</v>
          </cell>
          <cell r="N74">
            <v>0.76775951315068058</v>
          </cell>
          <cell r="P74">
            <v>5.7499999999999964</v>
          </cell>
          <cell r="Q74">
            <v>4.6249999999999999E-2</v>
          </cell>
          <cell r="S74">
            <v>17.25</v>
          </cell>
          <cell r="T74">
            <v>6.3909999999999995E-2</v>
          </cell>
          <cell r="V74">
            <v>3</v>
          </cell>
        </row>
        <row r="75">
          <cell r="F75">
            <v>70</v>
          </cell>
          <cell r="G75">
            <v>6.0273194278333886E-2</v>
          </cell>
          <cell r="H75">
            <v>5.9620452788275102E-2</v>
          </cell>
          <cell r="I75">
            <v>5.9180000000000003E-2</v>
          </cell>
          <cell r="L75">
            <v>5.9180000000000003E-2</v>
          </cell>
          <cell r="M75">
            <v>1.0049316666666666</v>
          </cell>
          <cell r="N75">
            <v>0.76399049338332292</v>
          </cell>
          <cell r="P75">
            <v>5.8333333333333295</v>
          </cell>
          <cell r="Q75">
            <v>4.6479999999999994E-2</v>
          </cell>
          <cell r="S75">
            <v>17.5</v>
          </cell>
          <cell r="T75">
            <v>6.3909999999999995E-2</v>
          </cell>
          <cell r="V75">
            <v>4</v>
          </cell>
        </row>
        <row r="76">
          <cell r="F76">
            <v>71</v>
          </cell>
          <cell r="G76">
            <v>6.0413288714217028E-2</v>
          </cell>
          <cell r="H76">
            <v>5.976184221858194E-2</v>
          </cell>
          <cell r="I76">
            <v>5.9189999999999993E-2</v>
          </cell>
          <cell r="L76">
            <v>5.9189999999999993E-2</v>
          </cell>
          <cell r="M76">
            <v>1.0049325</v>
          </cell>
          <cell r="N76">
            <v>0.76024123701610524</v>
          </cell>
          <cell r="P76">
            <v>5.9166666666666625</v>
          </cell>
          <cell r="Q76">
            <v>4.6609999999999999E-2</v>
          </cell>
          <cell r="S76">
            <v>17.75</v>
          </cell>
          <cell r="T76">
            <v>6.3909999999999995E-2</v>
          </cell>
          <cell r="V76">
            <v>5</v>
          </cell>
        </row>
        <row r="77">
          <cell r="F77">
            <v>72</v>
          </cell>
          <cell r="G77">
            <v>6.0553392560059205E-2</v>
          </cell>
          <cell r="H77">
            <v>5.9899869926521632E-2</v>
          </cell>
          <cell r="I77">
            <v>5.9610000000000003E-2</v>
          </cell>
          <cell r="L77">
            <v>5.9610000000000003E-2</v>
          </cell>
          <cell r="M77">
            <v>1.0049675</v>
          </cell>
          <cell r="N77">
            <v>0.75650975266110432</v>
          </cell>
          <cell r="P77">
            <v>5.9999999999999956</v>
          </cell>
          <cell r="Q77">
            <v>4.6769999999999999E-2</v>
          </cell>
          <cell r="S77">
            <v>18</v>
          </cell>
          <cell r="T77">
            <v>6.4229999999999995E-2</v>
          </cell>
          <cell r="V77">
            <v>0</v>
          </cell>
        </row>
        <row r="78">
          <cell r="F78">
            <v>73</v>
          </cell>
          <cell r="G78">
            <v>6.0684957852159993E-2</v>
          </cell>
          <cell r="H78">
            <v>6.0031164466665565E-2</v>
          </cell>
          <cell r="I78">
            <v>5.96E-2</v>
          </cell>
          <cell r="L78">
            <v>5.96E-2</v>
          </cell>
          <cell r="M78">
            <v>1.0049666666666666</v>
          </cell>
          <cell r="N78">
            <v>0.75277036586865176</v>
          </cell>
          <cell r="P78">
            <v>6.0833333333333286</v>
          </cell>
          <cell r="Q78">
            <v>4.6980000000000001E-2</v>
          </cell>
          <cell r="S78">
            <v>18.25</v>
          </cell>
          <cell r="T78">
            <v>6.4229999999999995E-2</v>
          </cell>
          <cell r="V78">
            <v>1</v>
          </cell>
        </row>
        <row r="79">
          <cell r="F79">
            <v>74</v>
          </cell>
          <cell r="G79">
            <v>6.0816531653741457E-2</v>
          </cell>
          <cell r="H79">
            <v>6.0165829999998977E-2</v>
          </cell>
          <cell r="I79">
            <v>5.96E-2</v>
          </cell>
          <cell r="L79">
            <v>5.96E-2</v>
          </cell>
          <cell r="M79">
            <v>1.0049666666666666</v>
          </cell>
          <cell r="N79">
            <v>0.74905008378584881</v>
          </cell>
          <cell r="P79">
            <v>6.1666666666666616</v>
          </cell>
          <cell r="Q79">
            <v>4.7119999999999995E-2</v>
          </cell>
          <cell r="S79">
            <v>18.5</v>
          </cell>
          <cell r="T79">
            <v>6.4229999999999995E-2</v>
          </cell>
          <cell r="V79">
            <v>2</v>
          </cell>
        </row>
        <row r="80">
          <cell r="F80">
            <v>75</v>
          </cell>
          <cell r="G80">
            <v>6.0951531575796025E-2</v>
          </cell>
          <cell r="H80">
            <v>6.0303866749999102E-2</v>
          </cell>
          <cell r="I80">
            <v>0.06</v>
          </cell>
          <cell r="L80">
            <v>0.06</v>
          </cell>
          <cell r="M80">
            <v>1.0049999999999999</v>
          </cell>
          <cell r="N80">
            <v>0.74534818778650924</v>
          </cell>
          <cell r="P80">
            <v>6.2499999999999947</v>
          </cell>
          <cell r="Q80">
            <v>4.7259999999999996E-2</v>
          </cell>
          <cell r="S80">
            <v>18.75</v>
          </cell>
          <cell r="T80">
            <v>6.4530000000000004E-2</v>
          </cell>
          <cell r="V80">
            <v>3</v>
          </cell>
        </row>
        <row r="81">
          <cell r="F81">
            <v>76</v>
          </cell>
          <cell r="G81">
            <v>6.107628237331264E-2</v>
          </cell>
          <cell r="H81">
            <v>6.0431803356083336E-2</v>
          </cell>
          <cell r="I81">
            <v>0.06</v>
          </cell>
          <cell r="L81">
            <v>0.06</v>
          </cell>
          <cell r="M81">
            <v>1.0049999999999999</v>
          </cell>
          <cell r="N81">
            <v>0.74163998784727292</v>
          </cell>
          <cell r="P81">
            <v>6.3333333333333277</v>
          </cell>
          <cell r="Q81">
            <v>4.7489999999999997E-2</v>
          </cell>
          <cell r="S81">
            <v>19</v>
          </cell>
          <cell r="T81">
            <v>6.4530000000000004E-2</v>
          </cell>
          <cell r="V81">
            <v>4</v>
          </cell>
        </row>
        <row r="82">
          <cell r="F82">
            <v>77</v>
          </cell>
          <cell r="G82">
            <v>6.1199331703603921E-2</v>
          </cell>
          <cell r="H82">
            <v>6.0556377134461492E-2</v>
          </cell>
          <cell r="I82">
            <v>6.0010000000000001E-2</v>
          </cell>
          <cell r="L82">
            <v>6.0010000000000001E-2</v>
          </cell>
          <cell r="M82">
            <v>1.0050008333333333</v>
          </cell>
          <cell r="N82">
            <v>0.73795023666395321</v>
          </cell>
          <cell r="P82">
            <v>6.4166666666666607</v>
          </cell>
          <cell r="Q82">
            <v>4.759E-2</v>
          </cell>
          <cell r="S82">
            <v>19.25</v>
          </cell>
          <cell r="T82">
            <v>6.4530000000000004E-2</v>
          </cell>
          <cell r="V82">
            <v>5</v>
          </cell>
        </row>
        <row r="83">
          <cell r="F83">
            <v>78</v>
          </cell>
          <cell r="G83">
            <v>6.132067915899686E-2</v>
          </cell>
          <cell r="H83">
            <v>6.0684321590835921E-2</v>
          </cell>
          <cell r="I83">
            <v>6.0380000000000003E-2</v>
          </cell>
          <cell r="L83">
            <v>6.0380000000000003E-2</v>
          </cell>
          <cell r="M83">
            <v>1.0050316666666668</v>
          </cell>
          <cell r="N83">
            <v>0.73427823359743805</v>
          </cell>
          <cell r="P83">
            <v>6.4999999999999938</v>
          </cell>
          <cell r="Q83">
            <v>4.7759999999999997E-2</v>
          </cell>
          <cell r="S83">
            <v>19.5</v>
          </cell>
          <cell r="T83">
            <v>6.4820000000000003E-2</v>
          </cell>
          <cell r="V83">
            <v>0</v>
          </cell>
        </row>
        <row r="84">
          <cell r="F84">
            <v>79</v>
          </cell>
          <cell r="G84">
            <v>6.1436902533535953E-2</v>
          </cell>
          <cell r="H84">
            <v>6.0802165266784947E-2</v>
          </cell>
          <cell r="I84">
            <v>6.037E-2</v>
          </cell>
          <cell r="L84">
            <v>6.037E-2</v>
          </cell>
          <cell r="M84">
            <v>1.0050308333333333</v>
          </cell>
          <cell r="N84">
            <v>0.73060208742753174</v>
          </cell>
          <cell r="P84">
            <v>6.5833333333333268</v>
          </cell>
          <cell r="Q84">
            <v>4.7939999999999997E-2</v>
          </cell>
          <cell r="S84">
            <v>19.75</v>
          </cell>
          <cell r="T84">
            <v>6.4820000000000003E-2</v>
          </cell>
          <cell r="V84">
            <v>1</v>
          </cell>
        </row>
        <row r="85">
          <cell r="F85">
            <v>80</v>
          </cell>
          <cell r="G85">
            <v>6.155484182252513E-2</v>
          </cell>
          <cell r="H85">
            <v>6.0920012460349504E-2</v>
          </cell>
          <cell r="I85">
            <v>6.0389999999999999E-2</v>
          </cell>
          <cell r="L85">
            <v>6.0389999999999999E-2</v>
          </cell>
          <cell r="M85">
            <v>1.0050325</v>
          </cell>
          <cell r="N85">
            <v>0.72694494854887381</v>
          </cell>
          <cell r="P85">
            <v>6.6666666666666599</v>
          </cell>
          <cell r="Q85">
            <v>4.8000000000000001E-2</v>
          </cell>
          <cell r="S85">
            <v>20</v>
          </cell>
          <cell r="T85">
            <v>6.4820000000000003E-2</v>
          </cell>
          <cell r="V85">
            <v>2</v>
          </cell>
        </row>
        <row r="86">
          <cell r="F86">
            <v>81</v>
          </cell>
          <cell r="G86">
            <v>6.1671078303471738E-2</v>
          </cell>
          <cell r="H86">
            <v>6.1031128568876269E-2</v>
          </cell>
          <cell r="I86">
            <v>6.0730000000000006E-2</v>
          </cell>
          <cell r="L86">
            <v>6.0730000000000006E-2</v>
          </cell>
          <cell r="M86">
            <v>1.0050608333333333</v>
          </cell>
          <cell r="N86">
            <v>0.72330491655630424</v>
          </cell>
          <cell r="P86">
            <v>6.7499999999999929</v>
          </cell>
          <cell r="Q86">
            <v>4.8150000000000005E-2</v>
          </cell>
          <cell r="S86">
            <v>20.25</v>
          </cell>
          <cell r="T86">
            <v>6.5140000000000003E-2</v>
          </cell>
          <cell r="V86">
            <v>3</v>
          </cell>
        </row>
        <row r="87">
          <cell r="F87">
            <v>82</v>
          </cell>
          <cell r="G87">
            <v>6.178218983659578E-2</v>
          </cell>
          <cell r="H87">
            <v>6.1142244585272287E-2</v>
          </cell>
          <cell r="I87">
            <v>6.0720000000000003E-2</v>
          </cell>
          <cell r="L87">
            <v>6.0720000000000003E-2</v>
          </cell>
          <cell r="M87">
            <v>1.0050600000000001</v>
          </cell>
          <cell r="N87">
            <v>0.71966282295314221</v>
          </cell>
          <cell r="P87">
            <v>6.8333333333333259</v>
          </cell>
          <cell r="Q87">
            <v>4.8339999999999994E-2</v>
          </cell>
          <cell r="S87">
            <v>20.5</v>
          </cell>
          <cell r="T87">
            <v>6.5140000000000003E-2</v>
          </cell>
          <cell r="V87">
            <v>4</v>
          </cell>
        </row>
        <row r="88">
          <cell r="F88">
            <v>83</v>
          </cell>
          <cell r="G88">
            <v>6.1896726453579465E-2</v>
          </cell>
          <cell r="H88">
            <v>6.1256730981039453E-2</v>
          </cell>
          <cell r="I88">
            <v>6.0720000000000003E-2</v>
          </cell>
          <cell r="L88">
            <v>6.0720000000000003E-2</v>
          </cell>
          <cell r="M88">
            <v>1.0050600000000001</v>
          </cell>
          <cell r="N88">
            <v>0.71603966226209592</v>
          </cell>
          <cell r="P88">
            <v>6.916666666666659</v>
          </cell>
          <cell r="Q88">
            <v>4.845E-2</v>
          </cell>
          <cell r="S88">
            <v>20.75</v>
          </cell>
          <cell r="T88">
            <v>6.5140000000000003E-2</v>
          </cell>
          <cell r="V88">
            <v>5</v>
          </cell>
        </row>
        <row r="89">
          <cell r="F89">
            <v>84</v>
          </cell>
          <cell r="G89">
            <v>6.2012979030041659E-2</v>
          </cell>
          <cell r="H89">
            <v>6.1374587946116499E-2</v>
          </cell>
          <cell r="I89">
            <v>6.1059999999999996E-2</v>
          </cell>
          <cell r="L89">
            <v>6.1059999999999996E-2</v>
          </cell>
          <cell r="M89">
            <v>1.0050883333333334</v>
          </cell>
          <cell r="N89">
            <v>0.71243474246522187</v>
          </cell>
          <cell r="P89">
            <v>6.999999999999992</v>
          </cell>
          <cell r="Q89">
            <v>4.8579999999999998E-2</v>
          </cell>
          <cell r="S89">
            <v>21</v>
          </cell>
          <cell r="T89">
            <v>6.541000000000001E-2</v>
          </cell>
          <cell r="V89">
            <v>0</v>
          </cell>
        </row>
        <row r="90">
          <cell r="F90">
            <v>85</v>
          </cell>
          <cell r="G90">
            <v>6.2122396304027383E-2</v>
          </cell>
          <cell r="H90">
            <v>6.1482342974956694E-2</v>
          </cell>
          <cell r="I90">
            <v>6.1059999999999996E-2</v>
          </cell>
          <cell r="L90">
            <v>6.1059999999999996E-2</v>
          </cell>
          <cell r="M90">
            <v>1.0050883333333334</v>
          </cell>
          <cell r="N90">
            <v>0.70882798937926372</v>
          </cell>
          <cell r="P90">
            <v>7.083333333333325</v>
          </cell>
          <cell r="Q90">
            <v>4.8750000000000002E-2</v>
          </cell>
          <cell r="S90">
            <v>21.25</v>
          </cell>
          <cell r="T90">
            <v>6.541000000000001E-2</v>
          </cell>
          <cell r="V90">
            <v>1</v>
          </cell>
        </row>
        <row r="91">
          <cell r="F91">
            <v>86</v>
          </cell>
          <cell r="G91">
            <v>6.2231819384057641E-2</v>
          </cell>
          <cell r="H91">
            <v>6.1593468296709197E-2</v>
          </cell>
          <cell r="I91">
            <v>6.1069999999999999E-2</v>
          </cell>
          <cell r="L91">
            <v>6.1069999999999999E-2</v>
          </cell>
          <cell r="M91">
            <v>1.0050891666666666</v>
          </cell>
          <cell r="N91">
            <v>0.70523949574508082</v>
          </cell>
          <cell r="P91">
            <v>7.1666666666666581</v>
          </cell>
          <cell r="Q91">
            <v>4.8860000000000001E-2</v>
          </cell>
          <cell r="S91">
            <v>21.5</v>
          </cell>
          <cell r="T91">
            <v>6.541000000000001E-2</v>
          </cell>
          <cell r="V91">
            <v>2</v>
          </cell>
        </row>
        <row r="92">
          <cell r="F92">
            <v>87</v>
          </cell>
          <cell r="G92">
            <v>6.2342958004644178E-2</v>
          </cell>
          <cell r="H92">
            <v>6.1704596566800163E-2</v>
          </cell>
          <cell r="I92">
            <v>6.1379999999999997E-2</v>
          </cell>
          <cell r="L92">
            <v>6.1379999999999997E-2</v>
          </cell>
          <cell r="M92">
            <v>1.005115</v>
          </cell>
          <cell r="N92">
            <v>0.70166858735924509</v>
          </cell>
          <cell r="P92">
            <v>7.2499999999999911</v>
          </cell>
          <cell r="Q92">
            <v>4.8989999999999999E-2</v>
          </cell>
          <cell r="S92">
            <v>21.75</v>
          </cell>
          <cell r="T92">
            <v>6.5659999999999996E-2</v>
          </cell>
          <cell r="V92">
            <v>3</v>
          </cell>
        </row>
        <row r="93">
          <cell r="F93">
            <v>88</v>
          </cell>
          <cell r="G93">
            <v>6.2448970138742066E-2</v>
          </cell>
          <cell r="H93">
            <v>6.1812357492240899E-2</v>
          </cell>
          <cell r="I93">
            <v>6.139E-2</v>
          </cell>
          <cell r="L93">
            <v>6.139E-2</v>
          </cell>
          <cell r="M93">
            <v>1.0051158333333334</v>
          </cell>
          <cell r="N93">
            <v>0.69809781702516138</v>
          </cell>
          <cell r="P93">
            <v>7.3333333333333242</v>
          </cell>
          <cell r="Q93">
            <v>4.9169999999999998E-2</v>
          </cell>
          <cell r="S93">
            <v>22</v>
          </cell>
          <cell r="T93">
            <v>6.5659999999999996E-2</v>
          </cell>
          <cell r="V93">
            <v>4</v>
          </cell>
        </row>
        <row r="94">
          <cell r="F94">
            <v>89</v>
          </cell>
          <cell r="G94">
            <v>6.2554987634361403E-2</v>
          </cell>
          <cell r="H94">
            <v>6.1916753571864547E-2</v>
          </cell>
          <cell r="I94">
            <v>6.1399999999999996E-2</v>
          </cell>
          <cell r="L94">
            <v>6.1399999999999996E-2</v>
          </cell>
          <cell r="M94">
            <v>1.0051166666666667</v>
          </cell>
          <cell r="N94">
            <v>0.69454464239212366</v>
          </cell>
          <cell r="P94">
            <v>7.4166666666666572</v>
          </cell>
          <cell r="Q94">
            <v>4.9240000000000006E-2</v>
          </cell>
          <cell r="S94">
            <v>22.25</v>
          </cell>
          <cell r="T94">
            <v>6.5659999999999996E-2</v>
          </cell>
          <cell r="V94">
            <v>5</v>
          </cell>
        </row>
        <row r="95">
          <cell r="F95">
            <v>90</v>
          </cell>
          <cell r="G95">
            <v>6.2659300445681687E-2</v>
          </cell>
          <cell r="H95">
            <v>6.2024519947338597E-2</v>
          </cell>
          <cell r="I95">
            <v>6.1699999999999998E-2</v>
          </cell>
          <cell r="L95">
            <v>6.1699999999999998E-2</v>
          </cell>
          <cell r="M95">
            <v>1.0051416666666666</v>
          </cell>
          <cell r="N95">
            <v>0.69100897977892151</v>
          </cell>
          <cell r="P95">
            <v>7.4999999999999902</v>
          </cell>
          <cell r="Q95">
            <v>4.9390000000000003E-2</v>
          </cell>
          <cell r="S95">
            <v>22.5</v>
          </cell>
          <cell r="T95">
            <v>6.5909999999999996E-2</v>
          </cell>
          <cell r="V95">
            <v>0</v>
          </cell>
        </row>
        <row r="96">
          <cell r="F96">
            <v>91</v>
          </cell>
          <cell r="G96">
            <v>6.2761905847927846E-2</v>
          </cell>
          <cell r="H96">
            <v>6.212555109187079E-2</v>
          </cell>
          <cell r="I96">
            <v>6.1699999999999998E-2</v>
          </cell>
          <cell r="L96">
            <v>6.1699999999999998E-2</v>
          </cell>
          <cell r="M96">
            <v>1.0051416666666666</v>
          </cell>
          <cell r="N96">
            <v>0.6874742165156702</v>
          </cell>
          <cell r="P96">
            <v>7.5833333333333233</v>
          </cell>
          <cell r="Q96">
            <v>4.9540000000000001E-2</v>
          </cell>
          <cell r="S96">
            <v>22.75</v>
          </cell>
          <cell r="T96">
            <v>6.5909999999999996E-2</v>
          </cell>
          <cell r="V96">
            <v>1</v>
          </cell>
        </row>
        <row r="97">
          <cell r="F97">
            <v>92</v>
          </cell>
          <cell r="G97">
            <v>6.2867936704409377E-2</v>
          </cell>
          <cell r="H97">
            <v>6.2229952537839139E-2</v>
          </cell>
          <cell r="I97">
            <v>6.1719999999999997E-2</v>
          </cell>
          <cell r="L97">
            <v>6.1719999999999997E-2</v>
          </cell>
          <cell r="M97">
            <v>1.0051433333333333</v>
          </cell>
          <cell r="N97">
            <v>0.68395753485727906</v>
          </cell>
          <cell r="P97">
            <v>7.6666666666666563</v>
          </cell>
          <cell r="Q97">
            <v>4.9599999999999998E-2</v>
          </cell>
          <cell r="S97">
            <v>23</v>
          </cell>
          <cell r="T97">
            <v>6.5909999999999996E-2</v>
          </cell>
          <cell r="V97">
            <v>2</v>
          </cell>
        </row>
        <row r="98">
          <cell r="F98">
            <v>93</v>
          </cell>
          <cell r="G98">
            <v>6.2963711274251377E-2</v>
          </cell>
          <cell r="H98">
            <v>6.232762075482956E-2</v>
          </cell>
          <cell r="I98">
            <v>6.2E-2</v>
          </cell>
          <cell r="L98">
            <v>6.2E-2</v>
          </cell>
          <cell r="M98">
            <v>1.0051666666666668</v>
          </cell>
          <cell r="N98">
            <v>0.68045771401486266</v>
          </cell>
          <cell r="P98">
            <v>7.7499999999999893</v>
          </cell>
          <cell r="Q98">
            <v>4.9729999999999996E-2</v>
          </cell>
          <cell r="S98">
            <v>23.25</v>
          </cell>
          <cell r="T98">
            <v>6.6110000000000002E-2</v>
          </cell>
          <cell r="V98">
            <v>3</v>
          </cell>
        </row>
        <row r="99">
          <cell r="F99">
            <v>94</v>
          </cell>
          <cell r="G99">
            <v>6.3064618966976571E-2</v>
          </cell>
          <cell r="H99">
            <v>6.2428656925135328E-2</v>
          </cell>
          <cell r="I99">
            <v>6.2009999999999996E-2</v>
          </cell>
          <cell r="L99">
            <v>6.2009999999999996E-2</v>
          </cell>
          <cell r="M99">
            <v>1.0051675</v>
          </cell>
          <cell r="N99">
            <v>0.67696008689921661</v>
          </cell>
          <cell r="P99">
            <v>7.8333333333333224</v>
          </cell>
          <cell r="Q99">
            <v>4.9880000000000008E-2</v>
          </cell>
          <cell r="S99">
            <v>23.5</v>
          </cell>
          <cell r="T99">
            <v>6.6110000000000002E-2</v>
          </cell>
          <cell r="V99">
            <v>4</v>
          </cell>
        </row>
        <row r="100">
          <cell r="F100">
            <v>95</v>
          </cell>
          <cell r="G100">
            <v>6.316553151183335E-2</v>
          </cell>
          <cell r="H100">
            <v>6.2533063477910211E-2</v>
          </cell>
          <cell r="I100">
            <v>6.2009999999999996E-2</v>
          </cell>
          <cell r="L100">
            <v>6.2009999999999996E-2</v>
          </cell>
          <cell r="M100">
            <v>1.0051675</v>
          </cell>
          <cell r="N100">
            <v>0.67347987962127365</v>
          </cell>
          <cell r="P100">
            <v>7.9166666666666554</v>
          </cell>
          <cell r="Q100">
            <v>4.9970000000000001E-2</v>
          </cell>
          <cell r="S100">
            <v>23.75</v>
          </cell>
          <cell r="T100">
            <v>6.6110000000000002E-2</v>
          </cell>
          <cell r="V100">
            <v>5</v>
          </cell>
        </row>
        <row r="101">
          <cell r="F101">
            <v>96</v>
          </cell>
          <cell r="G101">
            <v>6.3263028061161464E-2</v>
          </cell>
          <cell r="H101">
            <v>6.2624000554495574E-2</v>
          </cell>
          <cell r="I101">
            <v>6.2300000000000001E-2</v>
          </cell>
          <cell r="L101">
            <v>6.2300000000000001E-2</v>
          </cell>
          <cell r="M101">
            <v>1.0051916666666667</v>
          </cell>
          <cell r="N101">
            <v>0.67001756386002698</v>
          </cell>
          <cell r="P101">
            <v>7.9999999999999885</v>
          </cell>
          <cell r="Q101">
            <v>5.008E-2</v>
          </cell>
          <cell r="S101">
            <v>24</v>
          </cell>
          <cell r="T101">
            <v>6.633E-2</v>
          </cell>
          <cell r="V101">
            <v>0</v>
          </cell>
        </row>
        <row r="102">
          <cell r="F102">
            <v>97</v>
          </cell>
          <cell r="G102">
            <v>6.3362237379141817E-2</v>
          </cell>
          <cell r="H102">
            <v>6.2721673548879586E-2</v>
          </cell>
          <cell r="I102">
            <v>6.232E-2</v>
          </cell>
          <cell r="L102">
            <v>6.232E-2</v>
          </cell>
          <cell r="M102">
            <v>1.0051933333333334</v>
          </cell>
          <cell r="N102">
            <v>0.66655702198754163</v>
          </cell>
          <cell r="P102">
            <v>8.0833333333333215</v>
          </cell>
          <cell r="Q102">
            <v>5.0220000000000001E-2</v>
          </cell>
          <cell r="S102">
            <v>24.25</v>
          </cell>
          <cell r="T102">
            <v>6.633E-2</v>
          </cell>
          <cell r="V102">
            <v>1</v>
          </cell>
        </row>
        <row r="103">
          <cell r="F103">
            <v>98</v>
          </cell>
          <cell r="G103">
            <v>6.3456319548290008E-2</v>
          </cell>
          <cell r="H103">
            <v>6.2815980619873812E-2</v>
          </cell>
          <cell r="I103">
            <v>6.2279999999999995E-2</v>
          </cell>
          <cell r="L103">
            <v>6.2279999999999995E-2</v>
          </cell>
          <cell r="M103">
            <v>1.00519</v>
          </cell>
          <cell r="N103">
            <v>0.66311325382268915</v>
          </cell>
          <cell r="P103">
            <v>8.1666666666666554</v>
          </cell>
          <cell r="Q103">
            <v>5.0330000000000007E-2</v>
          </cell>
          <cell r="S103">
            <v>24.5</v>
          </cell>
          <cell r="T103">
            <v>6.633E-2</v>
          </cell>
          <cell r="V103">
            <v>2</v>
          </cell>
        </row>
        <row r="104">
          <cell r="F104">
            <v>99</v>
          </cell>
          <cell r="G104">
            <v>6.3560670330639724E-2</v>
          </cell>
          <cell r="H104">
            <v>6.291702659080034E-2</v>
          </cell>
          <cell r="I104">
            <v>6.2590000000000007E-2</v>
          </cell>
          <cell r="L104">
            <v>6.2590000000000007E-2</v>
          </cell>
          <cell r="M104">
            <v>1.0052158333333334</v>
          </cell>
          <cell r="N104">
            <v>0.659689465496761</v>
          </cell>
          <cell r="P104">
            <v>8.2499999999999893</v>
          </cell>
          <cell r="Q104">
            <v>5.0410000000000003E-2</v>
          </cell>
          <cell r="S104">
            <v>24.75</v>
          </cell>
          <cell r="T104">
            <v>6.6529999999999992E-2</v>
          </cell>
          <cell r="V104">
            <v>3</v>
          </cell>
        </row>
        <row r="105">
          <cell r="F105">
            <v>100</v>
          </cell>
          <cell r="G105">
            <v>6.3658180863791713E-2</v>
          </cell>
          <cell r="H105">
            <v>6.3014704281719069E-2</v>
          </cell>
          <cell r="I105">
            <v>6.2600000000000003E-2</v>
          </cell>
          <cell r="L105">
            <v>6.2600000000000003E-2</v>
          </cell>
          <cell r="M105">
            <v>1.0052166666666666</v>
          </cell>
          <cell r="N105">
            <v>0.65626648886857064</v>
          </cell>
          <cell r="P105">
            <v>8.3333333333333233</v>
          </cell>
          <cell r="Q105">
            <v>5.058E-2</v>
          </cell>
          <cell r="S105">
            <v>25</v>
          </cell>
          <cell r="T105">
            <v>6.6529999999999992E-2</v>
          </cell>
          <cell r="V105">
            <v>4</v>
          </cell>
        </row>
        <row r="106">
          <cell r="F106">
            <v>101</v>
          </cell>
          <cell r="G106">
            <v>6.3757406714346487E-2</v>
          </cell>
          <cell r="H106">
            <v>6.3105647691113376E-2</v>
          </cell>
          <cell r="I106">
            <v>6.2579999999999997E-2</v>
          </cell>
          <cell r="L106">
            <v>6.2579999999999997E-2</v>
          </cell>
          <cell r="M106">
            <v>1.005215</v>
          </cell>
          <cell r="N106">
            <v>0.65286073204971129</v>
          </cell>
          <cell r="P106">
            <v>8.4166666666666572</v>
          </cell>
          <cell r="Q106">
            <v>5.0650000000000001E-2</v>
          </cell>
          <cell r="S106">
            <v>25.25</v>
          </cell>
          <cell r="T106">
            <v>6.6529999999999992E-2</v>
          </cell>
          <cell r="V106">
            <v>5</v>
          </cell>
        </row>
        <row r="107">
          <cell r="F107">
            <v>102</v>
          </cell>
          <cell r="G107">
            <v>6.3854926624832054E-2</v>
          </cell>
          <cell r="H107">
            <v>6.3210066708503376E-2</v>
          </cell>
          <cell r="I107">
            <v>6.2880000000000005E-2</v>
          </cell>
          <cell r="L107">
            <v>6.2880000000000005E-2</v>
          </cell>
          <cell r="M107">
            <v>1.0052399999999999</v>
          </cell>
          <cell r="N107">
            <v>0.64947372656567137</v>
          </cell>
          <cell r="P107">
            <v>8.4999999999999911</v>
          </cell>
          <cell r="Q107">
            <v>5.076E-2</v>
          </cell>
          <cell r="S107">
            <v>25.5</v>
          </cell>
          <cell r="T107">
            <v>6.6720000000000002E-2</v>
          </cell>
          <cell r="V107">
            <v>0</v>
          </cell>
        </row>
        <row r="108">
          <cell r="F108">
            <v>103</v>
          </cell>
          <cell r="G108">
            <v>6.3952448718078259E-2</v>
          </cell>
          <cell r="H108">
            <v>6.3304380737879917E-2</v>
          </cell>
          <cell r="I108">
            <v>6.2869999999999995E-2</v>
          </cell>
          <cell r="L108">
            <v>6.2869999999999995E-2</v>
          </cell>
          <cell r="M108">
            <v>1.0052391666666667</v>
          </cell>
          <cell r="N108">
            <v>0.64608822427049406</v>
          </cell>
          <cell r="P108">
            <v>8.583333333333325</v>
          </cell>
          <cell r="Q108">
            <v>5.0890000000000005E-2</v>
          </cell>
          <cell r="S108">
            <v>25.75</v>
          </cell>
          <cell r="T108">
            <v>6.6720000000000002E-2</v>
          </cell>
          <cell r="V108">
            <v>1</v>
          </cell>
        </row>
        <row r="109">
          <cell r="F109">
            <v>104</v>
          </cell>
          <cell r="G109">
            <v>6.4053397492685349E-2</v>
          </cell>
          <cell r="H109">
            <v>6.3408802352141969E-2</v>
          </cell>
          <cell r="I109">
            <v>6.2890000000000001E-2</v>
          </cell>
          <cell r="L109">
            <v>6.2890000000000001E-2</v>
          </cell>
          <cell r="M109">
            <v>1.0052408333333334</v>
          </cell>
          <cell r="N109">
            <v>0.64272090234296886</v>
          </cell>
          <cell r="P109">
            <v>8.666666666666659</v>
          </cell>
          <cell r="Q109">
            <v>5.0919999999999993E-2</v>
          </cell>
          <cell r="S109">
            <v>26</v>
          </cell>
          <cell r="T109">
            <v>6.6720000000000002E-2</v>
          </cell>
          <cell r="V109">
            <v>2</v>
          </cell>
        </row>
        <row r="110">
          <cell r="F110">
            <v>105</v>
          </cell>
          <cell r="G110">
            <v>6.4145795652218229E-2</v>
          </cell>
          <cell r="H110">
            <v>6.3496383876023188E-2</v>
          </cell>
          <cell r="I110">
            <v>6.3159999999999994E-2</v>
          </cell>
          <cell r="L110">
            <v>6.3159999999999994E-2</v>
          </cell>
          <cell r="M110">
            <v>1.0052633333333334</v>
          </cell>
          <cell r="N110">
            <v>0.6393700703658598</v>
          </cell>
          <cell r="P110">
            <v>8.7499999999999929</v>
          </cell>
          <cell r="Q110">
            <v>5.1029999999999999E-2</v>
          </cell>
          <cell r="S110">
            <v>26.25</v>
          </cell>
          <cell r="T110">
            <v>6.6909999999999997E-2</v>
          </cell>
          <cell r="V110">
            <v>3</v>
          </cell>
        </row>
        <row r="111">
          <cell r="F111">
            <v>106</v>
          </cell>
          <cell r="G111">
            <v>6.4241618110476129E-2</v>
          </cell>
          <cell r="H111">
            <v>6.3594070879371856E-2</v>
          </cell>
          <cell r="I111">
            <v>6.318E-2</v>
          </cell>
          <cell r="L111">
            <v>6.318E-2</v>
          </cell>
          <cell r="M111">
            <v>1.0052650000000001</v>
          </cell>
          <cell r="N111">
            <v>0.63602247208777107</v>
          </cell>
          <cell r="P111">
            <v>8.8333333333333268</v>
          </cell>
          <cell r="Q111">
            <v>5.117E-2</v>
          </cell>
          <cell r="S111">
            <v>26.5</v>
          </cell>
          <cell r="T111">
            <v>6.6909999999999997E-2</v>
          </cell>
          <cell r="V111">
            <v>4</v>
          </cell>
        </row>
        <row r="112">
          <cell r="F112">
            <v>107</v>
          </cell>
          <cell r="G112">
            <v>6.4334022474315411E-2</v>
          </cell>
          <cell r="H112">
            <v>6.3688391476414807E-2</v>
          </cell>
          <cell r="I112">
            <v>6.3149999999999998E-2</v>
          </cell>
          <cell r="L112">
            <v>6.3149999999999998E-2</v>
          </cell>
          <cell r="M112">
            <v>1.0052624999999999</v>
          </cell>
          <cell r="N112">
            <v>0.63269135211886518</v>
          </cell>
          <cell r="P112">
            <v>8.9166666666666607</v>
          </cell>
          <cell r="Q112">
            <v>5.1239999999999994E-2</v>
          </cell>
          <cell r="S112">
            <v>26.75</v>
          </cell>
          <cell r="T112">
            <v>6.6909999999999997E-2</v>
          </cell>
          <cell r="V112">
            <v>5</v>
          </cell>
        </row>
        <row r="113">
          <cell r="F113">
            <v>108</v>
          </cell>
          <cell r="G113">
            <v>6.4431565022721848E-2</v>
          </cell>
          <cell r="H113">
            <v>6.3782714497318871E-2</v>
          </cell>
          <cell r="I113">
            <v>6.3449999999999993E-2</v>
          </cell>
          <cell r="L113">
            <v>6.3449999999999993E-2</v>
          </cell>
          <cell r="M113">
            <v>1.0052874999999999</v>
          </cell>
          <cell r="N113">
            <v>0.6293792438481145</v>
          </cell>
          <cell r="P113">
            <v>8.9999999999999947</v>
          </cell>
          <cell r="Q113">
            <v>5.1330000000000001E-2</v>
          </cell>
          <cell r="S113">
            <v>27</v>
          </cell>
          <cell r="T113">
            <v>6.7089999999999997E-2</v>
          </cell>
          <cell r="V113">
            <v>0</v>
          </cell>
        </row>
        <row r="114">
          <cell r="F114">
            <v>109</v>
          </cell>
          <cell r="G114">
            <v>6.4527398443212203E-2</v>
          </cell>
          <cell r="H114">
            <v>6.3873668688111174E-2</v>
          </cell>
          <cell r="I114">
            <v>6.3460000000000003E-2</v>
          </cell>
          <cell r="L114">
            <v>6.3460000000000003E-2</v>
          </cell>
          <cell r="M114">
            <v>1.0052883333333333</v>
          </cell>
          <cell r="N114">
            <v>0.62606890451548891</v>
          </cell>
          <cell r="P114">
            <v>9.0833333333333286</v>
          </cell>
          <cell r="Q114">
            <v>5.1459999999999999E-2</v>
          </cell>
          <cell r="S114">
            <v>27.25</v>
          </cell>
          <cell r="T114">
            <v>6.7089999999999997E-2</v>
          </cell>
          <cell r="V114">
            <v>1</v>
          </cell>
        </row>
        <row r="115">
          <cell r="F115">
            <v>110</v>
          </cell>
          <cell r="G115">
            <v>6.4616390676551116E-2</v>
          </cell>
          <cell r="H115">
            <v>6.3961256092873953E-2</v>
          </cell>
          <cell r="I115">
            <v>6.343E-2</v>
          </cell>
          <cell r="L115">
            <v>6.343E-2</v>
          </cell>
          <cell r="M115">
            <v>1.0052858333333334</v>
          </cell>
          <cell r="N115">
            <v>0.62277546028965713</v>
          </cell>
          <cell r="P115">
            <v>9.1666666666666625</v>
          </cell>
          <cell r="Q115">
            <v>5.1540000000000002E-2</v>
          </cell>
          <cell r="S115">
            <v>27.5</v>
          </cell>
          <cell r="T115">
            <v>6.7089999999999997E-2</v>
          </cell>
          <cell r="V115">
            <v>2</v>
          </cell>
        </row>
        <row r="116">
          <cell r="F116">
            <v>111</v>
          </cell>
          <cell r="G116">
            <v>6.4712232835769434E-2</v>
          </cell>
          <cell r="H116">
            <v>6.4058952085163767E-2</v>
          </cell>
          <cell r="I116">
            <v>6.3719999999999999E-2</v>
          </cell>
          <cell r="L116">
            <v>6.3719999999999999E-2</v>
          </cell>
          <cell r="M116">
            <v>1.0053099999999999</v>
          </cell>
          <cell r="N116">
            <v>0.61950088187819596</v>
          </cell>
          <cell r="P116">
            <v>9.2499999999999964</v>
          </cell>
          <cell r="Q116">
            <v>5.1619999999999999E-2</v>
          </cell>
          <cell r="S116">
            <v>27.75</v>
          </cell>
          <cell r="T116">
            <v>6.7229999999999998E-2</v>
          </cell>
          <cell r="V116">
            <v>3</v>
          </cell>
        </row>
        <row r="117">
          <cell r="F117">
            <v>112</v>
          </cell>
          <cell r="G117">
            <v>6.480294262374553E-2</v>
          </cell>
          <cell r="H117">
            <v>6.4156648077453582E-2</v>
          </cell>
          <cell r="I117">
            <v>6.3719999999999999E-2</v>
          </cell>
          <cell r="L117">
            <v>6.3719999999999999E-2</v>
          </cell>
          <cell r="M117">
            <v>1.0053099999999999</v>
          </cell>
          <cell r="N117">
            <v>0.61622870744168068</v>
          </cell>
          <cell r="P117">
            <v>9.3333333333333304</v>
          </cell>
          <cell r="Q117">
            <v>5.176E-2</v>
          </cell>
          <cell r="S117">
            <v>28</v>
          </cell>
          <cell r="T117">
            <v>6.7229999999999998E-2</v>
          </cell>
          <cell r="V117">
            <v>4</v>
          </cell>
        </row>
        <row r="118">
          <cell r="F118">
            <v>113</v>
          </cell>
          <cell r="G118">
            <v>6.4895367977535479E-2</v>
          </cell>
          <cell r="H118">
            <v>6.4244239693348248E-2</v>
          </cell>
          <cell r="I118">
            <v>6.3719999999999999E-2</v>
          </cell>
          <cell r="L118">
            <v>6.3719999999999999E-2</v>
          </cell>
          <cell r="M118">
            <v>1.0053099999999999</v>
          </cell>
          <cell r="N118">
            <v>0.61297381647619209</v>
          </cell>
          <cell r="P118">
            <v>9.4166666666666643</v>
          </cell>
          <cell r="Q118">
            <v>5.1810000000000002E-2</v>
          </cell>
          <cell r="S118">
            <v>28.25</v>
          </cell>
          <cell r="T118">
            <v>6.7229999999999998E-2</v>
          </cell>
          <cell r="V118">
            <v>5</v>
          </cell>
        </row>
        <row r="119">
          <cell r="F119">
            <v>114</v>
          </cell>
          <cell r="G119">
            <v>6.4986085811257421E-2</v>
          </cell>
          <cell r="H119">
            <v>6.4335202177948858E-2</v>
          </cell>
          <cell r="I119">
            <v>6.4009999999999997E-2</v>
          </cell>
          <cell r="L119">
            <v>6.4009999999999997E-2</v>
          </cell>
          <cell r="M119">
            <v>1.0053341666666666</v>
          </cell>
          <cell r="N119">
            <v>0.60973611769125158</v>
          </cell>
          <cell r="P119">
            <v>9.4999999999999982</v>
          </cell>
          <cell r="Q119">
            <v>5.1909999999999998E-2</v>
          </cell>
          <cell r="S119">
            <v>28.5</v>
          </cell>
          <cell r="T119">
            <v>6.7369999999999999E-2</v>
          </cell>
          <cell r="V119">
            <v>0</v>
          </cell>
        </row>
        <row r="120">
          <cell r="F120">
            <v>115</v>
          </cell>
          <cell r="G120">
            <v>6.5071670375834945E-2</v>
          </cell>
          <cell r="H120">
            <v>6.4416057585771291E-2</v>
          </cell>
          <cell r="I120">
            <v>6.3979999999999995E-2</v>
          </cell>
          <cell r="L120">
            <v>6.3979999999999995E-2</v>
          </cell>
          <cell r="M120">
            <v>1.0053316666666667</v>
          </cell>
          <cell r="N120">
            <v>0.60650094059065096</v>
          </cell>
          <cell r="P120">
            <v>9.5833333333333321</v>
          </cell>
          <cell r="Q120">
            <v>5.203E-2</v>
          </cell>
          <cell r="S120">
            <v>28.75</v>
          </cell>
          <cell r="T120">
            <v>6.7369999999999999E-2</v>
          </cell>
          <cell r="V120">
            <v>1</v>
          </cell>
        </row>
        <row r="121">
          <cell r="F121">
            <v>116</v>
          </cell>
          <cell r="G121">
            <v>6.5164105766311042E-2</v>
          </cell>
          <cell r="H121">
            <v>6.4510391006095347E-2</v>
          </cell>
          <cell r="I121">
            <v>6.3990000000000005E-2</v>
          </cell>
          <cell r="L121">
            <v>6.3990000000000005E-2</v>
          </cell>
          <cell r="M121">
            <v>1.0053325</v>
          </cell>
          <cell r="N121">
            <v>0.60328442910944902</v>
          </cell>
          <cell r="P121">
            <v>9.6666666666666661</v>
          </cell>
          <cell r="Q121">
            <v>5.2060000000000002E-2</v>
          </cell>
          <cell r="S121">
            <v>29</v>
          </cell>
          <cell r="T121">
            <v>6.7369999999999999E-2</v>
          </cell>
          <cell r="V121">
            <v>2</v>
          </cell>
        </row>
        <row r="122">
          <cell r="F122">
            <v>117</v>
          </cell>
          <cell r="G122">
            <v>6.5251409692618889E-2</v>
          </cell>
          <cell r="H122">
            <v>6.459798828540908E-2</v>
          </cell>
          <cell r="I122">
            <v>6.4250000000000002E-2</v>
          </cell>
          <cell r="L122">
            <v>6.4250000000000002E-2</v>
          </cell>
          <cell r="M122">
            <v>1.0053541666666668</v>
          </cell>
          <cell r="N122">
            <v>0.60008447862716963</v>
          </cell>
          <cell r="P122">
            <v>9.75</v>
          </cell>
          <cell r="Q122">
            <v>5.2150000000000002E-2</v>
          </cell>
          <cell r="S122">
            <v>29.25</v>
          </cell>
          <cell r="T122">
            <v>6.7500000000000004E-2</v>
          </cell>
          <cell r="V122">
            <v>3</v>
          </cell>
        </row>
        <row r="123">
          <cell r="F123">
            <v>118</v>
          </cell>
          <cell r="G123">
            <v>6.5338715428072458E-2</v>
          </cell>
          <cell r="H123">
            <v>6.4685585564721926E-2</v>
          </cell>
          <cell r="I123">
            <v>6.4259999999999998E-2</v>
          </cell>
          <cell r="L123">
            <v>6.4259999999999998E-2</v>
          </cell>
          <cell r="M123">
            <v>1.005355</v>
          </cell>
          <cell r="N123">
            <v>0.59688863738119113</v>
          </cell>
          <cell r="P123">
            <v>9.8333333333333339</v>
          </cell>
          <cell r="Q123">
            <v>5.2270000000000004E-2</v>
          </cell>
          <cell r="S123">
            <v>29.5</v>
          </cell>
          <cell r="T123">
            <v>6.7500000000000004E-2</v>
          </cell>
          <cell r="V123">
            <v>4</v>
          </cell>
        </row>
        <row r="124">
          <cell r="F124">
            <v>119</v>
          </cell>
          <cell r="G124">
            <v>6.5420888937546273E-2</v>
          </cell>
          <cell r="H124">
            <v>6.477318465925741E-2</v>
          </cell>
          <cell r="I124">
            <v>6.4250000000000002E-2</v>
          </cell>
          <cell r="L124">
            <v>6.4250000000000002E-2</v>
          </cell>
          <cell r="M124">
            <v>1.0053541666666668</v>
          </cell>
          <cell r="N124">
            <v>0.59370932395143117</v>
          </cell>
          <cell r="P124">
            <v>9.9166666666666679</v>
          </cell>
          <cell r="Q124">
            <v>5.2329999999999995E-2</v>
          </cell>
          <cell r="S124">
            <v>29.75</v>
          </cell>
          <cell r="T124">
            <v>6.7500000000000004E-2</v>
          </cell>
          <cell r="V124">
            <v>5</v>
          </cell>
        </row>
        <row r="125">
          <cell r="F125">
            <v>120</v>
          </cell>
          <cell r="G125">
            <v>6.5508201837507496E-2</v>
          </cell>
          <cell r="H125">
            <v>6.4857416442928084E-2</v>
          </cell>
          <cell r="I125">
            <v>6.4509999999999998E-2</v>
          </cell>
          <cell r="L125">
            <v>6.4509999999999998E-2</v>
          </cell>
          <cell r="M125">
            <v>1.0053758333333334</v>
          </cell>
          <cell r="N125">
            <v>0.59054743456221259</v>
          </cell>
          <cell r="P125">
            <v>10.000000000000002</v>
          </cell>
          <cell r="Q125">
            <v>5.2409999999999998E-2</v>
          </cell>
          <cell r="S125">
            <v>30</v>
          </cell>
          <cell r="T125">
            <v>6.762E-2</v>
          </cell>
          <cell r="V125">
            <v>0</v>
          </cell>
        </row>
        <row r="126">
          <cell r="F126">
            <v>121</v>
          </cell>
          <cell r="G126">
            <v>6.5588668334270572E-2</v>
          </cell>
          <cell r="H126">
            <v>6.4941648156782605E-2</v>
          </cell>
          <cell r="I126">
            <v>6.4519999999999994E-2</v>
          </cell>
          <cell r="L126">
            <v>6.4519999999999994E-2</v>
          </cell>
          <cell r="M126">
            <v>1.0053766666666666</v>
          </cell>
          <cell r="N126">
            <v>0.58738972529730182</v>
          </cell>
          <cell r="P126">
            <v>10.083333333333336</v>
          </cell>
          <cell r="Q126">
            <v>5.2519999999999997E-2</v>
          </cell>
          <cell r="T126">
            <v>6.762E-2</v>
          </cell>
          <cell r="V126">
            <v>1</v>
          </cell>
        </row>
        <row r="127">
          <cell r="F127">
            <v>122</v>
          </cell>
          <cell r="G127">
            <v>6.5664001543885853E-2</v>
          </cell>
          <cell r="H127">
            <v>6.5015773539524702E-2</v>
          </cell>
          <cell r="I127">
            <v>6.4500000000000002E-2</v>
          </cell>
          <cell r="L127">
            <v>6.4500000000000002E-2</v>
          </cell>
          <cell r="M127">
            <v>1.0053749999999999</v>
          </cell>
          <cell r="N127">
            <v>0.58424841631226299</v>
          </cell>
          <cell r="P127">
            <v>10.16666666666667</v>
          </cell>
          <cell r="Q127">
            <v>5.2590000000000005E-2</v>
          </cell>
          <cell r="T127">
            <v>6.762E-2</v>
          </cell>
          <cell r="V127">
            <v>2</v>
          </cell>
        </row>
        <row r="128">
          <cell r="F128">
            <v>123</v>
          </cell>
          <cell r="G128">
            <v>6.5744474176877787E-2</v>
          </cell>
          <cell r="H128">
            <v>6.5103378007272283E-2</v>
          </cell>
          <cell r="I128">
            <v>6.4759999999999998E-2</v>
          </cell>
          <cell r="L128">
            <v>6.4759999999999998E-2</v>
          </cell>
          <cell r="M128">
            <v>1.0053966666666667</v>
          </cell>
          <cell r="N128">
            <v>0.58112487013528591</v>
          </cell>
          <cell r="P128">
            <v>10.250000000000004</v>
          </cell>
          <cell r="Q128">
            <v>5.2659999999999998E-2</v>
          </cell>
          <cell r="T128">
            <v>6.7699999999999996E-2</v>
          </cell>
          <cell r="V128">
            <v>3</v>
          </cell>
        </row>
        <row r="129">
          <cell r="F129">
            <v>124</v>
          </cell>
          <cell r="G129">
            <v>6.5814674929682404E-2</v>
          </cell>
          <cell r="H129">
            <v>6.5177504864594837E-2</v>
          </cell>
          <cell r="I129">
            <v>6.4740000000000006E-2</v>
          </cell>
          <cell r="L129">
            <v>6.4740000000000006E-2</v>
          </cell>
          <cell r="M129">
            <v>1.005395</v>
          </cell>
          <cell r="N129">
            <v>0.57800556676000436</v>
          </cell>
          <cell r="P129">
            <v>10.333333333333337</v>
          </cell>
          <cell r="Q129">
            <v>5.2789999999999997E-2</v>
          </cell>
          <cell r="T129">
            <v>6.7699999999999996E-2</v>
          </cell>
          <cell r="V129">
            <v>4</v>
          </cell>
        </row>
        <row r="130">
          <cell r="F130">
            <v>125</v>
          </cell>
          <cell r="G130">
            <v>6.5890015008040592E-2</v>
          </cell>
          <cell r="H130">
            <v>6.5251633196499625E-2</v>
          </cell>
          <cell r="I130">
            <v>6.4759999999999998E-2</v>
          </cell>
          <cell r="L130">
            <v>6.4759999999999998E-2</v>
          </cell>
          <cell r="M130">
            <v>1.0053966666666667</v>
          </cell>
          <cell r="N130">
            <v>0.57490395989636345</v>
          </cell>
          <cell r="P130">
            <v>10.416666666666671</v>
          </cell>
          <cell r="Q130">
            <v>5.2830000000000002E-2</v>
          </cell>
          <cell r="T130">
            <v>6.7699999999999996E-2</v>
          </cell>
          <cell r="V130">
            <v>5</v>
          </cell>
        </row>
        <row r="131">
          <cell r="F131">
            <v>126</v>
          </cell>
          <cell r="G131">
            <v>6.5960220706798633E-2</v>
          </cell>
          <cell r="H131">
            <v>6.5322393231756593E-2</v>
          </cell>
          <cell r="I131">
            <v>6.4979999999999996E-2</v>
          </cell>
          <cell r="L131">
            <v>6.4979999999999996E-2</v>
          </cell>
          <cell r="M131">
            <v>1.0054149999999999</v>
          </cell>
          <cell r="N131">
            <v>0.5718180484946539</v>
          </cell>
          <cell r="P131">
            <v>10.500000000000005</v>
          </cell>
          <cell r="Q131">
            <v>5.2919999999999995E-2</v>
          </cell>
          <cell r="T131">
            <v>6.7769999999999997E-2</v>
          </cell>
          <cell r="V131">
            <v>0</v>
          </cell>
        </row>
        <row r="132">
          <cell r="F132">
            <v>127</v>
          </cell>
          <cell r="G132">
            <v>6.6028715150078021E-2</v>
          </cell>
          <cell r="H132">
            <v>6.5386414162973416E-2</v>
          </cell>
          <cell r="I132">
            <v>6.4960000000000004E-2</v>
          </cell>
          <cell r="L132">
            <v>6.4960000000000004E-2</v>
          </cell>
          <cell r="M132">
            <v>1.0054133333333333</v>
          </cell>
          <cell r="N132">
            <v>0.5687383304353465</v>
          </cell>
          <cell r="P132">
            <v>10.583333333333339</v>
          </cell>
          <cell r="Q132">
            <v>5.3019999999999998E-2</v>
          </cell>
          <cell r="T132">
            <v>6.7769999999999997E-2</v>
          </cell>
          <cell r="V132">
            <v>1</v>
          </cell>
        </row>
        <row r="133">
          <cell r="F133">
            <v>128</v>
          </cell>
          <cell r="G133">
            <v>6.6095499557064397E-2</v>
          </cell>
          <cell r="H133">
            <v>6.5460544952559374E-2</v>
          </cell>
          <cell r="I133">
            <v>6.497E-2</v>
          </cell>
          <cell r="L133">
            <v>6.497E-2</v>
          </cell>
          <cell r="M133">
            <v>1.0054141666666667</v>
          </cell>
          <cell r="N133">
            <v>0.56567613694733831</v>
          </cell>
          <cell r="P133">
            <v>10.666666666666673</v>
          </cell>
          <cell r="Q133">
            <v>5.3040000000000004E-2</v>
          </cell>
          <cell r="T133">
            <v>6.7769999999999997E-2</v>
          </cell>
          <cell r="V133">
            <v>2</v>
          </cell>
        </row>
        <row r="134">
          <cell r="F134">
            <v>129</v>
          </cell>
          <cell r="G134">
            <v>6.6162286067501075E-2</v>
          </cell>
          <cell r="H134">
            <v>6.5527937752457355E-2</v>
          </cell>
          <cell r="I134">
            <v>6.5170000000000006E-2</v>
          </cell>
          <cell r="L134">
            <v>6.5170000000000006E-2</v>
          </cell>
          <cell r="M134">
            <v>1.0054308333333333</v>
          </cell>
          <cell r="N134">
            <v>0.56262996454761671</v>
          </cell>
          <cell r="P134">
            <v>10.750000000000007</v>
          </cell>
          <cell r="Q134">
            <v>5.3120000000000001E-2</v>
          </cell>
          <cell r="T134">
            <v>6.7879999999999996E-2</v>
          </cell>
          <cell r="V134">
            <v>3</v>
          </cell>
        </row>
        <row r="135">
          <cell r="F135">
            <v>130</v>
          </cell>
          <cell r="G135">
            <v>6.6223936124896188E-2</v>
          </cell>
          <cell r="H135">
            <v>6.5598700192350812E-2</v>
          </cell>
          <cell r="I135">
            <v>6.5180000000000002E-2</v>
          </cell>
          <cell r="L135">
            <v>6.5180000000000002E-2</v>
          </cell>
          <cell r="M135">
            <v>1.0054316666666667</v>
          </cell>
          <cell r="N135">
            <v>0.55959091952880902</v>
          </cell>
          <cell r="P135">
            <v>10.833333333333341</v>
          </cell>
          <cell r="Q135">
            <v>5.3230000000000006E-2</v>
          </cell>
          <cell r="T135">
            <v>6.7879999999999996E-2</v>
          </cell>
          <cell r="V135">
            <v>4</v>
          </cell>
        </row>
        <row r="136">
          <cell r="F136">
            <v>131</v>
          </cell>
          <cell r="G136">
            <v>6.6280450316886341E-2</v>
          </cell>
          <cell r="H136">
            <v>6.5655985021837893E-2</v>
          </cell>
          <cell r="I136">
            <v>6.5170000000000006E-2</v>
          </cell>
          <cell r="L136">
            <v>6.5170000000000006E-2</v>
          </cell>
          <cell r="M136">
            <v>1.0054308333333333</v>
          </cell>
          <cell r="N136">
            <v>0.55656782860642839</v>
          </cell>
          <cell r="P136">
            <v>10.916666666666675</v>
          </cell>
          <cell r="Q136">
            <v>5.3280000000000001E-2</v>
          </cell>
          <cell r="T136">
            <v>6.7879999999999996E-2</v>
          </cell>
          <cell r="V136">
            <v>5</v>
          </cell>
        </row>
        <row r="137">
          <cell r="F137">
            <v>132</v>
          </cell>
          <cell r="G137">
            <v>6.6343816499594421E-2</v>
          </cell>
          <cell r="H137">
            <v>6.5720010198204726E-2</v>
          </cell>
          <cell r="I137">
            <v>6.5380000000000008E-2</v>
          </cell>
          <cell r="L137">
            <v>6.5380000000000008E-2</v>
          </cell>
          <cell r="M137">
            <v>1.0054483333333333</v>
          </cell>
          <cell r="N137">
            <v>0.553561528206991</v>
          </cell>
          <cell r="P137">
            <v>11.000000000000009</v>
          </cell>
          <cell r="Q137">
            <v>5.3350000000000002E-2</v>
          </cell>
          <cell r="T137">
            <v>6.7930000000000004E-2</v>
          </cell>
          <cell r="V137">
            <v>0</v>
          </cell>
        </row>
        <row r="138">
          <cell r="F138">
            <v>133</v>
          </cell>
          <cell r="G138">
            <v>6.6391769922414579E-2</v>
          </cell>
          <cell r="H138">
            <v>6.577055630628692E-2</v>
          </cell>
          <cell r="I138">
            <v>6.5350000000000005E-2</v>
          </cell>
          <cell r="L138">
            <v>6.5350000000000005E-2</v>
          </cell>
          <cell r="M138">
            <v>1.0054458333333334</v>
          </cell>
          <cell r="N138">
            <v>0.55056188354481106</v>
          </cell>
          <cell r="P138">
            <v>11.083333333333343</v>
          </cell>
          <cell r="Q138">
            <v>5.3449999999999998E-2</v>
          </cell>
          <cell r="T138">
            <v>6.7930000000000004E-2</v>
          </cell>
          <cell r="V138">
            <v>1</v>
          </cell>
        </row>
        <row r="139">
          <cell r="F139">
            <v>134</v>
          </cell>
          <cell r="G139">
            <v>6.6446575242307571E-2</v>
          </cell>
          <cell r="H139">
            <v>6.5824472959264746E-2</v>
          </cell>
          <cell r="I139">
            <v>6.5360000000000001E-2</v>
          </cell>
          <cell r="L139">
            <v>6.5360000000000001E-2</v>
          </cell>
          <cell r="M139">
            <v>1.0054466666666666</v>
          </cell>
          <cell r="N139">
            <v>0.54757985491823546</v>
          </cell>
          <cell r="P139">
            <v>11.166666666666677</v>
          </cell>
          <cell r="Q139">
            <v>5.3499999999999999E-2</v>
          </cell>
          <cell r="T139">
            <v>6.7930000000000004E-2</v>
          </cell>
          <cell r="V139">
            <v>2</v>
          </cell>
        </row>
        <row r="140">
          <cell r="F140">
            <v>135</v>
          </cell>
          <cell r="G140">
            <v>6.6501381970335949E-2</v>
          </cell>
          <cell r="H140">
            <v>6.5885129947961474E-2</v>
          </cell>
          <cell r="I140">
            <v>6.5530000000000005E-2</v>
          </cell>
          <cell r="L140">
            <v>6.5530000000000005E-2</v>
          </cell>
          <cell r="M140">
            <v>1.0054608333333332</v>
          </cell>
          <cell r="N140">
            <v>0.54461352657681383</v>
          </cell>
          <cell r="P140">
            <v>11.250000000000011</v>
          </cell>
          <cell r="Q140">
            <v>5.357E-2</v>
          </cell>
          <cell r="T140">
            <v>6.7949999999999997E-2</v>
          </cell>
          <cell r="V140">
            <v>3</v>
          </cell>
        </row>
        <row r="141">
          <cell r="F141">
            <v>136</v>
          </cell>
          <cell r="G141">
            <v>6.6547625722010117E-2</v>
          </cell>
          <cell r="H141">
            <v>6.5928937809439425E-2</v>
          </cell>
          <cell r="I141">
            <v>6.5509999999999999E-2</v>
          </cell>
          <cell r="L141">
            <v>6.5509999999999999E-2</v>
          </cell>
          <cell r="M141">
            <v>1.0054591666666666</v>
          </cell>
          <cell r="N141">
            <v>0.54165563542768258</v>
          </cell>
          <cell r="P141">
            <v>11.333333333333345</v>
          </cell>
          <cell r="Q141">
            <v>5.3680000000000005E-2</v>
          </cell>
          <cell r="T141">
            <v>6.7949999999999997E-2</v>
          </cell>
          <cell r="V141">
            <v>4</v>
          </cell>
        </row>
        <row r="142">
          <cell r="F142">
            <v>137</v>
          </cell>
          <cell r="G142">
            <v>6.6595583357883292E-2</v>
          </cell>
          <cell r="H142">
            <v>6.598285584771979E-2</v>
          </cell>
          <cell r="I142">
            <v>6.5540000000000001E-2</v>
          </cell>
          <cell r="L142">
            <v>6.5540000000000001E-2</v>
          </cell>
          <cell r="M142">
            <v>1.0054616666666667</v>
          </cell>
          <cell r="N142">
            <v>0.53871470208322658</v>
          </cell>
          <cell r="P142">
            <v>11.416666666666679</v>
          </cell>
          <cell r="Q142">
            <v>5.3710000000000008E-2</v>
          </cell>
          <cell r="T142">
            <v>6.7949999999999997E-2</v>
          </cell>
          <cell r="V142">
            <v>5</v>
          </cell>
        </row>
        <row r="143">
          <cell r="F143">
            <v>138</v>
          </cell>
          <cell r="G143">
            <v>6.6638403562850446E-2</v>
          </cell>
          <cell r="H143">
            <v>6.603003463953705E-2</v>
          </cell>
          <cell r="I143">
            <v>6.5659999999999996E-2</v>
          </cell>
          <cell r="L143">
            <v>6.5659999999999996E-2</v>
          </cell>
          <cell r="M143">
            <v>1.0054716666666668</v>
          </cell>
          <cell r="N143">
            <v>0.53578840441444964</v>
          </cell>
          <cell r="P143">
            <v>11.500000000000012</v>
          </cell>
          <cell r="Q143">
            <v>5.3800000000000001E-2</v>
          </cell>
          <cell r="T143">
            <v>6.7970000000000003E-2</v>
          </cell>
          <cell r="V143">
            <v>0</v>
          </cell>
        </row>
        <row r="144">
          <cell r="F144">
            <v>139</v>
          </cell>
          <cell r="G144">
            <v>6.6679511402525371E-2</v>
          </cell>
          <cell r="H144">
            <v>6.6077213509557531E-2</v>
          </cell>
          <cell r="I144">
            <v>6.5670000000000006E-2</v>
          </cell>
          <cell r="L144">
            <v>6.5670000000000006E-2</v>
          </cell>
          <cell r="M144">
            <v>1.0054725</v>
          </cell>
          <cell r="N144">
            <v>0.53287270261000186</v>
          </cell>
          <cell r="P144">
            <v>11.583333333333346</v>
          </cell>
          <cell r="Q144">
            <v>5.3879999999999997E-2</v>
          </cell>
          <cell r="T144">
            <v>6.7970000000000003E-2</v>
          </cell>
          <cell r="V144">
            <v>1</v>
          </cell>
        </row>
        <row r="145">
          <cell r="F145">
            <v>140</v>
          </cell>
          <cell r="G145">
            <v>6.6718907166508856E-2</v>
          </cell>
          <cell r="H145">
            <v>6.6117652976709351E-2</v>
          </cell>
          <cell r="I145">
            <v>6.5680000000000002E-2</v>
          </cell>
          <cell r="L145">
            <v>6.5680000000000002E-2</v>
          </cell>
          <cell r="M145">
            <v>1.0054733333333334</v>
          </cell>
          <cell r="N145">
            <v>0.52997242849506265</v>
          </cell>
          <cell r="P145">
            <v>11.66666666666668</v>
          </cell>
          <cell r="Q145">
            <v>5.391E-2</v>
          </cell>
          <cell r="T145">
            <v>6.7970000000000003E-2</v>
          </cell>
          <cell r="V145">
            <v>2</v>
          </cell>
        </row>
        <row r="146">
          <cell r="F146">
            <v>141</v>
          </cell>
          <cell r="G146">
            <v>6.675659075828122E-2</v>
          </cell>
          <cell r="H146">
            <v>6.6154722826217593E-2</v>
          </cell>
          <cell r="I146">
            <v>6.5799999999999997E-2</v>
          </cell>
          <cell r="L146">
            <v>6.5799999999999997E-2</v>
          </cell>
          <cell r="M146">
            <v>1.0054833333333333</v>
          </cell>
          <cell r="N146">
            <v>0.52708750289587913</v>
          </cell>
          <cell r="P146">
            <v>11.750000000000014</v>
          </cell>
          <cell r="Q146">
            <v>5.398E-2</v>
          </cell>
          <cell r="T146">
            <v>6.794E-2</v>
          </cell>
          <cell r="V146">
            <v>3</v>
          </cell>
        </row>
        <row r="147">
          <cell r="F147">
            <v>142</v>
          </cell>
          <cell r="G147">
            <v>6.6785710138713483E-2</v>
          </cell>
          <cell r="H147">
            <v>6.618842266147773E-2</v>
          </cell>
          <cell r="I147">
            <v>6.5790000000000001E-2</v>
          </cell>
          <cell r="L147">
            <v>6.5790000000000001E-2</v>
          </cell>
          <cell r="M147">
            <v>1.0054825000000001</v>
          </cell>
          <cell r="N147">
            <v>0.52421306790685651</v>
          </cell>
          <cell r="P147">
            <v>11.833333333333348</v>
          </cell>
          <cell r="Q147">
            <v>5.4080000000000003E-2</v>
          </cell>
          <cell r="T147">
            <v>6.794E-2</v>
          </cell>
          <cell r="V147">
            <v>4</v>
          </cell>
        </row>
        <row r="148">
          <cell r="F148">
            <v>143</v>
          </cell>
          <cell r="G148">
            <v>6.6818255814125038E-2</v>
          </cell>
          <cell r="H148">
            <v>6.6225492818216658E-2</v>
          </cell>
          <cell r="I148">
            <v>6.5790000000000001E-2</v>
          </cell>
          <cell r="L148">
            <v>6.5790000000000001E-2</v>
          </cell>
          <cell r="M148">
            <v>1.0054825000000001</v>
          </cell>
          <cell r="N148">
            <v>0.52135474054183584</v>
          </cell>
          <cell r="P148">
            <v>11.916666666666682</v>
          </cell>
          <cell r="Q148">
            <v>5.4120000000000001E-2</v>
          </cell>
          <cell r="T148">
            <v>6.794E-2</v>
          </cell>
          <cell r="V148">
            <v>5</v>
          </cell>
        </row>
        <row r="149">
          <cell r="F149">
            <v>144</v>
          </cell>
          <cell r="G149">
            <v>6.6854227916550268E-2</v>
          </cell>
          <cell r="H149">
            <v>6.626256331291458E-2</v>
          </cell>
          <cell r="I149">
            <v>6.59E-2</v>
          </cell>
          <cell r="L149">
            <v>6.59E-2</v>
          </cell>
          <cell r="M149">
            <v>1.0054916666666667</v>
          </cell>
          <cell r="N149">
            <v>0.51851199851000473</v>
          </cell>
          <cell r="P149">
            <v>12.000000000000016</v>
          </cell>
          <cell r="Q149">
            <v>5.4179999999999999E-2</v>
          </cell>
          <cell r="T149">
            <v>6.794E-2</v>
          </cell>
          <cell r="V149">
            <v>0</v>
          </cell>
        </row>
        <row r="150">
          <cell r="F150">
            <v>145</v>
          </cell>
          <cell r="G150">
            <v>6.6879922488375598E-2</v>
          </cell>
          <cell r="H150">
            <v>6.6286153627721056E-2</v>
          </cell>
          <cell r="I150">
            <v>6.59E-2</v>
          </cell>
          <cell r="L150">
            <v>6.59E-2</v>
          </cell>
          <cell r="M150">
            <v>1.0054916666666667</v>
          </cell>
          <cell r="N150">
            <v>0.51568005553834007</v>
          </cell>
          <cell r="P150">
            <v>12.08333333333335</v>
          </cell>
          <cell r="Q150">
            <v>5.4269999999999999E-2</v>
          </cell>
          <cell r="T150">
            <v>6.794E-2</v>
          </cell>
          <cell r="V150">
            <v>1</v>
          </cell>
        </row>
        <row r="151">
          <cell r="F151">
            <v>146</v>
          </cell>
          <cell r="G151">
            <v>6.6903904386879098E-2</v>
          </cell>
          <cell r="H151">
            <v>6.631311414391039E-2</v>
          </cell>
          <cell r="I151">
            <v>6.59E-2</v>
          </cell>
          <cell r="L151">
            <v>6.59E-2</v>
          </cell>
          <cell r="M151">
            <v>1.0054916666666667</v>
          </cell>
          <cell r="N151">
            <v>0.51286357971308238</v>
          </cell>
          <cell r="P151">
            <v>12.166666666666684</v>
          </cell>
          <cell r="Q151">
            <v>5.4309999999999997E-2</v>
          </cell>
          <cell r="T151">
            <v>6.794E-2</v>
          </cell>
          <cell r="V151">
            <v>2</v>
          </cell>
        </row>
        <row r="152">
          <cell r="F152">
            <v>147</v>
          </cell>
          <cell r="G152">
            <v>6.693302560152059E-2</v>
          </cell>
          <cell r="H152">
            <v>6.6346815012590987E-2</v>
          </cell>
          <cell r="I152">
            <v>6.5970000000000001E-2</v>
          </cell>
          <cell r="L152">
            <v>6.5970000000000001E-2</v>
          </cell>
          <cell r="M152">
            <v>1.0054974999999999</v>
          </cell>
          <cell r="N152">
            <v>0.51006248655773612</v>
          </cell>
          <cell r="P152">
            <v>12.250000000000018</v>
          </cell>
          <cell r="Q152">
            <v>5.4370000000000002E-2</v>
          </cell>
          <cell r="T152">
            <v>6.7909999999999998E-2</v>
          </cell>
          <cell r="V152">
            <v>3</v>
          </cell>
        </row>
        <row r="153">
          <cell r="F153">
            <v>148</v>
          </cell>
          <cell r="G153">
            <v>6.6955294950220345E-2</v>
          </cell>
          <cell r="H153">
            <v>6.6373775774569488E-2</v>
          </cell>
          <cell r="I153">
            <v>6.5979999999999997E-2</v>
          </cell>
          <cell r="L153">
            <v>6.5979999999999997E-2</v>
          </cell>
          <cell r="M153">
            <v>1.0054983333333334</v>
          </cell>
          <cell r="N153">
            <v>0.50727374912193834</v>
          </cell>
          <cell r="P153">
            <v>12.333333333333352</v>
          </cell>
          <cell r="Q153">
            <v>5.4469999999999998E-2</v>
          </cell>
          <cell r="T153">
            <v>6.7909999999999998E-2</v>
          </cell>
          <cell r="V153">
            <v>4</v>
          </cell>
        </row>
        <row r="154">
          <cell r="F154">
            <v>149</v>
          </cell>
          <cell r="G154">
            <v>6.6977564520395383E-2</v>
          </cell>
          <cell r="H154">
            <v>6.6393996463361304E-2</v>
          </cell>
          <cell r="I154">
            <v>6.6000000000000003E-2</v>
          </cell>
          <cell r="L154">
            <v>6.6000000000000003E-2</v>
          </cell>
          <cell r="M154">
            <v>1.0055000000000001</v>
          </cell>
          <cell r="N154">
            <v>0.50449984083043897</v>
          </cell>
          <cell r="P154">
            <v>12.416666666666686</v>
          </cell>
          <cell r="Q154">
            <v>5.4489999999999997E-2</v>
          </cell>
          <cell r="T154">
            <v>6.7909999999999998E-2</v>
          </cell>
          <cell r="V154">
            <v>5</v>
          </cell>
        </row>
        <row r="155">
          <cell r="F155">
            <v>150</v>
          </cell>
          <cell r="G155">
            <v>6.6998121234115082E-2</v>
          </cell>
          <cell r="H155">
            <v>6.6417587345156903E-2</v>
          </cell>
          <cell r="I155">
            <v>6.6049999999999998E-2</v>
          </cell>
          <cell r="L155">
            <v>6.6049999999999998E-2</v>
          </cell>
          <cell r="M155">
            <v>1.0055041666666666</v>
          </cell>
          <cell r="N155">
            <v>0.50174026934901939</v>
          </cell>
          <cell r="P155">
            <v>12.50000000000002</v>
          </cell>
          <cell r="Q155">
            <v>5.457E-2</v>
          </cell>
          <cell r="T155">
            <v>6.785999999999999E-2</v>
          </cell>
          <cell r="V155">
            <v>0</v>
          </cell>
        </row>
        <row r="156">
          <cell r="F156">
            <v>151</v>
          </cell>
          <cell r="G156">
            <v>6.7015251928263631E-2</v>
          </cell>
          <cell r="H156">
            <v>6.6434438002942464E-2</v>
          </cell>
          <cell r="I156">
            <v>6.6040000000000001E-2</v>
          </cell>
          <cell r="L156">
            <v>6.6040000000000001E-2</v>
          </cell>
          <cell r="M156">
            <v>1.0055033333333334</v>
          </cell>
          <cell r="N156">
            <v>0.49899372472252584</v>
          </cell>
          <cell r="P156">
            <v>12.583333333333353</v>
          </cell>
          <cell r="Q156">
            <v>5.4640000000000001E-2</v>
          </cell>
          <cell r="T156">
            <v>6.785999999999999E-2</v>
          </cell>
          <cell r="V156">
            <v>1</v>
          </cell>
        </row>
        <row r="157">
          <cell r="F157">
            <v>152</v>
          </cell>
          <cell r="G157">
            <v>6.7035808948646913E-2</v>
          </cell>
          <cell r="H157">
            <v>6.6458029041149835E-2</v>
          </cell>
          <cell r="I157">
            <v>6.6070000000000004E-2</v>
          </cell>
          <cell r="L157">
            <v>6.6070000000000004E-2</v>
          </cell>
          <cell r="M157">
            <v>1.0055058333333333</v>
          </cell>
          <cell r="N157">
            <v>0.49626262607038513</v>
          </cell>
          <cell r="P157">
            <v>12.666666666666687</v>
          </cell>
          <cell r="Q157">
            <v>5.4649999999999997E-2</v>
          </cell>
          <cell r="T157">
            <v>6.785999999999999E-2</v>
          </cell>
          <cell r="V157">
            <v>2</v>
          </cell>
        </row>
        <row r="158">
          <cell r="F158">
            <v>153</v>
          </cell>
          <cell r="G158">
            <v>6.705122682893494E-2</v>
          </cell>
          <cell r="H158">
            <v>6.6474879838589018E-2</v>
          </cell>
          <cell r="I158">
            <v>6.6100000000000006E-2</v>
          </cell>
          <cell r="L158">
            <v>6.6100000000000006E-2</v>
          </cell>
          <cell r="M158">
            <v>1.0055083333333332</v>
          </cell>
          <cell r="N158">
            <v>0.49354524819138473</v>
          </cell>
          <cell r="P158">
            <v>12.750000000000021</v>
          </cell>
          <cell r="Q158">
            <v>5.4720000000000005E-2</v>
          </cell>
          <cell r="T158">
            <v>6.7830000000000001E-2</v>
          </cell>
          <cell r="V158">
            <v>3</v>
          </cell>
        </row>
        <row r="159">
          <cell r="F159">
            <v>154</v>
          </cell>
          <cell r="G159">
            <v>6.7064931679561735E-2</v>
          </cell>
          <cell r="H159">
            <v>6.6491730663958748E-2</v>
          </cell>
          <cell r="I159">
            <v>6.6110000000000002E-2</v>
          </cell>
          <cell r="L159">
            <v>6.6110000000000002E-2</v>
          </cell>
          <cell r="M159">
            <v>1.0055091666666667</v>
          </cell>
          <cell r="N159">
            <v>0.49084152943342235</v>
          </cell>
          <cell r="P159">
            <v>12.833333333333355</v>
          </cell>
          <cell r="Q159">
            <v>5.4800000000000001E-2</v>
          </cell>
          <cell r="T159">
            <v>6.7830000000000001E-2</v>
          </cell>
          <cell r="V159">
            <v>4</v>
          </cell>
        </row>
        <row r="160">
          <cell r="F160">
            <v>155</v>
          </cell>
          <cell r="G160">
            <v>6.7076923493428087E-2</v>
          </cell>
          <cell r="H160">
            <v>6.6508581545189571E-2</v>
          </cell>
          <cell r="I160">
            <v>6.6119999999999998E-2</v>
          </cell>
          <cell r="L160">
            <v>6.6119999999999998E-2</v>
          </cell>
          <cell r="M160">
            <v>1.0055099999999999</v>
          </cell>
          <cell r="N160">
            <v>0.48815221750846527</v>
          </cell>
          <cell r="P160">
            <v>12.916666666666689</v>
          </cell>
          <cell r="Q160">
            <v>5.4829999999999997E-2</v>
          </cell>
          <cell r="T160">
            <v>6.7830000000000001E-2</v>
          </cell>
          <cell r="V160">
            <v>5</v>
          </cell>
        </row>
        <row r="161">
          <cell r="F161">
            <v>156</v>
          </cell>
          <cell r="G161">
            <v>6.7090628491710991E-2</v>
          </cell>
          <cell r="H161">
            <v>6.6522062294864348E-2</v>
          </cell>
          <cell r="I161">
            <v>6.615E-2</v>
          </cell>
          <cell r="L161">
            <v>6.615E-2</v>
          </cell>
          <cell r="M161">
            <v>1.0055125</v>
          </cell>
          <cell r="N161">
            <v>0.48547723792748487</v>
          </cell>
          <cell r="P161">
            <v>13.000000000000023</v>
          </cell>
          <cell r="Q161">
            <v>5.4890000000000001E-2</v>
          </cell>
          <cell r="T161">
            <v>6.7779999999999993E-2</v>
          </cell>
          <cell r="V161">
            <v>0</v>
          </cell>
        </row>
        <row r="162">
          <cell r="F162">
            <v>157</v>
          </cell>
          <cell r="G162">
            <v>6.7100907283016209E-2</v>
          </cell>
          <cell r="H162">
            <v>6.6532172865499284E-2</v>
          </cell>
          <cell r="I162">
            <v>6.6159999999999997E-2</v>
          </cell>
          <cell r="L162">
            <v>6.6159999999999997E-2</v>
          </cell>
          <cell r="M162">
            <v>1.0055133333333333</v>
          </cell>
          <cell r="N162">
            <v>0.48281571629142833</v>
          </cell>
          <cell r="P162">
            <v>13.083333333333357</v>
          </cell>
          <cell r="Q162">
            <v>5.4969999999999998E-2</v>
          </cell>
          <cell r="T162">
            <v>6.7779999999999993E-2</v>
          </cell>
          <cell r="V162">
            <v>1</v>
          </cell>
        </row>
        <row r="163">
          <cell r="F163">
            <v>158</v>
          </cell>
          <cell r="G163">
            <v>6.7107759838949121E-2</v>
          </cell>
          <cell r="H163">
            <v>6.6538913257094379E-2</v>
          </cell>
          <cell r="I163">
            <v>6.6159999999999997E-2</v>
          </cell>
          <cell r="L163">
            <v>6.6159999999999997E-2</v>
          </cell>
          <cell r="M163">
            <v>1.0055133333333333</v>
          </cell>
          <cell r="N163">
            <v>0.48016838791273614</v>
          </cell>
          <cell r="P163">
            <v>13.166666666666691</v>
          </cell>
          <cell r="Q163">
            <v>5.5E-2</v>
          </cell>
          <cell r="T163">
            <v>6.7779999999999993E-2</v>
          </cell>
          <cell r="V163">
            <v>2</v>
          </cell>
        </row>
        <row r="164">
          <cell r="F164">
            <v>159</v>
          </cell>
          <cell r="G164">
            <v>6.7118038706922789E-2</v>
          </cell>
          <cell r="H164">
            <v>6.6552394062631137E-2</v>
          </cell>
          <cell r="I164">
            <v>6.6180000000000003E-2</v>
          </cell>
          <cell r="L164">
            <v>6.6180000000000003E-2</v>
          </cell>
          <cell r="M164">
            <v>1.0055149999999999</v>
          </cell>
          <cell r="N164">
            <v>0.4775355751086372</v>
          </cell>
          <cell r="P164">
            <v>13.250000000000025</v>
          </cell>
          <cell r="Q164">
            <v>5.5050000000000002E-2</v>
          </cell>
          <cell r="T164">
            <v>6.769E-2</v>
          </cell>
          <cell r="V164">
            <v>3</v>
          </cell>
        </row>
        <row r="165">
          <cell r="F165">
            <v>160</v>
          </cell>
          <cell r="G165">
            <v>6.7124891308288692E-2</v>
          </cell>
          <cell r="H165">
            <v>6.6562504683542301E-2</v>
          </cell>
          <cell r="I165">
            <v>6.6180000000000003E-2</v>
          </cell>
          <cell r="L165">
            <v>6.6180000000000003E-2</v>
          </cell>
          <cell r="M165">
            <v>1.0055149999999999</v>
          </cell>
          <cell r="N165">
            <v>0.47491641110141292</v>
          </cell>
          <cell r="P165">
            <v>13.333333333333359</v>
          </cell>
          <cell r="Q165">
            <v>5.5140000000000002E-2</v>
          </cell>
          <cell r="T165">
            <v>6.769E-2</v>
          </cell>
          <cell r="V165">
            <v>4</v>
          </cell>
        </row>
        <row r="166">
          <cell r="F166">
            <v>161</v>
          </cell>
          <cell r="G166">
            <v>6.7133457088392134E-2</v>
          </cell>
          <cell r="H166">
            <v>6.6569245114241227E-2</v>
          </cell>
          <cell r="I166">
            <v>6.6199999999999995E-2</v>
          </cell>
          <cell r="L166">
            <v>6.6199999999999995E-2</v>
          </cell>
          <cell r="M166">
            <v>1.0055166666666666</v>
          </cell>
          <cell r="N166">
            <v>0.47231161255815474</v>
          </cell>
          <cell r="Q166">
            <v>5.5160000000000001E-2</v>
          </cell>
          <cell r="T166">
            <v>6.769E-2</v>
          </cell>
          <cell r="V166">
            <v>5</v>
          </cell>
        </row>
        <row r="167">
          <cell r="F167">
            <v>162</v>
          </cell>
          <cell r="G167">
            <v>6.71385965692326E-2</v>
          </cell>
          <cell r="H167">
            <v>6.6575985544941041E-2</v>
          </cell>
          <cell r="I167">
            <v>6.6210000000000005E-2</v>
          </cell>
          <cell r="L167">
            <v>6.6210000000000005E-2</v>
          </cell>
          <cell r="M167">
            <v>1.0055175000000001</v>
          </cell>
          <cell r="N167">
            <v>0.46972032211448983</v>
          </cell>
          <cell r="Q167">
            <v>5.5220000000000005E-2</v>
          </cell>
          <cell r="T167">
            <v>6.7599999999999993E-2</v>
          </cell>
          <cell r="V167">
            <v>0</v>
          </cell>
        </row>
        <row r="168">
          <cell r="F168">
            <v>163</v>
          </cell>
          <cell r="G168">
            <v>6.7140309732351966E-2</v>
          </cell>
          <cell r="H168">
            <v>6.6579355763082937E-2</v>
          </cell>
          <cell r="I168">
            <v>6.6199999999999995E-2</v>
          </cell>
          <cell r="L168">
            <v>6.6199999999999995E-2</v>
          </cell>
          <cell r="M168">
            <v>1.0055166666666666</v>
          </cell>
          <cell r="N168">
            <v>0.46714286137684308</v>
          </cell>
          <cell r="Q168">
            <v>5.5289999999999999E-2</v>
          </cell>
          <cell r="T168">
            <v>6.7599999999999993E-2</v>
          </cell>
          <cell r="V168">
            <v>1</v>
          </cell>
        </row>
        <row r="169">
          <cell r="F169">
            <v>164</v>
          </cell>
          <cell r="G169">
            <v>6.7148875562148547E-2</v>
          </cell>
          <cell r="H169">
            <v>6.6589466434270328E-2</v>
          </cell>
          <cell r="I169">
            <v>6.6220000000000001E-2</v>
          </cell>
          <cell r="L169">
            <v>6.6220000000000001E-2</v>
          </cell>
          <cell r="M169">
            <v>1.0055183333333333</v>
          </cell>
          <cell r="N169">
            <v>0.46457992876979637</v>
          </cell>
          <cell r="Q169">
            <v>5.5289999999999999E-2</v>
          </cell>
          <cell r="T169">
            <v>6.7599999999999993E-2</v>
          </cell>
          <cell r="V169">
            <v>2</v>
          </cell>
        </row>
        <row r="170">
          <cell r="F170">
            <v>165</v>
          </cell>
          <cell r="G170">
            <v>6.7147162391929971E-2</v>
          </cell>
          <cell r="H170">
            <v>6.6592836660793076E-2</v>
          </cell>
          <cell r="I170">
            <v>6.6220000000000001E-2</v>
          </cell>
          <cell r="L170">
            <v>6.6220000000000001E-2</v>
          </cell>
          <cell r="M170">
            <v>1.0055183333333333</v>
          </cell>
          <cell r="N170">
            <v>0.46203029161059195</v>
          </cell>
          <cell r="Q170">
            <v>5.5350000000000003E-2</v>
          </cell>
          <cell r="T170">
            <v>6.7510000000000001E-2</v>
          </cell>
          <cell r="V170">
            <v>3</v>
          </cell>
        </row>
        <row r="171">
          <cell r="F171">
            <v>166</v>
          </cell>
          <cell r="G171">
            <v>6.7147162391929971E-2</v>
          </cell>
          <cell r="H171">
            <v>6.6592836660793076E-2</v>
          </cell>
          <cell r="I171">
            <v>6.6229999999999997E-2</v>
          </cell>
          <cell r="L171">
            <v>6.6229999999999997E-2</v>
          </cell>
          <cell r="M171">
            <v>1.0055191666666667</v>
          </cell>
          <cell r="N171">
            <v>0.45949464698365383</v>
          </cell>
          <cell r="Q171">
            <v>5.5419999999999997E-2</v>
          </cell>
          <cell r="T171">
            <v>6.7510000000000001E-2</v>
          </cell>
          <cell r="V171">
            <v>4</v>
          </cell>
        </row>
        <row r="172">
          <cell r="F172">
            <v>167</v>
          </cell>
          <cell r="G172">
            <v>6.7147162391929971E-2</v>
          </cell>
          <cell r="H172">
            <v>6.6599577113836794E-2</v>
          </cell>
          <cell r="I172">
            <v>6.6229999999999997E-2</v>
          </cell>
          <cell r="L172">
            <v>6.6229999999999997E-2</v>
          </cell>
          <cell r="M172">
            <v>1.0055191666666667</v>
          </cell>
          <cell r="N172">
            <v>0.45697253937674365</v>
          </cell>
          <cell r="Q172">
            <v>5.5449999999999999E-2</v>
          </cell>
          <cell r="T172">
            <v>6.7510000000000001E-2</v>
          </cell>
          <cell r="V172">
            <v>5</v>
          </cell>
        </row>
        <row r="173">
          <cell r="F173">
            <v>168</v>
          </cell>
          <cell r="G173">
            <v>6.7143736057171832E-2</v>
          </cell>
          <cell r="H173">
            <v>6.6592836649620679E-2</v>
          </cell>
          <cell r="I173">
            <v>6.6220000000000001E-2</v>
          </cell>
          <cell r="L173">
            <v>6.6220000000000001E-2</v>
          </cell>
          <cell r="M173">
            <v>1.0055183333333333</v>
          </cell>
          <cell r="N173">
            <v>0.45446427529733174</v>
          </cell>
          <cell r="Q173">
            <v>5.5500000000000001E-2</v>
          </cell>
          <cell r="T173">
            <v>6.7409999999999998E-2</v>
          </cell>
          <cell r="V173">
            <v>0</v>
          </cell>
        </row>
        <row r="174">
          <cell r="F174">
            <v>169</v>
          </cell>
          <cell r="G174">
            <v>6.71403097252532E-2</v>
          </cell>
          <cell r="H174">
            <v>6.6592836649619791E-2</v>
          </cell>
          <cell r="I174">
            <v>6.6250000000000003E-2</v>
          </cell>
          <cell r="L174">
            <v>6.6250000000000003E-2</v>
          </cell>
          <cell r="M174">
            <v>1.0055208333333334</v>
          </cell>
          <cell r="N174">
            <v>0.45197015333451412</v>
          </cell>
          <cell r="Q174">
            <v>5.5559999999999998E-2</v>
          </cell>
          <cell r="T174">
            <v>6.7409999999999998E-2</v>
          </cell>
          <cell r="V174">
            <v>1</v>
          </cell>
        </row>
        <row r="175">
          <cell r="F175">
            <v>170</v>
          </cell>
          <cell r="G175">
            <v>6.7130030772091676E-2</v>
          </cell>
          <cell r="H175">
            <v>6.6586096207748469E-2</v>
          </cell>
          <cell r="I175">
            <v>6.6210000000000005E-2</v>
          </cell>
          <cell r="L175">
            <v>6.6210000000000005E-2</v>
          </cell>
          <cell r="M175">
            <v>1.0055175000000001</v>
          </cell>
          <cell r="N175">
            <v>0.44948860167940902</v>
          </cell>
          <cell r="Q175">
            <v>5.5590000000000001E-2</v>
          </cell>
          <cell r="T175">
            <v>6.7409999999999998E-2</v>
          </cell>
          <cell r="V175">
            <v>2</v>
          </cell>
        </row>
        <row r="176">
          <cell r="F176">
            <v>171</v>
          </cell>
          <cell r="G176">
            <v>6.7130030772091676E-2</v>
          </cell>
          <cell r="H176">
            <v>6.6586096207748469E-2</v>
          </cell>
          <cell r="I176">
            <v>6.6220000000000001E-2</v>
          </cell>
          <cell r="L176">
            <v>6.6220000000000001E-2</v>
          </cell>
          <cell r="M176">
            <v>1.0055183333333333</v>
          </cell>
          <cell r="N176">
            <v>0.44702215692855568</v>
          </cell>
          <cell r="Q176">
            <v>5.5629999999999999E-2</v>
          </cell>
          <cell r="T176">
            <v>6.7269999999999996E-2</v>
          </cell>
          <cell r="V176">
            <v>3</v>
          </cell>
        </row>
        <row r="177">
          <cell r="F177">
            <v>172</v>
          </cell>
          <cell r="G177">
            <v>6.7121464999087888E-2</v>
          </cell>
          <cell r="H177">
            <v>6.6579355760290504E-2</v>
          </cell>
          <cell r="I177">
            <v>6.6229999999999997E-2</v>
          </cell>
          <cell r="L177">
            <v>6.6229999999999997E-2</v>
          </cell>
          <cell r="M177">
            <v>1.0055191666666667</v>
          </cell>
          <cell r="N177">
            <v>0.44456887767193609</v>
          </cell>
          <cell r="Q177">
            <v>5.5709999999999996E-2</v>
          </cell>
          <cell r="T177">
            <v>6.7269999999999996E-2</v>
          </cell>
          <cell r="V177">
            <v>4</v>
          </cell>
        </row>
        <row r="178">
          <cell r="F178">
            <v>173</v>
          </cell>
          <cell r="G178">
            <v>6.7114612414759467E-2</v>
          </cell>
          <cell r="H178">
            <v>6.6565874898892652E-2</v>
          </cell>
          <cell r="I178">
            <v>6.6210000000000005E-2</v>
          </cell>
          <cell r="L178">
            <v>6.6210000000000005E-2</v>
          </cell>
          <cell r="M178">
            <v>1.0055175000000001</v>
          </cell>
          <cell r="N178">
            <v>0.44212869571218455</v>
          </cell>
          <cell r="Q178">
            <v>5.5730000000000002E-2</v>
          </cell>
          <cell r="T178">
            <v>6.7269999999999996E-2</v>
          </cell>
          <cell r="V178">
            <v>5</v>
          </cell>
        </row>
        <row r="179">
          <cell r="F179">
            <v>174</v>
          </cell>
          <cell r="G179">
            <v>6.7106046698546695E-2</v>
          </cell>
          <cell r="H179">
            <v>6.6565874898891764E-2</v>
          </cell>
          <cell r="I179">
            <v>6.6199999999999995E-2</v>
          </cell>
          <cell r="L179">
            <v>6.6199999999999995E-2</v>
          </cell>
          <cell r="M179">
            <v>1.0055166666666666</v>
          </cell>
          <cell r="N179">
            <v>0.43970263641576057</v>
          </cell>
          <cell r="Q179">
            <v>5.5780000000000003E-2</v>
          </cell>
          <cell r="T179">
            <v>6.7119999999999999E-2</v>
          </cell>
          <cell r="V179">
            <v>0</v>
          </cell>
        </row>
        <row r="180">
          <cell r="F180">
            <v>175</v>
          </cell>
          <cell r="G180">
            <v>6.7095767873166512E-2</v>
          </cell>
          <cell r="H180">
            <v>6.6555764261223338E-2</v>
          </cell>
          <cell r="I180">
            <v>6.6189999999999999E-2</v>
          </cell>
          <cell r="L180">
            <v>6.6189999999999999E-2</v>
          </cell>
          <cell r="M180">
            <v>1.0055158333333334</v>
          </cell>
          <cell r="N180">
            <v>0.43729025185966808</v>
          </cell>
          <cell r="Q180">
            <v>5.5839999999999994E-2</v>
          </cell>
          <cell r="T180">
            <v>6.7119999999999999E-2</v>
          </cell>
          <cell r="V180">
            <v>1</v>
          </cell>
        </row>
        <row r="181">
          <cell r="F181">
            <v>176</v>
          </cell>
          <cell r="G181">
            <v>6.7090628481772718E-2</v>
          </cell>
          <cell r="H181">
            <v>6.6555764261223338E-2</v>
          </cell>
          <cell r="I181">
            <v>6.6210000000000005E-2</v>
          </cell>
          <cell r="L181">
            <v>6.6210000000000005E-2</v>
          </cell>
          <cell r="M181">
            <v>1.0055175000000001</v>
          </cell>
          <cell r="N181">
            <v>0.43489146303149684</v>
          </cell>
          <cell r="Q181">
            <v>5.5839999999999994E-2</v>
          </cell>
          <cell r="T181">
            <v>6.7119999999999999E-2</v>
          </cell>
          <cell r="V181">
            <v>2</v>
          </cell>
        </row>
        <row r="182">
          <cell r="F182">
            <v>177</v>
          </cell>
          <cell r="G182">
            <v>6.7075210371482452E-2</v>
          </cell>
          <cell r="H182">
            <v>6.6538913254302834E-2</v>
          </cell>
          <cell r="I182">
            <v>6.6170000000000007E-2</v>
          </cell>
          <cell r="L182">
            <v>6.6170000000000007E-2</v>
          </cell>
          <cell r="M182">
            <v>1.0055141666666667</v>
          </cell>
          <cell r="N182">
            <v>0.4325051160536707</v>
          </cell>
          <cell r="Q182">
            <v>5.5890000000000002E-2</v>
          </cell>
          <cell r="T182">
            <v>6.7019999999999996E-2</v>
          </cell>
          <cell r="V182">
            <v>3</v>
          </cell>
        </row>
        <row r="183">
          <cell r="F183">
            <v>178</v>
          </cell>
          <cell r="G183">
            <v>6.7059792325082412E-2</v>
          </cell>
          <cell r="H183">
            <v>6.6528802658528896E-2</v>
          </cell>
          <cell r="I183">
            <v>6.6189999999999999E-2</v>
          </cell>
          <cell r="L183">
            <v>6.6189999999999999E-2</v>
          </cell>
          <cell r="M183">
            <v>1.0055158333333334</v>
          </cell>
          <cell r="N183">
            <v>0.43013328940699891</v>
          </cell>
          <cell r="Q183">
            <v>5.5960000000000003E-2</v>
          </cell>
          <cell r="T183">
            <v>6.7019999999999996E-2</v>
          </cell>
          <cell r="V183">
            <v>4</v>
          </cell>
        </row>
        <row r="184">
          <cell r="F184">
            <v>179</v>
          </cell>
          <cell r="G184">
            <v>6.7040948217940155E-2</v>
          </cell>
          <cell r="H184">
            <v>6.6518692104651223E-2</v>
          </cell>
          <cell r="I184">
            <v>6.6159999999999997E-2</v>
          </cell>
          <cell r="L184">
            <v>6.6159999999999997E-2</v>
          </cell>
          <cell r="M184">
            <v>1.0055133333333333</v>
          </cell>
          <cell r="N184">
            <v>0.42777376063894124</v>
          </cell>
          <cell r="Q184">
            <v>5.5980000000000002E-2</v>
          </cell>
          <cell r="T184">
            <v>6.7019999999999996E-2</v>
          </cell>
          <cell r="V184">
            <v>5</v>
          </cell>
        </row>
        <row r="185">
          <cell r="F185">
            <v>180</v>
          </cell>
          <cell r="G185">
            <v>6.7027243503611E-2</v>
          </cell>
          <cell r="H185">
            <v>6.650521136614973E-2</v>
          </cell>
          <cell r="I185">
            <v>6.6140000000000004E-2</v>
          </cell>
          <cell r="L185">
            <v>6.6140000000000004E-2</v>
          </cell>
          <cell r="M185">
            <v>1.0055116666666666</v>
          </cell>
          <cell r="N185">
            <v>0.42542823298110544</v>
          </cell>
          <cell r="Q185">
            <v>5.6009999999999997E-2</v>
          </cell>
          <cell r="T185">
            <v>6.6860000000000003E-2</v>
          </cell>
          <cell r="V185">
            <v>0</v>
          </cell>
        </row>
        <row r="186">
          <cell r="F186">
            <v>181</v>
          </cell>
          <cell r="G186">
            <v>6.7008399615110736E-2</v>
          </cell>
          <cell r="H186">
            <v>6.6484990291914237E-2</v>
          </cell>
          <cell r="I186">
            <v>6.6159999999999997E-2</v>
          </cell>
          <cell r="L186">
            <v>6.6159999999999997E-2</v>
          </cell>
          <cell r="M186">
            <v>1.0055133333333333</v>
          </cell>
          <cell r="N186">
            <v>0.42309626738735551</v>
          </cell>
          <cell r="Q186">
            <v>5.6079999999999998E-2</v>
          </cell>
          <cell r="T186">
            <v>6.6860000000000003E-2</v>
          </cell>
          <cell r="V186">
            <v>1</v>
          </cell>
        </row>
        <row r="187">
          <cell r="F187">
            <v>182</v>
          </cell>
          <cell r="G187">
            <v>6.6980990618053404E-2</v>
          </cell>
          <cell r="H187">
            <v>6.6458029038357402E-2</v>
          </cell>
          <cell r="I187">
            <v>6.6119999999999998E-2</v>
          </cell>
          <cell r="L187">
            <v>6.6119999999999998E-2</v>
          </cell>
          <cell r="M187">
            <v>1.0055099999999999</v>
          </cell>
          <cell r="N187">
            <v>0.42077638690753866</v>
          </cell>
          <cell r="Q187">
            <v>5.6100000000000004E-2</v>
          </cell>
          <cell r="T187">
            <v>6.6860000000000003E-2</v>
          </cell>
          <cell r="V187">
            <v>2</v>
          </cell>
        </row>
        <row r="188">
          <cell r="F188">
            <v>183</v>
          </cell>
          <cell r="G188">
            <v>6.6962147119980386E-2</v>
          </cell>
          <cell r="H188">
            <v>6.6444548456268571E-2</v>
          </cell>
          <cell r="I188">
            <v>6.608E-2</v>
          </cell>
          <cell r="L188">
            <v>6.608E-2</v>
          </cell>
          <cell r="M188">
            <v>1.0055066666666668</v>
          </cell>
          <cell r="N188">
            <v>0.41847061382536094</v>
          </cell>
          <cell r="Q188">
            <v>5.6130000000000006E-2</v>
          </cell>
          <cell r="T188">
            <v>6.6669999999999993E-2</v>
          </cell>
          <cell r="V188">
            <v>3</v>
          </cell>
        </row>
        <row r="189">
          <cell r="F189">
            <v>184</v>
          </cell>
          <cell r="G189">
            <v>6.6936451589860724E-2</v>
          </cell>
          <cell r="H189">
            <v>6.6427697728657087E-2</v>
          </cell>
          <cell r="I189">
            <v>6.608E-2</v>
          </cell>
          <cell r="L189">
            <v>6.608E-2</v>
          </cell>
          <cell r="M189">
            <v>1.0055066666666668</v>
          </cell>
          <cell r="N189">
            <v>0.41617885559389056</v>
          </cell>
          <cell r="Q189">
            <v>5.62E-2</v>
          </cell>
          <cell r="T189">
            <v>6.6669999999999993E-2</v>
          </cell>
          <cell r="V189">
            <v>4</v>
          </cell>
        </row>
        <row r="190">
          <cell r="F190">
            <v>185</v>
          </cell>
          <cell r="G190">
            <v>6.6912469393221485E-2</v>
          </cell>
          <cell r="H190">
            <v>6.6400736676200722E-2</v>
          </cell>
          <cell r="I190">
            <v>6.608E-2</v>
          </cell>
          <cell r="L190">
            <v>6.608E-2</v>
          </cell>
          <cell r="M190">
            <v>1.0055066666666668</v>
          </cell>
          <cell r="N190">
            <v>0.41389964819781455</v>
          </cell>
          <cell r="Q190">
            <v>5.6210000000000003E-2</v>
          </cell>
          <cell r="T190">
            <v>6.6669999999999993E-2</v>
          </cell>
          <cell r="V190">
            <v>5</v>
          </cell>
        </row>
        <row r="191">
          <cell r="F191">
            <v>186</v>
          </cell>
          <cell r="G191">
            <v>6.6886774480671818E-2</v>
          </cell>
          <cell r="H191">
            <v>6.6377145911712176E-2</v>
          </cell>
          <cell r="I191">
            <v>6.6029999999999991E-2</v>
          </cell>
          <cell r="L191">
            <v>6.6029999999999991E-2</v>
          </cell>
          <cell r="M191">
            <v>1.0055025</v>
          </cell>
          <cell r="N191">
            <v>0.41163292290236547</v>
          </cell>
          <cell r="Q191">
            <v>5.6260000000000004E-2</v>
          </cell>
          <cell r="T191">
            <v>6.6470000000000001E-2</v>
          </cell>
          <cell r="V191">
            <v>0</v>
          </cell>
        </row>
        <row r="192">
          <cell r="F192">
            <v>187</v>
          </cell>
          <cell r="G192">
            <v>6.6855940841156869E-2</v>
          </cell>
          <cell r="H192">
            <v>6.6343444875448299E-2</v>
          </cell>
          <cell r="I192">
            <v>6.6000000000000003E-2</v>
          </cell>
          <cell r="L192">
            <v>6.6000000000000003E-2</v>
          </cell>
          <cell r="M192">
            <v>1.0055000000000001</v>
          </cell>
          <cell r="N192">
            <v>0.40938030775892204</v>
          </cell>
          <cell r="Q192">
            <v>5.6319999999999995E-2</v>
          </cell>
          <cell r="T192">
            <v>6.6470000000000001E-2</v>
          </cell>
          <cell r="V192">
            <v>1</v>
          </cell>
        </row>
        <row r="193">
          <cell r="F193">
            <v>188</v>
          </cell>
          <cell r="G193">
            <v>6.6826820543631538E-2</v>
          </cell>
          <cell r="H193">
            <v>6.6323224370998801E-2</v>
          </cell>
          <cell r="I193">
            <v>6.6009999999999999E-2</v>
          </cell>
          <cell r="L193">
            <v>6.6009999999999999E-2</v>
          </cell>
          <cell r="M193">
            <v>1.0055008333333333</v>
          </cell>
          <cell r="N193">
            <v>0.40714103208246843</v>
          </cell>
          <cell r="Q193">
            <v>5.6319999999999995E-2</v>
          </cell>
          <cell r="T193">
            <v>6.6470000000000001E-2</v>
          </cell>
          <cell r="V193">
            <v>2</v>
          </cell>
        </row>
        <row r="194">
          <cell r="F194">
            <v>189</v>
          </cell>
          <cell r="G194">
            <v>6.6795987747396701E-2</v>
          </cell>
          <cell r="H194">
            <v>6.6296263854808579E-2</v>
          </cell>
          <cell r="I194">
            <v>6.5930000000000002E-2</v>
          </cell>
          <cell r="L194">
            <v>6.5930000000000002E-2</v>
          </cell>
          <cell r="M194">
            <v>1.0054941666666666</v>
          </cell>
          <cell r="N194">
            <v>0.40491366947231283</v>
          </cell>
          <cell r="Q194">
            <v>5.6349999999999997E-2</v>
          </cell>
          <cell r="T194">
            <v>6.6250000000000003E-2</v>
          </cell>
          <cell r="V194">
            <v>3</v>
          </cell>
        </row>
        <row r="195">
          <cell r="F195">
            <v>190</v>
          </cell>
          <cell r="G195">
            <v>6.6763442287770314E-2</v>
          </cell>
          <cell r="H195">
            <v>6.6269303338620134E-2</v>
          </cell>
          <cell r="I195">
            <v>6.5939999999999999E-2</v>
          </cell>
          <cell r="L195">
            <v>6.5939999999999999E-2</v>
          </cell>
          <cell r="M195">
            <v>1.005495</v>
          </cell>
          <cell r="N195">
            <v>0.40270116217048785</v>
          </cell>
          <cell r="Q195">
            <v>5.6420000000000005E-2</v>
          </cell>
          <cell r="T195">
            <v>6.6250000000000003E-2</v>
          </cell>
          <cell r="V195">
            <v>4</v>
          </cell>
        </row>
        <row r="196">
          <cell r="F196">
            <v>191</v>
          </cell>
          <cell r="G196">
            <v>6.672575869599795E-2</v>
          </cell>
          <cell r="H196">
            <v>6.6232232905369948E-2</v>
          </cell>
          <cell r="I196">
            <v>6.5930000000000002E-2</v>
          </cell>
          <cell r="L196">
            <v>6.5930000000000002E-2</v>
          </cell>
          <cell r="M196">
            <v>1.0054941666666666</v>
          </cell>
          <cell r="N196">
            <v>0.40050041240432604</v>
          </cell>
          <cell r="Q196">
            <v>5.6430000000000001E-2</v>
          </cell>
          <cell r="T196">
            <v>6.6250000000000003E-2</v>
          </cell>
          <cell r="V196">
            <v>5</v>
          </cell>
        </row>
        <row r="197">
          <cell r="F197">
            <v>192</v>
          </cell>
          <cell r="G197">
            <v>6.6694927202979315E-2</v>
          </cell>
          <cell r="H197">
            <v>6.6198532790809672E-2</v>
          </cell>
          <cell r="I197">
            <v>6.5850000000000006E-2</v>
          </cell>
          <cell r="L197">
            <v>6.5850000000000006E-2</v>
          </cell>
          <cell r="M197">
            <v>1.0054875000000001</v>
          </cell>
          <cell r="N197">
            <v>0.39831201978230546</v>
          </cell>
          <cell r="Q197">
            <v>5.6459999999999996E-2</v>
          </cell>
          <cell r="T197">
            <v>6.6049999999999998E-2</v>
          </cell>
          <cell r="V197">
            <v>0</v>
          </cell>
        </row>
        <row r="198">
          <cell r="F198">
            <v>193</v>
          </cell>
          <cell r="G198">
            <v>6.6655531732850104E-2</v>
          </cell>
          <cell r="H198">
            <v>6.6161462726237019E-2</v>
          </cell>
          <cell r="I198">
            <v>6.583E-2</v>
          </cell>
          <cell r="L198">
            <v>6.583E-2</v>
          </cell>
          <cell r="M198">
            <v>1.0054858333333334</v>
          </cell>
          <cell r="N198">
            <v>0.3961382113475358</v>
          </cell>
          <cell r="Q198">
            <v>5.6520000000000001E-2</v>
          </cell>
          <cell r="T198">
            <v>6.6049999999999998E-2</v>
          </cell>
          <cell r="V198">
            <v>1</v>
          </cell>
        </row>
        <row r="199">
          <cell r="F199">
            <v>194</v>
          </cell>
          <cell r="G199">
            <v>6.6619562581812009E-2</v>
          </cell>
          <cell r="H199">
            <v>6.6124392938173848E-2</v>
          </cell>
          <cell r="I199">
            <v>6.583E-2</v>
          </cell>
          <cell r="L199">
            <v>6.583E-2</v>
          </cell>
          <cell r="M199">
            <v>1.0054858333333334</v>
          </cell>
          <cell r="N199">
            <v>0.39397691962926951</v>
          </cell>
          <cell r="Q199">
            <v>5.6529999999999997E-2</v>
          </cell>
          <cell r="T199">
            <v>6.6049999999999998E-2</v>
          </cell>
          <cell r="V199">
            <v>2</v>
          </cell>
        </row>
        <row r="200">
          <cell r="F200">
            <v>195</v>
          </cell>
          <cell r="G200">
            <v>6.658530684370545E-2</v>
          </cell>
          <cell r="H200">
            <v>6.6097433338093481E-2</v>
          </cell>
          <cell r="I200">
            <v>6.5739999999999993E-2</v>
          </cell>
          <cell r="L200">
            <v>6.5739999999999993E-2</v>
          </cell>
          <cell r="M200">
            <v>1.0054783333333333</v>
          </cell>
          <cell r="N200">
            <v>0.39182741970931412</v>
          </cell>
          <cell r="Q200">
            <v>5.6559999999999999E-2</v>
          </cell>
          <cell r="T200">
            <v>6.5820000000000004E-2</v>
          </cell>
          <cell r="V200">
            <v>3</v>
          </cell>
        </row>
        <row r="201">
          <cell r="F201">
            <v>196</v>
          </cell>
          <cell r="G201">
            <v>6.6545913104028465E-2</v>
          </cell>
          <cell r="H201">
            <v>6.6056993904457961E-2</v>
          </cell>
          <cell r="I201">
            <v>6.5720000000000001E-2</v>
          </cell>
          <cell r="L201">
            <v>6.5720000000000001E-2</v>
          </cell>
          <cell r="M201">
            <v>1.0054766666666666</v>
          </cell>
          <cell r="N201">
            <v>0.3896925540009788</v>
          </cell>
          <cell r="Q201">
            <v>5.663E-2</v>
          </cell>
          <cell r="T201">
            <v>6.5820000000000004E-2</v>
          </cell>
          <cell r="V201">
            <v>4</v>
          </cell>
        </row>
        <row r="202">
          <cell r="F202">
            <v>197</v>
          </cell>
          <cell r="G202">
            <v>6.6506520049986584E-2</v>
          </cell>
          <cell r="H202">
            <v>6.6023294655728648E-2</v>
          </cell>
          <cell r="I202">
            <v>6.5750000000000003E-2</v>
          </cell>
          <cell r="L202">
            <v>6.5750000000000003E-2</v>
          </cell>
          <cell r="M202">
            <v>1.0054791666666667</v>
          </cell>
          <cell r="N202">
            <v>0.3875699625063192</v>
          </cell>
          <cell r="Q202">
            <v>5.663E-2</v>
          </cell>
          <cell r="T202">
            <v>6.5820000000000004E-2</v>
          </cell>
          <cell r="V202">
            <v>5</v>
          </cell>
        </row>
        <row r="203">
          <cell r="F203">
            <v>198</v>
          </cell>
          <cell r="G203">
            <v>6.6463702435663574E-2</v>
          </cell>
          <cell r="H203">
            <v>6.5982855992954725E-2</v>
          </cell>
          <cell r="I203">
            <v>6.5619999999999998E-2</v>
          </cell>
          <cell r="L203">
            <v>6.5619999999999998E-2</v>
          </cell>
          <cell r="M203">
            <v>1.0054683333333334</v>
          </cell>
          <cell r="N203">
            <v>0.38545797402364795</v>
          </cell>
          <cell r="Q203">
            <v>5.6669999999999998E-2</v>
          </cell>
          <cell r="T203">
            <v>6.5579999999999999E-2</v>
          </cell>
          <cell r="V203">
            <v>0</v>
          </cell>
        </row>
        <row r="204">
          <cell r="F204">
            <v>199</v>
          </cell>
          <cell r="G204">
            <v>6.6419172559649464E-2</v>
          </cell>
          <cell r="H204">
            <v>6.5945787188022464E-2</v>
          </cell>
          <cell r="I204">
            <v>6.5619999999999998E-2</v>
          </cell>
          <cell r="L204">
            <v>6.5619999999999998E-2</v>
          </cell>
          <cell r="M204">
            <v>1.0054683333333334</v>
          </cell>
          <cell r="N204">
            <v>0.38336162487164149</v>
          </cell>
          <cell r="Q204">
            <v>5.672E-2</v>
          </cell>
          <cell r="T204">
            <v>6.5579999999999999E-2</v>
          </cell>
          <cell r="V204">
            <v>1</v>
          </cell>
        </row>
        <row r="205">
          <cell r="F205">
            <v>200</v>
          </cell>
          <cell r="G205">
            <v>6.6372930992569579E-2</v>
          </cell>
          <cell r="H205">
            <v>6.590197899977035E-2</v>
          </cell>
          <cell r="I205">
            <v>6.5629999999999994E-2</v>
          </cell>
          <cell r="L205">
            <v>6.5629999999999994E-2</v>
          </cell>
          <cell r="M205">
            <v>1.0054691666666666</v>
          </cell>
          <cell r="N205">
            <v>0.38127667691007155</v>
          </cell>
          <cell r="Q205">
            <v>5.6710000000000003E-2</v>
          </cell>
          <cell r="T205">
            <v>6.5579999999999999E-2</v>
          </cell>
          <cell r="V205">
            <v>2</v>
          </cell>
        </row>
        <row r="206">
          <cell r="F206">
            <v>201</v>
          </cell>
          <cell r="G206">
            <v>6.6324977887702197E-2</v>
          </cell>
          <cell r="H206">
            <v>6.5858171319833403E-2</v>
          </cell>
          <cell r="I206">
            <v>6.5509999999999999E-2</v>
          </cell>
          <cell r="L206">
            <v>6.5509999999999999E-2</v>
          </cell>
          <cell r="M206">
            <v>1.0054591666666666</v>
          </cell>
          <cell r="N206">
            <v>0.37920275384881341</v>
          </cell>
          <cell r="Q206">
            <v>5.6740000000000006E-2</v>
          </cell>
          <cell r="T206">
            <v>6.5369999999999998E-2</v>
          </cell>
          <cell r="V206">
            <v>3</v>
          </cell>
        </row>
        <row r="207">
          <cell r="F207">
            <v>202</v>
          </cell>
          <cell r="G207">
            <v>6.6268462477852452E-2</v>
          </cell>
          <cell r="H207">
            <v>6.58076240387242E-2</v>
          </cell>
          <cell r="I207">
            <v>6.5490000000000007E-2</v>
          </cell>
          <cell r="L207">
            <v>6.5490000000000007E-2</v>
          </cell>
          <cell r="M207">
            <v>1.0054574999999999</v>
          </cell>
          <cell r="N207">
            <v>0.37714386264532218</v>
          </cell>
          <cell r="Q207">
            <v>5.6799999999999996E-2</v>
          </cell>
          <cell r="T207">
            <v>6.5369999999999998E-2</v>
          </cell>
          <cell r="V207">
            <v>4</v>
          </cell>
        </row>
        <row r="208">
          <cell r="F208">
            <v>203</v>
          </cell>
          <cell r="G208">
            <v>6.6213661064234319E-2</v>
          </cell>
          <cell r="H208">
            <v>6.5760447084671547E-2</v>
          </cell>
          <cell r="I208">
            <v>6.5500000000000003E-2</v>
          </cell>
          <cell r="L208">
            <v>6.5500000000000003E-2</v>
          </cell>
          <cell r="M208">
            <v>1.0054583333333333</v>
          </cell>
          <cell r="N208">
            <v>0.37509677201206637</v>
          </cell>
          <cell r="Q208">
            <v>5.6809999999999999E-2</v>
          </cell>
          <cell r="T208">
            <v>6.5369999999999998E-2</v>
          </cell>
          <cell r="V208">
            <v>5</v>
          </cell>
        </row>
        <row r="209">
          <cell r="F209">
            <v>204</v>
          </cell>
          <cell r="G209">
            <v>6.616057364681005E-2</v>
          </cell>
          <cell r="H209">
            <v>6.5709900976589353E-2</v>
          </cell>
          <cell r="I209">
            <v>6.5360000000000001E-2</v>
          </cell>
          <cell r="L209">
            <v>6.5360000000000001E-2</v>
          </cell>
          <cell r="M209">
            <v>1.0054466666666666</v>
          </cell>
          <cell r="N209">
            <v>0.37306048353941373</v>
          </cell>
          <cell r="Q209">
            <v>5.6840000000000002E-2</v>
          </cell>
          <cell r="T209">
            <v>6.5140000000000003E-2</v>
          </cell>
          <cell r="V209">
            <v>0</v>
          </cell>
        </row>
        <row r="210">
          <cell r="F210">
            <v>205</v>
          </cell>
          <cell r="G210">
            <v>6.6098924611347254E-2</v>
          </cell>
          <cell r="H210">
            <v>6.564924569716446E-2</v>
          </cell>
          <cell r="I210">
            <v>6.5350000000000005E-2</v>
          </cell>
          <cell r="L210">
            <v>6.5350000000000005E-2</v>
          </cell>
          <cell r="M210">
            <v>1.0054458333333334</v>
          </cell>
          <cell r="N210">
            <v>0.37103955476446332</v>
          </cell>
          <cell r="Q210">
            <v>5.688E-2</v>
          </cell>
          <cell r="T210">
            <v>6.5140000000000003E-2</v>
          </cell>
          <cell r="V210">
            <v>1</v>
          </cell>
        </row>
        <row r="211">
          <cell r="F211">
            <v>206</v>
          </cell>
          <cell r="G211">
            <v>6.6037277364242364E-2</v>
          </cell>
          <cell r="H211">
            <v>6.5588591272366159E-2</v>
          </cell>
          <cell r="I211">
            <v>6.5350000000000005E-2</v>
          </cell>
          <cell r="L211">
            <v>6.5350000000000005E-2</v>
          </cell>
          <cell r="M211">
            <v>1.0054458333333334</v>
          </cell>
          <cell r="N211">
            <v>0.36902987954543875</v>
          </cell>
          <cell r="Q211">
            <v>5.6890000000000003E-2</v>
          </cell>
          <cell r="T211">
            <v>6.5140000000000003E-2</v>
          </cell>
          <cell r="V211">
            <v>2</v>
          </cell>
        </row>
        <row r="212">
          <cell r="F212">
            <v>207</v>
          </cell>
          <cell r="G212">
            <v>6.59790567014098E-2</v>
          </cell>
          <cell r="H212">
            <v>6.5534677032447419E-2</v>
          </cell>
          <cell r="I212">
            <v>6.5180000000000002E-2</v>
          </cell>
          <cell r="L212">
            <v>6.5180000000000002E-2</v>
          </cell>
          <cell r="M212">
            <v>1.0054316666666667</v>
          </cell>
          <cell r="N212">
            <v>0.36703108940439066</v>
          </cell>
          <cell r="Q212">
            <v>5.6909999999999995E-2</v>
          </cell>
          <cell r="T212">
            <v>6.4890000000000003E-2</v>
          </cell>
          <cell r="V212">
            <v>3</v>
          </cell>
        </row>
        <row r="213">
          <cell r="F213">
            <v>208</v>
          </cell>
          <cell r="G213">
            <v>6.5915699813988038E-2</v>
          </cell>
          <cell r="H213">
            <v>6.547402346226594E-2</v>
          </cell>
          <cell r="I213">
            <v>6.5170000000000006E-2</v>
          </cell>
          <cell r="L213">
            <v>6.5170000000000006E-2</v>
          </cell>
          <cell r="M213">
            <v>1.0054308333333333</v>
          </cell>
          <cell r="N213">
            <v>0.36504826889053354</v>
          </cell>
          <cell r="Q213">
            <v>5.6980000000000003E-2</v>
          </cell>
          <cell r="T213">
            <v>6.4890000000000003E-2</v>
          </cell>
          <cell r="V213">
            <v>4</v>
          </cell>
        </row>
        <row r="214">
          <cell r="F214">
            <v>209</v>
          </cell>
          <cell r="G214">
            <v>6.5854057114222542E-2</v>
          </cell>
          <cell r="H214">
            <v>6.5413370746704835E-2</v>
          </cell>
          <cell r="I214">
            <v>6.5189999999999998E-2</v>
          </cell>
          <cell r="L214">
            <v>6.5189999999999998E-2</v>
          </cell>
          <cell r="M214">
            <v>1.0054325</v>
          </cell>
          <cell r="N214">
            <v>0.3630764611428105</v>
          </cell>
          <cell r="Q214">
            <v>5.697E-2</v>
          </cell>
          <cell r="T214">
            <v>6.4890000000000003E-2</v>
          </cell>
          <cell r="V214">
            <v>5</v>
          </cell>
        </row>
        <row r="215">
          <cell r="F215">
            <v>210</v>
          </cell>
          <cell r="G215">
            <v>6.5788991869356384E-2</v>
          </cell>
          <cell r="H215">
            <v>6.5352719036559037E-2</v>
          </cell>
          <cell r="I215">
            <v>6.5000000000000002E-2</v>
          </cell>
          <cell r="L215">
            <v>6.5000000000000002E-2</v>
          </cell>
          <cell r="M215">
            <v>1.0054166666666666</v>
          </cell>
          <cell r="N215">
            <v>0.36111470550515379</v>
          </cell>
          <cell r="Q215">
            <v>5.7009999999999998E-2</v>
          </cell>
          <cell r="T215">
            <v>6.4630000000000007E-2</v>
          </cell>
          <cell r="V215">
            <v>0</v>
          </cell>
        </row>
        <row r="216">
          <cell r="F216">
            <v>211</v>
          </cell>
          <cell r="G216">
            <v>6.5720503216497583E-2</v>
          </cell>
          <cell r="H216">
            <v>6.5288697733897116E-2</v>
          </cell>
          <cell r="I216">
            <v>6.4989999999999992E-2</v>
          </cell>
          <cell r="L216">
            <v>6.4989999999999992E-2</v>
          </cell>
          <cell r="M216">
            <v>1.0054158333333334</v>
          </cell>
          <cell r="N216">
            <v>0.35916920564126364</v>
          </cell>
          <cell r="Q216">
            <v>5.7050000000000003E-2</v>
          </cell>
          <cell r="T216">
            <v>6.4630000000000007E-2</v>
          </cell>
          <cell r="V216">
            <v>1</v>
          </cell>
        </row>
        <row r="217">
          <cell r="F217">
            <v>212</v>
          </cell>
          <cell r="G217">
            <v>6.5653728938503519E-2</v>
          </cell>
          <cell r="H217">
            <v>6.5228046878355705E-2</v>
          </cell>
          <cell r="I217">
            <v>6.5009999999999998E-2</v>
          </cell>
          <cell r="L217">
            <v>6.5009999999999998E-2</v>
          </cell>
          <cell r="M217">
            <v>1.0054175000000001</v>
          </cell>
          <cell r="N217">
            <v>0.35723448321922879</v>
          </cell>
          <cell r="Q217">
            <v>5.704E-2</v>
          </cell>
          <cell r="T217">
            <v>6.4630000000000007E-2</v>
          </cell>
          <cell r="V217">
            <v>2</v>
          </cell>
        </row>
        <row r="218">
          <cell r="F218">
            <v>213</v>
          </cell>
          <cell r="G218">
            <v>6.5585244826880107E-2</v>
          </cell>
          <cell r="H218">
            <v>6.516065815597738E-2</v>
          </cell>
          <cell r="I218">
            <v>6.4809999999999993E-2</v>
          </cell>
          <cell r="L218">
            <v>6.4809999999999993E-2</v>
          </cell>
          <cell r="M218">
            <v>1.0054008333333333</v>
          </cell>
          <cell r="N218">
            <v>0.35530959349646168</v>
          </cell>
          <cell r="Q218">
            <v>5.7069999999999996E-2</v>
          </cell>
          <cell r="T218">
            <v>6.4399999999999999E-2</v>
          </cell>
          <cell r="V218">
            <v>3</v>
          </cell>
        </row>
        <row r="219">
          <cell r="F219">
            <v>214</v>
          </cell>
          <cell r="G219">
            <v>6.5511625627301395E-2</v>
          </cell>
          <cell r="H219">
            <v>6.5089899997481382E-2</v>
          </cell>
          <cell r="I219">
            <v>6.4809999999999993E-2</v>
          </cell>
          <cell r="L219">
            <v>6.4809999999999993E-2</v>
          </cell>
          <cell r="M219">
            <v>1.0054008333333333</v>
          </cell>
          <cell r="N219">
            <v>0.35340093395234079</v>
          </cell>
          <cell r="Q219">
            <v>5.7119999999999997E-2</v>
          </cell>
          <cell r="T219">
            <v>6.4399999999999999E-2</v>
          </cell>
          <cell r="V219">
            <v>4</v>
          </cell>
        </row>
        <row r="220">
          <cell r="F220">
            <v>215</v>
          </cell>
          <cell r="G220">
            <v>6.5438009051572266E-2</v>
          </cell>
          <cell r="H220">
            <v>6.5019143070601082E-2</v>
          </cell>
          <cell r="I220">
            <v>6.4809999999999993E-2</v>
          </cell>
          <cell r="L220">
            <v>6.4809999999999993E-2</v>
          </cell>
          <cell r="M220">
            <v>1.0054008333333333</v>
          </cell>
          <cell r="N220">
            <v>0.35150252738568527</v>
          </cell>
          <cell r="Q220">
            <v>5.7119999999999997E-2</v>
          </cell>
          <cell r="T220">
            <v>6.4399999999999999E-2</v>
          </cell>
          <cell r="V220">
            <v>5</v>
          </cell>
        </row>
        <row r="221">
          <cell r="F221">
            <v>216</v>
          </cell>
          <cell r="G221">
            <v>6.536781900434363E-2</v>
          </cell>
          <cell r="H221">
            <v>6.4951756694139107E-2</v>
          </cell>
          <cell r="I221">
            <v>6.4600000000000005E-2</v>
          </cell>
          <cell r="L221">
            <v>6.4600000000000005E-2</v>
          </cell>
          <cell r="M221">
            <v>1.0053833333333333</v>
          </cell>
          <cell r="N221">
            <v>0.34961431871933529</v>
          </cell>
          <cell r="Q221">
            <v>5.7140000000000003E-2</v>
          </cell>
          <cell r="T221">
            <v>6.4160000000000009E-2</v>
          </cell>
          <cell r="V221">
            <v>0</v>
          </cell>
        </row>
        <row r="222">
          <cell r="F222">
            <v>217</v>
          </cell>
          <cell r="G222">
            <v>6.5290782424717975E-2</v>
          </cell>
          <cell r="H222">
            <v>6.4877631618589504E-2</v>
          </cell>
          <cell r="I222">
            <v>6.4600000000000005E-2</v>
          </cell>
          <cell r="L222">
            <v>6.4600000000000005E-2</v>
          </cell>
          <cell r="M222">
            <v>1.0053833333333333</v>
          </cell>
          <cell r="N222">
            <v>0.34774230597218503</v>
          </cell>
          <cell r="Q222">
            <v>5.7190000000000005E-2</v>
          </cell>
          <cell r="T222">
            <v>6.4160000000000009E-2</v>
          </cell>
          <cell r="V222">
            <v>1</v>
          </cell>
        </row>
        <row r="223">
          <cell r="F223">
            <v>218</v>
          </cell>
          <cell r="G223">
            <v>6.5213748718495612E-2</v>
          </cell>
          <cell r="H223">
            <v>6.4803507894723111E-2</v>
          </cell>
          <cell r="I223">
            <v>6.4610000000000001E-2</v>
          </cell>
          <cell r="L223">
            <v>6.4610000000000001E-2</v>
          </cell>
          <cell r="M223">
            <v>1.0053841666666667</v>
          </cell>
          <cell r="N223">
            <v>0.34588031693269733</v>
          </cell>
          <cell r="Q223">
            <v>5.7190000000000005E-2</v>
          </cell>
          <cell r="T223">
            <v>6.4160000000000009E-2</v>
          </cell>
          <cell r="V223">
            <v>2</v>
          </cell>
        </row>
        <row r="224">
          <cell r="F224">
            <v>219</v>
          </cell>
          <cell r="G224">
            <v>6.5140141539154151E-2</v>
          </cell>
          <cell r="H224">
            <v>6.4732754779897483E-2</v>
          </cell>
          <cell r="I224">
            <v>6.4379999999999993E-2</v>
          </cell>
          <cell r="L224">
            <v>6.4379999999999993E-2</v>
          </cell>
          <cell r="M224">
            <v>1.0053650000000001</v>
          </cell>
          <cell r="N224">
            <v>0.34402801277392037</v>
          </cell>
          <cell r="Q224">
            <v>5.7210000000000004E-2</v>
          </cell>
          <cell r="T224">
            <v>6.3890000000000002E-2</v>
          </cell>
          <cell r="V224">
            <v>3</v>
          </cell>
        </row>
        <row r="225">
          <cell r="F225">
            <v>220</v>
          </cell>
          <cell r="G225">
            <v>6.5059688514089942E-2</v>
          </cell>
          <cell r="H225">
            <v>6.4655263144719477E-2</v>
          </cell>
          <cell r="I225">
            <v>6.4379999999999993E-2</v>
          </cell>
          <cell r="L225">
            <v>6.4379999999999993E-2</v>
          </cell>
          <cell r="M225">
            <v>1.0053650000000001</v>
          </cell>
          <cell r="N225">
            <v>0.34219215187908902</v>
          </cell>
          <cell r="Q225">
            <v>5.7259999999999998E-2</v>
          </cell>
          <cell r="T225">
            <v>6.3890000000000002E-2</v>
          </cell>
          <cell r="V225">
            <v>4</v>
          </cell>
        </row>
        <row r="226">
          <cell r="F226">
            <v>221</v>
          </cell>
          <cell r="G226">
            <v>6.498266202289571E-2</v>
          </cell>
          <cell r="H226">
            <v>6.4577772986873505E-2</v>
          </cell>
          <cell r="I226">
            <v>6.4399999999999999E-2</v>
          </cell>
          <cell r="L226">
            <v>6.4399999999999999E-2</v>
          </cell>
          <cell r="M226">
            <v>1.0053666666666667</v>
          </cell>
          <cell r="N226">
            <v>0.34036608781794575</v>
          </cell>
          <cell r="Q226">
            <v>5.7259999999999998E-2</v>
          </cell>
          <cell r="T226">
            <v>6.3890000000000002E-2</v>
          </cell>
          <cell r="V226">
            <v>5</v>
          </cell>
        </row>
        <row r="227">
          <cell r="F227">
            <v>222</v>
          </cell>
          <cell r="G227">
            <v>6.4902215266227081E-2</v>
          </cell>
          <cell r="H227">
            <v>6.4503653502269387E-2</v>
          </cell>
          <cell r="I227">
            <v>6.4149999999999999E-2</v>
          </cell>
          <cell r="L227">
            <v>6.4149999999999999E-2</v>
          </cell>
          <cell r="M227">
            <v>1.0053458333333334</v>
          </cell>
          <cell r="N227">
            <v>0.33854920707331893</v>
          </cell>
          <cell r="Q227">
            <v>5.7279999999999998E-2</v>
          </cell>
          <cell r="T227">
            <v>6.3630000000000006E-2</v>
          </cell>
          <cell r="V227">
            <v>0</v>
          </cell>
        </row>
        <row r="228">
          <cell r="F228">
            <v>223</v>
          </cell>
          <cell r="G228">
            <v>6.4820058374665646E-2</v>
          </cell>
          <cell r="H228">
            <v>6.4422795681631229E-2</v>
          </cell>
          <cell r="I228">
            <v>6.4149999999999999E-2</v>
          </cell>
          <cell r="L228">
            <v>6.4149999999999999E-2</v>
          </cell>
          <cell r="M228">
            <v>1.0053458333333334</v>
          </cell>
          <cell r="N228">
            <v>0.33674900302796523</v>
          </cell>
          <cell r="Q228">
            <v>5.7320000000000003E-2</v>
          </cell>
          <cell r="T228">
            <v>6.3630000000000006E-2</v>
          </cell>
          <cell r="V228">
            <v>1</v>
          </cell>
        </row>
        <row r="229">
          <cell r="F229">
            <v>224</v>
          </cell>
          <cell r="G229">
            <v>6.4739616285713009E-2</v>
          </cell>
          <cell r="H229">
            <v>6.4348677487224393E-2</v>
          </cell>
          <cell r="I229">
            <v>6.4180000000000001E-2</v>
          </cell>
          <cell r="L229">
            <v>6.4180000000000001E-2</v>
          </cell>
          <cell r="M229">
            <v>1.0053483333333333</v>
          </cell>
          <cell r="N229">
            <v>0.3349583714008515</v>
          </cell>
          <cell r="Q229">
            <v>5.731E-2</v>
          </cell>
          <cell r="T229">
            <v>6.3630000000000006E-2</v>
          </cell>
          <cell r="V229">
            <v>2</v>
          </cell>
        </row>
        <row r="230">
          <cell r="F230">
            <v>225</v>
          </cell>
          <cell r="G230">
            <v>6.4654043142064133E-2</v>
          </cell>
          <cell r="H230">
            <v>6.4264454011665251E-2</v>
          </cell>
          <cell r="I230">
            <v>6.3909999999999995E-2</v>
          </cell>
          <cell r="L230">
            <v>6.3909999999999995E-2</v>
          </cell>
          <cell r="M230">
            <v>1.0053258333333333</v>
          </cell>
          <cell r="N230">
            <v>0.33317643277953563</v>
          </cell>
          <cell r="Q230">
            <v>5.7329999999999999E-2</v>
          </cell>
          <cell r="T230">
            <v>6.341999999999999E-2</v>
          </cell>
          <cell r="V230">
            <v>3</v>
          </cell>
        </row>
        <row r="231">
          <cell r="F231">
            <v>226</v>
          </cell>
          <cell r="G231">
            <v>6.4568471629879109E-2</v>
          </cell>
          <cell r="H231">
            <v>6.4183599341085085E-2</v>
          </cell>
          <cell r="I231">
            <v>6.3930000000000001E-2</v>
          </cell>
          <cell r="L231">
            <v>6.3930000000000001E-2</v>
          </cell>
          <cell r="M231">
            <v>1.0053274999999999</v>
          </cell>
          <cell r="N231">
            <v>0.33141139094658595</v>
          </cell>
          <cell r="Q231">
            <v>5.7370000000000004E-2</v>
          </cell>
          <cell r="T231">
            <v>6.341999999999999E-2</v>
          </cell>
          <cell r="V231">
            <v>4</v>
          </cell>
        </row>
        <row r="232">
          <cell r="F232">
            <v>227</v>
          </cell>
          <cell r="G232">
            <v>6.4479481093192792E-2</v>
          </cell>
          <cell r="H232">
            <v>6.4099377541070979E-2</v>
          </cell>
          <cell r="I232">
            <v>6.3930000000000001E-2</v>
          </cell>
          <cell r="L232">
            <v>6.3930000000000001E-2</v>
          </cell>
          <cell r="M232">
            <v>1.0053274999999999</v>
          </cell>
          <cell r="N232">
            <v>0.32965515311834798</v>
          </cell>
          <cell r="Q232">
            <v>5.7370000000000004E-2</v>
          </cell>
          <cell r="T232">
            <v>6.341999999999999E-2</v>
          </cell>
          <cell r="V232">
            <v>5</v>
          </cell>
        </row>
        <row r="233">
          <cell r="F233">
            <v>228</v>
          </cell>
          <cell r="G233">
            <v>6.4392205675036784E-2</v>
          </cell>
          <cell r="H233">
            <v>6.401515748637987E-2</v>
          </cell>
          <cell r="I233">
            <v>6.3670000000000004E-2</v>
          </cell>
          <cell r="L233">
            <v>6.3670000000000004E-2</v>
          </cell>
          <cell r="M233">
            <v>1.0053058333333333</v>
          </cell>
          <cell r="N233">
            <v>0.32790822206529513</v>
          </cell>
          <cell r="Q233">
            <v>5.7389999999999997E-2</v>
          </cell>
          <cell r="T233">
            <v>6.318E-2</v>
          </cell>
          <cell r="V233">
            <v>0</v>
          </cell>
        </row>
        <row r="234">
          <cell r="F234">
            <v>229</v>
          </cell>
          <cell r="G234">
            <v>6.430150957103109E-2</v>
          </cell>
          <cell r="H234">
            <v>6.3927568556896297E-2</v>
          </cell>
          <cell r="I234">
            <v>6.368E-2</v>
          </cell>
          <cell r="L234">
            <v>6.368E-2</v>
          </cell>
          <cell r="M234">
            <v>1.0053066666666666</v>
          </cell>
          <cell r="N234">
            <v>0.32617757819830462</v>
          </cell>
          <cell r="Q234">
            <v>5.7430000000000002E-2</v>
          </cell>
          <cell r="T234">
            <v>6.318E-2</v>
          </cell>
          <cell r="V234">
            <v>1</v>
          </cell>
        </row>
        <row r="235">
          <cell r="F235">
            <v>230</v>
          </cell>
          <cell r="G235">
            <v>6.4209106356161172E-2</v>
          </cell>
          <cell r="H235">
            <v>6.3836612858179542E-2</v>
          </cell>
          <cell r="I235">
            <v>6.368E-2</v>
          </cell>
          <cell r="L235">
            <v>6.368E-2</v>
          </cell>
          <cell r="M235">
            <v>1.0053066666666666</v>
          </cell>
          <cell r="N235">
            <v>0.32445579942270153</v>
          </cell>
          <cell r="Q235">
            <v>5.7430000000000002E-2</v>
          </cell>
          <cell r="T235">
            <v>6.318E-2</v>
          </cell>
          <cell r="V235">
            <v>2</v>
          </cell>
        </row>
        <row r="236">
          <cell r="F236">
            <v>231</v>
          </cell>
          <cell r="G236">
            <v>6.4118418371535757E-2</v>
          </cell>
          <cell r="H236">
            <v>6.3749027849348217E-2</v>
          </cell>
          <cell r="I236">
            <v>6.3410000000000008E-2</v>
          </cell>
          <cell r="L236">
            <v>6.3410000000000008E-2</v>
          </cell>
          <cell r="M236">
            <v>1.0052841666666668</v>
          </cell>
          <cell r="N236">
            <v>0.32274310932256317</v>
          </cell>
          <cell r="Q236">
            <v>5.7439999999999998E-2</v>
          </cell>
          <cell r="T236">
            <v>6.293E-2</v>
          </cell>
          <cell r="V236">
            <v>3</v>
          </cell>
        </row>
        <row r="237">
          <cell r="F237">
            <v>232</v>
          </cell>
          <cell r="G237">
            <v>6.4026021284317114E-2</v>
          </cell>
          <cell r="H237">
            <v>6.3658074110934493E-2</v>
          </cell>
          <cell r="I237">
            <v>6.3410000000000008E-2</v>
          </cell>
          <cell r="L237">
            <v>6.3410000000000008E-2</v>
          </cell>
          <cell r="M237">
            <v>1.0052841666666668</v>
          </cell>
          <cell r="N237">
            <v>0.32104664534080807</v>
          </cell>
          <cell r="Q237">
            <v>5.7489999999999999E-2</v>
          </cell>
          <cell r="T237">
            <v>6.293E-2</v>
          </cell>
          <cell r="V237">
            <v>4</v>
          </cell>
        </row>
        <row r="238">
          <cell r="F238">
            <v>233</v>
          </cell>
          <cell r="G238">
            <v>6.393705029426755E-2</v>
          </cell>
          <cell r="H238">
            <v>6.3567122408222154E-2</v>
          </cell>
          <cell r="I238">
            <v>6.341999999999999E-2</v>
          </cell>
          <cell r="L238">
            <v>6.341999999999999E-2</v>
          </cell>
          <cell r="M238">
            <v>1.005285</v>
          </cell>
          <cell r="N238">
            <v>0.31935909863709322</v>
          </cell>
          <cell r="Q238">
            <v>5.7480000000000003E-2</v>
          </cell>
          <cell r="T238">
            <v>6.293E-2</v>
          </cell>
          <cell r="V238">
            <v>5</v>
          </cell>
        </row>
        <row r="239">
          <cell r="F239">
            <v>234</v>
          </cell>
          <cell r="G239">
            <v>6.3841239591484911E-2</v>
          </cell>
          <cell r="H239">
            <v>6.3476172816559817E-2</v>
          </cell>
          <cell r="I239">
            <v>6.3140000000000002E-2</v>
          </cell>
          <cell r="L239">
            <v>6.3140000000000002E-2</v>
          </cell>
          <cell r="M239">
            <v>1.0052616666666667</v>
          </cell>
          <cell r="N239">
            <v>0.31768015899679514</v>
          </cell>
          <cell r="Q239">
            <v>5.7500000000000002E-2</v>
          </cell>
          <cell r="T239">
            <v>6.268E-2</v>
          </cell>
          <cell r="V239">
            <v>0</v>
          </cell>
        </row>
        <row r="240">
          <cell r="F240">
            <v>235</v>
          </cell>
          <cell r="G240">
            <v>6.3748852843972692E-2</v>
          </cell>
          <cell r="H240">
            <v>6.3385223149502679E-2</v>
          </cell>
          <cell r="I240">
            <v>6.3140000000000002E-2</v>
          </cell>
          <cell r="L240">
            <v>6.3140000000000002E-2</v>
          </cell>
          <cell r="M240">
            <v>1.0052616666666667</v>
          </cell>
          <cell r="N240">
            <v>0.31601738087774339</v>
          </cell>
          <cell r="Q240">
            <v>5.7539999999999994E-2</v>
          </cell>
          <cell r="T240">
            <v>6.268E-2</v>
          </cell>
          <cell r="V240">
            <v>1</v>
          </cell>
        </row>
        <row r="241">
          <cell r="F241">
            <v>236</v>
          </cell>
          <cell r="G241">
            <v>6.3658181021213345E-2</v>
          </cell>
          <cell r="H241">
            <v>6.3301012379686661E-2</v>
          </cell>
          <cell r="I241">
            <v>6.3149999999999998E-2</v>
          </cell>
          <cell r="L241">
            <v>6.3149999999999998E-2</v>
          </cell>
          <cell r="M241">
            <v>1.0052624999999999</v>
          </cell>
          <cell r="N241">
            <v>0.31436330594960521</v>
          </cell>
          <cell r="Q241">
            <v>5.7519999999999995E-2</v>
          </cell>
          <cell r="T241">
            <v>6.268E-2</v>
          </cell>
          <cell r="V241">
            <v>2</v>
          </cell>
        </row>
        <row r="242">
          <cell r="F242">
            <v>237</v>
          </cell>
          <cell r="G242">
            <v>6.3562381119747435E-2</v>
          </cell>
          <cell r="H242">
            <v>6.3203329992119528E-2</v>
          </cell>
          <cell r="I242">
            <v>6.2869999999999995E-2</v>
          </cell>
          <cell r="L242">
            <v>6.2869999999999995E-2</v>
          </cell>
          <cell r="M242">
            <v>1.0052391666666667</v>
          </cell>
          <cell r="N242">
            <v>0.31271762942475745</v>
          </cell>
          <cell r="Q242">
            <v>5.7539999999999994E-2</v>
          </cell>
          <cell r="T242">
            <v>6.2430000000000006E-2</v>
          </cell>
          <cell r="V242">
            <v>3</v>
          </cell>
        </row>
        <row r="243">
          <cell r="F243">
            <v>238</v>
          </cell>
          <cell r="G243">
            <v>6.3470004787597123E-2</v>
          </cell>
          <cell r="H243">
            <v>6.311238439632838E-2</v>
          </cell>
          <cell r="I243">
            <v>6.2890000000000001E-2</v>
          </cell>
          <cell r="L243">
            <v>6.2890000000000001E-2</v>
          </cell>
          <cell r="M243">
            <v>1.0052408333333334</v>
          </cell>
          <cell r="N243">
            <v>0.31108778865204462</v>
          </cell>
          <cell r="Q243">
            <v>5.7579999999999999E-2</v>
          </cell>
          <cell r="T243">
            <v>6.2430000000000006E-2</v>
          </cell>
          <cell r="V243">
            <v>4</v>
          </cell>
        </row>
        <row r="244">
          <cell r="F244">
            <v>239</v>
          </cell>
          <cell r="G244">
            <v>6.3374211557062576E-2</v>
          </cell>
          <cell r="H244">
            <v>6.3018072712509365E-2</v>
          </cell>
          <cell r="I244">
            <v>6.2859999999999999E-2</v>
          </cell>
          <cell r="L244">
            <v>6.2859999999999999E-2</v>
          </cell>
          <cell r="M244">
            <v>1.0052383333333332</v>
          </cell>
          <cell r="N244">
            <v>0.30946592929426825</v>
          </cell>
          <cell r="Q244">
            <v>5.7579999999999999E-2</v>
          </cell>
          <cell r="T244">
            <v>6.2430000000000006E-2</v>
          </cell>
          <cell r="V244">
            <v>5</v>
          </cell>
        </row>
        <row r="245">
          <cell r="F245">
            <v>240</v>
          </cell>
          <cell r="G245">
            <v>6.3283554090083349E-2</v>
          </cell>
          <cell r="H245">
            <v>6.2927131187893615E-2</v>
          </cell>
          <cell r="I245">
            <v>6.2600000000000003E-2</v>
          </cell>
          <cell r="L245">
            <v>6.2600000000000003E-2</v>
          </cell>
          <cell r="M245">
            <v>1.0052166666666666</v>
          </cell>
          <cell r="N245">
            <v>0.30785329113752619</v>
          </cell>
          <cell r="Q245">
            <v>5.7590000000000002E-2</v>
          </cell>
          <cell r="T245">
            <v>6.2210000000000001E-2</v>
          </cell>
          <cell r="V245">
            <v>0</v>
          </cell>
        </row>
        <row r="246">
          <cell r="F246">
            <v>241</v>
          </cell>
          <cell r="G246">
            <v>6.3196319612227381E-2</v>
          </cell>
          <cell r="H246">
            <v>6.2836189738668224E-2</v>
          </cell>
          <cell r="I246">
            <v>6.2609999999999999E-2</v>
          </cell>
          <cell r="L246">
            <v>6.2609999999999999E-2</v>
          </cell>
          <cell r="M246">
            <v>1.0052175000000001</v>
          </cell>
          <cell r="N246">
            <v>0.30625565745778804</v>
          </cell>
          <cell r="Q246">
            <v>5.7619999999999998E-2</v>
          </cell>
          <cell r="T246">
            <v>6.2210000000000001E-2</v>
          </cell>
          <cell r="V246">
            <v>1</v>
          </cell>
        </row>
        <row r="247">
          <cell r="F247">
            <v>242</v>
          </cell>
          <cell r="G247">
            <v>6.310395767624577E-2</v>
          </cell>
          <cell r="H247">
            <v>6.2741882276756478E-2</v>
          </cell>
          <cell r="I247">
            <v>6.2590000000000007E-2</v>
          </cell>
          <cell r="L247">
            <v>6.2590000000000007E-2</v>
          </cell>
          <cell r="M247">
            <v>1.0052158333333334</v>
          </cell>
          <cell r="N247">
            <v>0.30466606227785331</v>
          </cell>
          <cell r="Q247">
            <v>5.7619999999999998E-2</v>
          </cell>
          <cell r="T247">
            <v>6.2210000000000001E-2</v>
          </cell>
          <cell r="V247">
            <v>2</v>
          </cell>
        </row>
        <row r="248">
          <cell r="F248">
            <v>243</v>
          </cell>
          <cell r="G248">
            <v>6.3016730719313685E-2</v>
          </cell>
          <cell r="H248">
            <v>6.2654312949655733E-2</v>
          </cell>
          <cell r="I248">
            <v>6.2329999999999997E-2</v>
          </cell>
          <cell r="L248">
            <v>6.2329999999999997E-2</v>
          </cell>
          <cell r="M248">
            <v>1.0051941666666666</v>
          </cell>
          <cell r="N248">
            <v>0.30308522028306023</v>
          </cell>
          <cell r="Q248">
            <v>5.7630000000000001E-2</v>
          </cell>
          <cell r="T248">
            <v>6.1989999999999996E-2</v>
          </cell>
          <cell r="V248">
            <v>3</v>
          </cell>
        </row>
        <row r="249">
          <cell r="F249">
            <v>244</v>
          </cell>
          <cell r="G249">
            <v>6.2932926164302572E-2</v>
          </cell>
          <cell r="H249">
            <v>6.2573479724640002E-2</v>
          </cell>
          <cell r="I249">
            <v>6.2329999999999997E-2</v>
          </cell>
          <cell r="L249">
            <v>6.2329999999999997E-2</v>
          </cell>
          <cell r="M249">
            <v>1.0051941666666666</v>
          </cell>
          <cell r="N249">
            <v>0.30151907992873045</v>
          </cell>
          <cell r="Q249">
            <v>5.7670000000000006E-2</v>
          </cell>
          <cell r="T249">
            <v>6.1989999999999996E-2</v>
          </cell>
          <cell r="V249">
            <v>4</v>
          </cell>
        </row>
        <row r="250">
          <cell r="F250">
            <v>245</v>
          </cell>
          <cell r="G250">
            <v>6.2850835241192282E-2</v>
          </cell>
          <cell r="H250">
            <v>6.2485912139876199E-2</v>
          </cell>
          <cell r="I250">
            <v>6.2329999999999997E-2</v>
          </cell>
          <cell r="L250">
            <v>6.2329999999999997E-2</v>
          </cell>
          <cell r="M250">
            <v>1.0051941666666666</v>
          </cell>
          <cell r="N250">
            <v>0.29996103233328597</v>
          </cell>
          <cell r="Q250">
            <v>5.7660000000000003E-2</v>
          </cell>
          <cell r="T250">
            <v>6.1989999999999996E-2</v>
          </cell>
          <cell r="V250">
            <v>5</v>
          </cell>
        </row>
        <row r="251">
          <cell r="F251">
            <v>246</v>
          </cell>
          <cell r="G251">
            <v>6.2765327265732918E-2</v>
          </cell>
          <cell r="H251">
            <v>6.2401714354038518E-2</v>
          </cell>
          <cell r="I251">
            <v>6.2089999999999999E-2</v>
          </cell>
          <cell r="L251">
            <v>6.2089999999999999E-2</v>
          </cell>
          <cell r="M251">
            <v>1.0051741666666667</v>
          </cell>
          <cell r="N251">
            <v>0.29841103567879768</v>
          </cell>
          <cell r="Q251">
            <v>5.7679999999999995E-2</v>
          </cell>
          <cell r="T251">
            <v>6.1780000000000002E-2</v>
          </cell>
          <cell r="V251">
            <v>0</v>
          </cell>
        </row>
        <row r="252">
          <cell r="F252">
            <v>247</v>
          </cell>
          <cell r="G252">
            <v>6.2683241378702625E-2</v>
          </cell>
          <cell r="H252">
            <v>6.2317516638005443E-2</v>
          </cell>
          <cell r="I252">
            <v>6.207E-2</v>
          </cell>
          <cell r="L252">
            <v>6.207E-2</v>
          </cell>
          <cell r="M252">
            <v>1.0051725</v>
          </cell>
          <cell r="N252">
            <v>0.29687495518152923</v>
          </cell>
          <cell r="Q252">
            <v>5.7709999999999997E-2</v>
          </cell>
          <cell r="T252">
            <v>6.1780000000000002E-2</v>
          </cell>
          <cell r="V252">
            <v>1</v>
          </cell>
        </row>
        <row r="253">
          <cell r="F253">
            <v>248</v>
          </cell>
          <cell r="G253">
            <v>6.2604578736964012E-2</v>
          </cell>
          <cell r="H253">
            <v>6.2243424060722141E-2</v>
          </cell>
          <cell r="I253">
            <v>6.2080000000000003E-2</v>
          </cell>
          <cell r="L253">
            <v>6.2080000000000003E-2</v>
          </cell>
          <cell r="M253">
            <v>1.0051733333333333</v>
          </cell>
          <cell r="N253">
            <v>0.29534727142010869</v>
          </cell>
          <cell r="Q253">
            <v>5.7689999999999998E-2</v>
          </cell>
          <cell r="T253">
            <v>6.1780000000000002E-2</v>
          </cell>
          <cell r="V253">
            <v>2</v>
          </cell>
        </row>
        <row r="254">
          <cell r="F254">
            <v>249</v>
          </cell>
          <cell r="G254">
            <v>6.2522499178729429E-2</v>
          </cell>
          <cell r="H254">
            <v>6.2159229555627249E-2</v>
          </cell>
          <cell r="I254">
            <v>6.1839999999999999E-2</v>
          </cell>
          <cell r="L254">
            <v>6.1839999999999999E-2</v>
          </cell>
          <cell r="M254">
            <v>1.0051533333333333</v>
          </cell>
          <cell r="N254">
            <v>0.29382720534446005</v>
          </cell>
          <cell r="Q254">
            <v>5.7699999999999994E-2</v>
          </cell>
          <cell r="T254">
            <v>6.1600000000000002E-2</v>
          </cell>
          <cell r="V254">
            <v>3</v>
          </cell>
        </row>
        <row r="255">
          <cell r="F255">
            <v>250</v>
          </cell>
          <cell r="G255">
            <v>6.2443841167213687E-2</v>
          </cell>
          <cell r="H255">
            <v>6.2081770675157522E-2</v>
          </cell>
          <cell r="I255">
            <v>6.1849999999999995E-2</v>
          </cell>
          <cell r="L255">
            <v>6.1849999999999995E-2</v>
          </cell>
          <cell r="M255">
            <v>1.0051541666666666</v>
          </cell>
          <cell r="N255">
            <v>0.29232077893037217</v>
          </cell>
          <cell r="Q255">
            <v>5.774E-2</v>
          </cell>
          <cell r="T255">
            <v>6.1600000000000002E-2</v>
          </cell>
          <cell r="V255">
            <v>4</v>
          </cell>
        </row>
        <row r="256">
          <cell r="F256">
            <v>251</v>
          </cell>
          <cell r="G256">
            <v>6.2358346660104313E-2</v>
          </cell>
          <cell r="H256">
            <v>6.2000945625521275E-2</v>
          </cell>
          <cell r="I256">
            <v>6.1829999999999996E-2</v>
          </cell>
          <cell r="L256">
            <v>6.1829999999999996E-2</v>
          </cell>
          <cell r="M256">
            <v>1.0051524999999999</v>
          </cell>
          <cell r="N256">
            <v>0.29082183472389944</v>
          </cell>
          <cell r="Q256">
            <v>5.7729999999999997E-2</v>
          </cell>
          <cell r="T256">
            <v>6.1600000000000002E-2</v>
          </cell>
          <cell r="V256">
            <v>5</v>
          </cell>
        </row>
        <row r="257">
          <cell r="F257">
            <v>252</v>
          </cell>
          <cell r="G257">
            <v>6.2279694843633493E-2</v>
          </cell>
          <cell r="H257">
            <v>6.1923489699059253E-2</v>
          </cell>
          <cell r="I257">
            <v>6.1609999999999998E-2</v>
          </cell>
          <cell r="L257">
            <v>6.1609999999999998E-2</v>
          </cell>
          <cell r="M257">
            <v>1.0051341666666667</v>
          </cell>
          <cell r="N257">
            <v>0.28933105645551244</v>
          </cell>
          <cell r="Q257">
            <v>5.774E-2</v>
          </cell>
          <cell r="T257">
            <v>6.1420000000000002E-2</v>
          </cell>
          <cell r="V257">
            <v>0</v>
          </cell>
        </row>
        <row r="258">
          <cell r="F258">
            <v>253</v>
          </cell>
          <cell r="G258">
            <v>6.2199334804089013E-2</v>
          </cell>
          <cell r="H258">
            <v>6.1846033836813419E-2</v>
          </cell>
          <cell r="I258">
            <v>6.1609999999999998E-2</v>
          </cell>
          <cell r="L258">
            <v>6.1609999999999998E-2</v>
          </cell>
          <cell r="M258">
            <v>1.0051341666666667</v>
          </cell>
          <cell r="N258">
            <v>0.28785317030364516</v>
          </cell>
          <cell r="Q258">
            <v>5.7770000000000002E-2</v>
          </cell>
          <cell r="T258">
            <v>6.1420000000000002E-2</v>
          </cell>
          <cell r="V258">
            <v>1</v>
          </cell>
        </row>
        <row r="259">
          <cell r="F259">
            <v>254</v>
          </cell>
          <cell r="G259">
            <v>6.2117268174450846E-2</v>
          </cell>
          <cell r="H259">
            <v>6.1758476705651155E-2</v>
          </cell>
          <cell r="I259">
            <v>6.1600000000000002E-2</v>
          </cell>
          <cell r="L259">
            <v>6.1600000000000002E-2</v>
          </cell>
          <cell r="M259">
            <v>1.0051333333333334</v>
          </cell>
          <cell r="N259">
            <v>0.2863828331079965</v>
          </cell>
          <cell r="Q259">
            <v>5.7759999999999999E-2</v>
          </cell>
          <cell r="T259">
            <v>6.1420000000000002E-2</v>
          </cell>
          <cell r="V259">
            <v>2</v>
          </cell>
        </row>
        <row r="260">
          <cell r="F260">
            <v>255</v>
          </cell>
          <cell r="G260">
            <v>6.203862405233096E-2</v>
          </cell>
          <cell r="H260">
            <v>6.1681023925784118E-2</v>
          </cell>
          <cell r="I260">
            <v>6.1379999999999997E-2</v>
          </cell>
          <cell r="L260">
            <v>6.1379999999999997E-2</v>
          </cell>
          <cell r="M260">
            <v>1.005115</v>
          </cell>
          <cell r="N260">
            <v>0.28492024252967746</v>
          </cell>
          <cell r="Q260">
            <v>5.7759999999999999E-2</v>
          </cell>
          <cell r="T260">
            <v>6.123E-2</v>
          </cell>
          <cell r="V260">
            <v>3</v>
          </cell>
        </row>
        <row r="261">
          <cell r="F261">
            <v>256</v>
          </cell>
          <cell r="G261">
            <v>6.1958271874279713E-2</v>
          </cell>
          <cell r="H261">
            <v>6.1600203700757028E-2</v>
          </cell>
          <cell r="I261">
            <v>6.1349999999999995E-2</v>
          </cell>
          <cell r="L261">
            <v>6.1349999999999995E-2</v>
          </cell>
          <cell r="M261">
            <v>1.0051125000000001</v>
          </cell>
          <cell r="N261">
            <v>0.28347029198616819</v>
          </cell>
          <cell r="Q261">
            <v>5.7800000000000004E-2</v>
          </cell>
          <cell r="T261">
            <v>6.123E-2</v>
          </cell>
          <cell r="V261">
            <v>4</v>
          </cell>
        </row>
        <row r="262">
          <cell r="F262">
            <v>257</v>
          </cell>
          <cell r="G262">
            <v>6.1884760861257604E-2</v>
          </cell>
          <cell r="H262">
            <v>6.152611978437772E-2</v>
          </cell>
          <cell r="I262">
            <v>6.1369999999999994E-2</v>
          </cell>
          <cell r="L262">
            <v>6.1369999999999994E-2</v>
          </cell>
          <cell r="M262">
            <v>1.0051141666666668</v>
          </cell>
          <cell r="N262">
            <v>0.28202842168032749</v>
          </cell>
          <cell r="Q262">
            <v>5.7790000000000001E-2</v>
          </cell>
          <cell r="T262">
            <v>6.123E-2</v>
          </cell>
          <cell r="V262">
            <v>5</v>
          </cell>
        </row>
        <row r="263">
          <cell r="F263">
            <v>258</v>
          </cell>
          <cell r="G263">
            <v>6.1806124106892568E-2</v>
          </cell>
          <cell r="H263">
            <v>6.1448669958400259E-2</v>
          </cell>
          <cell r="I263">
            <v>6.114E-2</v>
          </cell>
          <cell r="L263">
            <v>6.114E-2</v>
          </cell>
          <cell r="M263">
            <v>1.0050950000000001</v>
          </cell>
          <cell r="N263">
            <v>0.28059342016403854</v>
          </cell>
          <cell r="Q263">
            <v>5.7800000000000004E-2</v>
          </cell>
          <cell r="T263">
            <v>6.1050000000000007E-2</v>
          </cell>
          <cell r="V263">
            <v>0</v>
          </cell>
        </row>
        <row r="264">
          <cell r="F264">
            <v>259</v>
          </cell>
          <cell r="G264">
            <v>6.1730907776213151E-2</v>
          </cell>
          <cell r="H264">
            <v>6.1371220132421911E-2</v>
          </cell>
          <cell r="I264">
            <v>6.1130000000000004E-2</v>
          </cell>
          <cell r="L264">
            <v>6.1130000000000004E-2</v>
          </cell>
          <cell r="M264">
            <v>1.0050941666666666</v>
          </cell>
          <cell r="N264">
            <v>0.27917104369640533</v>
          </cell>
          <cell r="Q264">
            <v>5.7830000000000006E-2</v>
          </cell>
          <cell r="T264">
            <v>6.1050000000000007E-2</v>
          </cell>
          <cell r="V264">
            <v>1</v>
          </cell>
        </row>
        <row r="265">
          <cell r="F265">
            <v>260</v>
          </cell>
          <cell r="G265">
            <v>6.1653984726009803E-2</v>
          </cell>
          <cell r="H265">
            <v>6.1300506363791918E-2</v>
          </cell>
          <cell r="I265">
            <v>6.114E-2</v>
          </cell>
          <cell r="L265">
            <v>6.114E-2</v>
          </cell>
          <cell r="M265">
            <v>1.0050950000000001</v>
          </cell>
          <cell r="N265">
            <v>0.2777561077906352</v>
          </cell>
          <cell r="Q265">
            <v>5.781E-2</v>
          </cell>
          <cell r="T265">
            <v>6.1050000000000007E-2</v>
          </cell>
          <cell r="V265">
            <v>2</v>
          </cell>
        </row>
        <row r="266">
          <cell r="F266">
            <v>261</v>
          </cell>
          <cell r="G266">
            <v>6.1577064609576126E-2</v>
          </cell>
          <cell r="H266">
            <v>6.1223059363221921E-2</v>
          </cell>
          <cell r="I266">
            <v>6.0909999999999999E-2</v>
          </cell>
          <cell r="L266">
            <v>6.0909999999999999E-2</v>
          </cell>
          <cell r="M266">
            <v>1.0050758333333334</v>
          </cell>
          <cell r="N266">
            <v>0.27634811414904581</v>
          </cell>
          <cell r="Q266">
            <v>5.7820000000000003E-2</v>
          </cell>
          <cell r="T266">
            <v>6.0899999999999996E-2</v>
          </cell>
          <cell r="V266">
            <v>3</v>
          </cell>
        </row>
        <row r="267">
          <cell r="F267">
            <v>262</v>
          </cell>
          <cell r="G267">
            <v>6.1500145896221881E-2</v>
          </cell>
          <cell r="H267">
            <v>6.1152346884440156E-2</v>
          </cell>
          <cell r="I267">
            <v>6.0919999999999995E-2</v>
          </cell>
          <cell r="L267">
            <v>6.0919999999999995E-2</v>
          </cell>
          <cell r="M267">
            <v>1.0050766666666666</v>
          </cell>
          <cell r="N267">
            <v>0.27495250107898572</v>
          </cell>
          <cell r="Q267">
            <v>5.7849999999999999E-2</v>
          </cell>
          <cell r="T267">
            <v>6.0899999999999996E-2</v>
          </cell>
          <cell r="V267">
            <v>4</v>
          </cell>
        </row>
        <row r="268">
          <cell r="F268">
            <v>263</v>
          </cell>
          <cell r="G268">
            <v>6.1418102397879704E-2</v>
          </cell>
          <cell r="H268">
            <v>6.1071534097086655E-2</v>
          </cell>
          <cell r="I268">
            <v>6.0909999999999999E-2</v>
          </cell>
          <cell r="L268">
            <v>6.0909999999999999E-2</v>
          </cell>
          <cell r="M268">
            <v>1.0050758333333334</v>
          </cell>
          <cell r="N268">
            <v>0.27356370931469814</v>
          </cell>
          <cell r="Q268">
            <v>5.7839999999999996E-2</v>
          </cell>
          <cell r="T268">
            <v>6.0899999999999996E-2</v>
          </cell>
          <cell r="V268">
            <v>5</v>
          </cell>
        </row>
        <row r="269">
          <cell r="F269">
            <v>264</v>
          </cell>
          <cell r="G269">
            <v>6.1342898788445677E-2</v>
          </cell>
          <cell r="H269">
            <v>6.0997457121343857E-2</v>
          </cell>
          <cell r="I269">
            <v>6.0700000000000004E-2</v>
          </cell>
          <cell r="L269">
            <v>6.0700000000000004E-2</v>
          </cell>
          <cell r="M269">
            <v>1.0050583333333334</v>
          </cell>
          <cell r="N269">
            <v>0.27218215804415896</v>
          </cell>
          <cell r="Q269">
            <v>5.7849999999999999E-2</v>
          </cell>
          <cell r="T269">
            <v>6.0749999999999998E-2</v>
          </cell>
          <cell r="V269">
            <v>0</v>
          </cell>
        </row>
        <row r="270">
          <cell r="F270">
            <v>265</v>
          </cell>
          <cell r="G270">
            <v>6.126086005177056E-2</v>
          </cell>
          <cell r="H270">
            <v>6.0916645942081793E-2</v>
          </cell>
          <cell r="I270">
            <v>6.0679999999999998E-2</v>
          </cell>
          <cell r="L270">
            <v>6.0679999999999998E-2</v>
          </cell>
          <cell r="M270">
            <v>1.0050566666666667</v>
          </cell>
          <cell r="N270">
            <v>0.27081229916421995</v>
          </cell>
          <cell r="Q270">
            <v>5.7869999999999998E-2</v>
          </cell>
          <cell r="T270">
            <v>6.0749999999999998E-2</v>
          </cell>
          <cell r="V270">
            <v>1</v>
          </cell>
        </row>
        <row r="271">
          <cell r="F271">
            <v>266</v>
          </cell>
          <cell r="G271">
            <v>6.1182242594411296E-2</v>
          </cell>
          <cell r="H271">
            <v>6.0835836236905472E-2</v>
          </cell>
          <cell r="I271">
            <v>6.0690000000000001E-2</v>
          </cell>
          <cell r="L271">
            <v>6.0690000000000001E-2</v>
          </cell>
          <cell r="M271">
            <v>1.0050574999999999</v>
          </cell>
          <cell r="N271">
            <v>0.26944978143609144</v>
          </cell>
          <cell r="Q271">
            <v>5.7859999999999995E-2</v>
          </cell>
          <cell r="T271">
            <v>6.0749999999999998E-2</v>
          </cell>
          <cell r="V271">
            <v>2</v>
          </cell>
        </row>
        <row r="272">
          <cell r="F272">
            <v>267</v>
          </cell>
          <cell r="G272">
            <v>6.1105337209299115E-2</v>
          </cell>
          <cell r="H272">
            <v>6.0761762209303072E-2</v>
          </cell>
          <cell r="I272">
            <v>6.046E-2</v>
          </cell>
          <cell r="L272">
            <v>6.046E-2</v>
          </cell>
          <cell r="M272">
            <v>1.0050383333333333</v>
          </cell>
          <cell r="N272">
            <v>0.26809389655426824</v>
          </cell>
          <cell r="Q272">
            <v>5.7869999999999998E-2</v>
          </cell>
          <cell r="T272">
            <v>6.0599999999999994E-2</v>
          </cell>
          <cell r="V272">
            <v>3</v>
          </cell>
        </row>
        <row r="273">
          <cell r="F273">
            <v>268</v>
          </cell>
          <cell r="G273">
            <v>6.103014220443459E-2</v>
          </cell>
          <cell r="H273">
            <v>6.0680954112188878E-2</v>
          </cell>
          <cell r="I273">
            <v>6.0439999999999994E-2</v>
          </cell>
          <cell r="L273">
            <v>6.0439999999999994E-2</v>
          </cell>
          <cell r="M273">
            <v>1.0050366666666666</v>
          </cell>
          <cell r="N273">
            <v>0.2667499215329448</v>
          </cell>
          <cell r="Q273">
            <v>5.79E-2</v>
          </cell>
          <cell r="T273">
            <v>6.0599999999999994E-2</v>
          </cell>
          <cell r="V273">
            <v>4</v>
          </cell>
        </row>
        <row r="274">
          <cell r="F274">
            <v>269</v>
          </cell>
          <cell r="G274">
            <v>6.0954949818205595E-2</v>
          </cell>
          <cell r="H274">
            <v>6.0606881374385857E-2</v>
          </cell>
          <cell r="I274">
            <v>6.0469999999999996E-2</v>
          </cell>
          <cell r="L274">
            <v>6.0469999999999996E-2</v>
          </cell>
          <cell r="M274">
            <v>1.0050391666666667</v>
          </cell>
          <cell r="N274">
            <v>0.26541312409790502</v>
          </cell>
          <cell r="Q274">
            <v>5.7889999999999997E-2</v>
          </cell>
          <cell r="T274">
            <v>6.0599999999999994E-2</v>
          </cell>
          <cell r="V274">
            <v>5</v>
          </cell>
        </row>
        <row r="275">
          <cell r="F275">
            <v>270</v>
          </cell>
          <cell r="G275">
            <v>6.0876342659701876E-2</v>
          </cell>
          <cell r="H275">
            <v>6.052944329919363E-2</v>
          </cell>
          <cell r="I275">
            <v>6.0220000000000003E-2</v>
          </cell>
          <cell r="L275">
            <v>6.0220000000000003E-2</v>
          </cell>
          <cell r="M275">
            <v>1.0050183333333333</v>
          </cell>
          <cell r="N275">
            <v>0.26408236902665155</v>
          </cell>
          <cell r="Q275">
            <v>5.79E-2</v>
          </cell>
          <cell r="T275">
            <v>6.046E-2</v>
          </cell>
          <cell r="V275">
            <v>0</v>
          </cell>
        </row>
        <row r="276">
          <cell r="F276">
            <v>271</v>
          </cell>
          <cell r="G276">
            <v>6.0802863334503243E-2</v>
          </cell>
          <cell r="H276">
            <v>6.0462105730834992E-2</v>
          </cell>
          <cell r="I276">
            <v>6.0220000000000003E-2</v>
          </cell>
          <cell r="L276">
            <v>6.0220000000000003E-2</v>
          </cell>
          <cell r="M276">
            <v>1.0050183333333333</v>
          </cell>
          <cell r="N276">
            <v>0.26276373302641398</v>
          </cell>
          <cell r="Q276">
            <v>5.7919999999999999E-2</v>
          </cell>
          <cell r="T276">
            <v>6.046E-2</v>
          </cell>
          <cell r="V276">
            <v>1</v>
          </cell>
        </row>
        <row r="277">
          <cell r="F277">
            <v>272</v>
          </cell>
          <cell r="G277">
            <v>6.0727677868577246E-2</v>
          </cell>
          <cell r="H277">
            <v>6.0388035633999415E-2</v>
          </cell>
          <cell r="I277">
            <v>6.0240000000000002E-2</v>
          </cell>
          <cell r="L277">
            <v>6.0240000000000002E-2</v>
          </cell>
          <cell r="M277">
            <v>1.00502</v>
          </cell>
          <cell r="N277">
            <v>0.26145168133889496</v>
          </cell>
          <cell r="Q277">
            <v>5.79E-2</v>
          </cell>
          <cell r="T277">
            <v>6.046E-2</v>
          </cell>
          <cell r="V277">
            <v>2</v>
          </cell>
        </row>
        <row r="278">
          <cell r="F278">
            <v>273</v>
          </cell>
          <cell r="G278">
            <v>6.0649077879537217E-2</v>
          </cell>
          <cell r="H278">
            <v>6.0310600255582436E-2</v>
          </cell>
          <cell r="I278">
            <v>6.0019999999999997E-2</v>
          </cell>
          <cell r="L278">
            <v>6.0019999999999997E-2</v>
          </cell>
          <cell r="M278">
            <v>1.0050016666666666</v>
          </cell>
          <cell r="N278">
            <v>0.26014574967552384</v>
          </cell>
          <cell r="Q278">
            <v>5.7910000000000003E-2</v>
          </cell>
          <cell r="T278">
            <v>6.0380000000000003E-2</v>
          </cell>
          <cell r="V278">
            <v>3</v>
          </cell>
        </row>
        <row r="279">
          <cell r="F279">
            <v>274</v>
          </cell>
          <cell r="G279">
            <v>6.057047945467442E-2</v>
          </cell>
          <cell r="H279">
            <v>6.0233164941373651E-2</v>
          </cell>
          <cell r="I279">
            <v>0.06</v>
          </cell>
          <cell r="L279">
            <v>0.06</v>
          </cell>
          <cell r="M279">
            <v>1.0049999999999999</v>
          </cell>
          <cell r="N279">
            <v>0.25885106294237376</v>
          </cell>
          <cell r="Q279">
            <v>5.7939999999999998E-2</v>
          </cell>
          <cell r="T279">
            <v>6.0380000000000003E-2</v>
          </cell>
          <cell r="V279">
            <v>4</v>
          </cell>
        </row>
        <row r="280">
          <cell r="F280">
            <v>275</v>
          </cell>
          <cell r="G280">
            <v>6.0495301095556897E-2</v>
          </cell>
          <cell r="H280">
            <v>6.0159097669708395E-2</v>
          </cell>
          <cell r="I280">
            <v>6.0010000000000001E-2</v>
          </cell>
          <cell r="L280">
            <v>6.0010000000000001E-2</v>
          </cell>
          <cell r="M280">
            <v>1.0050008333333333</v>
          </cell>
          <cell r="N280">
            <v>0.25756324670882963</v>
          </cell>
          <cell r="Q280">
            <v>5.7919999999999999E-2</v>
          </cell>
          <cell r="T280">
            <v>6.0380000000000003E-2</v>
          </cell>
          <cell r="V280">
            <v>5</v>
          </cell>
        </row>
        <row r="281">
          <cell r="F281">
            <v>276</v>
          </cell>
          <cell r="G281">
            <v>6.0420125541599479E-2</v>
          </cell>
          <cell r="H281">
            <v>6.0081665180642396E-2</v>
          </cell>
          <cell r="I281">
            <v>5.9790000000000003E-2</v>
          </cell>
          <cell r="L281">
            <v>5.9790000000000003E-2</v>
          </cell>
          <cell r="M281">
            <v>1.0049824999999999</v>
          </cell>
          <cell r="N281">
            <v>0.25628162501573015</v>
          </cell>
          <cell r="Q281">
            <v>5.7930000000000002E-2</v>
          </cell>
          <cell r="T281">
            <v>6.0270000000000004E-2</v>
          </cell>
          <cell r="V281">
            <v>0</v>
          </cell>
        </row>
        <row r="282">
          <cell r="F282">
            <v>277</v>
          </cell>
          <cell r="G282">
            <v>6.0344951359028176E-2</v>
          </cell>
          <cell r="H282">
            <v>6.0004232755784592E-2</v>
          </cell>
          <cell r="I282">
            <v>5.978E-2</v>
          </cell>
          <cell r="L282">
            <v>5.978E-2</v>
          </cell>
          <cell r="M282">
            <v>1.0049816666666667</v>
          </cell>
          <cell r="N282">
            <v>0.25501103254606938</v>
          </cell>
          <cell r="Q282">
            <v>5.7950000000000002E-2</v>
          </cell>
          <cell r="T282">
            <v>6.0270000000000004E-2</v>
          </cell>
          <cell r="V282">
            <v>1</v>
          </cell>
        </row>
        <row r="283">
          <cell r="F283">
            <v>278</v>
          </cell>
          <cell r="G283">
            <v>6.0271488300076559E-2</v>
          </cell>
          <cell r="H283">
            <v>5.9930168309235476E-2</v>
          </cell>
          <cell r="I283">
            <v>5.978E-2</v>
          </cell>
          <cell r="L283">
            <v>5.978E-2</v>
          </cell>
          <cell r="M283">
            <v>1.0049816666666667</v>
          </cell>
          <cell r="N283">
            <v>0.25374694982436102</v>
          </cell>
          <cell r="Q283">
            <v>5.7939999999999998E-2</v>
          </cell>
          <cell r="T283">
            <v>6.0270000000000004E-2</v>
          </cell>
          <cell r="V283">
            <v>2</v>
          </cell>
        </row>
        <row r="284">
          <cell r="F284">
            <v>279</v>
          </cell>
          <cell r="G284">
            <v>6.0201444625133771E-2</v>
          </cell>
          <cell r="H284">
            <v>5.9859471718141322E-2</v>
          </cell>
          <cell r="I284">
            <v>5.9560000000000002E-2</v>
          </cell>
          <cell r="L284">
            <v>5.9560000000000002E-2</v>
          </cell>
          <cell r="M284">
            <v>1.0049633333333334</v>
          </cell>
          <cell r="N284">
            <v>0.25248913312617083</v>
          </cell>
          <cell r="Q284">
            <v>5.7939999999999998E-2</v>
          </cell>
          <cell r="T284">
            <v>6.0170000000000001E-2</v>
          </cell>
          <cell r="V284">
            <v>3</v>
          </cell>
        </row>
        <row r="285">
          <cell r="F285">
            <v>280</v>
          </cell>
          <cell r="G285">
            <v>6.0136527119937444E-2</v>
          </cell>
          <cell r="H285">
            <v>5.9788775068424727E-2</v>
          </cell>
          <cell r="I285">
            <v>5.9560000000000002E-2</v>
          </cell>
          <cell r="L285">
            <v>5.9560000000000002E-2</v>
          </cell>
          <cell r="M285">
            <v>1.0049633333333334</v>
          </cell>
          <cell r="N285">
            <v>0.25124213466445289</v>
          </cell>
          <cell r="Q285">
            <v>5.7980000000000004E-2</v>
          </cell>
          <cell r="T285">
            <v>6.0170000000000001E-2</v>
          </cell>
          <cell r="V285">
            <v>4</v>
          </cell>
        </row>
        <row r="286">
          <cell r="F286">
            <v>281</v>
          </cell>
          <cell r="G286">
            <v>6.0073319961879257E-2</v>
          </cell>
          <cell r="H286">
            <v>5.9718079649788258E-2</v>
          </cell>
          <cell r="I286">
            <v>5.9569999999999998E-2</v>
          </cell>
          <cell r="L286">
            <v>5.9569999999999998E-2</v>
          </cell>
          <cell r="M286">
            <v>1.0049641666666667</v>
          </cell>
          <cell r="N286">
            <v>0.25000129490407896</v>
          </cell>
          <cell r="Q286">
            <v>5.7960000000000005E-2</v>
          </cell>
          <cell r="T286">
            <v>6.0170000000000001E-2</v>
          </cell>
          <cell r="V286">
            <v>5</v>
          </cell>
        </row>
        <row r="287">
          <cell r="F287">
            <v>282</v>
          </cell>
          <cell r="G287">
            <v>6.0010114795493674E-2</v>
          </cell>
          <cell r="H287">
            <v>5.9650751907926569E-2</v>
          </cell>
          <cell r="I287">
            <v>5.9349999999999993E-2</v>
          </cell>
          <cell r="L287">
            <v>5.9349999999999993E-2</v>
          </cell>
          <cell r="M287">
            <v>1.0049458333333334</v>
          </cell>
          <cell r="N287">
            <v>0.24876637714685909</v>
          </cell>
          <cell r="Q287">
            <v>5.7969999999999994E-2</v>
          </cell>
          <cell r="T287">
            <v>6.0069999999999998E-2</v>
          </cell>
          <cell r="V287">
            <v>0</v>
          </cell>
        </row>
        <row r="288">
          <cell r="F288">
            <v>283</v>
          </cell>
          <cell r="G288">
            <v>5.9957159774237212E-2</v>
          </cell>
          <cell r="H288">
            <v>5.9593523232431167E-2</v>
          </cell>
          <cell r="I288">
            <v>5.9349999999999993E-2</v>
          </cell>
          <cell r="L288">
            <v>5.9349999999999993E-2</v>
          </cell>
          <cell r="M288">
            <v>1.0049458333333334</v>
          </cell>
          <cell r="N288">
            <v>0.24754207529944058</v>
          </cell>
          <cell r="Q288">
            <v>5.7990000000000007E-2</v>
          </cell>
          <cell r="T288">
            <v>6.0069999999999998E-2</v>
          </cell>
          <cell r="V288">
            <v>1</v>
          </cell>
        </row>
        <row r="289">
          <cell r="F289">
            <v>284</v>
          </cell>
          <cell r="G289">
            <v>5.9905914296832563E-2</v>
          </cell>
          <cell r="H289">
            <v>5.9539661708906344E-2</v>
          </cell>
          <cell r="I289">
            <v>5.9370000000000006E-2</v>
          </cell>
          <cell r="L289">
            <v>5.9370000000000006E-2</v>
          </cell>
          <cell r="M289">
            <v>1.0049475000000001</v>
          </cell>
          <cell r="N289">
            <v>0.24632379884432301</v>
          </cell>
          <cell r="Q289">
            <v>5.7969999999999994E-2</v>
          </cell>
          <cell r="T289">
            <v>6.0069999999999998E-2</v>
          </cell>
          <cell r="V289">
            <v>2</v>
          </cell>
        </row>
        <row r="290">
          <cell r="F290">
            <v>285</v>
          </cell>
          <cell r="G290">
            <v>5.9851253904741331E-2</v>
          </cell>
          <cell r="H290">
            <v>5.9482434694352548E-2</v>
          </cell>
          <cell r="I290">
            <v>5.9180000000000003E-2</v>
          </cell>
          <cell r="L290">
            <v>5.9180000000000003E-2</v>
          </cell>
          <cell r="M290">
            <v>1.0049316666666666</v>
          </cell>
          <cell r="N290">
            <v>0.2451111116195851</v>
          </cell>
          <cell r="Q290">
            <v>5.7969999999999994E-2</v>
          </cell>
          <cell r="T290">
            <v>5.9980000000000006E-2</v>
          </cell>
          <cell r="V290">
            <v>3</v>
          </cell>
        </row>
        <row r="291">
          <cell r="F291">
            <v>286</v>
          </cell>
          <cell r="G291">
            <v>5.9806842814931649E-2</v>
          </cell>
          <cell r="H291">
            <v>5.9435306486559369E-2</v>
          </cell>
          <cell r="I291">
            <v>5.9189999999999993E-2</v>
          </cell>
          <cell r="L291">
            <v>5.9189999999999993E-2</v>
          </cell>
          <cell r="M291">
            <v>1.0049325</v>
          </cell>
          <cell r="N291">
            <v>0.24390823749500559</v>
          </cell>
          <cell r="Q291">
            <v>5.7999999999999996E-2</v>
          </cell>
          <cell r="T291">
            <v>5.9980000000000006E-2</v>
          </cell>
          <cell r="V291">
            <v>4</v>
          </cell>
        </row>
        <row r="292">
          <cell r="F292">
            <v>287</v>
          </cell>
          <cell r="G292">
            <v>5.9760724638871388E-2</v>
          </cell>
          <cell r="H292">
            <v>5.938817886497727E-2</v>
          </cell>
          <cell r="I292">
            <v>5.9200000000000003E-2</v>
          </cell>
          <cell r="L292">
            <v>5.9200000000000003E-2</v>
          </cell>
          <cell r="M292">
            <v>1.0049333333333332</v>
          </cell>
          <cell r="N292">
            <v>0.24271106516607394</v>
          </cell>
          <cell r="Q292">
            <v>5.7990000000000007E-2</v>
          </cell>
          <cell r="T292">
            <v>5.9980000000000006E-2</v>
          </cell>
          <cell r="V292">
            <v>5</v>
          </cell>
        </row>
        <row r="293">
          <cell r="F293">
            <v>288</v>
          </cell>
          <cell r="G293">
            <v>5.9712899492684546E-2</v>
          </cell>
          <cell r="H293">
            <v>5.9337685612785407E-2</v>
          </cell>
          <cell r="I293">
            <v>5.9040000000000002E-2</v>
          </cell>
          <cell r="L293">
            <v>5.9040000000000002E-2</v>
          </cell>
          <cell r="M293">
            <v>1.00492</v>
          </cell>
          <cell r="N293">
            <v>0.24151956862751156</v>
          </cell>
          <cell r="Q293">
            <v>5.7990000000000007E-2</v>
          </cell>
          <cell r="T293">
            <v>5.9920000000000001E-2</v>
          </cell>
          <cell r="V293">
            <v>0</v>
          </cell>
        </row>
        <row r="294">
          <cell r="F294">
            <v>289</v>
          </cell>
          <cell r="G294">
            <v>5.9673614942099995E-2</v>
          </cell>
          <cell r="H294">
            <v>5.9297290977535333E-2</v>
          </cell>
          <cell r="I294">
            <v>5.9050000000000005E-2</v>
          </cell>
          <cell r="L294">
            <v>5.9050000000000005E-2</v>
          </cell>
          <cell r="M294">
            <v>1.0049208333333333</v>
          </cell>
          <cell r="N294">
            <v>0.24033711004608482</v>
          </cell>
          <cell r="Q294">
            <v>5.8009999999999999E-2</v>
          </cell>
          <cell r="T294">
            <v>5.9920000000000001E-2</v>
          </cell>
          <cell r="V294">
            <v>1</v>
          </cell>
        </row>
        <row r="295">
          <cell r="F295">
            <v>290</v>
          </cell>
          <cell r="G295">
            <v>5.963091519346797E-2</v>
          </cell>
          <cell r="H295">
            <v>5.9253530594435055E-2</v>
          </cell>
          <cell r="I295">
            <v>5.9050000000000005E-2</v>
          </cell>
          <cell r="L295">
            <v>5.9050000000000005E-2</v>
          </cell>
          <cell r="M295">
            <v>1.0049208333333333</v>
          </cell>
          <cell r="N295">
            <v>0.23916024235350364</v>
          </cell>
          <cell r="Q295">
            <v>5.7999999999999996E-2</v>
          </cell>
          <cell r="T295">
            <v>5.9920000000000001E-2</v>
          </cell>
          <cell r="V295">
            <v>2</v>
          </cell>
        </row>
        <row r="296">
          <cell r="F296">
            <v>291</v>
          </cell>
          <cell r="G296">
            <v>5.9591632239130998E-2</v>
          </cell>
          <cell r="H296">
            <v>5.920977068308364E-2</v>
          </cell>
          <cell r="I296">
            <v>5.892E-2</v>
          </cell>
          <cell r="L296">
            <v>5.892E-2</v>
          </cell>
          <cell r="M296">
            <v>1.00491</v>
          </cell>
          <cell r="N296">
            <v>0.23798913747285597</v>
          </cell>
          <cell r="Q296">
            <v>5.7999999999999996E-2</v>
          </cell>
          <cell r="T296">
            <v>5.9859999999999997E-2</v>
          </cell>
          <cell r="V296">
            <v>3</v>
          </cell>
        </row>
        <row r="297">
          <cell r="F297">
            <v>292</v>
          </cell>
          <cell r="G297">
            <v>5.9554057550925688E-2</v>
          </cell>
          <cell r="H297">
            <v>5.9172743065786904E-2</v>
          </cell>
          <cell r="I297">
            <v>5.892E-2</v>
          </cell>
          <cell r="L297">
            <v>5.892E-2</v>
          </cell>
          <cell r="M297">
            <v>1.00491</v>
          </cell>
          <cell r="N297">
            <v>0.23682632024047523</v>
          </cell>
          <cell r="Q297">
            <v>5.8029999999999998E-2</v>
          </cell>
          <cell r="T297">
            <v>5.9859999999999997E-2</v>
          </cell>
          <cell r="V297">
            <v>4</v>
          </cell>
        </row>
        <row r="298">
          <cell r="F298">
            <v>293</v>
          </cell>
          <cell r="G298">
            <v>5.9518191457437641E-2</v>
          </cell>
          <cell r="H298">
            <v>5.9132349669929418E-2</v>
          </cell>
          <cell r="I298">
            <v>5.892E-2</v>
          </cell>
          <cell r="L298">
            <v>5.892E-2</v>
          </cell>
          <cell r="M298">
            <v>1.00491</v>
          </cell>
          <cell r="N298">
            <v>0.23566918454436242</v>
          </cell>
          <cell r="Q298">
            <v>5.8009999999999999E-2</v>
          </cell>
          <cell r="T298">
            <v>5.9859999999999997E-2</v>
          </cell>
          <cell r="V298">
            <v>5</v>
          </cell>
        </row>
        <row r="299">
          <cell r="F299">
            <v>294</v>
          </cell>
          <cell r="G299">
            <v>5.9482325988539309E-2</v>
          </cell>
          <cell r="H299">
            <v>5.9098688841682012E-2</v>
          </cell>
          <cell r="I299">
            <v>5.8810000000000001E-2</v>
          </cell>
          <cell r="L299">
            <v>5.8810000000000001E-2</v>
          </cell>
          <cell r="M299">
            <v>1.0049008333333334</v>
          </cell>
          <cell r="N299">
            <v>0.23451770262447624</v>
          </cell>
          <cell r="Q299">
            <v>5.8019999999999995E-2</v>
          </cell>
          <cell r="T299">
            <v>5.9810000000000002E-2</v>
          </cell>
          <cell r="V299">
            <v>0</v>
          </cell>
        </row>
        <row r="300">
          <cell r="F300">
            <v>295</v>
          </cell>
          <cell r="G300">
            <v>5.9448168682370905E-2</v>
          </cell>
          <cell r="H300">
            <v>5.9061661899904472E-2</v>
          </cell>
          <cell r="I300">
            <v>5.8799999999999998E-2</v>
          </cell>
          <cell r="L300">
            <v>5.8799999999999998E-2</v>
          </cell>
          <cell r="M300">
            <v>1.0048999999999999</v>
          </cell>
          <cell r="N300">
            <v>0.23337397566540272</v>
          </cell>
          <cell r="Q300">
            <v>5.8040000000000001E-2</v>
          </cell>
          <cell r="T300">
            <v>5.9810000000000002E-2</v>
          </cell>
          <cell r="V300">
            <v>1</v>
          </cell>
        </row>
        <row r="301">
          <cell r="F301">
            <v>296</v>
          </cell>
          <cell r="G301">
            <v>5.9419135429586323E-2</v>
          </cell>
          <cell r="H301">
            <v>5.9031367380585564E-2</v>
          </cell>
          <cell r="I301">
            <v>5.8819999999999997E-2</v>
          </cell>
          <cell r="L301">
            <v>5.8819999999999997E-2</v>
          </cell>
          <cell r="M301">
            <v>1.0049016666666666</v>
          </cell>
          <cell r="N301">
            <v>0.23223601917146258</v>
          </cell>
          <cell r="Q301">
            <v>5.8009999999999999E-2</v>
          </cell>
          <cell r="T301">
            <v>5.9810000000000002E-2</v>
          </cell>
          <cell r="V301">
            <v>2</v>
          </cell>
        </row>
        <row r="302">
          <cell r="F302">
            <v>297</v>
          </cell>
          <cell r="G302">
            <v>5.9381563576802243E-2</v>
          </cell>
          <cell r="H302">
            <v>5.8994341083616675E-2</v>
          </cell>
          <cell r="I302">
            <v>5.8700000000000002E-2</v>
          </cell>
          <cell r="L302">
            <v>5.8700000000000002E-2</v>
          </cell>
          <cell r="M302">
            <v>1.0048916666666667</v>
          </cell>
          <cell r="N302">
            <v>0.23110322818132714</v>
          </cell>
          <cell r="Q302">
            <v>5.8019999999999995E-2</v>
          </cell>
          <cell r="T302">
            <v>5.978E-2</v>
          </cell>
          <cell r="V302">
            <v>3</v>
          </cell>
        </row>
        <row r="303">
          <cell r="F303">
            <v>298</v>
          </cell>
          <cell r="G303">
            <v>5.9352531022231148E-2</v>
          </cell>
          <cell r="H303">
            <v>5.8964046815519922E-2</v>
          </cell>
          <cell r="I303">
            <v>5.8710000000000005E-2</v>
          </cell>
          <cell r="L303">
            <v>5.8710000000000005E-2</v>
          </cell>
          <cell r="M303">
            <v>1.0048925</v>
          </cell>
          <cell r="N303">
            <v>0.22997825123569918</v>
          </cell>
          <cell r="Q303">
            <v>5.8049999999999997E-2</v>
          </cell>
          <cell r="T303">
            <v>5.978E-2</v>
          </cell>
          <cell r="V303">
            <v>4</v>
          </cell>
        </row>
        <row r="304">
          <cell r="F304">
            <v>299</v>
          </cell>
          <cell r="G304">
            <v>5.9321791129193002E-2</v>
          </cell>
          <cell r="H304">
            <v>5.8937118800520771E-2</v>
          </cell>
          <cell r="I304">
            <v>5.8710000000000005E-2</v>
          </cell>
          <cell r="L304">
            <v>5.8710000000000005E-2</v>
          </cell>
          <cell r="M304">
            <v>1.0048925</v>
          </cell>
          <cell r="N304">
            <v>0.22885856072734068</v>
          </cell>
          <cell r="Q304">
            <v>5.8029999999999998E-2</v>
          </cell>
          <cell r="T304">
            <v>5.978E-2</v>
          </cell>
          <cell r="V304">
            <v>5</v>
          </cell>
        </row>
        <row r="305">
          <cell r="F305">
            <v>300</v>
          </cell>
          <cell r="G305">
            <v>5.928934394866392E-2</v>
          </cell>
          <cell r="H305">
            <v>5.8900093025536115E-2</v>
          </cell>
          <cell r="I305">
            <v>5.8609999999999995E-2</v>
          </cell>
          <cell r="L305">
            <v>5.8609999999999995E-2</v>
          </cell>
          <cell r="M305">
            <v>1.0048841666666666</v>
          </cell>
          <cell r="N305">
            <v>0.22774432163374758</v>
          </cell>
          <cell r="Q305">
            <v>5.8029999999999998E-2</v>
          </cell>
          <cell r="T305">
            <v>5.9760000000000001E-2</v>
          </cell>
          <cell r="V305">
            <v>0</v>
          </cell>
        </row>
        <row r="306">
          <cell r="F306">
            <v>301</v>
          </cell>
          <cell r="G306">
            <v>5.9260312477501742E-2</v>
          </cell>
          <cell r="H306">
            <v>5.8873165211514866E-2</v>
          </cell>
          <cell r="I306">
            <v>5.8630000000000002E-2</v>
          </cell>
          <cell r="L306">
            <v>5.8630000000000002E-2</v>
          </cell>
          <cell r="M306">
            <v>1.0048858333333333</v>
          </cell>
          <cell r="N306">
            <v>0.2266373868634089</v>
          </cell>
          <cell r="Q306">
            <v>5.8049999999999997E-2</v>
          </cell>
          <cell r="T306">
            <v>5.9760000000000001E-2</v>
          </cell>
          <cell r="V306">
            <v>1</v>
          </cell>
        </row>
        <row r="307">
          <cell r="F307">
            <v>302</v>
          </cell>
          <cell r="G307">
            <v>5.9226158343699709E-2</v>
          </cell>
          <cell r="H307">
            <v>5.8839505723122798E-2</v>
          </cell>
          <cell r="I307">
            <v>5.8600000000000006E-2</v>
          </cell>
          <cell r="L307">
            <v>5.8600000000000006E-2</v>
          </cell>
          <cell r="M307">
            <v>1.0048833333333334</v>
          </cell>
          <cell r="N307">
            <v>0.22553545820386786</v>
          </cell>
          <cell r="Q307">
            <v>5.8040000000000001E-2</v>
          </cell>
          <cell r="T307">
            <v>5.9760000000000001E-2</v>
          </cell>
          <cell r="V307">
            <v>2</v>
          </cell>
        </row>
        <row r="308">
          <cell r="F308">
            <v>303</v>
          </cell>
          <cell r="G308">
            <v>5.9198835421856444E-2</v>
          </cell>
          <cell r="H308">
            <v>5.8812578288722328E-2</v>
          </cell>
          <cell r="I308">
            <v>5.8529999999999999E-2</v>
          </cell>
          <cell r="L308">
            <v>5.8529999999999999E-2</v>
          </cell>
          <cell r="M308">
            <v>1.0048775000000001</v>
          </cell>
          <cell r="N308">
            <v>0.22443944557796214</v>
          </cell>
          <cell r="Q308">
            <v>5.8040000000000001E-2</v>
          </cell>
          <cell r="T308">
            <v>5.9729999999999998E-2</v>
          </cell>
          <cell r="V308">
            <v>3</v>
          </cell>
        </row>
        <row r="309">
          <cell r="F309">
            <v>304</v>
          </cell>
          <cell r="G309">
            <v>5.9168097364201255E-2</v>
          </cell>
          <cell r="H309">
            <v>5.8782284950143371E-2</v>
          </cell>
          <cell r="I309">
            <v>5.8529999999999999E-2</v>
          </cell>
          <cell r="L309">
            <v>5.8529999999999999E-2</v>
          </cell>
          <cell r="M309">
            <v>1.0048775000000001</v>
          </cell>
          <cell r="N309">
            <v>0.2233500556813762</v>
          </cell>
          <cell r="Q309">
            <v>5.8070000000000004E-2</v>
          </cell>
          <cell r="T309">
            <v>5.9729999999999998E-2</v>
          </cell>
          <cell r="V309">
            <v>4</v>
          </cell>
        </row>
        <row r="310">
          <cell r="F310">
            <v>305</v>
          </cell>
          <cell r="G310">
            <v>5.9140775054136618E-2</v>
          </cell>
          <cell r="H310">
            <v>5.8748625936275722E-2</v>
          </cell>
          <cell r="I310">
            <v>5.8520000000000003E-2</v>
          </cell>
          <cell r="L310">
            <v>5.8520000000000003E-2</v>
          </cell>
          <cell r="M310">
            <v>1.0048766666666666</v>
          </cell>
          <cell r="N310">
            <v>0.22226595349321304</v>
          </cell>
          <cell r="Q310">
            <v>5.8049999999999997E-2</v>
          </cell>
          <cell r="T310">
            <v>5.9729999999999998E-2</v>
          </cell>
          <cell r="V310">
            <v>5</v>
          </cell>
        </row>
        <row r="311">
          <cell r="F311">
            <v>306</v>
          </cell>
          <cell r="G311">
            <v>5.9110037837670326E-2</v>
          </cell>
          <cell r="H311">
            <v>5.8721698926155419E-2</v>
          </cell>
          <cell r="I311">
            <v>5.8440000000000006E-2</v>
          </cell>
          <cell r="L311">
            <v>5.8440000000000006E-2</v>
          </cell>
          <cell r="M311">
            <v>1.0048699999999999</v>
          </cell>
          <cell r="N311">
            <v>0.22118729677593574</v>
          </cell>
          <cell r="Q311">
            <v>5.8049999999999997E-2</v>
          </cell>
          <cell r="T311">
            <v>5.9709999999999999E-2</v>
          </cell>
          <cell r="V311">
            <v>0</v>
          </cell>
        </row>
        <row r="312">
          <cell r="F312">
            <v>307</v>
          </cell>
          <cell r="G312">
            <v>5.9082716094057464E-2</v>
          </cell>
          <cell r="H312">
            <v>5.86914060397703E-2</v>
          </cell>
          <cell r="I312">
            <v>5.8430000000000003E-2</v>
          </cell>
          <cell r="L312">
            <v>5.8430000000000003E-2</v>
          </cell>
          <cell r="M312">
            <v>1.0048691666666667</v>
          </cell>
          <cell r="N312">
            <v>0.22011533509402784</v>
          </cell>
          <cell r="Q312">
            <v>5.8070000000000004E-2</v>
          </cell>
          <cell r="T312">
            <v>5.9709999999999999E-2</v>
          </cell>
          <cell r="V312">
            <v>1</v>
          </cell>
        </row>
        <row r="313">
          <cell r="F313">
            <v>308</v>
          </cell>
          <cell r="G313">
            <v>5.9057102278045281E-2</v>
          </cell>
          <cell r="H313">
            <v>5.8671210916162231E-2</v>
          </cell>
          <cell r="I313">
            <v>5.8440000000000006E-2</v>
          </cell>
          <cell r="L313">
            <v>5.8440000000000006E-2</v>
          </cell>
          <cell r="M313">
            <v>1.0048699999999999</v>
          </cell>
          <cell r="N313">
            <v>0.21904875022107637</v>
          </cell>
          <cell r="Q313">
            <v>5.8049999999999997E-2</v>
          </cell>
          <cell r="T313">
            <v>5.9709999999999999E-2</v>
          </cell>
          <cell r="V313">
            <v>2</v>
          </cell>
        </row>
        <row r="314">
          <cell r="F314">
            <v>309</v>
          </cell>
          <cell r="G314">
            <v>5.9028073671742565E-2</v>
          </cell>
          <cell r="H314">
            <v>5.8637552572207596E-2</v>
          </cell>
          <cell r="I314">
            <v>5.8349999999999999E-2</v>
          </cell>
          <cell r="L314">
            <v>5.8349999999999999E-2</v>
          </cell>
          <cell r="M314">
            <v>1.0048625</v>
          </cell>
          <cell r="N314">
            <v>0.21798715278700367</v>
          </cell>
          <cell r="Q314">
            <v>5.8049999999999997E-2</v>
          </cell>
          <cell r="T314">
            <v>5.9709999999999999E-2</v>
          </cell>
          <cell r="V314">
            <v>3</v>
          </cell>
        </row>
        <row r="315">
          <cell r="F315">
            <v>310</v>
          </cell>
          <cell r="G315">
            <v>5.9000752811774859E-2</v>
          </cell>
          <cell r="H315">
            <v>5.861399175097759E-2</v>
          </cell>
          <cell r="I315">
            <v>5.8369999999999998E-2</v>
          </cell>
          <cell r="L315">
            <v>5.8369999999999998E-2</v>
          </cell>
          <cell r="M315">
            <v>1.0048641666666667</v>
          </cell>
          <cell r="N315">
            <v>0.21693231938399898</v>
          </cell>
          <cell r="Q315">
            <v>5.808E-2</v>
          </cell>
          <cell r="T315">
            <v>5.9709999999999999E-2</v>
          </cell>
          <cell r="V315">
            <v>4</v>
          </cell>
        </row>
        <row r="316">
          <cell r="F316">
            <v>311</v>
          </cell>
          <cell r="G316">
            <v>5.8970017303119349E-2</v>
          </cell>
          <cell r="H316">
            <v>5.8583699492633201E-2</v>
          </cell>
          <cell r="I316">
            <v>5.8339999999999996E-2</v>
          </cell>
          <cell r="L316">
            <v>5.8339999999999996E-2</v>
          </cell>
          <cell r="M316">
            <v>1.0048616666666668</v>
          </cell>
          <cell r="N316">
            <v>0.2158822322260793</v>
          </cell>
          <cell r="Q316">
            <v>5.806E-2</v>
          </cell>
          <cell r="T316">
            <v>5.9709999999999999E-2</v>
          </cell>
          <cell r="V316">
            <v>5</v>
          </cell>
        </row>
        <row r="317">
          <cell r="F317">
            <v>312</v>
          </cell>
          <cell r="G317">
            <v>5.894440469785156E-2</v>
          </cell>
          <cell r="H317">
            <v>5.8560138964486086E-2</v>
          </cell>
          <cell r="I317">
            <v>5.8280000000000005E-2</v>
          </cell>
          <cell r="L317">
            <v>5.8280000000000005E-2</v>
          </cell>
          <cell r="M317">
            <v>1.0048566666666667</v>
          </cell>
          <cell r="N317">
            <v>0.21483776263672705</v>
          </cell>
          <cell r="Q317">
            <v>5.806E-2</v>
          </cell>
          <cell r="T317">
            <v>5.9709999999999999E-2</v>
          </cell>
          <cell r="V317">
            <v>0</v>
          </cell>
        </row>
        <row r="318">
          <cell r="F318">
            <v>313</v>
          </cell>
          <cell r="G318">
            <v>5.8918792283751298E-2</v>
          </cell>
          <cell r="H318">
            <v>5.8529846881990366E-2</v>
          </cell>
          <cell r="I318">
            <v>5.8280000000000005E-2</v>
          </cell>
          <cell r="L318">
            <v>5.8280000000000005E-2</v>
          </cell>
          <cell r="M318">
            <v>1.0048566666666667</v>
          </cell>
          <cell r="N318">
            <v>0.21379941016801107</v>
          </cell>
          <cell r="Q318">
            <v>5.808E-2</v>
          </cell>
          <cell r="T318">
            <v>5.9709999999999999E-2</v>
          </cell>
          <cell r="V318">
            <v>1</v>
          </cell>
        </row>
        <row r="319">
          <cell r="F319">
            <v>314</v>
          </cell>
          <cell r="G319">
            <v>5.8888057769159285E-2</v>
          </cell>
          <cell r="H319">
            <v>5.8499555025587568E-2</v>
          </cell>
          <cell r="I319">
            <v>5.8270000000000002E-2</v>
          </cell>
          <cell r="L319">
            <v>5.8270000000000002E-2</v>
          </cell>
          <cell r="M319">
            <v>1.0048558333333333</v>
          </cell>
          <cell r="N319">
            <v>0.21276607625765306</v>
          </cell>
          <cell r="Q319">
            <v>5.8070000000000004E-2</v>
          </cell>
          <cell r="T319">
            <v>5.9709999999999999E-2</v>
          </cell>
          <cell r="V319">
            <v>2</v>
          </cell>
        </row>
        <row r="320">
          <cell r="F320">
            <v>315</v>
          </cell>
          <cell r="G320">
            <v>5.886073858579044E-2</v>
          </cell>
          <cell r="H320">
            <v>5.8472629109647123E-2</v>
          </cell>
          <cell r="I320">
            <v>5.8189999999999999E-2</v>
          </cell>
          <cell r="L320">
            <v>5.8189999999999999E-2</v>
          </cell>
          <cell r="M320">
            <v>1.0048491666666666</v>
          </cell>
          <cell r="N320">
            <v>0.21173791224544125</v>
          </cell>
          <cell r="Q320">
            <v>5.8070000000000004E-2</v>
          </cell>
          <cell r="T320">
            <v>5.9699999999999996E-2</v>
          </cell>
          <cell r="V320">
            <v>3</v>
          </cell>
        </row>
        <row r="321">
          <cell r="F321">
            <v>316</v>
          </cell>
          <cell r="G321">
            <v>5.8836834458935616E-2</v>
          </cell>
          <cell r="H321">
            <v>5.8452434672694231E-2</v>
          </cell>
          <cell r="I321">
            <v>5.8189999999999999E-2</v>
          </cell>
          <cell r="L321">
            <v>5.8189999999999999E-2</v>
          </cell>
          <cell r="M321">
            <v>1.0048491666666666</v>
          </cell>
          <cell r="N321">
            <v>0.21071611468597654</v>
          </cell>
          <cell r="Q321">
            <v>5.8090000000000003E-2</v>
          </cell>
          <cell r="T321">
            <v>5.9699999999999996E-2</v>
          </cell>
          <cell r="V321">
            <v>4</v>
          </cell>
        </row>
        <row r="322">
          <cell r="F322">
            <v>317</v>
          </cell>
          <cell r="G322">
            <v>5.8814638027425037E-2</v>
          </cell>
          <cell r="H322">
            <v>5.8422143167988771E-2</v>
          </cell>
          <cell r="I322">
            <v>5.8189999999999999E-2</v>
          </cell>
          <cell r="L322">
            <v>5.8189999999999999E-2</v>
          </cell>
          <cell r="M322">
            <v>1.0048491666666666</v>
          </cell>
          <cell r="N322">
            <v>0.20969924808215151</v>
          </cell>
          <cell r="Q322">
            <v>5.8070000000000004E-2</v>
          </cell>
          <cell r="T322">
            <v>5.9699999999999996E-2</v>
          </cell>
          <cell r="V322">
            <v>5</v>
          </cell>
        </row>
        <row r="323">
          <cell r="F323">
            <v>318</v>
          </cell>
          <cell r="G323">
            <v>5.8789027036413533E-2</v>
          </cell>
          <cell r="H323">
            <v>5.8395217586998172E-2</v>
          </cell>
          <cell r="I323">
            <v>5.8129999999999994E-2</v>
          </cell>
          <cell r="L323">
            <v>5.8129999999999994E-2</v>
          </cell>
          <cell r="M323">
            <v>1.0048441666666668</v>
          </cell>
          <cell r="N323">
            <v>0.2086872886383295</v>
          </cell>
          <cell r="Q323">
            <v>5.808E-2</v>
          </cell>
          <cell r="T323">
            <v>5.9699999999999996E-2</v>
          </cell>
          <cell r="V323">
            <v>0</v>
          </cell>
        </row>
        <row r="324">
          <cell r="F324">
            <v>319</v>
          </cell>
          <cell r="G324">
            <v>5.8768538396529291E-2</v>
          </cell>
          <cell r="H324">
            <v>5.8368292050666071E-2</v>
          </cell>
          <cell r="I324">
            <v>5.8099999999999999E-2</v>
          </cell>
          <cell r="L324">
            <v>5.8099999999999999E-2</v>
          </cell>
          <cell r="M324">
            <v>1.0048416666666666</v>
          </cell>
          <cell r="N324">
            <v>0.20768124606883104</v>
          </cell>
          <cell r="Q324">
            <v>5.8099999999999999E-2</v>
          </cell>
          <cell r="T324">
            <v>5.9699999999999996E-2</v>
          </cell>
          <cell r="V324">
            <v>1</v>
          </cell>
        </row>
        <row r="325">
          <cell r="F325">
            <v>320</v>
          </cell>
          <cell r="G325">
            <v>5.8753172031309919E-2</v>
          </cell>
          <cell r="H325">
            <v>5.8354829338324699E-2</v>
          </cell>
          <cell r="I325">
            <v>5.8110000000000002E-2</v>
          </cell>
          <cell r="L325">
            <v>5.8110000000000002E-2</v>
          </cell>
          <cell r="M325">
            <v>1.0048425000000001</v>
          </cell>
          <cell r="N325">
            <v>0.20668056765377402</v>
          </cell>
          <cell r="Q325">
            <v>5.8070000000000004E-2</v>
          </cell>
          <cell r="T325">
            <v>5.9699999999999996E-2</v>
          </cell>
          <cell r="V325">
            <v>2</v>
          </cell>
        </row>
        <row r="326">
          <cell r="F326">
            <v>321</v>
          </cell>
          <cell r="G326">
            <v>5.8736098433772366E-2</v>
          </cell>
          <cell r="H326">
            <v>5.8331269689419152E-2</v>
          </cell>
          <cell r="I326">
            <v>5.8049999999999997E-2</v>
          </cell>
          <cell r="L326">
            <v>5.8049999999999997E-2</v>
          </cell>
          <cell r="M326">
            <v>1.0048375000000001</v>
          </cell>
          <cell r="N326">
            <v>0.2056845402675285</v>
          </cell>
          <cell r="Q326">
            <v>5.808E-2</v>
          </cell>
          <cell r="T326">
            <v>5.9760000000000001E-2</v>
          </cell>
          <cell r="V326">
            <v>3</v>
          </cell>
        </row>
        <row r="327">
          <cell r="F327">
            <v>322</v>
          </cell>
          <cell r="G327">
            <v>5.872756166332227E-2</v>
          </cell>
          <cell r="H327">
            <v>5.8317807044066861E-2</v>
          </cell>
          <cell r="I327">
            <v>5.806E-2</v>
          </cell>
          <cell r="L327">
            <v>5.806E-2</v>
          </cell>
          <cell r="M327">
            <v>1.0048383333333333</v>
          </cell>
          <cell r="N327">
            <v>0.20469433143919141</v>
          </cell>
          <cell r="Q327">
            <v>5.8099999999999999E-2</v>
          </cell>
          <cell r="T327">
            <v>5.9760000000000001E-2</v>
          </cell>
          <cell r="V327">
            <v>4</v>
          </cell>
        </row>
        <row r="328">
          <cell r="F328">
            <v>323</v>
          </cell>
          <cell r="G328">
            <v>5.8713902898567927E-2</v>
          </cell>
          <cell r="H328">
            <v>5.830097880715801E-2</v>
          </cell>
          <cell r="I328">
            <v>5.8040000000000001E-2</v>
          </cell>
          <cell r="L328">
            <v>5.8040000000000001E-2</v>
          </cell>
          <cell r="M328">
            <v>1.0048366666666666</v>
          </cell>
          <cell r="N328">
            <v>0.20370872074531865</v>
          </cell>
          <cell r="Q328">
            <v>5.808E-2</v>
          </cell>
          <cell r="T328">
            <v>5.9760000000000001E-2</v>
          </cell>
          <cell r="V328">
            <v>5</v>
          </cell>
        </row>
        <row r="329">
          <cell r="F329">
            <v>324</v>
          </cell>
          <cell r="G329">
            <v>5.8705366213074761E-2</v>
          </cell>
          <cell r="H329">
            <v>5.8290881890132873E-2</v>
          </cell>
          <cell r="I329">
            <v>5.8009999999999999E-2</v>
          </cell>
          <cell r="L329">
            <v>5.8009999999999999E-2</v>
          </cell>
          <cell r="M329">
            <v>1.0048341666666667</v>
          </cell>
          <cell r="N329">
            <v>0.20272819205640585</v>
          </cell>
          <cell r="Q329">
            <v>5.8090000000000003E-2</v>
          </cell>
          <cell r="T329">
            <v>5.978E-2</v>
          </cell>
          <cell r="V329">
            <v>0</v>
          </cell>
        </row>
        <row r="330">
          <cell r="F330">
            <v>325</v>
          </cell>
          <cell r="G330">
            <v>5.8701951544541497E-2</v>
          </cell>
          <cell r="H330">
            <v>5.8287516251124494E-2</v>
          </cell>
          <cell r="I330">
            <v>5.8009999999999999E-2</v>
          </cell>
          <cell r="L330">
            <v>5.8009999999999999E-2</v>
          </cell>
          <cell r="M330">
            <v>1.0048341666666667</v>
          </cell>
          <cell r="N330">
            <v>0.20175288498490798</v>
          </cell>
          <cell r="Q330">
            <v>5.8110000000000002E-2</v>
          </cell>
          <cell r="T330">
            <v>5.978E-2</v>
          </cell>
          <cell r="V330">
            <v>1</v>
          </cell>
        </row>
        <row r="331">
          <cell r="F331">
            <v>326</v>
          </cell>
          <cell r="G331">
            <v>5.8695122218801465E-2</v>
          </cell>
          <cell r="H331">
            <v>5.8277419342473102E-2</v>
          </cell>
          <cell r="I331">
            <v>5.8009999999999999E-2</v>
          </cell>
          <cell r="L331">
            <v>5.8009999999999999E-2</v>
          </cell>
          <cell r="M331">
            <v>1.0048341666666667</v>
          </cell>
          <cell r="N331">
            <v>0.20078227002788152</v>
          </cell>
          <cell r="Q331">
            <v>5.8090000000000003E-2</v>
          </cell>
          <cell r="T331">
            <v>5.978E-2</v>
          </cell>
          <cell r="V331">
            <v>2</v>
          </cell>
        </row>
        <row r="332">
          <cell r="F332">
            <v>327</v>
          </cell>
          <cell r="G332">
            <v>5.8691707567259055E-2</v>
          </cell>
          <cell r="H332">
            <v>5.8270688086786038E-2</v>
          </cell>
          <cell r="I332">
            <v>5.7999999999999996E-2</v>
          </cell>
          <cell r="L332">
            <v>5.7999999999999996E-2</v>
          </cell>
          <cell r="M332">
            <v>1.0048333333333332</v>
          </cell>
          <cell r="N332">
            <v>0.1998163246119864</v>
          </cell>
          <cell r="Q332">
            <v>5.8090000000000003E-2</v>
          </cell>
          <cell r="T332">
            <v>5.9790000000000003E-2</v>
          </cell>
          <cell r="V332">
            <v>3</v>
          </cell>
        </row>
        <row r="333">
          <cell r="F333">
            <v>328</v>
          </cell>
          <cell r="G333">
            <v>5.8691707567259055E-2</v>
          </cell>
          <cell r="H333">
            <v>5.8267322461733606E-2</v>
          </cell>
          <cell r="I333">
            <v>5.7980000000000004E-2</v>
          </cell>
          <cell r="L333">
            <v>5.7980000000000004E-2</v>
          </cell>
          <cell r="M333">
            <v>1.0048316666666666</v>
          </cell>
          <cell r="N333">
            <v>0.19885519118791151</v>
          </cell>
          <cell r="Q333">
            <v>5.8120000000000005E-2</v>
          </cell>
          <cell r="T333">
            <v>5.9790000000000003E-2</v>
          </cell>
          <cell r="V333">
            <v>4</v>
          </cell>
        </row>
        <row r="334">
          <cell r="F334">
            <v>329</v>
          </cell>
          <cell r="G334">
            <v>5.8693414894446239E-2</v>
          </cell>
          <cell r="H334">
            <v>5.8263956833890518E-2</v>
          </cell>
          <cell r="I334">
            <v>5.7990000000000007E-2</v>
          </cell>
          <cell r="L334">
            <v>5.7990000000000007E-2</v>
          </cell>
          <cell r="M334">
            <v>1.0048325</v>
          </cell>
          <cell r="N334">
            <v>0.1978990091420734</v>
          </cell>
          <cell r="Q334">
            <v>5.8099999999999999E-2</v>
          </cell>
          <cell r="T334">
            <v>5.9790000000000003E-2</v>
          </cell>
          <cell r="V334">
            <v>5</v>
          </cell>
        </row>
        <row r="335">
          <cell r="F335">
            <v>330</v>
          </cell>
          <cell r="G335">
            <v>5.8693414894446239E-2</v>
          </cell>
          <cell r="H335">
            <v>5.8263956833890518E-2</v>
          </cell>
          <cell r="I335">
            <v>5.7990000000000007E-2</v>
          </cell>
          <cell r="L335">
            <v>5.7990000000000007E-2</v>
          </cell>
          <cell r="M335">
            <v>1.0048325</v>
          </cell>
          <cell r="N335">
            <v>0.19694726150087044</v>
          </cell>
          <cell r="Q335">
            <v>5.8099999999999999E-2</v>
          </cell>
          <cell r="T335">
            <v>5.9800000000000006E-2</v>
          </cell>
          <cell r="V335">
            <v>0</v>
          </cell>
        </row>
        <row r="336">
          <cell r="F336">
            <v>331</v>
          </cell>
          <cell r="G336">
            <v>5.869853687600779E-2</v>
          </cell>
          <cell r="H336">
            <v>5.8267322456151405E-2</v>
          </cell>
          <cell r="I336">
            <v>5.7969999999999994E-2</v>
          </cell>
          <cell r="L336">
            <v>5.7969999999999994E-2</v>
          </cell>
          <cell r="M336">
            <v>1.0048308333333333</v>
          </cell>
          <cell r="N336">
            <v>0.19600009106081903</v>
          </cell>
          <cell r="Q336">
            <v>5.8120000000000005E-2</v>
          </cell>
          <cell r="T336">
            <v>5.9800000000000006E-2</v>
          </cell>
          <cell r="V336">
            <v>1</v>
          </cell>
        </row>
        <row r="337">
          <cell r="F337">
            <v>332</v>
          </cell>
          <cell r="G337">
            <v>5.8705366213074761E-2</v>
          </cell>
          <cell r="H337">
            <v>5.8274053717420671E-2</v>
          </cell>
          <cell r="I337">
            <v>5.7990000000000007E-2</v>
          </cell>
          <cell r="L337">
            <v>5.7990000000000007E-2</v>
          </cell>
          <cell r="M337">
            <v>1.0048325</v>
          </cell>
          <cell r="N337">
            <v>0.19505779934183187</v>
          </cell>
          <cell r="Q337">
            <v>5.8099999999999999E-2</v>
          </cell>
          <cell r="T337">
            <v>5.9800000000000006E-2</v>
          </cell>
          <cell r="V337">
            <v>2</v>
          </cell>
        </row>
        <row r="338">
          <cell r="F338">
            <v>333</v>
          </cell>
          <cell r="G338">
            <v>5.8708780887272383E-2</v>
          </cell>
          <cell r="H338">
            <v>5.8274053717420671E-2</v>
          </cell>
          <cell r="I338">
            <v>5.7999999999999996E-2</v>
          </cell>
          <cell r="L338">
            <v>5.7999999999999996E-2</v>
          </cell>
          <cell r="M338">
            <v>1.0048333333333332</v>
          </cell>
          <cell r="N338">
            <v>0.19411971581515514</v>
          </cell>
          <cell r="Q338">
            <v>5.8099999999999999E-2</v>
          </cell>
          <cell r="T338">
            <v>5.9800000000000006E-2</v>
          </cell>
          <cell r="V338">
            <v>3</v>
          </cell>
        </row>
        <row r="339">
          <cell r="F339">
            <v>334</v>
          </cell>
          <cell r="G339">
            <v>5.8715610241330651E-2</v>
          </cell>
          <cell r="H339">
            <v>5.8280784973107735E-2</v>
          </cell>
          <cell r="I339">
            <v>5.7990000000000007E-2</v>
          </cell>
          <cell r="L339">
            <v>5.7990000000000007E-2</v>
          </cell>
          <cell r="M339">
            <v>1.0048325</v>
          </cell>
          <cell r="N339">
            <v>0.19318598356127564</v>
          </cell>
          <cell r="Q339">
            <v>5.8120000000000005E-2</v>
          </cell>
          <cell r="T339">
            <v>5.9800000000000006E-2</v>
          </cell>
          <cell r="V339">
            <v>4</v>
          </cell>
        </row>
        <row r="340">
          <cell r="F340">
            <v>335</v>
          </cell>
          <cell r="G340">
            <v>5.8722439623707601E-2</v>
          </cell>
          <cell r="H340">
            <v>5.8287516245542292E-2</v>
          </cell>
          <cell r="I340">
            <v>5.7990000000000007E-2</v>
          </cell>
          <cell r="L340">
            <v>5.7990000000000007E-2</v>
          </cell>
          <cell r="M340">
            <v>1.0048325</v>
          </cell>
          <cell r="N340">
            <v>0.19225690208196455</v>
          </cell>
          <cell r="Q340">
            <v>5.8110000000000002E-2</v>
          </cell>
          <cell r="T340">
            <v>5.9800000000000006E-2</v>
          </cell>
          <cell r="V340">
            <v>5</v>
          </cell>
        </row>
        <row r="341">
          <cell r="F341">
            <v>336</v>
          </cell>
          <cell r="G341">
            <v>5.8732683731256063E-2</v>
          </cell>
          <cell r="H341">
            <v>5.8294247529141252E-2</v>
          </cell>
          <cell r="I341">
            <v>5.8019999999999995E-2</v>
          </cell>
          <cell r="L341">
            <v>5.8019999999999995E-2</v>
          </cell>
          <cell r="M341">
            <v>1.0048349999999999</v>
          </cell>
          <cell r="N341">
            <v>0.19133228879635616</v>
          </cell>
          <cell r="Q341">
            <v>5.8110000000000002E-2</v>
          </cell>
          <cell r="T341">
            <v>5.9820000000000005E-2</v>
          </cell>
          <cell r="V341">
            <v>0</v>
          </cell>
        </row>
        <row r="342">
          <cell r="F342">
            <v>337</v>
          </cell>
          <cell r="G342">
            <v>5.8739513153279965E-2</v>
          </cell>
          <cell r="H342">
            <v>5.830097880715801E-2</v>
          </cell>
          <cell r="I342">
            <v>5.8009999999999999E-2</v>
          </cell>
          <cell r="L342">
            <v>5.8009999999999999E-2</v>
          </cell>
          <cell r="M342">
            <v>1.0048341666666667</v>
          </cell>
          <cell r="N342">
            <v>0.19041164847597483</v>
          </cell>
          <cell r="Q342">
            <v>5.8129999999999994E-2</v>
          </cell>
          <cell r="T342">
            <v>5.9820000000000005E-2</v>
          </cell>
          <cell r="V342">
            <v>1</v>
          </cell>
        </row>
        <row r="343">
          <cell r="F343">
            <v>338</v>
          </cell>
          <cell r="G343">
            <v>5.8746342603622548E-2</v>
          </cell>
          <cell r="H343">
            <v>5.8307710101921373E-2</v>
          </cell>
          <cell r="I343">
            <v>5.8009999999999999E-2</v>
          </cell>
          <cell r="L343">
            <v>5.8009999999999999E-2</v>
          </cell>
          <cell r="M343">
            <v>1.0048341666666667</v>
          </cell>
          <cell r="N343">
            <v>0.18949559518624531</v>
          </cell>
          <cell r="Q343">
            <v>5.8110000000000002E-2</v>
          </cell>
          <cell r="T343">
            <v>5.9820000000000005E-2</v>
          </cell>
          <cell r="V343">
            <v>2</v>
          </cell>
        </row>
        <row r="344">
          <cell r="F344">
            <v>339</v>
          </cell>
          <cell r="G344">
            <v>5.8756586813119238E-2</v>
          </cell>
          <cell r="H344">
            <v>5.832117271377868E-2</v>
          </cell>
          <cell r="I344">
            <v>5.8040000000000001E-2</v>
          </cell>
          <cell r="L344">
            <v>5.8040000000000001E-2</v>
          </cell>
          <cell r="M344">
            <v>1.0048366666666666</v>
          </cell>
          <cell r="N344">
            <v>0.18858394894638034</v>
          </cell>
          <cell r="Q344">
            <v>5.8110000000000002E-2</v>
          </cell>
          <cell r="T344">
            <v>5.9829999999999994E-2</v>
          </cell>
          <cell r="V344">
            <v>3</v>
          </cell>
        </row>
        <row r="345">
          <cell r="F345">
            <v>340</v>
          </cell>
          <cell r="G345">
            <v>5.8766831048103541E-2</v>
          </cell>
          <cell r="H345">
            <v>5.8327904025290422E-2</v>
          </cell>
          <cell r="I345">
            <v>5.8029999999999998E-2</v>
          </cell>
          <cell r="L345">
            <v>5.8029999999999998E-2</v>
          </cell>
          <cell r="M345">
            <v>1.0048358333333334</v>
          </cell>
          <cell r="N345">
            <v>0.18767622162113945</v>
          </cell>
          <cell r="Q345">
            <v>5.8139999999999997E-2</v>
          </cell>
          <cell r="T345">
            <v>5.9829999999999994E-2</v>
          </cell>
          <cell r="V345">
            <v>4</v>
          </cell>
        </row>
        <row r="346">
          <cell r="F346">
            <v>341</v>
          </cell>
          <cell r="G346">
            <v>5.8777075342558494E-2</v>
          </cell>
          <cell r="H346">
            <v>5.8334635353549658E-2</v>
          </cell>
          <cell r="I346">
            <v>5.8049999999999997E-2</v>
          </cell>
          <cell r="L346">
            <v>5.8049999999999997E-2</v>
          </cell>
          <cell r="M346">
            <v>1.0048375000000001</v>
          </cell>
          <cell r="N346">
            <v>0.18677301843283467</v>
          </cell>
          <cell r="Q346">
            <v>5.8120000000000005E-2</v>
          </cell>
          <cell r="T346">
            <v>5.9829999999999994E-2</v>
          </cell>
          <cell r="V346">
            <v>5</v>
          </cell>
        </row>
        <row r="347">
          <cell r="F347">
            <v>342</v>
          </cell>
          <cell r="G347">
            <v>5.8783904894850192E-2</v>
          </cell>
          <cell r="H347">
            <v>5.8341366681807116E-2</v>
          </cell>
          <cell r="I347">
            <v>5.806E-2</v>
          </cell>
          <cell r="L347">
            <v>5.806E-2</v>
          </cell>
          <cell r="M347">
            <v>1.0048383333333333</v>
          </cell>
          <cell r="N347">
            <v>0.1858738536657267</v>
          </cell>
          <cell r="Q347">
            <v>5.8120000000000005E-2</v>
          </cell>
          <cell r="T347">
            <v>5.9839999999999997E-2</v>
          </cell>
          <cell r="V347">
            <v>0</v>
          </cell>
        </row>
        <row r="348">
          <cell r="F348">
            <v>343</v>
          </cell>
          <cell r="G348">
            <v>5.87958566410971E-2</v>
          </cell>
          <cell r="H348">
            <v>5.8354829349489101E-2</v>
          </cell>
          <cell r="I348">
            <v>5.8049999999999997E-2</v>
          </cell>
          <cell r="L348">
            <v>5.8049999999999997E-2</v>
          </cell>
          <cell r="M348">
            <v>1.0048375000000001</v>
          </cell>
          <cell r="N348">
            <v>0.18497886426081148</v>
          </cell>
          <cell r="Q348">
            <v>5.8139999999999997E-2</v>
          </cell>
          <cell r="T348">
            <v>5.9839999999999997E-2</v>
          </cell>
          <cell r="V348">
            <v>1</v>
          </cell>
        </row>
        <row r="349">
          <cell r="F349">
            <v>344</v>
          </cell>
          <cell r="G349">
            <v>5.8809515870286599E-2</v>
          </cell>
          <cell r="H349">
            <v>5.8368292072995764E-2</v>
          </cell>
          <cell r="I349">
            <v>5.8070000000000004E-2</v>
          </cell>
          <cell r="L349">
            <v>5.8070000000000004E-2</v>
          </cell>
          <cell r="M349">
            <v>1.0048391666666667</v>
          </cell>
          <cell r="N349">
            <v>0.1840883369309082</v>
          </cell>
          <cell r="Q349">
            <v>5.8120000000000005E-2</v>
          </cell>
          <cell r="T349">
            <v>5.9839999999999997E-2</v>
          </cell>
          <cell r="V349">
            <v>2</v>
          </cell>
        </row>
        <row r="350">
          <cell r="F350">
            <v>345</v>
          </cell>
          <cell r="G350">
            <v>5.8821467755298951E-2</v>
          </cell>
          <cell r="H350">
            <v>5.8375023445914387E-2</v>
          </cell>
          <cell r="I350">
            <v>5.8099999999999999E-2</v>
          </cell>
          <cell r="L350">
            <v>5.8099999999999999E-2</v>
          </cell>
          <cell r="M350">
            <v>1.0048416666666666</v>
          </cell>
          <cell r="N350">
            <v>0.18320179292132974</v>
          </cell>
          <cell r="Q350">
            <v>5.8120000000000005E-2</v>
          </cell>
          <cell r="T350">
            <v>5.987E-2</v>
          </cell>
          <cell r="V350">
            <v>3</v>
          </cell>
        </row>
        <row r="351">
          <cell r="F351">
            <v>346</v>
          </cell>
          <cell r="G351">
            <v>5.8831712262150671E-2</v>
          </cell>
          <cell r="H351">
            <v>5.8385120496917686E-2</v>
          </cell>
          <cell r="I351">
            <v>5.8090000000000003E-2</v>
          </cell>
          <cell r="L351">
            <v>5.8090000000000003E-2</v>
          </cell>
          <cell r="M351">
            <v>1.0048408333333334</v>
          </cell>
          <cell r="N351">
            <v>0.18231906478267362</v>
          </cell>
          <cell r="Q351">
            <v>5.8139999999999997E-2</v>
          </cell>
          <cell r="T351">
            <v>5.987E-2</v>
          </cell>
          <cell r="V351">
            <v>4</v>
          </cell>
        </row>
        <row r="352">
          <cell r="F352">
            <v>347</v>
          </cell>
          <cell r="G352">
            <v>5.8843664256194028E-2</v>
          </cell>
          <cell r="H352">
            <v>5.8398583276248139E-2</v>
          </cell>
          <cell r="I352">
            <v>5.8090000000000003E-2</v>
          </cell>
          <cell r="L352">
            <v>5.8090000000000003E-2</v>
          </cell>
          <cell r="M352">
            <v>1.0048408333333334</v>
          </cell>
          <cell r="N352">
            <v>0.18144074039852773</v>
          </cell>
          <cell r="Q352">
            <v>5.8129999999999994E-2</v>
          </cell>
          <cell r="T352">
            <v>5.987E-2</v>
          </cell>
          <cell r="V352">
            <v>5</v>
          </cell>
        </row>
        <row r="353">
          <cell r="F353">
            <v>348</v>
          </cell>
          <cell r="G353">
            <v>5.8857323757254054E-2</v>
          </cell>
          <cell r="H353">
            <v>5.8415411806236328E-2</v>
          </cell>
          <cell r="I353">
            <v>5.8129999999999994E-2</v>
          </cell>
          <cell r="L353">
            <v>5.8129999999999994E-2</v>
          </cell>
          <cell r="M353">
            <v>1.0048441666666668</v>
          </cell>
          <cell r="N353">
            <v>0.18056664735313244</v>
          </cell>
          <cell r="Q353">
            <v>5.8129999999999994E-2</v>
          </cell>
          <cell r="T353">
            <v>5.9880000000000003E-2</v>
          </cell>
          <cell r="V353">
            <v>0</v>
          </cell>
        </row>
        <row r="354">
          <cell r="F354">
            <v>349</v>
          </cell>
          <cell r="G354">
            <v>5.8869275860329751E-2</v>
          </cell>
          <cell r="H354">
            <v>5.8425508932602455E-2</v>
          </cell>
          <cell r="I354">
            <v>5.8129999999999994E-2</v>
          </cell>
          <cell r="L354">
            <v>5.8129999999999994E-2</v>
          </cell>
          <cell r="M354">
            <v>1.0048441666666668</v>
          </cell>
          <cell r="N354">
            <v>0.1796961691603581</v>
          </cell>
          <cell r="Q354">
            <v>5.8150000000000007E-2</v>
          </cell>
          <cell r="T354">
            <v>5.9880000000000003E-2</v>
          </cell>
          <cell r="V354">
            <v>1</v>
          </cell>
        </row>
        <row r="355">
          <cell r="F355">
            <v>350</v>
          </cell>
          <cell r="G355">
            <v>5.8879520579581346E-2</v>
          </cell>
          <cell r="H355">
            <v>5.8435606084089819E-2</v>
          </cell>
          <cell r="I355">
            <v>5.8139999999999997E-2</v>
          </cell>
          <cell r="L355">
            <v>5.8139999999999997E-2</v>
          </cell>
          <cell r="M355">
            <v>1.004845</v>
          </cell>
          <cell r="N355">
            <v>0.17882988738090377</v>
          </cell>
          <cell r="Q355">
            <v>5.8129999999999994E-2</v>
          </cell>
          <cell r="T355">
            <v>5.9880000000000003E-2</v>
          </cell>
          <cell r="V355">
            <v>2</v>
          </cell>
        </row>
        <row r="356">
          <cell r="F356">
            <v>351</v>
          </cell>
          <cell r="G356">
            <v>5.889147280160234E-2</v>
          </cell>
          <cell r="H356">
            <v>5.8445703252324677E-2</v>
          </cell>
          <cell r="I356">
            <v>5.8159999999999996E-2</v>
          </cell>
          <cell r="L356">
            <v>5.8159999999999996E-2</v>
          </cell>
          <cell r="M356">
            <v>1.0048466666666667</v>
          </cell>
          <cell r="N356">
            <v>0.17796763419323755</v>
          </cell>
          <cell r="Q356">
            <v>5.8129999999999994E-2</v>
          </cell>
          <cell r="T356">
            <v>5.9889999999999999E-2</v>
          </cell>
          <cell r="V356">
            <v>3</v>
          </cell>
        </row>
        <row r="357">
          <cell r="F357">
            <v>352</v>
          </cell>
          <cell r="G357">
            <v>5.8901717605815307E-2</v>
          </cell>
          <cell r="H357">
            <v>5.8459166154469777E-2</v>
          </cell>
          <cell r="I357">
            <v>5.8159999999999996E-2</v>
          </cell>
          <cell r="L357">
            <v>5.8159999999999996E-2</v>
          </cell>
          <cell r="M357">
            <v>1.0048466666666667</v>
          </cell>
          <cell r="N357">
            <v>0.17710924472049222</v>
          </cell>
          <cell r="Q357">
            <v>5.8159999999999996E-2</v>
          </cell>
          <cell r="T357">
            <v>5.9889999999999999E-2</v>
          </cell>
          <cell r="V357">
            <v>4</v>
          </cell>
        </row>
        <row r="358">
          <cell r="F358">
            <v>353</v>
          </cell>
          <cell r="G358">
            <v>5.8915377412735115E-2</v>
          </cell>
          <cell r="H358">
            <v>5.8469263364572477E-2</v>
          </cell>
          <cell r="I358">
            <v>5.8169999999999999E-2</v>
          </cell>
          <cell r="L358">
            <v>5.8169999999999999E-2</v>
          </cell>
          <cell r="M358">
            <v>1.0048474999999999</v>
          </cell>
          <cell r="N358">
            <v>0.17625499550892562</v>
          </cell>
          <cell r="Q358">
            <v>5.8139999999999997E-2</v>
          </cell>
          <cell r="T358">
            <v>5.9889999999999999E-2</v>
          </cell>
          <cell r="V358">
            <v>5</v>
          </cell>
        </row>
        <row r="359">
          <cell r="F359">
            <v>354</v>
          </cell>
          <cell r="G359">
            <v>5.8927329813176055E-2</v>
          </cell>
          <cell r="H359">
            <v>5.8482726333707546E-2</v>
          </cell>
          <cell r="I359">
            <v>5.8200000000000002E-2</v>
          </cell>
          <cell r="L359">
            <v>5.8200000000000002E-2</v>
          </cell>
          <cell r="M359">
            <v>1.00485</v>
          </cell>
          <cell r="N359">
            <v>0.17540472112328054</v>
          </cell>
          <cell r="Q359">
            <v>5.8139999999999997E-2</v>
          </cell>
          <cell r="T359">
            <v>5.9889999999999999E-2</v>
          </cell>
          <cell r="V359">
            <v>0</v>
          </cell>
        </row>
        <row r="360">
          <cell r="F360">
            <v>355</v>
          </cell>
          <cell r="G360">
            <v>5.8217013373572879E-2</v>
          </cell>
          <cell r="H360">
            <v>5.8489457823857727E-2</v>
          </cell>
          <cell r="I360">
            <v>5.8189999999999999E-2</v>
          </cell>
          <cell r="L360">
            <v>5.8189999999999999E-2</v>
          </cell>
          <cell r="M360">
            <v>1.0048491666666666</v>
          </cell>
          <cell r="N360">
            <v>0.17455811426907553</v>
          </cell>
          <cell r="Q360">
            <v>5.8159999999999996E-2</v>
          </cell>
          <cell r="T360">
            <v>5.9889999999999999E-2</v>
          </cell>
          <cell r="V360">
            <v>1</v>
          </cell>
        </row>
        <row r="361">
          <cell r="F361">
            <v>356</v>
          </cell>
          <cell r="G361">
            <v>5.7510355207184283E-2</v>
          </cell>
          <cell r="H361">
            <v>5.850628659110324E-2</v>
          </cell>
          <cell r="I361">
            <v>5.8209999999999998E-2</v>
          </cell>
          <cell r="L361">
            <v>5.8209999999999998E-2</v>
          </cell>
          <cell r="M361">
            <v>1.0048508333333332</v>
          </cell>
          <cell r="N361">
            <v>0.17371573770432433</v>
          </cell>
          <cell r="Q361">
            <v>5.8129999999999994E-2</v>
          </cell>
          <cell r="T361">
            <v>5.9889999999999999E-2</v>
          </cell>
          <cell r="V361">
            <v>2</v>
          </cell>
        </row>
        <row r="362">
          <cell r="F362">
            <v>357</v>
          </cell>
          <cell r="G362">
            <v>5.6800528203204692E-2</v>
          </cell>
          <cell r="H362">
            <v>5.8516383876571432E-2</v>
          </cell>
          <cell r="I362">
            <v>5.8220000000000001E-2</v>
          </cell>
          <cell r="L362">
            <v>5.8220000000000001E-2</v>
          </cell>
          <cell r="M362">
            <v>1.0048516666666667</v>
          </cell>
          <cell r="N362">
            <v>0.17287713951340142</v>
          </cell>
          <cell r="Q362">
            <v>5.8139999999999997E-2</v>
          </cell>
          <cell r="T362">
            <v>5.9900000000000002E-2</v>
          </cell>
          <cell r="V362">
            <v>3</v>
          </cell>
        </row>
        <row r="363">
          <cell r="F363">
            <v>358</v>
          </cell>
          <cell r="G363">
            <v>5.6060243626177453E-2</v>
          </cell>
          <cell r="H363">
            <v>5.710949310126523E-2</v>
          </cell>
          <cell r="I363">
            <v>5.824E-2</v>
          </cell>
          <cell r="L363">
            <v>5.824E-2</v>
          </cell>
          <cell r="M363">
            <v>1.0048533333333334</v>
          </cell>
          <cell r="N363">
            <v>0.17204244690848375</v>
          </cell>
          <cell r="Q363">
            <v>5.8159999999999996E-2</v>
          </cell>
          <cell r="T363">
            <v>5.9900000000000002E-2</v>
          </cell>
          <cell r="V363">
            <v>4</v>
          </cell>
        </row>
        <row r="364">
          <cell r="F364">
            <v>359</v>
          </cell>
          <cell r="G364">
            <v>5.5318521612037763E-2</v>
          </cell>
          <cell r="H364">
            <v>5.569972776435872E-2</v>
          </cell>
          <cell r="I364">
            <v>5.824E-2</v>
          </cell>
          <cell r="L364">
            <v>5.824E-2</v>
          </cell>
          <cell r="M364">
            <v>1.0048533333333334</v>
          </cell>
          <cell r="N364">
            <v>0.1712115004264142</v>
          </cell>
          <cell r="Q364">
            <v>5.8139999999999997E-2</v>
          </cell>
          <cell r="T364">
            <v>5.9900000000000002E-2</v>
          </cell>
          <cell r="V364">
            <v>5</v>
          </cell>
        </row>
        <row r="365">
          <cell r="F365">
            <v>360</v>
          </cell>
          <cell r="G365">
            <v>5.4575362680532979E-2</v>
          </cell>
          <cell r="H365">
            <v>5.4290452293034974E-2</v>
          </cell>
          <cell r="I365">
            <v>5.4039999999999998E-2</v>
          </cell>
          <cell r="L365">
            <v>5.4039999999999998E-2</v>
          </cell>
          <cell r="M365">
            <v>1.0045033333333333</v>
          </cell>
          <cell r="N365">
            <v>0.17038456732632376</v>
          </cell>
          <cell r="V365">
            <v>0</v>
          </cell>
        </row>
        <row r="366">
          <cell r="F366">
            <v>361</v>
          </cell>
          <cell r="G366">
            <v>5.4522524100071301E-2</v>
          </cell>
          <cell r="H366">
            <v>5.4236637433256796E-2</v>
          </cell>
          <cell r="I366">
            <v>5.4050000000000001E-2</v>
          </cell>
          <cell r="L366">
            <v>5.4050000000000001E-2</v>
          </cell>
          <cell r="M366">
            <v>1.0045041666666668</v>
          </cell>
          <cell r="N366">
            <v>0.16962070873465537</v>
          </cell>
          <cell r="V366">
            <v>1</v>
          </cell>
        </row>
        <row r="367">
          <cell r="F367">
            <v>362</v>
          </cell>
          <cell r="G367">
            <v>5.4467982497230949E-2</v>
          </cell>
          <cell r="H367">
            <v>5.4182823332436847E-2</v>
          </cell>
          <cell r="I367">
            <v>5.4050000000000001E-2</v>
          </cell>
          <cell r="L367">
            <v>5.4050000000000001E-2</v>
          </cell>
          <cell r="M367">
            <v>1.0045041666666668</v>
          </cell>
          <cell r="N367">
            <v>0.16886013454530754</v>
          </cell>
          <cell r="V367">
            <v>2</v>
          </cell>
        </row>
        <row r="368">
          <cell r="F368">
            <v>363</v>
          </cell>
          <cell r="G368">
            <v>5.4415146722153196E-2</v>
          </cell>
          <cell r="H368">
            <v>5.4125646609263889E-2</v>
          </cell>
          <cell r="I368">
            <v>5.3879999999999997E-2</v>
          </cell>
          <cell r="L368">
            <v>5.3879999999999997E-2</v>
          </cell>
          <cell r="M368">
            <v>1.0044900000000001</v>
          </cell>
          <cell r="N368">
            <v>0.16810297074789721</v>
          </cell>
          <cell r="V368">
            <v>3</v>
          </cell>
        </row>
        <row r="369">
          <cell r="F369">
            <v>364</v>
          </cell>
          <cell r="G369">
            <v>5.4362311560737897E-2</v>
          </cell>
          <cell r="H369">
            <v>5.4075196559404404E-2</v>
          </cell>
          <cell r="I369">
            <v>5.389E-2</v>
          </cell>
          <cell r="L369">
            <v>5.389E-2</v>
          </cell>
          <cell r="M369">
            <v>1.0044908333333333</v>
          </cell>
          <cell r="N369">
            <v>0.16735156223346892</v>
          </cell>
          <cell r="V369">
            <v>4</v>
          </cell>
        </row>
        <row r="370">
          <cell r="F370">
            <v>365</v>
          </cell>
          <cell r="G370">
            <v>5.4309477801961048E-2</v>
          </cell>
          <cell r="H370">
            <v>5.4021383887191909E-2</v>
          </cell>
          <cell r="I370">
            <v>5.3879999999999997E-2</v>
          </cell>
          <cell r="L370">
            <v>5.3879999999999997E-2</v>
          </cell>
          <cell r="M370">
            <v>1.0044900000000001</v>
          </cell>
          <cell r="N370">
            <v>0.1666033742469549</v>
          </cell>
          <cell r="V370">
            <v>5</v>
          </cell>
        </row>
        <row r="371">
          <cell r="F371">
            <v>366</v>
          </cell>
          <cell r="G371">
            <v>5.4258349630505798E-2</v>
          </cell>
          <cell r="H371">
            <v>5.3974298384951602E-2</v>
          </cell>
          <cell r="I371">
            <v>5.373E-2</v>
          </cell>
          <cell r="L371">
            <v>5.373E-2</v>
          </cell>
          <cell r="M371">
            <v>1.0044774999999999</v>
          </cell>
          <cell r="N371">
            <v>0.16585866882393541</v>
          </cell>
          <cell r="V371">
            <v>0</v>
          </cell>
        </row>
        <row r="372">
          <cell r="F372">
            <v>367</v>
          </cell>
          <cell r="G372">
            <v>5.4207222095304264E-2</v>
          </cell>
          <cell r="H372">
            <v>5.3920486337748486E-2</v>
          </cell>
          <cell r="I372">
            <v>5.373E-2</v>
          </cell>
          <cell r="L372">
            <v>5.373E-2</v>
          </cell>
          <cell r="M372">
            <v>1.0044774999999999</v>
          </cell>
          <cell r="N372">
            <v>0.16511934694797586</v>
          </cell>
          <cell r="V372">
            <v>1</v>
          </cell>
        </row>
        <row r="373">
          <cell r="F373">
            <v>368</v>
          </cell>
          <cell r="G373">
            <v>5.4156095832592843E-2</v>
          </cell>
          <cell r="H373">
            <v>5.3870038213148064E-2</v>
          </cell>
          <cell r="I373">
            <v>5.3739999999999996E-2</v>
          </cell>
          <cell r="L373">
            <v>5.3739999999999996E-2</v>
          </cell>
          <cell r="M373">
            <v>1.0044783333333334</v>
          </cell>
          <cell r="N373">
            <v>0.16438332062985569</v>
          </cell>
          <cell r="V373">
            <v>2</v>
          </cell>
        </row>
        <row r="374">
          <cell r="F374">
            <v>369</v>
          </cell>
          <cell r="G374">
            <v>5.4103266719826681E-2</v>
          </cell>
          <cell r="H374">
            <v>5.3816227594524868E-2</v>
          </cell>
          <cell r="I374">
            <v>5.357E-2</v>
          </cell>
          <cell r="L374">
            <v>5.357E-2</v>
          </cell>
          <cell r="M374">
            <v>1.0044641666666667</v>
          </cell>
          <cell r="N374">
            <v>0.16365043941202218</v>
          </cell>
          <cell r="V374">
            <v>3</v>
          </cell>
        </row>
        <row r="375">
          <cell r="F375">
            <v>370</v>
          </cell>
          <cell r="G375">
            <v>5.4055550656064266E-2</v>
          </cell>
          <cell r="H375">
            <v>5.3769143264167596E-2</v>
          </cell>
          <cell r="I375">
            <v>5.3579999999999996E-2</v>
          </cell>
          <cell r="L375">
            <v>5.3579999999999996E-2</v>
          </cell>
          <cell r="M375">
            <v>1.0044649999999999</v>
          </cell>
          <cell r="N375">
            <v>0.16292312343515372</v>
          </cell>
          <cell r="V375">
            <v>4</v>
          </cell>
        </row>
        <row r="376">
          <cell r="F376">
            <v>371</v>
          </cell>
          <cell r="G376">
            <v>5.4007835740314647E-2</v>
          </cell>
          <cell r="H376">
            <v>5.3718696395145926E-2</v>
          </cell>
          <cell r="I376">
            <v>5.3579999999999996E-2</v>
          </cell>
          <cell r="L376">
            <v>5.3579999999999996E-2</v>
          </cell>
          <cell r="M376">
            <v>1.0044649999999999</v>
          </cell>
          <cell r="N376">
            <v>0.16219890532288703</v>
          </cell>
          <cell r="V376">
            <v>5</v>
          </cell>
        </row>
        <row r="377">
          <cell r="F377">
            <v>372</v>
          </cell>
          <cell r="G377">
            <v>5.3956713803867018E-2</v>
          </cell>
          <cell r="H377">
            <v>5.3668250153908303E-2</v>
          </cell>
          <cell r="I377">
            <v>5.3429999999999998E-2</v>
          </cell>
          <cell r="L377">
            <v>5.3429999999999998E-2</v>
          </cell>
          <cell r="M377">
            <v>1.0044525</v>
          </cell>
          <cell r="N377">
            <v>0.16147790647049626</v>
          </cell>
          <cell r="V377">
            <v>0</v>
          </cell>
        </row>
        <row r="378">
          <cell r="F378">
            <v>373</v>
          </cell>
          <cell r="G378">
            <v>5.3907296546952921E-2</v>
          </cell>
          <cell r="H378">
            <v>5.3621166995418967E-2</v>
          </cell>
          <cell r="I378">
            <v>5.3429999999999998E-2</v>
          </cell>
          <cell r="L378">
            <v>5.3429999999999998E-2</v>
          </cell>
          <cell r="M378">
            <v>1.0044525</v>
          </cell>
          <cell r="N378">
            <v>0.16076211316164404</v>
          </cell>
          <cell r="V378">
            <v>1</v>
          </cell>
        </row>
        <row r="379">
          <cell r="F379">
            <v>374</v>
          </cell>
          <cell r="G379">
            <v>5.3859584481339429E-2</v>
          </cell>
          <cell r="H379">
            <v>5.3577447427486824E-2</v>
          </cell>
          <cell r="I379">
            <v>5.3429999999999998E-2</v>
          </cell>
          <cell r="L379">
            <v>5.3429999999999998E-2</v>
          </cell>
          <cell r="M379">
            <v>1.0044525</v>
          </cell>
          <cell r="N379">
            <v>0.16004949279497444</v>
          </cell>
          <cell r="V379">
            <v>2</v>
          </cell>
        </row>
        <row r="380">
          <cell r="F380">
            <v>375</v>
          </cell>
          <cell r="G380">
            <v>5.381357748683202E-2</v>
          </cell>
          <cell r="H380">
            <v>5.3527002316251959E-2</v>
          </cell>
          <cell r="I380">
            <v>5.3289999999999997E-2</v>
          </cell>
          <cell r="L380">
            <v>5.3289999999999997E-2</v>
          </cell>
          <cell r="M380">
            <v>1.0044408333333332</v>
          </cell>
          <cell r="N380">
            <v>0.15934003130558633</v>
          </cell>
          <cell r="V380">
            <v>3</v>
          </cell>
        </row>
        <row r="381">
          <cell r="F381">
            <v>376</v>
          </cell>
          <cell r="G381">
            <v>5.3764163099766726E-2</v>
          </cell>
          <cell r="H381">
            <v>5.3476557246868062E-2</v>
          </cell>
          <cell r="I381">
            <v>5.33E-2</v>
          </cell>
          <cell r="L381">
            <v>5.33E-2</v>
          </cell>
          <cell r="M381">
            <v>1.0044416666666667</v>
          </cell>
          <cell r="N381">
            <v>0.15863555723516451</v>
          </cell>
          <cell r="V381">
            <v>4</v>
          </cell>
        </row>
        <row r="382">
          <cell r="F382">
            <v>377</v>
          </cell>
          <cell r="G382">
            <v>5.3714749942598061E-2</v>
          </cell>
          <cell r="H382">
            <v>5.3426112847112073E-2</v>
          </cell>
          <cell r="I382">
            <v>5.3280000000000001E-2</v>
          </cell>
          <cell r="L382">
            <v>5.3280000000000001E-2</v>
          </cell>
          <cell r="M382">
            <v>1.00444</v>
          </cell>
          <cell r="N382">
            <v>0.15793406675532626</v>
          </cell>
          <cell r="V382">
            <v>5</v>
          </cell>
        </row>
        <row r="383">
          <cell r="F383">
            <v>378</v>
          </cell>
          <cell r="G383">
            <v>5.3668745619916969E-2</v>
          </cell>
          <cell r="H383">
            <v>5.3385757762558939E-2</v>
          </cell>
          <cell r="I383">
            <v>5.314E-2</v>
          </cell>
          <cell r="L383">
            <v>5.314E-2</v>
          </cell>
          <cell r="M383">
            <v>1.0044283333333333</v>
          </cell>
          <cell r="N383">
            <v>0.15723593918534334</v>
          </cell>
          <cell r="V383">
            <v>0</v>
          </cell>
        </row>
        <row r="384">
          <cell r="F384">
            <v>379</v>
          </cell>
          <cell r="G384">
            <v>5.3622741793419415E-2</v>
          </cell>
          <cell r="H384">
            <v>5.3338676752458625E-2</v>
          </cell>
          <cell r="I384">
            <v>5.3150000000000003E-2</v>
          </cell>
          <cell r="L384">
            <v>5.3150000000000003E-2</v>
          </cell>
          <cell r="M384">
            <v>1.0044291666666667</v>
          </cell>
          <cell r="N384">
            <v>0.15654271585861612</v>
          </cell>
          <cell r="V384">
            <v>1</v>
          </cell>
        </row>
        <row r="385">
          <cell r="F385">
            <v>380</v>
          </cell>
          <cell r="G385">
            <v>5.3576739035610554E-2</v>
          </cell>
          <cell r="H385">
            <v>5.3291596328274515E-2</v>
          </cell>
          <cell r="I385">
            <v>5.3159999999999999E-2</v>
          </cell>
          <cell r="L385">
            <v>5.3159999999999999E-2</v>
          </cell>
          <cell r="M385">
            <v>1.0044299999999999</v>
          </cell>
          <cell r="N385">
            <v>0.1558524195171713</v>
          </cell>
          <cell r="V385">
            <v>2</v>
          </cell>
        </row>
        <row r="386">
          <cell r="F386">
            <v>381</v>
          </cell>
          <cell r="G386">
            <v>5.3525626047671082E-2</v>
          </cell>
          <cell r="H386">
            <v>5.3241153644409955E-2</v>
          </cell>
          <cell r="I386">
            <v>5.2999999999999999E-2</v>
          </cell>
          <cell r="L386">
            <v>5.2999999999999999E-2</v>
          </cell>
          <cell r="M386">
            <v>1.0044166666666667</v>
          </cell>
          <cell r="N386">
            <v>0.15516503839707227</v>
          </cell>
          <cell r="V386">
            <v>3</v>
          </cell>
        </row>
        <row r="387">
          <cell r="F387">
            <v>382</v>
          </cell>
          <cell r="G387">
            <v>5.3479624892852407E-2</v>
          </cell>
          <cell r="H387">
            <v>5.3197436615457505E-2</v>
          </cell>
          <cell r="I387">
            <v>5.3010000000000002E-2</v>
          </cell>
          <cell r="L387">
            <v>5.3010000000000002E-2</v>
          </cell>
          <cell r="M387">
            <v>1.0044175</v>
          </cell>
          <cell r="N387">
            <v>0.15448273963037146</v>
          </cell>
          <cell r="V387">
            <v>4</v>
          </cell>
        </row>
        <row r="388">
          <cell r="F388">
            <v>383</v>
          </cell>
          <cell r="G388">
            <v>5.3433624806672686E-2</v>
          </cell>
          <cell r="H388">
            <v>5.3153720094293533E-2</v>
          </cell>
          <cell r="I388">
            <v>5.3010000000000002E-2</v>
          </cell>
          <cell r="L388">
            <v>5.3010000000000002E-2</v>
          </cell>
          <cell r="M388">
            <v>1.0044175</v>
          </cell>
          <cell r="N388">
            <v>0.15380331349301607</v>
          </cell>
          <cell r="V388">
            <v>5</v>
          </cell>
        </row>
        <row r="389">
          <cell r="F389">
            <v>384</v>
          </cell>
          <cell r="G389">
            <v>5.3384218413481843E-2</v>
          </cell>
          <cell r="H389">
            <v>5.3103278498541684E-2</v>
          </cell>
          <cell r="I389">
            <v>5.287E-2</v>
          </cell>
          <cell r="L389">
            <v>5.287E-2</v>
          </cell>
          <cell r="M389">
            <v>1.0044058333333334</v>
          </cell>
          <cell r="N389">
            <v>0.15312687552040469</v>
          </cell>
          <cell r="V389">
            <v>0</v>
          </cell>
        </row>
        <row r="390">
          <cell r="F390">
            <v>385</v>
          </cell>
          <cell r="G390">
            <v>5.3336516282689761E-2</v>
          </cell>
          <cell r="H390">
            <v>5.3056199714899499E-2</v>
          </cell>
          <cell r="I390">
            <v>5.2880000000000003E-2</v>
          </cell>
          <cell r="L390">
            <v>5.2880000000000003E-2</v>
          </cell>
          <cell r="M390">
            <v>1.0044066666666667</v>
          </cell>
          <cell r="N390">
            <v>0.1524551833915786</v>
          </cell>
          <cell r="V390">
            <v>1</v>
          </cell>
        </row>
        <row r="391">
          <cell r="F391">
            <v>386</v>
          </cell>
          <cell r="G391">
            <v>5.3288815299641357E-2</v>
          </cell>
          <cell r="H391">
            <v>5.3009121517160196E-2</v>
          </cell>
          <cell r="I391">
            <v>5.2859999999999997E-2</v>
          </cell>
          <cell r="L391">
            <v>5.2859999999999997E-2</v>
          </cell>
          <cell r="M391">
            <v>1.004405</v>
          </cell>
          <cell r="N391">
            <v>0.15178631171130411</v>
          </cell>
          <cell r="V391">
            <v>2</v>
          </cell>
        </row>
        <row r="392">
          <cell r="F392">
            <v>387</v>
          </cell>
          <cell r="G392">
            <v>5.3241115345582291E-2</v>
          </cell>
          <cell r="H392">
            <v>5.2962043788138402E-2</v>
          </cell>
          <cell r="I392">
            <v>5.2729999999999999E-2</v>
          </cell>
          <cell r="L392">
            <v>5.2729999999999999E-2</v>
          </cell>
          <cell r="M392">
            <v>1.0043941666666667</v>
          </cell>
          <cell r="N392">
            <v>0.15112062535660825</v>
          </cell>
          <cell r="V392">
            <v>3</v>
          </cell>
        </row>
        <row r="393">
          <cell r="F393">
            <v>388</v>
          </cell>
          <cell r="G393">
            <v>5.3193415985164361E-2</v>
          </cell>
          <cell r="H393">
            <v>5.2914966098176919E-2</v>
          </cell>
          <cell r="I393">
            <v>5.2740000000000002E-2</v>
          </cell>
          <cell r="L393">
            <v>5.2740000000000002E-2</v>
          </cell>
          <cell r="M393">
            <v>1.0043949999999999</v>
          </cell>
          <cell r="N393">
            <v>0.15045948131911185</v>
          </cell>
          <cell r="V393">
            <v>4</v>
          </cell>
        </row>
        <row r="394">
          <cell r="F394">
            <v>389</v>
          </cell>
          <cell r="G394">
            <v>5.3144014264839168E-2</v>
          </cell>
          <cell r="H394">
            <v>5.28678889941121E-2</v>
          </cell>
          <cell r="I394">
            <v>5.2720000000000003E-2</v>
          </cell>
          <cell r="L394">
            <v>5.2720000000000003E-2</v>
          </cell>
          <cell r="M394">
            <v>1.0043933333333332</v>
          </cell>
          <cell r="N394">
            <v>0.14980110546061248</v>
          </cell>
          <cell r="V394">
            <v>5</v>
          </cell>
        </row>
        <row r="395">
          <cell r="F395">
            <v>390</v>
          </cell>
          <cell r="G395">
            <v>5.30980205900633E-2</v>
          </cell>
          <cell r="H395">
            <v>5.2820812358758573E-2</v>
          </cell>
          <cell r="I395">
            <v>5.2590000000000005E-2</v>
          </cell>
          <cell r="L395">
            <v>5.2590000000000005E-2</v>
          </cell>
          <cell r="M395">
            <v>1.0043825</v>
          </cell>
          <cell r="N395">
            <v>0.14914585799117128</v>
          </cell>
          <cell r="V395">
            <v>0</v>
          </cell>
        </row>
        <row r="396">
          <cell r="F396">
            <v>391</v>
          </cell>
          <cell r="G396">
            <v>5.305032399988896E-2</v>
          </cell>
          <cell r="H396">
            <v>5.2773735762465357E-2</v>
          </cell>
          <cell r="I396">
            <v>5.2600000000000001E-2</v>
          </cell>
          <cell r="L396">
            <v>5.2600000000000001E-2</v>
          </cell>
          <cell r="M396">
            <v>1.0043833333333334</v>
          </cell>
          <cell r="N396">
            <v>0.14849507831047562</v>
          </cell>
          <cell r="V396">
            <v>1</v>
          </cell>
        </row>
        <row r="397">
          <cell r="F397">
            <v>392</v>
          </cell>
          <cell r="G397">
            <v>5.3000925148690037E-2</v>
          </cell>
          <cell r="H397">
            <v>5.2723297179888995E-2</v>
          </cell>
          <cell r="I397">
            <v>5.2580000000000002E-2</v>
          </cell>
          <cell r="L397">
            <v>5.2580000000000002E-2</v>
          </cell>
          <cell r="M397">
            <v>1.0043816666666667</v>
          </cell>
          <cell r="N397">
            <v>0.14784701555894225</v>
          </cell>
          <cell r="V397">
            <v>2</v>
          </cell>
        </row>
        <row r="398">
          <cell r="F398">
            <v>393</v>
          </cell>
          <cell r="G398">
            <v>5.2954934145121424E-2</v>
          </cell>
          <cell r="H398">
            <v>5.2679584213151998E-2</v>
          </cell>
          <cell r="I398">
            <v>5.2450000000000004E-2</v>
          </cell>
          <cell r="L398">
            <v>5.2450000000000004E-2</v>
          </cell>
          <cell r="M398">
            <v>1.0043708333333334</v>
          </cell>
          <cell r="N398">
            <v>0.14720202535119509</v>
          </cell>
          <cell r="V398">
            <v>3</v>
          </cell>
        </row>
        <row r="399">
          <cell r="F399">
            <v>394</v>
          </cell>
          <cell r="G399">
            <v>5.2908943675779252E-2</v>
          </cell>
          <cell r="H399">
            <v>5.2632508710511061E-2</v>
          </cell>
          <cell r="I399">
            <v>5.2450000000000004E-2</v>
          </cell>
          <cell r="L399">
            <v>5.2450000000000004E-2</v>
          </cell>
          <cell r="M399">
            <v>1.0043708333333334</v>
          </cell>
          <cell r="N399">
            <v>0.14656142976858155</v>
          </cell>
          <cell r="V399">
            <v>4</v>
          </cell>
        </row>
        <row r="400">
          <cell r="F400">
            <v>395</v>
          </cell>
          <cell r="G400">
            <v>5.2859547611604274E-2</v>
          </cell>
          <cell r="H400">
            <v>5.2585433754695821E-2</v>
          </cell>
          <cell r="I400">
            <v>5.2450000000000004E-2</v>
          </cell>
          <cell r="L400">
            <v>5.2450000000000004E-2</v>
          </cell>
          <cell r="M400">
            <v>1.0043708333333334</v>
          </cell>
          <cell r="N400">
            <v>0.14592362193769554</v>
          </cell>
          <cell r="V400">
            <v>5</v>
          </cell>
        </row>
        <row r="401">
          <cell r="F401">
            <v>396</v>
          </cell>
          <cell r="G401">
            <v>5.2810152735972338E-2</v>
          </cell>
          <cell r="H401">
            <v>5.2538359345697394E-2</v>
          </cell>
          <cell r="I401">
            <v>5.2309999999999995E-2</v>
          </cell>
          <cell r="L401">
            <v>5.2309999999999995E-2</v>
          </cell>
          <cell r="M401">
            <v>1.0043591666666667</v>
          </cell>
          <cell r="N401">
            <v>0.14528858972676478</v>
          </cell>
          <cell r="V401">
            <v>0</v>
          </cell>
        </row>
        <row r="402">
          <cell r="F402">
            <v>397</v>
          </cell>
          <cell r="G402">
            <v>5.276246172547161E-2</v>
          </cell>
          <cell r="H402">
            <v>5.2494647394485838E-2</v>
          </cell>
          <cell r="I402">
            <v>5.2309999999999995E-2</v>
          </cell>
          <cell r="L402">
            <v>5.2309999999999995E-2</v>
          </cell>
          <cell r="M402">
            <v>1.0043591666666667</v>
          </cell>
          <cell r="N402">
            <v>0.14465800138904306</v>
          </cell>
          <cell r="V402">
            <v>1</v>
          </cell>
        </row>
        <row r="403">
          <cell r="F403">
            <v>398</v>
          </cell>
          <cell r="G403">
            <v>5.271477182293216E-2</v>
          </cell>
          <cell r="H403">
            <v>5.2444211071730251E-2</v>
          </cell>
          <cell r="I403">
            <v>5.2309999999999995E-2</v>
          </cell>
          <cell r="L403">
            <v>5.2309999999999995E-2</v>
          </cell>
          <cell r="M403">
            <v>1.0043591666666667</v>
          </cell>
          <cell r="N403">
            <v>0.14403014996034094</v>
          </cell>
          <cell r="V403">
            <v>2</v>
          </cell>
        </row>
        <row r="404">
          <cell r="F404">
            <v>399</v>
          </cell>
          <cell r="G404">
            <v>5.26670830283269E-2</v>
          </cell>
          <cell r="H404">
            <v>5.2393775376692098E-2</v>
          </cell>
          <cell r="I404">
            <v>5.2179999999999997E-2</v>
          </cell>
          <cell r="L404">
            <v>5.2179999999999997E-2</v>
          </cell>
          <cell r="M404">
            <v>1.0043483333333334</v>
          </cell>
          <cell r="N404">
            <v>0.1434050235617978</v>
          </cell>
          <cell r="V404">
            <v>3</v>
          </cell>
        </row>
        <row r="405">
          <cell r="F405">
            <v>400</v>
          </cell>
          <cell r="G405">
            <v>5.2617691677212086E-2</v>
          </cell>
          <cell r="H405">
            <v>5.2343339765349661E-2</v>
          </cell>
          <cell r="I405">
            <v>5.2160000000000005E-2</v>
          </cell>
          <cell r="L405">
            <v>5.2160000000000005E-2</v>
          </cell>
          <cell r="M405">
            <v>1.0043466666666667</v>
          </cell>
          <cell r="N405">
            <v>0.14278415048079049</v>
          </cell>
          <cell r="V405">
            <v>4</v>
          </cell>
        </row>
        <row r="406">
          <cell r="F406">
            <v>401</v>
          </cell>
          <cell r="G406">
            <v>5.25717076563601E-2</v>
          </cell>
          <cell r="H406">
            <v>5.2299629373671941E-2</v>
          </cell>
          <cell r="I406">
            <v>5.2160000000000005E-2</v>
          </cell>
          <cell r="L406">
            <v>5.2160000000000005E-2</v>
          </cell>
          <cell r="M406">
            <v>1.0043466666666667</v>
          </cell>
          <cell r="N406">
            <v>0.14216620139207295</v>
          </cell>
          <cell r="V406">
            <v>5</v>
          </cell>
        </row>
        <row r="407">
          <cell r="F407">
            <v>402</v>
          </cell>
          <cell r="G407">
            <v>5.2525724665670293E-2</v>
          </cell>
          <cell r="H407">
            <v>5.2255919453474853E-2</v>
          </cell>
          <cell r="I407">
            <v>5.203E-2</v>
          </cell>
          <cell r="L407">
            <v>5.203E-2</v>
          </cell>
          <cell r="M407">
            <v>1.0043358333333334</v>
          </cell>
          <cell r="N407">
            <v>0.14155092669736175</v>
          </cell>
          <cell r="V407">
            <v>0</v>
          </cell>
        </row>
        <row r="408">
          <cell r="F408">
            <v>403</v>
          </cell>
          <cell r="G408">
            <v>5.2478039155186895E-2</v>
          </cell>
          <cell r="H408">
            <v>5.2208847231722366E-2</v>
          </cell>
          <cell r="I408">
            <v>5.203E-2</v>
          </cell>
          <cell r="L408">
            <v>5.203E-2</v>
          </cell>
          <cell r="M408">
            <v>1.0043358333333334</v>
          </cell>
          <cell r="N408">
            <v>0.14093983506250324</v>
          </cell>
          <cell r="V408">
            <v>1</v>
          </cell>
        </row>
        <row r="409">
          <cell r="F409">
            <v>404</v>
          </cell>
          <cell r="G409">
            <v>5.2428651738182896E-2</v>
          </cell>
          <cell r="H409">
            <v>5.2161775556774259E-2</v>
          </cell>
          <cell r="I409">
            <v>5.203E-2</v>
          </cell>
          <cell r="L409">
            <v>5.203E-2</v>
          </cell>
          <cell r="M409">
            <v>1.0043358333333334</v>
          </cell>
          <cell r="N409">
            <v>0.14033138158053363</v>
          </cell>
          <cell r="V409">
            <v>2</v>
          </cell>
        </row>
        <row r="410">
          <cell r="F410">
            <v>405</v>
          </cell>
          <cell r="G410">
            <v>5.2379265509555406E-2</v>
          </cell>
          <cell r="H410">
            <v>5.2114704428625203E-2</v>
          </cell>
          <cell r="I410">
            <v>5.1889999999999999E-2</v>
          </cell>
          <cell r="L410">
            <v>5.1889999999999999E-2</v>
          </cell>
          <cell r="M410">
            <v>1.0043241666666667</v>
          </cell>
          <cell r="N410">
            <v>0.13972555486224339</v>
          </cell>
          <cell r="V410">
            <v>3</v>
          </cell>
        </row>
        <row r="411">
          <cell r="F411">
            <v>406</v>
          </cell>
          <cell r="G411">
            <v>5.2331582847803482E-2</v>
          </cell>
          <cell r="H411">
            <v>5.2067633300476146E-2</v>
          </cell>
          <cell r="I411">
            <v>5.1889999999999999E-2</v>
          </cell>
          <cell r="L411">
            <v>5.1889999999999999E-2</v>
          </cell>
          <cell r="M411">
            <v>1.0043241666666667</v>
          </cell>
          <cell r="N411">
            <v>0.13912395967328947</v>
          </cell>
          <cell r="V411">
            <v>4</v>
          </cell>
        </row>
        <row r="412">
          <cell r="F412">
            <v>407</v>
          </cell>
          <cell r="G412">
            <v>5.2282198381215395E-2</v>
          </cell>
          <cell r="H412">
            <v>5.2017200534745456E-2</v>
          </cell>
          <cell r="I412">
            <v>5.1889999999999999E-2</v>
          </cell>
          <cell r="L412">
            <v>5.1889999999999999E-2</v>
          </cell>
          <cell r="M412">
            <v>1.0043241666666667</v>
          </cell>
          <cell r="N412">
            <v>0.13852495468175313</v>
          </cell>
          <cell r="V412">
            <v>5</v>
          </cell>
        </row>
        <row r="413">
          <cell r="F413">
            <v>408</v>
          </cell>
          <cell r="G413">
            <v>5.2232815102946972E-2</v>
          </cell>
          <cell r="H413">
            <v>5.1966768396709107E-2</v>
          </cell>
          <cell r="I413">
            <v>5.1749999999999997E-2</v>
          </cell>
          <cell r="L413">
            <v>5.1749999999999997E-2</v>
          </cell>
          <cell r="M413">
            <v>1.0043124999999999</v>
          </cell>
          <cell r="N413">
            <v>0.13792852873541309</v>
          </cell>
          <cell r="V413">
            <v>0</v>
          </cell>
        </row>
        <row r="414">
          <cell r="F414">
            <v>409</v>
          </cell>
          <cell r="G414">
            <v>5.2186838140259262E-2</v>
          </cell>
          <cell r="H414">
            <v>5.1919698440265449E-2</v>
          </cell>
          <cell r="I414">
            <v>5.1740000000000001E-2</v>
          </cell>
          <cell r="L414">
            <v>5.1740000000000001E-2</v>
          </cell>
          <cell r="M414">
            <v>1.0043116666666667</v>
          </cell>
          <cell r="N414">
            <v>0.137336266087909</v>
          </cell>
          <cell r="V414">
            <v>1</v>
          </cell>
        </row>
        <row r="415">
          <cell r="F415">
            <v>410</v>
          </cell>
          <cell r="G415">
            <v>5.2139159355728104E-2</v>
          </cell>
          <cell r="H415">
            <v>5.1872628991556091E-2</v>
          </cell>
          <cell r="I415">
            <v>5.1740000000000001E-2</v>
          </cell>
          <cell r="L415">
            <v>5.1740000000000001E-2</v>
          </cell>
          <cell r="M415">
            <v>1.0043116666666667</v>
          </cell>
          <cell r="N415">
            <v>0.13674666007189898</v>
          </cell>
          <cell r="V415">
            <v>2</v>
          </cell>
        </row>
        <row r="416">
          <cell r="F416">
            <v>411</v>
          </cell>
          <cell r="G416">
            <v>5.2093184453097408E-2</v>
          </cell>
          <cell r="H416">
            <v>5.1825560089633349E-2</v>
          </cell>
          <cell r="I416">
            <v>5.1609999999999996E-2</v>
          </cell>
          <cell r="L416">
            <v>5.1609999999999996E-2</v>
          </cell>
          <cell r="M416">
            <v>1.0043008333333334</v>
          </cell>
          <cell r="N416">
            <v>0.13615958532649955</v>
          </cell>
          <cell r="V416">
            <v>3</v>
          </cell>
        </row>
        <row r="417">
          <cell r="F417">
            <v>412</v>
          </cell>
          <cell r="G417">
            <v>5.2045507330152674E-2</v>
          </cell>
          <cell r="H417">
            <v>5.1781853288399127E-2</v>
          </cell>
          <cell r="I417">
            <v>5.16E-2</v>
          </cell>
          <cell r="L417">
            <v>5.16E-2</v>
          </cell>
          <cell r="M417">
            <v>1.0043</v>
          </cell>
          <cell r="N417">
            <v>0.13557649342436359</v>
          </cell>
          <cell r="V417">
            <v>4</v>
          </cell>
        </row>
        <row r="418">
          <cell r="F418">
            <v>413</v>
          </cell>
          <cell r="G418">
            <v>5.1997831275351292E-2</v>
          </cell>
          <cell r="H418">
            <v>5.1734784894206243E-2</v>
          </cell>
          <cell r="I418">
            <v>5.16E-2</v>
          </cell>
          <cell r="L418">
            <v>5.16E-2</v>
          </cell>
          <cell r="M418">
            <v>1.0043</v>
          </cell>
          <cell r="N418">
            <v>0.13499601057887445</v>
          </cell>
          <cell r="V418">
            <v>5</v>
          </cell>
        </row>
        <row r="419">
          <cell r="F419">
            <v>414</v>
          </cell>
          <cell r="G419">
            <v>5.1951859004909728E-2</v>
          </cell>
          <cell r="H419">
            <v>5.1691079035893317E-2</v>
          </cell>
          <cell r="I419">
            <v>5.1479999999999998E-2</v>
          </cell>
          <cell r="L419">
            <v>5.1479999999999998E-2</v>
          </cell>
          <cell r="M419">
            <v>1.0042899999999999</v>
          </cell>
          <cell r="N419">
            <v>0.13441801312244792</v>
          </cell>
          <cell r="V419">
            <v>0</v>
          </cell>
        </row>
        <row r="420">
          <cell r="F420">
            <v>415</v>
          </cell>
          <cell r="G420">
            <v>5.190418465117741E-2</v>
          </cell>
          <cell r="H420">
            <v>5.1640649241224246E-2</v>
          </cell>
          <cell r="I420">
            <v>5.1459999999999999E-2</v>
          </cell>
          <cell r="L420">
            <v>5.1459999999999999E-2</v>
          </cell>
          <cell r="M420">
            <v>1.0042883333333332</v>
          </cell>
          <cell r="N420">
            <v>0.13384382312125773</v>
          </cell>
          <cell r="V420">
            <v>1</v>
          </cell>
        </row>
        <row r="421">
          <cell r="F421">
            <v>416</v>
          </cell>
          <cell r="G421">
            <v>5.1858213944735887E-2</v>
          </cell>
          <cell r="H421">
            <v>5.1593581940591271E-2</v>
          </cell>
          <cell r="I421">
            <v>5.1470000000000002E-2</v>
          </cell>
          <cell r="L421">
            <v>5.1470000000000002E-2</v>
          </cell>
          <cell r="M421">
            <v>1.0042891666666667</v>
          </cell>
          <cell r="N421">
            <v>0.13327230704454837</v>
          </cell>
          <cell r="V421">
            <v>2</v>
          </cell>
        </row>
        <row r="422">
          <cell r="F422">
            <v>417</v>
          </cell>
          <cell r="G422">
            <v>5.181054172716415E-2</v>
          </cell>
          <cell r="H422">
            <v>5.1546515225786571E-2</v>
          </cell>
          <cell r="I422">
            <v>5.1330000000000001E-2</v>
          </cell>
          <cell r="L422">
            <v>5.1330000000000001E-2</v>
          </cell>
          <cell r="M422">
            <v>1.0042774999999999</v>
          </cell>
          <cell r="N422">
            <v>0.1327031212403616</v>
          </cell>
          <cell r="V422">
            <v>3</v>
          </cell>
        </row>
        <row r="423">
          <cell r="F423">
            <v>418</v>
          </cell>
          <cell r="G423">
            <v>5.1766275182239418E-2</v>
          </cell>
          <cell r="H423">
            <v>5.1502810419181699E-2</v>
          </cell>
          <cell r="I423">
            <v>5.1319999999999998E-2</v>
          </cell>
          <cell r="L423">
            <v>5.1319999999999998E-2</v>
          </cell>
          <cell r="M423">
            <v>1.0042766666666667</v>
          </cell>
          <cell r="N423">
            <v>0.13213790136726314</v>
          </cell>
          <cell r="V423">
            <v>4</v>
          </cell>
        </row>
        <row r="424">
          <cell r="F424">
            <v>419</v>
          </cell>
          <cell r="G424">
            <v>5.1723712079708495E-2</v>
          </cell>
          <cell r="H424">
            <v>5.1459106047763825E-2</v>
          </cell>
          <cell r="I424">
            <v>5.1330000000000001E-2</v>
          </cell>
          <cell r="L424">
            <v>5.1330000000000001E-2</v>
          </cell>
          <cell r="M424">
            <v>1.0042774999999999</v>
          </cell>
          <cell r="N424">
            <v>0.13157519810337437</v>
          </cell>
          <cell r="V424">
            <v>5</v>
          </cell>
        </row>
        <row r="425">
          <cell r="F425">
            <v>420</v>
          </cell>
          <cell r="G425">
            <v>5.1677744920709312E-2</v>
          </cell>
          <cell r="H425">
            <v>5.141204034839042E-2</v>
          </cell>
          <cell r="I425">
            <v>5.1200000000000002E-2</v>
          </cell>
          <cell r="L425">
            <v>5.1200000000000002E-2</v>
          </cell>
          <cell r="M425">
            <v>1.0042666666666666</v>
          </cell>
          <cell r="N425">
            <v>0.1310147823717791</v>
          </cell>
          <cell r="V425">
            <v>0</v>
          </cell>
        </row>
        <row r="426">
          <cell r="F426">
            <v>421</v>
          </cell>
          <cell r="G426">
            <v>5.1636885698492563E-2</v>
          </cell>
          <cell r="H426">
            <v>5.1368336520950741E-2</v>
          </cell>
          <cell r="I426">
            <v>5.1189999999999999E-2</v>
          </cell>
          <cell r="L426">
            <v>5.1189999999999999E-2</v>
          </cell>
          <cell r="M426">
            <v>1.0042658333333334</v>
          </cell>
          <cell r="N426">
            <v>0.13045816088533502</v>
          </cell>
          <cell r="V426">
            <v>1</v>
          </cell>
        </row>
        <row r="427">
          <cell r="F427">
            <v>422</v>
          </cell>
          <cell r="G427">
            <v>5.1596027256084032E-2</v>
          </cell>
          <cell r="H427">
            <v>5.1327994928096921E-2</v>
          </cell>
          <cell r="I427">
            <v>5.1189999999999999E-2</v>
          </cell>
          <cell r="L427">
            <v>5.1189999999999999E-2</v>
          </cell>
          <cell r="M427">
            <v>1.0042658333333334</v>
          </cell>
          <cell r="N427">
            <v>0.12990401202072327</v>
          </cell>
          <cell r="V427">
            <v>2</v>
          </cell>
        </row>
        <row r="428">
          <cell r="F428">
            <v>423</v>
          </cell>
          <cell r="G428">
            <v>5.1556872028569511E-2</v>
          </cell>
          <cell r="H428">
            <v>5.128429197101525E-2</v>
          </cell>
          <cell r="I428">
            <v>5.1070000000000004E-2</v>
          </cell>
          <cell r="L428">
            <v>5.1070000000000004E-2</v>
          </cell>
          <cell r="M428">
            <v>1.0042558333333333</v>
          </cell>
          <cell r="N428">
            <v>0.1293522170216119</v>
          </cell>
          <cell r="V428">
            <v>3</v>
          </cell>
        </row>
        <row r="429">
          <cell r="F429">
            <v>424</v>
          </cell>
          <cell r="G429">
            <v>5.1521121929771319E-2</v>
          </cell>
          <cell r="H429">
            <v>5.1247312576478521E-2</v>
          </cell>
          <cell r="I429">
            <v>5.1070000000000004E-2</v>
          </cell>
          <cell r="L429">
            <v>5.1070000000000004E-2</v>
          </cell>
          <cell r="M429">
            <v>1.0042558333333333</v>
          </cell>
          <cell r="N429">
            <v>0.12880404845871302</v>
          </cell>
          <cell r="V429">
            <v>4</v>
          </cell>
        </row>
        <row r="430">
          <cell r="F430">
            <v>425</v>
          </cell>
          <cell r="G430">
            <v>5.1483670097956402E-2</v>
          </cell>
          <cell r="H430">
            <v>5.1206971787029154E-2</v>
          </cell>
          <cell r="I430">
            <v>5.1060000000000001E-2</v>
          </cell>
          <cell r="L430">
            <v>5.1060000000000001E-2</v>
          </cell>
          <cell r="M430">
            <v>1.0042549999999999</v>
          </cell>
          <cell r="N430">
            <v>0.12825820292343801</v>
          </cell>
          <cell r="V430">
            <v>5</v>
          </cell>
        </row>
        <row r="431">
          <cell r="F431">
            <v>426</v>
          </cell>
          <cell r="G431">
            <v>5.1451325897751587E-2</v>
          </cell>
          <cell r="H431">
            <v>5.1173354769342261E-2</v>
          </cell>
          <cell r="I431">
            <v>5.0959999999999998E-2</v>
          </cell>
          <cell r="L431">
            <v>5.0959999999999998E-2</v>
          </cell>
          <cell r="M431">
            <v>1.0042466666666667</v>
          </cell>
          <cell r="N431">
            <v>0.12771477654922109</v>
          </cell>
          <cell r="V431">
            <v>0</v>
          </cell>
        </row>
        <row r="432">
          <cell r="F432">
            <v>427</v>
          </cell>
          <cell r="G432">
            <v>5.1417279625489254E-2</v>
          </cell>
          <cell r="H432">
            <v>5.1139737751653591E-2</v>
          </cell>
          <cell r="I432">
            <v>5.0949999999999995E-2</v>
          </cell>
          <cell r="L432">
            <v>5.0949999999999995E-2</v>
          </cell>
          <cell r="M432">
            <v>1.0042458333333333</v>
          </cell>
          <cell r="N432">
            <v>0.12717470795610084</v>
          </cell>
          <cell r="V432">
            <v>1</v>
          </cell>
        </row>
        <row r="433">
          <cell r="F433">
            <v>428</v>
          </cell>
          <cell r="G433">
            <v>5.1386638463561951E-2</v>
          </cell>
          <cell r="H433">
            <v>5.1106120985027204E-2</v>
          </cell>
          <cell r="I433">
            <v>5.0959999999999998E-2</v>
          </cell>
          <cell r="L433">
            <v>5.0959999999999998E-2</v>
          </cell>
          <cell r="M433">
            <v>1.0042466666666667</v>
          </cell>
          <cell r="N433">
            <v>0.12663702824036363</v>
          </cell>
          <cell r="V433">
            <v>2</v>
          </cell>
        </row>
        <row r="434">
          <cell r="F434">
            <v>429</v>
          </cell>
          <cell r="G434">
            <v>5.1354295524799642E-2</v>
          </cell>
          <cell r="H434">
            <v>5.1075866171228945E-2</v>
          </cell>
          <cell r="I434">
            <v>5.0860000000000002E-2</v>
          </cell>
          <cell r="L434">
            <v>5.0860000000000002E-2</v>
          </cell>
          <cell r="M434">
            <v>1.0042383333333333</v>
          </cell>
          <cell r="N434">
            <v>0.12610151713094753</v>
          </cell>
          <cell r="V434">
            <v>3</v>
          </cell>
        </row>
        <row r="435">
          <cell r="F435">
            <v>430</v>
          </cell>
          <cell r="G435">
            <v>5.1321952827585449E-2</v>
          </cell>
          <cell r="H435">
            <v>5.1042249683557195E-2</v>
          </cell>
          <cell r="I435">
            <v>5.0849999999999999E-2</v>
          </cell>
          <cell r="L435">
            <v>5.0849999999999999E-2</v>
          </cell>
          <cell r="M435">
            <v>1.0042374999999999</v>
          </cell>
          <cell r="N435">
            <v>0.12556931252801629</v>
          </cell>
          <cell r="V435">
            <v>4</v>
          </cell>
        </row>
        <row r="436">
          <cell r="F436">
            <v>431</v>
          </cell>
          <cell r="G436">
            <v>5.1293015057056301E-2</v>
          </cell>
          <cell r="H436">
            <v>5.1015356694268377E-2</v>
          </cell>
          <cell r="I436">
            <v>5.0869999999999999E-2</v>
          </cell>
          <cell r="L436">
            <v>5.0869999999999999E-2</v>
          </cell>
          <cell r="M436">
            <v>1.0042391666666666</v>
          </cell>
          <cell r="N436">
            <v>0.12503945782548082</v>
          </cell>
          <cell r="V436">
            <v>5</v>
          </cell>
        </row>
        <row r="437">
          <cell r="F437">
            <v>432</v>
          </cell>
          <cell r="G437">
            <v>5.1260673352858888E-2</v>
          </cell>
          <cell r="H437">
            <v>5.0981740736610881E-2</v>
          </cell>
          <cell r="I437">
            <v>5.076E-2</v>
          </cell>
          <cell r="L437">
            <v>5.076E-2</v>
          </cell>
          <cell r="M437">
            <v>1.00423</v>
          </cell>
          <cell r="N437">
            <v>0.12451163226437344</v>
          </cell>
          <cell r="V437">
            <v>0</v>
          </cell>
        </row>
        <row r="438">
          <cell r="F438">
            <v>433</v>
          </cell>
          <cell r="G438">
            <v>5.1231736230680003E-2</v>
          </cell>
          <cell r="H438">
            <v>5.0951486349612551E-2</v>
          </cell>
          <cell r="I438">
            <v>5.0770000000000003E-2</v>
          </cell>
          <cell r="L438">
            <v>5.0770000000000003E-2</v>
          </cell>
          <cell r="M438">
            <v>1.0042308333333334</v>
          </cell>
          <cell r="N438">
            <v>0.12398716654986751</v>
          </cell>
          <cell r="V438">
            <v>1</v>
          </cell>
        </row>
        <row r="439">
          <cell r="F439">
            <v>434</v>
          </cell>
          <cell r="G439">
            <v>5.1201097382496563E-2</v>
          </cell>
          <cell r="H439">
            <v>5.0921232213671175E-2</v>
          </cell>
          <cell r="I439">
            <v>5.0770000000000003E-2</v>
          </cell>
          <cell r="L439">
            <v>5.0770000000000003E-2</v>
          </cell>
          <cell r="M439">
            <v>1.0042308333333334</v>
          </cell>
          <cell r="N439">
            <v>0.12346480752668999</v>
          </cell>
          <cell r="V439">
            <v>2</v>
          </cell>
        </row>
        <row r="440">
          <cell r="F440">
            <v>435</v>
          </cell>
          <cell r="G440">
            <v>5.1172161124767079E-2</v>
          </cell>
          <cell r="H440">
            <v>5.0890978303679724E-2</v>
          </cell>
          <cell r="I440">
            <v>5.067E-2</v>
          </cell>
          <cell r="L440">
            <v>5.067E-2</v>
          </cell>
          <cell r="M440">
            <v>1.0042225</v>
          </cell>
          <cell r="N440">
            <v>0.12294464920667142</v>
          </cell>
          <cell r="V440">
            <v>3</v>
          </cell>
        </row>
        <row r="441">
          <cell r="F441">
            <v>436</v>
          </cell>
          <cell r="G441">
            <v>5.1143225035123141E-2</v>
          </cell>
          <cell r="H441">
            <v>5.0864085916926705E-2</v>
          </cell>
          <cell r="I441">
            <v>5.0679999999999996E-2</v>
          </cell>
          <cell r="L441">
            <v>5.0679999999999996E-2</v>
          </cell>
          <cell r="M441">
            <v>1.0042233333333332</v>
          </cell>
          <cell r="N441">
            <v>0.12242769825080738</v>
          </cell>
          <cell r="V441">
            <v>4</v>
          </cell>
        </row>
        <row r="442">
          <cell r="F442">
            <v>437</v>
          </cell>
          <cell r="G442">
            <v>5.1114289377694799E-2</v>
          </cell>
          <cell r="H442">
            <v>5.0833832207780816E-2</v>
          </cell>
          <cell r="I442">
            <v>5.0679999999999996E-2</v>
          </cell>
          <cell r="L442">
            <v>5.0679999999999996E-2</v>
          </cell>
          <cell r="M442">
            <v>1.0042233333333332</v>
          </cell>
          <cell r="N442">
            <v>0.12191281977528974</v>
          </cell>
          <cell r="V442">
            <v>5</v>
          </cell>
        </row>
        <row r="443">
          <cell r="F443">
            <v>438</v>
          </cell>
          <cell r="G443">
            <v>5.1085354128464822E-2</v>
          </cell>
          <cell r="H443">
            <v>5.0806940222717145E-2</v>
          </cell>
          <cell r="I443">
            <v>5.0590000000000003E-2</v>
          </cell>
          <cell r="L443">
            <v>5.0590000000000003E-2</v>
          </cell>
          <cell r="M443">
            <v>1.0042158333333333</v>
          </cell>
          <cell r="N443">
            <v>0.12140010665817008</v>
          </cell>
          <cell r="V443">
            <v>0</v>
          </cell>
        </row>
        <row r="444">
          <cell r="F444">
            <v>439</v>
          </cell>
          <cell r="G444">
            <v>5.1056419071326076E-2</v>
          </cell>
          <cell r="H444">
            <v>5.0776686714415042E-2</v>
          </cell>
          <cell r="I444">
            <v>5.0590000000000003E-2</v>
          </cell>
          <cell r="L444">
            <v>5.0590000000000003E-2</v>
          </cell>
          <cell r="M444">
            <v>1.0042158333333333</v>
          </cell>
          <cell r="N444">
            <v>0.12089045265817201</v>
          </cell>
          <cell r="V444">
            <v>1</v>
          </cell>
        </row>
        <row r="445">
          <cell r="F445">
            <v>440</v>
          </cell>
          <cell r="G445">
            <v>5.1029186460553877E-2</v>
          </cell>
          <cell r="H445">
            <v>5.0749794907877899E-2</v>
          </cell>
          <cell r="I445">
            <v>5.0599999999999999E-2</v>
          </cell>
          <cell r="L445">
            <v>5.0599999999999999E-2</v>
          </cell>
          <cell r="M445">
            <v>1.0042166666666668</v>
          </cell>
          <cell r="N445">
            <v>0.12038293825431487</v>
          </cell>
          <cell r="V445">
            <v>2</v>
          </cell>
        </row>
        <row r="446">
          <cell r="F446">
            <v>441</v>
          </cell>
          <cell r="G446">
            <v>5.099684819146999E-2</v>
          </cell>
          <cell r="H446">
            <v>5.071954185146943E-2</v>
          </cell>
          <cell r="I446">
            <v>5.0499999999999996E-2</v>
          </cell>
          <cell r="L446">
            <v>5.0499999999999996E-2</v>
          </cell>
          <cell r="M446">
            <v>1.0042083333333334</v>
          </cell>
          <cell r="N446">
            <v>0.11987745498579144</v>
          </cell>
          <cell r="V446">
            <v>3</v>
          </cell>
        </row>
        <row r="447">
          <cell r="F447">
            <v>442</v>
          </cell>
          <cell r="G447">
            <v>5.0969616168258014E-2</v>
          </cell>
          <cell r="H447">
            <v>5.0692650223457925E-2</v>
          </cell>
          <cell r="I447">
            <v>5.0509999999999999E-2</v>
          </cell>
          <cell r="L447">
            <v>5.0509999999999999E-2</v>
          </cell>
          <cell r="M447">
            <v>1.0042091666666666</v>
          </cell>
          <cell r="N447">
            <v>0.11937508483710196</v>
          </cell>
          <cell r="V447">
            <v>4</v>
          </cell>
        </row>
        <row r="448">
          <cell r="F448">
            <v>443</v>
          </cell>
          <cell r="G448">
            <v>5.0940682551776195E-2</v>
          </cell>
          <cell r="H448">
            <v>5.0665758796289317E-2</v>
          </cell>
          <cell r="I448">
            <v>5.0509999999999999E-2</v>
          </cell>
          <cell r="L448">
            <v>5.0509999999999999E-2</v>
          </cell>
          <cell r="M448">
            <v>1.0042091666666666</v>
          </cell>
          <cell r="N448">
            <v>0.11887472132260159</v>
          </cell>
          <cell r="V448">
            <v>5</v>
          </cell>
        </row>
        <row r="449">
          <cell r="F449">
            <v>444</v>
          </cell>
          <cell r="G449">
            <v>5.0910047390039903E-2</v>
          </cell>
          <cell r="H449">
            <v>5.0632144735484275E-2</v>
          </cell>
          <cell r="I449">
            <v>5.042E-2</v>
          </cell>
          <cell r="L449">
            <v>5.042E-2</v>
          </cell>
          <cell r="M449">
            <v>1.0042016666666667</v>
          </cell>
          <cell r="N449">
            <v>0.11837645509370302</v>
          </cell>
          <cell r="V449">
            <v>0</v>
          </cell>
        </row>
        <row r="450">
          <cell r="F450">
            <v>445</v>
          </cell>
          <cell r="G450">
            <v>5.0881114397824501E-2</v>
          </cell>
          <cell r="H450">
            <v>5.0605253509155901E-2</v>
          </cell>
          <cell r="I450">
            <v>5.0430000000000003E-2</v>
          </cell>
          <cell r="L450">
            <v>5.0430000000000003E-2</v>
          </cell>
          <cell r="M450">
            <v>1.0042025000000001</v>
          </cell>
          <cell r="N450">
            <v>0.11788115776250424</v>
          </cell>
          <cell r="V450">
            <v>1</v>
          </cell>
        </row>
        <row r="451">
          <cell r="F451">
            <v>446</v>
          </cell>
          <cell r="G451">
            <v>5.0850479922490699E-2</v>
          </cell>
          <cell r="H451">
            <v>5.0575001105480411E-2</v>
          </cell>
          <cell r="I451">
            <v>5.0410000000000003E-2</v>
          </cell>
          <cell r="L451">
            <v>5.0410000000000003E-2</v>
          </cell>
          <cell r="M451">
            <v>1.0042008333333334</v>
          </cell>
          <cell r="N451">
            <v>0.1173878353843017</v>
          </cell>
          <cell r="V451">
            <v>2</v>
          </cell>
        </row>
        <row r="452">
          <cell r="F452">
            <v>447</v>
          </cell>
          <cell r="G452">
            <v>5.0823249639305956E-2</v>
          </cell>
          <cell r="H452">
            <v>5.0548110236198873E-2</v>
          </cell>
          <cell r="I452">
            <v>5.0339999999999996E-2</v>
          </cell>
          <cell r="L452">
            <v>5.0339999999999996E-2</v>
          </cell>
          <cell r="M452">
            <v>1.0041949999999999</v>
          </cell>
          <cell r="N452">
            <v>0.11689677152989983</v>
          </cell>
          <cell r="V452">
            <v>3</v>
          </cell>
        </row>
        <row r="453">
          <cell r="F453">
            <v>448</v>
          </cell>
          <cell r="G453">
            <v>5.0792615799519769E-2</v>
          </cell>
          <cell r="H453">
            <v>5.0517858033363616E-2</v>
          </cell>
          <cell r="I453">
            <v>5.0339999999999996E-2</v>
          </cell>
          <cell r="L453">
            <v>5.0339999999999996E-2</v>
          </cell>
          <cell r="M453">
            <v>1.0041949999999999</v>
          </cell>
          <cell r="N453">
            <v>0.11640843813193637</v>
          </cell>
          <cell r="V453">
            <v>4</v>
          </cell>
        </row>
        <row r="454">
          <cell r="F454">
            <v>449</v>
          </cell>
          <cell r="G454">
            <v>5.0763684271887932E-2</v>
          </cell>
          <cell r="H454">
            <v>5.0487606056472067E-2</v>
          </cell>
          <cell r="I454">
            <v>5.0330000000000007E-2</v>
          </cell>
          <cell r="L454">
            <v>5.0330000000000007E-2</v>
          </cell>
          <cell r="M454">
            <v>1.0041941666666667</v>
          </cell>
          <cell r="N454">
            <v>0.115922144734774</v>
          </cell>
          <cell r="V454">
            <v>5</v>
          </cell>
        </row>
        <row r="455">
          <cell r="F455">
            <v>450</v>
          </cell>
          <cell r="G455">
            <v>5.0734753128398147E-2</v>
          </cell>
          <cell r="H455">
            <v>5.0460715588867444E-2</v>
          </cell>
          <cell r="I455">
            <v>5.0250000000000003E-2</v>
          </cell>
          <cell r="L455">
            <v>5.0250000000000003E-2</v>
          </cell>
          <cell r="M455">
            <v>1.0041875</v>
          </cell>
          <cell r="N455">
            <v>0.11543797861280877</v>
          </cell>
          <cell r="V455">
            <v>0</v>
          </cell>
        </row>
        <row r="456">
          <cell r="F456">
            <v>451</v>
          </cell>
          <cell r="G456">
            <v>5.0705822200987516E-2</v>
          </cell>
          <cell r="H456">
            <v>5.0430463812812576E-2</v>
          </cell>
          <cell r="I456">
            <v>5.0250000000000003E-2</v>
          </cell>
          <cell r="L456">
            <v>5.0250000000000003E-2</v>
          </cell>
          <cell r="M456">
            <v>1.0041875</v>
          </cell>
          <cell r="N456">
            <v>0.11495659785927306</v>
          </cell>
          <cell r="V456">
            <v>1</v>
          </cell>
        </row>
        <row r="457">
          <cell r="F457">
            <v>452</v>
          </cell>
          <cell r="G457">
            <v>5.0676891681722402E-2</v>
          </cell>
          <cell r="H457">
            <v>5.040357354604641E-2</v>
          </cell>
          <cell r="I457">
            <v>5.0250000000000003E-2</v>
          </cell>
          <cell r="L457">
            <v>5.0250000000000003E-2</v>
          </cell>
          <cell r="M457">
            <v>1.0041875</v>
          </cell>
          <cell r="N457">
            <v>0.11447722448175571</v>
          </cell>
          <cell r="V457">
            <v>2</v>
          </cell>
        </row>
        <row r="458">
          <cell r="F458">
            <v>453</v>
          </cell>
          <cell r="G458">
            <v>5.0646259799354443E-2</v>
          </cell>
          <cell r="H458">
            <v>5.0373322196769266E-2</v>
          </cell>
          <cell r="I458">
            <v>5.0160000000000003E-2</v>
          </cell>
          <cell r="L458">
            <v>5.0160000000000003E-2</v>
          </cell>
          <cell r="M458">
            <v>1.0041800000000001</v>
          </cell>
          <cell r="N458">
            <v>0.1139998501094225</v>
          </cell>
          <cell r="V458">
            <v>3</v>
          </cell>
        </row>
        <row r="459">
          <cell r="F459">
            <v>454</v>
          </cell>
          <cell r="G459">
            <v>5.0619031662834324E-2</v>
          </cell>
          <cell r="H459">
            <v>5.0346432108523409E-2</v>
          </cell>
          <cell r="I459">
            <v>5.0170000000000006E-2</v>
          </cell>
          <cell r="L459">
            <v>5.0170000000000006E-2</v>
          </cell>
          <cell r="M459">
            <v>1.0041808333333333</v>
          </cell>
          <cell r="N459">
            <v>0.1135253142956666</v>
          </cell>
          <cell r="V459">
            <v>4</v>
          </cell>
        </row>
        <row r="460">
          <cell r="F460">
            <v>455</v>
          </cell>
          <cell r="G460">
            <v>5.0590102175915419E-2</v>
          </cell>
          <cell r="H460">
            <v>5.0316180985188197E-2</v>
          </cell>
          <cell r="I460">
            <v>5.0160000000000003E-2</v>
          </cell>
          <cell r="L460">
            <v>5.0160000000000003E-2</v>
          </cell>
          <cell r="M460">
            <v>1.0041800000000001</v>
          </cell>
          <cell r="N460">
            <v>0.11305265996645684</v>
          </cell>
          <cell r="V460">
            <v>5</v>
          </cell>
        </row>
        <row r="461">
          <cell r="F461">
            <v>456</v>
          </cell>
          <cell r="G461">
            <v>5.0561173073117693E-2</v>
          </cell>
          <cell r="H461">
            <v>5.0285930062686113E-2</v>
          </cell>
          <cell r="I461">
            <v>5.008E-2</v>
          </cell>
          <cell r="L461">
            <v>5.008E-2</v>
          </cell>
          <cell r="M461">
            <v>1.0041733333333334</v>
          </cell>
          <cell r="N461">
            <v>0.11258206692670322</v>
          </cell>
          <cell r="V461">
            <v>0</v>
          </cell>
        </row>
        <row r="462">
          <cell r="F462">
            <v>457</v>
          </cell>
          <cell r="G462">
            <v>5.0532244186386688E-2</v>
          </cell>
          <cell r="H462">
            <v>5.0259040376110953E-2</v>
          </cell>
          <cell r="I462">
            <v>5.008E-2</v>
          </cell>
          <cell r="L462">
            <v>5.008E-2</v>
          </cell>
          <cell r="M462">
            <v>1.0041733333333334</v>
          </cell>
          <cell r="N462">
            <v>0.11211417709429636</v>
          </cell>
          <cell r="V462">
            <v>1</v>
          </cell>
        </row>
        <row r="463">
          <cell r="F463">
            <v>458</v>
          </cell>
          <cell r="G463">
            <v>5.0503315707778107E-2</v>
          </cell>
          <cell r="H463">
            <v>5.0232150868055214E-2</v>
          </cell>
          <cell r="I463">
            <v>5.0069999999999996E-2</v>
          </cell>
          <cell r="L463">
            <v>5.0069999999999996E-2</v>
          </cell>
          <cell r="M463">
            <v>1.0041724999999999</v>
          </cell>
          <cell r="N463">
            <v>0.11164823180688893</v>
          </cell>
          <cell r="V463">
            <v>2</v>
          </cell>
        </row>
        <row r="464">
          <cell r="F464">
            <v>459</v>
          </cell>
          <cell r="G464">
            <v>5.0474387613279603E-2</v>
          </cell>
          <cell r="H464">
            <v>5.0205261516203414E-2</v>
          </cell>
          <cell r="I464">
            <v>0.05</v>
          </cell>
          <cell r="L464">
            <v>0.05</v>
          </cell>
          <cell r="M464">
            <v>1.0041666666666667</v>
          </cell>
          <cell r="N464">
            <v>0.11118431525150205</v>
          </cell>
          <cell r="V464">
            <v>3</v>
          </cell>
        </row>
        <row r="465">
          <cell r="F465">
            <v>460</v>
          </cell>
          <cell r="G465">
            <v>5.0443758120352733E-2</v>
          </cell>
          <cell r="H465">
            <v>5.0175011020474614E-2</v>
          </cell>
          <cell r="I465">
            <v>0.05</v>
          </cell>
          <cell r="L465">
            <v>0.05</v>
          </cell>
          <cell r="M465">
            <v>1.0041666666666667</v>
          </cell>
          <cell r="N465">
            <v>0.11072296954506428</v>
          </cell>
          <cell r="V465">
            <v>4</v>
          </cell>
        </row>
        <row r="466">
          <cell r="F466">
            <v>461</v>
          </cell>
          <cell r="G466">
            <v>5.0414830698039204E-2</v>
          </cell>
          <cell r="H466">
            <v>5.0144760750683304E-2</v>
          </cell>
          <cell r="I466">
            <v>4.999E-2</v>
          </cell>
          <cell r="L466">
            <v>4.999E-2</v>
          </cell>
          <cell r="M466">
            <v>1.0041658333333334</v>
          </cell>
          <cell r="N466">
            <v>0.1102635381361636</v>
          </cell>
          <cell r="V466">
            <v>5</v>
          </cell>
        </row>
        <row r="467">
          <cell r="F467">
            <v>462</v>
          </cell>
          <cell r="G467">
            <v>5.0385903659824649E-2</v>
          </cell>
          <cell r="H467">
            <v>5.0114510681722457E-2</v>
          </cell>
          <cell r="I467">
            <v>4.9909999999999996E-2</v>
          </cell>
          <cell r="L467">
            <v>4.9909999999999996E-2</v>
          </cell>
          <cell r="M467">
            <v>1.0041591666666667</v>
          </cell>
          <cell r="N467">
            <v>0.10980610420705438</v>
          </cell>
          <cell r="V467">
            <v>0</v>
          </cell>
        </row>
        <row r="468">
          <cell r="F468">
            <v>463</v>
          </cell>
          <cell r="G468">
            <v>5.0356976837663936E-2</v>
          </cell>
          <cell r="H468">
            <v>5.0084260637866862E-2</v>
          </cell>
          <cell r="I468">
            <v>4.9909999999999996E-2</v>
          </cell>
          <cell r="L468">
            <v>4.9909999999999996E-2</v>
          </cell>
          <cell r="M468">
            <v>1.0041591666666667</v>
          </cell>
          <cell r="N468">
            <v>0.10935129395029941</v>
          </cell>
          <cell r="V468">
            <v>1</v>
          </cell>
        </row>
        <row r="469">
          <cell r="F469">
            <v>464</v>
          </cell>
          <cell r="G469">
            <v>5.0328050423602555E-2</v>
          </cell>
          <cell r="H469">
            <v>5.0057371910826376E-2</v>
          </cell>
          <cell r="I469">
            <v>4.99E-2</v>
          </cell>
          <cell r="L469">
            <v>4.99E-2</v>
          </cell>
          <cell r="M469">
            <v>1.0041583333333333</v>
          </cell>
          <cell r="N469">
            <v>0.10889836749017984</v>
          </cell>
          <cell r="V469">
            <v>2</v>
          </cell>
        </row>
        <row r="470">
          <cell r="F470">
            <v>465</v>
          </cell>
          <cell r="G470">
            <v>5.0300825924805004E-2</v>
          </cell>
          <cell r="H470">
            <v>5.0030483339988052E-2</v>
          </cell>
          <cell r="I470">
            <v>4.9820000000000003E-2</v>
          </cell>
          <cell r="L470">
            <v>4.9820000000000003E-2</v>
          </cell>
          <cell r="M470">
            <v>1.0041516666666668</v>
          </cell>
          <cell r="N470">
            <v>0.10844740702264402</v>
          </cell>
          <cell r="V470">
            <v>3</v>
          </cell>
        </row>
        <row r="471">
          <cell r="F471">
            <v>466</v>
          </cell>
          <cell r="G471">
            <v>5.0273601606752649E-2</v>
          </cell>
          <cell r="H471">
            <v>5.000359476914884E-2</v>
          </cell>
          <cell r="I471">
            <v>4.9829999999999999E-2</v>
          </cell>
          <cell r="L471">
            <v>4.9829999999999999E-2</v>
          </cell>
          <cell r="M471">
            <v>1.0041525</v>
          </cell>
          <cell r="N471">
            <v>0.10799903104542044</v>
          </cell>
          <cell r="V471">
            <v>4</v>
          </cell>
        </row>
        <row r="472">
          <cell r="F472">
            <v>467</v>
          </cell>
          <cell r="G472">
            <v>5.0242974681037555E-2</v>
          </cell>
          <cell r="H472">
            <v>4.9973345352889886E-2</v>
          </cell>
          <cell r="I472">
            <v>4.9820000000000003E-2</v>
          </cell>
          <cell r="L472">
            <v>4.9820000000000003E-2</v>
          </cell>
          <cell r="M472">
            <v>1.0041516666666668</v>
          </cell>
          <cell r="N472">
            <v>0.1075524196229362</v>
          </cell>
          <cell r="V472">
            <v>5</v>
          </cell>
        </row>
        <row r="473">
          <cell r="F473">
            <v>468</v>
          </cell>
          <cell r="G473">
            <v>5.0212348187409717E-2</v>
          </cell>
          <cell r="H473">
            <v>4.994645716139523E-2</v>
          </cell>
          <cell r="I473">
            <v>4.9739999999999999E-2</v>
          </cell>
          <cell r="L473">
            <v>4.9739999999999999E-2</v>
          </cell>
          <cell r="M473">
            <v>1.0041450000000001</v>
          </cell>
          <cell r="N473">
            <v>0.10710774397254351</v>
          </cell>
          <cell r="V473">
            <v>0</v>
          </cell>
        </row>
        <row r="474">
          <cell r="F474">
            <v>469</v>
          </cell>
          <cell r="G474">
            <v>5.0183423405697702E-2</v>
          </cell>
          <cell r="H474">
            <v>4.9919568969900574E-2</v>
          </cell>
          <cell r="I474">
            <v>4.9739999999999999E-2</v>
          </cell>
          <cell r="L474">
            <v>4.9739999999999999E-2</v>
          </cell>
          <cell r="M474">
            <v>1.0041450000000001</v>
          </cell>
          <cell r="N474">
            <v>0.10666561499837524</v>
          </cell>
          <cell r="V474">
            <v>1</v>
          </cell>
        </row>
        <row r="475">
          <cell r="F475">
            <v>470</v>
          </cell>
          <cell r="G475">
            <v>5.0154499032061484E-2</v>
          </cell>
          <cell r="H475">
            <v>4.9889319955298106E-2</v>
          </cell>
          <cell r="I475">
            <v>4.9739999999999999E-2</v>
          </cell>
          <cell r="L475">
            <v>4.9739999999999999E-2</v>
          </cell>
          <cell r="M475">
            <v>1.0041450000000001</v>
          </cell>
          <cell r="N475">
            <v>0.10622531108393232</v>
          </cell>
          <cell r="V475">
            <v>2</v>
          </cell>
        </row>
        <row r="476">
          <cell r="F476">
            <v>471</v>
          </cell>
          <cell r="G476">
            <v>5.0123873656756412E-2</v>
          </cell>
          <cell r="H476">
            <v>4.985571019010937E-2</v>
          </cell>
          <cell r="I476">
            <v>4.9660000000000003E-2</v>
          </cell>
          <cell r="L476">
            <v>4.9660000000000003E-2</v>
          </cell>
          <cell r="M476">
            <v>1.0041383333333334</v>
          </cell>
          <cell r="N476">
            <v>0.10578682469556919</v>
          </cell>
          <cell r="V476">
            <v>3</v>
          </cell>
        </row>
        <row r="477">
          <cell r="F477">
            <v>472</v>
          </cell>
          <cell r="G477">
            <v>5.0093248535611146E-2</v>
          </cell>
          <cell r="H477">
            <v>4.9825461451646014E-2</v>
          </cell>
          <cell r="I477">
            <v>4.965E-2</v>
          </cell>
          <cell r="L477">
            <v>4.965E-2</v>
          </cell>
          <cell r="M477">
            <v>1.0041374999999999</v>
          </cell>
          <cell r="N477">
            <v>0.10535084777054542</v>
          </cell>
          <cell r="V477">
            <v>4</v>
          </cell>
        </row>
        <row r="478">
          <cell r="F478">
            <v>473</v>
          </cell>
          <cell r="G478">
            <v>5.0064325218149186E-2</v>
          </cell>
          <cell r="H478">
            <v>4.979857386263653E-2</v>
          </cell>
          <cell r="I478">
            <v>4.9640000000000004E-2</v>
          </cell>
          <cell r="L478">
            <v>4.9640000000000004E-2</v>
          </cell>
          <cell r="M478">
            <v>1.0041366666666667</v>
          </cell>
          <cell r="N478">
            <v>0.10491675469798252</v>
          </cell>
          <cell r="V478">
            <v>5</v>
          </cell>
        </row>
        <row r="479">
          <cell r="F479">
            <v>474</v>
          </cell>
          <cell r="G479">
            <v>5.0037103633766566E-2</v>
          </cell>
          <cell r="H479">
            <v>4.977168642982388E-2</v>
          </cell>
          <cell r="I479">
            <v>4.9569999999999996E-2</v>
          </cell>
          <cell r="L479">
            <v>4.9569999999999996E-2</v>
          </cell>
          <cell r="M479">
            <v>1.0041308333333334</v>
          </cell>
          <cell r="N479">
            <v>0.10448453699660655</v>
          </cell>
          <cell r="V479">
            <v>0</v>
          </cell>
        </row>
        <row r="480">
          <cell r="F480">
            <v>475</v>
          </cell>
          <cell r="G480">
            <v>5.0413098959660729E-2</v>
          </cell>
          <cell r="H480">
            <v>4.9741438093012569E-2</v>
          </cell>
          <cell r="I480">
            <v>4.9569999999999996E-2</v>
          </cell>
          <cell r="L480">
            <v>4.9569999999999996E-2</v>
          </cell>
          <cell r="M480">
            <v>1.0041308333333334</v>
          </cell>
          <cell r="N480">
            <v>0.10405470435536525</v>
          </cell>
          <cell r="V480">
            <v>1</v>
          </cell>
        </row>
        <row r="481">
          <cell r="F481">
            <v>476</v>
          </cell>
          <cell r="G481">
            <v>5.0789163246494073E-2</v>
          </cell>
          <cell r="H481">
            <v>4.9711189982130755E-2</v>
          </cell>
          <cell r="I481">
            <v>4.9560000000000007E-2</v>
          </cell>
          <cell r="L481">
            <v>4.9560000000000007E-2</v>
          </cell>
          <cell r="M481">
            <v>1.00413</v>
          </cell>
          <cell r="N481">
            <v>0.10362663997672804</v>
          </cell>
          <cell r="V481">
            <v>2</v>
          </cell>
        </row>
        <row r="482">
          <cell r="F482">
            <v>477</v>
          </cell>
          <cell r="G482">
            <v>5.1166998780937334E-2</v>
          </cell>
          <cell r="H482">
            <v>4.9684302950969261E-2</v>
          </cell>
          <cell r="I482">
            <v>4.9480000000000003E-2</v>
          </cell>
          <cell r="L482">
            <v>4.9480000000000003E-2</v>
          </cell>
          <cell r="M482">
            <v>1.0041233333333333</v>
          </cell>
          <cell r="N482">
            <v>0.10320042223290614</v>
          </cell>
          <cell r="V482">
            <v>3</v>
          </cell>
        </row>
        <row r="483">
          <cell r="F483">
            <v>478</v>
          </cell>
          <cell r="G483">
            <v>5.1558524730372479E-2</v>
          </cell>
          <cell r="H483">
            <v>5.0457305096854199E-2</v>
          </cell>
          <cell r="I483">
            <v>4.9480000000000003E-2</v>
          </cell>
          <cell r="L483">
            <v>4.9480000000000003E-2</v>
          </cell>
          <cell r="M483">
            <v>1.0041233333333333</v>
          </cell>
          <cell r="N483">
            <v>0.10277663988776892</v>
          </cell>
          <cell r="V483">
            <v>4</v>
          </cell>
        </row>
        <row r="484">
          <cell r="F484">
            <v>479</v>
          </cell>
          <cell r="G484">
            <v>5.1950125414127246E-2</v>
          </cell>
          <cell r="H484">
            <v>5.1230454793084412E-2</v>
          </cell>
          <cell r="I484">
            <v>4.9480000000000003E-2</v>
          </cell>
          <cell r="L484">
            <v>4.9480000000000003E-2</v>
          </cell>
          <cell r="M484">
            <v>1.0041233333333333</v>
          </cell>
          <cell r="N484">
            <v>0.10235459776299285</v>
          </cell>
          <cell r="V484">
            <v>5</v>
          </cell>
        </row>
        <row r="485">
          <cell r="F485">
            <v>480</v>
          </cell>
          <cell r="G485">
            <v>5.234180084646578E-2</v>
          </cell>
          <cell r="H485">
            <v>5.2003752067824038E-2</v>
          </cell>
          <cell r="I485">
            <v>5.178E-2</v>
          </cell>
          <cell r="L485">
            <v>5.178E-2</v>
          </cell>
          <cell r="M485">
            <v>1.0043150000000001</v>
          </cell>
          <cell r="N485">
            <v>0.10193428871253485</v>
          </cell>
          <cell r="V485">
            <v>0</v>
          </cell>
        </row>
        <row r="486">
          <cell r="F486">
            <v>481</v>
          </cell>
          <cell r="G486">
            <v>5.234180084646578E-2</v>
          </cell>
          <cell r="H486">
            <v>5.2003752067824038E-2</v>
          </cell>
          <cell r="I486">
            <v>5.178E-2</v>
          </cell>
          <cell r="L486">
            <v>5.178E-2</v>
          </cell>
          <cell r="M486">
            <v>1.0043150000000001</v>
          </cell>
          <cell r="N486">
            <v>0.10149633203978317</v>
          </cell>
          <cell r="V486">
            <v>1</v>
          </cell>
        </row>
        <row r="487">
          <cell r="F487">
            <v>482</v>
          </cell>
          <cell r="G487">
            <v>5.234180084646578E-2</v>
          </cell>
          <cell r="H487">
            <v>5.2003752067824038E-2</v>
          </cell>
          <cell r="I487">
            <v>5.178E-2</v>
          </cell>
          <cell r="L487">
            <v>5.178E-2</v>
          </cell>
          <cell r="M487">
            <v>1.0043150000000001</v>
          </cell>
          <cell r="N487">
            <v>0.10106025703069571</v>
          </cell>
          <cell r="V487">
            <v>2</v>
          </cell>
        </row>
        <row r="488">
          <cell r="F488">
            <v>483</v>
          </cell>
          <cell r="G488">
            <v>5.234180084646578E-2</v>
          </cell>
          <cell r="H488">
            <v>5.2003752067824038E-2</v>
          </cell>
          <cell r="I488">
            <v>5.178E-2</v>
          </cell>
          <cell r="L488">
            <v>5.178E-2</v>
          </cell>
          <cell r="M488">
            <v>1.0043150000000001</v>
          </cell>
          <cell r="N488">
            <v>0.10062605560077835</v>
          </cell>
          <cell r="V488">
            <v>3</v>
          </cell>
        </row>
        <row r="489">
          <cell r="F489">
            <v>484</v>
          </cell>
          <cell r="G489">
            <v>5.234180084646578E-2</v>
          </cell>
          <cell r="H489">
            <v>5.2003752067824038E-2</v>
          </cell>
          <cell r="I489">
            <v>5.178E-2</v>
          </cell>
          <cell r="L489">
            <v>5.178E-2</v>
          </cell>
          <cell r="M489">
            <v>1.0043150000000001</v>
          </cell>
          <cell r="N489">
            <v>0.10019371970027167</v>
          </cell>
          <cell r="V489">
            <v>4</v>
          </cell>
        </row>
        <row r="490">
          <cell r="F490">
            <v>485</v>
          </cell>
          <cell r="G490">
            <v>5.2341800846465336E-2</v>
          </cell>
          <cell r="H490">
            <v>5.2003752067824038E-2</v>
          </cell>
          <cell r="I490">
            <v>5.178E-2</v>
          </cell>
          <cell r="L490">
            <v>5.178E-2</v>
          </cell>
          <cell r="M490">
            <v>1.0043150000000001</v>
          </cell>
          <cell r="N490">
            <v>9.9763241314001744E-2</v>
          </cell>
          <cell r="V490">
            <v>5</v>
          </cell>
        </row>
        <row r="491">
          <cell r="F491">
            <v>486</v>
          </cell>
          <cell r="G491">
            <v>5.234180084646578E-2</v>
          </cell>
          <cell r="H491">
            <v>5.2003752067824038E-2</v>
          </cell>
          <cell r="I491">
            <v>5.178E-2</v>
          </cell>
          <cell r="L491">
            <v>5.178E-2</v>
          </cell>
          <cell r="M491">
            <v>1.0043150000000001</v>
          </cell>
          <cell r="N491">
            <v>9.9334612461231528E-2</v>
          </cell>
          <cell r="V491">
            <v>0</v>
          </cell>
        </row>
        <row r="492">
          <cell r="F492">
            <v>487</v>
          </cell>
          <cell r="G492">
            <v>5.234180084646578E-2</v>
          </cell>
          <cell r="H492">
            <v>5.2003752067824038E-2</v>
          </cell>
          <cell r="I492">
            <v>5.178E-2</v>
          </cell>
          <cell r="L492">
            <v>5.178E-2</v>
          </cell>
          <cell r="M492">
            <v>1.0043150000000001</v>
          </cell>
          <cell r="N492">
            <v>9.8907825195512888E-2</v>
          </cell>
          <cell r="V492">
            <v>1</v>
          </cell>
        </row>
        <row r="493">
          <cell r="F493">
            <v>488</v>
          </cell>
          <cell r="G493">
            <v>5.234180084646578E-2</v>
          </cell>
          <cell r="H493">
            <v>5.2003752067824038E-2</v>
          </cell>
          <cell r="I493">
            <v>5.178E-2</v>
          </cell>
          <cell r="L493">
            <v>5.178E-2</v>
          </cell>
          <cell r="M493">
            <v>1.0043150000000001</v>
          </cell>
          <cell r="N493">
            <v>9.8482871604539293E-2</v>
          </cell>
          <cell r="V493">
            <v>2</v>
          </cell>
        </row>
        <row r="494">
          <cell r="F494">
            <v>489</v>
          </cell>
          <cell r="G494">
            <v>5.2341800846465336E-2</v>
          </cell>
          <cell r="H494">
            <v>5.2003752067824038E-2</v>
          </cell>
          <cell r="I494">
            <v>5.178E-2</v>
          </cell>
          <cell r="L494">
            <v>5.178E-2</v>
          </cell>
          <cell r="M494">
            <v>1.0043150000000001</v>
          </cell>
          <cell r="N494">
            <v>9.8059743809999142E-2</v>
          </cell>
          <cell r="V494">
            <v>3</v>
          </cell>
        </row>
        <row r="495">
          <cell r="F495">
            <v>490</v>
          </cell>
          <cell r="G495">
            <v>5.234180084646578E-2</v>
          </cell>
          <cell r="H495">
            <v>5.2003752067824038E-2</v>
          </cell>
          <cell r="I495">
            <v>5.178E-2</v>
          </cell>
          <cell r="L495">
            <v>5.178E-2</v>
          </cell>
          <cell r="M495">
            <v>1.0043150000000001</v>
          </cell>
          <cell r="N495">
            <v>9.7638433967429675E-2</v>
          </cell>
          <cell r="V495">
            <v>4</v>
          </cell>
        </row>
        <row r="496">
          <cell r="F496">
            <v>491</v>
          </cell>
          <cell r="G496">
            <v>5.2341800846465336E-2</v>
          </cell>
          <cell r="H496">
            <v>5.2003752067824038E-2</v>
          </cell>
          <cell r="I496">
            <v>5.178E-2</v>
          </cell>
          <cell r="L496">
            <v>5.178E-2</v>
          </cell>
          <cell r="M496">
            <v>1.0043150000000001</v>
          </cell>
          <cell r="N496">
            <v>9.7218934266071574E-2</v>
          </cell>
          <cell r="V496">
            <v>5</v>
          </cell>
        </row>
        <row r="497">
          <cell r="F497">
            <v>492</v>
          </cell>
          <cell r="G497">
            <v>5.2341800846465336E-2</v>
          </cell>
          <cell r="H497">
            <v>5.2003752067824038E-2</v>
          </cell>
          <cell r="I497">
            <v>5.178E-2</v>
          </cell>
          <cell r="L497">
            <v>5.178E-2</v>
          </cell>
          <cell r="M497">
            <v>1.0043150000000001</v>
          </cell>
          <cell r="N497">
            <v>9.6801236928724124E-2</v>
          </cell>
          <cell r="V497">
            <v>0</v>
          </cell>
        </row>
        <row r="498">
          <cell r="F498">
            <v>493</v>
          </cell>
          <cell r="G498">
            <v>5.234180084646578E-2</v>
          </cell>
          <cell r="H498">
            <v>5.2003752067824038E-2</v>
          </cell>
          <cell r="I498">
            <v>5.178E-2</v>
          </cell>
          <cell r="L498">
            <v>5.178E-2</v>
          </cell>
          <cell r="M498">
            <v>1.0043150000000001</v>
          </cell>
          <cell r="N498">
            <v>9.6385334211601059E-2</v>
          </cell>
          <cell r="V498">
            <v>1</v>
          </cell>
        </row>
        <row r="499">
          <cell r="F499">
            <v>494</v>
          </cell>
          <cell r="G499">
            <v>5.234180084646578E-2</v>
          </cell>
          <cell r="H499">
            <v>5.2003752067824038E-2</v>
          </cell>
          <cell r="I499">
            <v>5.178E-2</v>
          </cell>
          <cell r="L499">
            <v>5.178E-2</v>
          </cell>
          <cell r="M499">
            <v>1.0043150000000001</v>
          </cell>
          <cell r="N499">
            <v>9.5971218404186986E-2</v>
          </cell>
          <cell r="V499">
            <v>2</v>
          </cell>
        </row>
        <row r="500">
          <cell r="F500">
            <v>495</v>
          </cell>
          <cell r="G500">
            <v>5.234180084646578E-2</v>
          </cell>
          <cell r="H500">
            <v>5.2003752067824038E-2</v>
          </cell>
          <cell r="I500">
            <v>5.178E-2</v>
          </cell>
          <cell r="L500">
            <v>5.178E-2</v>
          </cell>
          <cell r="M500">
            <v>1.0043150000000001</v>
          </cell>
          <cell r="N500">
            <v>9.5558881829094444E-2</v>
          </cell>
          <cell r="V500">
            <v>3</v>
          </cell>
        </row>
        <row r="501">
          <cell r="F501">
            <v>496</v>
          </cell>
          <cell r="G501">
            <v>5.234180084646578E-2</v>
          </cell>
          <cell r="H501">
            <v>5.2003752067824038E-2</v>
          </cell>
          <cell r="I501">
            <v>5.178E-2</v>
          </cell>
          <cell r="L501">
            <v>5.178E-2</v>
          </cell>
          <cell r="M501">
            <v>1.0043150000000001</v>
          </cell>
          <cell r="N501">
            <v>9.5148316841921543E-2</v>
          </cell>
          <cell r="V501">
            <v>4</v>
          </cell>
        </row>
        <row r="502">
          <cell r="F502">
            <v>497</v>
          </cell>
          <cell r="G502">
            <v>5.234180084646578E-2</v>
          </cell>
          <cell r="H502">
            <v>5.2003752067824927E-2</v>
          </cell>
          <cell r="I502">
            <v>5.178E-2</v>
          </cell>
          <cell r="L502">
            <v>5.178E-2</v>
          </cell>
          <cell r="M502">
            <v>1.0043150000000001</v>
          </cell>
          <cell r="N502">
            <v>9.4739515831110302E-2</v>
          </cell>
          <cell r="V502">
            <v>5</v>
          </cell>
        </row>
        <row r="503">
          <cell r="F503">
            <v>498</v>
          </cell>
          <cell r="G503">
            <v>5.2341800846466224E-2</v>
          </cell>
          <cell r="H503">
            <v>5.2003752067824927E-2</v>
          </cell>
          <cell r="I503">
            <v>5.178E-2</v>
          </cell>
          <cell r="L503">
            <v>5.178E-2</v>
          </cell>
          <cell r="M503">
            <v>1.0043150000000001</v>
          </cell>
          <cell r="N503">
            <v>9.4332471217805469E-2</v>
          </cell>
          <cell r="V503">
            <v>0</v>
          </cell>
        </row>
        <row r="504">
          <cell r="F504">
            <v>499</v>
          </cell>
          <cell r="G504">
            <v>5.2341800846466224E-2</v>
          </cell>
          <cell r="H504">
            <v>5.2003752067824038E-2</v>
          </cell>
          <cell r="I504">
            <v>5.178E-2</v>
          </cell>
          <cell r="L504">
            <v>5.178E-2</v>
          </cell>
          <cell r="M504">
            <v>1.0043150000000001</v>
          </cell>
          <cell r="N504">
            <v>9.3927175455714051E-2</v>
          </cell>
          <cell r="V504">
            <v>1</v>
          </cell>
        </row>
        <row r="505">
          <cell r="F505">
            <v>500</v>
          </cell>
          <cell r="G505">
            <v>5.2341800846466224E-2</v>
          </cell>
          <cell r="H505">
            <v>5.2003752067824927E-2</v>
          </cell>
          <cell r="I505">
            <v>5.178E-2</v>
          </cell>
          <cell r="L505">
            <v>5.178E-2</v>
          </cell>
          <cell r="M505">
            <v>1.0043150000000001</v>
          </cell>
          <cell r="N505">
            <v>9.3523621030965426E-2</v>
          </cell>
          <cell r="V505">
            <v>2</v>
          </cell>
        </row>
        <row r="506">
          <cell r="F506">
            <v>501</v>
          </cell>
          <cell r="G506">
            <v>5.234180084646578E-2</v>
          </cell>
          <cell r="H506">
            <v>5.2003752067824038E-2</v>
          </cell>
          <cell r="I506">
            <v>5.178E-2</v>
          </cell>
          <cell r="L506">
            <v>5.178E-2</v>
          </cell>
          <cell r="M506">
            <v>1.0043150000000001</v>
          </cell>
          <cell r="N506">
            <v>9.3121800461972007E-2</v>
          </cell>
          <cell r="V506">
            <v>3</v>
          </cell>
        </row>
        <row r="507">
          <cell r="F507">
            <v>502</v>
          </cell>
          <cell r="G507">
            <v>5.234180084646578E-2</v>
          </cell>
          <cell r="H507">
            <v>5.2003752067824927E-2</v>
          </cell>
          <cell r="I507">
            <v>5.178E-2</v>
          </cell>
          <cell r="L507">
            <v>5.178E-2</v>
          </cell>
          <cell r="M507">
            <v>1.0043150000000001</v>
          </cell>
          <cell r="N507">
            <v>9.2721706299290566E-2</v>
          </cell>
          <cell r="V507">
            <v>4</v>
          </cell>
        </row>
        <row r="508">
          <cell r="F508">
            <v>503</v>
          </cell>
          <cell r="G508">
            <v>5.234180084646578E-2</v>
          </cell>
          <cell r="H508">
            <v>5.2003752067824927E-2</v>
          </cell>
          <cell r="I508">
            <v>5.178E-2</v>
          </cell>
          <cell r="L508">
            <v>5.178E-2</v>
          </cell>
          <cell r="M508">
            <v>1.0043150000000001</v>
          </cell>
          <cell r="N508">
            <v>9.232333112548409E-2</v>
          </cell>
          <cell r="V508">
            <v>5</v>
          </cell>
        </row>
        <row r="509">
          <cell r="F509">
            <v>504</v>
          </cell>
          <cell r="G509">
            <v>5.234180084646578E-2</v>
          </cell>
          <cell r="H509">
            <v>5.2003752067824927E-2</v>
          </cell>
          <cell r="I509">
            <v>5.178E-2</v>
          </cell>
          <cell r="L509">
            <v>5.178E-2</v>
          </cell>
          <cell r="M509">
            <v>1.0043150000000001</v>
          </cell>
          <cell r="N509">
            <v>9.1926667554984326E-2</v>
          </cell>
          <cell r="V509">
            <v>0</v>
          </cell>
        </row>
        <row r="510">
          <cell r="F510">
            <v>505</v>
          </cell>
          <cell r="G510">
            <v>5.234180084646578E-2</v>
          </cell>
          <cell r="H510">
            <v>5.2003752067824038E-2</v>
          </cell>
          <cell r="I510">
            <v>5.178E-2</v>
          </cell>
          <cell r="L510">
            <v>5.178E-2</v>
          </cell>
          <cell r="M510">
            <v>1.0043150000000001</v>
          </cell>
          <cell r="N510">
            <v>9.1531708233954803E-2</v>
          </cell>
          <cell r="V510">
            <v>1</v>
          </cell>
        </row>
        <row r="511">
          <cell r="F511">
            <v>506</v>
          </cell>
          <cell r="G511">
            <v>5.234180084646578E-2</v>
          </cell>
          <cell r="H511">
            <v>5.2003752067824038E-2</v>
          </cell>
          <cell r="I511">
            <v>5.178E-2</v>
          </cell>
          <cell r="L511">
            <v>5.178E-2</v>
          </cell>
          <cell r="M511">
            <v>1.0043150000000001</v>
          </cell>
          <cell r="N511">
            <v>9.1138445840154528E-2</v>
          </cell>
          <cell r="V511">
            <v>2</v>
          </cell>
        </row>
        <row r="512">
          <cell r="F512">
            <v>507</v>
          </cell>
          <cell r="G512">
            <v>5.234180084646578E-2</v>
          </cell>
          <cell r="H512">
            <v>5.2003752067824038E-2</v>
          </cell>
          <cell r="I512">
            <v>5.178E-2</v>
          </cell>
          <cell r="L512">
            <v>5.178E-2</v>
          </cell>
          <cell r="M512">
            <v>1.0043150000000001</v>
          </cell>
          <cell r="N512">
            <v>9.0746873082802229E-2</v>
          </cell>
          <cell r="V512">
            <v>3</v>
          </cell>
        </row>
        <row r="513">
          <cell r="F513">
            <v>508</v>
          </cell>
          <cell r="G513">
            <v>5.234180084646578E-2</v>
          </cell>
          <cell r="H513">
            <v>5.2003752067824038E-2</v>
          </cell>
          <cell r="I513">
            <v>5.178E-2</v>
          </cell>
          <cell r="L513">
            <v>5.178E-2</v>
          </cell>
          <cell r="M513">
            <v>1.0043150000000001</v>
          </cell>
          <cell r="N513">
            <v>9.0356982702441191E-2</v>
          </cell>
          <cell r="V513">
            <v>4</v>
          </cell>
        </row>
        <row r="514">
          <cell r="F514">
            <v>509</v>
          </cell>
          <cell r="G514">
            <v>5.234180084646578E-2</v>
          </cell>
          <cell r="H514">
            <v>5.2003752067824038E-2</v>
          </cell>
          <cell r="I514">
            <v>5.178E-2</v>
          </cell>
          <cell r="L514">
            <v>5.178E-2</v>
          </cell>
          <cell r="M514">
            <v>1.0043150000000001</v>
          </cell>
          <cell r="N514">
            <v>8.9968767470804664E-2</v>
          </cell>
          <cell r="V514">
            <v>5</v>
          </cell>
        </row>
        <row r="515">
          <cell r="F515">
            <v>510</v>
          </cell>
          <cell r="G515">
            <v>5.234180084646578E-2</v>
          </cell>
          <cell r="H515">
            <v>5.2003752067824038E-2</v>
          </cell>
          <cell r="I515">
            <v>5.178E-2</v>
          </cell>
          <cell r="L515">
            <v>5.178E-2</v>
          </cell>
          <cell r="M515">
            <v>1.0043150000000001</v>
          </cell>
          <cell r="N515">
            <v>8.9582220190681863E-2</v>
          </cell>
          <cell r="V515">
            <v>0</v>
          </cell>
        </row>
        <row r="516">
          <cell r="F516">
            <v>511</v>
          </cell>
          <cell r="G516">
            <v>5.234180084646578E-2</v>
          </cell>
          <cell r="H516">
            <v>5.2003752067824038E-2</v>
          </cell>
          <cell r="I516">
            <v>5.178E-2</v>
          </cell>
          <cell r="L516">
            <v>5.178E-2</v>
          </cell>
          <cell r="M516">
            <v>1.0043150000000001</v>
          </cell>
          <cell r="N516">
            <v>8.9197333695784545E-2</v>
          </cell>
          <cell r="V516">
            <v>1</v>
          </cell>
        </row>
        <row r="517">
          <cell r="F517">
            <v>512</v>
          </cell>
          <cell r="G517">
            <v>5.234180084646578E-2</v>
          </cell>
          <cell r="H517">
            <v>5.2003752067824038E-2</v>
          </cell>
          <cell r="I517">
            <v>5.178E-2</v>
          </cell>
          <cell r="L517">
            <v>5.178E-2</v>
          </cell>
          <cell r="M517">
            <v>1.0043150000000001</v>
          </cell>
          <cell r="N517">
            <v>8.8814100850614142E-2</v>
          </cell>
          <cell r="V517">
            <v>2</v>
          </cell>
        </row>
        <row r="518">
          <cell r="F518">
            <v>513</v>
          </cell>
          <cell r="G518">
            <v>5.234180084646578E-2</v>
          </cell>
          <cell r="H518">
            <v>5.2003752067824038E-2</v>
          </cell>
          <cell r="I518">
            <v>5.178E-2</v>
          </cell>
          <cell r="L518">
            <v>5.178E-2</v>
          </cell>
          <cell r="M518">
            <v>1.0043150000000001</v>
          </cell>
          <cell r="N518">
            <v>8.8432514550329466E-2</v>
          </cell>
          <cell r="V518">
            <v>3</v>
          </cell>
        </row>
        <row r="519">
          <cell r="F519">
            <v>514</v>
          </cell>
          <cell r="G519">
            <v>5.234180084646578E-2</v>
          </cell>
          <cell r="H519">
            <v>5.2003752067824927E-2</v>
          </cell>
          <cell r="I519">
            <v>5.178E-2</v>
          </cell>
          <cell r="L519">
            <v>5.178E-2</v>
          </cell>
          <cell r="M519">
            <v>1.0043150000000001</v>
          </cell>
          <cell r="N519">
            <v>8.805256772061501E-2</v>
          </cell>
          <cell r="V519">
            <v>4</v>
          </cell>
        </row>
        <row r="520">
          <cell r="F520">
            <v>515</v>
          </cell>
          <cell r="G520">
            <v>5.234180084646578E-2</v>
          </cell>
          <cell r="H520">
            <v>5.2003752067824038E-2</v>
          </cell>
          <cell r="I520">
            <v>5.178E-2</v>
          </cell>
          <cell r="L520">
            <v>5.178E-2</v>
          </cell>
          <cell r="M520">
            <v>1.0043150000000001</v>
          </cell>
          <cell r="N520">
            <v>8.7674253317549772E-2</v>
          </cell>
          <cell r="V520">
            <v>5</v>
          </cell>
        </row>
        <row r="521">
          <cell r="F521">
            <v>516</v>
          </cell>
          <cell r="G521">
            <v>5.2341800846466224E-2</v>
          </cell>
          <cell r="H521">
            <v>5.2003752067824038E-2</v>
          </cell>
          <cell r="I521">
            <v>5.178E-2</v>
          </cell>
          <cell r="L521">
            <v>5.178E-2</v>
          </cell>
          <cell r="M521">
            <v>1.0043150000000001</v>
          </cell>
          <cell r="N521">
            <v>8.7297564327476707E-2</v>
          </cell>
          <cell r="V521">
            <v>0</v>
          </cell>
        </row>
        <row r="522">
          <cell r="F522">
            <v>517</v>
          </cell>
          <cell r="G522">
            <v>5.234180084646578E-2</v>
          </cell>
          <cell r="H522">
            <v>5.2003752067824038E-2</v>
          </cell>
          <cell r="I522">
            <v>5.178E-2</v>
          </cell>
          <cell r="L522">
            <v>5.178E-2</v>
          </cell>
          <cell r="M522">
            <v>1.0043150000000001</v>
          </cell>
          <cell r="N522">
            <v>8.6922493766872638E-2</v>
          </cell>
          <cell r="V522">
            <v>1</v>
          </cell>
        </row>
        <row r="523">
          <cell r="F523">
            <v>518</v>
          </cell>
          <cell r="G523">
            <v>5.2341800846466224E-2</v>
          </cell>
          <cell r="H523">
            <v>5.2003752067824038E-2</v>
          </cell>
          <cell r="I523">
            <v>5.178E-2</v>
          </cell>
          <cell r="L523">
            <v>5.178E-2</v>
          </cell>
          <cell r="M523">
            <v>1.0043150000000001</v>
          </cell>
          <cell r="N523">
            <v>8.6549034682218862E-2</v>
          </cell>
          <cell r="V523">
            <v>2</v>
          </cell>
        </row>
        <row r="524">
          <cell r="F524">
            <v>519</v>
          </cell>
          <cell r="G524">
            <v>5.2341800846466224E-2</v>
          </cell>
          <cell r="H524">
            <v>5.2003752067824927E-2</v>
          </cell>
          <cell r="I524">
            <v>5.178E-2</v>
          </cell>
          <cell r="L524">
            <v>5.178E-2</v>
          </cell>
          <cell r="M524">
            <v>1.0043150000000001</v>
          </cell>
          <cell r="N524">
            <v>8.6177180149872162E-2</v>
          </cell>
          <cell r="V524">
            <v>3</v>
          </cell>
        </row>
        <row r="525">
          <cell r="F525">
            <v>520</v>
          </cell>
          <cell r="G525">
            <v>5.2341800846466224E-2</v>
          </cell>
          <cell r="H525">
            <v>5.2003752067824927E-2</v>
          </cell>
          <cell r="I525">
            <v>5.178E-2</v>
          </cell>
          <cell r="L525">
            <v>5.178E-2</v>
          </cell>
          <cell r="M525">
            <v>1.0043150000000001</v>
          </cell>
          <cell r="N525">
            <v>8.5806923275936489E-2</v>
          </cell>
          <cell r="V525">
            <v>4</v>
          </cell>
        </row>
        <row r="526">
          <cell r="F526">
            <v>521</v>
          </cell>
          <cell r="G526">
            <v>5.2341800846466224E-2</v>
          </cell>
          <cell r="H526">
            <v>5.2003752067824927E-2</v>
          </cell>
          <cell r="I526">
            <v>5.178E-2</v>
          </cell>
          <cell r="L526">
            <v>5.178E-2</v>
          </cell>
          <cell r="M526">
            <v>1.0043150000000001</v>
          </cell>
          <cell r="N526">
            <v>8.5438257196135153E-2</v>
          </cell>
          <cell r="V526">
            <v>5</v>
          </cell>
        </row>
        <row r="527">
          <cell r="F527">
            <v>522</v>
          </cell>
          <cell r="G527">
            <v>5.2341800846466224E-2</v>
          </cell>
          <cell r="H527">
            <v>5.2003752067824927E-2</v>
          </cell>
          <cell r="I527">
            <v>5.178E-2</v>
          </cell>
          <cell r="L527">
            <v>5.178E-2</v>
          </cell>
          <cell r="M527">
            <v>1.0043150000000001</v>
          </cell>
          <cell r="N527">
            <v>8.5071175075683569E-2</v>
          </cell>
          <cell r="V527">
            <v>0</v>
          </cell>
        </row>
        <row r="528">
          <cell r="F528">
            <v>523</v>
          </cell>
          <cell r="G528">
            <v>5.234180084646578E-2</v>
          </cell>
          <cell r="H528">
            <v>5.2003752067824927E-2</v>
          </cell>
          <cell r="I528">
            <v>5.178E-2</v>
          </cell>
          <cell r="L528">
            <v>5.178E-2</v>
          </cell>
          <cell r="M528">
            <v>1.0043150000000001</v>
          </cell>
          <cell r="N528">
            <v>8.4705670109162523E-2</v>
          </cell>
          <cell r="V528">
            <v>1</v>
          </cell>
        </row>
        <row r="529">
          <cell r="F529">
            <v>524</v>
          </cell>
          <cell r="G529">
            <v>5.234180084646578E-2</v>
          </cell>
          <cell r="H529">
            <v>5.2003752067824927E-2</v>
          </cell>
          <cell r="I529">
            <v>5.178E-2</v>
          </cell>
          <cell r="L529">
            <v>5.178E-2</v>
          </cell>
          <cell r="M529">
            <v>1.0043150000000001</v>
          </cell>
          <cell r="N529">
            <v>8.4341735520392022E-2</v>
          </cell>
          <cell r="V529">
            <v>2</v>
          </cell>
        </row>
        <row r="530">
          <cell r="F530">
            <v>525</v>
          </cell>
          <cell r="G530">
            <v>5.234180084646578E-2</v>
          </cell>
          <cell r="H530">
            <v>5.2003752067824038E-2</v>
          </cell>
          <cell r="I530">
            <v>5.178E-2</v>
          </cell>
          <cell r="L530">
            <v>5.178E-2</v>
          </cell>
          <cell r="M530">
            <v>1.0043150000000001</v>
          </cell>
          <cell r="N530">
            <v>8.3979364562305661E-2</v>
          </cell>
          <cell r="V530">
            <v>3</v>
          </cell>
        </row>
        <row r="531">
          <cell r="F531">
            <v>526</v>
          </cell>
          <cell r="G531">
            <v>5.234180084646578E-2</v>
          </cell>
          <cell r="H531">
            <v>5.2003752067824038E-2</v>
          </cell>
          <cell r="I531">
            <v>5.178E-2</v>
          </cell>
          <cell r="L531">
            <v>5.178E-2</v>
          </cell>
          <cell r="M531">
            <v>1.0043150000000001</v>
          </cell>
          <cell r="N531">
            <v>8.3618550516825554E-2</v>
          </cell>
          <cell r="V531">
            <v>4</v>
          </cell>
        </row>
        <row r="532">
          <cell r="F532">
            <v>527</v>
          </cell>
          <cell r="G532">
            <v>5.234180084646578E-2</v>
          </cell>
          <cell r="H532">
            <v>5.2003752067824038E-2</v>
          </cell>
          <cell r="I532">
            <v>5.178E-2</v>
          </cell>
          <cell r="L532">
            <v>5.178E-2</v>
          </cell>
          <cell r="M532">
            <v>1.0043150000000001</v>
          </cell>
          <cell r="N532">
            <v>8.3259286694737755E-2</v>
          </cell>
          <cell r="V532">
            <v>5</v>
          </cell>
        </row>
        <row r="533">
          <cell r="F533">
            <v>528</v>
          </cell>
          <cell r="G533">
            <v>5.234180084646578E-2</v>
          </cell>
          <cell r="H533">
            <v>5.2003752067824038E-2</v>
          </cell>
          <cell r="I533">
            <v>5.178E-2</v>
          </cell>
          <cell r="L533">
            <v>5.178E-2</v>
          </cell>
          <cell r="M533">
            <v>1.0043150000000001</v>
          </cell>
          <cell r="N533">
            <v>8.2901566435568272E-2</v>
          </cell>
          <cell r="V533">
            <v>0</v>
          </cell>
        </row>
        <row r="534">
          <cell r="F534">
            <v>529</v>
          </cell>
          <cell r="G534">
            <v>5.2341800846466224E-2</v>
          </cell>
          <cell r="H534">
            <v>5.2003752067824038E-2</v>
          </cell>
          <cell r="I534">
            <v>5.178E-2</v>
          </cell>
          <cell r="L534">
            <v>5.178E-2</v>
          </cell>
          <cell r="M534">
            <v>1.0043150000000001</v>
          </cell>
          <cell r="N534">
            <v>8.2545383107459583E-2</v>
          </cell>
          <cell r="V534">
            <v>1</v>
          </cell>
        </row>
        <row r="535">
          <cell r="F535">
            <v>530</v>
          </cell>
          <cell r="G535">
            <v>5.234180084646578E-2</v>
          </cell>
          <cell r="H535">
            <v>5.2003752067824038E-2</v>
          </cell>
          <cell r="I535">
            <v>5.178E-2</v>
          </cell>
          <cell r="L535">
            <v>5.178E-2</v>
          </cell>
          <cell r="M535">
            <v>1.0043150000000001</v>
          </cell>
          <cell r="N535">
            <v>8.2190730107047666E-2</v>
          </cell>
          <cell r="V535">
            <v>2</v>
          </cell>
        </row>
        <row r="536">
          <cell r="F536">
            <v>531</v>
          </cell>
          <cell r="G536">
            <v>5.234180084646578E-2</v>
          </cell>
          <cell r="H536">
            <v>5.2003752067824927E-2</v>
          </cell>
          <cell r="I536">
            <v>5.178E-2</v>
          </cell>
          <cell r="L536">
            <v>5.178E-2</v>
          </cell>
          <cell r="M536">
            <v>1.0043150000000001</v>
          </cell>
          <cell r="N536">
            <v>8.183760085933961E-2</v>
          </cell>
          <cell r="V536">
            <v>3</v>
          </cell>
        </row>
        <row r="537">
          <cell r="F537">
            <v>532</v>
          </cell>
          <cell r="G537">
            <v>5.234180084646578E-2</v>
          </cell>
          <cell r="H537">
            <v>5.2003752067824927E-2</v>
          </cell>
          <cell r="I537">
            <v>5.178E-2</v>
          </cell>
          <cell r="L537">
            <v>5.178E-2</v>
          </cell>
          <cell r="M537">
            <v>1.0043150000000001</v>
          </cell>
          <cell r="N537">
            <v>8.1485988817591698E-2</v>
          </cell>
          <cell r="V537">
            <v>4</v>
          </cell>
        </row>
        <row r="538">
          <cell r="F538">
            <v>533</v>
          </cell>
          <cell r="G538">
            <v>5.234180084646578E-2</v>
          </cell>
          <cell r="H538">
            <v>5.2003752067824927E-2</v>
          </cell>
          <cell r="I538">
            <v>5.178E-2</v>
          </cell>
          <cell r="L538">
            <v>5.178E-2</v>
          </cell>
          <cell r="M538">
            <v>1.0043150000000001</v>
          </cell>
          <cell r="N538">
            <v>8.1135887463188033E-2</v>
          </cell>
          <cell r="V538">
            <v>5</v>
          </cell>
        </row>
        <row r="539">
          <cell r="F539">
            <v>534</v>
          </cell>
          <cell r="G539">
            <v>5.234180084646578E-2</v>
          </cell>
          <cell r="H539">
            <v>5.2003752067824038E-2</v>
          </cell>
          <cell r="I539">
            <v>5.178E-2</v>
          </cell>
          <cell r="L539">
            <v>5.178E-2</v>
          </cell>
          <cell r="M539">
            <v>1.0043150000000001</v>
          </cell>
          <cell r="N539">
            <v>8.0787290305519704E-2</v>
          </cell>
          <cell r="V539">
            <v>0</v>
          </cell>
        </row>
        <row r="540">
          <cell r="F540">
            <v>535</v>
          </cell>
          <cell r="G540">
            <v>5.234180084646578E-2</v>
          </cell>
          <cell r="H540">
            <v>5.2003752067824038E-2</v>
          </cell>
          <cell r="I540">
            <v>5.178E-2</v>
          </cell>
          <cell r="L540">
            <v>5.178E-2</v>
          </cell>
          <cell r="M540">
            <v>1.0043150000000001</v>
          </cell>
          <cell r="N540">
            <v>8.0440190881864451E-2</v>
          </cell>
          <cell r="V540">
            <v>1</v>
          </cell>
        </row>
        <row r="541">
          <cell r="F541">
            <v>536</v>
          </cell>
          <cell r="G541">
            <v>5.234180084646578E-2</v>
          </cell>
          <cell r="H541">
            <v>5.2003752067824038E-2</v>
          </cell>
          <cell r="I541">
            <v>5.178E-2</v>
          </cell>
          <cell r="L541">
            <v>5.178E-2</v>
          </cell>
          <cell r="M541">
            <v>1.0043150000000001</v>
          </cell>
          <cell r="N541">
            <v>8.0094582757266844E-2</v>
          </cell>
          <cell r="V541">
            <v>2</v>
          </cell>
        </row>
        <row r="542">
          <cell r="F542">
            <v>537</v>
          </cell>
          <cell r="G542">
            <v>5.234180084646578E-2</v>
          </cell>
          <cell r="H542">
            <v>5.2003752067824927E-2</v>
          </cell>
          <cell r="I542">
            <v>5.178E-2</v>
          </cell>
          <cell r="L542">
            <v>5.178E-2</v>
          </cell>
          <cell r="M542">
            <v>1.0043150000000001</v>
          </cell>
          <cell r="N542">
            <v>7.9750459524418976E-2</v>
          </cell>
          <cell r="V542">
            <v>3</v>
          </cell>
        </row>
        <row r="543">
          <cell r="F543">
            <v>538</v>
          </cell>
          <cell r="G543">
            <v>5.234180084646578E-2</v>
          </cell>
          <cell r="H543">
            <v>5.2003752067824038E-2</v>
          </cell>
          <cell r="I543">
            <v>5.178E-2</v>
          </cell>
          <cell r="L543">
            <v>5.178E-2</v>
          </cell>
          <cell r="M543">
            <v>1.0043150000000001</v>
          </cell>
          <cell r="N543">
            <v>7.9407814803541685E-2</v>
          </cell>
          <cell r="V543">
            <v>4</v>
          </cell>
        </row>
        <row r="544">
          <cell r="F544">
            <v>539</v>
          </cell>
          <cell r="G544">
            <v>5.234180084646578E-2</v>
          </cell>
          <cell r="H544">
            <v>5.2003752067824038E-2</v>
          </cell>
          <cell r="I544">
            <v>5.178E-2</v>
          </cell>
          <cell r="L544">
            <v>5.178E-2</v>
          </cell>
          <cell r="M544">
            <v>1.0043150000000001</v>
          </cell>
          <cell r="N544">
            <v>7.9066642242266297E-2</v>
          </cell>
          <cell r="V544">
            <v>5</v>
          </cell>
        </row>
        <row r="545">
          <cell r="F545">
            <v>540</v>
          </cell>
          <cell r="G545">
            <v>5.234180084646578E-2</v>
          </cell>
          <cell r="H545">
            <v>5.2003752067824038E-2</v>
          </cell>
          <cell r="I545">
            <v>5.178E-2</v>
          </cell>
          <cell r="L545">
            <v>5.178E-2</v>
          </cell>
          <cell r="M545">
            <v>1.0043150000000001</v>
          </cell>
          <cell r="N545">
            <v>7.8726935515516835E-2</v>
          </cell>
          <cell r="V545">
            <v>0</v>
          </cell>
        </row>
        <row r="546">
          <cell r="F546">
            <v>541</v>
          </cell>
          <cell r="G546">
            <v>5.234180084646578E-2</v>
          </cell>
          <cell r="H546">
            <v>5.2003752067824927E-2</v>
          </cell>
          <cell r="I546">
            <v>5.178E-2</v>
          </cell>
          <cell r="L546">
            <v>5.178E-2</v>
          </cell>
          <cell r="M546">
            <v>1.0043150000000001</v>
          </cell>
          <cell r="N546">
            <v>7.8388688325392766E-2</v>
          </cell>
          <cell r="V546">
            <v>1</v>
          </cell>
        </row>
        <row r="547">
          <cell r="F547">
            <v>542</v>
          </cell>
          <cell r="G547">
            <v>5.234180084646578E-2</v>
          </cell>
          <cell r="H547">
            <v>5.2003752067824038E-2</v>
          </cell>
          <cell r="I547">
            <v>5.178E-2</v>
          </cell>
          <cell r="L547">
            <v>5.178E-2</v>
          </cell>
          <cell r="M547">
            <v>1.0043150000000001</v>
          </cell>
          <cell r="N547">
            <v>7.8051894401052216E-2</v>
          </cell>
          <cell r="V547">
            <v>2</v>
          </cell>
        </row>
        <row r="548">
          <cell r="F548">
            <v>543</v>
          </cell>
          <cell r="G548">
            <v>5.2341800846466224E-2</v>
          </cell>
          <cell r="H548">
            <v>5.2003752067824927E-2</v>
          </cell>
          <cell r="I548">
            <v>5.178E-2</v>
          </cell>
          <cell r="L548">
            <v>5.178E-2</v>
          </cell>
          <cell r="M548">
            <v>1.0043150000000001</v>
          </cell>
          <cell r="N548">
            <v>7.7716547498595773E-2</v>
          </cell>
          <cell r="V548">
            <v>3</v>
          </cell>
        </row>
        <row r="549">
          <cell r="F549">
            <v>544</v>
          </cell>
          <cell r="G549">
            <v>5.234180084646578E-2</v>
          </cell>
          <cell r="H549">
            <v>5.2003752067824038E-2</v>
          </cell>
          <cell r="I549">
            <v>5.178E-2</v>
          </cell>
          <cell r="L549">
            <v>5.178E-2</v>
          </cell>
          <cell r="M549">
            <v>1.0043150000000001</v>
          </cell>
          <cell r="N549">
            <v>7.7382641400950664E-2</v>
          </cell>
          <cell r="V549">
            <v>4</v>
          </cell>
        </row>
        <row r="550">
          <cell r="F550">
            <v>545</v>
          </cell>
          <cell r="G550">
            <v>5.234180084646578E-2</v>
          </cell>
          <cell r="H550">
            <v>5.2003752067824038E-2</v>
          </cell>
          <cell r="I550">
            <v>5.178E-2</v>
          </cell>
          <cell r="L550">
            <v>5.178E-2</v>
          </cell>
          <cell r="M550">
            <v>1.0043150000000001</v>
          </cell>
          <cell r="N550">
            <v>7.705016991775554E-2</v>
          </cell>
          <cell r="V550">
            <v>5</v>
          </cell>
        </row>
        <row r="551">
          <cell r="F551">
            <v>546</v>
          </cell>
          <cell r="G551">
            <v>5.234180084646578E-2</v>
          </cell>
          <cell r="H551">
            <v>5.2003752067824038E-2</v>
          </cell>
          <cell r="I551">
            <v>5.178E-2</v>
          </cell>
          <cell r="L551">
            <v>5.178E-2</v>
          </cell>
          <cell r="M551">
            <v>1.0043150000000001</v>
          </cell>
          <cell r="N551">
            <v>7.6719126885245695E-2</v>
          </cell>
          <cell r="V551">
            <v>0</v>
          </cell>
        </row>
        <row r="552">
          <cell r="F552">
            <v>547</v>
          </cell>
          <cell r="G552">
            <v>5.234180084646578E-2</v>
          </cell>
          <cell r="H552">
            <v>5.2003752067824038E-2</v>
          </cell>
          <cell r="I552">
            <v>5.178E-2</v>
          </cell>
          <cell r="L552">
            <v>5.178E-2</v>
          </cell>
          <cell r="M552">
            <v>1.0043150000000001</v>
          </cell>
          <cell r="N552">
            <v>7.6389506166138807E-2</v>
          </cell>
          <cell r="V552">
            <v>1</v>
          </cell>
        </row>
        <row r="553">
          <cell r="F553">
            <v>548</v>
          </cell>
          <cell r="G553">
            <v>5.234180084646578E-2</v>
          </cell>
          <cell r="H553">
            <v>5.2003752067824038E-2</v>
          </cell>
          <cell r="I553">
            <v>5.178E-2</v>
          </cell>
          <cell r="L553">
            <v>5.178E-2</v>
          </cell>
          <cell r="M553">
            <v>1.0043150000000001</v>
          </cell>
          <cell r="N553">
            <v>7.6061301649521115E-2</v>
          </cell>
          <cell r="V553">
            <v>2</v>
          </cell>
        </row>
        <row r="554">
          <cell r="F554">
            <v>549</v>
          </cell>
          <cell r="G554">
            <v>5.2341800846465336E-2</v>
          </cell>
          <cell r="H554">
            <v>5.2003752067824038E-2</v>
          </cell>
          <cell r="I554">
            <v>5.178E-2</v>
          </cell>
          <cell r="L554">
            <v>5.178E-2</v>
          </cell>
          <cell r="M554">
            <v>1.0043150000000001</v>
          </cell>
          <cell r="N554">
            <v>7.573450725073419E-2</v>
          </cell>
          <cell r="V554">
            <v>3</v>
          </cell>
        </row>
        <row r="555">
          <cell r="F555">
            <v>550</v>
          </cell>
          <cell r="G555">
            <v>5.234180084646578E-2</v>
          </cell>
          <cell r="H555">
            <v>5.2003752067824038E-2</v>
          </cell>
          <cell r="I555">
            <v>5.178E-2</v>
          </cell>
          <cell r="L555">
            <v>5.178E-2</v>
          </cell>
          <cell r="M555">
            <v>1.0043150000000001</v>
          </cell>
          <cell r="N555">
            <v>7.5409116911262092E-2</v>
          </cell>
          <cell r="V555">
            <v>4</v>
          </cell>
        </row>
        <row r="556">
          <cell r="F556">
            <v>551</v>
          </cell>
          <cell r="G556">
            <v>5.234180084646578E-2</v>
          </cell>
          <cell r="H556">
            <v>5.2003752067824038E-2</v>
          </cell>
          <cell r="I556">
            <v>5.178E-2</v>
          </cell>
          <cell r="L556">
            <v>5.178E-2</v>
          </cell>
          <cell r="M556">
            <v>1.0043150000000001</v>
          </cell>
          <cell r="N556">
            <v>7.5085124598619046E-2</v>
          </cell>
          <cell r="V556">
            <v>5</v>
          </cell>
        </row>
        <row r="557">
          <cell r="F557">
            <v>552</v>
          </cell>
          <cell r="G557">
            <v>5.234180084646578E-2</v>
          </cell>
          <cell r="H557">
            <v>5.2003752067824038E-2</v>
          </cell>
          <cell r="I557">
            <v>5.178E-2</v>
          </cell>
          <cell r="L557">
            <v>5.178E-2</v>
          </cell>
          <cell r="M557">
            <v>1.0043150000000001</v>
          </cell>
          <cell r="N557">
            <v>7.4762524306237629E-2</v>
          </cell>
          <cell r="V557">
            <v>0</v>
          </cell>
        </row>
        <row r="558">
          <cell r="F558">
            <v>553</v>
          </cell>
          <cell r="G558">
            <v>5.234180084646578E-2</v>
          </cell>
          <cell r="H558">
            <v>5.2003752067824038E-2</v>
          </cell>
          <cell r="I558">
            <v>5.178E-2</v>
          </cell>
          <cell r="L558">
            <v>5.178E-2</v>
          </cell>
          <cell r="M558">
            <v>1.0043150000000001</v>
          </cell>
          <cell r="N558">
            <v>7.4441310053357385E-2</v>
          </cell>
          <cell r="V558">
            <v>1</v>
          </cell>
        </row>
        <row r="559">
          <cell r="F559">
            <v>554</v>
          </cell>
          <cell r="G559">
            <v>5.234180084646578E-2</v>
          </cell>
          <cell r="H559">
            <v>5.2003752067824038E-2</v>
          </cell>
          <cell r="I559">
            <v>5.178E-2</v>
          </cell>
          <cell r="L559">
            <v>5.178E-2</v>
          </cell>
          <cell r="M559">
            <v>1.0043150000000001</v>
          </cell>
          <cell r="N559">
            <v>7.4121475884913982E-2</v>
          </cell>
          <cell r="V559">
            <v>2</v>
          </cell>
        </row>
        <row r="560">
          <cell r="F560">
            <v>555</v>
          </cell>
          <cell r="G560">
            <v>5.234180084646578E-2</v>
          </cell>
          <cell r="H560">
            <v>5.2003752067824038E-2</v>
          </cell>
          <cell r="I560">
            <v>5.178E-2</v>
          </cell>
          <cell r="L560">
            <v>5.178E-2</v>
          </cell>
          <cell r="M560">
            <v>1.0043150000000001</v>
          </cell>
          <cell r="N560">
            <v>7.3803015871428762E-2</v>
          </cell>
          <cell r="V560">
            <v>3</v>
          </cell>
        </row>
        <row r="561">
          <cell r="F561">
            <v>556</v>
          </cell>
          <cell r="G561">
            <v>5.234180084646578E-2</v>
          </cell>
          <cell r="H561">
            <v>5.2003752067824038E-2</v>
          </cell>
          <cell r="I561">
            <v>5.178E-2</v>
          </cell>
          <cell r="L561">
            <v>5.178E-2</v>
          </cell>
          <cell r="M561">
            <v>1.0043150000000001</v>
          </cell>
          <cell r="N561">
            <v>7.3485924108898856E-2</v>
          </cell>
          <cell r="V561">
            <v>4</v>
          </cell>
        </row>
        <row r="562">
          <cell r="F562">
            <v>557</v>
          </cell>
          <cell r="G562">
            <v>5.234180084646578E-2</v>
          </cell>
          <cell r="H562">
            <v>5.2003752067824038E-2</v>
          </cell>
          <cell r="I562">
            <v>5.178E-2</v>
          </cell>
          <cell r="L562">
            <v>5.178E-2</v>
          </cell>
          <cell r="M562">
            <v>1.0043150000000001</v>
          </cell>
          <cell r="N562">
            <v>7.3170194718687714E-2</v>
          </cell>
          <cell r="V562">
            <v>5</v>
          </cell>
        </row>
        <row r="563">
          <cell r="F563">
            <v>558</v>
          </cell>
          <cell r="G563">
            <v>5.234180084646578E-2</v>
          </cell>
          <cell r="H563">
            <v>5.2003752067824038E-2</v>
          </cell>
          <cell r="I563">
            <v>5.178E-2</v>
          </cell>
          <cell r="L563">
            <v>5.178E-2</v>
          </cell>
          <cell r="M563">
            <v>1.0043150000000001</v>
          </cell>
          <cell r="N563">
            <v>7.2855821847416111E-2</v>
          </cell>
          <cell r="V563">
            <v>0</v>
          </cell>
        </row>
        <row r="564">
          <cell r="F564">
            <v>559</v>
          </cell>
          <cell r="G564">
            <v>5.234180084646578E-2</v>
          </cell>
          <cell r="H564">
            <v>5.2003752067824038E-2</v>
          </cell>
          <cell r="I564">
            <v>5.178E-2</v>
          </cell>
          <cell r="L564">
            <v>5.178E-2</v>
          </cell>
          <cell r="M564">
            <v>1.0043150000000001</v>
          </cell>
          <cell r="N564">
            <v>7.2542799666853633E-2</v>
          </cell>
          <cell r="V564">
            <v>1</v>
          </cell>
        </row>
        <row r="565">
          <cell r="F565">
            <v>560</v>
          </cell>
          <cell r="G565">
            <v>5.234180084646578E-2</v>
          </cell>
          <cell r="H565">
            <v>5.2003752067824038E-2</v>
          </cell>
          <cell r="I565">
            <v>5.178E-2</v>
          </cell>
          <cell r="L565">
            <v>5.178E-2</v>
          </cell>
          <cell r="M565">
            <v>1.0043150000000001</v>
          </cell>
          <cell r="N565">
            <v>7.223112237381063E-2</v>
          </cell>
          <cell r="V565">
            <v>2</v>
          </cell>
        </row>
        <row r="566">
          <cell r="F566">
            <v>561</v>
          </cell>
          <cell r="G566">
            <v>5.2341800846465336E-2</v>
          </cell>
          <cell r="H566">
            <v>5.2003752067824038E-2</v>
          </cell>
          <cell r="I566">
            <v>5.178E-2</v>
          </cell>
          <cell r="L566">
            <v>5.178E-2</v>
          </cell>
          <cell r="M566">
            <v>1.0043150000000001</v>
          </cell>
          <cell r="N566">
            <v>7.1920784190030645E-2</v>
          </cell>
          <cell r="V566">
            <v>3</v>
          </cell>
        </row>
        <row r="567">
          <cell r="F567">
            <v>562</v>
          </cell>
          <cell r="G567">
            <v>5.2341800846465336E-2</v>
          </cell>
          <cell r="H567">
            <v>5.2003752067824038E-2</v>
          </cell>
          <cell r="I567">
            <v>5.178E-2</v>
          </cell>
          <cell r="L567">
            <v>5.178E-2</v>
          </cell>
          <cell r="M567">
            <v>1.0043150000000001</v>
          </cell>
          <cell r="N567">
            <v>7.1611779362083253E-2</v>
          </cell>
          <cell r="V567">
            <v>4</v>
          </cell>
        </row>
        <row r="568">
          <cell r="F568">
            <v>563</v>
          </cell>
          <cell r="G568">
            <v>5.2341800846465336E-2</v>
          </cell>
          <cell r="H568">
            <v>5.2003752067824038E-2</v>
          </cell>
          <cell r="I568">
            <v>5.178E-2</v>
          </cell>
          <cell r="L568">
            <v>5.178E-2</v>
          </cell>
          <cell r="M568">
            <v>1.0043150000000001</v>
          </cell>
          <cell r="N568">
            <v>7.1304102161257418E-2</v>
          </cell>
          <cell r="V568">
            <v>5</v>
          </cell>
        </row>
        <row r="569">
          <cell r="F569">
            <v>564</v>
          </cell>
          <cell r="G569">
            <v>5.234180084646578E-2</v>
          </cell>
          <cell r="H569">
            <v>5.2003752067824038E-2</v>
          </cell>
          <cell r="I569">
            <v>5.178E-2</v>
          </cell>
          <cell r="L569">
            <v>5.178E-2</v>
          </cell>
          <cell r="M569">
            <v>1.0043150000000001</v>
          </cell>
          <cell r="N569">
            <v>7.0997746883455309E-2</v>
          </cell>
          <cell r="V569">
            <v>0</v>
          </cell>
        </row>
        <row r="570">
          <cell r="F570">
            <v>565</v>
          </cell>
          <cell r="G570">
            <v>5.2341800846466224E-2</v>
          </cell>
          <cell r="H570">
            <v>5.2003752067824038E-2</v>
          </cell>
          <cell r="I570">
            <v>5.178E-2</v>
          </cell>
          <cell r="L570">
            <v>5.178E-2</v>
          </cell>
          <cell r="M570">
            <v>1.0043150000000001</v>
          </cell>
          <cell r="N570">
            <v>7.0692707849086503E-2</v>
          </cell>
          <cell r="V570">
            <v>1</v>
          </cell>
        </row>
        <row r="571">
          <cell r="F571">
            <v>566</v>
          </cell>
          <cell r="G571">
            <v>5.234180084646578E-2</v>
          </cell>
          <cell r="H571">
            <v>5.2003752067824038E-2</v>
          </cell>
          <cell r="I571">
            <v>5.178E-2</v>
          </cell>
          <cell r="L571">
            <v>5.178E-2</v>
          </cell>
          <cell r="M571">
            <v>1.0043150000000001</v>
          </cell>
          <cell r="N571">
            <v>7.0388979402962709E-2</v>
          </cell>
          <cell r="V571">
            <v>2</v>
          </cell>
        </row>
        <row r="572">
          <cell r="F572">
            <v>567</v>
          </cell>
          <cell r="G572">
            <v>5.234180084646578E-2</v>
          </cell>
          <cell r="H572">
            <v>5.2003752067824927E-2</v>
          </cell>
          <cell r="I572">
            <v>5.178E-2</v>
          </cell>
          <cell r="L572">
            <v>5.178E-2</v>
          </cell>
          <cell r="M572">
            <v>1.0043150000000001</v>
          </cell>
          <cell r="N572">
            <v>7.0086555914192966E-2</v>
          </cell>
          <cell r="V572">
            <v>3</v>
          </cell>
        </row>
        <row r="573">
          <cell r="F573">
            <v>568</v>
          </cell>
          <cell r="G573">
            <v>5.234180084646578E-2</v>
          </cell>
          <cell r="H573">
            <v>5.2003752067824927E-2</v>
          </cell>
          <cell r="I573">
            <v>5.178E-2</v>
          </cell>
          <cell r="L573">
            <v>5.178E-2</v>
          </cell>
          <cell r="M573">
            <v>1.0043150000000001</v>
          </cell>
          <cell r="N573">
            <v>6.9785431776079182E-2</v>
          </cell>
          <cell r="V573">
            <v>4</v>
          </cell>
        </row>
        <row r="574">
          <cell r="F574">
            <v>569</v>
          </cell>
          <cell r="G574">
            <v>5.2341800846465336E-2</v>
          </cell>
          <cell r="H574">
            <v>5.2003752067824927E-2</v>
          </cell>
          <cell r="I574">
            <v>5.178E-2</v>
          </cell>
          <cell r="L574">
            <v>5.178E-2</v>
          </cell>
          <cell r="M574">
            <v>1.0043150000000001</v>
          </cell>
          <cell r="N574">
            <v>6.9485601406012232E-2</v>
          </cell>
          <cell r="V574">
            <v>5</v>
          </cell>
        </row>
        <row r="575">
          <cell r="F575">
            <v>570</v>
          </cell>
          <cell r="G575">
            <v>5.2341800846465336E-2</v>
          </cell>
          <cell r="H575">
            <v>5.2003752067824038E-2</v>
          </cell>
          <cell r="I575">
            <v>5.178E-2</v>
          </cell>
          <cell r="L575">
            <v>5.178E-2</v>
          </cell>
          <cell r="M575">
            <v>1.0043150000000001</v>
          </cell>
          <cell r="N575">
            <v>6.9187059245368457E-2</v>
          </cell>
          <cell r="V575">
            <v>0</v>
          </cell>
        </row>
        <row r="576">
          <cell r="F576">
            <v>571</v>
          </cell>
          <cell r="G576">
            <v>5.2341800846465336E-2</v>
          </cell>
          <cell r="H576">
            <v>5.200375206782315E-2</v>
          </cell>
          <cell r="I576">
            <v>5.178E-2</v>
          </cell>
          <cell r="L576">
            <v>5.178E-2</v>
          </cell>
          <cell r="M576">
            <v>1.0043150000000001</v>
          </cell>
          <cell r="N576">
            <v>6.8889799759406609E-2</v>
          </cell>
          <cell r="V576">
            <v>1</v>
          </cell>
        </row>
        <row r="577">
          <cell r="F577">
            <v>572</v>
          </cell>
          <cell r="G577">
            <v>5.2341800846465336E-2</v>
          </cell>
          <cell r="H577">
            <v>5.200375206782315E-2</v>
          </cell>
          <cell r="I577">
            <v>5.178E-2</v>
          </cell>
          <cell r="L577">
            <v>5.178E-2</v>
          </cell>
          <cell r="M577">
            <v>1.0043150000000001</v>
          </cell>
          <cell r="N577">
            <v>6.8593817437165236E-2</v>
          </cell>
          <cell r="V577">
            <v>2</v>
          </cell>
        </row>
        <row r="578">
          <cell r="F578">
            <v>573</v>
          </cell>
          <cell r="G578">
            <v>5.234180084646578E-2</v>
          </cell>
          <cell r="H578">
            <v>5.200375206782315E-2</v>
          </cell>
          <cell r="I578">
            <v>5.178E-2</v>
          </cell>
          <cell r="L578">
            <v>5.178E-2</v>
          </cell>
          <cell r="M578">
            <v>1.0043150000000001</v>
          </cell>
          <cell r="N578">
            <v>6.8299106791360517E-2</v>
          </cell>
          <cell r="V578">
            <v>3</v>
          </cell>
        </row>
        <row r="579">
          <cell r="F579">
            <v>574</v>
          </cell>
          <cell r="G579">
            <v>5.234180084646578E-2</v>
          </cell>
          <cell r="H579">
            <v>5.2003752067824038E-2</v>
          </cell>
          <cell r="I579">
            <v>5.178E-2</v>
          </cell>
          <cell r="L579">
            <v>5.178E-2</v>
          </cell>
          <cell r="M579">
            <v>1.0043150000000001</v>
          </cell>
          <cell r="N579">
            <v>6.8005662358284522E-2</v>
          </cell>
          <cell r="V579">
            <v>4</v>
          </cell>
        </row>
        <row r="580">
          <cell r="F580">
            <v>575</v>
          </cell>
          <cell r="G580">
            <v>5.2341800846466224E-2</v>
          </cell>
          <cell r="H580">
            <v>5.2003752067824927E-2</v>
          </cell>
          <cell r="I580">
            <v>5.178E-2</v>
          </cell>
          <cell r="L580">
            <v>5.178E-2</v>
          </cell>
          <cell r="M580">
            <v>1.0043150000000001</v>
          </cell>
          <cell r="N580">
            <v>6.771347869770393E-2</v>
          </cell>
          <cell r="V580">
            <v>5</v>
          </cell>
        </row>
        <row r="581">
          <cell r="F581">
            <v>576</v>
          </cell>
          <cell r="G581">
            <v>5.2341800846466224E-2</v>
          </cell>
          <cell r="H581">
            <v>5.2003752067824927E-2</v>
          </cell>
          <cell r="I581">
            <v>5.178E-2</v>
          </cell>
          <cell r="L581">
            <v>5.178E-2</v>
          </cell>
          <cell r="M581">
            <v>1.0043150000000001</v>
          </cell>
          <cell r="N581">
            <v>6.742255039275917E-2</v>
          </cell>
          <cell r="V581">
            <v>0</v>
          </cell>
        </row>
        <row r="582">
          <cell r="F582">
            <v>577</v>
          </cell>
          <cell r="G582">
            <v>5.234180084646578E-2</v>
          </cell>
          <cell r="H582">
            <v>5.2003752067824927E-2</v>
          </cell>
          <cell r="I582">
            <v>5.178E-2</v>
          </cell>
          <cell r="L582">
            <v>5.178E-2</v>
          </cell>
          <cell r="M582">
            <v>1.0043150000000001</v>
          </cell>
          <cell r="N582">
            <v>6.7132872049863998E-2</v>
          </cell>
          <cell r="V582">
            <v>1</v>
          </cell>
        </row>
        <row r="583">
          <cell r="F583">
            <v>578</v>
          </cell>
          <cell r="G583">
            <v>5.234180084646578E-2</v>
          </cell>
          <cell r="H583">
            <v>5.2003752067824038E-2</v>
          </cell>
          <cell r="I583">
            <v>5.178E-2</v>
          </cell>
          <cell r="L583">
            <v>5.178E-2</v>
          </cell>
          <cell r="M583">
            <v>1.0043150000000001</v>
          </cell>
          <cell r="N583">
            <v>6.6844438298605507E-2</v>
          </cell>
          <cell r="V583">
            <v>2</v>
          </cell>
        </row>
        <row r="584">
          <cell r="F584">
            <v>579</v>
          </cell>
          <cell r="G584">
            <v>5.234180084646578E-2</v>
          </cell>
          <cell r="H584">
            <v>5.2003752067824927E-2</v>
          </cell>
          <cell r="I584">
            <v>5.178E-2</v>
          </cell>
          <cell r="L584">
            <v>5.178E-2</v>
          </cell>
          <cell r="M584">
            <v>1.0043150000000001</v>
          </cell>
          <cell r="N584">
            <v>6.6557243791644558E-2</v>
          </cell>
          <cell r="V584">
            <v>3</v>
          </cell>
        </row>
        <row r="585">
          <cell r="F585">
            <v>580</v>
          </cell>
          <cell r="G585">
            <v>5.234180084646578E-2</v>
          </cell>
          <cell r="H585">
            <v>5.2003752067824038E-2</v>
          </cell>
          <cell r="I585">
            <v>5.178E-2</v>
          </cell>
          <cell r="L585">
            <v>5.178E-2</v>
          </cell>
          <cell r="M585">
            <v>1.0043150000000001</v>
          </cell>
          <cell r="N585">
            <v>6.6271283204616629E-2</v>
          </cell>
          <cell r="V585">
            <v>4</v>
          </cell>
        </row>
        <row r="586">
          <cell r="F586">
            <v>581</v>
          </cell>
          <cell r="G586">
            <v>5.2341800846465336E-2</v>
          </cell>
          <cell r="H586">
            <v>5.2003752067824038E-2</v>
          </cell>
          <cell r="I586">
            <v>5.178E-2</v>
          </cell>
          <cell r="L586">
            <v>5.178E-2</v>
          </cell>
          <cell r="M586">
            <v>1.0043150000000001</v>
          </cell>
          <cell r="N586">
            <v>6.5986551236033142E-2</v>
          </cell>
          <cell r="V586">
            <v>5</v>
          </cell>
        </row>
        <row r="587">
          <cell r="F587">
            <v>582</v>
          </cell>
          <cell r="G587">
            <v>5.2341800846465336E-2</v>
          </cell>
          <cell r="H587">
            <v>5.2003752067824038E-2</v>
          </cell>
          <cell r="I587">
            <v>5.178E-2</v>
          </cell>
          <cell r="L587">
            <v>5.178E-2</v>
          </cell>
          <cell r="M587">
            <v>1.0043150000000001</v>
          </cell>
          <cell r="N587">
            <v>6.570304260718314E-2</v>
          </cell>
          <cell r="V587">
            <v>0</v>
          </cell>
        </row>
        <row r="588">
          <cell r="F588">
            <v>583</v>
          </cell>
          <cell r="G588">
            <v>5.234180084646578E-2</v>
          </cell>
          <cell r="H588">
            <v>5.2003752067824038E-2</v>
          </cell>
          <cell r="I588">
            <v>5.178E-2</v>
          </cell>
          <cell r="L588">
            <v>5.178E-2</v>
          </cell>
          <cell r="M588">
            <v>1.0043150000000001</v>
          </cell>
          <cell r="N588">
            <v>6.5420752062035459E-2</v>
          </cell>
          <cell r="V588">
            <v>1</v>
          </cell>
        </row>
        <row r="589">
          <cell r="F589">
            <v>584</v>
          </cell>
          <cell r="G589">
            <v>5.234180084646578E-2</v>
          </cell>
          <cell r="H589">
            <v>5.2003752067824038E-2</v>
          </cell>
          <cell r="I589">
            <v>5.178E-2</v>
          </cell>
          <cell r="L589">
            <v>5.178E-2</v>
          </cell>
          <cell r="M589">
            <v>1.0043150000000001</v>
          </cell>
          <cell r="N589">
            <v>6.5139674367141243E-2</v>
          </cell>
          <cell r="V589">
            <v>2</v>
          </cell>
        </row>
        <row r="590">
          <cell r="F590">
            <v>585</v>
          </cell>
          <cell r="G590">
            <v>5.234180084646578E-2</v>
          </cell>
          <cell r="H590">
            <v>5.2003752067824038E-2</v>
          </cell>
          <cell r="I590">
            <v>5.178E-2</v>
          </cell>
          <cell r="L590">
            <v>5.178E-2</v>
          </cell>
          <cell r="M590">
            <v>1.0043150000000001</v>
          </cell>
          <cell r="N590">
            <v>6.4859804311536956E-2</v>
          </cell>
          <cell r="V590">
            <v>3</v>
          </cell>
        </row>
        <row r="591">
          <cell r="F591">
            <v>586</v>
          </cell>
          <cell r="G591">
            <v>5.234180084646578E-2</v>
          </cell>
          <cell r="H591">
            <v>5.2003752067824038E-2</v>
          </cell>
          <cell r="I591">
            <v>5.178E-2</v>
          </cell>
          <cell r="L591">
            <v>5.178E-2</v>
          </cell>
          <cell r="M591">
            <v>1.0043150000000001</v>
          </cell>
          <cell r="N591">
            <v>6.4581136706647765E-2</v>
          </cell>
          <cell r="V591">
            <v>4</v>
          </cell>
        </row>
        <row r="592">
          <cell r="F592">
            <v>587</v>
          </cell>
          <cell r="G592">
            <v>5.234180084646578E-2</v>
          </cell>
          <cell r="H592">
            <v>5.2003752067824927E-2</v>
          </cell>
          <cell r="I592">
            <v>5.178E-2</v>
          </cell>
          <cell r="L592">
            <v>5.178E-2</v>
          </cell>
          <cell r="M592">
            <v>1.0043150000000001</v>
          </cell>
          <cell r="N592">
            <v>6.4303666386191352E-2</v>
          </cell>
          <cell r="V592">
            <v>5</v>
          </cell>
        </row>
        <row r="593">
          <cell r="F593">
            <v>588</v>
          </cell>
          <cell r="G593">
            <v>5.234180084646578E-2</v>
          </cell>
          <cell r="H593">
            <v>5.2003752067824038E-2</v>
          </cell>
          <cell r="I593">
            <v>5.178E-2</v>
          </cell>
          <cell r="L593">
            <v>5.178E-2</v>
          </cell>
          <cell r="M593">
            <v>1.0043150000000001</v>
          </cell>
          <cell r="N593">
            <v>6.40273882060821E-2</v>
          </cell>
          <cell r="V593">
            <v>0</v>
          </cell>
        </row>
        <row r="594">
          <cell r="F594">
            <v>589</v>
          </cell>
          <cell r="G594">
            <v>5.234180084646578E-2</v>
          </cell>
          <cell r="H594">
            <v>5.2003752067824927E-2</v>
          </cell>
          <cell r="I594">
            <v>5.178E-2</v>
          </cell>
          <cell r="L594">
            <v>5.178E-2</v>
          </cell>
          <cell r="M594">
            <v>1.0043150000000001</v>
          </cell>
          <cell r="N594">
            <v>6.3752297044335784E-2</v>
          </cell>
          <cell r="V594">
            <v>1</v>
          </cell>
        </row>
        <row r="595">
          <cell r="F595">
            <v>590</v>
          </cell>
          <cell r="G595">
            <v>5.234180084646578E-2</v>
          </cell>
          <cell r="H595">
            <v>5.2003752067824038E-2</v>
          </cell>
          <cell r="I595">
            <v>5.178E-2</v>
          </cell>
          <cell r="L595">
            <v>5.178E-2</v>
          </cell>
          <cell r="M595">
            <v>1.0043150000000001</v>
          </cell>
          <cell r="N595">
            <v>6.3478387800974576E-2</v>
          </cell>
          <cell r="V595">
            <v>2</v>
          </cell>
        </row>
        <row r="596">
          <cell r="F596">
            <v>591</v>
          </cell>
          <cell r="G596">
            <v>5.2341800846465336E-2</v>
          </cell>
          <cell r="H596">
            <v>5.2003752067824038E-2</v>
          </cell>
          <cell r="I596">
            <v>5.178E-2</v>
          </cell>
          <cell r="L596">
            <v>5.178E-2</v>
          </cell>
          <cell r="M596">
            <v>1.0043150000000001</v>
          </cell>
          <cell r="N596">
            <v>6.3205655397932492E-2</v>
          </cell>
          <cell r="V596">
            <v>3</v>
          </cell>
        </row>
        <row r="597">
          <cell r="F597">
            <v>592</v>
          </cell>
          <cell r="G597">
            <v>5.2341800846465336E-2</v>
          </cell>
          <cell r="H597">
            <v>5.2003752067824038E-2</v>
          </cell>
          <cell r="I597">
            <v>5.178E-2</v>
          </cell>
          <cell r="L597">
            <v>5.178E-2</v>
          </cell>
          <cell r="M597">
            <v>1.0043150000000001</v>
          </cell>
          <cell r="N597">
            <v>6.2934094778961266E-2</v>
          </cell>
          <cell r="V597">
            <v>4</v>
          </cell>
        </row>
        <row r="598">
          <cell r="F598">
            <v>593</v>
          </cell>
          <cell r="G598">
            <v>5.2341800846465336E-2</v>
          </cell>
          <cell r="H598">
            <v>5.2003752067824038E-2</v>
          </cell>
          <cell r="I598">
            <v>5.178E-2</v>
          </cell>
          <cell r="L598">
            <v>5.178E-2</v>
          </cell>
          <cell r="M598">
            <v>1.0043150000000001</v>
          </cell>
          <cell r="N598">
            <v>6.2663700909536615E-2</v>
          </cell>
          <cell r="V598">
            <v>5</v>
          </cell>
        </row>
        <row r="599">
          <cell r="F599">
            <v>594</v>
          </cell>
          <cell r="G599">
            <v>5.2341800846465336E-2</v>
          </cell>
          <cell r="H599">
            <v>5.2003752067824038E-2</v>
          </cell>
          <cell r="I599">
            <v>5.178E-2</v>
          </cell>
          <cell r="L599">
            <v>5.178E-2</v>
          </cell>
          <cell r="M599">
            <v>1.0043150000000001</v>
          </cell>
          <cell r="N599">
            <v>6.2394468776764869E-2</v>
          </cell>
          <cell r="V599">
            <v>0</v>
          </cell>
        </row>
        <row r="600">
          <cell r="F600">
            <v>595</v>
          </cell>
          <cell r="G600">
            <v>5.2341800846465336E-2</v>
          </cell>
          <cell r="H600">
            <v>5.2003752067824038E-2</v>
          </cell>
          <cell r="I600">
            <v>5.178E-2</v>
          </cell>
          <cell r="L600">
            <v>5.178E-2</v>
          </cell>
          <cell r="M600">
            <v>1.0043150000000001</v>
          </cell>
          <cell r="N600">
            <v>6.2126393389290081E-2</v>
          </cell>
          <cell r="V600">
            <v>1</v>
          </cell>
        </row>
        <row r="601">
          <cell r="F601">
            <v>596</v>
          </cell>
          <cell r="G601">
            <v>5.234180084646578E-2</v>
          </cell>
          <cell r="H601">
            <v>5.2003752067824038E-2</v>
          </cell>
          <cell r="I601">
            <v>5.178E-2</v>
          </cell>
          <cell r="L601">
            <v>5.178E-2</v>
          </cell>
          <cell r="M601">
            <v>1.0043150000000001</v>
          </cell>
          <cell r="N601">
            <v>6.1859469777201456E-2</v>
          </cell>
          <cell r="V601">
            <v>2</v>
          </cell>
        </row>
        <row r="602">
          <cell r="F602">
            <v>597</v>
          </cell>
          <cell r="G602">
            <v>5.234180084646578E-2</v>
          </cell>
          <cell r="H602">
            <v>5.2003752067824038E-2</v>
          </cell>
          <cell r="I602">
            <v>5.178E-2</v>
          </cell>
          <cell r="L602">
            <v>5.178E-2</v>
          </cell>
          <cell r="M602">
            <v>1.0043150000000001</v>
          </cell>
          <cell r="N602">
            <v>6.1593692991941229E-2</v>
          </cell>
          <cell r="V602">
            <v>3</v>
          </cell>
        </row>
        <row r="603">
          <cell r="F603">
            <v>598</v>
          </cell>
          <cell r="G603">
            <v>5.234180084646578E-2</v>
          </cell>
          <cell r="H603">
            <v>5.2003752067824038E-2</v>
          </cell>
          <cell r="I603">
            <v>5.178E-2</v>
          </cell>
          <cell r="L603">
            <v>5.178E-2</v>
          </cell>
          <cell r="M603">
            <v>1.0043150000000001</v>
          </cell>
          <cell r="N603">
            <v>6.1329058106212919E-2</v>
          </cell>
          <cell r="V603">
            <v>4</v>
          </cell>
        </row>
        <row r="604">
          <cell r="F604">
            <v>599</v>
          </cell>
          <cell r="G604">
            <v>5.234180084646578E-2</v>
          </cell>
          <cell r="H604">
            <v>5.2003752067824038E-2</v>
          </cell>
          <cell r="I604">
            <v>5.178E-2</v>
          </cell>
          <cell r="L604">
            <v>5.178E-2</v>
          </cell>
          <cell r="M604">
            <v>1.0043150000000001</v>
          </cell>
          <cell r="N604">
            <v>6.106556021388998E-2</v>
          </cell>
          <cell r="V604">
            <v>5</v>
          </cell>
        </row>
        <row r="605">
          <cell r="F605">
            <v>600</v>
          </cell>
          <cell r="G605">
            <v>5.234180084646578E-2</v>
          </cell>
          <cell r="H605">
            <v>5.2003752067824038E-2</v>
          </cell>
          <cell r="I605">
            <v>5.178E-2</v>
          </cell>
          <cell r="L605">
            <v>5.178E-2</v>
          </cell>
          <cell r="M605">
            <v>1.0043150000000001</v>
          </cell>
          <cell r="N605">
            <v>6.0803194429924851E-2</v>
          </cell>
          <cell r="V605">
            <v>0</v>
          </cell>
        </row>
        <row r="606">
          <cell r="F606">
            <v>601</v>
          </cell>
          <cell r="G606">
            <v>5.234180084646578E-2</v>
          </cell>
          <cell r="H606">
            <v>5.2003752067824038E-2</v>
          </cell>
          <cell r="I606">
            <v>5.178E-2</v>
          </cell>
          <cell r="L606">
            <v>5.178E-2</v>
          </cell>
          <cell r="M606">
            <v>1.0043150000000001</v>
          </cell>
          <cell r="N606">
            <v>6.0541955890258382E-2</v>
          </cell>
          <cell r="V606">
            <v>1</v>
          </cell>
        </row>
        <row r="607">
          <cell r="F607">
            <v>602</v>
          </cell>
          <cell r="G607">
            <v>5.2341800846465336E-2</v>
          </cell>
          <cell r="H607">
            <v>5.2003752067824038E-2</v>
          </cell>
          <cell r="I607">
            <v>5.178E-2</v>
          </cell>
          <cell r="L607">
            <v>5.178E-2</v>
          </cell>
          <cell r="M607">
            <v>1.0043150000000001</v>
          </cell>
          <cell r="N607">
            <v>6.0281839751729661E-2</v>
          </cell>
          <cell r="V607">
            <v>2</v>
          </cell>
        </row>
        <row r="608">
          <cell r="F608">
            <v>603</v>
          </cell>
          <cell r="G608">
            <v>5.234180084646578E-2</v>
          </cell>
          <cell r="H608">
            <v>5.2003752067824038E-2</v>
          </cell>
          <cell r="I608">
            <v>5.178E-2</v>
          </cell>
          <cell r="L608">
            <v>5.178E-2</v>
          </cell>
          <cell r="M608">
            <v>1.0043150000000001</v>
          </cell>
          <cell r="N608">
            <v>6.002284119198624E-2</v>
          </cell>
          <cell r="V608">
            <v>3</v>
          </cell>
        </row>
        <row r="609">
          <cell r="F609">
            <v>604</v>
          </cell>
          <cell r="G609">
            <v>5.234180084646578E-2</v>
          </cell>
          <cell r="H609">
            <v>5.2003752067824038E-2</v>
          </cell>
          <cell r="I609">
            <v>5.178E-2</v>
          </cell>
          <cell r="L609">
            <v>5.178E-2</v>
          </cell>
          <cell r="M609">
            <v>1.0043150000000001</v>
          </cell>
          <cell r="N609">
            <v>5.97649554093947E-2</v>
          </cell>
          <cell r="V609">
            <v>4</v>
          </cell>
        </row>
        <row r="610">
          <cell r="F610">
            <v>605</v>
          </cell>
          <cell r="G610">
            <v>5.234180084646578E-2</v>
          </cell>
          <cell r="H610">
            <v>5.2003752067824038E-2</v>
          </cell>
          <cell r="I610">
            <v>5.178E-2</v>
          </cell>
          <cell r="L610">
            <v>5.178E-2</v>
          </cell>
          <cell r="M610">
            <v>1.0043150000000001</v>
          </cell>
          <cell r="N610">
            <v>5.9508177622951658E-2</v>
          </cell>
          <cell r="V610">
            <v>5</v>
          </cell>
        </row>
        <row r="611">
          <cell r="F611">
            <v>606</v>
          </cell>
          <cell r="G611">
            <v>5.234180084646578E-2</v>
          </cell>
          <cell r="H611">
            <v>5.2003752067824038E-2</v>
          </cell>
          <cell r="I611">
            <v>5.178E-2</v>
          </cell>
          <cell r="L611">
            <v>5.178E-2</v>
          </cell>
          <cell r="M611">
            <v>1.0043150000000001</v>
          </cell>
          <cell r="N611">
            <v>5.925250307219513E-2</v>
          </cell>
          <cell r="V611">
            <v>0</v>
          </cell>
        </row>
        <row r="612">
          <cell r="F612">
            <v>607</v>
          </cell>
          <cell r="G612">
            <v>5.234180084646578E-2</v>
          </cell>
          <cell r="H612">
            <v>5.2003752067824038E-2</v>
          </cell>
          <cell r="I612">
            <v>5.178E-2</v>
          </cell>
          <cell r="L612">
            <v>5.178E-2</v>
          </cell>
          <cell r="M612">
            <v>1.0043150000000001</v>
          </cell>
          <cell r="N612">
            <v>5.8997927017116272E-2</v>
          </cell>
          <cell r="V612">
            <v>1</v>
          </cell>
        </row>
        <row r="613">
          <cell r="F613">
            <v>608</v>
          </cell>
          <cell r="G613">
            <v>5.234180084646578E-2</v>
          </cell>
          <cell r="H613">
            <v>5.2003752067824927E-2</v>
          </cell>
          <cell r="I613">
            <v>5.178E-2</v>
          </cell>
          <cell r="L613">
            <v>5.178E-2</v>
          </cell>
          <cell r="M613">
            <v>1.0043150000000001</v>
          </cell>
          <cell r="N613">
            <v>5.8744444738071493E-2</v>
          </cell>
          <cell r="V613">
            <v>2</v>
          </cell>
        </row>
        <row r="614">
          <cell r="F614">
            <v>609</v>
          </cell>
          <cell r="G614">
            <v>5.234180084646578E-2</v>
          </cell>
          <cell r="H614">
            <v>5.2003752067824038E-2</v>
          </cell>
          <cell r="I614">
            <v>5.178E-2</v>
          </cell>
          <cell r="L614">
            <v>5.178E-2</v>
          </cell>
          <cell r="M614">
            <v>1.0043150000000001</v>
          </cell>
          <cell r="N614">
            <v>5.8492051535694964E-2</v>
          </cell>
          <cell r="V614">
            <v>3</v>
          </cell>
        </row>
        <row r="615">
          <cell r="F615">
            <v>610</v>
          </cell>
          <cell r="G615">
            <v>5.234180084646578E-2</v>
          </cell>
          <cell r="H615">
            <v>5.2003752067824038E-2</v>
          </cell>
          <cell r="I615">
            <v>5.178E-2</v>
          </cell>
          <cell r="L615">
            <v>5.178E-2</v>
          </cell>
          <cell r="M615">
            <v>1.0043150000000001</v>
          </cell>
          <cell r="N615">
            <v>5.8240742730811507E-2</v>
          </cell>
          <cell r="V615">
            <v>4</v>
          </cell>
        </row>
        <row r="616">
          <cell r="F616">
            <v>611</v>
          </cell>
          <cell r="G616">
            <v>5.234180084646578E-2</v>
          </cell>
          <cell r="H616">
            <v>5.2003752067824038E-2</v>
          </cell>
          <cell r="I616">
            <v>5.178E-2</v>
          </cell>
          <cell r="L616">
            <v>5.178E-2</v>
          </cell>
          <cell r="M616">
            <v>1.0043150000000001</v>
          </cell>
          <cell r="N616">
            <v>5.7990513664349833E-2</v>
          </cell>
          <cell r="V616">
            <v>5</v>
          </cell>
        </row>
        <row r="617">
          <cell r="F617">
            <v>612</v>
          </cell>
          <cell r="G617">
            <v>5.2341800846465336E-2</v>
          </cell>
          <cell r="H617">
            <v>5.2003752067824038E-2</v>
          </cell>
          <cell r="I617">
            <v>5.178E-2</v>
          </cell>
          <cell r="L617">
            <v>5.178E-2</v>
          </cell>
          <cell r="M617">
            <v>1.0043150000000001</v>
          </cell>
          <cell r="N617">
            <v>5.7741359697256169E-2</v>
          </cell>
          <cell r="V617">
            <v>0</v>
          </cell>
        </row>
        <row r="618">
          <cell r="F618">
            <v>613</v>
          </cell>
          <cell r="G618">
            <v>5.234180084646578E-2</v>
          </cell>
          <cell r="H618">
            <v>5.2003752067824038E-2</v>
          </cell>
          <cell r="I618">
            <v>5.178E-2</v>
          </cell>
          <cell r="L618">
            <v>5.178E-2</v>
          </cell>
          <cell r="M618">
            <v>1.0043150000000001</v>
          </cell>
          <cell r="N618">
            <v>5.7493276210408256E-2</v>
          </cell>
          <cell r="V618">
            <v>1</v>
          </cell>
        </row>
        <row r="619">
          <cell r="F619">
            <v>614</v>
          </cell>
          <cell r="G619">
            <v>5.2341800846465336E-2</v>
          </cell>
          <cell r="H619">
            <v>5.2003752067824038E-2</v>
          </cell>
          <cell r="I619">
            <v>5.178E-2</v>
          </cell>
          <cell r="L619">
            <v>5.178E-2</v>
          </cell>
          <cell r="M619">
            <v>1.0043150000000001</v>
          </cell>
          <cell r="N619">
            <v>5.7246258604529705E-2</v>
          </cell>
          <cell r="V619">
            <v>2</v>
          </cell>
        </row>
        <row r="620">
          <cell r="F620">
            <v>615</v>
          </cell>
          <cell r="G620">
            <v>5.234180084646578E-2</v>
          </cell>
          <cell r="H620">
            <v>5.2003752067824038E-2</v>
          </cell>
          <cell r="I620">
            <v>5.178E-2</v>
          </cell>
          <cell r="L620">
            <v>5.178E-2</v>
          </cell>
          <cell r="M620">
            <v>1.0043150000000001</v>
          </cell>
          <cell r="N620">
            <v>5.7000302300104749E-2</v>
          </cell>
          <cell r="V620">
            <v>3</v>
          </cell>
        </row>
        <row r="621">
          <cell r="F621">
            <v>616</v>
          </cell>
          <cell r="G621">
            <v>5.234180084646578E-2</v>
          </cell>
          <cell r="H621">
            <v>5.2003752067824038E-2</v>
          </cell>
          <cell r="I621">
            <v>5.178E-2</v>
          </cell>
          <cell r="L621">
            <v>5.178E-2</v>
          </cell>
          <cell r="M621">
            <v>1.0043150000000001</v>
          </cell>
          <cell r="N621">
            <v>5.6755402737293327E-2</v>
          </cell>
          <cell r="V621">
            <v>4</v>
          </cell>
        </row>
        <row r="622">
          <cell r="F622">
            <v>617</v>
          </cell>
          <cell r="G622">
            <v>5.234180084646578E-2</v>
          </cell>
          <cell r="H622">
            <v>5.2003752067824038E-2</v>
          </cell>
          <cell r="I622">
            <v>5.178E-2</v>
          </cell>
          <cell r="L622">
            <v>5.178E-2</v>
          </cell>
          <cell r="M622">
            <v>1.0043150000000001</v>
          </cell>
          <cell r="N622">
            <v>5.6511555375846546E-2</v>
          </cell>
          <cell r="V622">
            <v>5</v>
          </cell>
        </row>
        <row r="623">
          <cell r="F623">
            <v>618</v>
          </cell>
          <cell r="G623">
            <v>5.234180084646578E-2</v>
          </cell>
          <cell r="H623">
            <v>5.2003752067824038E-2</v>
          </cell>
          <cell r="I623">
            <v>5.178E-2</v>
          </cell>
          <cell r="L623">
            <v>5.178E-2</v>
          </cell>
          <cell r="M623">
            <v>1.0043150000000001</v>
          </cell>
          <cell r="N623">
            <v>5.6268755695022522E-2</v>
          </cell>
          <cell r="V623">
            <v>0</v>
          </cell>
        </row>
        <row r="624">
          <cell r="F624">
            <v>619</v>
          </cell>
          <cell r="G624">
            <v>5.234180084646578E-2</v>
          </cell>
          <cell r="H624">
            <v>5.2003752067824038E-2</v>
          </cell>
          <cell r="I624">
            <v>5.178E-2</v>
          </cell>
          <cell r="L624">
            <v>5.178E-2</v>
          </cell>
          <cell r="M624">
            <v>1.0043150000000001</v>
          </cell>
          <cell r="N624">
            <v>5.6026999193502555E-2</v>
          </cell>
          <cell r="V624">
            <v>1</v>
          </cell>
        </row>
        <row r="625">
          <cell r="F625">
            <v>620</v>
          </cell>
          <cell r="G625">
            <v>5.234180084646578E-2</v>
          </cell>
          <cell r="H625">
            <v>5.2003752067824038E-2</v>
          </cell>
          <cell r="I625">
            <v>5.178E-2</v>
          </cell>
          <cell r="L625">
            <v>5.178E-2</v>
          </cell>
          <cell r="M625">
            <v>1.0043150000000001</v>
          </cell>
          <cell r="N625">
            <v>5.578628138930769E-2</v>
          </cell>
          <cell r="V625">
            <v>2</v>
          </cell>
        </row>
        <row r="626">
          <cell r="F626">
            <v>621</v>
          </cell>
          <cell r="G626">
            <v>5.234180084646578E-2</v>
          </cell>
          <cell r="H626">
            <v>5.2003752067824927E-2</v>
          </cell>
          <cell r="I626">
            <v>5.178E-2</v>
          </cell>
          <cell r="L626">
            <v>5.178E-2</v>
          </cell>
          <cell r="M626">
            <v>1.0043150000000001</v>
          </cell>
          <cell r="N626">
            <v>5.5546597819715611E-2</v>
          </cell>
          <cell r="V626">
            <v>3</v>
          </cell>
        </row>
        <row r="627">
          <cell r="F627">
            <v>622</v>
          </cell>
          <cell r="G627">
            <v>5.234180084646578E-2</v>
          </cell>
          <cell r="H627">
            <v>5.2003752067824038E-2</v>
          </cell>
          <cell r="I627">
            <v>5.178E-2</v>
          </cell>
          <cell r="L627">
            <v>5.178E-2</v>
          </cell>
          <cell r="M627">
            <v>1.0043150000000001</v>
          </cell>
          <cell r="N627">
            <v>5.5307944041177927E-2</v>
          </cell>
          <cell r="V627">
            <v>4</v>
          </cell>
        </row>
        <row r="628">
          <cell r="F628">
            <v>623</v>
          </cell>
          <cell r="G628">
            <v>5.234180084646578E-2</v>
          </cell>
          <cell r="H628">
            <v>5.2003752067824038E-2</v>
          </cell>
          <cell r="I628">
            <v>5.178E-2</v>
          </cell>
          <cell r="L628">
            <v>5.178E-2</v>
          </cell>
          <cell r="M628">
            <v>1.0043150000000001</v>
          </cell>
          <cell r="N628">
            <v>5.5070315629237761E-2</v>
          </cell>
          <cell r="V628">
            <v>5</v>
          </cell>
        </row>
        <row r="629">
          <cell r="F629">
            <v>624</v>
          </cell>
          <cell r="G629">
            <v>5.234180084646578E-2</v>
          </cell>
          <cell r="H629">
            <v>5.2003752067824038E-2</v>
          </cell>
          <cell r="I629">
            <v>5.178E-2</v>
          </cell>
          <cell r="L629">
            <v>5.178E-2</v>
          </cell>
          <cell r="M629">
            <v>1.0043150000000001</v>
          </cell>
          <cell r="N629">
            <v>5.4833708178447751E-2</v>
          </cell>
          <cell r="V629">
            <v>0</v>
          </cell>
        </row>
        <row r="630">
          <cell r="F630">
            <v>625</v>
          </cell>
          <cell r="G630">
            <v>5.234180084646578E-2</v>
          </cell>
          <cell r="H630">
            <v>5.2003752067824038E-2</v>
          </cell>
          <cell r="I630">
            <v>5.178E-2</v>
          </cell>
          <cell r="L630">
            <v>5.178E-2</v>
          </cell>
          <cell r="M630">
            <v>1.0043150000000001</v>
          </cell>
          <cell r="N630">
            <v>5.4598117302288376E-2</v>
          </cell>
          <cell r="V630">
            <v>1</v>
          </cell>
        </row>
        <row r="631">
          <cell r="F631">
            <v>626</v>
          </cell>
          <cell r="G631">
            <v>5.2341800846466224E-2</v>
          </cell>
          <cell r="H631">
            <v>5.2003752067824927E-2</v>
          </cell>
          <cell r="I631">
            <v>5.178E-2</v>
          </cell>
          <cell r="L631">
            <v>5.178E-2</v>
          </cell>
          <cell r="M631">
            <v>1.0043150000000001</v>
          </cell>
          <cell r="N631">
            <v>5.4363538633086607E-2</v>
          </cell>
          <cell r="V631">
            <v>2</v>
          </cell>
        </row>
        <row r="632">
          <cell r="F632">
            <v>627</v>
          </cell>
          <cell r="G632">
            <v>5.234180084646578E-2</v>
          </cell>
          <cell r="H632">
            <v>5.2003752067824038E-2</v>
          </cell>
          <cell r="I632">
            <v>5.178E-2</v>
          </cell>
          <cell r="L632">
            <v>5.178E-2</v>
          </cell>
          <cell r="M632">
            <v>1.0043150000000001</v>
          </cell>
          <cell r="N632">
            <v>5.4129967821934952E-2</v>
          </cell>
          <cell r="V632">
            <v>3</v>
          </cell>
        </row>
        <row r="633">
          <cell r="F633">
            <v>628</v>
          </cell>
          <cell r="G633">
            <v>5.234180084646578E-2</v>
          </cell>
          <cell r="H633">
            <v>5.2003752067824927E-2</v>
          </cell>
          <cell r="I633">
            <v>5.178E-2</v>
          </cell>
          <cell r="L633">
            <v>5.178E-2</v>
          </cell>
          <cell r="M633">
            <v>1.0043150000000001</v>
          </cell>
          <cell r="N633">
            <v>5.3897400538610842E-2</v>
          </cell>
          <cell r="V633">
            <v>4</v>
          </cell>
        </row>
        <row r="634">
          <cell r="F634">
            <v>629</v>
          </cell>
          <cell r="G634">
            <v>5.234180084646578E-2</v>
          </cell>
          <cell r="H634">
            <v>5.2003752067824927E-2</v>
          </cell>
          <cell r="I634">
            <v>5.178E-2</v>
          </cell>
          <cell r="L634">
            <v>5.178E-2</v>
          </cell>
          <cell r="M634">
            <v>1.0043150000000001</v>
          </cell>
          <cell r="N634">
            <v>5.3665832471496332E-2</v>
          </cell>
          <cell r="V634">
            <v>5</v>
          </cell>
        </row>
        <row r="635">
          <cell r="F635">
            <v>630</v>
          </cell>
          <cell r="G635">
            <v>5.234180084646578E-2</v>
          </cell>
          <cell r="H635">
            <v>5.2003752067824038E-2</v>
          </cell>
          <cell r="I635">
            <v>5.178E-2</v>
          </cell>
          <cell r="L635">
            <v>5.178E-2</v>
          </cell>
          <cell r="M635">
            <v>1.0043150000000001</v>
          </cell>
          <cell r="N635">
            <v>5.3435259327498173E-2</v>
          </cell>
          <cell r="V635">
            <v>0</v>
          </cell>
        </row>
        <row r="636">
          <cell r="F636">
            <v>631</v>
          </cell>
          <cell r="G636">
            <v>5.234180084646578E-2</v>
          </cell>
          <cell r="H636">
            <v>5.2003752067824038E-2</v>
          </cell>
          <cell r="I636">
            <v>5.178E-2</v>
          </cell>
          <cell r="L636">
            <v>5.178E-2</v>
          </cell>
          <cell r="M636">
            <v>1.0043150000000001</v>
          </cell>
          <cell r="N636">
            <v>5.3205676831968224E-2</v>
          </cell>
          <cell r="V636">
            <v>1</v>
          </cell>
        </row>
        <row r="637">
          <cell r="F637">
            <v>632</v>
          </cell>
          <cell r="G637">
            <v>5.234180084646578E-2</v>
          </cell>
          <cell r="H637">
            <v>5.2003752067824038E-2</v>
          </cell>
          <cell r="I637">
            <v>5.178E-2</v>
          </cell>
          <cell r="L637">
            <v>5.178E-2</v>
          </cell>
          <cell r="M637">
            <v>1.0043150000000001</v>
          </cell>
          <cell r="N637">
            <v>5.2977080728624205E-2</v>
          </cell>
          <cell r="V637">
            <v>2</v>
          </cell>
        </row>
        <row r="638">
          <cell r="F638">
            <v>633</v>
          </cell>
          <cell r="G638">
            <v>5.234180084646578E-2</v>
          </cell>
          <cell r="H638">
            <v>5.2003752067824038E-2</v>
          </cell>
          <cell r="I638">
            <v>5.178E-2</v>
          </cell>
          <cell r="L638">
            <v>5.178E-2</v>
          </cell>
          <cell r="M638">
            <v>1.0043150000000001</v>
          </cell>
          <cell r="N638">
            <v>5.2749466779470788E-2</v>
          </cell>
          <cell r="V638">
            <v>3</v>
          </cell>
        </row>
        <row r="639">
          <cell r="F639">
            <v>634</v>
          </cell>
          <cell r="G639">
            <v>5.234180084646578E-2</v>
          </cell>
          <cell r="H639">
            <v>5.2003752067824038E-2</v>
          </cell>
          <cell r="I639">
            <v>5.178E-2</v>
          </cell>
          <cell r="L639">
            <v>5.178E-2</v>
          </cell>
          <cell r="M639">
            <v>1.0043150000000001</v>
          </cell>
          <cell r="N639">
            <v>5.2522830764721015E-2</v>
          </cell>
          <cell r="V639">
            <v>4</v>
          </cell>
        </row>
        <row r="640">
          <cell r="F640">
            <v>635</v>
          </cell>
          <cell r="G640">
            <v>5.234180084646578E-2</v>
          </cell>
          <cell r="H640">
            <v>5.2003752067824927E-2</v>
          </cell>
          <cell r="I640">
            <v>5.178E-2</v>
          </cell>
          <cell r="L640">
            <v>5.178E-2</v>
          </cell>
          <cell r="M640">
            <v>1.0043150000000001</v>
          </cell>
          <cell r="N640">
            <v>5.2297168482718086E-2</v>
          </cell>
          <cell r="V640">
            <v>5</v>
          </cell>
        </row>
        <row r="641">
          <cell r="F641">
            <v>636</v>
          </cell>
          <cell r="G641">
            <v>5.234180084646578E-2</v>
          </cell>
          <cell r="H641">
            <v>5.2003752067824038E-2</v>
          </cell>
          <cell r="I641">
            <v>5.178E-2</v>
          </cell>
          <cell r="L641">
            <v>5.178E-2</v>
          </cell>
          <cell r="M641">
            <v>1.0043150000000001</v>
          </cell>
          <cell r="N641">
            <v>5.2072475749857447E-2</v>
          </cell>
          <cell r="V641">
            <v>0</v>
          </cell>
        </row>
        <row r="642">
          <cell r="F642">
            <v>637</v>
          </cell>
          <cell r="G642">
            <v>5.2341800846465336E-2</v>
          </cell>
          <cell r="H642">
            <v>5.2003752067824038E-2</v>
          </cell>
          <cell r="I642">
            <v>5.178E-2</v>
          </cell>
          <cell r="L642">
            <v>5.178E-2</v>
          </cell>
          <cell r="M642">
            <v>1.0043150000000001</v>
          </cell>
          <cell r="N642">
            <v>5.1848748400509244E-2</v>
          </cell>
          <cell r="V642">
            <v>1</v>
          </cell>
        </row>
        <row r="643">
          <cell r="F643">
            <v>638</v>
          </cell>
          <cell r="G643">
            <v>5.2341800846465336E-2</v>
          </cell>
          <cell r="H643">
            <v>5.2003752067824038E-2</v>
          </cell>
          <cell r="I643">
            <v>5.178E-2</v>
          </cell>
          <cell r="L643">
            <v>5.178E-2</v>
          </cell>
          <cell r="M643">
            <v>1.0043150000000001</v>
          </cell>
          <cell r="N643">
            <v>5.162598228694109E-2</v>
          </cell>
          <cell r="V643">
            <v>2</v>
          </cell>
        </row>
        <row r="644">
          <cell r="F644">
            <v>639</v>
          </cell>
          <cell r="G644">
            <v>5.2341800846465336E-2</v>
          </cell>
          <cell r="H644">
            <v>5.2003752067824038E-2</v>
          </cell>
          <cell r="I644">
            <v>5.178E-2</v>
          </cell>
          <cell r="L644">
            <v>5.178E-2</v>
          </cell>
          <cell r="M644">
            <v>1.0043150000000001</v>
          </cell>
          <cell r="N644">
            <v>5.1404173279241162E-2</v>
          </cell>
          <cell r="V644">
            <v>3</v>
          </cell>
        </row>
        <row r="645">
          <cell r="F645">
            <v>640</v>
          </cell>
          <cell r="G645">
            <v>5.2341800846465336E-2</v>
          </cell>
          <cell r="H645">
            <v>5.2003752067824038E-2</v>
          </cell>
          <cell r="I645">
            <v>5.178E-2</v>
          </cell>
          <cell r="L645">
            <v>5.178E-2</v>
          </cell>
          <cell r="M645">
            <v>1.0043150000000001</v>
          </cell>
          <cell r="N645">
            <v>5.118331726524164E-2</v>
          </cell>
          <cell r="V645">
            <v>4</v>
          </cell>
        </row>
        <row r="646">
          <cell r="F646">
            <v>641</v>
          </cell>
          <cell r="G646">
            <v>5.2341800846465336E-2</v>
          </cell>
          <cell r="H646">
            <v>5.2003752067824038E-2</v>
          </cell>
          <cell r="I646">
            <v>5.178E-2</v>
          </cell>
          <cell r="L646">
            <v>5.178E-2</v>
          </cell>
          <cell r="M646">
            <v>1.0043150000000001</v>
          </cell>
          <cell r="N646">
            <v>5.0963410150442479E-2</v>
          </cell>
          <cell r="V646">
            <v>5</v>
          </cell>
        </row>
        <row r="647">
          <cell r="F647">
            <v>642</v>
          </cell>
          <cell r="G647">
            <v>5.2341800846465336E-2</v>
          </cell>
          <cell r="H647">
            <v>5.2003752067824038E-2</v>
          </cell>
          <cell r="I647">
            <v>5.178E-2</v>
          </cell>
          <cell r="L647">
            <v>5.178E-2</v>
          </cell>
          <cell r="M647">
            <v>1.0043150000000001</v>
          </cell>
          <cell r="N647">
            <v>5.0744447857935485E-2</v>
          </cell>
          <cell r="V647">
            <v>0</v>
          </cell>
        </row>
        <row r="648">
          <cell r="F648">
            <v>643</v>
          </cell>
          <cell r="G648">
            <v>5.234180084646578E-2</v>
          </cell>
          <cell r="H648">
            <v>5.2003752067824038E-2</v>
          </cell>
          <cell r="I648">
            <v>5.178E-2</v>
          </cell>
          <cell r="L648">
            <v>5.178E-2</v>
          </cell>
          <cell r="M648">
            <v>1.0043150000000001</v>
          </cell>
          <cell r="N648">
            <v>5.0526426328328745E-2</v>
          </cell>
          <cell r="V648">
            <v>1</v>
          </cell>
        </row>
        <row r="649">
          <cell r="F649">
            <v>644</v>
          </cell>
          <cell r="G649">
            <v>5.234180084646578E-2</v>
          </cell>
          <cell r="H649">
            <v>5.2003752067824038E-2</v>
          </cell>
          <cell r="I649">
            <v>5.178E-2</v>
          </cell>
          <cell r="L649">
            <v>5.178E-2</v>
          </cell>
          <cell r="M649">
            <v>1.0043150000000001</v>
          </cell>
          <cell r="N649">
            <v>5.0309341519671362E-2</v>
          </cell>
          <cell r="V649">
            <v>2</v>
          </cell>
        </row>
        <row r="650">
          <cell r="F650">
            <v>645</v>
          </cell>
          <cell r="G650">
            <v>5.234180084646578E-2</v>
          </cell>
          <cell r="H650">
            <v>5.2003752067824038E-2</v>
          </cell>
          <cell r="I650">
            <v>5.178E-2</v>
          </cell>
          <cell r="L650">
            <v>5.178E-2</v>
          </cell>
          <cell r="M650">
            <v>1.0043150000000001</v>
          </cell>
          <cell r="N650">
            <v>5.0093189407378523E-2</v>
          </cell>
          <cell r="V650">
            <v>3</v>
          </cell>
        </row>
        <row r="651">
          <cell r="F651">
            <v>646</v>
          </cell>
          <cell r="G651">
            <v>5.234180084646578E-2</v>
          </cell>
          <cell r="H651">
            <v>5.2003752067824927E-2</v>
          </cell>
          <cell r="I651">
            <v>5.178E-2</v>
          </cell>
          <cell r="L651">
            <v>5.178E-2</v>
          </cell>
          <cell r="M651">
            <v>1.0043150000000001</v>
          </cell>
          <cell r="N651">
            <v>4.9877965984156884E-2</v>
          </cell>
          <cell r="V651">
            <v>4</v>
          </cell>
        </row>
        <row r="652">
          <cell r="F652">
            <v>647</v>
          </cell>
          <cell r="G652">
            <v>5.234180084646578E-2</v>
          </cell>
          <cell r="H652">
            <v>5.2003752067824038E-2</v>
          </cell>
          <cell r="I652">
            <v>5.178E-2</v>
          </cell>
          <cell r="L652">
            <v>5.178E-2</v>
          </cell>
          <cell r="M652">
            <v>1.0043150000000001</v>
          </cell>
          <cell r="N652">
            <v>4.966366725993028E-2</v>
          </cell>
          <cell r="V652">
            <v>5</v>
          </cell>
        </row>
        <row r="653">
          <cell r="F653">
            <v>648</v>
          </cell>
          <cell r="G653">
            <v>5.234180084646578E-2</v>
          </cell>
          <cell r="H653">
            <v>5.2003752067824038E-2</v>
          </cell>
          <cell r="I653">
            <v>5.178E-2</v>
          </cell>
          <cell r="L653">
            <v>5.178E-2</v>
          </cell>
          <cell r="M653">
            <v>1.0043150000000001</v>
          </cell>
          <cell r="N653">
            <v>4.9450289261765756E-2</v>
          </cell>
          <cell r="V653">
            <v>0</v>
          </cell>
        </row>
        <row r="654">
          <cell r="F654">
            <v>649</v>
          </cell>
          <cell r="G654">
            <v>5.2341800846465336E-2</v>
          </cell>
          <cell r="H654">
            <v>5.2003752067824038E-2</v>
          </cell>
          <cell r="I654">
            <v>5.178E-2</v>
          </cell>
          <cell r="L654">
            <v>5.178E-2</v>
          </cell>
          <cell r="M654">
            <v>1.0043150000000001</v>
          </cell>
          <cell r="N654">
            <v>4.9237828033799905E-2</v>
          </cell>
          <cell r="V654">
            <v>1</v>
          </cell>
        </row>
        <row r="655">
          <cell r="F655">
            <v>650</v>
          </cell>
          <cell r="G655">
            <v>5.234180084646578E-2</v>
          </cell>
          <cell r="H655">
            <v>5.2003752067824038E-2</v>
          </cell>
          <cell r="I655">
            <v>5.178E-2</v>
          </cell>
          <cell r="L655">
            <v>5.178E-2</v>
          </cell>
          <cell r="M655">
            <v>1.0043150000000001</v>
          </cell>
          <cell r="N655">
            <v>4.9026279637165535E-2</v>
          </cell>
          <cell r="V655">
            <v>2</v>
          </cell>
        </row>
        <row r="656">
          <cell r="F656">
            <v>651</v>
          </cell>
          <cell r="G656">
            <v>5.234180084646578E-2</v>
          </cell>
          <cell r="H656">
            <v>5.2003752067824038E-2</v>
          </cell>
          <cell r="I656">
            <v>5.178E-2</v>
          </cell>
          <cell r="L656">
            <v>5.178E-2</v>
          </cell>
          <cell r="M656">
            <v>1.0043150000000001</v>
          </cell>
          <cell r="N656">
            <v>4.8815640149918633E-2</v>
          </cell>
          <cell r="V656">
            <v>3</v>
          </cell>
        </row>
        <row r="657">
          <cell r="F657">
            <v>652</v>
          </cell>
          <cell r="G657">
            <v>5.2341800846466224E-2</v>
          </cell>
          <cell r="H657">
            <v>5.2003752067824038E-2</v>
          </cell>
          <cell r="I657">
            <v>5.178E-2</v>
          </cell>
          <cell r="L657">
            <v>5.178E-2</v>
          </cell>
          <cell r="M657">
            <v>1.0043150000000001</v>
          </cell>
          <cell r="N657">
            <v>4.8605905666965675E-2</v>
          </cell>
          <cell r="V657">
            <v>4</v>
          </cell>
        </row>
        <row r="658">
          <cell r="F658">
            <v>653</v>
          </cell>
          <cell r="G658">
            <v>5.2341800846466224E-2</v>
          </cell>
          <cell r="H658">
            <v>5.2003752067824927E-2</v>
          </cell>
          <cell r="I658">
            <v>5.178E-2</v>
          </cell>
          <cell r="L658">
            <v>5.178E-2</v>
          </cell>
          <cell r="M658">
            <v>1.0043150000000001</v>
          </cell>
          <cell r="N658">
            <v>4.8397072299991212E-2</v>
          </cell>
          <cell r="V658">
            <v>5</v>
          </cell>
        </row>
        <row r="659">
          <cell r="F659">
            <v>654</v>
          </cell>
          <cell r="G659">
            <v>5.2341800846466224E-2</v>
          </cell>
          <cell r="H659">
            <v>5.2003752067824927E-2</v>
          </cell>
          <cell r="I659">
            <v>5.178E-2</v>
          </cell>
          <cell r="L659">
            <v>5.178E-2</v>
          </cell>
          <cell r="M659">
            <v>1.0043150000000001</v>
          </cell>
          <cell r="N659">
            <v>4.8189136177385787E-2</v>
          </cell>
          <cell r="V659">
            <v>0</v>
          </cell>
        </row>
        <row r="660">
          <cell r="F660">
            <v>655</v>
          </cell>
          <cell r="G660">
            <v>5.2341800846466224E-2</v>
          </cell>
          <cell r="H660">
            <v>5.2003752067824927E-2</v>
          </cell>
          <cell r="I660">
            <v>5.178E-2</v>
          </cell>
          <cell r="L660">
            <v>5.178E-2</v>
          </cell>
          <cell r="M660">
            <v>1.0043150000000001</v>
          </cell>
          <cell r="N660">
            <v>4.7982093444174173E-2</v>
          </cell>
          <cell r="V660">
            <v>1</v>
          </cell>
        </row>
        <row r="661">
          <cell r="F661">
            <v>656</v>
          </cell>
          <cell r="G661">
            <v>5.2341800846466224E-2</v>
          </cell>
          <cell r="H661">
            <v>5.2003752067824038E-2</v>
          </cell>
          <cell r="I661">
            <v>5.178E-2</v>
          </cell>
          <cell r="L661">
            <v>5.178E-2</v>
          </cell>
          <cell r="M661">
            <v>1.0043150000000001</v>
          </cell>
          <cell r="N661">
            <v>4.7775940261943879E-2</v>
          </cell>
          <cell r="V661">
            <v>2</v>
          </cell>
        </row>
        <row r="662">
          <cell r="F662">
            <v>657</v>
          </cell>
          <cell r="G662">
            <v>5.2341800846466224E-2</v>
          </cell>
          <cell r="H662">
            <v>5.2003752067824927E-2</v>
          </cell>
          <cell r="I662">
            <v>5.178E-2</v>
          </cell>
          <cell r="L662">
            <v>5.178E-2</v>
          </cell>
          <cell r="M662">
            <v>1.0043150000000001</v>
          </cell>
          <cell r="N662">
            <v>4.7570672808774014E-2</v>
          </cell>
          <cell r="V662">
            <v>3</v>
          </cell>
        </row>
        <row r="663">
          <cell r="F663">
            <v>658</v>
          </cell>
          <cell r="G663">
            <v>5.2341800846466224E-2</v>
          </cell>
          <cell r="H663">
            <v>5.2003752067824927E-2</v>
          </cell>
          <cell r="I663">
            <v>5.178E-2</v>
          </cell>
          <cell r="L663">
            <v>5.178E-2</v>
          </cell>
          <cell r="M663">
            <v>1.0043150000000001</v>
          </cell>
          <cell r="N663">
            <v>4.7366287279164414E-2</v>
          </cell>
          <cell r="V663">
            <v>4</v>
          </cell>
        </row>
        <row r="664">
          <cell r="F664">
            <v>659</v>
          </cell>
          <cell r="G664">
            <v>5.2341800846466224E-2</v>
          </cell>
          <cell r="H664">
            <v>5.2003752067824927E-2</v>
          </cell>
          <cell r="I664">
            <v>5.178E-2</v>
          </cell>
          <cell r="L664">
            <v>5.178E-2</v>
          </cell>
          <cell r="M664">
            <v>1.0043150000000001</v>
          </cell>
          <cell r="N664">
            <v>4.7162779883965104E-2</v>
          </cell>
          <cell r="V664">
            <v>5</v>
          </cell>
        </row>
        <row r="665">
          <cell r="F665">
            <v>660</v>
          </cell>
          <cell r="G665">
            <v>5.2341800846466224E-2</v>
          </cell>
          <cell r="H665">
            <v>5.2003752067824927E-2</v>
          </cell>
          <cell r="I665">
            <v>5.178E-2</v>
          </cell>
          <cell r="L665">
            <v>5.178E-2</v>
          </cell>
          <cell r="M665">
            <v>1.0043150000000001</v>
          </cell>
          <cell r="N665">
            <v>4.6960146850306028E-2</v>
          </cell>
          <cell r="V665">
            <v>0</v>
          </cell>
        </row>
        <row r="666">
          <cell r="F666">
            <v>661</v>
          </cell>
          <cell r="G666">
            <v>5.2341800846466224E-2</v>
          </cell>
          <cell r="H666">
            <v>5.2003752067824927E-2</v>
          </cell>
          <cell r="I666">
            <v>5.178E-2</v>
          </cell>
          <cell r="L666">
            <v>5.178E-2</v>
          </cell>
          <cell r="M666">
            <v>1.0043150000000001</v>
          </cell>
          <cell r="N666">
            <v>4.6758384421527133E-2</v>
          </cell>
          <cell r="V666">
            <v>1</v>
          </cell>
        </row>
        <row r="667">
          <cell r="F667">
            <v>662</v>
          </cell>
          <cell r="G667">
            <v>5.2341800846466224E-2</v>
          </cell>
          <cell r="H667">
            <v>5.2003752067824927E-2</v>
          </cell>
          <cell r="I667">
            <v>5.178E-2</v>
          </cell>
          <cell r="L667">
            <v>5.178E-2</v>
          </cell>
          <cell r="M667">
            <v>1.0043150000000001</v>
          </cell>
          <cell r="N667">
            <v>4.6557488857108704E-2</v>
          </cell>
          <cell r="V667">
            <v>2</v>
          </cell>
        </row>
        <row r="668">
          <cell r="F668">
            <v>663</v>
          </cell>
          <cell r="G668">
            <v>5.234180084646578E-2</v>
          </cell>
          <cell r="H668">
            <v>5.2003752067824038E-2</v>
          </cell>
          <cell r="I668">
            <v>5.178E-2</v>
          </cell>
          <cell r="L668">
            <v>5.178E-2</v>
          </cell>
          <cell r="M668">
            <v>1.0043150000000001</v>
          </cell>
          <cell r="N668">
            <v>4.6357456432602022E-2</v>
          </cell>
          <cell r="V668">
            <v>3</v>
          </cell>
        </row>
        <row r="669">
          <cell r="F669">
            <v>664</v>
          </cell>
          <cell r="G669">
            <v>5.234180084646578E-2</v>
          </cell>
          <cell r="H669">
            <v>5.2003752067824038E-2</v>
          </cell>
          <cell r="I669">
            <v>5.178E-2</v>
          </cell>
          <cell r="L669">
            <v>5.178E-2</v>
          </cell>
          <cell r="M669">
            <v>1.0043150000000001</v>
          </cell>
          <cell r="N669">
            <v>4.6158283439560313E-2</v>
          </cell>
          <cell r="V669">
            <v>4</v>
          </cell>
        </row>
        <row r="670">
          <cell r="F670">
            <v>665</v>
          </cell>
          <cell r="G670">
            <v>5.234180084646578E-2</v>
          </cell>
          <cell r="H670">
            <v>5.2003752067824038E-2</v>
          </cell>
          <cell r="I670">
            <v>5.178E-2</v>
          </cell>
          <cell r="L670">
            <v>5.178E-2</v>
          </cell>
          <cell r="M670">
            <v>1.0043150000000001</v>
          </cell>
          <cell r="N670">
            <v>4.5959966185470005E-2</v>
          </cell>
          <cell r="V670">
            <v>5</v>
          </cell>
        </row>
        <row r="671">
          <cell r="F671">
            <v>666</v>
          </cell>
          <cell r="G671">
            <v>5.234180084646578E-2</v>
          </cell>
          <cell r="H671">
            <v>5.2003752067824038E-2</v>
          </cell>
          <cell r="I671">
            <v>5.178E-2</v>
          </cell>
          <cell r="L671">
            <v>5.178E-2</v>
          </cell>
          <cell r="M671">
            <v>1.0043150000000001</v>
          </cell>
          <cell r="N671">
            <v>4.5762500993682266E-2</v>
          </cell>
          <cell r="V671">
            <v>0</v>
          </cell>
        </row>
        <row r="672">
          <cell r="F672">
            <v>667</v>
          </cell>
          <cell r="G672">
            <v>5.234180084646578E-2</v>
          </cell>
          <cell r="H672">
            <v>5.2003752067824038E-2</v>
          </cell>
          <cell r="I672">
            <v>5.178E-2</v>
          </cell>
          <cell r="L672">
            <v>5.178E-2</v>
          </cell>
          <cell r="M672">
            <v>1.0043150000000001</v>
          </cell>
          <cell r="N672">
            <v>4.5565884203344828E-2</v>
          </cell>
          <cell r="V672">
            <v>1</v>
          </cell>
        </row>
        <row r="673">
          <cell r="F673">
            <v>668</v>
          </cell>
          <cell r="G673">
            <v>5.234180084646578E-2</v>
          </cell>
          <cell r="H673">
            <v>5.2003752067824038E-2</v>
          </cell>
          <cell r="I673">
            <v>5.178E-2</v>
          </cell>
          <cell r="L673">
            <v>5.178E-2</v>
          </cell>
          <cell r="M673">
            <v>1.0043150000000001</v>
          </cell>
          <cell r="N673">
            <v>4.5370112169334148E-2</v>
          </cell>
          <cell r="V673">
            <v>2</v>
          </cell>
        </row>
        <row r="674">
          <cell r="F674">
            <v>669</v>
          </cell>
          <cell r="G674">
            <v>5.234180084646578E-2</v>
          </cell>
          <cell r="H674">
            <v>5.2003752067824038E-2</v>
          </cell>
          <cell r="I674">
            <v>5.178E-2</v>
          </cell>
          <cell r="L674">
            <v>5.178E-2</v>
          </cell>
          <cell r="M674">
            <v>1.0043150000000001</v>
          </cell>
          <cell r="N674">
            <v>4.5175181262187808E-2</v>
          </cell>
          <cell r="V674">
            <v>3</v>
          </cell>
        </row>
        <row r="675">
          <cell r="F675">
            <v>670</v>
          </cell>
          <cell r="G675">
            <v>5.2341800846465336E-2</v>
          </cell>
          <cell r="H675">
            <v>5.2003752067824038E-2</v>
          </cell>
          <cell r="I675">
            <v>5.178E-2</v>
          </cell>
          <cell r="L675">
            <v>5.178E-2</v>
          </cell>
          <cell r="M675">
            <v>1.0043150000000001</v>
          </cell>
          <cell r="N675">
            <v>4.4981087868037221E-2</v>
          </cell>
          <cell r="V675">
            <v>4</v>
          </cell>
        </row>
        <row r="676">
          <cell r="F676">
            <v>671</v>
          </cell>
          <cell r="G676">
            <v>5.2341800846465336E-2</v>
          </cell>
          <cell r="H676">
            <v>5.2003752067824038E-2</v>
          </cell>
          <cell r="I676">
            <v>5.178E-2</v>
          </cell>
          <cell r="L676">
            <v>5.178E-2</v>
          </cell>
          <cell r="M676">
            <v>1.0043150000000001</v>
          </cell>
          <cell r="N676">
            <v>4.4787828388540667E-2</v>
          </cell>
          <cell r="V676">
            <v>5</v>
          </cell>
        </row>
        <row r="677">
          <cell r="F677">
            <v>672</v>
          </cell>
          <cell r="G677">
            <v>5.2341800846465336E-2</v>
          </cell>
          <cell r="H677">
            <v>5.2003752067824038E-2</v>
          </cell>
          <cell r="I677">
            <v>5.178E-2</v>
          </cell>
          <cell r="L677">
            <v>5.178E-2</v>
          </cell>
          <cell r="M677">
            <v>1.0043150000000001</v>
          </cell>
          <cell r="N677">
            <v>4.4595399240816541E-2</v>
          </cell>
          <cell r="V677">
            <v>0</v>
          </cell>
        </row>
        <row r="678">
          <cell r="F678">
            <v>673</v>
          </cell>
          <cell r="G678">
            <v>5.2341800846465336E-2</v>
          </cell>
          <cell r="H678">
            <v>5.2003752067824038E-2</v>
          </cell>
          <cell r="I678">
            <v>5.178E-2</v>
          </cell>
          <cell r="L678">
            <v>5.178E-2</v>
          </cell>
          <cell r="M678">
            <v>1.0043150000000001</v>
          </cell>
          <cell r="N678">
            <v>4.4403796857376956E-2</v>
          </cell>
          <cell r="V678">
            <v>1</v>
          </cell>
        </row>
        <row r="679">
          <cell r="F679">
            <v>674</v>
          </cell>
          <cell r="G679">
            <v>5.2341800846465336E-2</v>
          </cell>
          <cell r="H679">
            <v>5.200375206782315E-2</v>
          </cell>
          <cell r="I679">
            <v>5.178E-2</v>
          </cell>
          <cell r="L679">
            <v>5.178E-2</v>
          </cell>
          <cell r="M679">
            <v>1.0043150000000001</v>
          </cell>
          <cell r="N679">
            <v>4.4213017686061597E-2</v>
          </cell>
          <cell r="V679">
            <v>2</v>
          </cell>
        </row>
        <row r="680">
          <cell r="F680">
            <v>675</v>
          </cell>
          <cell r="G680">
            <v>5.2341800846465336E-2</v>
          </cell>
          <cell r="H680">
            <v>5.2003752067824038E-2</v>
          </cell>
          <cell r="I680">
            <v>5.178E-2</v>
          </cell>
          <cell r="L680">
            <v>5.178E-2</v>
          </cell>
          <cell r="M680">
            <v>1.0043150000000001</v>
          </cell>
          <cell r="N680">
            <v>4.4023058189971868E-2</v>
          </cell>
          <cell r="V680">
            <v>3</v>
          </cell>
        </row>
        <row r="681">
          <cell r="F681">
            <v>676</v>
          </cell>
          <cell r="G681">
            <v>5.2341800846465336E-2</v>
          </cell>
          <cell r="H681">
            <v>5.2003752067824038E-2</v>
          </cell>
          <cell r="I681">
            <v>5.178E-2</v>
          </cell>
          <cell r="L681">
            <v>5.178E-2</v>
          </cell>
          <cell r="M681">
            <v>1.0043150000000001</v>
          </cell>
          <cell r="N681">
            <v>4.3833914847405314E-2</v>
          </cell>
          <cell r="V681">
            <v>4</v>
          </cell>
        </row>
        <row r="682">
          <cell r="F682">
            <v>677</v>
          </cell>
          <cell r="G682">
            <v>5.234180084646578E-2</v>
          </cell>
          <cell r="H682">
            <v>5.2003752067824038E-2</v>
          </cell>
          <cell r="I682">
            <v>5.178E-2</v>
          </cell>
          <cell r="L682">
            <v>5.178E-2</v>
          </cell>
          <cell r="M682">
            <v>1.0043150000000001</v>
          </cell>
          <cell r="N682">
            <v>4.3645584151790338E-2</v>
          </cell>
          <cell r="V682">
            <v>5</v>
          </cell>
        </row>
        <row r="683">
          <cell r="F683">
            <v>678</v>
          </cell>
          <cell r="G683">
            <v>5.234180084646578E-2</v>
          </cell>
          <cell r="H683">
            <v>5.2003752067824038E-2</v>
          </cell>
          <cell r="I683">
            <v>5.178E-2</v>
          </cell>
          <cell r="L683">
            <v>5.178E-2</v>
          </cell>
          <cell r="M683">
            <v>1.0043150000000001</v>
          </cell>
          <cell r="N683">
            <v>4.345806261162119E-2</v>
          </cell>
          <cell r="V683">
            <v>0</v>
          </cell>
        </row>
        <row r="684">
          <cell r="F684">
            <v>679</v>
          </cell>
          <cell r="G684">
            <v>5.234180084646578E-2</v>
          </cell>
          <cell r="H684">
            <v>5.2003752067824038E-2</v>
          </cell>
          <cell r="I684">
            <v>5.178E-2</v>
          </cell>
          <cell r="L684">
            <v>5.178E-2</v>
          </cell>
          <cell r="M684">
            <v>1.0043150000000001</v>
          </cell>
          <cell r="N684">
            <v>4.3271346750393243E-2</v>
          </cell>
          <cell r="V684">
            <v>1</v>
          </cell>
        </row>
        <row r="685">
          <cell r="F685">
            <v>680</v>
          </cell>
          <cell r="G685">
            <v>5.234180084646578E-2</v>
          </cell>
          <cell r="H685">
            <v>5.2003752067824038E-2</v>
          </cell>
          <cell r="I685">
            <v>5.178E-2</v>
          </cell>
          <cell r="L685">
            <v>5.178E-2</v>
          </cell>
          <cell r="M685">
            <v>1.0043150000000001</v>
          </cell>
          <cell r="N685">
            <v>4.3085433106538527E-2</v>
          </cell>
          <cell r="V685">
            <v>2</v>
          </cell>
        </row>
        <row r="686">
          <cell r="F686">
            <v>681</v>
          </cell>
          <cell r="G686">
            <v>5.234180084646578E-2</v>
          </cell>
          <cell r="H686">
            <v>5.2003752067824038E-2</v>
          </cell>
          <cell r="I686">
            <v>5.178E-2</v>
          </cell>
          <cell r="L686">
            <v>5.178E-2</v>
          </cell>
          <cell r="M686">
            <v>1.0043150000000001</v>
          </cell>
          <cell r="N686">
            <v>4.2900318233361566E-2</v>
          </cell>
          <cell r="V686">
            <v>3</v>
          </cell>
        </row>
        <row r="687">
          <cell r="F687">
            <v>682</v>
          </cell>
          <cell r="G687">
            <v>5.234180084646578E-2</v>
          </cell>
          <cell r="H687">
            <v>5.2003752067824038E-2</v>
          </cell>
          <cell r="I687">
            <v>5.178E-2</v>
          </cell>
          <cell r="L687">
            <v>5.178E-2</v>
          </cell>
          <cell r="M687">
            <v>1.0043150000000001</v>
          </cell>
          <cell r="N687">
            <v>4.2715998698975487E-2</v>
          </cell>
          <cell r="V687">
            <v>4</v>
          </cell>
        </row>
        <row r="688">
          <cell r="F688">
            <v>683</v>
          </cell>
          <cell r="G688">
            <v>5.234180084646578E-2</v>
          </cell>
          <cell r="H688">
            <v>5.2003752067824038E-2</v>
          </cell>
          <cell r="I688">
            <v>5.178E-2</v>
          </cell>
          <cell r="L688">
            <v>5.178E-2</v>
          </cell>
          <cell r="M688">
            <v>1.0043150000000001</v>
          </cell>
          <cell r="N688">
            <v>4.2532471086238366E-2</v>
          </cell>
          <cell r="V688">
            <v>5</v>
          </cell>
        </row>
        <row r="689">
          <cell r="F689">
            <v>684</v>
          </cell>
          <cell r="G689">
            <v>5.234180084646578E-2</v>
          </cell>
          <cell r="H689">
            <v>5.2003752067824038E-2</v>
          </cell>
          <cell r="I689">
            <v>5.178E-2</v>
          </cell>
          <cell r="L689">
            <v>5.178E-2</v>
          </cell>
          <cell r="M689">
            <v>1.0043150000000001</v>
          </cell>
          <cell r="N689">
            <v>4.2349731992689904E-2</v>
          </cell>
          <cell r="V689">
            <v>0</v>
          </cell>
        </row>
        <row r="690">
          <cell r="F690">
            <v>685</v>
          </cell>
          <cell r="G690">
            <v>5.234180084646578E-2</v>
          </cell>
          <cell r="H690">
            <v>5.2003752067824038E-2</v>
          </cell>
          <cell r="I690">
            <v>5.178E-2</v>
          </cell>
          <cell r="L690">
            <v>5.178E-2</v>
          </cell>
          <cell r="M690">
            <v>1.0043150000000001</v>
          </cell>
          <cell r="N690">
            <v>4.2167778030488344E-2</v>
          </cell>
          <cell r="V690">
            <v>1</v>
          </cell>
        </row>
        <row r="691">
          <cell r="F691">
            <v>686</v>
          </cell>
          <cell r="G691">
            <v>5.234180084646578E-2</v>
          </cell>
          <cell r="H691">
            <v>5.2003752067824038E-2</v>
          </cell>
          <cell r="I691">
            <v>5.178E-2</v>
          </cell>
          <cell r="L691">
            <v>5.178E-2</v>
          </cell>
          <cell r="M691">
            <v>1.0043150000000001</v>
          </cell>
          <cell r="N691">
            <v>4.1986605826347653E-2</v>
          </cell>
          <cell r="V691">
            <v>2</v>
          </cell>
        </row>
        <row r="692">
          <cell r="F692">
            <v>687</v>
          </cell>
          <cell r="G692">
            <v>5.234180084646578E-2</v>
          </cell>
          <cell r="H692">
            <v>5.2003752067824038E-2</v>
          </cell>
          <cell r="I692">
            <v>5.178E-2</v>
          </cell>
          <cell r="L692">
            <v>5.178E-2</v>
          </cell>
          <cell r="M692">
            <v>1.0043150000000001</v>
          </cell>
          <cell r="N692">
            <v>4.1806212021474984E-2</v>
          </cell>
          <cell r="V692">
            <v>3</v>
          </cell>
        </row>
        <row r="693">
          <cell r="F693">
            <v>688</v>
          </cell>
          <cell r="G693">
            <v>5.234180084646578E-2</v>
          </cell>
          <cell r="H693">
            <v>5.2003752067824038E-2</v>
          </cell>
          <cell r="I693">
            <v>5.178E-2</v>
          </cell>
          <cell r="L693">
            <v>5.178E-2</v>
          </cell>
          <cell r="M693">
            <v>1.0043150000000001</v>
          </cell>
          <cell r="N693">
            <v>4.1626593271508423E-2</v>
          </cell>
          <cell r="V693">
            <v>4</v>
          </cell>
        </row>
        <row r="694">
          <cell r="F694">
            <v>689</v>
          </cell>
          <cell r="G694">
            <v>5.234180084646578E-2</v>
          </cell>
          <cell r="H694">
            <v>5.2003752067824038E-2</v>
          </cell>
          <cell r="I694">
            <v>5.178E-2</v>
          </cell>
          <cell r="L694">
            <v>5.178E-2</v>
          </cell>
          <cell r="M694">
            <v>1.0043150000000001</v>
          </cell>
          <cell r="N694">
            <v>4.1447746246454968E-2</v>
          </cell>
          <cell r="V694">
            <v>5</v>
          </cell>
        </row>
        <row r="695">
          <cell r="F695">
            <v>690</v>
          </cell>
          <cell r="G695">
            <v>5.234180084646578E-2</v>
          </cell>
          <cell r="H695">
            <v>5.2003752067824038E-2</v>
          </cell>
          <cell r="I695">
            <v>5.178E-2</v>
          </cell>
          <cell r="L695">
            <v>5.178E-2</v>
          </cell>
          <cell r="M695">
            <v>1.0043150000000001</v>
          </cell>
          <cell r="N695">
            <v>4.1269667630628802E-2</v>
          </cell>
          <cell r="V695">
            <v>0</v>
          </cell>
        </row>
        <row r="696">
          <cell r="F696">
            <v>691</v>
          </cell>
          <cell r="G696">
            <v>5.234180084646578E-2</v>
          </cell>
          <cell r="H696">
            <v>5.2003752067824927E-2</v>
          </cell>
          <cell r="I696">
            <v>5.178E-2</v>
          </cell>
          <cell r="L696">
            <v>5.178E-2</v>
          </cell>
          <cell r="M696">
            <v>1.0043150000000001</v>
          </cell>
          <cell r="N696">
            <v>4.1092354122589825E-2</v>
          </cell>
          <cell r="V696">
            <v>1</v>
          </cell>
        </row>
        <row r="697">
          <cell r="F697">
            <v>692</v>
          </cell>
          <cell r="G697">
            <v>5.234180084646578E-2</v>
          </cell>
          <cell r="H697">
            <v>5.2003752067824927E-2</v>
          </cell>
          <cell r="I697">
            <v>5.178E-2</v>
          </cell>
          <cell r="L697">
            <v>5.178E-2</v>
          </cell>
          <cell r="M697">
            <v>1.0043150000000001</v>
          </cell>
          <cell r="N697">
            <v>4.0915802435082443E-2</v>
          </cell>
          <cell r="V697">
            <v>2</v>
          </cell>
        </row>
        <row r="698">
          <cell r="F698">
            <v>693</v>
          </cell>
          <cell r="G698">
            <v>5.2341800846465336E-2</v>
          </cell>
          <cell r="H698">
            <v>5.2003752067824038E-2</v>
          </cell>
          <cell r="I698">
            <v>5.178E-2</v>
          </cell>
          <cell r="L698">
            <v>5.178E-2</v>
          </cell>
          <cell r="M698">
            <v>1.0043150000000001</v>
          </cell>
          <cell r="N698">
            <v>4.0740009294974622E-2</v>
          </cell>
          <cell r="V698">
            <v>3</v>
          </cell>
        </row>
        <row r="699">
          <cell r="F699">
            <v>694</v>
          </cell>
          <cell r="G699">
            <v>5.2341800846465336E-2</v>
          </cell>
          <cell r="H699">
            <v>5.2003752067824038E-2</v>
          </cell>
          <cell r="I699">
            <v>5.178E-2</v>
          </cell>
          <cell r="L699">
            <v>5.178E-2</v>
          </cell>
          <cell r="M699">
            <v>1.0043150000000001</v>
          </cell>
          <cell r="N699">
            <v>4.056497144319722E-2</v>
          </cell>
          <cell r="V699">
            <v>4</v>
          </cell>
        </row>
        <row r="700">
          <cell r="F700">
            <v>695</v>
          </cell>
          <cell r="G700">
            <v>5.234180084646578E-2</v>
          </cell>
          <cell r="H700">
            <v>5.2003752067824038E-2</v>
          </cell>
          <cell r="I700">
            <v>5.178E-2</v>
          </cell>
          <cell r="L700">
            <v>5.178E-2</v>
          </cell>
          <cell r="M700">
            <v>1.0043150000000001</v>
          </cell>
          <cell r="N700">
            <v>4.0390685634683558E-2</v>
          </cell>
          <cell r="V700">
            <v>5</v>
          </cell>
        </row>
        <row r="701">
          <cell r="F701">
            <v>696</v>
          </cell>
          <cell r="G701">
            <v>5.234180084646578E-2</v>
          </cell>
          <cell r="H701">
            <v>5.2003752067824038E-2</v>
          </cell>
          <cell r="I701">
            <v>5.178E-2</v>
          </cell>
          <cell r="L701">
            <v>5.178E-2</v>
          </cell>
          <cell r="M701">
            <v>1.0043150000000001</v>
          </cell>
          <cell r="N701">
            <v>4.0217148638309254E-2</v>
          </cell>
          <cell r="V701">
            <v>0</v>
          </cell>
        </row>
        <row r="702">
          <cell r="F702">
            <v>697</v>
          </cell>
          <cell r="G702">
            <v>5.234180084646578E-2</v>
          </cell>
          <cell r="H702">
            <v>5.2003752067824038E-2</v>
          </cell>
          <cell r="I702">
            <v>5.178E-2</v>
          </cell>
          <cell r="L702">
            <v>5.178E-2</v>
          </cell>
          <cell r="M702">
            <v>1.0043150000000001</v>
          </cell>
          <cell r="N702">
            <v>4.004435723683232E-2</v>
          </cell>
          <cell r="V702">
            <v>1</v>
          </cell>
        </row>
        <row r="703">
          <cell r="F703">
            <v>698</v>
          </cell>
          <cell r="G703">
            <v>5.2341800846466224E-2</v>
          </cell>
          <cell r="H703">
            <v>5.2003752067824038E-2</v>
          </cell>
          <cell r="I703">
            <v>5.178E-2</v>
          </cell>
          <cell r="L703">
            <v>5.178E-2</v>
          </cell>
          <cell r="M703">
            <v>1.0043150000000001</v>
          </cell>
          <cell r="N703">
            <v>3.9872308226833533E-2</v>
          </cell>
          <cell r="V703">
            <v>2</v>
          </cell>
        </row>
        <row r="704">
          <cell r="F704">
            <v>699</v>
          </cell>
          <cell r="G704">
            <v>5.2341800846466224E-2</v>
          </cell>
          <cell r="H704">
            <v>5.2003752067824927E-2</v>
          </cell>
          <cell r="I704">
            <v>5.178E-2</v>
          </cell>
          <cell r="L704">
            <v>5.178E-2</v>
          </cell>
          <cell r="M704">
            <v>1.0043150000000001</v>
          </cell>
          <cell r="N704">
            <v>3.9700998418657027E-2</v>
          </cell>
          <cell r="V704">
            <v>3</v>
          </cell>
        </row>
        <row r="705">
          <cell r="F705">
            <v>700</v>
          </cell>
          <cell r="G705">
            <v>5.2341800846466224E-2</v>
          </cell>
          <cell r="H705">
            <v>5.2003752067824927E-2</v>
          </cell>
          <cell r="I705">
            <v>5.178E-2</v>
          </cell>
          <cell r="L705">
            <v>5.178E-2</v>
          </cell>
          <cell r="M705">
            <v>1.0043150000000001</v>
          </cell>
          <cell r="N705">
            <v>3.9530424636351168E-2</v>
          </cell>
          <cell r="V705">
            <v>4</v>
          </cell>
        </row>
        <row r="706">
          <cell r="F706">
            <v>701</v>
          </cell>
          <cell r="G706">
            <v>5.2341800846466224E-2</v>
          </cell>
          <cell r="H706">
            <v>5.2003752067824927E-2</v>
          </cell>
          <cell r="I706">
            <v>5.178E-2</v>
          </cell>
          <cell r="L706">
            <v>5.178E-2</v>
          </cell>
          <cell r="M706">
            <v>1.0043150000000001</v>
          </cell>
          <cell r="N706">
            <v>3.9360583717609678E-2</v>
          </cell>
          <cell r="V706">
            <v>5</v>
          </cell>
        </row>
        <row r="707">
          <cell r="F707">
            <v>702</v>
          </cell>
          <cell r="G707">
            <v>5.2341800846466224E-2</v>
          </cell>
          <cell r="H707">
            <v>5.2003752067824038E-2</v>
          </cell>
          <cell r="I707">
            <v>5.178E-2</v>
          </cell>
          <cell r="L707">
            <v>5.178E-2</v>
          </cell>
          <cell r="M707">
            <v>1.0043150000000001</v>
          </cell>
          <cell r="N707">
            <v>3.9191472513713001E-2</v>
          </cell>
          <cell r="V707">
            <v>0</v>
          </cell>
        </row>
        <row r="708">
          <cell r="F708">
            <v>703</v>
          </cell>
          <cell r="G708">
            <v>5.2341800846466224E-2</v>
          </cell>
          <cell r="H708">
            <v>5.2003752067824038E-2</v>
          </cell>
          <cell r="I708">
            <v>5.178E-2</v>
          </cell>
          <cell r="L708">
            <v>5.178E-2</v>
          </cell>
          <cell r="M708">
            <v>1.0043150000000001</v>
          </cell>
          <cell r="N708">
            <v>3.9023087889469933E-2</v>
          </cell>
          <cell r="V708">
            <v>1</v>
          </cell>
        </row>
        <row r="709">
          <cell r="F709">
            <v>704</v>
          </cell>
          <cell r="G709">
            <v>5.2341800846466224E-2</v>
          </cell>
          <cell r="H709">
            <v>5.2003752067824927E-2</v>
          </cell>
          <cell r="I709">
            <v>5.178E-2</v>
          </cell>
          <cell r="L709">
            <v>5.178E-2</v>
          </cell>
          <cell r="M709">
            <v>1.0043150000000001</v>
          </cell>
          <cell r="N709">
            <v>3.8855426723159496E-2</v>
          </cell>
          <cell r="V709">
            <v>2</v>
          </cell>
        </row>
        <row r="710">
          <cell r="F710">
            <v>705</v>
          </cell>
          <cell r="G710">
            <v>5.2341800846466224E-2</v>
          </cell>
          <cell r="H710">
            <v>5.2003752067824927E-2</v>
          </cell>
          <cell r="I710">
            <v>5.178E-2</v>
          </cell>
          <cell r="L710">
            <v>5.178E-2</v>
          </cell>
          <cell r="M710">
            <v>1.0043150000000001</v>
          </cell>
          <cell r="N710">
            <v>3.8688485906473065E-2</v>
          </cell>
          <cell r="V710">
            <v>3</v>
          </cell>
        </row>
        <row r="711">
          <cell r="F711">
            <v>706</v>
          </cell>
          <cell r="G711">
            <v>5.2341800846466224E-2</v>
          </cell>
          <cell r="H711">
            <v>5.2003752067824927E-2</v>
          </cell>
          <cell r="I711">
            <v>5.178E-2</v>
          </cell>
          <cell r="L711">
            <v>5.178E-2</v>
          </cell>
          <cell r="M711">
            <v>1.0043150000000001</v>
          </cell>
          <cell r="N711">
            <v>3.8522262344456729E-2</v>
          </cell>
          <cell r="V711">
            <v>4</v>
          </cell>
        </row>
        <row r="712">
          <cell r="F712">
            <v>707</v>
          </cell>
          <cell r="G712">
            <v>5.2341800846466224E-2</v>
          </cell>
          <cell r="H712">
            <v>5.2003752067824927E-2</v>
          </cell>
          <cell r="I712">
            <v>5.178E-2</v>
          </cell>
          <cell r="L712">
            <v>5.178E-2</v>
          </cell>
          <cell r="M712">
            <v>1.0043150000000001</v>
          </cell>
          <cell r="N712">
            <v>3.8356752955453939E-2</v>
          </cell>
          <cell r="V712">
            <v>5</v>
          </cell>
        </row>
        <row r="713">
          <cell r="F713">
            <v>708</v>
          </cell>
          <cell r="G713">
            <v>5.2341800846466224E-2</v>
          </cell>
          <cell r="H713">
            <v>5.2003752067824038E-2</v>
          </cell>
          <cell r="I713">
            <v>5.178E-2</v>
          </cell>
          <cell r="L713">
            <v>5.178E-2</v>
          </cell>
          <cell r="M713">
            <v>1.0043150000000001</v>
          </cell>
          <cell r="N713">
            <v>3.8191954671048363E-2</v>
          </cell>
          <cell r="V713">
            <v>0</v>
          </cell>
        </row>
        <row r="714">
          <cell r="F714">
            <v>709</v>
          </cell>
          <cell r="G714">
            <v>5.234180084646578E-2</v>
          </cell>
          <cell r="H714">
            <v>5.2003752067824038E-2</v>
          </cell>
          <cell r="I714">
            <v>5.178E-2</v>
          </cell>
          <cell r="L714">
            <v>5.178E-2</v>
          </cell>
          <cell r="M714">
            <v>1.0043150000000001</v>
          </cell>
          <cell r="N714">
            <v>3.8027864436006989E-2</v>
          </cell>
          <cell r="V714">
            <v>1</v>
          </cell>
        </row>
        <row r="715">
          <cell r="F715">
            <v>710</v>
          </cell>
          <cell r="G715">
            <v>5.234180084646578E-2</v>
          </cell>
          <cell r="H715">
            <v>5.2003752067824927E-2</v>
          </cell>
          <cell r="I715">
            <v>5.178E-2</v>
          </cell>
          <cell r="L715">
            <v>5.178E-2</v>
          </cell>
          <cell r="M715">
            <v>1.0043150000000001</v>
          </cell>
          <cell r="N715">
            <v>3.78644792082235E-2</v>
          </cell>
          <cell r="V715">
            <v>2</v>
          </cell>
        </row>
        <row r="716">
          <cell r="F716">
            <v>711</v>
          </cell>
          <cell r="G716">
            <v>5.2341800846466224E-2</v>
          </cell>
          <cell r="H716">
            <v>5.2003752067824927E-2</v>
          </cell>
          <cell r="I716">
            <v>5.178E-2</v>
          </cell>
          <cell r="L716">
            <v>5.178E-2</v>
          </cell>
          <cell r="M716">
            <v>1.0043150000000001</v>
          </cell>
          <cell r="N716">
            <v>3.7701795958661875E-2</v>
          </cell>
          <cell r="V716">
            <v>3</v>
          </cell>
        </row>
        <row r="717">
          <cell r="F717">
            <v>712</v>
          </cell>
          <cell r="G717">
            <v>5.2341800846466224E-2</v>
          </cell>
          <cell r="H717">
            <v>5.2003752067824038E-2</v>
          </cell>
          <cell r="I717">
            <v>5.178E-2</v>
          </cell>
          <cell r="L717">
            <v>5.178E-2</v>
          </cell>
          <cell r="M717">
            <v>1.0043150000000001</v>
          </cell>
          <cell r="N717">
            <v>3.7539811671300209E-2</v>
          </cell>
          <cell r="V717">
            <v>4</v>
          </cell>
        </row>
        <row r="718">
          <cell r="F718">
            <v>713</v>
          </cell>
          <cell r="G718">
            <v>5.2341800846466224E-2</v>
          </cell>
          <cell r="H718">
            <v>5.2003752067824038E-2</v>
          </cell>
          <cell r="I718">
            <v>5.178E-2</v>
          </cell>
          <cell r="L718">
            <v>5.178E-2</v>
          </cell>
          <cell r="M718">
            <v>1.0043150000000001</v>
          </cell>
          <cell r="N718">
            <v>3.7378523343074836E-2</v>
          </cell>
          <cell r="V718">
            <v>5</v>
          </cell>
        </row>
        <row r="719">
          <cell r="F719">
            <v>714</v>
          </cell>
          <cell r="G719">
            <v>5.2341800846466224E-2</v>
          </cell>
          <cell r="H719">
            <v>5.2003752067824038E-2</v>
          </cell>
          <cell r="I719">
            <v>5.178E-2</v>
          </cell>
          <cell r="L719">
            <v>5.178E-2</v>
          </cell>
          <cell r="M719">
            <v>1.0043150000000001</v>
          </cell>
          <cell r="N719">
            <v>3.7217927983824631E-2</v>
          </cell>
          <cell r="V719">
            <v>0</v>
          </cell>
        </row>
        <row r="720">
          <cell r="F720">
            <v>715</v>
          </cell>
          <cell r="G720">
            <v>5.2341800846466668E-2</v>
          </cell>
          <cell r="H720">
            <v>5.2003752067824927E-2</v>
          </cell>
          <cell r="I720">
            <v>5.178E-2</v>
          </cell>
          <cell r="L720">
            <v>5.178E-2</v>
          </cell>
          <cell r="M720">
            <v>1.0043150000000001</v>
          </cell>
          <cell r="N720">
            <v>3.7058022616235572E-2</v>
          </cell>
          <cell r="V720">
            <v>1</v>
          </cell>
        </row>
        <row r="721">
          <cell r="F721">
            <v>716</v>
          </cell>
          <cell r="G721">
            <v>5.2341800846466668E-2</v>
          </cell>
          <cell r="H721">
            <v>5.2003752067824927E-2</v>
          </cell>
          <cell r="I721">
            <v>5.178E-2</v>
          </cell>
          <cell r="L721">
            <v>5.178E-2</v>
          </cell>
          <cell r="M721">
            <v>1.0043150000000001</v>
          </cell>
          <cell r="N721">
            <v>3.6898804275785554E-2</v>
          </cell>
          <cell r="V721">
            <v>2</v>
          </cell>
        </row>
        <row r="722">
          <cell r="F722">
            <v>717</v>
          </cell>
          <cell r="G722">
            <v>5.2341800846466224E-2</v>
          </cell>
          <cell r="H722">
            <v>5.2003752067824927E-2</v>
          </cell>
          <cell r="I722">
            <v>5.178E-2</v>
          </cell>
          <cell r="L722">
            <v>5.178E-2</v>
          </cell>
          <cell r="M722">
            <v>1.0043150000000001</v>
          </cell>
          <cell r="N722">
            <v>3.6740270010689427E-2</v>
          </cell>
          <cell r="V722">
            <v>3</v>
          </cell>
        </row>
        <row r="723">
          <cell r="F723">
            <v>718</v>
          </cell>
          <cell r="G723">
            <v>5.2341800846466224E-2</v>
          </cell>
          <cell r="H723">
            <v>5.2003752067824927E-2</v>
          </cell>
          <cell r="I723">
            <v>5.178E-2</v>
          </cell>
          <cell r="L723">
            <v>5.178E-2</v>
          </cell>
          <cell r="M723">
            <v>1.0043150000000001</v>
          </cell>
          <cell r="N723">
            <v>3.6582416881844264E-2</v>
          </cell>
          <cell r="V723">
            <v>4</v>
          </cell>
        </row>
        <row r="724">
          <cell r="F724">
            <v>719</v>
          </cell>
          <cell r="G724">
            <v>5.234180084646578E-2</v>
          </cell>
          <cell r="H724">
            <v>5.2003752067824927E-2</v>
          </cell>
          <cell r="I724">
            <v>5.178E-2</v>
          </cell>
          <cell r="L724">
            <v>5.178E-2</v>
          </cell>
          <cell r="M724">
            <v>1.0043150000000001</v>
          </cell>
          <cell r="N724">
            <v>3.6425241962774885E-2</v>
          </cell>
          <cell r="V724">
            <v>5</v>
          </cell>
        </row>
        <row r="725">
          <cell r="F725">
            <v>720</v>
          </cell>
          <cell r="G725">
            <v>5.234180084646578E-2</v>
          </cell>
          <cell r="H725">
            <v>5.2003752067824038E-2</v>
          </cell>
          <cell r="I725">
            <v>5.178E-2</v>
          </cell>
          <cell r="L725">
            <v>5.178E-2</v>
          </cell>
          <cell r="M725">
            <v>1.0043150000000001</v>
          </cell>
          <cell r="N725">
            <v>3.6268742339579593E-2</v>
          </cell>
          <cell r="V725">
            <v>0</v>
          </cell>
        </row>
        <row r="726">
          <cell r="F726">
            <v>721</v>
          </cell>
          <cell r="G726">
            <v>5.234180084646578E-2</v>
          </cell>
          <cell r="H726">
            <v>5.2003752067824038E-2</v>
          </cell>
          <cell r="I726">
            <v>5.178E-2</v>
          </cell>
          <cell r="L726">
            <v>5.178E-2</v>
          </cell>
          <cell r="M726">
            <v>1.0043150000000001</v>
          </cell>
          <cell r="N726">
            <v>3.6112915110876158E-2</v>
          </cell>
          <cell r="V726">
            <v>1</v>
          </cell>
        </row>
        <row r="727">
          <cell r="F727">
            <v>722</v>
          </cell>
          <cell r="G727">
            <v>5.234180084646578E-2</v>
          </cell>
          <cell r="H727">
            <v>5.2003752067824038E-2</v>
          </cell>
          <cell r="I727">
            <v>5.178E-2</v>
          </cell>
          <cell r="L727">
            <v>5.178E-2</v>
          </cell>
          <cell r="M727">
            <v>1.0043150000000001</v>
          </cell>
          <cell r="N727">
            <v>3.5957757387748021E-2</v>
          </cell>
          <cell r="V727">
            <v>2</v>
          </cell>
        </row>
        <row r="728">
          <cell r="F728">
            <v>723</v>
          </cell>
          <cell r="G728">
            <v>5.2341800846466224E-2</v>
          </cell>
          <cell r="H728">
            <v>5.2003752067824038E-2</v>
          </cell>
          <cell r="I728">
            <v>5.178E-2</v>
          </cell>
          <cell r="L728">
            <v>5.178E-2</v>
          </cell>
          <cell r="M728">
            <v>1.0043150000000001</v>
          </cell>
          <cell r="N728">
            <v>3.5803266293690746E-2</v>
          </cell>
          <cell r="V728">
            <v>3</v>
          </cell>
        </row>
        <row r="729">
          <cell r="F729">
            <v>724</v>
          </cell>
          <cell r="G729">
            <v>5.2341800846466224E-2</v>
          </cell>
          <cell r="H729">
            <v>5.2003752067824927E-2</v>
          </cell>
          <cell r="I729">
            <v>5.178E-2</v>
          </cell>
          <cell r="L729">
            <v>5.178E-2</v>
          </cell>
          <cell r="M729">
            <v>1.0043150000000001</v>
          </cell>
          <cell r="N729">
            <v>3.5649438964558675E-2</v>
          </cell>
          <cell r="V729">
            <v>4</v>
          </cell>
        </row>
        <row r="730">
          <cell r="F730">
            <v>725</v>
          </cell>
          <cell r="G730">
            <v>5.2341800846466224E-2</v>
          </cell>
          <cell r="H730">
            <v>5.2003752067824927E-2</v>
          </cell>
          <cell r="I730">
            <v>5.178E-2</v>
          </cell>
          <cell r="L730">
            <v>5.178E-2</v>
          </cell>
          <cell r="M730">
            <v>1.0043150000000001</v>
          </cell>
          <cell r="N730">
            <v>3.5496272548511842E-2</v>
          </cell>
          <cell r="V730">
            <v>5</v>
          </cell>
        </row>
        <row r="731">
          <cell r="F731">
            <v>726</v>
          </cell>
          <cell r="G731">
            <v>5.234180084646578E-2</v>
          </cell>
          <cell r="H731">
            <v>5.2003752067824927E-2</v>
          </cell>
          <cell r="I731">
            <v>5.178E-2</v>
          </cell>
          <cell r="L731">
            <v>5.178E-2</v>
          </cell>
          <cell r="M731">
            <v>1.0043150000000001</v>
          </cell>
          <cell r="N731">
            <v>3.5343764205963107E-2</v>
          </cell>
          <cell r="V731">
            <v>0</v>
          </cell>
        </row>
        <row r="732">
          <cell r="F732">
            <v>727</v>
          </cell>
          <cell r="G732">
            <v>5.234180084646578E-2</v>
          </cell>
          <cell r="H732">
            <v>5.2003752067824038E-2</v>
          </cell>
          <cell r="I732">
            <v>5.178E-2</v>
          </cell>
          <cell r="L732">
            <v>5.178E-2</v>
          </cell>
          <cell r="M732">
            <v>1.0043150000000001</v>
          </cell>
          <cell r="N732">
            <v>3.5191911109525499E-2</v>
          </cell>
          <cell r="V732">
            <v>1</v>
          </cell>
        </row>
        <row r="733">
          <cell r="F733">
            <v>728</v>
          </cell>
          <cell r="G733">
            <v>5.234180084646578E-2</v>
          </cell>
          <cell r="H733">
            <v>5.2003752067824038E-2</v>
          </cell>
          <cell r="I733">
            <v>5.178E-2</v>
          </cell>
          <cell r="L733">
            <v>5.178E-2</v>
          </cell>
          <cell r="M733">
            <v>1.0043150000000001</v>
          </cell>
          <cell r="N733">
            <v>3.5040710443959809E-2</v>
          </cell>
          <cell r="V733">
            <v>2</v>
          </cell>
        </row>
        <row r="734">
          <cell r="F734">
            <v>729</v>
          </cell>
          <cell r="G734">
            <v>5.234180084646578E-2</v>
          </cell>
          <cell r="H734">
            <v>5.2003752067824038E-2</v>
          </cell>
          <cell r="I734">
            <v>5.178E-2</v>
          </cell>
          <cell r="L734">
            <v>5.178E-2</v>
          </cell>
          <cell r="M734">
            <v>1.0043150000000001</v>
          </cell>
          <cell r="N734">
            <v>3.489015940612239E-2</v>
          </cell>
          <cell r="V734">
            <v>3</v>
          </cell>
        </row>
        <row r="735">
          <cell r="F735">
            <v>730</v>
          </cell>
          <cell r="G735">
            <v>5.2341800846466224E-2</v>
          </cell>
          <cell r="H735">
            <v>5.2003752067824927E-2</v>
          </cell>
          <cell r="I735">
            <v>5.178E-2</v>
          </cell>
          <cell r="L735">
            <v>5.178E-2</v>
          </cell>
          <cell r="M735">
            <v>1.0043150000000001</v>
          </cell>
          <cell r="N735">
            <v>3.4740255204913188E-2</v>
          </cell>
          <cell r="V735">
            <v>4</v>
          </cell>
        </row>
        <row r="736">
          <cell r="F736">
            <v>731</v>
          </cell>
          <cell r="G736">
            <v>5.2341800846466224E-2</v>
          </cell>
          <cell r="H736">
            <v>5.2003752067824927E-2</v>
          </cell>
          <cell r="I736">
            <v>5.178E-2</v>
          </cell>
          <cell r="L736">
            <v>5.178E-2</v>
          </cell>
          <cell r="M736">
            <v>1.0043150000000001</v>
          </cell>
          <cell r="N736">
            <v>3.4590995061224004E-2</v>
          </cell>
          <cell r="V736">
            <v>5</v>
          </cell>
        </row>
        <row r="737">
          <cell r="F737">
            <v>732</v>
          </cell>
          <cell r="G737">
            <v>5.2341800846466224E-2</v>
          </cell>
          <cell r="H737">
            <v>5.2003752067824038E-2</v>
          </cell>
          <cell r="I737">
            <v>5.178E-2</v>
          </cell>
          <cell r="L737">
            <v>5.178E-2</v>
          </cell>
          <cell r="M737">
            <v>1.0043150000000001</v>
          </cell>
          <cell r="N737">
            <v>3.4442376207886968E-2</v>
          </cell>
          <cell r="V737">
            <v>0</v>
          </cell>
        </row>
        <row r="738">
          <cell r="F738">
            <v>733</v>
          </cell>
          <cell r="G738">
            <v>5.2341800846466224E-2</v>
          </cell>
          <cell r="H738">
            <v>5.2003752067824927E-2</v>
          </cell>
          <cell r="I738">
            <v>5.178E-2</v>
          </cell>
          <cell r="L738">
            <v>5.178E-2</v>
          </cell>
          <cell r="M738">
            <v>1.0043150000000001</v>
          </cell>
          <cell r="N738">
            <v>3.4294395889623241E-2</v>
          </cell>
          <cell r="V738">
            <v>1</v>
          </cell>
        </row>
        <row r="739">
          <cell r="F739">
            <v>734</v>
          </cell>
          <cell r="G739">
            <v>5.234180084646578E-2</v>
          </cell>
          <cell r="H739">
            <v>5.2003752067824038E-2</v>
          </cell>
          <cell r="I739">
            <v>5.178E-2</v>
          </cell>
          <cell r="L739">
            <v>5.178E-2</v>
          </cell>
          <cell r="M739">
            <v>1.0043150000000001</v>
          </cell>
          <cell r="N739">
            <v>3.4147051362991926E-2</v>
          </cell>
          <cell r="V739">
            <v>2</v>
          </cell>
        </row>
        <row r="740">
          <cell r="F740">
            <v>735</v>
          </cell>
          <cell r="G740">
            <v>5.234180084646578E-2</v>
          </cell>
          <cell r="H740">
            <v>5.2003752067824927E-2</v>
          </cell>
          <cell r="I740">
            <v>5.178E-2</v>
          </cell>
          <cell r="L740">
            <v>5.178E-2</v>
          </cell>
          <cell r="M740">
            <v>1.0043150000000001</v>
          </cell>
          <cell r="N740">
            <v>3.4000339896339223E-2</v>
          </cell>
          <cell r="V740">
            <v>3</v>
          </cell>
        </row>
        <row r="741">
          <cell r="F741">
            <v>736</v>
          </cell>
          <cell r="G741">
            <v>5.2341800846466224E-2</v>
          </cell>
          <cell r="H741">
            <v>5.2003752067824927E-2</v>
          </cell>
          <cell r="I741">
            <v>5.178E-2</v>
          </cell>
          <cell r="L741">
            <v>5.178E-2</v>
          </cell>
          <cell r="M741">
            <v>1.0043150000000001</v>
          </cell>
          <cell r="N741">
            <v>3.3854258769747757E-2</v>
          </cell>
          <cell r="V741">
            <v>4</v>
          </cell>
        </row>
        <row r="742">
          <cell r="F742">
            <v>737</v>
          </cell>
          <cell r="G742">
            <v>5.2341800846466224E-2</v>
          </cell>
          <cell r="H742">
            <v>5.2003752067824038E-2</v>
          </cell>
          <cell r="I742">
            <v>5.178E-2</v>
          </cell>
          <cell r="L742">
            <v>5.178E-2</v>
          </cell>
          <cell r="M742">
            <v>1.0043150000000001</v>
          </cell>
          <cell r="N742">
            <v>3.3708805274986188E-2</v>
          </cell>
          <cell r="V742">
            <v>5</v>
          </cell>
        </row>
        <row r="743">
          <cell r="F743">
            <v>738</v>
          </cell>
          <cell r="G743">
            <v>5.234180084646578E-2</v>
          </cell>
          <cell r="H743">
            <v>5.2003752067824038E-2</v>
          </cell>
          <cell r="I743">
            <v>5.178E-2</v>
          </cell>
          <cell r="L743">
            <v>5.178E-2</v>
          </cell>
          <cell r="M743">
            <v>1.0043150000000001</v>
          </cell>
          <cell r="N743">
            <v>3.3563976715458979E-2</v>
          </cell>
          <cell r="V743">
            <v>0</v>
          </cell>
        </row>
        <row r="744">
          <cell r="F744">
            <v>739</v>
          </cell>
          <cell r="G744">
            <v>5.234180084646578E-2</v>
          </cell>
          <cell r="H744">
            <v>5.2003752067824038E-2</v>
          </cell>
          <cell r="I744">
            <v>5.178E-2</v>
          </cell>
          <cell r="L744">
            <v>5.178E-2</v>
          </cell>
          <cell r="M744">
            <v>1.0043150000000001</v>
          </cell>
          <cell r="N744">
            <v>3.3419770406156409E-2</v>
          </cell>
          <cell r="V744">
            <v>1</v>
          </cell>
        </row>
        <row r="745">
          <cell r="F745">
            <v>740</v>
          </cell>
          <cell r="G745">
            <v>5.234180084646578E-2</v>
          </cell>
          <cell r="H745">
            <v>5.2003752067824927E-2</v>
          </cell>
          <cell r="I745">
            <v>5.178E-2</v>
          </cell>
          <cell r="L745">
            <v>5.178E-2</v>
          </cell>
          <cell r="M745">
            <v>1.0043150000000001</v>
          </cell>
          <cell r="N745">
            <v>3.3276183673604805E-2</v>
          </cell>
          <cell r="V745">
            <v>2</v>
          </cell>
        </row>
        <row r="746">
          <cell r="F746">
            <v>741</v>
          </cell>
          <cell r="G746">
            <v>5.2341800846466224E-2</v>
          </cell>
          <cell r="H746">
            <v>5.2003752067824927E-2</v>
          </cell>
          <cell r="I746">
            <v>5.178E-2</v>
          </cell>
          <cell r="L746">
            <v>5.178E-2</v>
          </cell>
          <cell r="M746">
            <v>1.0043150000000001</v>
          </cell>
          <cell r="N746">
            <v>3.3133213855816954E-2</v>
          </cell>
          <cell r="V746">
            <v>3</v>
          </cell>
        </row>
        <row r="747">
          <cell r="F747">
            <v>742</v>
          </cell>
          <cell r="G747">
            <v>5.234180084646578E-2</v>
          </cell>
          <cell r="H747">
            <v>5.2003752067824927E-2</v>
          </cell>
          <cell r="I747">
            <v>5.178E-2</v>
          </cell>
          <cell r="L747">
            <v>5.178E-2</v>
          </cell>
          <cell r="M747">
            <v>1.0043150000000001</v>
          </cell>
          <cell r="N747">
            <v>3.299085830224277E-2</v>
          </cell>
          <cell r="V747">
            <v>4</v>
          </cell>
        </row>
        <row r="748">
          <cell r="F748">
            <v>743</v>
          </cell>
          <cell r="G748">
            <v>5.234180084646578E-2</v>
          </cell>
          <cell r="H748">
            <v>5.2003752067824038E-2</v>
          </cell>
          <cell r="I748">
            <v>5.178E-2</v>
          </cell>
          <cell r="L748">
            <v>5.178E-2</v>
          </cell>
          <cell r="M748">
            <v>1.0043150000000001</v>
          </cell>
          <cell r="N748">
            <v>3.2849114373720165E-2</v>
          </cell>
          <cell r="V748">
            <v>5</v>
          </cell>
        </row>
        <row r="749">
          <cell r="F749">
            <v>744</v>
          </cell>
          <cell r="G749">
            <v>5.234180084646578E-2</v>
          </cell>
          <cell r="H749">
            <v>5.2003752067824927E-2</v>
          </cell>
          <cell r="I749">
            <v>5.178E-2</v>
          </cell>
          <cell r="L749">
            <v>5.178E-2</v>
          </cell>
          <cell r="M749">
            <v>1.0043150000000001</v>
          </cell>
          <cell r="N749">
            <v>3.2707979442426094E-2</v>
          </cell>
          <cell r="V749">
            <v>0</v>
          </cell>
        </row>
        <row r="750">
          <cell r="F750">
            <v>745</v>
          </cell>
          <cell r="G750">
            <v>5.234180084646578E-2</v>
          </cell>
          <cell r="H750">
            <v>5.2003752067824038E-2</v>
          </cell>
          <cell r="I750">
            <v>5.178E-2</v>
          </cell>
          <cell r="L750">
            <v>5.178E-2</v>
          </cell>
          <cell r="M750">
            <v>1.0043150000000001</v>
          </cell>
          <cell r="N750">
            <v>3.2567450891827852E-2</v>
          </cell>
          <cell r="V750">
            <v>1</v>
          </cell>
        </row>
        <row r="751">
          <cell r="F751">
            <v>746</v>
          </cell>
          <cell r="G751">
            <v>5.234180084646578E-2</v>
          </cell>
          <cell r="H751">
            <v>5.2003752067824927E-2</v>
          </cell>
          <cell r="I751">
            <v>5.178E-2</v>
          </cell>
          <cell r="L751">
            <v>5.178E-2</v>
          </cell>
          <cell r="M751">
            <v>1.0043150000000001</v>
          </cell>
          <cell r="N751">
            <v>3.2427526116634575E-2</v>
          </cell>
          <cell r="V751">
            <v>2</v>
          </cell>
        </row>
        <row r="752">
          <cell r="F752">
            <v>747</v>
          </cell>
          <cell r="G752">
            <v>5.234180084646578E-2</v>
          </cell>
          <cell r="H752">
            <v>5.2003752067824038E-2</v>
          </cell>
          <cell r="I752">
            <v>5.178E-2</v>
          </cell>
          <cell r="L752">
            <v>5.178E-2</v>
          </cell>
          <cell r="M752">
            <v>1.0043150000000001</v>
          </cell>
          <cell r="N752">
            <v>3.2288202522748909E-2</v>
          </cell>
          <cell r="V752">
            <v>3</v>
          </cell>
        </row>
        <row r="753">
          <cell r="F753">
            <v>748</v>
          </cell>
          <cell r="G753">
            <v>5.234180084646578E-2</v>
          </cell>
          <cell r="H753">
            <v>5.2003752067824038E-2</v>
          </cell>
          <cell r="I753">
            <v>5.178E-2</v>
          </cell>
          <cell r="L753">
            <v>5.178E-2</v>
          </cell>
          <cell r="M753">
            <v>1.0043150000000001</v>
          </cell>
          <cell r="N753">
            <v>3.2149477527218959E-2</v>
          </cell>
          <cell r="V753">
            <v>4</v>
          </cell>
        </row>
        <row r="754">
          <cell r="F754">
            <v>749</v>
          </cell>
          <cell r="G754">
            <v>5.234180084646578E-2</v>
          </cell>
          <cell r="H754">
            <v>5.2003752067824038E-2</v>
          </cell>
          <cell r="I754">
            <v>5.178E-2</v>
          </cell>
          <cell r="L754">
            <v>5.178E-2</v>
          </cell>
          <cell r="M754">
            <v>1.0043150000000001</v>
          </cell>
          <cell r="N754">
            <v>3.2011348558190364E-2</v>
          </cell>
          <cell r="V754">
            <v>5</v>
          </cell>
        </row>
        <row r="755">
          <cell r="F755">
            <v>750</v>
          </cell>
          <cell r="G755">
            <v>5.234180084646578E-2</v>
          </cell>
          <cell r="H755">
            <v>5.2003752067824038E-2</v>
          </cell>
          <cell r="I755">
            <v>5.178E-2</v>
          </cell>
          <cell r="L755">
            <v>5.178E-2</v>
          </cell>
          <cell r="M755">
            <v>1.0043150000000001</v>
          </cell>
          <cell r="N755">
            <v>3.1873813054858646E-2</v>
          </cell>
          <cell r="V755">
            <v>0</v>
          </cell>
        </row>
        <row r="756">
          <cell r="F756">
            <v>751</v>
          </cell>
          <cell r="G756">
            <v>5.234180084646578E-2</v>
          </cell>
          <cell r="H756">
            <v>5.2003752067824927E-2</v>
          </cell>
          <cell r="I756">
            <v>5.178E-2</v>
          </cell>
          <cell r="L756">
            <v>5.178E-2</v>
          </cell>
          <cell r="M756">
            <v>1.0043150000000001</v>
          </cell>
          <cell r="N756">
            <v>3.1736868467421721E-2</v>
          </cell>
          <cell r="V756">
            <v>1</v>
          </cell>
        </row>
        <row r="757">
          <cell r="F757">
            <v>752</v>
          </cell>
          <cell r="G757">
            <v>5.234180084646578E-2</v>
          </cell>
          <cell r="H757">
            <v>5.2003752067824038E-2</v>
          </cell>
          <cell r="I757">
            <v>5.178E-2</v>
          </cell>
          <cell r="L757">
            <v>5.178E-2</v>
          </cell>
          <cell r="M757">
            <v>1.0043150000000001</v>
          </cell>
          <cell r="N757">
            <v>3.1600512257032622E-2</v>
          </cell>
          <cell r="V757">
            <v>2</v>
          </cell>
        </row>
        <row r="758">
          <cell r="F758">
            <v>753</v>
          </cell>
          <cell r="G758">
            <v>5.234180084646578E-2</v>
          </cell>
          <cell r="H758">
            <v>5.2003752067824927E-2</v>
          </cell>
          <cell r="I758">
            <v>5.178E-2</v>
          </cell>
          <cell r="L758">
            <v>5.178E-2</v>
          </cell>
          <cell r="M758">
            <v>1.0043150000000001</v>
          </cell>
          <cell r="N758">
            <v>3.1464741895752449E-2</v>
          </cell>
          <cell r="V758">
            <v>3</v>
          </cell>
        </row>
        <row r="759">
          <cell r="F759">
            <v>754</v>
          </cell>
          <cell r="G759">
            <v>5.234180084646578E-2</v>
          </cell>
          <cell r="H759">
            <v>5.2003752067824038E-2</v>
          </cell>
          <cell r="I759">
            <v>5.178E-2</v>
          </cell>
          <cell r="L759">
            <v>5.178E-2</v>
          </cell>
          <cell r="M759">
            <v>1.0043150000000001</v>
          </cell>
          <cell r="N759">
            <v>3.1329554866503483E-2</v>
          </cell>
          <cell r="V759">
            <v>4</v>
          </cell>
        </row>
        <row r="760">
          <cell r="F760">
            <v>755</v>
          </cell>
          <cell r="G760">
            <v>5.2341800846466224E-2</v>
          </cell>
          <cell r="H760">
            <v>5.2003752067824927E-2</v>
          </cell>
          <cell r="I760">
            <v>5.178E-2</v>
          </cell>
          <cell r="L760">
            <v>5.178E-2</v>
          </cell>
          <cell r="M760">
            <v>1.0043150000000001</v>
          </cell>
          <cell r="N760">
            <v>3.119494866302254E-2</v>
          </cell>
          <cell r="V760">
            <v>5</v>
          </cell>
        </row>
        <row r="761">
          <cell r="F761">
            <v>756</v>
          </cell>
          <cell r="G761">
            <v>5.2341800846466224E-2</v>
          </cell>
          <cell r="H761">
            <v>5.2003752067824038E-2</v>
          </cell>
          <cell r="I761">
            <v>5.178E-2</v>
          </cell>
          <cell r="L761">
            <v>5.178E-2</v>
          </cell>
          <cell r="M761">
            <v>1.0043150000000001</v>
          </cell>
          <cell r="N761">
            <v>3.1060920789814487E-2</v>
          </cell>
          <cell r="V761">
            <v>0</v>
          </cell>
        </row>
        <row r="762">
          <cell r="F762">
            <v>757</v>
          </cell>
          <cell r="G762">
            <v>5.234180084646578E-2</v>
          </cell>
          <cell r="H762">
            <v>5.2003752067824038E-2</v>
          </cell>
          <cell r="I762">
            <v>5.178E-2</v>
          </cell>
          <cell r="L762">
            <v>5.178E-2</v>
          </cell>
          <cell r="M762">
            <v>1.0043150000000001</v>
          </cell>
          <cell r="N762">
            <v>3.0927468762105996E-2</v>
          </cell>
          <cell r="V762">
            <v>1</v>
          </cell>
        </row>
        <row r="763">
          <cell r="F763">
            <v>758</v>
          </cell>
          <cell r="G763">
            <v>5.234180084646578E-2</v>
          </cell>
          <cell r="H763">
            <v>5.2003752067824927E-2</v>
          </cell>
          <cell r="I763">
            <v>5.178E-2</v>
          </cell>
          <cell r="L763">
            <v>5.178E-2</v>
          </cell>
          <cell r="M763">
            <v>1.0043150000000001</v>
          </cell>
          <cell r="N763">
            <v>3.079459010579947E-2</v>
          </cell>
          <cell r="V763">
            <v>2</v>
          </cell>
        </row>
        <row r="764">
          <cell r="F764">
            <v>759</v>
          </cell>
          <cell r="G764">
            <v>5.2341800846466224E-2</v>
          </cell>
          <cell r="H764">
            <v>5.2003752067824927E-2</v>
          </cell>
          <cell r="I764">
            <v>5.178E-2</v>
          </cell>
          <cell r="L764">
            <v>5.178E-2</v>
          </cell>
          <cell r="M764">
            <v>1.0043150000000001</v>
          </cell>
          <cell r="N764">
            <v>3.066228235742717E-2</v>
          </cell>
          <cell r="V764">
            <v>3</v>
          </cell>
        </row>
        <row r="765">
          <cell r="F765">
            <v>760</v>
          </cell>
          <cell r="G765">
            <v>5.234180084646578E-2</v>
          </cell>
          <cell r="H765">
            <v>5.2003752067824038E-2</v>
          </cell>
          <cell r="I765">
            <v>5.178E-2</v>
          </cell>
          <cell r="L765">
            <v>5.178E-2</v>
          </cell>
          <cell r="M765">
            <v>1.0043150000000001</v>
          </cell>
          <cell r="N765">
            <v>3.0530543064105551E-2</v>
          </cell>
          <cell r="V765">
            <v>4</v>
          </cell>
        </row>
        <row r="766">
          <cell r="F766">
            <v>761</v>
          </cell>
          <cell r="G766">
            <v>5.234180084646578E-2</v>
          </cell>
          <cell r="H766">
            <v>5.2003752067824038E-2</v>
          </cell>
          <cell r="I766">
            <v>5.178E-2</v>
          </cell>
          <cell r="L766">
            <v>5.178E-2</v>
          </cell>
          <cell r="M766">
            <v>1.0043150000000001</v>
          </cell>
          <cell r="N766">
            <v>3.0399369783489789E-2</v>
          </cell>
          <cell r="V766">
            <v>5</v>
          </cell>
        </row>
        <row r="767">
          <cell r="F767">
            <v>762</v>
          </cell>
          <cell r="G767">
            <v>5.234180084646578E-2</v>
          </cell>
          <cell r="H767">
            <v>5.2003752067824038E-2</v>
          </cell>
          <cell r="I767">
            <v>5.178E-2</v>
          </cell>
          <cell r="L767">
            <v>5.178E-2</v>
          </cell>
          <cell r="M767">
            <v>1.0043150000000001</v>
          </cell>
          <cell r="N767">
            <v>3.0268760083728499E-2</v>
          </cell>
          <cell r="V767">
            <v>0</v>
          </cell>
        </row>
        <row r="768">
          <cell r="F768">
            <v>763</v>
          </cell>
          <cell r="G768">
            <v>5.234180084646578E-2</v>
          </cell>
          <cell r="H768">
            <v>5.2003752067824038E-2</v>
          </cell>
          <cell r="I768">
            <v>5.178E-2</v>
          </cell>
          <cell r="L768">
            <v>5.178E-2</v>
          </cell>
          <cell r="M768">
            <v>1.0043150000000001</v>
          </cell>
          <cell r="N768">
            <v>3.0138711543418645E-2</v>
          </cell>
          <cell r="V768">
            <v>1</v>
          </cell>
        </row>
        <row r="769">
          <cell r="F769">
            <v>764</v>
          </cell>
          <cell r="G769">
            <v>5.234180084646578E-2</v>
          </cell>
          <cell r="H769">
            <v>5.2003752067824038E-2</v>
          </cell>
          <cell r="I769">
            <v>5.178E-2</v>
          </cell>
          <cell r="L769">
            <v>5.178E-2</v>
          </cell>
          <cell r="M769">
            <v>1.0043150000000001</v>
          </cell>
          <cell r="N769">
            <v>3.000922175156066E-2</v>
          </cell>
          <cell r="V769">
            <v>2</v>
          </cell>
        </row>
        <row r="770">
          <cell r="F770">
            <v>765</v>
          </cell>
          <cell r="G770">
            <v>5.2341800846465336E-2</v>
          </cell>
          <cell r="H770">
            <v>5.2003752067824038E-2</v>
          </cell>
          <cell r="I770">
            <v>5.178E-2</v>
          </cell>
          <cell r="L770">
            <v>5.178E-2</v>
          </cell>
          <cell r="M770">
            <v>1.0043150000000001</v>
          </cell>
          <cell r="N770">
            <v>2.9880288307513735E-2</v>
          </cell>
          <cell r="V770">
            <v>3</v>
          </cell>
        </row>
        <row r="771">
          <cell r="F771">
            <v>766</v>
          </cell>
          <cell r="G771">
            <v>5.234180084646578E-2</v>
          </cell>
          <cell r="H771">
            <v>5.2003752067824038E-2</v>
          </cell>
          <cell r="I771">
            <v>5.178E-2</v>
          </cell>
          <cell r="L771">
            <v>5.178E-2</v>
          </cell>
          <cell r="M771">
            <v>1.0043150000000001</v>
          </cell>
          <cell r="N771">
            <v>2.9751908820951328E-2</v>
          </cell>
          <cell r="V771">
            <v>4</v>
          </cell>
        </row>
        <row r="772">
          <cell r="F772">
            <v>767</v>
          </cell>
          <cell r="G772">
            <v>5.234180084646578E-2</v>
          </cell>
          <cell r="H772">
            <v>5.2003752067824038E-2</v>
          </cell>
          <cell r="I772">
            <v>5.178E-2</v>
          </cell>
          <cell r="L772">
            <v>5.178E-2</v>
          </cell>
          <cell r="M772">
            <v>1.0043150000000001</v>
          </cell>
          <cell r="N772">
            <v>2.9624080911816838E-2</v>
          </cell>
          <cell r="V772">
            <v>5</v>
          </cell>
        </row>
        <row r="773">
          <cell r="F773">
            <v>768</v>
          </cell>
          <cell r="G773">
            <v>5.234180084646578E-2</v>
          </cell>
          <cell r="H773">
            <v>5.2003752067824038E-2</v>
          </cell>
          <cell r="I773">
            <v>5.178E-2</v>
          </cell>
          <cell r="L773">
            <v>5.178E-2</v>
          </cell>
          <cell r="M773">
            <v>1.0043150000000001</v>
          </cell>
          <cell r="N773">
            <v>2.949680221027948E-2</v>
          </cell>
          <cell r="V773">
            <v>0</v>
          </cell>
        </row>
        <row r="774">
          <cell r="F774">
            <v>769</v>
          </cell>
          <cell r="G774">
            <v>5.234180084646578E-2</v>
          </cell>
          <cell r="H774">
            <v>5.2003752067824038E-2</v>
          </cell>
          <cell r="I774">
            <v>5.178E-2</v>
          </cell>
          <cell r="L774">
            <v>5.178E-2</v>
          </cell>
          <cell r="M774">
            <v>1.0043150000000001</v>
          </cell>
          <cell r="N774">
            <v>2.9370070356690359E-2</v>
          </cell>
          <cell r="V774">
            <v>1</v>
          </cell>
        </row>
        <row r="775">
          <cell r="F775">
            <v>770</v>
          </cell>
          <cell r="G775">
            <v>5.234180084646578E-2</v>
          </cell>
          <cell r="H775">
            <v>5.2003752067824038E-2</v>
          </cell>
          <cell r="I775">
            <v>5.178E-2</v>
          </cell>
          <cell r="L775">
            <v>5.178E-2</v>
          </cell>
          <cell r="M775">
            <v>1.0043150000000001</v>
          </cell>
          <cell r="N775">
            <v>2.9243883001538719E-2</v>
          </cell>
          <cell r="V775">
            <v>2</v>
          </cell>
        </row>
        <row r="776">
          <cell r="F776">
            <v>771</v>
          </cell>
          <cell r="G776">
            <v>5.234180084646578E-2</v>
          </cell>
          <cell r="H776">
            <v>5.2003752067824038E-2</v>
          </cell>
          <cell r="I776">
            <v>5.178E-2</v>
          </cell>
          <cell r="L776">
            <v>5.178E-2</v>
          </cell>
          <cell r="M776">
            <v>1.0043150000000001</v>
          </cell>
          <cell r="N776">
            <v>2.9118237805408381E-2</v>
          </cell>
          <cell r="V776">
            <v>3</v>
          </cell>
        </row>
        <row r="777">
          <cell r="F777">
            <v>772</v>
          </cell>
          <cell r="G777">
            <v>5.234180084646578E-2</v>
          </cell>
          <cell r="H777">
            <v>5.2003752067824038E-2</v>
          </cell>
          <cell r="I777">
            <v>5.178E-2</v>
          </cell>
          <cell r="L777">
            <v>5.178E-2</v>
          </cell>
          <cell r="M777">
            <v>1.0043150000000001</v>
          </cell>
          <cell r="N777">
            <v>2.8993132438934376E-2</v>
          </cell>
          <cell r="V777">
            <v>4</v>
          </cell>
        </row>
        <row r="778">
          <cell r="F778">
            <v>773</v>
          </cell>
          <cell r="G778">
            <v>5.2341800846465336E-2</v>
          </cell>
          <cell r="H778">
            <v>5.2003752067824038E-2</v>
          </cell>
          <cell r="I778">
            <v>5.178E-2</v>
          </cell>
          <cell r="L778">
            <v>5.178E-2</v>
          </cell>
          <cell r="M778">
            <v>1.0043150000000001</v>
          </cell>
          <cell r="N778">
            <v>2.8868564582759767E-2</v>
          </cell>
          <cell r="V778">
            <v>5</v>
          </cell>
        </row>
        <row r="779">
          <cell r="F779">
            <v>774</v>
          </cell>
          <cell r="G779">
            <v>5.234180084646578E-2</v>
          </cell>
          <cell r="H779">
            <v>5.2003752067824038E-2</v>
          </cell>
          <cell r="I779">
            <v>5.178E-2</v>
          </cell>
          <cell r="L779">
            <v>5.178E-2</v>
          </cell>
          <cell r="M779">
            <v>1.0043150000000001</v>
          </cell>
          <cell r="N779">
            <v>2.8744531927492635E-2</v>
          </cell>
          <cell r="V779">
            <v>0</v>
          </cell>
        </row>
        <row r="780">
          <cell r="F780">
            <v>775</v>
          </cell>
          <cell r="G780">
            <v>5.234180084646578E-2</v>
          </cell>
          <cell r="H780">
            <v>5.2003752067824038E-2</v>
          </cell>
          <cell r="I780">
            <v>5.178E-2</v>
          </cell>
          <cell r="L780">
            <v>5.178E-2</v>
          </cell>
          <cell r="M780">
            <v>1.0043150000000001</v>
          </cell>
          <cell r="N780">
            <v>2.8621032173663276E-2</v>
          </cell>
          <cell r="V780">
            <v>1</v>
          </cell>
        </row>
        <row r="781">
          <cell r="F781">
            <v>776</v>
          </cell>
          <cell r="G781">
            <v>5.234180084646578E-2</v>
          </cell>
          <cell r="H781">
            <v>5.2003752067824038E-2</v>
          </cell>
          <cell r="I781">
            <v>5.178E-2</v>
          </cell>
          <cell r="L781">
            <v>5.178E-2</v>
          </cell>
          <cell r="M781">
            <v>1.0043150000000001</v>
          </cell>
          <cell r="N781">
            <v>2.8498063031681568E-2</v>
          </cell>
          <cell r="V781">
            <v>2</v>
          </cell>
        </row>
        <row r="782">
          <cell r="F782">
            <v>777</v>
          </cell>
          <cell r="G782">
            <v>5.234180084646578E-2</v>
          </cell>
          <cell r="H782">
            <v>5.2003752067824038E-2</v>
          </cell>
          <cell r="I782">
            <v>5.178E-2</v>
          </cell>
          <cell r="L782">
            <v>5.178E-2</v>
          </cell>
          <cell r="M782">
            <v>1.0043150000000001</v>
          </cell>
          <cell r="N782">
            <v>2.8375622221794523E-2</v>
          </cell>
          <cell r="V782">
            <v>3</v>
          </cell>
        </row>
        <row r="783">
          <cell r="F783">
            <v>778</v>
          </cell>
          <cell r="G783">
            <v>5.234180084646578E-2</v>
          </cell>
          <cell r="H783">
            <v>5.2003752067824038E-2</v>
          </cell>
          <cell r="I783">
            <v>5.178E-2</v>
          </cell>
          <cell r="L783">
            <v>5.178E-2</v>
          </cell>
          <cell r="M783">
            <v>1.0043150000000001</v>
          </cell>
          <cell r="N783">
            <v>2.8253707474044022E-2</v>
          </cell>
          <cell r="V783">
            <v>4</v>
          </cell>
        </row>
        <row r="784">
          <cell r="F784">
            <v>779</v>
          </cell>
          <cell r="G784">
            <v>5.234180084646578E-2</v>
          </cell>
          <cell r="H784">
            <v>5.2003752067824038E-2</v>
          </cell>
          <cell r="I784">
            <v>5.178E-2</v>
          </cell>
          <cell r="L784">
            <v>5.178E-2</v>
          </cell>
          <cell r="M784">
            <v>1.0043150000000001</v>
          </cell>
          <cell r="N784">
            <v>2.8132316528224732E-2</v>
          </cell>
          <cell r="V784">
            <v>5</v>
          </cell>
        </row>
        <row r="785">
          <cell r="F785">
            <v>780</v>
          </cell>
          <cell r="G785">
            <v>5.234180084646578E-2</v>
          </cell>
          <cell r="H785">
            <v>5.2003752067824038E-2</v>
          </cell>
          <cell r="I785">
            <v>5.178E-2</v>
          </cell>
          <cell r="L785">
            <v>5.178E-2</v>
          </cell>
          <cell r="M785">
            <v>1.0043150000000001</v>
          </cell>
          <cell r="N785">
            <v>2.80114471338422E-2</v>
          </cell>
          <cell r="V785">
            <v>0</v>
          </cell>
        </row>
        <row r="786">
          <cell r="F786">
            <v>781</v>
          </cell>
          <cell r="G786">
            <v>5.2341800846466224E-2</v>
          </cell>
          <cell r="H786">
            <v>5.2003752067824038E-2</v>
          </cell>
          <cell r="I786">
            <v>5.178E-2</v>
          </cell>
          <cell r="L786">
            <v>5.178E-2</v>
          </cell>
          <cell r="M786">
            <v>1.0043150000000001</v>
          </cell>
          <cell r="N786">
            <v>2.7891097050071142E-2</v>
          </cell>
          <cell r="V786">
            <v>1</v>
          </cell>
        </row>
        <row r="787">
          <cell r="F787">
            <v>782</v>
          </cell>
          <cell r="G787">
            <v>5.2341800846466224E-2</v>
          </cell>
          <cell r="H787">
            <v>5.2003752067824038E-2</v>
          </cell>
          <cell r="I787">
            <v>5.178E-2</v>
          </cell>
          <cell r="L787">
            <v>5.178E-2</v>
          </cell>
          <cell r="M787">
            <v>1.0043150000000001</v>
          </cell>
          <cell r="N787">
            <v>2.7771264045713884E-2</v>
          </cell>
          <cell r="V787">
            <v>2</v>
          </cell>
        </row>
        <row r="788">
          <cell r="F788">
            <v>783</v>
          </cell>
          <cell r="G788">
            <v>5.2341800846466224E-2</v>
          </cell>
          <cell r="H788">
            <v>5.2003752067824927E-2</v>
          </cell>
          <cell r="I788">
            <v>5.178E-2</v>
          </cell>
          <cell r="L788">
            <v>5.178E-2</v>
          </cell>
          <cell r="M788">
            <v>1.0043150000000001</v>
          </cell>
          <cell r="N788">
            <v>2.7651945899159012E-2</v>
          </cell>
          <cell r="V788">
            <v>3</v>
          </cell>
        </row>
        <row r="789">
          <cell r="F789">
            <v>784</v>
          </cell>
          <cell r="G789">
            <v>5.2341800846466224E-2</v>
          </cell>
          <cell r="H789">
            <v>5.2003752067824927E-2</v>
          </cell>
          <cell r="I789">
            <v>5.178E-2</v>
          </cell>
          <cell r="L789">
            <v>5.178E-2</v>
          </cell>
          <cell r="M789">
            <v>1.0043150000000001</v>
          </cell>
          <cell r="N789">
            <v>2.7533140398340171E-2</v>
          </cell>
          <cell r="V789">
            <v>4</v>
          </cell>
        </row>
        <row r="790">
          <cell r="F790">
            <v>785</v>
          </cell>
          <cell r="G790">
            <v>5.2341800846466224E-2</v>
          </cell>
          <cell r="H790">
            <v>5.2003752067824927E-2</v>
          </cell>
          <cell r="I790">
            <v>5.178E-2</v>
          </cell>
          <cell r="L790">
            <v>5.178E-2</v>
          </cell>
          <cell r="M790">
            <v>1.0043150000000001</v>
          </cell>
          <cell r="N790">
            <v>2.741484534069507E-2</v>
          </cell>
          <cell r="V790">
            <v>5</v>
          </cell>
        </row>
        <row r="791">
          <cell r="F791">
            <v>786</v>
          </cell>
          <cell r="G791">
            <v>5.2341800846466224E-2</v>
          </cell>
          <cell r="H791">
            <v>5.2003752067824927E-2</v>
          </cell>
          <cell r="I791">
            <v>5.178E-2</v>
          </cell>
          <cell r="L791">
            <v>5.178E-2</v>
          </cell>
          <cell r="M791">
            <v>1.0043150000000001</v>
          </cell>
          <cell r="N791">
            <v>2.7297058533124634E-2</v>
          </cell>
          <cell r="V791">
            <v>0</v>
          </cell>
        </row>
        <row r="792">
          <cell r="F792">
            <v>787</v>
          </cell>
          <cell r="G792">
            <v>5.2341800846466224E-2</v>
          </cell>
          <cell r="H792">
            <v>5.2003752067824927E-2</v>
          </cell>
          <cell r="I792">
            <v>5.178E-2</v>
          </cell>
          <cell r="L792">
            <v>5.178E-2</v>
          </cell>
          <cell r="M792">
            <v>1.0043150000000001</v>
          </cell>
          <cell r="N792">
            <v>2.7179777791952357E-2</v>
          </cell>
          <cell r="V792">
            <v>1</v>
          </cell>
        </row>
        <row r="793">
          <cell r="F793">
            <v>788</v>
          </cell>
          <cell r="G793">
            <v>5.2341800846466224E-2</v>
          </cell>
          <cell r="H793">
            <v>5.2003752067824927E-2</v>
          </cell>
          <cell r="I793">
            <v>5.178E-2</v>
          </cell>
          <cell r="L793">
            <v>5.178E-2</v>
          </cell>
          <cell r="M793">
            <v>1.0043150000000001</v>
          </cell>
          <cell r="N793">
            <v>2.7063000942883809E-2</v>
          </cell>
          <cell r="V793">
            <v>2</v>
          </cell>
        </row>
        <row r="794">
          <cell r="F794">
            <v>789</v>
          </cell>
          <cell r="G794">
            <v>5.2341800846466224E-2</v>
          </cell>
          <cell r="H794">
            <v>5.2003752067824927E-2</v>
          </cell>
          <cell r="I794">
            <v>5.178E-2</v>
          </cell>
          <cell r="L794">
            <v>5.178E-2</v>
          </cell>
          <cell r="M794">
            <v>1.0043150000000001</v>
          </cell>
          <cell r="N794">
            <v>2.6946725820966338E-2</v>
          </cell>
          <cell r="V794">
            <v>3</v>
          </cell>
        </row>
        <row r="795">
          <cell r="F795">
            <v>790</v>
          </cell>
          <cell r="G795">
            <v>5.2341800846466224E-2</v>
          </cell>
          <cell r="H795">
            <v>5.2003752067824038E-2</v>
          </cell>
          <cell r="I795">
            <v>5.178E-2</v>
          </cell>
          <cell r="L795">
            <v>5.178E-2</v>
          </cell>
          <cell r="M795">
            <v>1.0043150000000001</v>
          </cell>
          <cell r="N795">
            <v>2.6830950270548916E-2</v>
          </cell>
          <cell r="V795">
            <v>4</v>
          </cell>
        </row>
        <row r="796">
          <cell r="F796">
            <v>791</v>
          </cell>
          <cell r="G796">
            <v>5.2341800846466224E-2</v>
          </cell>
          <cell r="H796">
            <v>5.2003752067824927E-2</v>
          </cell>
          <cell r="I796">
            <v>5.178E-2</v>
          </cell>
          <cell r="L796">
            <v>5.178E-2</v>
          </cell>
          <cell r="M796">
            <v>1.0043150000000001</v>
          </cell>
          <cell r="N796">
            <v>2.6715672145242193E-2</v>
          </cell>
          <cell r="V796">
            <v>5</v>
          </cell>
        </row>
        <row r="797">
          <cell r="F797">
            <v>792</v>
          </cell>
          <cell r="G797">
            <v>5.2341800846466224E-2</v>
          </cell>
          <cell r="H797">
            <v>5.2003752067824927E-2</v>
          </cell>
          <cell r="I797">
            <v>5.178E-2</v>
          </cell>
          <cell r="L797">
            <v>5.178E-2</v>
          </cell>
          <cell r="M797">
            <v>1.0043150000000001</v>
          </cell>
          <cell r="N797">
            <v>2.6600889307878694E-2</v>
          </cell>
          <cell r="V797">
            <v>0</v>
          </cell>
        </row>
        <row r="798">
          <cell r="F798">
            <v>793</v>
          </cell>
          <cell r="G798">
            <v>5.2341800846466224E-2</v>
          </cell>
          <cell r="H798">
            <v>5.2003752067824927E-2</v>
          </cell>
          <cell r="I798">
            <v>5.178E-2</v>
          </cell>
          <cell r="L798">
            <v>5.178E-2</v>
          </cell>
          <cell r="M798">
            <v>1.0043150000000001</v>
          </cell>
          <cell r="N798">
            <v>2.6486599630473201E-2</v>
          </cell>
          <cell r="V798">
            <v>1</v>
          </cell>
        </row>
        <row r="799">
          <cell r="F799">
            <v>794</v>
          </cell>
          <cell r="G799">
            <v>5.234180084646578E-2</v>
          </cell>
          <cell r="H799">
            <v>5.2003752067824927E-2</v>
          </cell>
          <cell r="I799">
            <v>5.178E-2</v>
          </cell>
          <cell r="L799">
            <v>5.178E-2</v>
          </cell>
          <cell r="M799">
            <v>1.0043150000000001</v>
          </cell>
          <cell r="N799">
            <v>2.6372800994183297E-2</v>
          </cell>
          <cell r="V799">
            <v>2</v>
          </cell>
        </row>
        <row r="800">
          <cell r="F800">
            <v>795</v>
          </cell>
          <cell r="G800">
            <v>5.2341800846466224E-2</v>
          </cell>
          <cell r="H800">
            <v>5.2003752067824927E-2</v>
          </cell>
          <cell r="I800">
            <v>5.178E-2</v>
          </cell>
          <cell r="L800">
            <v>5.178E-2</v>
          </cell>
          <cell r="M800">
            <v>1.0043150000000001</v>
          </cell>
          <cell r="N800">
            <v>2.6259491289270093E-2</v>
          </cell>
          <cell r="V800">
            <v>3</v>
          </cell>
        </row>
        <row r="801">
          <cell r="F801">
            <v>796</v>
          </cell>
          <cell r="G801">
            <v>5.234180084646578E-2</v>
          </cell>
          <cell r="H801">
            <v>5.2003752067824927E-2</v>
          </cell>
          <cell r="I801">
            <v>5.178E-2</v>
          </cell>
          <cell r="L801">
            <v>5.178E-2</v>
          </cell>
          <cell r="M801">
            <v>1.0043150000000001</v>
          </cell>
          <cell r="N801">
            <v>2.614666841505911E-2</v>
          </cell>
          <cell r="V801">
            <v>4</v>
          </cell>
        </row>
        <row r="802">
          <cell r="F802">
            <v>797</v>
          </cell>
          <cell r="G802">
            <v>5.234180084646578E-2</v>
          </cell>
          <cell r="H802">
            <v>5.2003752067824038E-2</v>
          </cell>
          <cell r="I802">
            <v>5.178E-2</v>
          </cell>
          <cell r="L802">
            <v>5.178E-2</v>
          </cell>
          <cell r="M802">
            <v>1.0043150000000001</v>
          </cell>
          <cell r="N802">
            <v>2.6034330279901333E-2</v>
          </cell>
          <cell r="V802">
            <v>5</v>
          </cell>
        </row>
        <row r="803">
          <cell r="F803">
            <v>798</v>
          </cell>
          <cell r="G803">
            <v>5.234180084646578E-2</v>
          </cell>
          <cell r="H803">
            <v>5.2003752067824927E-2</v>
          </cell>
          <cell r="I803">
            <v>5.178E-2</v>
          </cell>
          <cell r="L803">
            <v>5.178E-2</v>
          </cell>
          <cell r="M803">
            <v>1.0043150000000001</v>
          </cell>
          <cell r="N803">
            <v>2.5922474801134437E-2</v>
          </cell>
          <cell r="V803">
            <v>0</v>
          </cell>
        </row>
        <row r="804">
          <cell r="F804">
            <v>799</v>
          </cell>
          <cell r="G804">
            <v>5.234180084646578E-2</v>
          </cell>
          <cell r="H804">
            <v>5.2003752067824038E-2</v>
          </cell>
          <cell r="I804">
            <v>5.178E-2</v>
          </cell>
          <cell r="L804">
            <v>5.178E-2</v>
          </cell>
          <cell r="M804">
            <v>1.0043150000000001</v>
          </cell>
          <cell r="N804">
            <v>2.5811099905044169E-2</v>
          </cell>
          <cell r="V804">
            <v>1</v>
          </cell>
        </row>
        <row r="805">
          <cell r="F805">
            <v>800</v>
          </cell>
          <cell r="G805">
            <v>5.234180084646578E-2</v>
          </cell>
          <cell r="H805">
            <v>5.2003752067824927E-2</v>
          </cell>
          <cell r="I805">
            <v>5.178E-2</v>
          </cell>
          <cell r="L805">
            <v>5.178E-2</v>
          </cell>
          <cell r="M805">
            <v>1.0043150000000001</v>
          </cell>
          <cell r="N805">
            <v>2.5700203526825914E-2</v>
          </cell>
          <cell r="V805">
            <v>2</v>
          </cell>
        </row>
        <row r="806">
          <cell r="F806">
            <v>801</v>
          </cell>
          <cell r="G806">
            <v>5.234180084646578E-2</v>
          </cell>
          <cell r="H806">
            <v>5.2003752067824038E-2</v>
          </cell>
          <cell r="I806">
            <v>5.178E-2</v>
          </cell>
          <cell r="L806">
            <v>5.178E-2</v>
          </cell>
          <cell r="M806">
            <v>1.0043150000000001</v>
          </cell>
          <cell r="N806">
            <v>2.5589783610546403E-2</v>
          </cell>
          <cell r="V806">
            <v>3</v>
          </cell>
        </row>
        <row r="807">
          <cell r="F807">
            <v>802</v>
          </cell>
          <cell r="G807">
            <v>5.234180084646578E-2</v>
          </cell>
          <cell r="H807">
            <v>5.2003752067824038E-2</v>
          </cell>
          <cell r="I807">
            <v>5.178E-2</v>
          </cell>
          <cell r="L807">
            <v>5.178E-2</v>
          </cell>
          <cell r="M807">
            <v>1.0043150000000001</v>
          </cell>
          <cell r="N807">
            <v>2.5479838109105611E-2</v>
          </cell>
          <cell r="V807">
            <v>4</v>
          </cell>
        </row>
        <row r="808">
          <cell r="F808">
            <v>803</v>
          </cell>
          <cell r="G808">
            <v>5.234180084646578E-2</v>
          </cell>
          <cell r="H808">
            <v>5.2003752067824927E-2</v>
          </cell>
          <cell r="I808">
            <v>5.178E-2</v>
          </cell>
          <cell r="L808">
            <v>5.178E-2</v>
          </cell>
          <cell r="M808">
            <v>1.0043150000000001</v>
          </cell>
          <cell r="N808">
            <v>2.5370364984198791E-2</v>
          </cell>
          <cell r="V808">
            <v>5</v>
          </cell>
        </row>
        <row r="809">
          <cell r="F809">
            <v>804</v>
          </cell>
          <cell r="G809">
            <v>5.234180084646578E-2</v>
          </cell>
          <cell r="H809">
            <v>5.2003752067824038E-2</v>
          </cell>
          <cell r="I809">
            <v>5.178E-2</v>
          </cell>
          <cell r="L809">
            <v>5.178E-2</v>
          </cell>
          <cell r="M809">
            <v>1.0043150000000001</v>
          </cell>
          <cell r="N809">
            <v>2.5261362206278698E-2</v>
          </cell>
          <cell r="V809">
            <v>0</v>
          </cell>
        </row>
        <row r="810">
          <cell r="F810">
            <v>805</v>
          </cell>
          <cell r="G810">
            <v>5.234180084646578E-2</v>
          </cell>
          <cell r="H810">
            <v>5.2003752067824038E-2</v>
          </cell>
          <cell r="I810">
            <v>5.178E-2</v>
          </cell>
          <cell r="L810">
            <v>5.178E-2</v>
          </cell>
          <cell r="M810">
            <v>1.0043150000000001</v>
          </cell>
          <cell r="N810">
            <v>2.5152827754517951E-2</v>
          </cell>
          <cell r="V810">
            <v>1</v>
          </cell>
        </row>
        <row r="811">
          <cell r="F811">
            <v>806</v>
          </cell>
          <cell r="G811">
            <v>5.2341800846465336E-2</v>
          </cell>
          <cell r="H811">
            <v>5.2003752067824038E-2</v>
          </cell>
          <cell r="I811">
            <v>5.178E-2</v>
          </cell>
          <cell r="L811">
            <v>5.178E-2</v>
          </cell>
          <cell r="M811">
            <v>1.0043150000000001</v>
          </cell>
          <cell r="N811">
            <v>2.5044759616771578E-2</v>
          </cell>
          <cell r="V811">
            <v>2</v>
          </cell>
        </row>
        <row r="812">
          <cell r="F812">
            <v>807</v>
          </cell>
          <cell r="G812">
            <v>5.234180084646578E-2</v>
          </cell>
          <cell r="H812">
            <v>5.2003752067824038E-2</v>
          </cell>
          <cell r="I812">
            <v>5.178E-2</v>
          </cell>
          <cell r="L812">
            <v>5.178E-2</v>
          </cell>
          <cell r="M812">
            <v>1.0043150000000001</v>
          </cell>
          <cell r="N812">
            <v>2.4937155789539714E-2</v>
          </cell>
          <cell r="V812">
            <v>3</v>
          </cell>
        </row>
        <row r="813">
          <cell r="F813">
            <v>808</v>
          </cell>
          <cell r="G813">
            <v>5.234180084646578E-2</v>
          </cell>
          <cell r="H813">
            <v>5.2003752067824038E-2</v>
          </cell>
          <cell r="I813">
            <v>5.178E-2</v>
          </cell>
          <cell r="L813">
            <v>5.178E-2</v>
          </cell>
          <cell r="M813">
            <v>1.0043150000000001</v>
          </cell>
          <cell r="N813">
            <v>2.4830014277930443E-2</v>
          </cell>
          <cell r="V813">
            <v>4</v>
          </cell>
        </row>
        <row r="814">
          <cell r="F814">
            <v>809</v>
          </cell>
          <cell r="G814">
            <v>5.234180084646578E-2</v>
          </cell>
          <cell r="H814">
            <v>5.2003752067824038E-2</v>
          </cell>
          <cell r="I814">
            <v>5.178E-2</v>
          </cell>
          <cell r="L814">
            <v>5.178E-2</v>
          </cell>
          <cell r="M814">
            <v>1.0043150000000001</v>
          </cell>
          <cell r="N814">
            <v>2.4723333095622829E-2</v>
          </cell>
          <cell r="V814">
            <v>5</v>
          </cell>
        </row>
        <row r="815">
          <cell r="F815">
            <v>810</v>
          </cell>
          <cell r="G815">
            <v>5.234180084646578E-2</v>
          </cell>
          <cell r="H815">
            <v>5.2003752067824038E-2</v>
          </cell>
          <cell r="I815">
            <v>5.178E-2</v>
          </cell>
          <cell r="L815">
            <v>5.178E-2</v>
          </cell>
          <cell r="M815">
            <v>1.0043150000000001</v>
          </cell>
          <cell r="N815">
            <v>2.4617110264830086E-2</v>
          </cell>
          <cell r="V815">
            <v>0</v>
          </cell>
        </row>
        <row r="816">
          <cell r="F816">
            <v>811</v>
          </cell>
          <cell r="G816">
            <v>5.234180084646578E-2</v>
          </cell>
          <cell r="H816">
            <v>5.2003752067824038E-2</v>
          </cell>
          <cell r="I816">
            <v>5.178E-2</v>
          </cell>
          <cell r="L816">
            <v>5.178E-2</v>
          </cell>
          <cell r="M816">
            <v>1.0043150000000001</v>
          </cell>
          <cell r="N816">
            <v>2.4511343816262909E-2</v>
          </cell>
          <cell r="V816">
            <v>1</v>
          </cell>
        </row>
        <row r="817">
          <cell r="F817">
            <v>812</v>
          </cell>
          <cell r="G817">
            <v>5.2341800846466224E-2</v>
          </cell>
          <cell r="H817">
            <v>5.2003752067824038E-2</v>
          </cell>
          <cell r="I817">
            <v>5.178E-2</v>
          </cell>
          <cell r="L817">
            <v>5.178E-2</v>
          </cell>
          <cell r="M817">
            <v>1.0043150000000001</v>
          </cell>
          <cell r="N817">
            <v>2.4406031789092973E-2</v>
          </cell>
          <cell r="V817">
            <v>2</v>
          </cell>
        </row>
        <row r="818">
          <cell r="F818">
            <v>813</v>
          </cell>
          <cell r="G818">
            <v>5.234180084646578E-2</v>
          </cell>
          <cell r="H818">
            <v>5.2003752067824038E-2</v>
          </cell>
          <cell r="I818">
            <v>5.178E-2</v>
          </cell>
          <cell r="L818">
            <v>5.178E-2</v>
          </cell>
          <cell r="M818">
            <v>1.0043150000000001</v>
          </cell>
          <cell r="N818">
            <v>2.4301172230916566E-2</v>
          </cell>
          <cell r="V818">
            <v>3</v>
          </cell>
        </row>
        <row r="819">
          <cell r="F819">
            <v>814</v>
          </cell>
          <cell r="G819">
            <v>5.2341800846466224E-2</v>
          </cell>
          <cell r="H819">
            <v>5.2003752067824927E-2</v>
          </cell>
          <cell r="I819">
            <v>5.178E-2</v>
          </cell>
          <cell r="L819">
            <v>5.178E-2</v>
          </cell>
          <cell r="M819">
            <v>1.0043150000000001</v>
          </cell>
          <cell r="N819">
            <v>2.4196763197718411E-2</v>
          </cell>
          <cell r="V819">
            <v>4</v>
          </cell>
        </row>
        <row r="820">
          <cell r="F820">
            <v>815</v>
          </cell>
          <cell r="G820">
            <v>5.2341800846466224E-2</v>
          </cell>
          <cell r="H820">
            <v>5.2003752067824927E-2</v>
          </cell>
          <cell r="I820">
            <v>5.178E-2</v>
          </cell>
          <cell r="L820">
            <v>5.178E-2</v>
          </cell>
          <cell r="M820">
            <v>1.0043150000000001</v>
          </cell>
          <cell r="N820">
            <v>2.4092802753835608E-2</v>
          </cell>
          <cell r="V820">
            <v>5</v>
          </cell>
        </row>
        <row r="821">
          <cell r="F821">
            <v>816</v>
          </cell>
          <cell r="G821">
            <v>5.234180084646578E-2</v>
          </cell>
          <cell r="H821">
            <v>5.2003752067824927E-2</v>
          </cell>
          <cell r="I821">
            <v>5.178E-2</v>
          </cell>
          <cell r="L821">
            <v>5.178E-2</v>
          </cell>
          <cell r="M821">
            <v>1.0043150000000001</v>
          </cell>
          <cell r="N821">
            <v>2.3989288971921763E-2</v>
          </cell>
          <cell r="V821">
            <v>0</v>
          </cell>
        </row>
        <row r="822">
          <cell r="F822">
            <v>817</v>
          </cell>
          <cell r="G822">
            <v>5.234180084646578E-2</v>
          </cell>
          <cell r="H822">
            <v>5.2003752067824927E-2</v>
          </cell>
          <cell r="I822">
            <v>5.178E-2</v>
          </cell>
          <cell r="L822">
            <v>5.178E-2</v>
          </cell>
          <cell r="M822">
            <v>1.0043150000000001</v>
          </cell>
          <cell r="N822">
            <v>2.3886219932911248E-2</v>
          </cell>
          <cell r="V822">
            <v>1</v>
          </cell>
        </row>
        <row r="823">
          <cell r="F823">
            <v>818</v>
          </cell>
          <cell r="G823">
            <v>5.234180084646578E-2</v>
          </cell>
          <cell r="H823">
            <v>5.2003752067824038E-2</v>
          </cell>
          <cell r="I823">
            <v>5.178E-2</v>
          </cell>
          <cell r="L823">
            <v>5.178E-2</v>
          </cell>
          <cell r="M823">
            <v>1.0043150000000001</v>
          </cell>
          <cell r="N823">
            <v>2.3783593725983626E-2</v>
          </cell>
          <cell r="V823">
            <v>2</v>
          </cell>
        </row>
        <row r="824">
          <cell r="F824">
            <v>819</v>
          </cell>
          <cell r="G824">
            <v>5.234180084646578E-2</v>
          </cell>
          <cell r="H824">
            <v>5.2003752067824927E-2</v>
          </cell>
          <cell r="I824">
            <v>5.178E-2</v>
          </cell>
          <cell r="L824">
            <v>5.178E-2</v>
          </cell>
          <cell r="M824">
            <v>1.0043150000000001</v>
          </cell>
          <cell r="N824">
            <v>2.3681408448528226E-2</v>
          </cell>
          <cell r="V824">
            <v>3</v>
          </cell>
        </row>
        <row r="825">
          <cell r="F825">
            <v>820</v>
          </cell>
          <cell r="G825">
            <v>5.234180084646578E-2</v>
          </cell>
          <cell r="H825">
            <v>5.2003752067824038E-2</v>
          </cell>
          <cell r="I825">
            <v>5.178E-2</v>
          </cell>
          <cell r="L825">
            <v>5.178E-2</v>
          </cell>
          <cell r="M825">
            <v>1.0043150000000001</v>
          </cell>
          <cell r="N825">
            <v>2.3579662206108864E-2</v>
          </cell>
          <cell r="V825">
            <v>4</v>
          </cell>
        </row>
        <row r="826">
          <cell r="F826">
            <v>821</v>
          </cell>
          <cell r="G826">
            <v>5.2341800846465336E-2</v>
          </cell>
          <cell r="H826">
            <v>5.2003752067824038E-2</v>
          </cell>
          <cell r="I826">
            <v>5.178E-2</v>
          </cell>
          <cell r="L826">
            <v>5.178E-2</v>
          </cell>
          <cell r="M826">
            <v>1.0043150000000001</v>
          </cell>
          <cell r="N826">
            <v>2.3478353112428733E-2</v>
          </cell>
          <cell r="V826">
            <v>5</v>
          </cell>
        </row>
        <row r="827">
          <cell r="F827">
            <v>822</v>
          </cell>
          <cell r="G827">
            <v>5.2341800846465336E-2</v>
          </cell>
          <cell r="H827">
            <v>5.2003752067824038E-2</v>
          </cell>
          <cell r="I827">
            <v>5.178E-2</v>
          </cell>
          <cell r="L827">
            <v>5.178E-2</v>
          </cell>
          <cell r="M827">
            <v>1.0043150000000001</v>
          </cell>
          <cell r="N827">
            <v>2.3377479289295421E-2</v>
          </cell>
          <cell r="V827">
            <v>0</v>
          </cell>
        </row>
        <row r="828">
          <cell r="F828">
            <v>823</v>
          </cell>
          <cell r="G828">
            <v>5.234180084646578E-2</v>
          </cell>
          <cell r="H828">
            <v>5.2003752067824038E-2</v>
          </cell>
          <cell r="I828">
            <v>5.178E-2</v>
          </cell>
          <cell r="L828">
            <v>5.178E-2</v>
          </cell>
          <cell r="M828">
            <v>1.0043150000000001</v>
          </cell>
          <cell r="N828">
            <v>2.3277038866586101E-2</v>
          </cell>
          <cell r="V828">
            <v>1</v>
          </cell>
        </row>
        <row r="829">
          <cell r="F829">
            <v>824</v>
          </cell>
          <cell r="G829">
            <v>5.234180084646578E-2</v>
          </cell>
          <cell r="H829">
            <v>5.2003752067824038E-2</v>
          </cell>
          <cell r="I829">
            <v>5.178E-2</v>
          </cell>
          <cell r="L829">
            <v>5.178E-2</v>
          </cell>
          <cell r="M829">
            <v>1.0043150000000001</v>
          </cell>
          <cell r="N829">
            <v>2.3177029982212851E-2</v>
          </cell>
          <cell r="V829">
            <v>2</v>
          </cell>
        </row>
        <row r="830">
          <cell r="F830">
            <v>825</v>
          </cell>
          <cell r="G830">
            <v>5.234180084646578E-2</v>
          </cell>
          <cell r="H830">
            <v>5.2003752067824038E-2</v>
          </cell>
          <cell r="I830">
            <v>5.178E-2</v>
          </cell>
          <cell r="L830">
            <v>5.178E-2</v>
          </cell>
          <cell r="M830">
            <v>1.0043150000000001</v>
          </cell>
          <cell r="N830">
            <v>2.307745078208814E-2</v>
          </cell>
          <cell r="V830">
            <v>3</v>
          </cell>
        </row>
        <row r="831">
          <cell r="F831">
            <v>826</v>
          </cell>
          <cell r="G831">
            <v>5.2341800846466224E-2</v>
          </cell>
          <cell r="H831">
            <v>5.2003752067824927E-2</v>
          </cell>
          <cell r="I831">
            <v>5.178E-2</v>
          </cell>
          <cell r="L831">
            <v>5.178E-2</v>
          </cell>
          <cell r="M831">
            <v>1.0043150000000001</v>
          </cell>
          <cell r="N831">
            <v>2.2978299420090449E-2</v>
          </cell>
          <cell r="V831">
            <v>4</v>
          </cell>
        </row>
        <row r="832">
          <cell r="F832">
            <v>827</v>
          </cell>
          <cell r="G832">
            <v>5.2341800846466224E-2</v>
          </cell>
          <cell r="H832">
            <v>5.2003752067824927E-2</v>
          </cell>
          <cell r="I832">
            <v>5.178E-2</v>
          </cell>
          <cell r="L832">
            <v>5.178E-2</v>
          </cell>
          <cell r="M832">
            <v>1.0043150000000001</v>
          </cell>
          <cell r="N832">
            <v>2.2879574058030049E-2</v>
          </cell>
          <cell r="V832">
            <v>5</v>
          </cell>
        </row>
        <row r="833">
          <cell r="F833">
            <v>828</v>
          </cell>
          <cell r="G833">
            <v>5.2341800846466224E-2</v>
          </cell>
          <cell r="H833">
            <v>5.2003752067824927E-2</v>
          </cell>
          <cell r="I833">
            <v>5.178E-2</v>
          </cell>
          <cell r="L833">
            <v>5.178E-2</v>
          </cell>
          <cell r="M833">
            <v>1.0043150000000001</v>
          </cell>
          <cell r="N833">
            <v>2.2781272865614918E-2</v>
          </cell>
          <cell r="V833">
            <v>0</v>
          </cell>
        </row>
        <row r="834">
          <cell r="F834">
            <v>829</v>
          </cell>
          <cell r="G834">
            <v>5.234180084646578E-2</v>
          </cell>
          <cell r="H834">
            <v>5.2003752067824927E-2</v>
          </cell>
          <cell r="I834">
            <v>5.178E-2</v>
          </cell>
          <cell r="L834">
            <v>5.178E-2</v>
          </cell>
          <cell r="M834">
            <v>1.0043150000000001</v>
          </cell>
          <cell r="N834">
            <v>2.2683394020416817E-2</v>
          </cell>
          <cell r="V834">
            <v>1</v>
          </cell>
        </row>
        <row r="835">
          <cell r="F835">
            <v>830</v>
          </cell>
          <cell r="G835">
            <v>5.234180084646578E-2</v>
          </cell>
          <cell r="H835">
            <v>5.2003752067824927E-2</v>
          </cell>
          <cell r="I835">
            <v>5.178E-2</v>
          </cell>
          <cell r="L835">
            <v>5.178E-2</v>
          </cell>
          <cell r="M835">
            <v>1.0043150000000001</v>
          </cell>
          <cell r="N835">
            <v>2.2585935707837495E-2</v>
          </cell>
          <cell r="V835">
            <v>2</v>
          </cell>
        </row>
        <row r="836">
          <cell r="F836">
            <v>831</v>
          </cell>
          <cell r="G836">
            <v>5.2341800846465336E-2</v>
          </cell>
          <cell r="H836">
            <v>5.2003752067824038E-2</v>
          </cell>
          <cell r="I836">
            <v>5.178E-2</v>
          </cell>
          <cell r="L836">
            <v>5.178E-2</v>
          </cell>
          <cell r="M836">
            <v>1.0043150000000001</v>
          </cell>
          <cell r="N836">
            <v>2.2488896121075054E-2</v>
          </cell>
          <cell r="V836">
            <v>3</v>
          </cell>
        </row>
      </sheetData>
      <sheetData sheetId="1" refreshError="1">
        <row r="8">
          <cell r="E8" t="str">
            <v>COMM 2002-FL7 KCS</v>
          </cell>
          <cell r="F8" t="str">
            <v>US</v>
          </cell>
          <cell r="G8" t="str">
            <v>Baa1</v>
          </cell>
          <cell r="I8" t="str">
            <v>BBB+</v>
          </cell>
          <cell r="M8">
            <v>230</v>
          </cell>
          <cell r="O8">
            <v>1.0900000000000001</v>
          </cell>
          <cell r="P8">
            <v>1.82</v>
          </cell>
          <cell r="Q8">
            <v>41958</v>
          </cell>
        </row>
        <row r="10">
          <cell r="E10" t="str">
            <v>COMM 2002-FL7 LCS</v>
          </cell>
          <cell r="F10" t="str">
            <v>US</v>
          </cell>
          <cell r="G10" t="str">
            <v>Baa1</v>
          </cell>
          <cell r="I10" t="str">
            <v>BBB</v>
          </cell>
          <cell r="M10">
            <v>235</v>
          </cell>
          <cell r="O10">
            <v>1.0900000000000001</v>
          </cell>
          <cell r="P10">
            <v>1.82</v>
          </cell>
          <cell r="Q10">
            <v>41958</v>
          </cell>
        </row>
        <row r="12">
          <cell r="E12" t="str">
            <v>COMM 2002-FL7 OCS</v>
          </cell>
          <cell r="F12" t="str">
            <v>US</v>
          </cell>
          <cell r="G12" t="str">
            <v>Baa3</v>
          </cell>
          <cell r="M12">
            <v>375</v>
          </cell>
          <cell r="O12">
            <v>1.0900000000000001</v>
          </cell>
          <cell r="P12">
            <v>1.82</v>
          </cell>
          <cell r="Q12">
            <v>41958</v>
          </cell>
        </row>
        <row r="14">
          <cell r="E14" t="str">
            <v>CSFB 2002-CKS4 APM</v>
          </cell>
          <cell r="F14" t="str">
            <v>US</v>
          </cell>
          <cell r="G14" t="str">
            <v>Baa3</v>
          </cell>
          <cell r="H14" t="str">
            <v>BBB</v>
          </cell>
          <cell r="N14">
            <v>6.1020000000000005E-2</v>
          </cell>
          <cell r="O14">
            <v>8.16</v>
          </cell>
          <cell r="P14">
            <v>8.8000000000000007</v>
          </cell>
          <cell r="Q14">
            <v>49994</v>
          </cell>
        </row>
        <row r="17">
          <cell r="E17" t="str">
            <v>CAREY 2002-1 C</v>
          </cell>
          <cell r="F17" t="str">
            <v>US</v>
          </cell>
          <cell r="G17" t="str">
            <v>A2</v>
          </cell>
          <cell r="I17" t="str">
            <v>A</v>
          </cell>
          <cell r="N17">
            <v>7.1800000000000003E-2</v>
          </cell>
          <cell r="O17">
            <v>8.69</v>
          </cell>
          <cell r="P17">
            <v>9.6</v>
          </cell>
          <cell r="Q17">
            <v>43728</v>
          </cell>
        </row>
        <row r="20">
          <cell r="E20" t="str">
            <v>WBCMT 2002-WHL J</v>
          </cell>
          <cell r="F20" t="str">
            <v>US</v>
          </cell>
          <cell r="H20" t="str">
            <v>BBB+</v>
          </cell>
          <cell r="I20" t="str">
            <v>BBB+</v>
          </cell>
          <cell r="M20">
            <v>200</v>
          </cell>
          <cell r="O20">
            <v>2.2599999999999998</v>
          </cell>
          <cell r="P20">
            <v>2.88</v>
          </cell>
          <cell r="Q20">
            <v>42078</v>
          </cell>
        </row>
        <row r="22">
          <cell r="E22" t="str">
            <v>PRICE DEVELOPMENT CO</v>
          </cell>
          <cell r="F22" t="str">
            <v>US</v>
          </cell>
          <cell r="G22" t="str">
            <v>Baa3</v>
          </cell>
          <cell r="H22" t="str">
            <v>BB+</v>
          </cell>
          <cell r="I22" t="str">
            <v>BBB-</v>
          </cell>
          <cell r="N22">
            <v>7.2900000000000006E-2</v>
          </cell>
          <cell r="Q22">
            <v>39518</v>
          </cell>
          <cell r="R22" t="str">
            <v>Yes</v>
          </cell>
        </row>
        <row r="25">
          <cell r="E25" t="str">
            <v>MSC 1999-1251 E</v>
          </cell>
          <cell r="F25" t="str">
            <v>US</v>
          </cell>
          <cell r="G25" t="str">
            <v>Baa2</v>
          </cell>
          <cell r="I25" t="str">
            <v>BBB</v>
          </cell>
          <cell r="N25">
            <v>6.7365000000000008E-2</v>
          </cell>
          <cell r="O25">
            <v>5.73</v>
          </cell>
          <cell r="P25">
            <v>9.93</v>
          </cell>
          <cell r="Q25">
            <v>41732</v>
          </cell>
        </row>
        <row r="28">
          <cell r="E28" t="str">
            <v>CSFB 2002-TFLA GAON</v>
          </cell>
          <cell r="F28" t="str">
            <v>US</v>
          </cell>
          <cell r="G28" t="str">
            <v>Baa3</v>
          </cell>
          <cell r="H28" t="str">
            <v>BBB</v>
          </cell>
          <cell r="M28">
            <v>190</v>
          </cell>
          <cell r="O28">
            <v>2.02</v>
          </cell>
          <cell r="P28">
            <v>2.6</v>
          </cell>
          <cell r="Q28">
            <v>41108</v>
          </cell>
        </row>
        <row r="29">
          <cell r="E29" t="str">
            <v>CSFB 2002-TFLA HAON</v>
          </cell>
          <cell r="F29" t="str">
            <v>US</v>
          </cell>
          <cell r="G29" t="str">
            <v>Baa3</v>
          </cell>
          <cell r="H29" t="str">
            <v>BBB-</v>
          </cell>
          <cell r="I29" t="str">
            <v>BBB-</v>
          </cell>
          <cell r="M29">
            <v>200</v>
          </cell>
          <cell r="O29">
            <v>2.02</v>
          </cell>
          <cell r="P29">
            <v>2.6</v>
          </cell>
          <cell r="Q29">
            <v>41108</v>
          </cell>
        </row>
        <row r="31">
          <cell r="E31" t="str">
            <v>JPMCC 2002-C2 F</v>
          </cell>
          <cell r="F31" t="str">
            <v>US</v>
          </cell>
          <cell r="G31" t="str">
            <v>Baa2</v>
          </cell>
          <cell r="H31" t="str">
            <v>BBB</v>
          </cell>
          <cell r="N31">
            <v>6.1977460000000005E-2</v>
          </cell>
          <cell r="O31">
            <v>9.34</v>
          </cell>
          <cell r="P31">
            <v>9.92</v>
          </cell>
          <cell r="Q31">
            <v>49290</v>
          </cell>
        </row>
        <row r="34">
          <cell r="E34" t="str">
            <v>AHR 2002-2A E</v>
          </cell>
          <cell r="F34" t="str">
            <v>KY</v>
          </cell>
          <cell r="H34" t="str">
            <v>BBB-</v>
          </cell>
          <cell r="I34" t="str">
            <v>BBB-</v>
          </cell>
          <cell r="N34">
            <v>8.2070000000000004E-2</v>
          </cell>
          <cell r="O34">
            <v>9.4499999999999993</v>
          </cell>
          <cell r="P34">
            <v>10</v>
          </cell>
          <cell r="Q34">
            <v>50398</v>
          </cell>
        </row>
        <row r="37">
          <cell r="E37" t="str">
            <v>HRPT PROPERTIES TRUST</v>
          </cell>
          <cell r="F37" t="str">
            <v>US</v>
          </cell>
          <cell r="G37" t="str">
            <v>Baa2</v>
          </cell>
          <cell r="H37" t="str">
            <v>BBB</v>
          </cell>
          <cell r="I37" t="str">
            <v>BBB</v>
          </cell>
          <cell r="N37">
            <v>6.5000000000000002E-2</v>
          </cell>
          <cell r="Q37">
            <v>41289</v>
          </cell>
          <cell r="R37" t="str">
            <v>N</v>
          </cell>
        </row>
        <row r="40">
          <cell r="E40" t="str">
            <v>GMACC 2002-C3 H</v>
          </cell>
          <cell r="F40" t="str">
            <v>US</v>
          </cell>
          <cell r="G40" t="str">
            <v>Baa3</v>
          </cell>
          <cell r="H40" t="str">
            <v>BBB-</v>
          </cell>
          <cell r="I40" t="str">
            <v>BBB-</v>
          </cell>
          <cell r="N40">
            <v>5.944E-2</v>
          </cell>
          <cell r="O40">
            <v>9.41</v>
          </cell>
          <cell r="P40">
            <v>9.98</v>
          </cell>
          <cell r="Q40">
            <v>50961</v>
          </cell>
        </row>
        <row r="43">
          <cell r="E43" t="str">
            <v>BOSTON PROPERTIES INC</v>
          </cell>
          <cell r="F43" t="str">
            <v>US</v>
          </cell>
          <cell r="G43" t="str">
            <v>Baa2</v>
          </cell>
          <cell r="H43" t="str">
            <v>BBB</v>
          </cell>
          <cell r="I43" t="str">
            <v>BBB</v>
          </cell>
          <cell r="N43">
            <v>6.25E-2</v>
          </cell>
          <cell r="Q43">
            <v>41289</v>
          </cell>
          <cell r="R43" t="str">
            <v>N</v>
          </cell>
        </row>
        <row r="46">
          <cell r="E46" t="str">
            <v>CSFB 2002-CKN2 H</v>
          </cell>
          <cell r="F46" t="str">
            <v>US</v>
          </cell>
          <cell r="G46" t="str">
            <v>Ba1</v>
          </cell>
          <cell r="H46" t="str">
            <v>BB+</v>
          </cell>
          <cell r="N46">
            <v>6.1219999999999997E-2</v>
          </cell>
          <cell r="O46">
            <v>8.76</v>
          </cell>
          <cell r="P46">
            <v>9.9</v>
          </cell>
          <cell r="Q46">
            <v>50145</v>
          </cell>
        </row>
        <row r="49">
          <cell r="E49" t="str">
            <v>UBSA 2002-C1A B4</v>
          </cell>
          <cell r="F49" t="str">
            <v>US</v>
          </cell>
          <cell r="G49" t="str">
            <v>Baa3</v>
          </cell>
          <cell r="H49" t="str">
            <v>BBB-</v>
          </cell>
          <cell r="N49">
            <v>7.5249999999999997E-2</v>
          </cell>
          <cell r="O49">
            <v>8.51</v>
          </cell>
          <cell r="P49">
            <v>9.7899999999999991</v>
          </cell>
          <cell r="Q49">
            <v>44572</v>
          </cell>
        </row>
        <row r="52">
          <cell r="E52" t="str">
            <v>BSCMS 2003-WEST D</v>
          </cell>
          <cell r="F52" t="str">
            <v>US</v>
          </cell>
          <cell r="G52" t="str">
            <v>Baa1</v>
          </cell>
          <cell r="H52" t="str">
            <v>A-</v>
          </cell>
          <cell r="I52" t="str">
            <v>A-</v>
          </cell>
          <cell r="M52">
            <v>175</v>
          </cell>
          <cell r="O52">
            <v>2.48</v>
          </cell>
          <cell r="P52">
            <v>2.9</v>
          </cell>
          <cell r="Q52">
            <v>42007</v>
          </cell>
        </row>
        <row r="54">
          <cell r="E54" t="str">
            <v>PMCC2 2000-C1 F</v>
          </cell>
          <cell r="F54" t="str">
            <v>US</v>
          </cell>
          <cell r="G54" t="str">
            <v>Baa3</v>
          </cell>
          <cell r="I54" t="str">
            <v>BBB</v>
          </cell>
          <cell r="N54">
            <v>7.8530000000000003E-2</v>
          </cell>
          <cell r="O54">
            <v>7.24</v>
          </cell>
          <cell r="P54">
            <v>9.85</v>
          </cell>
          <cell r="Q54">
            <v>42283</v>
          </cell>
        </row>
        <row r="57">
          <cell r="E57" t="str">
            <v>SBM7 2002-CDCA JEBS</v>
          </cell>
          <cell r="F57" t="str">
            <v>US</v>
          </cell>
          <cell r="G57" t="str">
            <v>Baa2</v>
          </cell>
          <cell r="H57" t="str">
            <v>BBB</v>
          </cell>
          <cell r="M57">
            <v>200</v>
          </cell>
          <cell r="O57">
            <v>1.9</v>
          </cell>
          <cell r="P57">
            <v>1.9</v>
          </cell>
          <cell r="Q57">
            <v>41593</v>
          </cell>
        </row>
        <row r="58">
          <cell r="E58" t="str">
            <v>SBM7 2002-CDCA JTFB</v>
          </cell>
          <cell r="F58" t="str">
            <v>US</v>
          </cell>
          <cell r="G58" t="str">
            <v>Baa2</v>
          </cell>
          <cell r="H58" t="str">
            <v>BBB</v>
          </cell>
          <cell r="M58">
            <v>200</v>
          </cell>
          <cell r="O58">
            <v>2.5</v>
          </cell>
          <cell r="P58">
            <v>2.5</v>
          </cell>
          <cell r="Q58">
            <v>41593</v>
          </cell>
        </row>
        <row r="59">
          <cell r="E59" t="str">
            <v>SBM7 2002-CDCA JCSM</v>
          </cell>
          <cell r="F59" t="str">
            <v>US</v>
          </cell>
          <cell r="G59" t="str">
            <v>Baa2</v>
          </cell>
          <cell r="H59" t="str">
            <v>BBB</v>
          </cell>
          <cell r="M59">
            <v>200</v>
          </cell>
          <cell r="O59">
            <v>2.2000000000000002</v>
          </cell>
          <cell r="P59">
            <v>2.2000000000000002</v>
          </cell>
          <cell r="Q59">
            <v>41593</v>
          </cell>
        </row>
        <row r="60">
          <cell r="E60" t="str">
            <v>SBM7 2002-CDCA JDAL</v>
          </cell>
          <cell r="F60" t="str">
            <v>US</v>
          </cell>
          <cell r="G60" t="str">
            <v>Baa2</v>
          </cell>
          <cell r="H60" t="str">
            <v>BBB</v>
          </cell>
          <cell r="M60">
            <v>225</v>
          </cell>
          <cell r="O60">
            <v>2.2999999999999998</v>
          </cell>
          <cell r="P60">
            <v>2.2999999999999998</v>
          </cell>
          <cell r="Q60">
            <v>41593</v>
          </cell>
        </row>
        <row r="62">
          <cell r="E62" t="str">
            <v>DLJCM 1998-CG1 B4</v>
          </cell>
          <cell r="F62" t="str">
            <v>US</v>
          </cell>
          <cell r="H62" t="str">
            <v xml:space="preserve">BB  </v>
          </cell>
          <cell r="I62" t="str">
            <v>BB</v>
          </cell>
          <cell r="N62">
            <v>7.3710390000000001E-2</v>
          </cell>
          <cell r="O62">
            <v>9.74</v>
          </cell>
          <cell r="Q62">
            <v>48009</v>
          </cell>
        </row>
        <row r="65">
          <cell r="E65" t="str">
            <v>GGPMP 2001-C1A D1</v>
          </cell>
          <cell r="F65" t="str">
            <v>US</v>
          </cell>
          <cell r="G65" t="str">
            <v>Baa2</v>
          </cell>
          <cell r="H65" t="str">
            <v>BBB</v>
          </cell>
          <cell r="I65" t="str">
            <v>BBB</v>
          </cell>
          <cell r="M65">
            <v>205</v>
          </cell>
          <cell r="O65">
            <v>3.23</v>
          </cell>
          <cell r="P65">
            <v>4.46</v>
          </cell>
          <cell r="Q65">
            <v>40862</v>
          </cell>
        </row>
        <row r="67">
          <cell r="E67" t="str">
            <v>SHCI 2003-1 I</v>
          </cell>
          <cell r="F67" t="str">
            <v>US</v>
          </cell>
          <cell r="G67" t="str">
            <v>Baa2</v>
          </cell>
          <cell r="H67" t="str">
            <v>BBB</v>
          </cell>
          <cell r="I67" t="str">
            <v>BBB</v>
          </cell>
          <cell r="M67">
            <v>240</v>
          </cell>
          <cell r="O67">
            <v>1.59</v>
          </cell>
          <cell r="P67">
            <v>1.99</v>
          </cell>
          <cell r="Q67">
            <v>41320</v>
          </cell>
        </row>
        <row r="68">
          <cell r="E68" t="str">
            <v>SHCI 2003-1 J</v>
          </cell>
          <cell r="F68" t="str">
            <v>US</v>
          </cell>
          <cell r="G68" t="str">
            <v>Baa3</v>
          </cell>
          <cell r="H68" t="str">
            <v>BBB-</v>
          </cell>
          <cell r="I68" t="str">
            <v>BBB-</v>
          </cell>
          <cell r="M68">
            <v>290</v>
          </cell>
          <cell r="O68">
            <v>1.59</v>
          </cell>
          <cell r="P68">
            <v>1.99</v>
          </cell>
          <cell r="Q68">
            <v>41320</v>
          </cell>
        </row>
        <row r="70">
          <cell r="E70" t="str">
            <v>BALL 2002-FL2A JOM</v>
          </cell>
          <cell r="F70" t="str">
            <v>US</v>
          </cell>
          <cell r="H70" t="str">
            <v>BBB+</v>
          </cell>
          <cell r="I70" t="str">
            <v>BBB+</v>
          </cell>
          <cell r="M70">
            <v>170</v>
          </cell>
          <cell r="O70">
            <v>0.99</v>
          </cell>
          <cell r="P70">
            <v>1.72</v>
          </cell>
          <cell r="Q70">
            <v>41890</v>
          </cell>
        </row>
        <row r="71">
          <cell r="E71" t="str">
            <v>BALL 2002-FL2A KOM</v>
          </cell>
          <cell r="F71" t="str">
            <v>US</v>
          </cell>
          <cell r="H71" t="str">
            <v>BBB</v>
          </cell>
          <cell r="I71" t="str">
            <v>BBB</v>
          </cell>
          <cell r="M71">
            <v>185</v>
          </cell>
          <cell r="O71">
            <v>0.99</v>
          </cell>
          <cell r="P71">
            <v>1.72</v>
          </cell>
          <cell r="Q71">
            <v>41890</v>
          </cell>
        </row>
        <row r="73">
          <cell r="E73" t="str">
            <v>CSFB 2003-CPN1 J</v>
          </cell>
          <cell r="F73" t="str">
            <v>US</v>
          </cell>
          <cell r="G73" t="str">
            <v>Ba1</v>
          </cell>
          <cell r="H73" t="str">
            <v>BB+</v>
          </cell>
          <cell r="N73">
            <v>4.7500000000000001E-2</v>
          </cell>
          <cell r="O73">
            <v>9.59</v>
          </cell>
          <cell r="Q73">
            <v>49383</v>
          </cell>
        </row>
        <row r="76">
          <cell r="E76" t="str">
            <v>REALTY INCOME CORP</v>
          </cell>
          <cell r="F76" t="str">
            <v>US</v>
          </cell>
          <cell r="G76" t="str">
            <v>Baa2</v>
          </cell>
          <cell r="H76" t="str">
            <v>BBB-</v>
          </cell>
          <cell r="I76" t="str">
            <v>BBB</v>
          </cell>
          <cell r="N76">
            <v>5.3749999999999999E-2</v>
          </cell>
          <cell r="Q76">
            <v>41348</v>
          </cell>
          <cell r="R76" t="str">
            <v>N</v>
          </cell>
        </row>
        <row r="79">
          <cell r="E79" t="str">
            <v>ISTAR FINANCIAL INC</v>
          </cell>
          <cell r="F79" t="str">
            <v>US</v>
          </cell>
          <cell r="G79" t="str">
            <v>Ba1</v>
          </cell>
          <cell r="H79" t="str">
            <v>BB+</v>
          </cell>
          <cell r="I79" t="str">
            <v>BBB-</v>
          </cell>
          <cell r="N79">
            <v>7.0000000000000007E-2</v>
          </cell>
          <cell r="Q79">
            <v>39522</v>
          </cell>
          <cell r="R79" t="str">
            <v>N</v>
          </cell>
        </row>
        <row r="82">
          <cell r="E82" t="str">
            <v>POST APARTMENT HOMES LP</v>
          </cell>
          <cell r="F82" t="str">
            <v>US</v>
          </cell>
          <cell r="G82" t="str">
            <v>Baa2</v>
          </cell>
          <cell r="H82" t="str">
            <v>BBB</v>
          </cell>
          <cell r="I82" t="str">
            <v>NA</v>
          </cell>
          <cell r="J82" t="str">
            <v>Neg</v>
          </cell>
          <cell r="N82">
            <v>7.6999999999999999E-2</v>
          </cell>
          <cell r="Q82">
            <v>40532</v>
          </cell>
          <cell r="R82" t="str">
            <v>N</v>
          </cell>
        </row>
        <row r="85">
          <cell r="E85" t="str">
            <v>PCMT 2003-PWR1 H</v>
          </cell>
          <cell r="F85" t="str">
            <v>US</v>
          </cell>
          <cell r="H85" t="str">
            <v>BB+</v>
          </cell>
          <cell r="I85" t="str">
            <v>BB+</v>
          </cell>
          <cell r="N85">
            <v>4.6150000000000004E-2</v>
          </cell>
          <cell r="O85">
            <v>9.67</v>
          </cell>
          <cell r="P85">
            <v>9.98</v>
          </cell>
          <cell r="Q85">
            <v>49716</v>
          </cell>
        </row>
        <row r="88">
          <cell r="E88" t="str">
            <v>JPMCC 2003-C1 H</v>
          </cell>
          <cell r="F88" t="str">
            <v>US</v>
          </cell>
          <cell r="G88" t="str">
            <v>Baa3</v>
          </cell>
          <cell r="H88" t="str">
            <v>BBB-</v>
          </cell>
          <cell r="N88">
            <v>6.3225629999999991E-2</v>
          </cell>
          <cell r="O88">
            <v>9.75</v>
          </cell>
          <cell r="P88">
            <v>10.039999999999999</v>
          </cell>
          <cell r="Q88">
            <v>50052</v>
          </cell>
        </row>
        <row r="91">
          <cell r="E91" t="str">
            <v>BACM 2003-1 H</v>
          </cell>
          <cell r="F91" t="str">
            <v>US</v>
          </cell>
          <cell r="H91" t="str">
            <v>BBB-</v>
          </cell>
          <cell r="I91" t="str">
            <v>BBB-</v>
          </cell>
          <cell r="N91">
            <v>6.2123359999999996E-2</v>
          </cell>
          <cell r="O91">
            <v>9.67</v>
          </cell>
          <cell r="P91">
            <v>9.92</v>
          </cell>
          <cell r="Q91">
            <v>49929</v>
          </cell>
        </row>
        <row r="94">
          <cell r="E94" t="str">
            <v>COLONIAL REALTY LP</v>
          </cell>
          <cell r="F94" t="str">
            <v>US</v>
          </cell>
          <cell r="G94" t="str">
            <v>Baa3</v>
          </cell>
          <cell r="H94" t="str">
            <v>BBB-</v>
          </cell>
          <cell r="I94" t="str">
            <v>BBB-</v>
          </cell>
          <cell r="N94">
            <v>6.1500000000000006E-2</v>
          </cell>
          <cell r="Q94">
            <v>41379</v>
          </cell>
          <cell r="R94" t="str">
            <v>N</v>
          </cell>
        </row>
        <row r="97">
          <cell r="E97" t="str">
            <v>SBM7 2000-C2 G</v>
          </cell>
          <cell r="F97" t="str">
            <v>US</v>
          </cell>
          <cell r="G97" t="str">
            <v>Baa3</v>
          </cell>
          <cell r="I97" t="str">
            <v>BBB-</v>
          </cell>
          <cell r="N97">
            <v>8.2279750000000013E-2</v>
          </cell>
          <cell r="O97">
            <v>6.94</v>
          </cell>
          <cell r="P97">
            <v>9.82</v>
          </cell>
          <cell r="Q97">
            <v>48778</v>
          </cell>
        </row>
        <row r="100">
          <cell r="E100" t="str">
            <v>WBCMT 2003-C4 H</v>
          </cell>
          <cell r="F100" t="str">
            <v>US</v>
          </cell>
          <cell r="H100" t="str">
            <v>BBB-</v>
          </cell>
          <cell r="I100" t="str">
            <v>BBB-</v>
          </cell>
          <cell r="N100">
            <v>5.6002140000000006E-2</v>
          </cell>
          <cell r="O100">
            <v>9.76</v>
          </cell>
          <cell r="P100">
            <v>10.01</v>
          </cell>
          <cell r="Q100">
            <v>49414</v>
          </cell>
        </row>
        <row r="103">
          <cell r="E103" t="str">
            <v>SUN COMMUNITIES OPER LP</v>
          </cell>
          <cell r="F103" t="str">
            <v>US</v>
          </cell>
          <cell r="G103" t="str">
            <v>Baa2</v>
          </cell>
          <cell r="H103" t="str">
            <v>BBB</v>
          </cell>
          <cell r="I103" t="str">
            <v>BBB-</v>
          </cell>
          <cell r="N103">
            <v>5.7500000000000002E-2</v>
          </cell>
          <cell r="Q103">
            <v>40283</v>
          </cell>
          <cell r="R103" t="str">
            <v>N</v>
          </cell>
        </row>
        <row r="106">
          <cell r="E106" t="str">
            <v>CMMCC 1998-1 D</v>
          </cell>
          <cell r="F106" t="str">
            <v>US</v>
          </cell>
          <cell r="G106" t="str">
            <v>Baa2</v>
          </cell>
          <cell r="H106" t="str">
            <v>BBB</v>
          </cell>
          <cell r="N106">
            <v>6.8589999999999998E-2</v>
          </cell>
          <cell r="O106">
            <v>6.15</v>
          </cell>
          <cell r="P106">
            <v>10.59</v>
          </cell>
          <cell r="Q106">
            <v>47654</v>
          </cell>
        </row>
        <row r="109">
          <cell r="E109" t="str">
            <v>LBCMT 1996-C2 E</v>
          </cell>
          <cell r="F109" t="str">
            <v>US</v>
          </cell>
          <cell r="G109" t="str">
            <v>Baa3</v>
          </cell>
          <cell r="I109" t="str">
            <v>BBB-</v>
          </cell>
          <cell r="N109">
            <v>7.9568139999999996E-2</v>
          </cell>
          <cell r="O109">
            <v>3.21</v>
          </cell>
          <cell r="P109">
            <v>9.9</v>
          </cell>
          <cell r="Q109">
            <v>46320</v>
          </cell>
        </row>
        <row r="112">
          <cell r="E112" t="str">
            <v>REALTY INCOME CORP</v>
          </cell>
          <cell r="F112" t="str">
            <v>US</v>
          </cell>
          <cell r="G112" t="str">
            <v>Baa2</v>
          </cell>
          <cell r="H112" t="str">
            <v>BBB-</v>
          </cell>
          <cell r="I112" t="str">
            <v>BBB</v>
          </cell>
          <cell r="N112">
            <v>5.3749999999999999E-2</v>
          </cell>
          <cell r="Q112">
            <v>41348</v>
          </cell>
          <cell r="R112" t="str">
            <v>N</v>
          </cell>
        </row>
        <row r="115">
          <cell r="E115" t="str">
            <v>FULB 1997-C2 F</v>
          </cell>
          <cell r="F115" t="str">
            <v>US</v>
          </cell>
          <cell r="H115" t="str">
            <v>BB+</v>
          </cell>
          <cell r="N115">
            <v>7.4999999999999997E-2</v>
          </cell>
          <cell r="O115">
            <v>10.88</v>
          </cell>
          <cell r="P115">
            <v>16.43</v>
          </cell>
          <cell r="Q115">
            <v>47440</v>
          </cell>
        </row>
        <row r="118">
          <cell r="E118" t="str">
            <v>DMARC 1998-C1 E</v>
          </cell>
          <cell r="F118" t="str">
            <v>US</v>
          </cell>
          <cell r="G118" t="str">
            <v>Baa3</v>
          </cell>
          <cell r="I118" t="str">
            <v>BBB-</v>
          </cell>
          <cell r="N118">
            <v>7.4999999999999997E-2</v>
          </cell>
          <cell r="O118">
            <v>7.51</v>
          </cell>
          <cell r="P118">
            <v>14.52</v>
          </cell>
          <cell r="Q118">
            <v>48014</v>
          </cell>
        </row>
        <row r="121">
          <cell r="E121" t="str">
            <v>F1211 2000-1211 D</v>
          </cell>
          <cell r="F121" t="str">
            <v>US</v>
          </cell>
          <cell r="G121" t="str">
            <v>Baa2</v>
          </cell>
          <cell r="I121" t="str">
            <v>BBB</v>
          </cell>
          <cell r="N121">
            <v>7.7450000000000005E-2</v>
          </cell>
          <cell r="O121">
            <v>6.75</v>
          </cell>
          <cell r="P121">
            <v>9.9</v>
          </cell>
          <cell r="Q121">
            <v>49410</v>
          </cell>
        </row>
        <row r="124">
          <cell r="E124" t="str">
            <v>FUNBC 1999-C4 G</v>
          </cell>
          <cell r="F124" t="str">
            <v>US</v>
          </cell>
          <cell r="H124" t="str">
            <v>BB+</v>
          </cell>
          <cell r="I124" t="str">
            <v>BB+</v>
          </cell>
          <cell r="N124">
            <v>6.5000000000000002E-2</v>
          </cell>
          <cell r="O124">
            <v>7.23</v>
          </cell>
          <cell r="P124">
            <v>10.8</v>
          </cell>
          <cell r="Q124">
            <v>48197</v>
          </cell>
        </row>
        <row r="127">
          <cell r="E127" t="str">
            <v>CSFB 2001-CK6 H</v>
          </cell>
          <cell r="F127" t="str">
            <v>US</v>
          </cell>
          <cell r="G127" t="str">
            <v>Baa3</v>
          </cell>
          <cell r="H127" t="str">
            <v>BBB-</v>
          </cell>
          <cell r="N127">
            <v>7.4843000000000007E-2</v>
          </cell>
          <cell r="O127">
            <v>8.34</v>
          </cell>
          <cell r="P127">
            <v>9.9</v>
          </cell>
          <cell r="Q127">
            <v>40862</v>
          </cell>
        </row>
        <row r="130">
          <cell r="E130" t="str">
            <v>BAFU 2001-3 J</v>
          </cell>
          <cell r="F130" t="str">
            <v>US</v>
          </cell>
          <cell r="H130" t="str">
            <v>BBB-</v>
          </cell>
          <cell r="I130" t="str">
            <v>BBB-</v>
          </cell>
          <cell r="N130">
            <v>6.9070000000000006E-2</v>
          </cell>
          <cell r="O130">
            <v>8.17</v>
          </cell>
          <cell r="P130">
            <v>9.81</v>
          </cell>
          <cell r="Q130">
            <v>50141</v>
          </cell>
        </row>
        <row r="133">
          <cell r="E133" t="str">
            <v>GECMC 2002-3A H</v>
          </cell>
          <cell r="F133" t="str">
            <v>US</v>
          </cell>
          <cell r="H133" t="str">
            <v>BBB-</v>
          </cell>
          <cell r="I133" t="str">
            <v>BBB-</v>
          </cell>
          <cell r="N133">
            <v>6.2430000000000006E-2</v>
          </cell>
          <cell r="O133">
            <v>9.33</v>
          </cell>
          <cell r="P133">
            <v>9.94</v>
          </cell>
          <cell r="Q133">
            <v>50384</v>
          </cell>
        </row>
        <row r="136">
          <cell r="E136" t="str">
            <v>GECMC 2002-3A H</v>
          </cell>
          <cell r="F136" t="str">
            <v>US</v>
          </cell>
          <cell r="H136" t="str">
            <v>BBB-</v>
          </cell>
          <cell r="I136" t="str">
            <v>BBB-</v>
          </cell>
          <cell r="N136">
            <v>6.2430000000000006E-2</v>
          </cell>
          <cell r="O136">
            <v>9.33</v>
          </cell>
          <cell r="P136">
            <v>9.94</v>
          </cell>
          <cell r="Q136">
            <v>50384</v>
          </cell>
        </row>
        <row r="139">
          <cell r="E139" t="str">
            <v>CSFB 1998-C1 E</v>
          </cell>
          <cell r="F139" t="str">
            <v>US</v>
          </cell>
          <cell r="H139" t="str">
            <v>BBB-</v>
          </cell>
          <cell r="I139" t="str">
            <v>BBB-</v>
          </cell>
          <cell r="N139">
            <v>7.3399999999999993E-2</v>
          </cell>
          <cell r="O139">
            <v>9.2200000000000006</v>
          </cell>
          <cell r="P139">
            <v>14.2</v>
          </cell>
          <cell r="Q139">
            <v>51273</v>
          </cell>
        </row>
        <row r="142">
          <cell r="E142" t="str">
            <v>ROUSE COMPANY</v>
          </cell>
          <cell r="F142" t="str">
            <v>US</v>
          </cell>
          <cell r="G142" t="str">
            <v>Baa3</v>
          </cell>
          <cell r="H142" t="str">
            <v>BBB-</v>
          </cell>
          <cell r="I142" t="str">
            <v>NA</v>
          </cell>
          <cell r="N142">
            <v>7.2000000000000008E-2</v>
          </cell>
          <cell r="Q142">
            <v>41167</v>
          </cell>
          <cell r="R142" t="str">
            <v>N</v>
          </cell>
        </row>
        <row r="145">
          <cell r="E145" t="str">
            <v>PRICE DEVELOPMENT CO</v>
          </cell>
          <cell r="F145" t="str">
            <v>US</v>
          </cell>
          <cell r="G145" t="str">
            <v>Baa3</v>
          </cell>
          <cell r="H145" t="str">
            <v>BB+</v>
          </cell>
          <cell r="I145" t="str">
            <v>BBB-</v>
          </cell>
          <cell r="N145">
            <v>7.2900000000000006E-2</v>
          </cell>
          <cell r="Q145">
            <v>39518</v>
          </cell>
          <cell r="R145" t="str">
            <v>Yes</v>
          </cell>
        </row>
        <row r="148">
          <cell r="E148" t="str">
            <v>JPMCC 2001-C1 G</v>
          </cell>
          <cell r="F148" t="str">
            <v>US</v>
          </cell>
          <cell r="H148" t="str">
            <v>BBB-</v>
          </cell>
          <cell r="I148" t="str">
            <v>BBB-</v>
          </cell>
          <cell r="N148">
            <v>7.1938069999999993E-2</v>
          </cell>
          <cell r="O148">
            <v>8.36</v>
          </cell>
          <cell r="P148">
            <v>9.93</v>
          </cell>
          <cell r="Q148">
            <v>49594</v>
          </cell>
        </row>
        <row r="151">
          <cell r="E151" t="str">
            <v>STARS 2003-1A G</v>
          </cell>
          <cell r="F151" t="str">
            <v>US</v>
          </cell>
          <cell r="G151" t="str">
            <v>A3</v>
          </cell>
          <cell r="H151" t="str">
            <v>A-</v>
          </cell>
          <cell r="I151" t="str">
            <v>A-</v>
          </cell>
          <cell r="M151">
            <v>125</v>
          </cell>
          <cell r="O151">
            <v>9.9600000000000009</v>
          </cell>
          <cell r="P151">
            <v>10.1</v>
          </cell>
          <cell r="Q151">
            <v>44801</v>
          </cell>
        </row>
        <row r="153">
          <cell r="E153" t="str">
            <v>ASC 1997-D4 B2</v>
          </cell>
          <cell r="F153" t="str">
            <v>US</v>
          </cell>
          <cell r="H153" t="str">
            <v>BB</v>
          </cell>
          <cell r="I153" t="str">
            <v>BB</v>
          </cell>
          <cell r="N153">
            <v>7.5249999999999997E-2</v>
          </cell>
          <cell r="O153">
            <v>8.7200000000000006</v>
          </cell>
          <cell r="P153">
            <v>14.99</v>
          </cell>
          <cell r="Q153">
            <v>47222</v>
          </cell>
        </row>
        <row r="156">
          <cell r="E156" t="str">
            <v>FUCMT 1999-C1 F</v>
          </cell>
          <cell r="F156" t="str">
            <v>US</v>
          </cell>
          <cell r="G156" t="str">
            <v>Ba2</v>
          </cell>
          <cell r="H156" t="str">
            <v>BB</v>
          </cell>
          <cell r="N156">
            <v>5.3499999999999999E-2</v>
          </cell>
          <cell r="O156">
            <v>11.07</v>
          </cell>
          <cell r="Q156">
            <v>49597</v>
          </cell>
        </row>
        <row r="159">
          <cell r="E159" t="str">
            <v>SHURGARD STORAGE CENTERS</v>
          </cell>
          <cell r="F159" t="str">
            <v>US</v>
          </cell>
          <cell r="G159" t="str">
            <v>Baa2</v>
          </cell>
          <cell r="H159" t="str">
            <v>BBB</v>
          </cell>
          <cell r="I159" t="str">
            <v>BBB</v>
          </cell>
          <cell r="N159">
            <v>5.8749999999999997E-2</v>
          </cell>
          <cell r="Q159">
            <v>41348</v>
          </cell>
          <cell r="R159" t="str">
            <v>N</v>
          </cell>
        </row>
        <row r="162">
          <cell r="E162" t="str">
            <v>CREST 2003-1A D2</v>
          </cell>
          <cell r="F162" t="str">
            <v>KY</v>
          </cell>
          <cell r="H162" t="str">
            <v>BBB</v>
          </cell>
          <cell r="I162" t="str">
            <v>BBB</v>
          </cell>
          <cell r="N162">
            <v>7.3319999999999996E-2</v>
          </cell>
          <cell r="O162">
            <v>9.1300000000000008</v>
          </cell>
          <cell r="P162">
            <v>9.4499999999999993</v>
          </cell>
          <cell r="Q162">
            <v>50553</v>
          </cell>
        </row>
        <row r="165">
          <cell r="E165" t="str">
            <v>SHURGARD STORAGE CENTERS</v>
          </cell>
          <cell r="F165" t="str">
            <v>US</v>
          </cell>
          <cell r="G165" t="str">
            <v>Baa2</v>
          </cell>
          <cell r="H165" t="str">
            <v>BBB</v>
          </cell>
          <cell r="I165" t="str">
            <v>BBB</v>
          </cell>
          <cell r="N165">
            <v>5.8749999999999997E-2</v>
          </cell>
          <cell r="Q165">
            <v>41348</v>
          </cell>
          <cell r="R165" t="str">
            <v>N</v>
          </cell>
        </row>
        <row r="168">
          <cell r="E168" t="str">
            <v>WBCMT 2002-C1 H</v>
          </cell>
          <cell r="F168" t="str">
            <v>US</v>
          </cell>
          <cell r="G168" t="str">
            <v>Ba1</v>
          </cell>
          <cell r="H168" t="str">
            <v>BB+</v>
          </cell>
          <cell r="N168">
            <v>6.2899999999999998E-2</v>
          </cell>
          <cell r="O168">
            <v>8.84</v>
          </cell>
          <cell r="P168">
            <v>9.98</v>
          </cell>
          <cell r="Q168">
            <v>49049</v>
          </cell>
        </row>
        <row r="171">
          <cell r="E171" t="str">
            <v>MLMT 2002-MW1 J</v>
          </cell>
          <cell r="F171" t="str">
            <v>US</v>
          </cell>
          <cell r="G171" t="str">
            <v>Ba2</v>
          </cell>
          <cell r="H171" t="str">
            <v>BB</v>
          </cell>
          <cell r="N171">
            <v>5.6950000000000001E-2</v>
          </cell>
          <cell r="O171">
            <v>9</v>
          </cell>
          <cell r="Q171">
            <v>49137</v>
          </cell>
        </row>
        <row r="174">
          <cell r="E174" t="str">
            <v>BACM 2003-1 J</v>
          </cell>
          <cell r="F174" t="str">
            <v>US</v>
          </cell>
          <cell r="H174" t="str">
            <v>BB+</v>
          </cell>
          <cell r="I174" t="str">
            <v>BB+</v>
          </cell>
          <cell r="N174">
            <v>4.9000000000000002E-2</v>
          </cell>
          <cell r="O174">
            <v>9.67</v>
          </cell>
          <cell r="P174">
            <v>9.92</v>
          </cell>
          <cell r="Q174">
            <v>49929</v>
          </cell>
        </row>
        <row r="177">
          <cell r="E177" t="str">
            <v>DEVELOPERS DIVERS REALTY</v>
          </cell>
          <cell r="F177" t="str">
            <v>US</v>
          </cell>
          <cell r="G177" t="str">
            <v>Baa3</v>
          </cell>
          <cell r="H177" t="str">
            <v>BBB</v>
          </cell>
          <cell r="I177" t="str">
            <v>BBB-</v>
          </cell>
          <cell r="N177">
            <v>7.4999999999999997E-2</v>
          </cell>
          <cell r="Q177">
            <v>43296</v>
          </cell>
          <cell r="R177" t="str">
            <v>N</v>
          </cell>
        </row>
        <row r="180">
          <cell r="E180" t="str">
            <v>UNITED DOMINION RLTY TR</v>
          </cell>
          <cell r="F180" t="str">
            <v>US</v>
          </cell>
          <cell r="G180" t="str">
            <v>Baa3</v>
          </cell>
          <cell r="H180" t="str">
            <v>BBB-</v>
          </cell>
          <cell r="I180" t="str">
            <v>NA</v>
          </cell>
          <cell r="N180">
            <v>4.4999999999999998E-2</v>
          </cell>
          <cell r="Q180">
            <v>39510</v>
          </cell>
          <cell r="R180" t="str">
            <v>N</v>
          </cell>
        </row>
        <row r="183">
          <cell r="E183" t="str">
            <v>ISTAR FINANCIAL INC</v>
          </cell>
          <cell r="F183" t="str">
            <v>US</v>
          </cell>
          <cell r="G183" t="str">
            <v>Ba1</v>
          </cell>
          <cell r="H183" t="str">
            <v>BB+</v>
          </cell>
          <cell r="I183" t="str">
            <v>BBB-</v>
          </cell>
          <cell r="N183">
            <v>7.0000000000000007E-2</v>
          </cell>
          <cell r="Q183">
            <v>39522</v>
          </cell>
          <cell r="R183" t="str">
            <v>N</v>
          </cell>
        </row>
        <row r="186">
          <cell r="E186" t="str">
            <v>MLMI 1998-C1 C</v>
          </cell>
          <cell r="F186" t="str">
            <v>US</v>
          </cell>
          <cell r="G186" t="str">
            <v>Baa1</v>
          </cell>
          <cell r="H186" t="str">
            <v>A</v>
          </cell>
          <cell r="N186">
            <v>6.7500000000000004E-2</v>
          </cell>
          <cell r="O186">
            <v>14.23</v>
          </cell>
          <cell r="P186">
            <v>19.100000000000001</v>
          </cell>
          <cell r="Q186">
            <v>46341</v>
          </cell>
        </row>
        <row r="189">
          <cell r="E189" t="str">
            <v>DEVELOPERS DIVERS REALTY</v>
          </cell>
          <cell r="F189" t="str">
            <v>US</v>
          </cell>
          <cell r="G189" t="str">
            <v>Baa3</v>
          </cell>
          <cell r="H189" t="str">
            <v>BBB</v>
          </cell>
          <cell r="I189" t="str">
            <v>BBB-</v>
          </cell>
          <cell r="N189">
            <v>7.4999999999999997E-2</v>
          </cell>
          <cell r="Q189">
            <v>43296</v>
          </cell>
          <cell r="R189" t="str">
            <v>N</v>
          </cell>
        </row>
        <row r="192">
          <cell r="E192" t="str">
            <v>BACM 2001-PB1 K</v>
          </cell>
          <cell r="F192" t="str">
            <v>US</v>
          </cell>
          <cell r="G192" t="str">
            <v>Ba1</v>
          </cell>
          <cell r="H192" t="str">
            <v>BB+</v>
          </cell>
          <cell r="N192">
            <v>6.1500000000000006E-2</v>
          </cell>
          <cell r="O192">
            <v>8.17</v>
          </cell>
          <cell r="P192">
            <v>9.84</v>
          </cell>
          <cell r="Q192">
            <v>49440</v>
          </cell>
        </row>
        <row r="195">
          <cell r="E195" t="str">
            <v>EOP OPERATING LP</v>
          </cell>
          <cell r="F195" t="str">
            <v>US</v>
          </cell>
          <cell r="G195" t="str">
            <v>Baa1</v>
          </cell>
          <cell r="H195" t="str">
            <v>BBB+</v>
          </cell>
          <cell r="I195" t="str">
            <v>BBB+</v>
          </cell>
          <cell r="N195">
            <v>5.8749999999999997E-2</v>
          </cell>
          <cell r="Q195">
            <v>41289</v>
          </cell>
          <cell r="R195" t="str">
            <v>N</v>
          </cell>
          <cell r="S195" t="str">
            <v>EQUITY OFFICE PROPERTIES TRUST</v>
          </cell>
        </row>
        <row r="198">
          <cell r="E198" t="str">
            <v>ROUSE COMPANY</v>
          </cell>
          <cell r="F198" t="str">
            <v>US</v>
          </cell>
          <cell r="G198" t="str">
            <v>Baa3</v>
          </cell>
          <cell r="H198" t="str">
            <v>BBB-</v>
          </cell>
          <cell r="I198" t="str">
            <v>NA</v>
          </cell>
          <cell r="N198">
            <v>7.2000000000000008E-2</v>
          </cell>
          <cell r="Q198">
            <v>41167</v>
          </cell>
          <cell r="R198" t="str">
            <v>N</v>
          </cell>
        </row>
        <row r="199">
          <cell r="E199" t="str">
            <v>ROUSE COMPANY</v>
          </cell>
          <cell r="F199" t="str">
            <v>US</v>
          </cell>
          <cell r="G199" t="str">
            <v>Baa3</v>
          </cell>
          <cell r="H199" t="str">
            <v>BBB-</v>
          </cell>
          <cell r="I199" t="str">
            <v>NA</v>
          </cell>
          <cell r="N199">
            <v>7.2000000000000008E-2</v>
          </cell>
          <cell r="Q199">
            <v>41167</v>
          </cell>
          <cell r="R199" t="str">
            <v>N</v>
          </cell>
        </row>
        <row r="202">
          <cell r="E202" t="str">
            <v>MLMT 2002-MW1 J</v>
          </cell>
          <cell r="F202" t="str">
            <v>US</v>
          </cell>
          <cell r="G202" t="str">
            <v>Ba2</v>
          </cell>
          <cell r="H202" t="str">
            <v>BB</v>
          </cell>
          <cell r="N202">
            <v>5.6950000000000001E-2</v>
          </cell>
          <cell r="O202">
            <v>9</v>
          </cell>
          <cell r="Q202">
            <v>49137</v>
          </cell>
        </row>
        <row r="205">
          <cell r="E205" t="str">
            <v>CSFB 1998-C1 E</v>
          </cell>
          <cell r="F205" t="str">
            <v>US</v>
          </cell>
          <cell r="H205" t="str">
            <v>BBB-</v>
          </cell>
          <cell r="I205" t="str">
            <v>BBB-</v>
          </cell>
          <cell r="N205">
            <v>7.3399999999999993E-2</v>
          </cell>
          <cell r="O205">
            <v>9.2200000000000006</v>
          </cell>
          <cell r="P205">
            <v>14.2</v>
          </cell>
          <cell r="Q205">
            <v>51273</v>
          </cell>
        </row>
        <row r="208">
          <cell r="E208" t="str">
            <v>BACM 2003-1 J</v>
          </cell>
          <cell r="F208" t="str">
            <v>US</v>
          </cell>
          <cell r="H208" t="str">
            <v>BB+</v>
          </cell>
          <cell r="I208" t="str">
            <v>BB+</v>
          </cell>
          <cell r="N208">
            <v>4.9000000000000002E-2</v>
          </cell>
          <cell r="O208">
            <v>9.67</v>
          </cell>
          <cell r="P208">
            <v>9.92</v>
          </cell>
          <cell r="Q208">
            <v>49929</v>
          </cell>
        </row>
        <row r="209">
          <cell r="E209" t="str">
            <v>BACM 2003-1 H</v>
          </cell>
          <cell r="F209" t="str">
            <v>US</v>
          </cell>
          <cell r="H209" t="str">
            <v>BBB-</v>
          </cell>
          <cell r="I209" t="str">
            <v>BBB-</v>
          </cell>
          <cell r="N209">
            <v>6.2123359999999996E-2</v>
          </cell>
          <cell r="O209">
            <v>9.67</v>
          </cell>
          <cell r="P209">
            <v>9.92</v>
          </cell>
          <cell r="Q209">
            <v>49929</v>
          </cell>
        </row>
        <row r="213">
          <cell r="E213" t="str">
            <v>FUCMT 1999-C1 E</v>
          </cell>
          <cell r="F213" t="str">
            <v>US</v>
          </cell>
          <cell r="G213" t="str">
            <v>Baa3</v>
          </cell>
          <cell r="H213" t="str">
            <v>BBB-</v>
          </cell>
          <cell r="N213">
            <v>7.1682670000000004E-2</v>
          </cell>
          <cell r="O213">
            <v>10.039999999999999</v>
          </cell>
          <cell r="P213">
            <v>14.5</v>
          </cell>
          <cell r="Q213">
            <v>49597</v>
          </cell>
        </row>
        <row r="216">
          <cell r="E216" t="str">
            <v>WBCMT 2003-C5 H</v>
          </cell>
          <cell r="F216" t="str">
            <v>US</v>
          </cell>
          <cell r="G216" t="str">
            <v>Baa3</v>
          </cell>
          <cell r="N216">
            <v>5.178E-2</v>
          </cell>
          <cell r="O216">
            <v>9.93</v>
          </cell>
          <cell r="Q216">
            <v>49475</v>
          </cell>
        </row>
        <row r="219">
          <cell r="E219" t="str">
            <v>LNR 2003-1A G</v>
          </cell>
          <cell r="F219" t="str">
            <v>KY</v>
          </cell>
          <cell r="H219" t="str">
            <v>BBB-</v>
          </cell>
          <cell r="I219" t="str">
            <v>BBB-</v>
          </cell>
          <cell r="N219">
            <v>7.6819999999999999E-2</v>
          </cell>
          <cell r="O219">
            <v>9.6999999999999993</v>
          </cell>
          <cell r="P219">
            <v>9.6999999999999993</v>
          </cell>
          <cell r="Q219">
            <v>49879</v>
          </cell>
        </row>
        <row r="222">
          <cell r="E222" t="str">
            <v>FULB 1997-C1 F</v>
          </cell>
          <cell r="F222" t="str">
            <v>US</v>
          </cell>
          <cell r="H222" t="str">
            <v>BB</v>
          </cell>
          <cell r="I222" t="str">
            <v>BB</v>
          </cell>
          <cell r="N222">
            <v>7.0000000000000007E-2</v>
          </cell>
          <cell r="O222">
            <v>8.64</v>
          </cell>
          <cell r="P222">
            <v>14.69</v>
          </cell>
          <cell r="Q222">
            <v>47226</v>
          </cell>
        </row>
        <row r="225">
          <cell r="E225" t="str">
            <v>LLL 1997-LLI F</v>
          </cell>
          <cell r="F225" t="str">
            <v>US</v>
          </cell>
          <cell r="G225" t="str">
            <v>Baa3</v>
          </cell>
          <cell r="H225" t="str">
            <v>BBB-</v>
          </cell>
          <cell r="N225">
            <v>7.2999999999999995E-2</v>
          </cell>
          <cell r="O225">
            <v>8.75</v>
          </cell>
          <cell r="P225">
            <v>14.49</v>
          </cell>
          <cell r="Q225">
            <v>49229</v>
          </cell>
        </row>
        <row r="228">
          <cell r="E228" t="str">
            <v>AVALONBAY COMMUNITIES</v>
          </cell>
          <cell r="F228" t="str">
            <v>US</v>
          </cell>
          <cell r="G228" t="str">
            <v>Baa1</v>
          </cell>
          <cell r="H228" t="str">
            <v>BBB+</v>
          </cell>
          <cell r="I228" t="str">
            <v>NA</v>
          </cell>
          <cell r="N228">
            <v>6.1249999999999999E-2</v>
          </cell>
          <cell r="Q228">
            <v>41214</v>
          </cell>
          <cell r="R228" t="str">
            <v>N</v>
          </cell>
        </row>
        <row r="231">
          <cell r="E231" t="str">
            <v>AVALONBAY COMMUNITIES</v>
          </cell>
          <cell r="F231" t="str">
            <v>US</v>
          </cell>
          <cell r="G231" t="str">
            <v>Baa1</v>
          </cell>
          <cell r="H231" t="str">
            <v>BBB+</v>
          </cell>
          <cell r="I231" t="str">
            <v>NA</v>
          </cell>
          <cell r="N231">
            <v>6.1249999999999999E-2</v>
          </cell>
          <cell r="Q231">
            <v>41214</v>
          </cell>
          <cell r="R231" t="str">
            <v>N</v>
          </cell>
        </row>
        <row r="234">
          <cell r="E234" t="str">
            <v>CHELSEA PROPERTY GROUP</v>
          </cell>
          <cell r="F234" t="str">
            <v>US</v>
          </cell>
          <cell r="G234" t="str">
            <v>Baa3</v>
          </cell>
          <cell r="H234" t="str">
            <v>BBB-</v>
          </cell>
          <cell r="I234" t="str">
            <v>NA</v>
          </cell>
          <cell r="N234">
            <v>6.8750000000000006E-2</v>
          </cell>
          <cell r="Q234">
            <v>41075</v>
          </cell>
          <cell r="R234" t="str">
            <v>N</v>
          </cell>
        </row>
        <row r="403">
          <cell r="A403" t="str">
            <v>12617EBN8</v>
          </cell>
          <cell r="D403">
            <v>1.9</v>
          </cell>
          <cell r="E403">
            <v>1.0900000000000001</v>
          </cell>
        </row>
        <row r="404">
          <cell r="D404">
            <v>1.9</v>
          </cell>
          <cell r="E404">
            <v>1.0900000000000001</v>
          </cell>
        </row>
        <row r="405">
          <cell r="D405">
            <v>1.9</v>
          </cell>
          <cell r="E405">
            <v>1.0900000000000001</v>
          </cell>
        </row>
        <row r="406">
          <cell r="D406">
            <v>8.73</v>
          </cell>
          <cell r="E406">
            <v>8.16</v>
          </cell>
        </row>
        <row r="407">
          <cell r="D407">
            <v>9.33</v>
          </cell>
          <cell r="E407">
            <v>8.69</v>
          </cell>
        </row>
        <row r="408">
          <cell r="D408" t="str">
            <v>No</v>
          </cell>
        </row>
        <row r="409">
          <cell r="D409">
            <v>2.88</v>
          </cell>
          <cell r="E409">
            <v>2.2599999999999998</v>
          </cell>
        </row>
        <row r="410">
          <cell r="D410">
            <v>6.36</v>
          </cell>
          <cell r="E410">
            <v>5.73</v>
          </cell>
        </row>
        <row r="411">
          <cell r="D411">
            <v>2.6</v>
          </cell>
          <cell r="E411">
            <v>2.02</v>
          </cell>
        </row>
        <row r="412">
          <cell r="D412">
            <v>2.6</v>
          </cell>
          <cell r="E412">
            <v>2.02</v>
          </cell>
        </row>
        <row r="413">
          <cell r="D413">
            <v>9.92</v>
          </cell>
          <cell r="E413">
            <v>9.34</v>
          </cell>
        </row>
        <row r="414">
          <cell r="D414">
            <v>10</v>
          </cell>
          <cell r="E414">
            <v>9.4499999999999993</v>
          </cell>
        </row>
        <row r="415">
          <cell r="D415">
            <v>9.98</v>
          </cell>
          <cell r="E415">
            <v>9.41</v>
          </cell>
        </row>
        <row r="416">
          <cell r="D416">
            <v>9.2799999999999994</v>
          </cell>
          <cell r="E416">
            <v>8.76</v>
          </cell>
        </row>
        <row r="417">
          <cell r="D417">
            <v>1.1200000000000001</v>
          </cell>
          <cell r="E417">
            <v>1.9</v>
          </cell>
        </row>
        <row r="418">
          <cell r="D418">
            <v>38061</v>
          </cell>
          <cell r="E418">
            <v>41593</v>
          </cell>
        </row>
        <row r="419">
          <cell r="D419">
            <v>1.7</v>
          </cell>
          <cell r="E419">
            <v>2.5</v>
          </cell>
        </row>
        <row r="420">
          <cell r="D420">
            <v>38275</v>
          </cell>
          <cell r="E420">
            <v>41593</v>
          </cell>
        </row>
        <row r="421">
          <cell r="D421">
            <v>1.45</v>
          </cell>
          <cell r="E421">
            <v>2.2000000000000002</v>
          </cell>
        </row>
        <row r="422">
          <cell r="D422">
            <v>38183</v>
          </cell>
          <cell r="E422">
            <v>41593</v>
          </cell>
        </row>
        <row r="423">
          <cell r="D423">
            <v>1.53</v>
          </cell>
          <cell r="E423">
            <v>2.2999999999999998</v>
          </cell>
        </row>
        <row r="424">
          <cell r="D424">
            <v>38214</v>
          </cell>
          <cell r="E424">
            <v>41593</v>
          </cell>
        </row>
        <row r="425">
          <cell r="D425" t="str">
            <v>BB</v>
          </cell>
          <cell r="E425" t="str">
            <v xml:space="preserve">BB  </v>
          </cell>
        </row>
        <row r="426">
          <cell r="D426">
            <v>1.54</v>
          </cell>
          <cell r="E426">
            <v>3.23</v>
          </cell>
        </row>
        <row r="427">
          <cell r="E427" t="str">
            <v>US</v>
          </cell>
        </row>
        <row r="428">
          <cell r="E428" t="str">
            <v>US</v>
          </cell>
        </row>
        <row r="429">
          <cell r="E429" t="str">
            <v>US</v>
          </cell>
        </row>
        <row r="430">
          <cell r="D430">
            <v>49369</v>
          </cell>
          <cell r="E430">
            <v>49383</v>
          </cell>
        </row>
        <row r="431">
          <cell r="D431" t="str">
            <v>Baa3</v>
          </cell>
          <cell r="E431" t="str">
            <v>Baa2</v>
          </cell>
        </row>
        <row r="432">
          <cell r="D432">
            <v>10</v>
          </cell>
          <cell r="E432">
            <v>6.94</v>
          </cell>
        </row>
        <row r="433">
          <cell r="D433">
            <v>10</v>
          </cell>
          <cell r="E433">
            <v>6.15</v>
          </cell>
        </row>
        <row r="434">
          <cell r="E434" t="str">
            <v>US</v>
          </cell>
        </row>
        <row r="435">
          <cell r="D435">
            <v>49888</v>
          </cell>
          <cell r="E435">
            <v>40862</v>
          </cell>
        </row>
        <row r="436">
          <cell r="E436" t="str">
            <v>US</v>
          </cell>
        </row>
        <row r="437">
          <cell r="E437" t="str">
            <v>US</v>
          </cell>
        </row>
        <row r="438">
          <cell r="E438" t="str">
            <v>US</v>
          </cell>
        </row>
        <row r="439">
          <cell r="E439" t="str">
            <v>US</v>
          </cell>
        </row>
        <row r="440">
          <cell r="D440">
            <v>7.3400000000000007E-2</v>
          </cell>
          <cell r="E440">
            <v>7.3399999999999993E-2</v>
          </cell>
        </row>
        <row r="441">
          <cell r="D441">
            <v>51267</v>
          </cell>
          <cell r="E441">
            <v>51273</v>
          </cell>
        </row>
        <row r="442">
          <cell r="D442">
            <v>7.1999999999999995E-2</v>
          </cell>
          <cell r="E442">
            <v>7.2000000000000008E-2</v>
          </cell>
        </row>
        <row r="443">
          <cell r="E443" t="str">
            <v>US</v>
          </cell>
        </row>
        <row r="444">
          <cell r="E444" t="str">
            <v>US</v>
          </cell>
        </row>
        <row r="445">
          <cell r="D445">
            <v>41426</v>
          </cell>
          <cell r="E445">
            <v>44801</v>
          </cell>
        </row>
        <row r="446">
          <cell r="E446" t="str">
            <v>US</v>
          </cell>
        </row>
        <row r="447">
          <cell r="D447">
            <v>39917</v>
          </cell>
          <cell r="E447">
            <v>47222</v>
          </cell>
        </row>
        <row r="448">
          <cell r="E448" t="str">
            <v>US</v>
          </cell>
        </row>
        <row r="449">
          <cell r="D449">
            <v>50805</v>
          </cell>
          <cell r="E449">
            <v>49597</v>
          </cell>
        </row>
        <row r="450">
          <cell r="E450" t="str">
            <v>US</v>
          </cell>
        </row>
        <row r="451">
          <cell r="E451" t="str">
            <v>KY</v>
          </cell>
        </row>
        <row r="452">
          <cell r="D452">
            <v>10</v>
          </cell>
          <cell r="E452">
            <v>9.1300000000000008</v>
          </cell>
        </row>
        <row r="453">
          <cell r="E453" t="str">
            <v>US</v>
          </cell>
        </row>
        <row r="454">
          <cell r="E454" t="str">
            <v>US</v>
          </cell>
        </row>
        <row r="455">
          <cell r="E455" t="str">
            <v>US</v>
          </cell>
        </row>
        <row r="456">
          <cell r="E456" t="str">
            <v>US</v>
          </cell>
        </row>
        <row r="457">
          <cell r="E457" t="str">
            <v>US</v>
          </cell>
        </row>
        <row r="458">
          <cell r="E458" t="str">
            <v>US</v>
          </cell>
        </row>
        <row r="459">
          <cell r="E459" t="str">
            <v>US</v>
          </cell>
        </row>
        <row r="460">
          <cell r="D460">
            <v>50495</v>
          </cell>
          <cell r="E460">
            <v>46341</v>
          </cell>
        </row>
        <row r="461">
          <cell r="E461" t="str">
            <v>US</v>
          </cell>
        </row>
        <row r="462">
          <cell r="E462" t="str">
            <v>US</v>
          </cell>
        </row>
        <row r="463">
          <cell r="E463" t="str">
            <v>US</v>
          </cell>
        </row>
        <row r="464">
          <cell r="E464" t="str">
            <v>EQUITY OFFICE PROPERTIES TRUST</v>
          </cell>
        </row>
        <row r="465">
          <cell r="D465">
            <v>7.1999999999999995E-2</v>
          </cell>
          <cell r="E465">
            <v>7.2000000000000008E-2</v>
          </cell>
        </row>
        <row r="466">
          <cell r="D466">
            <v>7.1999999999999995E-2</v>
          </cell>
          <cell r="E466">
            <v>7.2000000000000008E-2</v>
          </cell>
        </row>
        <row r="467">
          <cell r="E467" t="str">
            <v>US</v>
          </cell>
        </row>
        <row r="468">
          <cell r="E468" t="str">
            <v>US</v>
          </cell>
        </row>
        <row r="469">
          <cell r="D469">
            <v>7.3400000000000007E-2</v>
          </cell>
          <cell r="E469">
            <v>7.3399999999999993E-2</v>
          </cell>
        </row>
        <row r="470">
          <cell r="D470">
            <v>51267</v>
          </cell>
          <cell r="E470">
            <v>51273</v>
          </cell>
        </row>
        <row r="471">
          <cell r="E471" t="str">
            <v>US</v>
          </cell>
        </row>
        <row r="472">
          <cell r="E472" t="str">
            <v>US</v>
          </cell>
        </row>
        <row r="473">
          <cell r="E473" t="str">
            <v>US</v>
          </cell>
        </row>
        <row r="474">
          <cell r="D474" t="str">
            <v>BBB-</v>
          </cell>
        </row>
        <row r="475">
          <cell r="E475" t="str">
            <v>KY</v>
          </cell>
        </row>
        <row r="476">
          <cell r="D476">
            <v>50601</v>
          </cell>
          <cell r="E476">
            <v>49879</v>
          </cell>
        </row>
        <row r="477">
          <cell r="E477" t="str">
            <v>US</v>
          </cell>
        </row>
        <row r="478">
          <cell r="E478" t="str">
            <v>US</v>
          </cell>
        </row>
        <row r="479">
          <cell r="E479" t="str">
            <v>US</v>
          </cell>
        </row>
        <row r="480">
          <cell r="E480" t="str">
            <v>US</v>
          </cell>
        </row>
        <row r="481">
          <cell r="E481" t="str">
            <v>US</v>
          </cell>
        </row>
        <row r="482">
          <cell r="E482" t="str">
            <v>NA</v>
          </cell>
        </row>
        <row r="483">
          <cell r="D483" t="str">
            <v>Pos</v>
          </cell>
        </row>
        <row r="484">
          <cell r="D484" t="str">
            <v>Pos</v>
          </cell>
        </row>
      </sheetData>
      <sheetData sheetId="2" refreshError="1">
        <row r="7">
          <cell r="A7" t="str">
            <v>Date</v>
          </cell>
          <cell r="C7">
            <v>42635</v>
          </cell>
        </row>
      </sheetData>
      <sheetData sheetId="3"/>
      <sheetData sheetId="4" refreshError="1">
        <row r="5">
          <cell r="A5">
            <v>0</v>
          </cell>
        </row>
        <row r="10">
          <cell r="C10">
            <v>400000000</v>
          </cell>
        </row>
      </sheetData>
      <sheetData sheetId="5"/>
      <sheetData sheetId="6" refreshError="1">
        <row r="10">
          <cell r="B10">
            <v>38169</v>
          </cell>
          <cell r="S10">
            <v>400000000</v>
          </cell>
          <cell r="T10">
            <v>0</v>
          </cell>
          <cell r="U10">
            <v>3410230.6656449023</v>
          </cell>
          <cell r="AB10">
            <v>-395088817.97480166</v>
          </cell>
        </row>
        <row r="11">
          <cell r="C11">
            <v>1</v>
          </cell>
          <cell r="S11">
            <v>399981541.70465076</v>
          </cell>
          <cell r="T11">
            <v>18458.295349199718</v>
          </cell>
          <cell r="U11">
            <v>0</v>
          </cell>
          <cell r="V11">
            <v>18458.295349199718</v>
          </cell>
          <cell r="W11">
            <v>532487.93582848425</v>
          </cell>
          <cell r="X11">
            <v>40714.766033484164</v>
          </cell>
          <cell r="Y11">
            <v>491773.16979500005</v>
          </cell>
          <cell r="Z11">
            <v>239887.5</v>
          </cell>
          <cell r="AA11">
            <v>0</v>
          </cell>
          <cell r="AB11">
            <v>550946.23117768392</v>
          </cell>
          <cell r="AC11">
            <v>199906.25</v>
          </cell>
          <cell r="AD11">
            <v>0</v>
          </cell>
        </row>
        <row r="12">
          <cell r="S12">
            <v>399541218.41224337</v>
          </cell>
          <cell r="T12">
            <v>440323.29240737483</v>
          </cell>
          <cell r="U12">
            <v>0</v>
          </cell>
          <cell r="V12">
            <v>440323.29240737483</v>
          </cell>
          <cell r="W12">
            <v>1773155.3471251098</v>
          </cell>
          <cell r="X12">
            <v>122164.40391431001</v>
          </cell>
          <cell r="Y12">
            <v>1650990.9432107997</v>
          </cell>
          <cell r="Z12">
            <v>310010</v>
          </cell>
          <cell r="AA12">
            <v>0</v>
          </cell>
          <cell r="AB12">
            <v>2213478.6395324841</v>
          </cell>
          <cell r="AC12">
            <v>418266.66666666669</v>
          </cell>
          <cell r="AD12">
            <v>0</v>
          </cell>
        </row>
        <row r="13">
          <cell r="S13">
            <v>399523393.98376441</v>
          </cell>
          <cell r="T13">
            <v>17824.428478943901</v>
          </cell>
          <cell r="U13">
            <v>0</v>
          </cell>
          <cell r="V13">
            <v>17824.428478943901</v>
          </cell>
          <cell r="W13">
            <v>2022177.978872055</v>
          </cell>
          <cell r="X13">
            <v>122164.40391431001</v>
          </cell>
          <cell r="Y13">
            <v>1900013.5749577449</v>
          </cell>
          <cell r="Z13">
            <v>408500</v>
          </cell>
          <cell r="AA13">
            <v>73320</v>
          </cell>
          <cell r="AB13">
            <v>2040002.4073509988</v>
          </cell>
          <cell r="AC13">
            <v>667033.75</v>
          </cell>
          <cell r="AD13">
            <v>48880</v>
          </cell>
        </row>
        <row r="14">
          <cell r="S14">
            <v>399505210.55900156</v>
          </cell>
          <cell r="T14">
            <v>18183.42476286921</v>
          </cell>
          <cell r="U14">
            <v>0</v>
          </cell>
          <cell r="V14">
            <v>18183.42476286921</v>
          </cell>
          <cell r="W14">
            <v>2438854.2030275981</v>
          </cell>
          <cell r="X14">
            <v>231272.65608821242</v>
          </cell>
          <cell r="Y14">
            <v>2207581.5469393851</v>
          </cell>
          <cell r="Z14">
            <v>789500</v>
          </cell>
          <cell r="AA14">
            <v>98313.210818543652</v>
          </cell>
          <cell r="AB14">
            <v>2457037.6277904673</v>
          </cell>
          <cell r="AC14">
            <v>1165217.5</v>
          </cell>
          <cell r="AD14">
            <v>89982.140545695758</v>
          </cell>
        </row>
        <row r="15">
          <cell r="S15">
            <v>399482384.7902081</v>
          </cell>
          <cell r="T15">
            <v>22825.768793441806</v>
          </cell>
          <cell r="U15">
            <v>0</v>
          </cell>
          <cell r="V15">
            <v>22825.768793441806</v>
          </cell>
          <cell r="W15">
            <v>1820358.6893781233</v>
          </cell>
          <cell r="X15">
            <v>137391.42677865771</v>
          </cell>
          <cell r="Y15">
            <v>1682967.2625994659</v>
          </cell>
          <cell r="Z15">
            <v>265000</v>
          </cell>
          <cell r="AA15">
            <v>0</v>
          </cell>
          <cell r="AB15">
            <v>1843184.4581715653</v>
          </cell>
          <cell r="AC15">
            <v>1094734.5833333333</v>
          </cell>
          <cell r="AD15">
            <v>32771.070272847879</v>
          </cell>
        </row>
        <row r="16">
          <cell r="S16">
            <v>399458143.75425011</v>
          </cell>
          <cell r="T16">
            <v>24241.03595802296</v>
          </cell>
          <cell r="U16">
            <v>0</v>
          </cell>
          <cell r="V16">
            <v>24241.03595802296</v>
          </cell>
          <cell r="W16">
            <v>2105110.1790050981</v>
          </cell>
          <cell r="X16">
            <v>132959.44526966877</v>
          </cell>
          <cell r="Y16">
            <v>1972150.7337354296</v>
          </cell>
          <cell r="Z16">
            <v>481000</v>
          </cell>
          <cell r="AA16">
            <v>73320</v>
          </cell>
          <cell r="AB16">
            <v>2129351.2149631213</v>
          </cell>
          <cell r="AC16">
            <v>1160085</v>
          </cell>
          <cell r="AD16">
            <v>48880</v>
          </cell>
        </row>
        <row r="17">
          <cell r="S17">
            <v>399308960.48726416</v>
          </cell>
          <cell r="T17">
            <v>149183.26698596668</v>
          </cell>
          <cell r="U17">
            <v>0</v>
          </cell>
          <cell r="V17">
            <v>149183.26698596668</v>
          </cell>
          <cell r="W17">
            <v>1919427.4502299605</v>
          </cell>
          <cell r="X17">
            <v>261853.09270702142</v>
          </cell>
          <cell r="Y17">
            <v>1657574.3575229391</v>
          </cell>
          <cell r="Z17">
            <v>239887.5</v>
          </cell>
          <cell r="AA17">
            <v>109091.53194686989</v>
          </cell>
          <cell r="AB17">
            <v>2068610.7172159269</v>
          </cell>
          <cell r="AC17">
            <v>984322.91666666663</v>
          </cell>
          <cell r="AD17">
            <v>97167.687964579934</v>
          </cell>
        </row>
        <row r="18">
          <cell r="S18">
            <v>399178258.28238332</v>
          </cell>
          <cell r="T18">
            <v>130702.20488083671</v>
          </cell>
          <cell r="U18">
            <v>0</v>
          </cell>
          <cell r="V18">
            <v>130702.20488083671</v>
          </cell>
          <cell r="W18">
            <v>1879529.3720034331</v>
          </cell>
          <cell r="X18">
            <v>152761.56076015151</v>
          </cell>
          <cell r="Y18">
            <v>1726767.8112432815</v>
          </cell>
          <cell r="Z18">
            <v>310010</v>
          </cell>
          <cell r="AA18">
            <v>0</v>
          </cell>
          <cell r="AB18">
            <v>2010231.5768842699</v>
          </cell>
          <cell r="AC18">
            <v>878683.33333333326</v>
          </cell>
          <cell r="AD18">
            <v>36363.843982289967</v>
          </cell>
        </row>
        <row r="19">
          <cell r="S19">
            <v>399043892.46920145</v>
          </cell>
          <cell r="T19">
            <v>134365.81318186803</v>
          </cell>
          <cell r="U19">
            <v>0</v>
          </cell>
          <cell r="V19">
            <v>134365.81318186803</v>
          </cell>
          <cell r="W19">
            <v>2035791.1083170287</v>
          </cell>
          <cell r="X19">
            <v>137978.18391239492</v>
          </cell>
          <cell r="Y19">
            <v>1897812.9244046339</v>
          </cell>
          <cell r="Z19">
            <v>408500</v>
          </cell>
          <cell r="AA19">
            <v>73320</v>
          </cell>
          <cell r="AB19">
            <v>2170156.9214988966</v>
          </cell>
          <cell r="AC19">
            <v>871533.75</v>
          </cell>
          <cell r="AD19">
            <v>48880</v>
          </cell>
        </row>
        <row r="20">
          <cell r="S20">
            <v>398913345.02523756</v>
          </cell>
          <cell r="T20">
            <v>130547.44396386833</v>
          </cell>
          <cell r="U20">
            <v>0</v>
          </cell>
          <cell r="V20">
            <v>130547.44396386833</v>
          </cell>
          <cell r="W20">
            <v>2486060.3075353787</v>
          </cell>
          <cell r="X20">
            <v>281350.85060382157</v>
          </cell>
          <cell r="Y20">
            <v>2204709.4569315566</v>
          </cell>
          <cell r="Z20">
            <v>789500</v>
          </cell>
          <cell r="AA20">
            <v>116567.95600339555</v>
          </cell>
          <cell r="AB20">
            <v>2616607.7514992468</v>
          </cell>
          <cell r="AC20">
            <v>1245384.1666666667</v>
          </cell>
          <cell r="AD20">
            <v>102151.97066893036</v>
          </cell>
        </row>
        <row r="21">
          <cell r="S21">
            <v>398661125.26749527</v>
          </cell>
          <cell r="T21">
            <v>252219.75774226146</v>
          </cell>
          <cell r="U21">
            <v>0</v>
          </cell>
          <cell r="V21">
            <v>252219.75774226146</v>
          </cell>
          <cell r="W21">
            <v>1838912.7274642589</v>
          </cell>
          <cell r="X21">
            <v>159467.317355251</v>
          </cell>
          <cell r="Y21">
            <v>1679445.410109008</v>
          </cell>
          <cell r="Z21">
            <v>265000</v>
          </cell>
          <cell r="AA21">
            <v>0</v>
          </cell>
          <cell r="AB21">
            <v>2091132.4852065204</v>
          </cell>
          <cell r="AC21">
            <v>1094734.5833333333</v>
          </cell>
          <cell r="AD21">
            <v>38855.985334465178</v>
          </cell>
        </row>
        <row r="22">
          <cell r="S22">
            <v>398549688.32737797</v>
          </cell>
          <cell r="T22">
            <v>111436.940117349</v>
          </cell>
          <cell r="U22">
            <v>0</v>
          </cell>
          <cell r="V22">
            <v>111436.940117349</v>
          </cell>
          <cell r="W22">
            <v>2132020.9645613525</v>
          </cell>
          <cell r="X22">
            <v>164782.89460042605</v>
          </cell>
          <cell r="Y22">
            <v>1967238.0699609264</v>
          </cell>
          <cell r="Z22">
            <v>481000</v>
          </cell>
          <cell r="AA22">
            <v>73320</v>
          </cell>
          <cell r="AB22">
            <v>2243457.904678701</v>
          </cell>
          <cell r="AC22">
            <v>1160085</v>
          </cell>
          <cell r="AD22">
            <v>48880</v>
          </cell>
        </row>
        <row r="23">
          <cell r="S23">
            <v>398437227.725824</v>
          </cell>
          <cell r="T23">
            <v>112460.60155396649</v>
          </cell>
          <cell r="U23">
            <v>0</v>
          </cell>
          <cell r="V23">
            <v>112460.60155396649</v>
          </cell>
          <cell r="W23">
            <v>1949349.1195738795</v>
          </cell>
          <cell r="X23">
            <v>297196.21882715396</v>
          </cell>
          <cell r="Y23">
            <v>1652152.900746726</v>
          </cell>
          <cell r="Z23">
            <v>239887.5</v>
          </cell>
          <cell r="AA23">
            <v>126233.84722371418</v>
          </cell>
          <cell r="AB23">
            <v>2061809.7211278463</v>
          </cell>
          <cell r="AC23">
            <v>984322.91666666663</v>
          </cell>
          <cell r="AD23">
            <v>108595.89814914278</v>
          </cell>
        </row>
        <row r="24">
          <cell r="S24">
            <v>398326221.22989529</v>
          </cell>
          <cell r="T24">
            <v>111006.49592871315</v>
          </cell>
          <cell r="U24">
            <v>0</v>
          </cell>
          <cell r="V24">
            <v>111006.49592871315</v>
          </cell>
          <cell r="W24">
            <v>1898278.7782741985</v>
          </cell>
          <cell r="X24">
            <v>176661.11732355441</v>
          </cell>
          <cell r="Y24">
            <v>1721617.6609506439</v>
          </cell>
          <cell r="Z24">
            <v>310010</v>
          </cell>
          <cell r="AA24">
            <v>0</v>
          </cell>
          <cell r="AB24">
            <v>2009285.2742029114</v>
          </cell>
          <cell r="AC24">
            <v>878683.33333333326</v>
          </cell>
          <cell r="AD24">
            <v>42077.949074571392</v>
          </cell>
        </row>
        <row r="25">
          <cell r="S25">
            <v>398215430.54470193</v>
          </cell>
          <cell r="T25">
            <v>110790.68519334598</v>
          </cell>
          <cell r="U25">
            <v>0</v>
          </cell>
          <cell r="V25">
            <v>110790.68519334598</v>
          </cell>
          <cell r="W25">
            <v>2069438.5450494636</v>
          </cell>
          <cell r="X25">
            <v>176661.11732355441</v>
          </cell>
          <cell r="Y25">
            <v>1892777.4277259093</v>
          </cell>
          <cell r="Z25">
            <v>408500</v>
          </cell>
          <cell r="AA25">
            <v>73320</v>
          </cell>
          <cell r="AB25">
            <v>2180229.2302428088</v>
          </cell>
          <cell r="AC25">
            <v>871533.75</v>
          </cell>
          <cell r="AD25">
            <v>48880</v>
          </cell>
        </row>
        <row r="26">
          <cell r="S26">
            <v>398103619.6296261</v>
          </cell>
          <cell r="T26">
            <v>111810.91507584968</v>
          </cell>
          <cell r="U26">
            <v>0</v>
          </cell>
          <cell r="V26">
            <v>111810.91507584968</v>
          </cell>
          <cell r="W26">
            <v>2515290.989509833</v>
          </cell>
          <cell r="X26">
            <v>315482.57644141768</v>
          </cell>
          <cell r="Y26">
            <v>2199808.4130684147</v>
          </cell>
          <cell r="Z26">
            <v>789500</v>
          </cell>
          <cell r="AA26">
            <v>135434.9571430239</v>
          </cell>
          <cell r="AB26">
            <v>2627101.9045856828</v>
          </cell>
          <cell r="AC26">
            <v>1245384.1666666667</v>
          </cell>
          <cell r="AD26">
            <v>114729.97142868259</v>
          </cell>
        </row>
        <row r="27">
          <cell r="S27">
            <v>397627744.97479916</v>
          </cell>
          <cell r="T27">
            <v>475874.65482688497</v>
          </cell>
          <cell r="U27">
            <v>0</v>
          </cell>
          <cell r="V27">
            <v>475874.65482688497</v>
          </cell>
          <cell r="W27">
            <v>1860703.5518036087</v>
          </cell>
          <cell r="X27">
            <v>186049.20660834026</v>
          </cell>
          <cell r="Y27">
            <v>1674654.3451952685</v>
          </cell>
          <cell r="Z27">
            <v>265000</v>
          </cell>
          <cell r="AA27">
            <v>0</v>
          </cell>
          <cell r="AB27">
            <v>2336578.2066304935</v>
          </cell>
          <cell r="AC27">
            <v>1094734.5833333333</v>
          </cell>
          <cell r="AD27">
            <v>45144.985714341296</v>
          </cell>
        </row>
        <row r="28">
          <cell r="S28">
            <v>397517159.4325819</v>
          </cell>
          <cell r="T28">
            <v>110585.54221725173</v>
          </cell>
          <cell r="U28">
            <v>0</v>
          </cell>
          <cell r="V28">
            <v>110585.54221725173</v>
          </cell>
          <cell r="W28">
            <v>2141078.0969451196</v>
          </cell>
          <cell r="X28">
            <v>180047.61929839375</v>
          </cell>
          <cell r="Y28">
            <v>1961030.4776467255</v>
          </cell>
          <cell r="Z28">
            <v>481000</v>
          </cell>
          <cell r="AA28">
            <v>73320</v>
          </cell>
          <cell r="AB28">
            <v>2251663.6391623705</v>
          </cell>
          <cell r="AC28">
            <v>1160085</v>
          </cell>
          <cell r="AD28">
            <v>48880</v>
          </cell>
        </row>
        <row r="29">
          <cell r="S29">
            <v>397408021.03440428</v>
          </cell>
          <cell r="T29">
            <v>109138.39817763685</v>
          </cell>
          <cell r="U29">
            <v>0</v>
          </cell>
          <cell r="V29">
            <v>109138.39817763685</v>
          </cell>
          <cell r="W29">
            <v>1981733.889429376</v>
          </cell>
          <cell r="X29">
            <v>335782.5507076779</v>
          </cell>
          <cell r="Y29">
            <v>1645951.3387216984</v>
          </cell>
          <cell r="Z29">
            <v>239887.5</v>
          </cell>
          <cell r="AA29">
            <v>141747.74376258391</v>
          </cell>
          <cell r="AB29">
            <v>2090872.2876070128</v>
          </cell>
          <cell r="AC29">
            <v>984322.91666666663</v>
          </cell>
          <cell r="AD29">
            <v>118938.49584172259</v>
          </cell>
        </row>
        <row r="30">
          <cell r="S30">
            <v>397299100.69310796</v>
          </cell>
          <cell r="T30">
            <v>108920.34129638033</v>
          </cell>
          <cell r="U30">
            <v>0</v>
          </cell>
          <cell r="V30">
            <v>108920.34129638033</v>
          </cell>
          <cell r="W30">
            <v>1909469.4761231833</v>
          </cell>
          <cell r="X30">
            <v>194034.80694509399</v>
          </cell>
          <cell r="Y30">
            <v>1715434.6691780894</v>
          </cell>
          <cell r="Z30">
            <v>310010</v>
          </cell>
          <cell r="AA30">
            <v>0</v>
          </cell>
          <cell r="AB30">
            <v>2018389.8174195632</v>
          </cell>
          <cell r="AC30">
            <v>878683.33333333326</v>
          </cell>
          <cell r="AD30">
            <v>47249.247920861293</v>
          </cell>
        </row>
        <row r="31">
          <cell r="S31">
            <v>397186719.81744444</v>
          </cell>
          <cell r="T31">
            <v>112380.87566352948</v>
          </cell>
          <cell r="U31">
            <v>0</v>
          </cell>
          <cell r="V31">
            <v>112380.87566352948</v>
          </cell>
          <cell r="W31">
            <v>2061889.8293663054</v>
          </cell>
          <cell r="X31">
            <v>175283.09731350487</v>
          </cell>
          <cell r="Y31">
            <v>1886606.7320528005</v>
          </cell>
          <cell r="Z31">
            <v>408500</v>
          </cell>
          <cell r="AA31">
            <v>73320</v>
          </cell>
          <cell r="AB31">
            <v>2174270.7050298341</v>
          </cell>
          <cell r="AC31">
            <v>871533.75</v>
          </cell>
          <cell r="AD31">
            <v>48880</v>
          </cell>
        </row>
        <row r="32">
          <cell r="S32">
            <v>397078224.06837636</v>
          </cell>
          <cell r="T32">
            <v>108495.7490680136</v>
          </cell>
          <cell r="U32">
            <v>0</v>
          </cell>
          <cell r="V32">
            <v>108495.7490680136</v>
          </cell>
          <cell r="W32">
            <v>2536614.37161749</v>
          </cell>
          <cell r="X32">
            <v>342982.9947385696</v>
          </cell>
          <cell r="Y32">
            <v>2193631.37687892</v>
          </cell>
          <cell r="Z32">
            <v>789500</v>
          </cell>
          <cell r="AA32">
            <v>143595.83201221057</v>
          </cell>
          <cell r="AB32">
            <v>2645110.1206855043</v>
          </cell>
          <cell r="AC32">
            <v>1245384.1666666667</v>
          </cell>
          <cell r="AD32">
            <v>120170.55467480703</v>
          </cell>
        </row>
        <row r="33">
          <cell r="S33">
            <v>396968722.72995377</v>
          </cell>
          <cell r="T33">
            <v>109501.33842264915</v>
          </cell>
          <cell r="U33">
            <v>0</v>
          </cell>
          <cell r="V33">
            <v>109501.33842264915</v>
          </cell>
          <cell r="W33">
            <v>1861478.867970759</v>
          </cell>
          <cell r="X33">
            <v>192983.01769334349</v>
          </cell>
          <cell r="Y33">
            <v>1668495.8502774157</v>
          </cell>
          <cell r="Z33">
            <v>265000</v>
          </cell>
          <cell r="AA33">
            <v>0</v>
          </cell>
          <cell r="AB33">
            <v>1970980.2063934081</v>
          </cell>
          <cell r="AC33">
            <v>1094734.5833333333</v>
          </cell>
          <cell r="AD33">
            <v>47865.277337403517</v>
          </cell>
        </row>
        <row r="34">
          <cell r="S34">
            <v>393360655.20015621</v>
          </cell>
          <cell r="T34">
            <v>3608067.5297975079</v>
          </cell>
          <cell r="U34">
            <v>3500000</v>
          </cell>
          <cell r="V34">
            <v>108067.52979750787</v>
          </cell>
          <cell r="W34">
            <v>2156591.1367518818</v>
          </cell>
          <cell r="X34">
            <v>199415.78494978827</v>
          </cell>
          <cell r="Y34">
            <v>1957175.3518020934</v>
          </cell>
          <cell r="Z34">
            <v>481000</v>
          </cell>
          <cell r="AA34">
            <v>73320</v>
          </cell>
          <cell r="AB34">
            <v>5764658.6665493902</v>
          </cell>
          <cell r="AC34">
            <v>1160085</v>
          </cell>
          <cell r="AD34">
            <v>48880</v>
          </cell>
        </row>
        <row r="35">
          <cell r="S35">
            <v>393251584.68043053</v>
          </cell>
          <cell r="T35">
            <v>109070.51972573492</v>
          </cell>
          <cell r="U35">
            <v>0</v>
          </cell>
          <cell r="V35">
            <v>109070.51972573492</v>
          </cell>
          <cell r="W35">
            <v>1969463.1286459316</v>
          </cell>
          <cell r="X35">
            <v>327353.38245379762</v>
          </cell>
          <cell r="Y35">
            <v>1642109.7461921342</v>
          </cell>
          <cell r="Z35">
            <v>239887.5</v>
          </cell>
          <cell r="AA35">
            <v>148894.12261705432</v>
          </cell>
          <cell r="AB35">
            <v>2078533.6483716664</v>
          </cell>
          <cell r="AC35">
            <v>984322.91666666663</v>
          </cell>
          <cell r="AD35">
            <v>123702.74841136954</v>
          </cell>
        </row>
        <row r="36">
          <cell r="S36">
            <v>393143942.66672599</v>
          </cell>
          <cell r="T36">
            <v>107642.0137044687</v>
          </cell>
          <cell r="U36">
            <v>0</v>
          </cell>
          <cell r="V36">
            <v>107642.0137044687</v>
          </cell>
          <cell r="W36">
            <v>1896002.0838361767</v>
          </cell>
          <cell r="X36">
            <v>184407.90183130148</v>
          </cell>
          <cell r="Y36">
            <v>1711594.1820048753</v>
          </cell>
          <cell r="Z36">
            <v>310010</v>
          </cell>
          <cell r="AA36">
            <v>0</v>
          </cell>
          <cell r="AB36">
            <v>2003644.0975406454</v>
          </cell>
          <cell r="AC36">
            <v>878683.33333333326</v>
          </cell>
          <cell r="AD36">
            <v>49631.37420568477</v>
          </cell>
        </row>
        <row r="37">
          <cell r="S37">
            <v>386036513.96526259</v>
          </cell>
          <cell r="T37">
            <v>7107428.7014634395</v>
          </cell>
          <cell r="U37">
            <v>0</v>
          </cell>
          <cell r="V37">
            <v>7107428.7014634395</v>
          </cell>
          <cell r="W37">
            <v>2067181.3819731206</v>
          </cell>
          <cell r="X37">
            <v>184407.90183130148</v>
          </cell>
          <cell r="Y37">
            <v>1882773.4801418192</v>
          </cell>
          <cell r="Z37">
            <v>408500</v>
          </cell>
          <cell r="AA37">
            <v>73320</v>
          </cell>
          <cell r="AB37">
            <v>9174610.0834365599</v>
          </cell>
          <cell r="AC37">
            <v>871533.75</v>
          </cell>
          <cell r="AD37">
            <v>48880</v>
          </cell>
        </row>
        <row r="38">
          <cell r="S38">
            <v>385928086.13497901</v>
          </cell>
          <cell r="T38">
            <v>108427.8302835506</v>
          </cell>
          <cell r="U38">
            <v>0</v>
          </cell>
          <cell r="V38">
            <v>108427.8302835506</v>
          </cell>
          <cell r="W38">
            <v>2480037.959660646</v>
          </cell>
          <cell r="X38">
            <v>336063.97915896121</v>
          </cell>
          <cell r="Y38">
            <v>2143973.9805016848</v>
          </cell>
          <cell r="Z38">
            <v>789500</v>
          </cell>
          <cell r="AA38">
            <v>153936.94495579554</v>
          </cell>
          <cell r="AB38">
            <v>2588465.7899441961</v>
          </cell>
          <cell r="AC38">
            <v>1245384.1666666667</v>
          </cell>
          <cell r="AD38">
            <v>127064.62997053035</v>
          </cell>
        </row>
        <row r="39">
          <cell r="S39">
            <v>385821078.84386384</v>
          </cell>
          <cell r="T39">
            <v>107007.29111518069</v>
          </cell>
          <cell r="U39">
            <v>0</v>
          </cell>
          <cell r="V39">
            <v>107007.29111518069</v>
          </cell>
          <cell r="W39">
            <v>1807037.4773769917</v>
          </cell>
          <cell r="X39">
            <v>188197.93534327118</v>
          </cell>
          <cell r="Y39">
            <v>1618839.5420337212</v>
          </cell>
          <cell r="Z39">
            <v>265000</v>
          </cell>
          <cell r="AA39">
            <v>0</v>
          </cell>
          <cell r="AB39">
            <v>1914044.7684921727</v>
          </cell>
          <cell r="AC39">
            <v>1094734.5833333333</v>
          </cell>
          <cell r="AD39">
            <v>51312.314985265177</v>
          </cell>
        </row>
        <row r="40">
          <cell r="S40">
            <v>385717408.68656868</v>
          </cell>
          <cell r="T40">
            <v>103670.15729516243</v>
          </cell>
          <cell r="U40">
            <v>0</v>
          </cell>
          <cell r="V40">
            <v>103670.15729516243</v>
          </cell>
          <cell r="W40">
            <v>2089684.236365021</v>
          </cell>
          <cell r="X40">
            <v>182151.81646239824</v>
          </cell>
          <cell r="Y40">
            <v>1907532.4199026232</v>
          </cell>
          <cell r="Z40">
            <v>481000</v>
          </cell>
          <cell r="AA40">
            <v>73320</v>
          </cell>
          <cell r="AB40">
            <v>2193354.393660184</v>
          </cell>
          <cell r="AC40">
            <v>1160085</v>
          </cell>
          <cell r="AD40">
            <v>48880</v>
          </cell>
        </row>
        <row r="41">
          <cell r="S41">
            <v>385615058.69691569</v>
          </cell>
          <cell r="T41">
            <v>102349.98965301315</v>
          </cell>
          <cell r="U41">
            <v>0</v>
          </cell>
          <cell r="V41">
            <v>102349.98965301315</v>
          </cell>
          <cell r="W41">
            <v>1941005.831814352</v>
          </cell>
          <cell r="X41">
            <v>348512.71602608252</v>
          </cell>
          <cell r="Y41">
            <v>1592493.1157882691</v>
          </cell>
          <cell r="Z41">
            <v>239887.5</v>
          </cell>
          <cell r="AA41">
            <v>156857.65551986598</v>
          </cell>
          <cell r="AB41">
            <v>2043355.8214673651</v>
          </cell>
          <cell r="AC41">
            <v>984322.91666666663</v>
          </cell>
          <cell r="AD41">
            <v>129011.77034657731</v>
          </cell>
        </row>
        <row r="42">
          <cell r="S42">
            <v>385512824.36168039</v>
          </cell>
          <cell r="T42">
            <v>102234.33523525334</v>
          </cell>
          <cell r="U42">
            <v>0</v>
          </cell>
          <cell r="V42">
            <v>102234.33523525334</v>
          </cell>
          <cell r="W42">
            <v>1853670.6041793928</v>
          </cell>
          <cell r="X42">
            <v>191655.06050621654</v>
          </cell>
          <cell r="Y42">
            <v>1662015.5436731763</v>
          </cell>
          <cell r="Z42">
            <v>310010</v>
          </cell>
          <cell r="AA42">
            <v>0</v>
          </cell>
          <cell r="AB42">
            <v>1955904.9394146462</v>
          </cell>
          <cell r="AC42">
            <v>878683.33333333326</v>
          </cell>
          <cell r="AD42">
            <v>52285.885173288654</v>
          </cell>
        </row>
        <row r="43">
          <cell r="S43">
            <v>385407100.01184237</v>
          </cell>
          <cell r="T43">
            <v>105724.3498380886</v>
          </cell>
          <cell r="U43">
            <v>0</v>
          </cell>
          <cell r="V43">
            <v>105724.3498380886</v>
          </cell>
          <cell r="W43">
            <v>2006357.029652453</v>
          </cell>
          <cell r="X43">
            <v>173130.92669487721</v>
          </cell>
          <cell r="Y43">
            <v>1833226.1029575758</v>
          </cell>
          <cell r="Z43">
            <v>408500</v>
          </cell>
          <cell r="AA43">
            <v>73320</v>
          </cell>
          <cell r="AB43">
            <v>2112081.3794905413</v>
          </cell>
          <cell r="AC43">
            <v>871533.75</v>
          </cell>
          <cell r="AD43">
            <v>48880</v>
          </cell>
        </row>
        <row r="44">
          <cell r="S44">
            <v>385316202.783297</v>
          </cell>
          <cell r="T44">
            <v>90897.228545315971</v>
          </cell>
          <cell r="U44">
            <v>0</v>
          </cell>
          <cell r="V44">
            <v>90897.228545315971</v>
          </cell>
          <cell r="W44">
            <v>2491077.0579156741</v>
          </cell>
          <cell r="X44">
            <v>350788.01043149323</v>
          </cell>
          <cell r="Y44">
            <v>2140289.0474841809</v>
          </cell>
          <cell r="Z44">
            <v>789500</v>
          </cell>
          <cell r="AA44">
            <v>156034.34144589602</v>
          </cell>
          <cell r="AB44">
            <v>2581974.2864609901</v>
          </cell>
          <cell r="AC44">
            <v>1245384.1666666667</v>
          </cell>
          <cell r="AD44">
            <v>128462.89429726399</v>
          </cell>
        </row>
        <row r="45">
          <cell r="S45">
            <v>385229596.70963299</v>
          </cell>
          <cell r="T45">
            <v>86606.073664006617</v>
          </cell>
          <cell r="U45">
            <v>0</v>
          </cell>
          <cell r="V45">
            <v>86606.073664006617</v>
          </cell>
          <cell r="W45">
            <v>1803731.9826597769</v>
          </cell>
          <cell r="X45">
            <v>188471.29256670698</v>
          </cell>
          <cell r="Y45">
            <v>1615260.6900930703</v>
          </cell>
          <cell r="Z45">
            <v>265000</v>
          </cell>
          <cell r="AA45">
            <v>0</v>
          </cell>
          <cell r="AB45">
            <v>1890338.0563237832</v>
          </cell>
          <cell r="AC45">
            <v>1094734.5833333333</v>
          </cell>
          <cell r="AD45">
            <v>52011.447148631996</v>
          </cell>
        </row>
        <row r="46">
          <cell r="S46">
            <v>384992840.9876852</v>
          </cell>
          <cell r="T46">
            <v>236755.72194781021</v>
          </cell>
          <cell r="U46">
            <v>0</v>
          </cell>
          <cell r="V46">
            <v>236755.72194781021</v>
          </cell>
          <cell r="W46">
            <v>2098833.6684766887</v>
          </cell>
          <cell r="X46">
            <v>194753.66898559724</v>
          </cell>
          <cell r="Y46">
            <v>1904079.9994910914</v>
          </cell>
          <cell r="Z46">
            <v>481000</v>
          </cell>
          <cell r="AA46">
            <v>73320</v>
          </cell>
          <cell r="AB46">
            <v>2335589.3904244984</v>
          </cell>
          <cell r="AC46">
            <v>1160085</v>
          </cell>
          <cell r="AD46">
            <v>48880</v>
          </cell>
        </row>
        <row r="47">
          <cell r="S47">
            <v>384915751.10846102</v>
          </cell>
          <cell r="T47">
            <v>77089.8792241841</v>
          </cell>
          <cell r="U47">
            <v>0</v>
          </cell>
          <cell r="V47">
            <v>77089.8792241841</v>
          </cell>
          <cell r="W47">
            <v>1939920.624570939</v>
          </cell>
          <cell r="X47">
            <v>351722.84211359761</v>
          </cell>
          <cell r="Y47">
            <v>1588197.7824573414</v>
          </cell>
          <cell r="Z47">
            <v>239887.5</v>
          </cell>
          <cell r="AA47">
            <v>160203.33166128292</v>
          </cell>
          <cell r="AB47">
            <v>2017010.5037951232</v>
          </cell>
          <cell r="AC47">
            <v>984322.91666666663</v>
          </cell>
          <cell r="AD47">
            <v>131242.22110752194</v>
          </cell>
        </row>
        <row r="48">
          <cell r="S48">
            <v>384848834.67173934</v>
          </cell>
          <cell r="T48">
            <v>66916.436721689184</v>
          </cell>
          <cell r="U48">
            <v>0</v>
          </cell>
          <cell r="V48">
            <v>66916.436721689184</v>
          </cell>
          <cell r="W48">
            <v>1855828.2286035044</v>
          </cell>
          <cell r="X48">
            <v>197954.71080313926</v>
          </cell>
          <cell r="Y48">
            <v>1657873.5178003653</v>
          </cell>
          <cell r="Z48">
            <v>310010</v>
          </cell>
          <cell r="AA48">
            <v>0</v>
          </cell>
          <cell r="AB48">
            <v>1922744.6653251934</v>
          </cell>
          <cell r="AC48">
            <v>878683.33333333326</v>
          </cell>
          <cell r="AD48">
            <v>53401.110553760969</v>
          </cell>
        </row>
        <row r="49">
          <cell r="S49">
            <v>384802659.17822623</v>
          </cell>
          <cell r="T49">
            <v>46175.493513106259</v>
          </cell>
          <cell r="U49">
            <v>0</v>
          </cell>
          <cell r="V49">
            <v>46175.493513106259</v>
          </cell>
          <cell r="W49">
            <v>2027173.5657040067</v>
          </cell>
          <cell r="X49">
            <v>197877.88579951823</v>
          </cell>
          <cell r="Y49">
            <v>1829295.6799044886</v>
          </cell>
          <cell r="Z49">
            <v>408500</v>
          </cell>
          <cell r="AA49">
            <v>73320</v>
          </cell>
          <cell r="AB49">
            <v>2073349.0592171131</v>
          </cell>
          <cell r="AC49">
            <v>871533.75</v>
          </cell>
          <cell r="AD49">
            <v>48880</v>
          </cell>
        </row>
        <row r="50">
          <cell r="S50">
            <v>384769656.87481594</v>
          </cell>
          <cell r="T50">
            <v>33002.303410285866</v>
          </cell>
          <cell r="U50">
            <v>0</v>
          </cell>
          <cell r="V50">
            <v>33002.303410285866</v>
          </cell>
          <cell r="W50">
            <v>2495396.302921385</v>
          </cell>
          <cell r="X50">
            <v>358687.64055572473</v>
          </cell>
          <cell r="Y50">
            <v>2136708.6623656605</v>
          </cell>
          <cell r="Z50">
            <v>789500</v>
          </cell>
          <cell r="AA50">
            <v>164392.51706936068</v>
          </cell>
          <cell r="AB50">
            <v>2528398.6063316707</v>
          </cell>
          <cell r="AC50">
            <v>1245384.1666666667</v>
          </cell>
          <cell r="AD50">
            <v>134035.01137957379</v>
          </cell>
        </row>
        <row r="51">
          <cell r="S51">
            <v>384743577.15014601</v>
          </cell>
          <cell r="T51">
            <v>26079.724669979347</v>
          </cell>
          <cell r="U51">
            <v>0</v>
          </cell>
          <cell r="V51">
            <v>26079.724669979347</v>
          </cell>
          <cell r="W51">
            <v>1812790.3488175799</v>
          </cell>
          <cell r="X51">
            <v>200771.62760257622</v>
          </cell>
          <cell r="Y51">
            <v>1612018.7212150039</v>
          </cell>
          <cell r="Z51">
            <v>265000</v>
          </cell>
          <cell r="AA51">
            <v>0</v>
          </cell>
          <cell r="AB51">
            <v>1838870.0734875591</v>
          </cell>
          <cell r="AC51">
            <v>1094734.5833333333</v>
          </cell>
          <cell r="AD51">
            <v>54797.505689786893</v>
          </cell>
        </row>
        <row r="52">
          <cell r="S52">
            <v>383130082.185646</v>
          </cell>
          <cell r="T52">
            <v>1613494.9644999884</v>
          </cell>
          <cell r="U52">
            <v>0</v>
          </cell>
          <cell r="V52">
            <v>1613494.9644999884</v>
          </cell>
          <cell r="W52">
            <v>2095459.1121559904</v>
          </cell>
          <cell r="X52">
            <v>194270.34122713149</v>
          </cell>
          <cell r="Y52">
            <v>1901188.7709288592</v>
          </cell>
          <cell r="Z52">
            <v>481000</v>
          </cell>
          <cell r="AA52">
            <v>73320</v>
          </cell>
          <cell r="AB52">
            <v>3708954.0766559783</v>
          </cell>
          <cell r="AC52">
            <v>1160085</v>
          </cell>
          <cell r="AD52">
            <v>48880</v>
          </cell>
        </row>
        <row r="53">
          <cell r="S53">
            <v>382943309.37918216</v>
          </cell>
          <cell r="T53">
            <v>186772.80646381777</v>
          </cell>
          <cell r="U53">
            <v>0</v>
          </cell>
          <cell r="V53">
            <v>186772.80646381777</v>
          </cell>
          <cell r="W53">
            <v>1947945.5481522174</v>
          </cell>
          <cell r="X53">
            <v>370421.78538546164</v>
          </cell>
          <cell r="Y53">
            <v>1577523.7627667559</v>
          </cell>
          <cell r="Z53">
            <v>239887.5</v>
          </cell>
          <cell r="AA53">
            <v>166679.59097620641</v>
          </cell>
          <cell r="AB53">
            <v>2134718.3546160352</v>
          </cell>
          <cell r="AC53">
            <v>984322.91666666663</v>
          </cell>
          <cell r="AD53">
            <v>135559.72731747094</v>
          </cell>
        </row>
        <row r="54">
          <cell r="S54">
            <v>382860878.11027133</v>
          </cell>
          <cell r="T54">
            <v>82431.268910790677</v>
          </cell>
          <cell r="U54">
            <v>0</v>
          </cell>
          <cell r="V54">
            <v>82431.268910790677</v>
          </cell>
          <cell r="W54">
            <v>1850258.7042640711</v>
          </cell>
          <cell r="X54">
            <v>203742.1944092552</v>
          </cell>
          <cell r="Y54">
            <v>1646516.5098548157</v>
          </cell>
          <cell r="Z54">
            <v>310010</v>
          </cell>
          <cell r="AA54">
            <v>0</v>
          </cell>
          <cell r="AB54">
            <v>1932689.9731748619</v>
          </cell>
          <cell r="AC54">
            <v>878683.33333333326</v>
          </cell>
          <cell r="AD54">
            <v>55559.863658735463</v>
          </cell>
        </row>
        <row r="55">
          <cell r="S55">
            <v>382768131.52911454</v>
          </cell>
          <cell r="T55">
            <v>92746.581156816523</v>
          </cell>
          <cell r="U55">
            <v>0</v>
          </cell>
          <cell r="V55">
            <v>92746.581156816523</v>
          </cell>
          <cell r="W55">
            <v>2008451.8037497329</v>
          </cell>
          <cell r="X55">
            <v>190597.53670543229</v>
          </cell>
          <cell r="Y55">
            <v>1817854.2670443007</v>
          </cell>
          <cell r="Z55">
            <v>408500</v>
          </cell>
          <cell r="AA55">
            <v>73320</v>
          </cell>
          <cell r="AB55">
            <v>2101198.384906549</v>
          </cell>
          <cell r="AC55">
            <v>871533.75</v>
          </cell>
          <cell r="AD55">
            <v>48880</v>
          </cell>
        </row>
        <row r="56">
          <cell r="S56">
            <v>382685116.99279398</v>
          </cell>
          <cell r="T56">
            <v>83014.536320562955</v>
          </cell>
          <cell r="U56">
            <v>0</v>
          </cell>
          <cell r="V56">
            <v>83014.536320562955</v>
          </cell>
          <cell r="W56">
            <v>2497724.919708665</v>
          </cell>
          <cell r="X56">
            <v>372721.6979849271</v>
          </cell>
          <cell r="Y56">
            <v>2125003.2217237381</v>
          </cell>
          <cell r="Z56">
            <v>789500</v>
          </cell>
          <cell r="AA56">
            <v>166956.44514698538</v>
          </cell>
          <cell r="AB56">
            <v>2580739.4560292279</v>
          </cell>
          <cell r="AC56">
            <v>1245384.1666666667</v>
          </cell>
          <cell r="AD56">
            <v>135744.2967646569</v>
          </cell>
        </row>
        <row r="57">
          <cell r="S57">
            <v>381672633.23963737</v>
          </cell>
          <cell r="T57">
            <v>1012483.7531566593</v>
          </cell>
          <cell r="U57">
            <v>0</v>
          </cell>
          <cell r="V57">
            <v>1012483.7531566593</v>
          </cell>
          <cell r="W57">
            <v>1799180.1071718147</v>
          </cell>
          <cell r="X57">
            <v>199152.44629595039</v>
          </cell>
          <cell r="Y57">
            <v>1600027.6608758646</v>
          </cell>
          <cell r="Z57">
            <v>265000</v>
          </cell>
          <cell r="AA57">
            <v>0</v>
          </cell>
          <cell r="AB57">
            <v>2811663.860328475</v>
          </cell>
          <cell r="AC57">
            <v>1094734.5833333333</v>
          </cell>
          <cell r="AD57">
            <v>55652.148382328458</v>
          </cell>
        </row>
        <row r="58">
          <cell r="S58">
            <v>381245873.28474104</v>
          </cell>
          <cell r="T58">
            <v>426759.954896337</v>
          </cell>
          <cell r="U58">
            <v>0</v>
          </cell>
          <cell r="V58">
            <v>426759.954896337</v>
          </cell>
          <cell r="W58">
            <v>2089239.1026742621</v>
          </cell>
          <cell r="X58">
            <v>205765.25283794178</v>
          </cell>
          <cell r="Y58">
            <v>1883473.8498363206</v>
          </cell>
          <cell r="Z58">
            <v>481000</v>
          </cell>
          <cell r="AA58">
            <v>73320</v>
          </cell>
          <cell r="AB58">
            <v>2515999.0575705986</v>
          </cell>
          <cell r="AC58">
            <v>1160085</v>
          </cell>
          <cell r="AD58">
            <v>48880</v>
          </cell>
        </row>
        <row r="59">
          <cell r="S59">
            <v>381073413.98158348</v>
          </cell>
          <cell r="T59">
            <v>172459.30315748934</v>
          </cell>
          <cell r="U59">
            <v>0</v>
          </cell>
          <cell r="V59">
            <v>172459.30315748934</v>
          </cell>
          <cell r="W59">
            <v>1936424.7485197445</v>
          </cell>
          <cell r="X59">
            <v>370013.08916898986</v>
          </cell>
          <cell r="Y59">
            <v>1566411.6593507547</v>
          </cell>
          <cell r="Z59">
            <v>239887.5</v>
          </cell>
          <cell r="AA59">
            <v>168630.23954210698</v>
          </cell>
          <cell r="AB59">
            <v>2108884.0516772335</v>
          </cell>
          <cell r="AC59">
            <v>984322.91666666663</v>
          </cell>
          <cell r="AD59">
            <v>136860.15969473799</v>
          </cell>
        </row>
        <row r="60">
          <cell r="S60">
            <v>380966904.35074961</v>
          </cell>
          <cell r="T60">
            <v>106509.63083390151</v>
          </cell>
          <cell r="U60">
            <v>0</v>
          </cell>
          <cell r="V60">
            <v>106509.63083390151</v>
          </cell>
          <cell r="W60">
            <v>1843631.841987015</v>
          </cell>
          <cell r="X60">
            <v>208121.21961565269</v>
          </cell>
          <cell r="Y60">
            <v>1635510.6223713621</v>
          </cell>
          <cell r="Z60">
            <v>310010</v>
          </cell>
          <cell r="AA60">
            <v>0</v>
          </cell>
          <cell r="AB60">
            <v>1950141.4728209164</v>
          </cell>
          <cell r="AC60">
            <v>878683.33333333326</v>
          </cell>
          <cell r="AD60">
            <v>56210.079847368987</v>
          </cell>
        </row>
        <row r="61">
          <cell r="S61">
            <v>359644228.90170121</v>
          </cell>
          <cell r="T61">
            <v>21322675.449048407</v>
          </cell>
          <cell r="U61">
            <v>20215711.079099998</v>
          </cell>
          <cell r="V61">
            <v>1106964.3699484081</v>
          </cell>
          <cell r="W61">
            <v>2014779.0301955556</v>
          </cell>
          <cell r="X61">
            <v>208070.002946572</v>
          </cell>
          <cell r="Y61">
            <v>1806709.0272489837</v>
          </cell>
          <cell r="Z61">
            <v>408500</v>
          </cell>
          <cell r="AA61">
            <v>73320</v>
          </cell>
          <cell r="AB61">
            <v>23337454.479243964</v>
          </cell>
          <cell r="AC61">
            <v>871533.75</v>
          </cell>
          <cell r="AD61">
            <v>48880</v>
          </cell>
        </row>
        <row r="62">
          <cell r="S62">
            <v>359530220.01252556</v>
          </cell>
          <cell r="T62">
            <v>114008.88917561565</v>
          </cell>
          <cell r="U62">
            <v>0</v>
          </cell>
          <cell r="V62">
            <v>114008.88917561565</v>
          </cell>
          <cell r="W62">
            <v>2343989.6307208342</v>
          </cell>
          <cell r="X62">
            <v>236221.82666394871</v>
          </cell>
          <cell r="Y62">
            <v>2107767.8040568857</v>
          </cell>
          <cell r="Z62">
            <v>789500</v>
          </cell>
          <cell r="AA62">
            <v>172243.44999728206</v>
          </cell>
          <cell r="AB62">
            <v>2457998.51989645</v>
          </cell>
          <cell r="AC62">
            <v>1245384.1666666667</v>
          </cell>
          <cell r="AD62">
            <v>139268.9666648547</v>
          </cell>
        </row>
        <row r="63">
          <cell r="S63">
            <v>359422212.21833849</v>
          </cell>
          <cell r="T63">
            <v>108007.79418704841</v>
          </cell>
          <cell r="U63">
            <v>0</v>
          </cell>
          <cell r="V63">
            <v>108007.79418704841</v>
          </cell>
          <cell r="W63">
            <v>1648707.8805283618</v>
          </cell>
          <cell r="X63">
            <v>66094.588499999998</v>
          </cell>
          <cell r="Y63">
            <v>1582613.2920283619</v>
          </cell>
          <cell r="Z63">
            <v>265000</v>
          </cell>
          <cell r="AA63">
            <v>0</v>
          </cell>
          <cell r="AB63">
            <v>1756715.6747154098</v>
          </cell>
          <cell r="AC63">
            <v>1094734.5833333333</v>
          </cell>
          <cell r="AD63">
            <v>57414.48333242735</v>
          </cell>
        </row>
        <row r="64">
          <cell r="S64">
            <v>359307154.0990864</v>
          </cell>
          <cell r="T64">
            <v>115058.11925208273</v>
          </cell>
          <cell r="U64">
            <v>0</v>
          </cell>
          <cell r="V64">
            <v>115058.11925208273</v>
          </cell>
          <cell r="W64">
            <v>1935283.5418991796</v>
          </cell>
          <cell r="X64">
            <v>63970.440833333327</v>
          </cell>
          <cell r="Y64">
            <v>1871313.1010658466</v>
          </cell>
          <cell r="Z64">
            <v>481000</v>
          </cell>
          <cell r="AA64">
            <v>73320</v>
          </cell>
          <cell r="AB64">
            <v>2050341.661151262</v>
          </cell>
          <cell r="AC64">
            <v>1160085</v>
          </cell>
          <cell r="AD64">
            <v>48880</v>
          </cell>
        </row>
        <row r="65">
          <cell r="S65">
            <v>359113625.21835786</v>
          </cell>
          <cell r="T65">
            <v>193528.88072854604</v>
          </cell>
          <cell r="U65">
            <v>0</v>
          </cell>
          <cell r="V65">
            <v>193528.88072854604</v>
          </cell>
          <cell r="W65">
            <v>1796701.8647781583</v>
          </cell>
          <cell r="X65">
            <v>240481.80022930077</v>
          </cell>
          <cell r="Y65">
            <v>1556220.0645488575</v>
          </cell>
          <cell r="Z65">
            <v>239887.5</v>
          </cell>
          <cell r="AA65">
            <v>173780.38500707858</v>
          </cell>
          <cell r="AB65">
            <v>1990230.7455067039</v>
          </cell>
          <cell r="AC65">
            <v>984322.91666666663</v>
          </cell>
          <cell r="AD65">
            <v>140293.59000471904</v>
          </cell>
        </row>
        <row r="66">
          <cell r="S66">
            <v>358929702.61629552</v>
          </cell>
          <cell r="T66">
            <v>183922.60206237307</v>
          </cell>
          <cell r="U66">
            <v>0</v>
          </cell>
          <cell r="V66">
            <v>183922.60206237307</v>
          </cell>
          <cell r="W66">
            <v>1691877.4127039474</v>
          </cell>
          <cell r="X66">
            <v>66693.214861111104</v>
          </cell>
          <cell r="Y66">
            <v>1625184.1978428364</v>
          </cell>
          <cell r="Z66">
            <v>310010</v>
          </cell>
          <cell r="AA66">
            <v>0</v>
          </cell>
          <cell r="AB66">
            <v>1875800.0147663204</v>
          </cell>
          <cell r="AC66">
            <v>878683.33333333326</v>
          </cell>
          <cell r="AD66">
            <v>57926.795002359519</v>
          </cell>
        </row>
        <row r="67">
          <cell r="S67">
            <v>358704951.5292924</v>
          </cell>
          <cell r="T67">
            <v>224751.08700309007</v>
          </cell>
          <cell r="U67">
            <v>0</v>
          </cell>
          <cell r="V67">
            <v>224751.08700309007</v>
          </cell>
          <cell r="W67">
            <v>1856143.0853497153</v>
          </cell>
          <cell r="X67">
            <v>60246.439555555553</v>
          </cell>
          <cell r="Y67">
            <v>1795896.6457941597</v>
          </cell>
          <cell r="Z67">
            <v>408500</v>
          </cell>
          <cell r="AA67">
            <v>73320</v>
          </cell>
          <cell r="AB67">
            <v>2080894.172352805</v>
          </cell>
          <cell r="AC67">
            <v>871533.75</v>
          </cell>
          <cell r="AD67">
            <v>48880</v>
          </cell>
        </row>
        <row r="68">
          <cell r="S68">
            <v>342881984.74670672</v>
          </cell>
          <cell r="T68">
            <v>15822966.782585707</v>
          </cell>
          <cell r="U68">
            <v>0</v>
          </cell>
          <cell r="V68">
            <v>15822966.782585707</v>
          </cell>
          <cell r="W68">
            <v>2340882.9793979344</v>
          </cell>
          <cell r="X68">
            <v>238649.53202277832</v>
          </cell>
          <cell r="Y68">
            <v>2102233.4473751565</v>
          </cell>
          <cell r="Z68">
            <v>789500</v>
          </cell>
          <cell r="AA68">
            <v>171406.89296722275</v>
          </cell>
          <cell r="AB68">
            <v>18163849.761983637</v>
          </cell>
          <cell r="AC68">
            <v>1245384.1666666667</v>
          </cell>
          <cell r="AD68">
            <v>138711.26197814848</v>
          </cell>
        </row>
        <row r="69">
          <cell r="S69">
            <v>333536716.10892391</v>
          </cell>
          <cell r="T69">
            <v>9345268.6377828699</v>
          </cell>
          <cell r="U69">
            <v>4000000</v>
          </cell>
          <cell r="V69">
            <v>5345268.6377828699</v>
          </cell>
          <cell r="W69">
            <v>1609872.6443307593</v>
          </cell>
          <cell r="X69">
            <v>65073.521666666667</v>
          </cell>
          <cell r="Y69">
            <v>1544799.1226640928</v>
          </cell>
          <cell r="Z69">
            <v>265000</v>
          </cell>
          <cell r="AA69">
            <v>0</v>
          </cell>
          <cell r="AB69">
            <v>10955141.28211363</v>
          </cell>
          <cell r="AC69">
            <v>1094734.5833333333</v>
          </cell>
          <cell r="AD69">
            <v>57135.630989074249</v>
          </cell>
        </row>
        <row r="70">
          <cell r="S70">
            <v>332376214.56813681</v>
          </cell>
          <cell r="T70">
            <v>1160501.5407870004</v>
          </cell>
          <cell r="U70">
            <v>0</v>
          </cell>
          <cell r="V70">
            <v>1160501.5407870004</v>
          </cell>
          <cell r="W70">
            <v>1848968.0483585205</v>
          </cell>
          <cell r="X70">
            <v>41195.750166666665</v>
          </cell>
          <cell r="Y70">
            <v>1807772.298191854</v>
          </cell>
          <cell r="Z70">
            <v>481000</v>
          </cell>
          <cell r="AA70">
            <v>73320</v>
          </cell>
          <cell r="AB70">
            <v>3009469.5891455212</v>
          </cell>
          <cell r="AC70">
            <v>1160085</v>
          </cell>
          <cell r="AD70">
            <v>48880</v>
          </cell>
        </row>
        <row r="71">
          <cell r="S71">
            <v>331248597.98771673</v>
          </cell>
          <cell r="T71">
            <v>1127616.5804201036</v>
          </cell>
          <cell r="U71">
            <v>0</v>
          </cell>
          <cell r="V71">
            <v>1127616.5804201036</v>
          </cell>
          <cell r="W71">
            <v>1701111.2516255993</v>
          </cell>
          <cell r="X71">
            <v>214803.75669513163</v>
          </cell>
          <cell r="Y71">
            <v>1486307.4949304678</v>
          </cell>
          <cell r="Z71">
            <v>239887.5</v>
          </cell>
          <cell r="AA71">
            <v>174637.73919513161</v>
          </cell>
          <cell r="AB71">
            <v>2828727.8320457032</v>
          </cell>
          <cell r="AC71">
            <v>984322.91666666663</v>
          </cell>
          <cell r="AD71">
            <v>140865.15946342106</v>
          </cell>
        </row>
        <row r="72">
          <cell r="S72">
            <v>330104115.41045195</v>
          </cell>
          <cell r="T72">
            <v>1144482.5772647916</v>
          </cell>
          <cell r="U72">
            <v>0</v>
          </cell>
          <cell r="V72">
            <v>1144482.5772647916</v>
          </cell>
          <cell r="W72">
            <v>1590940.4429020723</v>
          </cell>
          <cell r="X72">
            <v>41495.37291666666</v>
          </cell>
          <cell r="Y72">
            <v>1549445.0699854058</v>
          </cell>
          <cell r="Z72">
            <v>310010</v>
          </cell>
          <cell r="AA72">
            <v>0</v>
          </cell>
          <cell r="AB72">
            <v>2735423.0201668642</v>
          </cell>
          <cell r="AC72">
            <v>878683.33333333326</v>
          </cell>
          <cell r="AD72">
            <v>58212.579731710532</v>
          </cell>
        </row>
        <row r="73">
          <cell r="S73">
            <v>329290652.78425109</v>
          </cell>
          <cell r="T73">
            <v>813462.62620083196</v>
          </cell>
          <cell r="U73">
            <v>0</v>
          </cell>
          <cell r="V73">
            <v>813462.62620083196</v>
          </cell>
          <cell r="W73">
            <v>1755653.239939081</v>
          </cell>
          <cell r="X73">
            <v>41495.37291666666</v>
          </cell>
          <cell r="Y73">
            <v>1714157.8670224142</v>
          </cell>
          <cell r="Z73">
            <v>408500</v>
          </cell>
          <cell r="AA73">
            <v>73320</v>
          </cell>
          <cell r="AB73">
            <v>2569115.866139912</v>
          </cell>
          <cell r="AC73">
            <v>871533.75</v>
          </cell>
          <cell r="AD73">
            <v>48880</v>
          </cell>
        </row>
        <row r="74">
          <cell r="S74">
            <v>329103663.38654697</v>
          </cell>
          <cell r="T74">
            <v>186989.3977041138</v>
          </cell>
          <cell r="U74">
            <v>0</v>
          </cell>
          <cell r="V74">
            <v>186989.3977041138</v>
          </cell>
          <cell r="W74">
            <v>2041244.4877894374</v>
          </cell>
          <cell r="X74">
            <v>218167.76589171743</v>
          </cell>
          <cell r="Y74">
            <v>1823076.7218977199</v>
          </cell>
          <cell r="Z74">
            <v>595750</v>
          </cell>
          <cell r="AA74">
            <v>177762.41839171742</v>
          </cell>
          <cell r="AB74">
            <v>2228233.8854935504</v>
          </cell>
          <cell r="AC74">
            <v>1083925.8333333335</v>
          </cell>
          <cell r="AD74">
            <v>142948.27892781163</v>
          </cell>
        </row>
        <row r="75">
          <cell r="S75">
            <v>326925097.12527931</v>
          </cell>
          <cell r="T75">
            <v>2178566.2612676616</v>
          </cell>
          <cell r="U75">
            <v>0</v>
          </cell>
          <cell r="V75">
            <v>2178566.2612676616</v>
          </cell>
          <cell r="W75">
            <v>1533017.1376254209</v>
          </cell>
          <cell r="X75">
            <v>41747.436500000003</v>
          </cell>
          <cell r="Y75">
            <v>1491269.7011254211</v>
          </cell>
          <cell r="Z75">
            <v>265000</v>
          </cell>
          <cell r="AA75">
            <v>0</v>
          </cell>
          <cell r="AB75">
            <v>3711583.3988930825</v>
          </cell>
          <cell r="AC75">
            <v>965567.91666666663</v>
          </cell>
          <cell r="AD75">
            <v>59254.139463905813</v>
          </cell>
        </row>
        <row r="76">
          <cell r="S76">
            <v>326740446.93178201</v>
          </cell>
          <cell r="T76">
            <v>184650.19349732663</v>
          </cell>
          <cell r="U76">
            <v>0</v>
          </cell>
          <cell r="V76">
            <v>184650.19349732663</v>
          </cell>
          <cell r="W76">
            <v>1808572.9841429922</v>
          </cell>
          <cell r="X76">
            <v>40409.949999999997</v>
          </cell>
          <cell r="Y76">
            <v>1768163.0341429925</v>
          </cell>
          <cell r="Z76">
            <v>481000</v>
          </cell>
          <cell r="AA76">
            <v>73320</v>
          </cell>
          <cell r="AB76">
            <v>1993223.1776403186</v>
          </cell>
          <cell r="AC76">
            <v>1063210</v>
          </cell>
          <cell r="AD76">
            <v>48880</v>
          </cell>
        </row>
        <row r="77">
          <cell r="S77">
            <v>326555516.77383125</v>
          </cell>
          <cell r="T77">
            <v>184930.15795073018</v>
          </cell>
          <cell r="U77">
            <v>0</v>
          </cell>
          <cell r="V77">
            <v>184930.15795073018</v>
          </cell>
          <cell r="W77">
            <v>1673486.1087121177</v>
          </cell>
          <cell r="X77">
            <v>220799.5698623216</v>
          </cell>
          <cell r="Y77">
            <v>1452686.5388497962</v>
          </cell>
          <cell r="Z77">
            <v>239887.5</v>
          </cell>
          <cell r="AA77">
            <v>178819.09344565496</v>
          </cell>
          <cell r="AB77">
            <v>1858416.2666628479</v>
          </cell>
          <cell r="AC77">
            <v>919739.58333333337</v>
          </cell>
          <cell r="AD77">
            <v>143652.72896376997</v>
          </cell>
        </row>
        <row r="78">
          <cell r="S78">
            <v>326373973.21952659</v>
          </cell>
          <cell r="T78">
            <v>181543.5543047098</v>
          </cell>
          <cell r="U78">
            <v>0</v>
          </cell>
          <cell r="V78">
            <v>181543.5543047098</v>
          </cell>
          <cell r="W78">
            <v>1563743.8006630456</v>
          </cell>
          <cell r="X78">
            <v>41980.476416666657</v>
          </cell>
          <cell r="Y78">
            <v>1521763.3242463788</v>
          </cell>
          <cell r="Z78">
            <v>310010</v>
          </cell>
          <cell r="AA78">
            <v>0</v>
          </cell>
          <cell r="AB78">
            <v>1745287.354967755</v>
          </cell>
          <cell r="AC78">
            <v>846391.66666666663</v>
          </cell>
          <cell r="AD78">
            <v>59606.364481884979</v>
          </cell>
        </row>
        <row r="79">
          <cell r="S79">
            <v>326176229.01290113</v>
          </cell>
          <cell r="T79">
            <v>197744.20662546306</v>
          </cell>
          <cell r="U79">
            <v>0</v>
          </cell>
          <cell r="V79">
            <v>197744.20662546306</v>
          </cell>
          <cell r="W79">
            <v>1730468.6812978617</v>
          </cell>
          <cell r="X79">
            <v>37922.145333333334</v>
          </cell>
          <cell r="Y79">
            <v>1692546.5359645288</v>
          </cell>
          <cell r="Z79">
            <v>408500</v>
          </cell>
          <cell r="AA79">
            <v>73320</v>
          </cell>
          <cell r="AB79">
            <v>1928212.8879233249</v>
          </cell>
          <cell r="AC79">
            <v>871533.75</v>
          </cell>
          <cell r="AD79">
            <v>48880</v>
          </cell>
        </row>
        <row r="80">
          <cell r="S80">
            <v>325988144.72257233</v>
          </cell>
          <cell r="T80">
            <v>188084.29032876622</v>
          </cell>
          <cell r="U80">
            <v>0</v>
          </cell>
          <cell r="V80">
            <v>188084.29032876622</v>
          </cell>
          <cell r="W80">
            <v>2023403.7937229401</v>
          </cell>
          <cell r="X80">
            <v>218044.46145536943</v>
          </cell>
          <cell r="Y80">
            <v>1805359.3322675708</v>
          </cell>
          <cell r="Z80">
            <v>595750</v>
          </cell>
          <cell r="AA80">
            <v>175859.48062203609</v>
          </cell>
          <cell r="AB80">
            <v>2211488.0840517064</v>
          </cell>
          <cell r="AC80">
            <v>1083925.8333333335</v>
          </cell>
          <cell r="AD80">
            <v>141679.65374802408</v>
          </cell>
        </row>
        <row r="81">
          <cell r="S81">
            <v>325798468.9829284</v>
          </cell>
          <cell r="T81">
            <v>189675.73964399955</v>
          </cell>
          <cell r="U81">
            <v>0</v>
          </cell>
          <cell r="V81">
            <v>189675.73964399955</v>
          </cell>
          <cell r="W81">
            <v>1514360.8072279424</v>
          </cell>
          <cell r="X81">
            <v>40814.97</v>
          </cell>
          <cell r="Y81">
            <v>1473545.8372279427</v>
          </cell>
          <cell r="Z81">
            <v>265000</v>
          </cell>
          <cell r="AA81">
            <v>0</v>
          </cell>
          <cell r="AB81">
            <v>1704036.5468719418</v>
          </cell>
          <cell r="AC81">
            <v>965567.91666666663</v>
          </cell>
          <cell r="AD81">
            <v>58619.826874012033</v>
          </cell>
        </row>
        <row r="82">
          <cell r="S82">
            <v>318755448.39386344</v>
          </cell>
          <cell r="T82">
            <v>7043020.589064911</v>
          </cell>
          <cell r="U82">
            <v>0</v>
          </cell>
          <cell r="V82">
            <v>7043020.589064911</v>
          </cell>
          <cell r="W82">
            <v>1803973.7329126403</v>
          </cell>
          <cell r="X82">
            <v>42180.224916666666</v>
          </cell>
          <cell r="Y82">
            <v>1761793.5079959738</v>
          </cell>
          <cell r="Z82">
            <v>481000</v>
          </cell>
          <cell r="AA82">
            <v>73320</v>
          </cell>
          <cell r="AB82">
            <v>8846994.3219775539</v>
          </cell>
          <cell r="AC82">
            <v>1063210</v>
          </cell>
          <cell r="AD82">
            <v>48880</v>
          </cell>
        </row>
        <row r="83">
          <cell r="S83">
            <v>310743630.47486722</v>
          </cell>
          <cell r="T83">
            <v>8011817.918996227</v>
          </cell>
          <cell r="U83">
            <v>0</v>
          </cell>
          <cell r="V83">
            <v>8011817.918996227</v>
          </cell>
          <cell r="W83">
            <v>1623601.030440002</v>
          </cell>
          <cell r="X83">
            <v>219650.57049832679</v>
          </cell>
          <cell r="Y83">
            <v>1403950.459941675</v>
          </cell>
          <cell r="Z83">
            <v>239887.5</v>
          </cell>
          <cell r="AA83">
            <v>178637.69299832679</v>
          </cell>
          <cell r="AB83">
            <v>9635418.9494362287</v>
          </cell>
          <cell r="AC83">
            <v>919739.58333333337</v>
          </cell>
          <cell r="AD83">
            <v>143531.79533221785</v>
          </cell>
        </row>
        <row r="84">
          <cell r="S84">
            <v>310582970.89866209</v>
          </cell>
          <cell r="T84">
            <v>160659.57620515488</v>
          </cell>
          <cell r="U84">
            <v>0</v>
          </cell>
          <cell r="V84">
            <v>160659.57620515488</v>
          </cell>
          <cell r="W84">
            <v>1461581.1155148353</v>
          </cell>
          <cell r="X84">
            <v>42375.217499999999</v>
          </cell>
          <cell r="Y84">
            <v>1419205.8980148358</v>
          </cell>
          <cell r="Z84">
            <v>310010</v>
          </cell>
          <cell r="AA84">
            <v>0</v>
          </cell>
          <cell r="AB84">
            <v>1622240.6917199902</v>
          </cell>
          <cell r="AC84">
            <v>846391.66666666663</v>
          </cell>
          <cell r="AD84">
            <v>59545.897666108925</v>
          </cell>
        </row>
        <row r="85">
          <cell r="S85">
            <v>310421457.52085495</v>
          </cell>
          <cell r="T85">
            <v>161513.37780711919</v>
          </cell>
          <cell r="U85">
            <v>0</v>
          </cell>
          <cell r="V85">
            <v>161513.37780711919</v>
          </cell>
          <cell r="W85">
            <v>1632486.6886807973</v>
          </cell>
          <cell r="X85">
            <v>42375.217499999999</v>
          </cell>
          <cell r="Y85">
            <v>1590111.4711807973</v>
          </cell>
          <cell r="Z85">
            <v>408500</v>
          </cell>
          <cell r="AA85">
            <v>73320</v>
          </cell>
          <cell r="AB85">
            <v>1794000.0664879165</v>
          </cell>
          <cell r="AC85">
            <v>871533.75</v>
          </cell>
          <cell r="AD85">
            <v>48880</v>
          </cell>
        </row>
        <row r="86">
          <cell r="S86">
            <v>304250990.6129781</v>
          </cell>
          <cell r="T86">
            <v>6170466.9078768156</v>
          </cell>
          <cell r="U86">
            <v>0</v>
          </cell>
          <cell r="V86">
            <v>6170466.9078768156</v>
          </cell>
          <cell r="W86">
            <v>1925751.9368120926</v>
          </cell>
          <cell r="X86">
            <v>222619.6768224978</v>
          </cell>
          <cell r="Y86">
            <v>1703132.2599895948</v>
          </cell>
          <cell r="Z86">
            <v>595750</v>
          </cell>
          <cell r="AA86">
            <v>181427.3018224978</v>
          </cell>
          <cell r="AB86">
            <v>8096218.8446889082</v>
          </cell>
          <cell r="AC86">
            <v>1083925.8333333335</v>
          </cell>
          <cell r="AD86">
            <v>145391.53454833187</v>
          </cell>
        </row>
        <row r="87">
          <cell r="S87">
            <v>290866733.78300571</v>
          </cell>
          <cell r="T87">
            <v>13384256.829972425</v>
          </cell>
          <cell r="U87">
            <v>0</v>
          </cell>
          <cell r="V87">
            <v>13384256.829972425</v>
          </cell>
          <cell r="W87">
            <v>1380238.7995498967</v>
          </cell>
          <cell r="X87">
            <v>42565.45416666667</v>
          </cell>
          <cell r="Y87">
            <v>1337673.3453832301</v>
          </cell>
          <cell r="Z87">
            <v>265000</v>
          </cell>
          <cell r="AA87">
            <v>0</v>
          </cell>
          <cell r="AB87">
            <v>14764495.629522325</v>
          </cell>
          <cell r="AC87">
            <v>965567.91666666663</v>
          </cell>
          <cell r="AD87">
            <v>60475.767274165926</v>
          </cell>
        </row>
        <row r="88">
          <cell r="S88">
            <v>288213162.77407277</v>
          </cell>
          <cell r="T88">
            <v>2653571.008932943</v>
          </cell>
          <cell r="U88">
            <v>0</v>
          </cell>
          <cell r="V88">
            <v>2653571.008932943</v>
          </cell>
          <cell r="W88">
            <v>1604929.9737205801</v>
          </cell>
          <cell r="X88">
            <v>41196.977500000001</v>
          </cell>
          <cell r="Y88">
            <v>1563732.9962205803</v>
          </cell>
          <cell r="Z88">
            <v>481000</v>
          </cell>
          <cell r="AA88">
            <v>73320</v>
          </cell>
          <cell r="AB88">
            <v>4258500.9826535229</v>
          </cell>
          <cell r="AC88">
            <v>1063210</v>
          </cell>
          <cell r="AD88">
            <v>48880</v>
          </cell>
        </row>
        <row r="89">
          <cell r="S89">
            <v>288043408.11439478</v>
          </cell>
          <cell r="T89">
            <v>169754.65967802587</v>
          </cell>
          <cell r="U89">
            <v>0</v>
          </cell>
          <cell r="V89">
            <v>169754.65967802587</v>
          </cell>
          <cell r="W89">
            <v>1460451.7934364835</v>
          </cell>
          <cell r="X89">
            <v>224979.76658745107</v>
          </cell>
          <cell r="Y89">
            <v>1235472.0268490324</v>
          </cell>
          <cell r="Z89">
            <v>239887.5</v>
          </cell>
          <cell r="AA89">
            <v>182233.58758745104</v>
          </cell>
          <cell r="AB89">
            <v>1630206.4531145093</v>
          </cell>
          <cell r="AC89">
            <v>919739.58333333337</v>
          </cell>
          <cell r="AD89">
            <v>145929.05839163403</v>
          </cell>
        </row>
        <row r="90">
          <cell r="S90">
            <v>278377500.58803535</v>
          </cell>
          <cell r="T90">
            <v>9665907.5263593439</v>
          </cell>
          <cell r="U90">
            <v>0</v>
          </cell>
          <cell r="V90">
            <v>9665907.5263593439</v>
          </cell>
          <cell r="W90">
            <v>1347380.5785336755</v>
          </cell>
          <cell r="X90">
            <v>42741.423083333335</v>
          </cell>
          <cell r="Y90">
            <v>1304639.1554503422</v>
          </cell>
          <cell r="Z90">
            <v>310010</v>
          </cell>
          <cell r="AA90">
            <v>0</v>
          </cell>
          <cell r="AB90">
            <v>11013288.104893021</v>
          </cell>
          <cell r="AC90">
            <v>846391.66666666663</v>
          </cell>
          <cell r="AD90">
            <v>60744.529195817013</v>
          </cell>
        </row>
        <row r="91">
          <cell r="S91">
            <v>278200448.93952101</v>
          </cell>
          <cell r="T91">
            <v>177051.64851434523</v>
          </cell>
          <cell r="U91">
            <v>0</v>
          </cell>
          <cell r="V91">
            <v>177051.64851434523</v>
          </cell>
          <cell r="W91">
            <v>1488711.5721657453</v>
          </cell>
          <cell r="X91">
            <v>38613.74766666667</v>
          </cell>
          <cell r="Y91">
            <v>1450097.8244990788</v>
          </cell>
          <cell r="Z91">
            <v>408500</v>
          </cell>
          <cell r="AA91">
            <v>73320</v>
          </cell>
          <cell r="AB91">
            <v>1665763.2206800906</v>
          </cell>
          <cell r="AC91">
            <v>871533.75</v>
          </cell>
          <cell r="AD91">
            <v>48880</v>
          </cell>
        </row>
        <row r="92">
          <cell r="S92">
            <v>258237886.82118687</v>
          </cell>
          <cell r="T92">
            <v>19962562.118334133</v>
          </cell>
          <cell r="U92">
            <v>0</v>
          </cell>
          <cell r="V92">
            <v>19962562.118334133</v>
          </cell>
          <cell r="W92">
            <v>1784946.670782502</v>
          </cell>
          <cell r="X92">
            <v>221913.7739523162</v>
          </cell>
          <cell r="Y92">
            <v>1563032.896830186</v>
          </cell>
          <cell r="Z92">
            <v>595750</v>
          </cell>
          <cell r="AA92">
            <v>179001.13786898286</v>
          </cell>
          <cell r="AB92">
            <v>21747508.789116628</v>
          </cell>
          <cell r="AC92">
            <v>1083925.8333333335</v>
          </cell>
          <cell r="AD92">
            <v>143774.09191265525</v>
          </cell>
        </row>
        <row r="93">
          <cell r="S93">
            <v>256065886.15158087</v>
          </cell>
          <cell r="T93">
            <v>2172000.6696060235</v>
          </cell>
          <cell r="U93">
            <v>0</v>
          </cell>
          <cell r="V93">
            <v>2172000.6696060235</v>
          </cell>
          <cell r="W93">
            <v>1085792.30406798</v>
          </cell>
          <cell r="X93">
            <v>41523.755000000005</v>
          </cell>
          <cell r="Y93">
            <v>1044268.5490679799</v>
          </cell>
          <cell r="Z93">
            <v>137500</v>
          </cell>
          <cell r="AA93">
            <v>0</v>
          </cell>
          <cell r="AB93">
            <v>3257792.973674003</v>
          </cell>
          <cell r="AC93">
            <v>859317.91666666663</v>
          </cell>
          <cell r="AD93">
            <v>59667.045956327624</v>
          </cell>
        </row>
        <row r="94">
          <cell r="S94">
            <v>247997655.5114561</v>
          </cell>
          <cell r="T94">
            <v>8068230.6401247624</v>
          </cell>
          <cell r="U94">
            <v>0</v>
          </cell>
          <cell r="V94">
            <v>8068230.6401247624</v>
          </cell>
          <cell r="W94">
            <v>1490355.5757316218</v>
          </cell>
          <cell r="X94">
            <v>42907.880166666662</v>
          </cell>
          <cell r="Y94">
            <v>1447447.6955649552</v>
          </cell>
          <cell r="Z94">
            <v>481000</v>
          </cell>
          <cell r="AA94">
            <v>73320</v>
          </cell>
          <cell r="AB94">
            <v>9558586.2158563845</v>
          </cell>
          <cell r="AC94">
            <v>978210</v>
          </cell>
          <cell r="AD94">
            <v>48880</v>
          </cell>
        </row>
        <row r="95">
          <cell r="S95">
            <v>247820212.15555045</v>
          </cell>
          <cell r="T95">
            <v>177443.35590564637</v>
          </cell>
          <cell r="U95">
            <v>0</v>
          </cell>
          <cell r="V95">
            <v>177443.35590564637</v>
          </cell>
          <cell r="W95">
            <v>1316435.4980027233</v>
          </cell>
          <cell r="X95">
            <v>223347.24979422434</v>
          </cell>
          <cell r="Y95">
            <v>1093088.2482084993</v>
          </cell>
          <cell r="Z95">
            <v>239887.5</v>
          </cell>
          <cell r="AA95">
            <v>181667.00979422434</v>
          </cell>
          <cell r="AB95">
            <v>1493878.8539083696</v>
          </cell>
          <cell r="AC95">
            <v>855989.58333333337</v>
          </cell>
          <cell r="AD95">
            <v>145551.33986281621</v>
          </cell>
        </row>
        <row r="96">
          <cell r="S96">
            <v>235650130.95226336</v>
          </cell>
          <cell r="T96">
            <v>12170081.203287121</v>
          </cell>
          <cell r="U96">
            <v>0</v>
          </cell>
          <cell r="V96">
            <v>12170081.203287121</v>
          </cell>
          <cell r="W96">
            <v>1092782.3239691812</v>
          </cell>
          <cell r="X96">
            <v>43069.581333333328</v>
          </cell>
          <cell r="Y96">
            <v>1049712.7426358478</v>
          </cell>
          <cell r="Z96">
            <v>197510</v>
          </cell>
          <cell r="AA96">
            <v>0</v>
          </cell>
          <cell r="AB96">
            <v>13262863.527256303</v>
          </cell>
          <cell r="AC96">
            <v>710141.66666666663</v>
          </cell>
          <cell r="AD96">
            <v>60555.669931408105</v>
          </cell>
        </row>
        <row r="97">
          <cell r="S97">
            <v>235479132.82605708</v>
          </cell>
          <cell r="T97">
            <v>170998.12620627484</v>
          </cell>
          <cell r="U97">
            <v>0</v>
          </cell>
          <cell r="V97">
            <v>170998.12620627484</v>
          </cell>
          <cell r="W97">
            <v>1315114.863802952</v>
          </cell>
          <cell r="X97">
            <v>43074.337249999997</v>
          </cell>
          <cell r="Y97">
            <v>1272040.5265529521</v>
          </cell>
          <cell r="Z97">
            <v>408500</v>
          </cell>
          <cell r="AA97">
            <v>73320</v>
          </cell>
          <cell r="AB97">
            <v>1486112.9900092271</v>
          </cell>
          <cell r="AC97">
            <v>775283.75</v>
          </cell>
          <cell r="AD97">
            <v>48880</v>
          </cell>
        </row>
        <row r="98">
          <cell r="S98">
            <v>231983892.64674908</v>
          </cell>
          <cell r="T98">
            <v>3495240.1793080219</v>
          </cell>
          <cell r="U98">
            <v>0</v>
          </cell>
          <cell r="V98">
            <v>3495240.1793080219</v>
          </cell>
          <cell r="W98">
            <v>1374183.4901518195</v>
          </cell>
          <cell r="X98">
            <v>226175.31857043365</v>
          </cell>
          <cell r="Y98">
            <v>1148008.1715813864</v>
          </cell>
          <cell r="Z98">
            <v>358750</v>
          </cell>
          <cell r="AA98">
            <v>184347.79857043369</v>
          </cell>
          <cell r="AB98">
            <v>4869423.6694598421</v>
          </cell>
          <cell r="AC98">
            <v>830175.83333333337</v>
          </cell>
          <cell r="AD98">
            <v>147338.53238028911</v>
          </cell>
        </row>
        <row r="99">
          <cell r="S99">
            <v>231681347.00888398</v>
          </cell>
          <cell r="T99">
            <v>302545.63786509039</v>
          </cell>
          <cell r="U99">
            <v>0</v>
          </cell>
          <cell r="V99">
            <v>302545.63786509039</v>
          </cell>
          <cell r="W99">
            <v>948252.35603750148</v>
          </cell>
          <cell r="X99">
            <v>43226.526583333332</v>
          </cell>
          <cell r="Y99">
            <v>905025.8294541681</v>
          </cell>
          <cell r="Z99">
            <v>137500</v>
          </cell>
          <cell r="AA99">
            <v>0</v>
          </cell>
          <cell r="AB99">
            <v>1250797.993902592</v>
          </cell>
          <cell r="AC99">
            <v>663817.91666666663</v>
          </cell>
          <cell r="AD99">
            <v>61449.266190144561</v>
          </cell>
        </row>
        <row r="100">
          <cell r="S100">
            <v>230844382.80818993</v>
          </cell>
          <cell r="T100">
            <v>836964.20069405029</v>
          </cell>
          <cell r="U100">
            <v>0</v>
          </cell>
          <cell r="V100">
            <v>836964.20069405029</v>
          </cell>
          <cell r="W100">
            <v>1305899.2843517507</v>
          </cell>
          <cell r="X100">
            <v>41836.724999999991</v>
          </cell>
          <cell r="Y100">
            <v>1264062.5593517509</v>
          </cell>
          <cell r="Z100">
            <v>425000</v>
          </cell>
          <cell r="AA100">
            <v>73320</v>
          </cell>
          <cell r="AB100">
            <v>2142863.4850458009</v>
          </cell>
          <cell r="AC100">
            <v>794293.33333333337</v>
          </cell>
          <cell r="AD100">
            <v>48880</v>
          </cell>
        </row>
        <row r="101">
          <cell r="S101">
            <v>228719519.77416509</v>
          </cell>
          <cell r="T101">
            <v>2124863.0340248039</v>
          </cell>
          <cell r="U101">
            <v>0</v>
          </cell>
          <cell r="V101">
            <v>2124863.0340248039</v>
          </cell>
          <cell r="W101">
            <v>1229115.6733801337</v>
          </cell>
          <cell r="X101">
            <v>228385.91278646816</v>
          </cell>
          <cell r="Y101">
            <v>1000729.7605936655</v>
          </cell>
          <cell r="Z101">
            <v>239887.5</v>
          </cell>
          <cell r="AA101">
            <v>185011.95278646814</v>
          </cell>
          <cell r="AB101">
            <v>3353978.7074049371</v>
          </cell>
          <cell r="AC101">
            <v>739656.25</v>
          </cell>
          <cell r="AD101">
            <v>147781.30185764542</v>
          </cell>
        </row>
        <row r="102">
          <cell r="S102">
            <v>223974265.62747896</v>
          </cell>
          <cell r="T102">
            <v>4745254.1466861647</v>
          </cell>
          <cell r="U102">
            <v>0</v>
          </cell>
          <cell r="V102">
            <v>4745254.1466861647</v>
          </cell>
          <cell r="W102">
            <v>988829.94941225345</v>
          </cell>
          <cell r="X102">
            <v>43373.96</v>
          </cell>
          <cell r="Y102">
            <v>945455.98941225349</v>
          </cell>
          <cell r="Z102">
            <v>197510</v>
          </cell>
          <cell r="AA102">
            <v>0</v>
          </cell>
          <cell r="AB102">
            <v>5734084.0960984174</v>
          </cell>
          <cell r="AC102">
            <v>642641.66666666663</v>
          </cell>
          <cell r="AD102">
            <v>61670.65092882271</v>
          </cell>
        </row>
        <row r="103">
          <cell r="S103">
            <v>220369373.43799609</v>
          </cell>
          <cell r="T103">
            <v>3604892.1894828496</v>
          </cell>
          <cell r="U103">
            <v>0</v>
          </cell>
          <cell r="V103">
            <v>3604892.1894828496</v>
          </cell>
          <cell r="W103">
            <v>1245506.1607065403</v>
          </cell>
          <cell r="X103">
            <v>40584.538166666665</v>
          </cell>
          <cell r="Y103">
            <v>1204921.6225398737</v>
          </cell>
          <cell r="Z103">
            <v>408500</v>
          </cell>
          <cell r="AA103">
            <v>73320</v>
          </cell>
          <cell r="AB103">
            <v>4850398.3501893906</v>
          </cell>
          <cell r="AC103">
            <v>756617.08333333337</v>
          </cell>
          <cell r="AD103">
            <v>48880</v>
          </cell>
        </row>
        <row r="104">
          <cell r="S104">
            <v>216881272.69892088</v>
          </cell>
          <cell r="T104">
            <v>3488100.7390752332</v>
          </cell>
          <cell r="U104">
            <v>0</v>
          </cell>
          <cell r="V104">
            <v>3488100.7390752332</v>
          </cell>
          <cell r="W104">
            <v>1288270.3042270241</v>
          </cell>
          <cell r="X104">
            <v>227141.04180892196</v>
          </cell>
          <cell r="Y104">
            <v>1061129.2624181022</v>
          </cell>
          <cell r="Z104">
            <v>358750</v>
          </cell>
          <cell r="AA104">
            <v>183624.40430892195</v>
          </cell>
          <cell r="AB104">
            <v>4776371.0433022575</v>
          </cell>
          <cell r="AC104">
            <v>820842.5</v>
          </cell>
          <cell r="AD104">
            <v>146856.26953928129</v>
          </cell>
        </row>
        <row r="105">
          <cell r="S105">
            <v>215388855.45516548</v>
          </cell>
          <cell r="T105">
            <v>1492417.2437554225</v>
          </cell>
          <cell r="U105">
            <v>0</v>
          </cell>
          <cell r="V105">
            <v>1492417.2437554225</v>
          </cell>
          <cell r="W105">
            <v>863043.92971238738</v>
          </cell>
          <cell r="X105">
            <v>42117.477499999994</v>
          </cell>
          <cell r="Y105">
            <v>820926.45221238746</v>
          </cell>
          <cell r="Z105">
            <v>137500</v>
          </cell>
          <cell r="AA105">
            <v>0</v>
          </cell>
          <cell r="AB105">
            <v>2355461.1734678103</v>
          </cell>
          <cell r="AC105">
            <v>663817.91666666663</v>
          </cell>
          <cell r="AD105">
            <v>61208.134769640645</v>
          </cell>
        </row>
        <row r="106">
          <cell r="S106">
            <v>214568442.746548</v>
          </cell>
          <cell r="T106">
            <v>820412.70861743647</v>
          </cell>
          <cell r="U106">
            <v>0</v>
          </cell>
          <cell r="V106">
            <v>820412.70861743647</v>
          </cell>
          <cell r="W106">
            <v>1216474.8539979858</v>
          </cell>
          <cell r="X106">
            <v>43521.393416666666</v>
          </cell>
          <cell r="Y106">
            <v>1172953.4605813194</v>
          </cell>
          <cell r="Z106">
            <v>425000</v>
          </cell>
          <cell r="AA106">
            <v>73320</v>
          </cell>
          <cell r="AB106">
            <v>2036887.5626154223</v>
          </cell>
          <cell r="AC106">
            <v>794293.33333333337</v>
          </cell>
          <cell r="AD106">
            <v>48880</v>
          </cell>
        </row>
        <row r="107">
          <cell r="S107">
            <v>212933851.77548987</v>
          </cell>
          <cell r="T107">
            <v>1634590.9710581582</v>
          </cell>
          <cell r="U107">
            <v>0</v>
          </cell>
          <cell r="V107">
            <v>1634590.9710581582</v>
          </cell>
          <cell r="W107">
            <v>1136196.3777765653</v>
          </cell>
          <cell r="X107">
            <v>226478.72435826418</v>
          </cell>
          <cell r="Y107">
            <v>909717.65341830114</v>
          </cell>
          <cell r="Z107">
            <v>239887.5</v>
          </cell>
          <cell r="AA107">
            <v>184227.77435826417</v>
          </cell>
          <cell r="AB107">
            <v>2770787.3488347237</v>
          </cell>
          <cell r="AC107">
            <v>739656.25</v>
          </cell>
          <cell r="AD107">
            <v>147258.51623884277</v>
          </cell>
        </row>
        <row r="108">
          <cell r="S108">
            <v>208215844.69032419</v>
          </cell>
          <cell r="T108">
            <v>4718007.0851656608</v>
          </cell>
          <cell r="U108">
            <v>0</v>
          </cell>
          <cell r="V108">
            <v>4718007.0851656608</v>
          </cell>
          <cell r="W108">
            <v>901106.42238699098</v>
          </cell>
          <cell r="X108">
            <v>43668.826833333333</v>
          </cell>
          <cell r="Y108">
            <v>857437.59555365762</v>
          </cell>
          <cell r="Z108">
            <v>197510</v>
          </cell>
          <cell r="AA108">
            <v>0</v>
          </cell>
          <cell r="AB108">
            <v>5619113.5075526526</v>
          </cell>
          <cell r="AC108">
            <v>642641.66666666663</v>
          </cell>
          <cell r="AD108">
            <v>61409.258119421385</v>
          </cell>
        </row>
        <row r="109">
          <cell r="S109">
            <v>207038479.78527349</v>
          </cell>
          <cell r="T109">
            <v>1177364.9050506905</v>
          </cell>
          <cell r="U109">
            <v>0</v>
          </cell>
          <cell r="V109">
            <v>1177364.9050506905</v>
          </cell>
          <cell r="W109">
            <v>1107871.8960746145</v>
          </cell>
          <cell r="X109">
            <v>43649.803166666665</v>
          </cell>
          <cell r="Y109">
            <v>1064222.092907948</v>
          </cell>
          <cell r="Z109">
            <v>408500</v>
          </cell>
          <cell r="AA109">
            <v>0</v>
          </cell>
          <cell r="AB109">
            <v>2285236.8011253052</v>
          </cell>
          <cell r="AC109">
            <v>756617.08333333337</v>
          </cell>
          <cell r="AD109">
            <v>0</v>
          </cell>
        </row>
        <row r="110">
          <cell r="S110">
            <v>205882374.97655135</v>
          </cell>
          <cell r="T110">
            <v>1156104.8087221226</v>
          </cell>
          <cell r="U110">
            <v>0</v>
          </cell>
          <cell r="V110">
            <v>1156104.8087221226</v>
          </cell>
          <cell r="W110">
            <v>1236601.4561900527</v>
          </cell>
          <cell r="X110">
            <v>229226.37385045347</v>
          </cell>
          <cell r="Y110">
            <v>1007375.082339599</v>
          </cell>
          <cell r="Z110">
            <v>358750</v>
          </cell>
          <cell r="AA110">
            <v>186841.95135045351</v>
          </cell>
          <cell r="AB110">
            <v>2392706.264912175</v>
          </cell>
          <cell r="AC110">
            <v>820842.5</v>
          </cell>
          <cell r="AD110">
            <v>124561.30090030233</v>
          </cell>
        </row>
        <row r="111">
          <cell r="S111">
            <v>202341995.64583072</v>
          </cell>
          <cell r="T111">
            <v>3540379.3307206295</v>
          </cell>
          <cell r="U111">
            <v>0</v>
          </cell>
          <cell r="V111">
            <v>3540379.3307206295</v>
          </cell>
          <cell r="W111">
            <v>823167.91372125724</v>
          </cell>
          <cell r="X111">
            <v>43801.9925</v>
          </cell>
          <cell r="Y111">
            <v>779365.9212212573</v>
          </cell>
          <cell r="Z111">
            <v>137500</v>
          </cell>
          <cell r="AA111">
            <v>0</v>
          </cell>
          <cell r="AB111">
            <v>4363547.2444418883</v>
          </cell>
          <cell r="AC111">
            <v>663817.91666666663</v>
          </cell>
          <cell r="AD111">
            <v>62280.650450151166</v>
          </cell>
        </row>
        <row r="112">
          <cell r="S112">
            <v>197825304.14068156</v>
          </cell>
          <cell r="T112">
            <v>4516691.5051491838</v>
          </cell>
          <cell r="U112">
            <v>0</v>
          </cell>
          <cell r="V112">
            <v>4516691.5051491838</v>
          </cell>
          <cell r="W112">
            <v>1088576.561142718</v>
          </cell>
          <cell r="X112">
            <v>42379.82</v>
          </cell>
          <cell r="Y112">
            <v>1046196.7411427179</v>
          </cell>
          <cell r="Z112">
            <v>425000</v>
          </cell>
          <cell r="AA112">
            <v>0</v>
          </cell>
          <cell r="AB112">
            <v>5605268.0662919004</v>
          </cell>
          <cell r="AC112">
            <v>794293.33333333337</v>
          </cell>
          <cell r="AD112">
            <v>0</v>
          </cell>
        </row>
        <row r="113">
          <cell r="S113">
            <v>189184378.7873514</v>
          </cell>
          <cell r="T113">
            <v>8640925.3533301614</v>
          </cell>
          <cell r="U113">
            <v>0</v>
          </cell>
          <cell r="V113">
            <v>8640925.3533301614</v>
          </cell>
          <cell r="W113">
            <v>1064953.5827668814</v>
          </cell>
          <cell r="X113">
            <v>231366.83386695961</v>
          </cell>
          <cell r="Y113">
            <v>833586.74889992177</v>
          </cell>
          <cell r="Z113">
            <v>239887.5</v>
          </cell>
          <cell r="AA113">
            <v>187431.67570029298</v>
          </cell>
          <cell r="AB113">
            <v>9705878.9360970408</v>
          </cell>
          <cell r="AC113">
            <v>739656.25</v>
          </cell>
          <cell r="AD113">
            <v>124954.45046686198</v>
          </cell>
        </row>
        <row r="114">
          <cell r="S114">
            <v>184208281.10092098</v>
          </cell>
          <cell r="T114">
            <v>4976097.6864304282</v>
          </cell>
          <cell r="U114">
            <v>0</v>
          </cell>
          <cell r="V114">
            <v>4976097.6864304282</v>
          </cell>
          <cell r="W114">
            <v>807675.98100254533</v>
          </cell>
          <cell r="X114">
            <v>43930.402249999999</v>
          </cell>
          <cell r="Y114">
            <v>763745.57875254541</v>
          </cell>
          <cell r="Z114">
            <v>197510</v>
          </cell>
          <cell r="AA114">
            <v>0</v>
          </cell>
          <cell r="AB114">
            <v>5783773.667432975</v>
          </cell>
          <cell r="AC114">
            <v>642641.66666666663</v>
          </cell>
          <cell r="AD114">
            <v>62477.225233430989</v>
          </cell>
        </row>
        <row r="115">
          <cell r="S115">
            <v>180999927.12095636</v>
          </cell>
          <cell r="T115">
            <v>3208353.9799645906</v>
          </cell>
          <cell r="U115">
            <v>0</v>
          </cell>
          <cell r="V115">
            <v>3208353.9799645906</v>
          </cell>
          <cell r="W115">
            <v>986531.9745290057</v>
          </cell>
          <cell r="X115">
            <v>39687.664333333334</v>
          </cell>
          <cell r="Y115">
            <v>946844.31019567233</v>
          </cell>
          <cell r="Z115">
            <v>408500</v>
          </cell>
          <cell r="AA115">
            <v>0</v>
          </cell>
          <cell r="AB115">
            <v>4194885.9544935971</v>
          </cell>
          <cell r="AC115">
            <v>756617.08333333337</v>
          </cell>
          <cell r="AD115">
            <v>0</v>
          </cell>
        </row>
        <row r="116">
          <cell r="S116">
            <v>180790689.54892063</v>
          </cell>
          <cell r="T116">
            <v>209237.57203574313</v>
          </cell>
          <cell r="U116">
            <v>0</v>
          </cell>
          <cell r="V116">
            <v>209237.57203574313</v>
          </cell>
          <cell r="W116">
            <v>1111616.236913668</v>
          </cell>
          <cell r="X116">
            <v>227995.69841103442</v>
          </cell>
          <cell r="Y116">
            <v>883620.53850263346</v>
          </cell>
          <cell r="Z116">
            <v>358750</v>
          </cell>
          <cell r="AA116">
            <v>183927.37457770109</v>
          </cell>
          <cell r="AB116">
            <v>1320853.8089494109</v>
          </cell>
          <cell r="AC116">
            <v>820842.5</v>
          </cell>
          <cell r="AD116">
            <v>122618.24971846738</v>
          </cell>
        </row>
        <row r="117">
          <cell r="S117">
            <v>180585181.09406379</v>
          </cell>
          <cell r="T117">
            <v>205508.45485682529</v>
          </cell>
          <cell r="U117">
            <v>0</v>
          </cell>
          <cell r="V117">
            <v>205508.45485682529</v>
          </cell>
          <cell r="W117">
            <v>703792.90934640716</v>
          </cell>
          <cell r="X117">
            <v>42655.97</v>
          </cell>
          <cell r="Y117">
            <v>661136.93934640719</v>
          </cell>
          <cell r="Z117">
            <v>137500</v>
          </cell>
          <cell r="AA117">
            <v>0</v>
          </cell>
          <cell r="AB117">
            <v>909301.36420323222</v>
          </cell>
          <cell r="AC117">
            <v>663817.91666666663</v>
          </cell>
          <cell r="AD117">
            <v>61309.124859233692</v>
          </cell>
        </row>
        <row r="118">
          <cell r="S118">
            <v>180380594.96360338</v>
          </cell>
          <cell r="T118">
            <v>204586.13046042135</v>
          </cell>
          <cell r="U118">
            <v>0</v>
          </cell>
          <cell r="V118">
            <v>204586.13046042135</v>
          </cell>
          <cell r="W118">
            <v>991487.13387195184</v>
          </cell>
          <cell r="X118">
            <v>44063.567916666667</v>
          </cell>
          <cell r="Y118">
            <v>947423.56595528533</v>
          </cell>
          <cell r="Z118">
            <v>425000</v>
          </cell>
          <cell r="AA118">
            <v>0</v>
          </cell>
          <cell r="AB118">
            <v>1196073.2643323732</v>
          </cell>
          <cell r="AC118">
            <v>794293.33333333337</v>
          </cell>
          <cell r="AD118">
            <v>0</v>
          </cell>
        </row>
        <row r="119">
          <cell r="S119">
            <v>180164835.83573285</v>
          </cell>
          <cell r="T119">
            <v>215759.12787056895</v>
          </cell>
          <cell r="U119">
            <v>0</v>
          </cell>
          <cell r="V119">
            <v>215759.12787056895</v>
          </cell>
          <cell r="W119">
            <v>878792.99309352203</v>
          </cell>
          <cell r="X119">
            <v>229327.91401091625</v>
          </cell>
          <cell r="Y119">
            <v>649465.07908260589</v>
          </cell>
          <cell r="Z119">
            <v>128250</v>
          </cell>
          <cell r="AA119">
            <v>186547.67651091627</v>
          </cell>
          <cell r="AB119">
            <v>1094552.120964091</v>
          </cell>
          <cell r="AC119">
            <v>646625</v>
          </cell>
          <cell r="AD119">
            <v>124365.11767394416</v>
          </cell>
        </row>
        <row r="120">
          <cell r="S120">
            <v>174957485.92450911</v>
          </cell>
          <cell r="T120">
            <v>5207349.9112237003</v>
          </cell>
          <cell r="U120">
            <v>0</v>
          </cell>
          <cell r="V120">
            <v>5207349.9112237003</v>
          </cell>
          <cell r="W120">
            <v>761664.3638207129</v>
          </cell>
          <cell r="X120">
            <v>44211.001333333334</v>
          </cell>
          <cell r="Y120">
            <v>717453.36248737958</v>
          </cell>
          <cell r="Z120">
            <v>197510</v>
          </cell>
          <cell r="AA120">
            <v>0</v>
          </cell>
          <cell r="AB120">
            <v>5969014.2750444133</v>
          </cell>
          <cell r="AC120">
            <v>568216.66666666674</v>
          </cell>
          <cell r="AD120">
            <v>62182.558836972079</v>
          </cell>
        </row>
        <row r="121">
          <cell r="S121">
            <v>170873744.84029105</v>
          </cell>
          <cell r="T121">
            <v>4083741.0842180536</v>
          </cell>
          <cell r="U121">
            <v>3875000</v>
          </cell>
          <cell r="V121">
            <v>208741.08421805405</v>
          </cell>
          <cell r="W121">
            <v>949347.55622876901</v>
          </cell>
          <cell r="X121">
            <v>44196.733583333335</v>
          </cell>
          <cell r="Y121">
            <v>905150.82264543558</v>
          </cell>
          <cell r="Z121">
            <v>408500</v>
          </cell>
          <cell r="AA121">
            <v>0</v>
          </cell>
          <cell r="AB121">
            <v>5033088.6404468231</v>
          </cell>
          <cell r="AC121">
            <v>700798.33333333337</v>
          </cell>
          <cell r="AD121">
            <v>0</v>
          </cell>
        </row>
        <row r="122">
          <cell r="S122">
            <v>165422431.8065595</v>
          </cell>
          <cell r="T122">
            <v>5451313.0337315286</v>
          </cell>
          <cell r="U122">
            <v>0</v>
          </cell>
          <cell r="V122">
            <v>5451313.0337315286</v>
          </cell>
          <cell r="W122">
            <v>1000698.5592132979</v>
          </cell>
          <cell r="X122">
            <v>146530.92188118031</v>
          </cell>
          <cell r="Y122">
            <v>854167.63733211742</v>
          </cell>
          <cell r="Z122">
            <v>358750</v>
          </cell>
          <cell r="AA122">
            <v>103626.41688118032</v>
          </cell>
          <cell r="AB122">
            <v>6452011.5929448288</v>
          </cell>
          <cell r="AC122">
            <v>783630</v>
          </cell>
          <cell r="AD122">
            <v>69084.277920786873</v>
          </cell>
        </row>
        <row r="123">
          <cell r="S123">
            <v>142879068.18310589</v>
          </cell>
          <cell r="T123">
            <v>22543363.623453662</v>
          </cell>
          <cell r="U123">
            <v>0</v>
          </cell>
          <cell r="V123">
            <v>22543363.623453662</v>
          </cell>
          <cell r="W123">
            <v>650744.76460965944</v>
          </cell>
          <cell r="X123">
            <v>44334.655166666664</v>
          </cell>
          <cell r="Y123">
            <v>606410.10944299283</v>
          </cell>
          <cell r="Z123">
            <v>137500</v>
          </cell>
          <cell r="AA123">
            <v>0</v>
          </cell>
          <cell r="AB123">
            <v>23194108.388063319</v>
          </cell>
          <cell r="AC123">
            <v>645211.66666666663</v>
          </cell>
          <cell r="AD123">
            <v>34542.138960393437</v>
          </cell>
        </row>
        <row r="124">
          <cell r="S124">
            <v>137173595.19992197</v>
          </cell>
          <cell r="T124">
            <v>5705472.9831839148</v>
          </cell>
          <cell r="U124">
            <v>0</v>
          </cell>
          <cell r="V124">
            <v>5705472.9831839148</v>
          </cell>
          <cell r="W124">
            <v>604721.1020353348</v>
          </cell>
          <cell r="X124">
            <v>42904.505000000005</v>
          </cell>
          <cell r="Y124">
            <v>561816.59703533468</v>
          </cell>
          <cell r="Z124">
            <v>156250</v>
          </cell>
          <cell r="AA124">
            <v>0</v>
          </cell>
          <cell r="AB124">
            <v>6310194.0852192491</v>
          </cell>
          <cell r="AC124">
            <v>570335</v>
          </cell>
          <cell r="AD124">
            <v>0</v>
          </cell>
        </row>
        <row r="125">
          <cell r="S125">
            <v>131960260.16123585</v>
          </cell>
          <cell r="T125">
            <v>5213335.0386861013</v>
          </cell>
          <cell r="U125">
            <v>0</v>
          </cell>
          <cell r="V125">
            <v>5213335.0386861013</v>
          </cell>
          <cell r="W125">
            <v>654776.24970001739</v>
          </cell>
          <cell r="X125">
            <v>148388.261451397</v>
          </cell>
          <cell r="Y125">
            <v>506387.98824862047</v>
          </cell>
          <cell r="Z125">
            <v>128250</v>
          </cell>
          <cell r="AA125">
            <v>103915.68470139701</v>
          </cell>
          <cell r="AB125">
            <v>5868111.2883861195</v>
          </cell>
          <cell r="AC125">
            <v>467458.33333333331</v>
          </cell>
          <cell r="AD125">
            <v>69277.123134264664</v>
          </cell>
        </row>
        <row r="126">
          <cell r="S126">
            <v>111230346.61397861</v>
          </cell>
          <cell r="T126">
            <v>20729913.547257252</v>
          </cell>
          <cell r="U126">
            <v>5523000</v>
          </cell>
          <cell r="V126">
            <v>15206913.547257254</v>
          </cell>
          <cell r="W126">
            <v>618838.45147549454</v>
          </cell>
          <cell r="X126">
            <v>44458.309000000001</v>
          </cell>
          <cell r="Y126">
            <v>574380.14247549453</v>
          </cell>
          <cell r="Z126">
            <v>197510</v>
          </cell>
          <cell r="AA126">
            <v>0</v>
          </cell>
          <cell r="AB126">
            <v>21348751.998732749</v>
          </cell>
          <cell r="AC126">
            <v>433841.66666666669</v>
          </cell>
          <cell r="AD126">
            <v>34638.561567132332</v>
          </cell>
        </row>
        <row r="127">
          <cell r="S127">
            <v>92018021.550968647</v>
          </cell>
          <cell r="T127">
            <v>19212325.063009936</v>
          </cell>
          <cell r="U127">
            <v>0</v>
          </cell>
          <cell r="V127">
            <v>19212325.063009936</v>
          </cell>
          <cell r="W127">
            <v>738625.07864679885</v>
          </cell>
          <cell r="X127">
            <v>0</v>
          </cell>
          <cell r="Y127">
            <v>738625.07864679885</v>
          </cell>
          <cell r="Z127">
            <v>408500</v>
          </cell>
          <cell r="AA127">
            <v>0</v>
          </cell>
          <cell r="AB127">
            <v>19950950.141656734</v>
          </cell>
          <cell r="AC127">
            <v>611215</v>
          </cell>
          <cell r="AD127">
            <v>0</v>
          </cell>
        </row>
        <row r="128">
          <cell r="S128">
            <v>75800294.519117907</v>
          </cell>
          <cell r="T128">
            <v>16217727.031850761</v>
          </cell>
          <cell r="U128">
            <v>0</v>
          </cell>
          <cell r="V128">
            <v>16217727.031850761</v>
          </cell>
          <cell r="W128">
            <v>772375.25898701185</v>
          </cell>
          <cell r="X128">
            <v>101916.0575857713</v>
          </cell>
          <cell r="Y128">
            <v>670459.20140124054</v>
          </cell>
          <cell r="Z128">
            <v>358750</v>
          </cell>
          <cell r="AA128">
            <v>101916.0575857713</v>
          </cell>
          <cell r="AB128">
            <v>16990102.290837772</v>
          </cell>
          <cell r="AC128">
            <v>738838.33333333326</v>
          </cell>
          <cell r="AD128">
            <v>67944.038390514193</v>
          </cell>
        </row>
        <row r="129">
          <cell r="S129">
            <v>75587784.631354451</v>
          </cell>
          <cell r="T129">
            <v>212509.88776344125</v>
          </cell>
          <cell r="U129">
            <v>0</v>
          </cell>
          <cell r="V129">
            <v>212509.88776344125</v>
          </cell>
          <cell r="W129">
            <v>439020.61779093667</v>
          </cell>
          <cell r="X129">
            <v>0</v>
          </cell>
          <cell r="Y129">
            <v>439020.61779093667</v>
          </cell>
          <cell r="Z129">
            <v>137500</v>
          </cell>
          <cell r="AA129">
            <v>0</v>
          </cell>
          <cell r="AB129">
            <v>651530.50555437803</v>
          </cell>
          <cell r="AC129">
            <v>645211.66666666663</v>
          </cell>
          <cell r="AD129">
            <v>33972.019195257097</v>
          </cell>
        </row>
        <row r="130">
          <cell r="S130">
            <v>58486641.518564641</v>
          </cell>
          <cell r="T130">
            <v>17101143.112789832</v>
          </cell>
          <cell r="U130">
            <v>0</v>
          </cell>
          <cell r="V130">
            <v>17101143.112789832</v>
          </cell>
          <cell r="W130">
            <v>456504.33817683737</v>
          </cell>
          <cell r="X130">
            <v>0</v>
          </cell>
          <cell r="Y130">
            <v>456504.33817683737</v>
          </cell>
          <cell r="Z130">
            <v>156250</v>
          </cell>
          <cell r="AA130">
            <v>0</v>
          </cell>
          <cell r="AB130">
            <v>17557647.450966667</v>
          </cell>
          <cell r="AC130">
            <v>570335</v>
          </cell>
          <cell r="AD130">
            <v>0</v>
          </cell>
        </row>
        <row r="131">
          <cell r="S131">
            <v>58360101.064429089</v>
          </cell>
          <cell r="T131">
            <v>126540.45413555011</v>
          </cell>
          <cell r="U131">
            <v>0</v>
          </cell>
          <cell r="V131">
            <v>126540.45413555011</v>
          </cell>
          <cell r="W131">
            <v>349456.57131503057</v>
          </cell>
          <cell r="X131">
            <v>103320.98095988551</v>
          </cell>
          <cell r="Y131">
            <v>246135.5903551451</v>
          </cell>
          <cell r="Z131">
            <v>0</v>
          </cell>
          <cell r="AA131">
            <v>103320.98095988551</v>
          </cell>
          <cell r="AB131">
            <v>475997.02545058075</v>
          </cell>
          <cell r="AC131">
            <v>360583.33333333331</v>
          </cell>
          <cell r="AD131">
            <v>68880.653973256995</v>
          </cell>
        </row>
        <row r="132">
          <cell r="S132">
            <v>52247387.038093753</v>
          </cell>
          <cell r="T132">
            <v>6112714.0263353353</v>
          </cell>
          <cell r="U132">
            <v>0</v>
          </cell>
          <cell r="V132">
            <v>6112714.0263353353</v>
          </cell>
          <cell r="W132">
            <v>299172.6691594898</v>
          </cell>
          <cell r="X132">
            <v>0</v>
          </cell>
          <cell r="Y132">
            <v>299172.66915948986</v>
          </cell>
          <cell r="Z132">
            <v>53760</v>
          </cell>
          <cell r="AA132">
            <v>0</v>
          </cell>
          <cell r="AB132">
            <v>6411886.6954948232</v>
          </cell>
          <cell r="AC132">
            <v>228550</v>
          </cell>
          <cell r="AD132">
            <v>34440.326986628497</v>
          </cell>
        </row>
        <row r="133">
          <cell r="S133">
            <v>52146858.156308912</v>
          </cell>
          <cell r="T133">
            <v>100528.88178483158</v>
          </cell>
          <cell r="U133">
            <v>0</v>
          </cell>
          <cell r="V133">
            <v>100528.88178483158</v>
          </cell>
          <cell r="W133">
            <v>218441.38007607637</v>
          </cell>
          <cell r="X133">
            <v>0</v>
          </cell>
          <cell r="Y133">
            <v>218441.38007607637</v>
          </cell>
          <cell r="Z133">
            <v>0</v>
          </cell>
          <cell r="AA133">
            <v>0</v>
          </cell>
          <cell r="AB133">
            <v>318970.26186090795</v>
          </cell>
          <cell r="AC133">
            <v>110840</v>
          </cell>
          <cell r="AD133">
            <v>0</v>
          </cell>
        </row>
        <row r="134">
          <cell r="S134">
            <v>48361439.287088536</v>
          </cell>
          <cell r="T134">
            <v>3785418.8692203742</v>
          </cell>
          <cell r="U134">
            <v>0</v>
          </cell>
          <cell r="V134">
            <v>3785418.8692203742</v>
          </cell>
          <cell r="W134">
            <v>322595.62827465509</v>
          </cell>
          <cell r="X134">
            <v>104718.12922693334</v>
          </cell>
          <cell r="Y134">
            <v>217877.49904772171</v>
          </cell>
          <cell r="Z134">
            <v>0</v>
          </cell>
          <cell r="AA134">
            <v>104718.12922693334</v>
          </cell>
          <cell r="AB134">
            <v>4108014.4974950296</v>
          </cell>
          <cell r="AC134">
            <v>52921.666666666664</v>
          </cell>
          <cell r="AD134">
            <v>69812.086151288881</v>
          </cell>
        </row>
        <row r="135">
          <cell r="S135">
            <v>48259702.23532138</v>
          </cell>
          <cell r="T135">
            <v>101737.05176716266</v>
          </cell>
          <cell r="U135">
            <v>0</v>
          </cell>
          <cell r="V135">
            <v>101737.05176716266</v>
          </cell>
          <cell r="W135">
            <v>339127.12039488216</v>
          </cell>
          <cell r="X135">
            <v>0</v>
          </cell>
          <cell r="Y135">
            <v>339127.12039488216</v>
          </cell>
          <cell r="Z135">
            <v>137500</v>
          </cell>
          <cell r="AA135">
            <v>0</v>
          </cell>
          <cell r="AB135">
            <v>440864.17216204491</v>
          </cell>
          <cell r="AC135">
            <v>132503.33333333334</v>
          </cell>
          <cell r="AD135">
            <v>34906.04307564444</v>
          </cell>
        </row>
        <row r="136">
          <cell r="S136">
            <v>39157353.679136805</v>
          </cell>
          <cell r="T136">
            <v>9102348.556184575</v>
          </cell>
          <cell r="U136">
            <v>0</v>
          </cell>
          <cell r="V136">
            <v>9102348.556184575</v>
          </cell>
          <cell r="W136">
            <v>201056.48758296546</v>
          </cell>
          <cell r="X136">
            <v>0</v>
          </cell>
          <cell r="Y136">
            <v>201056.48758296546</v>
          </cell>
          <cell r="Z136">
            <v>0</v>
          </cell>
          <cell r="AA136">
            <v>0</v>
          </cell>
          <cell r="AB136">
            <v>9303405.0437675398</v>
          </cell>
          <cell r="AC136">
            <v>100626.66666666666</v>
          </cell>
          <cell r="AD136">
            <v>0</v>
          </cell>
        </row>
        <row r="137">
          <cell r="S137">
            <v>39045937.186284579</v>
          </cell>
          <cell r="T137">
            <v>111416.49285222452</v>
          </cell>
          <cell r="U137">
            <v>0</v>
          </cell>
          <cell r="V137">
            <v>111416.49285222452</v>
          </cell>
          <cell r="W137">
            <v>259198.29955105929</v>
          </cell>
          <cell r="X137">
            <v>104959.22719491916</v>
          </cell>
          <cell r="Y137">
            <v>154239.0723561401</v>
          </cell>
          <cell r="Z137">
            <v>0</v>
          </cell>
          <cell r="AA137">
            <v>104959.22719491918</v>
          </cell>
          <cell r="AB137">
            <v>370614.79240328382</v>
          </cell>
          <cell r="AC137">
            <v>68750</v>
          </cell>
          <cell r="AD137">
            <v>69972.818129946114</v>
          </cell>
        </row>
        <row r="138">
          <cell r="S138">
            <v>37262352.997453399</v>
          </cell>
          <cell r="T138">
            <v>1783584.1888311834</v>
          </cell>
          <cell r="U138">
            <v>0</v>
          </cell>
          <cell r="V138">
            <v>1783584.1888311834</v>
          </cell>
          <cell r="W138">
            <v>207374.24871183545</v>
          </cell>
          <cell r="X138">
            <v>0</v>
          </cell>
          <cell r="Y138">
            <v>207374.24871183545</v>
          </cell>
          <cell r="Z138">
            <v>53760</v>
          </cell>
          <cell r="AA138">
            <v>0</v>
          </cell>
          <cell r="AB138">
            <v>1990958.437543019</v>
          </cell>
          <cell r="AC138">
            <v>90633.333333333328</v>
          </cell>
          <cell r="AD138">
            <v>34986.409064973057</v>
          </cell>
        </row>
        <row r="139">
          <cell r="S139">
            <v>37158155.858822308</v>
          </cell>
          <cell r="T139">
            <v>104197.13863109179</v>
          </cell>
          <cell r="U139">
            <v>0</v>
          </cell>
          <cell r="V139">
            <v>104197.13863109179</v>
          </cell>
          <cell r="W139">
            <v>153033.29301524552</v>
          </cell>
          <cell r="X139">
            <v>0</v>
          </cell>
          <cell r="Y139">
            <v>153033.29301524555</v>
          </cell>
          <cell r="Z139">
            <v>0</v>
          </cell>
          <cell r="AA139">
            <v>0</v>
          </cell>
          <cell r="AB139">
            <v>257230.4316463373</v>
          </cell>
          <cell r="AC139">
            <v>58756.666666666664</v>
          </cell>
          <cell r="AD139">
            <v>0</v>
          </cell>
        </row>
        <row r="140">
          <cell r="S140">
            <v>35044715.706753977</v>
          </cell>
          <cell r="T140">
            <v>2113440.1520683267</v>
          </cell>
          <cell r="U140">
            <v>0</v>
          </cell>
          <cell r="V140">
            <v>2113440.1520683267</v>
          </cell>
          <cell r="W140">
            <v>255335.32602528381</v>
          </cell>
          <cell r="X140">
            <v>102886.41416297342</v>
          </cell>
          <cell r="Y140">
            <v>152448.9118623104</v>
          </cell>
          <cell r="Z140">
            <v>0</v>
          </cell>
          <cell r="AA140">
            <v>102886.41416297342</v>
          </cell>
          <cell r="AB140">
            <v>2368775.4780936106</v>
          </cell>
          <cell r="AC140">
            <v>26880</v>
          </cell>
          <cell r="AD140">
            <v>68590.942775315605</v>
          </cell>
        </row>
        <row r="141">
          <cell r="S141">
            <v>34939261.410041556</v>
          </cell>
          <cell r="T141">
            <v>105454.29671241995</v>
          </cell>
          <cell r="U141">
            <v>0</v>
          </cell>
          <cell r="V141">
            <v>105454.29671241995</v>
          </cell>
          <cell r="W141">
            <v>280520.118582052</v>
          </cell>
          <cell r="X141">
            <v>0</v>
          </cell>
          <cell r="Y141">
            <v>280520.118582052</v>
          </cell>
          <cell r="Z141">
            <v>137500</v>
          </cell>
          <cell r="AA141">
            <v>0</v>
          </cell>
          <cell r="AB141">
            <v>385974.41529447201</v>
          </cell>
          <cell r="AC141">
            <v>132503.33333333334</v>
          </cell>
          <cell r="AD141">
            <v>34295.471387657803</v>
          </cell>
        </row>
        <row r="142">
          <cell r="S142">
            <v>34833170.04013709</v>
          </cell>
          <cell r="T142">
            <v>106091.36990446944</v>
          </cell>
          <cell r="U142">
            <v>0</v>
          </cell>
          <cell r="V142">
            <v>106091.36990446944</v>
          </cell>
          <cell r="W142">
            <v>142428.71152440933</v>
          </cell>
          <cell r="X142">
            <v>0</v>
          </cell>
          <cell r="Y142">
            <v>142428.71152440933</v>
          </cell>
          <cell r="Z142">
            <v>0</v>
          </cell>
          <cell r="AA142">
            <v>0</v>
          </cell>
          <cell r="AB142">
            <v>248520.0814288788</v>
          </cell>
          <cell r="AC142">
            <v>100626.66666666666</v>
          </cell>
          <cell r="AD142">
            <v>0</v>
          </cell>
        </row>
        <row r="143">
          <cell r="S143">
            <v>30701647.744995922</v>
          </cell>
          <cell r="T143">
            <v>4131522.2951411642</v>
          </cell>
          <cell r="U143">
            <v>4000000</v>
          </cell>
          <cell r="V143">
            <v>131522.29514116439</v>
          </cell>
          <cell r="W143">
            <v>246077.98527981059</v>
          </cell>
          <cell r="X143">
            <v>104244.24130559915</v>
          </cell>
          <cell r="Y143">
            <v>141833.74397421142</v>
          </cell>
          <cell r="Z143">
            <v>0</v>
          </cell>
          <cell r="AA143">
            <v>104244.24130559916</v>
          </cell>
          <cell r="AB143">
            <v>4377600.2804209748</v>
          </cell>
          <cell r="AC143">
            <v>68750</v>
          </cell>
          <cell r="AD143">
            <v>69496.160870399443</v>
          </cell>
        </row>
        <row r="144">
          <cell r="S144">
            <v>30540201.679247286</v>
          </cell>
          <cell r="T144">
            <v>161446.06574863615</v>
          </cell>
          <cell r="U144">
            <v>0</v>
          </cell>
          <cell r="V144">
            <v>161446.06574863615</v>
          </cell>
          <cell r="W144">
            <v>141092.2722891435</v>
          </cell>
          <cell r="X144">
            <v>0</v>
          </cell>
          <cell r="Y144">
            <v>141092.27228914353</v>
          </cell>
          <cell r="Z144">
            <v>0</v>
          </cell>
          <cell r="AA144">
            <v>0</v>
          </cell>
          <cell r="AB144">
            <v>302538.33803777967</v>
          </cell>
          <cell r="AC144">
            <v>45833.333333333328</v>
          </cell>
          <cell r="AD144">
            <v>34748.080435199721</v>
          </cell>
        </row>
        <row r="145">
          <cell r="S145">
            <v>27377919.443668835</v>
          </cell>
          <cell r="T145">
            <v>3162282.2355784555</v>
          </cell>
          <cell r="U145">
            <v>0</v>
          </cell>
          <cell r="V145">
            <v>3162282.2355784555</v>
          </cell>
          <cell r="W145">
            <v>140174.66657648198</v>
          </cell>
          <cell r="X145">
            <v>0</v>
          </cell>
          <cell r="Y145">
            <v>140174.66657648198</v>
          </cell>
          <cell r="Z145">
            <v>0</v>
          </cell>
          <cell r="AA145">
            <v>0</v>
          </cell>
          <cell r="AB145">
            <v>3302456.9021549379</v>
          </cell>
          <cell r="AC145">
            <v>22916.666666666664</v>
          </cell>
          <cell r="AD145">
            <v>0</v>
          </cell>
        </row>
        <row r="146">
          <cell r="S146">
            <v>24130836.891320847</v>
          </cell>
          <cell r="T146">
            <v>3247082.5523479846</v>
          </cell>
          <cell r="U146">
            <v>0</v>
          </cell>
          <cell r="V146">
            <v>3247082.5523479846</v>
          </cell>
          <cell r="W146">
            <v>126049.01542862959</v>
          </cell>
          <cell r="X146">
            <v>0</v>
          </cell>
          <cell r="Y146">
            <v>126049.0154286296</v>
          </cell>
          <cell r="Z146">
            <v>0</v>
          </cell>
          <cell r="AA146">
            <v>0</v>
          </cell>
          <cell r="AB146">
            <v>3373131.5677766139</v>
          </cell>
          <cell r="AC146">
            <v>0</v>
          </cell>
          <cell r="AD146">
            <v>0</v>
          </cell>
        </row>
        <row r="147">
          <cell r="S147">
            <v>14966867.924901599</v>
          </cell>
          <cell r="T147">
            <v>9163968.9664192498</v>
          </cell>
          <cell r="U147">
            <v>0</v>
          </cell>
          <cell r="V147">
            <v>9163968.9664192498</v>
          </cell>
          <cell r="W147">
            <v>243609.26936058362</v>
          </cell>
          <cell r="X147">
            <v>0</v>
          </cell>
          <cell r="Y147">
            <v>243609.26936058362</v>
          </cell>
          <cell r="Z147">
            <v>137500</v>
          </cell>
          <cell r="AA147">
            <v>0</v>
          </cell>
          <cell r="AB147">
            <v>9407578.2357798312</v>
          </cell>
          <cell r="AC147">
            <v>114583.33333333334</v>
          </cell>
          <cell r="AD147">
            <v>0</v>
          </cell>
        </row>
        <row r="148">
          <cell r="S148">
            <v>14802045.850133579</v>
          </cell>
          <cell r="T148">
            <v>164822.07476801804</v>
          </cell>
          <cell r="U148">
            <v>0</v>
          </cell>
          <cell r="V148">
            <v>164822.07476801804</v>
          </cell>
          <cell r="W148">
            <v>87589.687631287088</v>
          </cell>
          <cell r="X148">
            <v>0</v>
          </cell>
          <cell r="Y148">
            <v>87589.687631287103</v>
          </cell>
          <cell r="Z148">
            <v>0</v>
          </cell>
          <cell r="AA148">
            <v>0</v>
          </cell>
          <cell r="AB148">
            <v>252411.76239930509</v>
          </cell>
          <cell r="AC148">
            <v>91666.666666666657</v>
          </cell>
          <cell r="AD148">
            <v>0</v>
          </cell>
        </row>
        <row r="149">
          <cell r="S149">
            <v>14627227.624951664</v>
          </cell>
          <cell r="T149">
            <v>174818.22518191623</v>
          </cell>
          <cell r="U149">
            <v>0</v>
          </cell>
          <cell r="V149">
            <v>174818.22518191623</v>
          </cell>
          <cell r="W149">
            <v>86653.023155231742</v>
          </cell>
          <cell r="X149">
            <v>0</v>
          </cell>
          <cell r="Y149">
            <v>86653.023155231756</v>
          </cell>
          <cell r="Z149">
            <v>0</v>
          </cell>
          <cell r="AA149">
            <v>0</v>
          </cell>
          <cell r="AB149">
            <v>261471.24833714796</v>
          </cell>
          <cell r="AC149">
            <v>68750</v>
          </cell>
          <cell r="AD149">
            <v>0</v>
          </cell>
        </row>
        <row r="150">
          <cell r="S150">
            <v>14460682.119528793</v>
          </cell>
          <cell r="T150">
            <v>166545.50542287293</v>
          </cell>
          <cell r="U150">
            <v>0</v>
          </cell>
          <cell r="V150">
            <v>166545.50542287293</v>
          </cell>
          <cell r="W150">
            <v>85660.34129721814</v>
          </cell>
          <cell r="X150">
            <v>0</v>
          </cell>
          <cell r="Y150">
            <v>85660.341297218154</v>
          </cell>
          <cell r="Z150">
            <v>0</v>
          </cell>
          <cell r="AA150">
            <v>0</v>
          </cell>
          <cell r="AB150">
            <v>252205.8467200911</v>
          </cell>
          <cell r="AC150">
            <v>45833.333333333328</v>
          </cell>
          <cell r="AD150">
            <v>0</v>
          </cell>
        </row>
        <row r="151">
          <cell r="S151">
            <v>14293278.026239304</v>
          </cell>
          <cell r="T151">
            <v>167404.09328948733</v>
          </cell>
          <cell r="U151">
            <v>0</v>
          </cell>
          <cell r="V151">
            <v>167404.09328948733</v>
          </cell>
          <cell r="W151">
            <v>84713.947462526441</v>
          </cell>
          <cell r="X151">
            <v>0</v>
          </cell>
          <cell r="Y151">
            <v>84713.947462526441</v>
          </cell>
          <cell r="Z151">
            <v>0</v>
          </cell>
          <cell r="AA151">
            <v>0</v>
          </cell>
          <cell r="AB151">
            <v>252118.04075201374</v>
          </cell>
          <cell r="AC151">
            <v>22916.666666666664</v>
          </cell>
          <cell r="AD151">
            <v>0</v>
          </cell>
        </row>
        <row r="152">
          <cell r="S152">
            <v>14115684.803447582</v>
          </cell>
          <cell r="T152">
            <v>177593.22279172111</v>
          </cell>
          <cell r="U152">
            <v>0</v>
          </cell>
          <cell r="V152">
            <v>177593.22279172111</v>
          </cell>
          <cell r="W152">
            <v>83762.706060764554</v>
          </cell>
          <cell r="X152">
            <v>0</v>
          </cell>
          <cell r="Y152">
            <v>83762.706060764554</v>
          </cell>
          <cell r="Z152">
            <v>0</v>
          </cell>
          <cell r="AA152">
            <v>0</v>
          </cell>
          <cell r="AB152">
            <v>261355.92885248564</v>
          </cell>
          <cell r="AC152">
            <v>0</v>
          </cell>
          <cell r="AD152">
            <v>0</v>
          </cell>
        </row>
        <row r="153">
          <cell r="S153">
            <v>13829443.759492829</v>
          </cell>
          <cell r="T153">
            <v>286241.04395475279</v>
          </cell>
          <cell r="U153">
            <v>0</v>
          </cell>
          <cell r="V153">
            <v>286241.04395475279</v>
          </cell>
          <cell r="W153">
            <v>82754.365788310708</v>
          </cell>
          <cell r="X153">
            <v>0</v>
          </cell>
          <cell r="Y153">
            <v>82754.365788310708</v>
          </cell>
          <cell r="Z153">
            <v>0</v>
          </cell>
          <cell r="AA153">
            <v>0</v>
          </cell>
          <cell r="AB153">
            <v>368995.40974306356</v>
          </cell>
          <cell r="AC153">
            <v>0</v>
          </cell>
          <cell r="AD153">
            <v>0</v>
          </cell>
        </row>
        <row r="154">
          <cell r="S154">
            <v>13352730.910292802</v>
          </cell>
          <cell r="T154">
            <v>476712.84920002712</v>
          </cell>
          <cell r="U154">
            <v>0</v>
          </cell>
          <cell r="V154">
            <v>476712.84920002712</v>
          </cell>
          <cell r="W154">
            <v>81061.453796255024</v>
          </cell>
          <cell r="X154">
            <v>0</v>
          </cell>
          <cell r="Y154">
            <v>81061.453796255024</v>
          </cell>
          <cell r="Z154">
            <v>0</v>
          </cell>
          <cell r="AA154">
            <v>0</v>
          </cell>
          <cell r="AB154">
            <v>557774.30299628212</v>
          </cell>
          <cell r="AC154">
            <v>0</v>
          </cell>
          <cell r="AD154">
            <v>0</v>
          </cell>
        </row>
        <row r="155">
          <cell r="S155">
            <v>12948704.67213534</v>
          </cell>
          <cell r="T155">
            <v>404026.23815746221</v>
          </cell>
          <cell r="U155">
            <v>0</v>
          </cell>
          <cell r="V155">
            <v>404026.23815746221</v>
          </cell>
          <cell r="W155">
            <v>78178.629862049755</v>
          </cell>
          <cell r="X155">
            <v>0</v>
          </cell>
          <cell r="Y155">
            <v>78178.629862049755</v>
          </cell>
          <cell r="Z155">
            <v>0</v>
          </cell>
          <cell r="AA155">
            <v>0</v>
          </cell>
          <cell r="AB155">
            <v>482204.86801951198</v>
          </cell>
          <cell r="AC155">
            <v>0</v>
          </cell>
          <cell r="AD155">
            <v>0</v>
          </cell>
        </row>
        <row r="156">
          <cell r="S156">
            <v>12579500.594660949</v>
          </cell>
          <cell r="T156">
            <v>369204.07747439074</v>
          </cell>
          <cell r="U156">
            <v>0</v>
          </cell>
          <cell r="V156">
            <v>369204.07747439074</v>
          </cell>
          <cell r="W156">
            <v>75700.321280091259</v>
          </cell>
          <cell r="X156">
            <v>0</v>
          </cell>
          <cell r="Y156">
            <v>75700.321280091259</v>
          </cell>
          <cell r="Z156">
            <v>0</v>
          </cell>
          <cell r="AA156">
            <v>0</v>
          </cell>
          <cell r="AB156">
            <v>444904.39875448198</v>
          </cell>
          <cell r="AC156">
            <v>0</v>
          </cell>
          <cell r="AD156">
            <v>0</v>
          </cell>
        </row>
        <row r="157">
          <cell r="S157">
            <v>12220522.741893124</v>
          </cell>
          <cell r="T157">
            <v>358977.85276782623</v>
          </cell>
          <cell r="U157">
            <v>0</v>
          </cell>
          <cell r="V157">
            <v>358977.85276782623</v>
          </cell>
          <cell r="W157">
            <v>73419.202334412272</v>
          </cell>
          <cell r="X157">
            <v>0</v>
          </cell>
          <cell r="Y157">
            <v>73419.202334412257</v>
          </cell>
          <cell r="Z157">
            <v>0</v>
          </cell>
          <cell r="AA157">
            <v>0</v>
          </cell>
          <cell r="AB157">
            <v>432397.05510223849</v>
          </cell>
          <cell r="AC157">
            <v>0</v>
          </cell>
          <cell r="AD157">
            <v>0</v>
          </cell>
        </row>
        <row r="158">
          <cell r="S158">
            <v>11863915.366799496</v>
          </cell>
          <cell r="T158">
            <v>356607.3750936258</v>
          </cell>
          <cell r="U158">
            <v>0</v>
          </cell>
          <cell r="V158">
            <v>356607.3750936258</v>
          </cell>
          <cell r="W158">
            <v>71202.074955058561</v>
          </cell>
          <cell r="X158">
            <v>0</v>
          </cell>
          <cell r="Y158">
            <v>71202.074955058561</v>
          </cell>
          <cell r="Z158">
            <v>0</v>
          </cell>
          <cell r="AA158">
            <v>0</v>
          </cell>
          <cell r="AB158">
            <v>427809.45004868432</v>
          </cell>
          <cell r="AC158">
            <v>0</v>
          </cell>
          <cell r="AD158">
            <v>0</v>
          </cell>
        </row>
        <row r="159">
          <cell r="S159">
            <v>11509960.702899316</v>
          </cell>
          <cell r="T159">
            <v>353954.66390018049</v>
          </cell>
          <cell r="U159">
            <v>0</v>
          </cell>
          <cell r="V159">
            <v>353954.66390018049</v>
          </cell>
          <cell r="W159">
            <v>68999.84124836039</v>
          </cell>
          <cell r="X159">
            <v>0</v>
          </cell>
          <cell r="Y159">
            <v>68999.84124836039</v>
          </cell>
          <cell r="Z159">
            <v>0</v>
          </cell>
          <cell r="AA159">
            <v>0</v>
          </cell>
          <cell r="AB159">
            <v>422954.50514854089</v>
          </cell>
          <cell r="AC159">
            <v>0</v>
          </cell>
          <cell r="AD159">
            <v>0</v>
          </cell>
        </row>
        <row r="160">
          <cell r="S160">
            <v>11165680.25969583</v>
          </cell>
          <cell r="T160">
            <v>344280.44320348668</v>
          </cell>
          <cell r="U160">
            <v>0</v>
          </cell>
          <cell r="V160">
            <v>344280.44320348668</v>
          </cell>
          <cell r="W160">
            <v>66814.266760140075</v>
          </cell>
          <cell r="X160">
            <v>0</v>
          </cell>
          <cell r="Y160">
            <v>66814.266760140075</v>
          </cell>
          <cell r="Z160">
            <v>0</v>
          </cell>
          <cell r="AA160">
            <v>0</v>
          </cell>
          <cell r="AB160">
            <v>411094.70996362675</v>
          </cell>
          <cell r="AC160">
            <v>0</v>
          </cell>
          <cell r="AD160">
            <v>0</v>
          </cell>
        </row>
        <row r="161">
          <cell r="S161">
            <v>10825608.984697944</v>
          </cell>
          <cell r="T161">
            <v>340071.27499788627</v>
          </cell>
          <cell r="U161">
            <v>0</v>
          </cell>
          <cell r="V161">
            <v>340071.27499788627</v>
          </cell>
          <cell r="W161">
            <v>64689.237756077207</v>
          </cell>
          <cell r="X161">
            <v>0</v>
          </cell>
          <cell r="Y161">
            <v>64689.237756077207</v>
          </cell>
          <cell r="Z161">
            <v>0</v>
          </cell>
          <cell r="AA161">
            <v>0</v>
          </cell>
          <cell r="AB161">
            <v>404760.51275396353</v>
          </cell>
          <cell r="AC161">
            <v>0</v>
          </cell>
          <cell r="AD161">
            <v>0</v>
          </cell>
        </row>
        <row r="162">
          <cell r="S162">
            <v>10521676.00484718</v>
          </cell>
          <cell r="T162">
            <v>303932.97985076235</v>
          </cell>
          <cell r="U162">
            <v>0</v>
          </cell>
          <cell r="V162">
            <v>303932.97985076235</v>
          </cell>
          <cell r="W162">
            <v>62590.598717836983</v>
          </cell>
          <cell r="X162">
            <v>0</v>
          </cell>
          <cell r="Y162">
            <v>62590.598717836983</v>
          </cell>
          <cell r="Z162">
            <v>0</v>
          </cell>
          <cell r="AA162">
            <v>0</v>
          </cell>
          <cell r="AB162">
            <v>366523.57856859936</v>
          </cell>
          <cell r="AC162">
            <v>0</v>
          </cell>
          <cell r="AD162">
            <v>0</v>
          </cell>
        </row>
        <row r="163">
          <cell r="S163">
            <v>10244604.414625712</v>
          </cell>
          <cell r="T163">
            <v>277071.59022146917</v>
          </cell>
          <cell r="U163">
            <v>0</v>
          </cell>
          <cell r="V163">
            <v>277071.59022146917</v>
          </cell>
          <cell r="W163">
            <v>60702.335498538545</v>
          </cell>
          <cell r="X163">
            <v>0</v>
          </cell>
          <cell r="Y163">
            <v>60702.335498538545</v>
          </cell>
          <cell r="Z163">
            <v>0</v>
          </cell>
          <cell r="AA163">
            <v>0</v>
          </cell>
          <cell r="AB163">
            <v>337773.92572000774</v>
          </cell>
          <cell r="AC163">
            <v>0</v>
          </cell>
          <cell r="AD163">
            <v>0</v>
          </cell>
        </row>
        <row r="164">
          <cell r="S164">
            <v>9978089.2400523126</v>
          </cell>
          <cell r="T164">
            <v>266515.17457339948</v>
          </cell>
          <cell r="U164">
            <v>0</v>
          </cell>
          <cell r="V164">
            <v>266515.17457339948</v>
          </cell>
          <cell r="W164">
            <v>58970.638059654368</v>
          </cell>
          <cell r="X164">
            <v>0</v>
          </cell>
          <cell r="Y164">
            <v>58970.638059654368</v>
          </cell>
          <cell r="Z164">
            <v>0</v>
          </cell>
          <cell r="AA164">
            <v>0</v>
          </cell>
          <cell r="AB164">
            <v>325485.81263305387</v>
          </cell>
          <cell r="AC164">
            <v>0</v>
          </cell>
          <cell r="AD164">
            <v>0</v>
          </cell>
        </row>
        <row r="165">
          <cell r="S165">
            <v>9228503.7611100394</v>
          </cell>
          <cell r="T165">
            <v>749585.47894227272</v>
          </cell>
          <cell r="U165">
            <v>0</v>
          </cell>
          <cell r="V165">
            <v>749585.47894227272</v>
          </cell>
          <cell r="W165">
            <v>57304.918218570623</v>
          </cell>
          <cell r="X165">
            <v>0</v>
          </cell>
          <cell r="Y165">
            <v>57304.918218570623</v>
          </cell>
          <cell r="Z165">
            <v>0</v>
          </cell>
          <cell r="AA165">
            <v>0</v>
          </cell>
          <cell r="AB165">
            <v>806890.39716084325</v>
          </cell>
          <cell r="AC165">
            <v>0</v>
          </cell>
          <cell r="AD165">
            <v>0</v>
          </cell>
        </row>
        <row r="166">
          <cell r="S166">
            <v>7323348.8143594647</v>
          </cell>
          <cell r="T166">
            <v>1905154.9467505747</v>
          </cell>
          <cell r="U166">
            <v>0</v>
          </cell>
          <cell r="V166">
            <v>1905154.9467505747</v>
          </cell>
          <cell r="W166">
            <v>52620.008975181416</v>
          </cell>
          <cell r="X166">
            <v>0</v>
          </cell>
          <cell r="Y166">
            <v>52620.008975181416</v>
          </cell>
          <cell r="Z166">
            <v>0</v>
          </cell>
          <cell r="AA166">
            <v>0</v>
          </cell>
          <cell r="AB166">
            <v>1957774.9557257562</v>
          </cell>
          <cell r="AC166">
            <v>0</v>
          </cell>
          <cell r="AD166">
            <v>0</v>
          </cell>
        </row>
        <row r="167">
          <cell r="S167">
            <v>6419000.55252962</v>
          </cell>
          <cell r="T167">
            <v>904348.26182984386</v>
          </cell>
          <cell r="U167">
            <v>0</v>
          </cell>
          <cell r="V167">
            <v>904348.26182984386</v>
          </cell>
          <cell r="W167">
            <v>40712.790557990324</v>
          </cell>
          <cell r="X167">
            <v>0</v>
          </cell>
          <cell r="Y167">
            <v>40712.790557990324</v>
          </cell>
          <cell r="Z167">
            <v>0</v>
          </cell>
          <cell r="AA167">
            <v>0</v>
          </cell>
          <cell r="AB167">
            <v>945061.05238783418</v>
          </cell>
          <cell r="AC167">
            <v>0</v>
          </cell>
          <cell r="AD167">
            <v>0</v>
          </cell>
        </row>
        <row r="168">
          <cell r="S168">
            <v>6177924.2636514893</v>
          </cell>
          <cell r="T168">
            <v>241076.28887813143</v>
          </cell>
          <cell r="U168">
            <v>0</v>
          </cell>
          <cell r="V168">
            <v>241076.28887813143</v>
          </cell>
          <cell r="W168">
            <v>35060.613921553806</v>
          </cell>
          <cell r="X168">
            <v>0</v>
          </cell>
          <cell r="Y168">
            <v>35060.613921553806</v>
          </cell>
          <cell r="Z168">
            <v>0</v>
          </cell>
          <cell r="AA168">
            <v>0</v>
          </cell>
          <cell r="AB168">
            <v>276136.90279968525</v>
          </cell>
          <cell r="AC168">
            <v>0</v>
          </cell>
          <cell r="AD168">
            <v>0</v>
          </cell>
        </row>
        <row r="169">
          <cell r="S169">
            <v>5780730.9818531107</v>
          </cell>
          <cell r="T169">
            <v>397193.28179837833</v>
          </cell>
          <cell r="U169">
            <v>0</v>
          </cell>
          <cell r="V169">
            <v>397193.28179837833</v>
          </cell>
          <cell r="W169">
            <v>33553.887116065482</v>
          </cell>
          <cell r="X169">
            <v>0</v>
          </cell>
          <cell r="Y169">
            <v>33553.887116065482</v>
          </cell>
          <cell r="Z169">
            <v>0</v>
          </cell>
          <cell r="AA169">
            <v>0</v>
          </cell>
          <cell r="AB169">
            <v>430747.16891444381</v>
          </cell>
          <cell r="AC169">
            <v>0</v>
          </cell>
          <cell r="AD169">
            <v>0</v>
          </cell>
        </row>
        <row r="170">
          <cell r="S170">
            <v>5780730.9818531107</v>
          </cell>
          <cell r="T170">
            <v>0</v>
          </cell>
          <cell r="U170">
            <v>0</v>
          </cell>
          <cell r="V170">
            <v>0</v>
          </cell>
          <cell r="W170">
            <v>31071.429133190009</v>
          </cell>
          <cell r="X170">
            <v>0</v>
          </cell>
          <cell r="Y170">
            <v>31071.429133190009</v>
          </cell>
          <cell r="Z170">
            <v>0</v>
          </cell>
          <cell r="AA170">
            <v>0</v>
          </cell>
          <cell r="AB170">
            <v>31071.429133190009</v>
          </cell>
          <cell r="AC170">
            <v>0</v>
          </cell>
          <cell r="AD170">
            <v>0</v>
          </cell>
        </row>
        <row r="171">
          <cell r="S171">
            <v>5780730.9818531107</v>
          </cell>
          <cell r="T171">
            <v>0</v>
          </cell>
          <cell r="U171">
            <v>0</v>
          </cell>
          <cell r="V171">
            <v>0</v>
          </cell>
          <cell r="W171">
            <v>31071.429133190009</v>
          </cell>
          <cell r="X171">
            <v>0</v>
          </cell>
          <cell r="Y171">
            <v>31071.429133190009</v>
          </cell>
          <cell r="Z171">
            <v>0</v>
          </cell>
          <cell r="AA171">
            <v>0</v>
          </cell>
          <cell r="AB171">
            <v>31071.429133190009</v>
          </cell>
          <cell r="AC171">
            <v>0</v>
          </cell>
          <cell r="AD171">
            <v>0</v>
          </cell>
        </row>
        <row r="172">
          <cell r="S172">
            <v>5759102.1899589188</v>
          </cell>
          <cell r="T172">
            <v>21628.791894191858</v>
          </cell>
          <cell r="U172">
            <v>0</v>
          </cell>
          <cell r="V172">
            <v>21628.791894191858</v>
          </cell>
          <cell r="W172">
            <v>31071.429133190009</v>
          </cell>
          <cell r="X172">
            <v>0</v>
          </cell>
          <cell r="Y172">
            <v>31071.429133190009</v>
          </cell>
          <cell r="Z172">
            <v>0</v>
          </cell>
          <cell r="AA172">
            <v>0</v>
          </cell>
          <cell r="AB172">
            <v>52700.221027381871</v>
          </cell>
          <cell r="AC172">
            <v>0</v>
          </cell>
          <cell r="AD172">
            <v>0</v>
          </cell>
        </row>
        <row r="173">
          <cell r="S173">
            <v>5491850.53041986</v>
          </cell>
          <cell r="T173">
            <v>267251.65953905933</v>
          </cell>
          <cell r="U173">
            <v>0</v>
          </cell>
          <cell r="V173">
            <v>267251.65953905933</v>
          </cell>
          <cell r="W173">
            <v>30955.174376758729</v>
          </cell>
          <cell r="X173">
            <v>0</v>
          </cell>
          <cell r="Y173">
            <v>30955.174376758729</v>
          </cell>
          <cell r="Z173">
            <v>0</v>
          </cell>
          <cell r="AA173">
            <v>0</v>
          </cell>
          <cell r="AB173">
            <v>298206.83391581808</v>
          </cell>
          <cell r="AC173">
            <v>0</v>
          </cell>
          <cell r="AD173">
            <v>0</v>
          </cell>
        </row>
        <row r="174">
          <cell r="S174">
            <v>5266759.8264611941</v>
          </cell>
          <cell r="T174">
            <v>225090.7039586649</v>
          </cell>
          <cell r="U174">
            <v>0</v>
          </cell>
          <cell r="V174">
            <v>225090.7039586649</v>
          </cell>
          <cell r="W174">
            <v>29518.696706736282</v>
          </cell>
          <cell r="X174">
            <v>0</v>
          </cell>
          <cell r="Y174">
            <v>29518.696706736282</v>
          </cell>
          <cell r="Z174">
            <v>0</v>
          </cell>
          <cell r="AA174">
            <v>0</v>
          </cell>
          <cell r="AB174">
            <v>254609.40066540116</v>
          </cell>
          <cell r="AC174">
            <v>0</v>
          </cell>
          <cell r="AD174">
            <v>0</v>
          </cell>
        </row>
        <row r="175">
          <cell r="S175">
            <v>5063995.3135433476</v>
          </cell>
          <cell r="T175">
            <v>202764.51291784624</v>
          </cell>
          <cell r="U175">
            <v>0</v>
          </cell>
          <cell r="V175">
            <v>202764.51291784624</v>
          </cell>
          <cell r="W175">
            <v>28308.834172958457</v>
          </cell>
          <cell r="X175">
            <v>0</v>
          </cell>
          <cell r="Y175">
            <v>28308.834172958457</v>
          </cell>
          <cell r="Z175">
            <v>0</v>
          </cell>
          <cell r="AA175">
            <v>0</v>
          </cell>
          <cell r="AB175">
            <v>231073.34709080469</v>
          </cell>
          <cell r="AC175">
            <v>0</v>
          </cell>
          <cell r="AD175">
            <v>0</v>
          </cell>
        </row>
        <row r="176">
          <cell r="S176">
            <v>4872454.9914624989</v>
          </cell>
          <cell r="T176">
            <v>191540.32208084859</v>
          </cell>
          <cell r="U176">
            <v>0</v>
          </cell>
          <cell r="V176">
            <v>191540.32208084859</v>
          </cell>
          <cell r="W176">
            <v>27218.974916025032</v>
          </cell>
          <cell r="X176">
            <v>0</v>
          </cell>
          <cell r="Y176">
            <v>27218.974916025032</v>
          </cell>
          <cell r="Z176">
            <v>0</v>
          </cell>
          <cell r="AA176">
            <v>0</v>
          </cell>
          <cell r="AB176">
            <v>218759.2969968736</v>
          </cell>
          <cell r="AC176">
            <v>0</v>
          </cell>
          <cell r="AD176">
            <v>0</v>
          </cell>
        </row>
        <row r="177">
          <cell r="S177">
            <v>4693612.5172286388</v>
          </cell>
          <cell r="T177">
            <v>178842.4742338598</v>
          </cell>
          <cell r="U177">
            <v>0</v>
          </cell>
          <cell r="V177">
            <v>178842.4742338598</v>
          </cell>
          <cell r="W177">
            <v>26189.44568484047</v>
          </cell>
          <cell r="X177">
            <v>0</v>
          </cell>
          <cell r="Y177">
            <v>26189.445684840473</v>
          </cell>
          <cell r="Z177">
            <v>0</v>
          </cell>
          <cell r="AA177">
            <v>0</v>
          </cell>
          <cell r="AB177">
            <v>205031.91991870024</v>
          </cell>
          <cell r="AC177">
            <v>0</v>
          </cell>
          <cell r="AD177">
            <v>0</v>
          </cell>
        </row>
        <row r="178">
          <cell r="S178">
            <v>4527443.8594976533</v>
          </cell>
          <cell r="T178">
            <v>166168.65773098567</v>
          </cell>
          <cell r="U178">
            <v>0</v>
          </cell>
          <cell r="V178">
            <v>166168.65773098567</v>
          </cell>
          <cell r="W178">
            <v>25228.167385833473</v>
          </cell>
          <cell r="X178">
            <v>0</v>
          </cell>
          <cell r="Y178">
            <v>25228.167385833473</v>
          </cell>
          <cell r="Z178">
            <v>0</v>
          </cell>
          <cell r="AA178">
            <v>0</v>
          </cell>
          <cell r="AB178">
            <v>191396.82511681912</v>
          </cell>
          <cell r="AC178">
            <v>0</v>
          </cell>
          <cell r="AD178">
            <v>0</v>
          </cell>
        </row>
        <row r="179">
          <cell r="S179">
            <v>4371943.3719804008</v>
          </cell>
          <cell r="T179">
            <v>155500.48751725227</v>
          </cell>
          <cell r="U179">
            <v>0</v>
          </cell>
          <cell r="V179">
            <v>155500.48751725227</v>
          </cell>
          <cell r="W179">
            <v>24335.010850529427</v>
          </cell>
          <cell r="X179">
            <v>0</v>
          </cell>
          <cell r="Y179">
            <v>24335.010850529427</v>
          </cell>
          <cell r="Z179">
            <v>0</v>
          </cell>
          <cell r="AA179">
            <v>0</v>
          </cell>
          <cell r="AB179">
            <v>179835.49836778169</v>
          </cell>
          <cell r="AC179">
            <v>0</v>
          </cell>
          <cell r="AD179">
            <v>0</v>
          </cell>
        </row>
        <row r="180">
          <cell r="S180">
            <v>4221332.0854621213</v>
          </cell>
          <cell r="T180">
            <v>150611.28651828022</v>
          </cell>
          <cell r="U180">
            <v>0</v>
          </cell>
          <cell r="V180">
            <v>150611.28651828022</v>
          </cell>
          <cell r="W180">
            <v>23499.195730124193</v>
          </cell>
          <cell r="X180">
            <v>0</v>
          </cell>
          <cell r="Y180">
            <v>23499.195730124196</v>
          </cell>
          <cell r="Z180">
            <v>0</v>
          </cell>
          <cell r="AA180">
            <v>0</v>
          </cell>
          <cell r="AB180">
            <v>174110.48224840438</v>
          </cell>
          <cell r="AC180">
            <v>0</v>
          </cell>
          <cell r="AD180">
            <v>0</v>
          </cell>
        </row>
        <row r="181">
          <cell r="S181">
            <v>4069791.304640051</v>
          </cell>
          <cell r="T181">
            <v>151540.78082207014</v>
          </cell>
          <cell r="U181">
            <v>0</v>
          </cell>
          <cell r="V181">
            <v>151540.78082207014</v>
          </cell>
          <cell r="W181">
            <v>22689.660065088436</v>
          </cell>
          <cell r="X181">
            <v>0</v>
          </cell>
          <cell r="Y181">
            <v>22689.660065088439</v>
          </cell>
          <cell r="Z181">
            <v>0</v>
          </cell>
          <cell r="AA181">
            <v>0</v>
          </cell>
          <cell r="AB181">
            <v>174230.44088715856</v>
          </cell>
          <cell r="AC181">
            <v>0</v>
          </cell>
          <cell r="AD181">
            <v>0</v>
          </cell>
        </row>
        <row r="182">
          <cell r="S182">
            <v>3917315.2770910105</v>
          </cell>
          <cell r="T182">
            <v>152476.027549041</v>
          </cell>
          <cell r="U182">
            <v>0</v>
          </cell>
          <cell r="V182">
            <v>152476.027549041</v>
          </cell>
          <cell r="W182">
            <v>21875.128368169808</v>
          </cell>
          <cell r="X182">
            <v>0</v>
          </cell>
          <cell r="Y182">
            <v>21875.128368169808</v>
          </cell>
          <cell r="Z182">
            <v>0</v>
          </cell>
          <cell r="AA182">
            <v>0</v>
          </cell>
          <cell r="AB182">
            <v>174351.1559172108</v>
          </cell>
          <cell r="AC182">
            <v>0</v>
          </cell>
          <cell r="AD182">
            <v>0</v>
          </cell>
        </row>
        <row r="183">
          <cell r="S183">
            <v>3768622.1429372374</v>
          </cell>
          <cell r="T183">
            <v>148693.13415377302</v>
          </cell>
          <cell r="U183">
            <v>0</v>
          </cell>
          <cell r="V183">
            <v>148693.13415377302</v>
          </cell>
          <cell r="W183">
            <v>21055.569720093714</v>
          </cell>
          <cell r="X183">
            <v>0</v>
          </cell>
          <cell r="Y183">
            <v>21055.569720093714</v>
          </cell>
          <cell r="Z183">
            <v>0</v>
          </cell>
          <cell r="AA183">
            <v>0</v>
          </cell>
          <cell r="AB183">
            <v>169748.7038738667</v>
          </cell>
          <cell r="AC183">
            <v>0</v>
          </cell>
          <cell r="AD183">
            <v>0</v>
          </cell>
        </row>
        <row r="184">
          <cell r="S184">
            <v>3618625.8529955838</v>
          </cell>
          <cell r="T184">
            <v>149996.28994165311</v>
          </cell>
          <cell r="U184">
            <v>0</v>
          </cell>
          <cell r="V184">
            <v>149996.28994165311</v>
          </cell>
          <cell r="W184">
            <v>20256.344124017181</v>
          </cell>
          <cell r="X184">
            <v>0</v>
          </cell>
          <cell r="Y184">
            <v>20256.344124017185</v>
          </cell>
          <cell r="Z184">
            <v>0</v>
          </cell>
          <cell r="AA184">
            <v>0</v>
          </cell>
          <cell r="AB184">
            <v>170252.63406567028</v>
          </cell>
          <cell r="AC184">
            <v>0</v>
          </cell>
          <cell r="AD184">
            <v>0</v>
          </cell>
        </row>
        <row r="185">
          <cell r="S185">
            <v>3467702.5778057631</v>
          </cell>
          <cell r="T185">
            <v>150923.2751898212</v>
          </cell>
          <cell r="U185">
            <v>0</v>
          </cell>
          <cell r="V185">
            <v>150923.2751898212</v>
          </cell>
          <cell r="W185">
            <v>19450.114065580798</v>
          </cell>
          <cell r="X185">
            <v>0</v>
          </cell>
          <cell r="Y185">
            <v>19450.114065580798</v>
          </cell>
          <cell r="Z185">
            <v>0</v>
          </cell>
          <cell r="AA185">
            <v>0</v>
          </cell>
          <cell r="AB185">
            <v>170373.38925540197</v>
          </cell>
          <cell r="AC185">
            <v>0</v>
          </cell>
          <cell r="AD185">
            <v>0</v>
          </cell>
        </row>
        <row r="186">
          <cell r="S186">
            <v>3315173.6741631348</v>
          </cell>
          <cell r="T186">
            <v>152528.90364262855</v>
          </cell>
          <cell r="U186">
            <v>0</v>
          </cell>
          <cell r="V186">
            <v>152528.90364262855</v>
          </cell>
          <cell r="W186">
            <v>18638.901461435507</v>
          </cell>
          <cell r="X186">
            <v>0</v>
          </cell>
          <cell r="Y186">
            <v>18638.901461435507</v>
          </cell>
          <cell r="Z186">
            <v>0</v>
          </cell>
          <cell r="AA186">
            <v>0</v>
          </cell>
          <cell r="AB186">
            <v>171167.80510406403</v>
          </cell>
          <cell r="AC186">
            <v>0</v>
          </cell>
          <cell r="AD186">
            <v>0</v>
          </cell>
        </row>
        <row r="187">
          <cell r="S187">
            <v>3161926.1439369824</v>
          </cell>
          <cell r="T187">
            <v>153247.53022615187</v>
          </cell>
          <cell r="U187">
            <v>0</v>
          </cell>
          <cell r="V187">
            <v>153247.53022615187</v>
          </cell>
          <cell r="W187">
            <v>17819.058604356382</v>
          </cell>
          <cell r="X187">
            <v>0</v>
          </cell>
          <cell r="Y187">
            <v>17819.058604356382</v>
          </cell>
          <cell r="Z187">
            <v>0</v>
          </cell>
          <cell r="AA187">
            <v>0</v>
          </cell>
          <cell r="AB187">
            <v>171066.58883050823</v>
          </cell>
          <cell r="AC187">
            <v>0</v>
          </cell>
          <cell r="AD187">
            <v>0</v>
          </cell>
        </row>
        <row r="188">
          <cell r="S188">
            <v>3007731.8020403571</v>
          </cell>
          <cell r="T188">
            <v>154194.34189662521</v>
          </cell>
          <cell r="U188">
            <v>0</v>
          </cell>
          <cell r="V188">
            <v>154194.34189662521</v>
          </cell>
          <cell r="W188">
            <v>16995.353129390816</v>
          </cell>
          <cell r="X188">
            <v>0</v>
          </cell>
          <cell r="Y188">
            <v>16995.353129390816</v>
          </cell>
          <cell r="Z188">
            <v>0</v>
          </cell>
          <cell r="AA188">
            <v>0</v>
          </cell>
          <cell r="AB188">
            <v>171189.69502601601</v>
          </cell>
          <cell r="AC188">
            <v>0</v>
          </cell>
          <cell r="AD188">
            <v>0</v>
          </cell>
        </row>
        <row r="189">
          <cell r="S189">
            <v>2852584.7796118679</v>
          </cell>
          <cell r="T189">
            <v>155147.02242848944</v>
          </cell>
          <cell r="U189">
            <v>0</v>
          </cell>
          <cell r="V189">
            <v>155147.02242848944</v>
          </cell>
          <cell r="W189">
            <v>16166.558541696451</v>
          </cell>
          <cell r="X189">
            <v>0</v>
          </cell>
          <cell r="Y189">
            <v>16166.558541696455</v>
          </cell>
          <cell r="Z189">
            <v>0</v>
          </cell>
          <cell r="AA189">
            <v>0</v>
          </cell>
          <cell r="AB189">
            <v>171313.58097018587</v>
          </cell>
          <cell r="AC189">
            <v>0</v>
          </cell>
          <cell r="AD189">
            <v>0</v>
          </cell>
        </row>
        <row r="190">
          <cell r="S190">
            <v>2696479.1739854822</v>
          </cell>
          <cell r="T190">
            <v>156105.60562638621</v>
          </cell>
          <cell r="U190">
            <v>0</v>
          </cell>
          <cell r="V190">
            <v>156105.60562638621</v>
          </cell>
          <cell r="W190">
            <v>15332.643296143322</v>
          </cell>
          <cell r="X190">
            <v>0</v>
          </cell>
          <cell r="Y190">
            <v>15332.643296143322</v>
          </cell>
          <cell r="Z190">
            <v>0</v>
          </cell>
          <cell r="AA190">
            <v>0</v>
          </cell>
          <cell r="AB190">
            <v>171438.24892252951</v>
          </cell>
          <cell r="AC190">
            <v>0</v>
          </cell>
          <cell r="AD190">
            <v>0</v>
          </cell>
        </row>
        <row r="191">
          <cell r="S191">
            <v>2539409.0731049879</v>
          </cell>
          <cell r="T191">
            <v>157070.1008804937</v>
          </cell>
          <cell r="U191">
            <v>0</v>
          </cell>
          <cell r="V191">
            <v>157070.1008804937</v>
          </cell>
          <cell r="W191">
            <v>14493.575665901497</v>
          </cell>
          <cell r="X191">
            <v>0</v>
          </cell>
          <cell r="Y191">
            <v>14493.575665901499</v>
          </cell>
          <cell r="Z191">
            <v>0</v>
          </cell>
          <cell r="AA191">
            <v>0</v>
          </cell>
          <cell r="AB191">
            <v>171563.67654639517</v>
          </cell>
          <cell r="AC191">
            <v>0</v>
          </cell>
          <cell r="AD191">
            <v>0</v>
          </cell>
        </row>
        <row r="192">
          <cell r="S192">
            <v>2389865.524972369</v>
          </cell>
          <cell r="T192">
            <v>149543.54813261941</v>
          </cell>
          <cell r="U192">
            <v>0</v>
          </cell>
          <cell r="V192">
            <v>149543.54813261941</v>
          </cell>
          <cell r="W192">
            <v>13649.323873668842</v>
          </cell>
          <cell r="X192">
            <v>0</v>
          </cell>
          <cell r="Y192">
            <v>13649.323873668842</v>
          </cell>
          <cell r="Z192">
            <v>0</v>
          </cell>
          <cell r="AA192">
            <v>0</v>
          </cell>
          <cell r="AB192">
            <v>163192.87200628823</v>
          </cell>
          <cell r="AC192">
            <v>0</v>
          </cell>
          <cell r="AD192">
            <v>0</v>
          </cell>
        </row>
        <row r="193">
          <cell r="S193">
            <v>2239401.4201075947</v>
          </cell>
          <cell r="T193">
            <v>150464.10486477433</v>
          </cell>
          <cell r="U193">
            <v>0</v>
          </cell>
          <cell r="V193">
            <v>150464.10486477433</v>
          </cell>
          <cell r="W193">
            <v>12845.527302456014</v>
          </cell>
          <cell r="X193">
            <v>0</v>
          </cell>
          <cell r="Y193">
            <v>12845.527302456014</v>
          </cell>
          <cell r="Z193">
            <v>0</v>
          </cell>
          <cell r="AA193">
            <v>0</v>
          </cell>
          <cell r="AB193">
            <v>163309.63216723033</v>
          </cell>
          <cell r="AC193">
            <v>0</v>
          </cell>
          <cell r="AD193">
            <v>0</v>
          </cell>
        </row>
        <row r="194">
          <cell r="S194">
            <v>2107495.1883230126</v>
          </cell>
          <cell r="T194">
            <v>131906.23178458205</v>
          </cell>
          <cell r="U194">
            <v>0</v>
          </cell>
          <cell r="V194">
            <v>131906.23178458205</v>
          </cell>
          <cell r="W194">
            <v>12036.782738807851</v>
          </cell>
          <cell r="X194">
            <v>0</v>
          </cell>
          <cell r="Y194">
            <v>12036.782738807853</v>
          </cell>
          <cell r="Z194">
            <v>0</v>
          </cell>
          <cell r="AA194">
            <v>0</v>
          </cell>
          <cell r="AB194">
            <v>143943.01452338989</v>
          </cell>
          <cell r="AC194">
            <v>0</v>
          </cell>
          <cell r="AD194">
            <v>0</v>
          </cell>
        </row>
        <row r="195">
          <cell r="S195">
            <v>1974788.2428948954</v>
          </cell>
          <cell r="T195">
            <v>132706.94542811668</v>
          </cell>
          <cell r="U195">
            <v>0</v>
          </cell>
          <cell r="V195">
            <v>132706.94542811668</v>
          </cell>
          <cell r="W195">
            <v>11327.786742965724</v>
          </cell>
          <cell r="X195">
            <v>0</v>
          </cell>
          <cell r="Y195">
            <v>11327.786742965724</v>
          </cell>
          <cell r="Z195">
            <v>0</v>
          </cell>
          <cell r="AA195">
            <v>0</v>
          </cell>
          <cell r="AB195">
            <v>144034.7321710824</v>
          </cell>
          <cell r="AC195">
            <v>0</v>
          </cell>
          <cell r="AD195">
            <v>0</v>
          </cell>
        </row>
        <row r="196">
          <cell r="S196">
            <v>1841275.7140768166</v>
          </cell>
          <cell r="T196">
            <v>133512.52881807907</v>
          </cell>
          <cell r="U196">
            <v>0</v>
          </cell>
          <cell r="V196">
            <v>133512.52881807907</v>
          </cell>
          <cell r="W196">
            <v>10614.486911289596</v>
          </cell>
          <cell r="X196">
            <v>0</v>
          </cell>
          <cell r="Y196">
            <v>10614.486911289596</v>
          </cell>
          <cell r="Z196">
            <v>0</v>
          </cell>
          <cell r="AA196">
            <v>0</v>
          </cell>
          <cell r="AB196">
            <v>144127.01572936864</v>
          </cell>
          <cell r="AC196">
            <v>0</v>
          </cell>
          <cell r="AD196">
            <v>0</v>
          </cell>
        </row>
        <row r="197">
          <cell r="S197">
            <v>1706952.7020737771</v>
          </cell>
          <cell r="T197">
            <v>134323.0120030395</v>
          </cell>
          <cell r="U197">
            <v>0</v>
          </cell>
          <cell r="V197">
            <v>134323.0120030395</v>
          </cell>
          <cell r="W197">
            <v>9896.857068892421</v>
          </cell>
          <cell r="X197">
            <v>0</v>
          </cell>
          <cell r="Y197">
            <v>9896.857068892421</v>
          </cell>
          <cell r="Z197">
            <v>0</v>
          </cell>
          <cell r="AA197">
            <v>0</v>
          </cell>
          <cell r="AB197">
            <v>144219.8690719319</v>
          </cell>
          <cell r="AC197">
            <v>0</v>
          </cell>
          <cell r="AD197">
            <v>0</v>
          </cell>
        </row>
        <row r="198">
          <cell r="S198">
            <v>1571814.2770422087</v>
          </cell>
          <cell r="T198">
            <v>135138.4250315683</v>
          </cell>
          <cell r="U198">
            <v>0</v>
          </cell>
          <cell r="V198">
            <v>135138.4250315683</v>
          </cell>
          <cell r="W198">
            <v>9174.8708793760834</v>
          </cell>
          <cell r="X198">
            <v>0</v>
          </cell>
          <cell r="Y198">
            <v>9174.8708793760834</v>
          </cell>
          <cell r="Z198">
            <v>0</v>
          </cell>
          <cell r="AA198">
            <v>0</v>
          </cell>
          <cell r="AB198">
            <v>144313.29591094438</v>
          </cell>
          <cell r="AC198">
            <v>0</v>
          </cell>
          <cell r="AD198">
            <v>0</v>
          </cell>
        </row>
        <row r="199">
          <cell r="S199">
            <v>1436090.2335456093</v>
          </cell>
          <cell r="T199">
            <v>135724.04349659922</v>
          </cell>
          <cell r="U199">
            <v>0</v>
          </cell>
          <cell r="V199">
            <v>135724.04349659922</v>
          </cell>
          <cell r="W199">
            <v>8448.501844831404</v>
          </cell>
          <cell r="X199">
            <v>0</v>
          </cell>
          <cell r="Y199">
            <v>8448.501844831404</v>
          </cell>
          <cell r="Z199">
            <v>0</v>
          </cell>
          <cell r="AA199">
            <v>0</v>
          </cell>
          <cell r="AB199">
            <v>144172.54534143061</v>
          </cell>
          <cell r="AC199">
            <v>0</v>
          </cell>
          <cell r="AD199">
            <v>0</v>
          </cell>
        </row>
        <row r="200">
          <cell r="S200">
            <v>1299542.3559086486</v>
          </cell>
          <cell r="T200">
            <v>136547.87763696059</v>
          </cell>
          <cell r="U200">
            <v>0</v>
          </cell>
          <cell r="V200">
            <v>136547.87763696059</v>
          </cell>
          <cell r="W200">
            <v>7718.9851110371837</v>
          </cell>
          <cell r="X200">
            <v>0</v>
          </cell>
          <cell r="Y200">
            <v>7718.9851110371847</v>
          </cell>
          <cell r="Z200">
            <v>0</v>
          </cell>
          <cell r="AA200">
            <v>0</v>
          </cell>
          <cell r="AB200">
            <v>144266.86274799774</v>
          </cell>
          <cell r="AC200">
            <v>0</v>
          </cell>
          <cell r="AD200">
            <v>0</v>
          </cell>
        </row>
        <row r="201">
          <cell r="S201">
            <v>1162165.6316541899</v>
          </cell>
          <cell r="T201">
            <v>137376.72425445874</v>
          </cell>
          <cell r="U201">
            <v>0</v>
          </cell>
          <cell r="V201">
            <v>137376.72425445874</v>
          </cell>
          <cell r="W201">
            <v>6985.0402687385204</v>
          </cell>
          <cell r="X201">
            <v>0</v>
          </cell>
          <cell r="Y201">
            <v>6985.0402687385213</v>
          </cell>
          <cell r="Z201">
            <v>0</v>
          </cell>
          <cell r="AA201">
            <v>0</v>
          </cell>
          <cell r="AB201">
            <v>144361.76452319723</v>
          </cell>
          <cell r="AC201">
            <v>0</v>
          </cell>
          <cell r="AD201">
            <v>0</v>
          </cell>
        </row>
        <row r="202">
          <cell r="S202">
            <v>1023955.0201345619</v>
          </cell>
          <cell r="T202">
            <v>138210.61151962829</v>
          </cell>
          <cell r="U202">
            <v>0</v>
          </cell>
          <cell r="V202">
            <v>138210.61151962829</v>
          </cell>
          <cell r="W202">
            <v>6246.6403758708047</v>
          </cell>
          <cell r="X202">
            <v>0</v>
          </cell>
          <cell r="Y202">
            <v>6246.6403758708047</v>
          </cell>
          <cell r="Z202">
            <v>0</v>
          </cell>
          <cell r="AA202">
            <v>0</v>
          </cell>
          <cell r="AB202">
            <v>144457.25189549907</v>
          </cell>
          <cell r="AC202">
            <v>0</v>
          </cell>
          <cell r="AD202">
            <v>0</v>
          </cell>
        </row>
        <row r="203">
          <cell r="S203">
            <v>884905.45065352228</v>
          </cell>
          <cell r="T203">
            <v>139049.56948103959</v>
          </cell>
          <cell r="U203">
            <v>0</v>
          </cell>
          <cell r="V203">
            <v>139049.56948103959</v>
          </cell>
          <cell r="W203">
            <v>5503.7583389528027</v>
          </cell>
          <cell r="X203">
            <v>0</v>
          </cell>
          <cell r="Y203">
            <v>5503.7583389528036</v>
          </cell>
          <cell r="Z203">
            <v>0</v>
          </cell>
          <cell r="AA203">
            <v>0</v>
          </cell>
          <cell r="AB203">
            <v>144553.32781999238</v>
          </cell>
          <cell r="AC203">
            <v>0</v>
          </cell>
          <cell r="AD203">
            <v>0</v>
          </cell>
        </row>
        <row r="204">
          <cell r="S204">
            <v>745011.82058822364</v>
          </cell>
          <cell r="T204">
            <v>139893.63006529864</v>
          </cell>
          <cell r="U204">
            <v>0</v>
          </cell>
          <cell r="V204">
            <v>139893.63006529864</v>
          </cell>
          <cell r="W204">
            <v>4756.3669029922157</v>
          </cell>
          <cell r="X204">
            <v>0</v>
          </cell>
          <cell r="Y204">
            <v>4756.3669029922157</v>
          </cell>
          <cell r="Z204">
            <v>0</v>
          </cell>
          <cell r="AA204">
            <v>0</v>
          </cell>
          <cell r="AB204">
            <v>144649.99696829083</v>
          </cell>
          <cell r="AC204">
            <v>0</v>
          </cell>
          <cell r="AD204">
            <v>0</v>
          </cell>
        </row>
        <row r="205">
          <cell r="S205">
            <v>604268.99726724788</v>
          </cell>
          <cell r="T205">
            <v>140742.8233209757</v>
          </cell>
          <cell r="U205">
            <v>0</v>
          </cell>
          <cell r="V205">
            <v>140742.8233209757</v>
          </cell>
          <cell r="W205">
            <v>4004.4386413912353</v>
          </cell>
          <cell r="X205">
            <v>0</v>
          </cell>
          <cell r="Y205">
            <v>4004.4386413912357</v>
          </cell>
          <cell r="Z205">
            <v>0</v>
          </cell>
          <cell r="AA205">
            <v>0</v>
          </cell>
          <cell r="AB205">
            <v>144747.26196236693</v>
          </cell>
          <cell r="AC205">
            <v>0</v>
          </cell>
          <cell r="AD205">
            <v>0</v>
          </cell>
        </row>
        <row r="206">
          <cell r="S206">
            <v>462671.81421453535</v>
          </cell>
          <cell r="T206">
            <v>141597.18305271244</v>
          </cell>
          <cell r="U206">
            <v>0</v>
          </cell>
          <cell r="V206">
            <v>141597.18305271244</v>
          </cell>
          <cell r="W206">
            <v>3247.9459660409907</v>
          </cell>
          <cell r="X206">
            <v>0</v>
          </cell>
          <cell r="Y206">
            <v>3247.9459660409912</v>
          </cell>
          <cell r="Z206">
            <v>0</v>
          </cell>
          <cell r="AA206">
            <v>0</v>
          </cell>
          <cell r="AB206">
            <v>144845.12901875342</v>
          </cell>
          <cell r="AC206">
            <v>0</v>
          </cell>
          <cell r="AD206">
            <v>0</v>
          </cell>
        </row>
        <row r="207">
          <cell r="S207">
            <v>320215.07678349194</v>
          </cell>
          <cell r="T207">
            <v>142456.73743104347</v>
          </cell>
          <cell r="U207">
            <v>0</v>
          </cell>
          <cell r="V207">
            <v>142456.73743104347</v>
          </cell>
          <cell r="W207">
            <v>2486.8611071326609</v>
          </cell>
          <cell r="X207">
            <v>0</v>
          </cell>
          <cell r="Y207">
            <v>2486.8611071326613</v>
          </cell>
          <cell r="Z207">
            <v>0</v>
          </cell>
          <cell r="AA207">
            <v>0</v>
          </cell>
          <cell r="AB207">
            <v>144943.5985381761</v>
          </cell>
          <cell r="AC207">
            <v>0</v>
          </cell>
          <cell r="AD207">
            <v>0</v>
          </cell>
        </row>
        <row r="208">
          <cell r="S208">
            <v>176893.55652288147</v>
          </cell>
          <cell r="T208">
            <v>143321.52026061044</v>
          </cell>
          <cell r="U208">
            <v>0</v>
          </cell>
          <cell r="V208">
            <v>143321.52026061044</v>
          </cell>
          <cell r="W208">
            <v>1721.1561434408025</v>
          </cell>
          <cell r="X208">
            <v>0</v>
          </cell>
          <cell r="Y208">
            <v>1721.1561434408025</v>
          </cell>
          <cell r="Z208">
            <v>0</v>
          </cell>
          <cell r="AA208">
            <v>0</v>
          </cell>
          <cell r="AB208">
            <v>145042.67640405122</v>
          </cell>
          <cell r="AC208">
            <v>0</v>
          </cell>
          <cell r="AD208">
            <v>0</v>
          </cell>
        </row>
        <row r="209">
          <cell r="S209">
            <v>32701.994932897771</v>
          </cell>
          <cell r="T209">
            <v>144191.5615899837</v>
          </cell>
          <cell r="U209">
            <v>0</v>
          </cell>
          <cell r="V209">
            <v>144191.5615899837</v>
          </cell>
          <cell r="W209">
            <v>950.80297204002125</v>
          </cell>
          <cell r="X209">
            <v>0</v>
          </cell>
          <cell r="Y209">
            <v>950.80297204002136</v>
          </cell>
          <cell r="Z209">
            <v>0</v>
          </cell>
          <cell r="AA209">
            <v>0</v>
          </cell>
          <cell r="AB209">
            <v>145142.36456202369</v>
          </cell>
          <cell r="AC209">
            <v>0</v>
          </cell>
          <cell r="AD209">
            <v>0</v>
          </cell>
        </row>
        <row r="210">
          <cell r="S210">
            <v>-1.4390818416359252E-2</v>
          </cell>
          <cell r="T210">
            <v>32702.009323716189</v>
          </cell>
          <cell r="U210">
            <v>0</v>
          </cell>
          <cell r="V210">
            <v>32702.009323716189</v>
          </cell>
          <cell r="W210">
            <v>175.773328493859</v>
          </cell>
          <cell r="X210">
            <v>0</v>
          </cell>
          <cell r="Y210">
            <v>175.773328493859</v>
          </cell>
          <cell r="Z210">
            <v>0</v>
          </cell>
          <cell r="AA210">
            <v>0</v>
          </cell>
          <cell r="AB210">
            <v>32877.782652210051</v>
          </cell>
          <cell r="AC210">
            <v>0</v>
          </cell>
          <cell r="AD210">
            <v>0</v>
          </cell>
        </row>
        <row r="211">
          <cell r="S211">
            <v>-1.4390818416359252E-2</v>
          </cell>
          <cell r="T211">
            <v>0</v>
          </cell>
          <cell r="U211">
            <v>0</v>
          </cell>
          <cell r="V211">
            <v>0</v>
          </cell>
          <cell r="W211">
            <v>2.8378884507831871E-5</v>
          </cell>
          <cell r="X211">
            <v>0</v>
          </cell>
          <cell r="Y211">
            <v>2.8378884507831875E-5</v>
          </cell>
          <cell r="Z211">
            <v>0</v>
          </cell>
          <cell r="AA211">
            <v>0</v>
          </cell>
          <cell r="AB211">
            <v>2.8378884507831871E-5</v>
          </cell>
          <cell r="AC211">
            <v>0</v>
          </cell>
          <cell r="AD211">
            <v>0</v>
          </cell>
        </row>
        <row r="212">
          <cell r="S212">
            <v>-1.4390818416359252E-2</v>
          </cell>
          <cell r="T212">
            <v>0</v>
          </cell>
          <cell r="U212">
            <v>0</v>
          </cell>
          <cell r="V212">
            <v>0</v>
          </cell>
          <cell r="W212">
            <v>2.8378884507831871E-5</v>
          </cell>
          <cell r="X212">
            <v>0</v>
          </cell>
          <cell r="Y212">
            <v>2.8378884507831875E-5</v>
          </cell>
          <cell r="Z212">
            <v>0</v>
          </cell>
          <cell r="AA212">
            <v>0</v>
          </cell>
          <cell r="AB212">
            <v>2.8378884507831871E-5</v>
          </cell>
          <cell r="AC212">
            <v>0</v>
          </cell>
          <cell r="AD212">
            <v>0</v>
          </cell>
        </row>
        <row r="213">
          <cell r="S213">
            <v>-1.4390818416359252E-2</v>
          </cell>
          <cell r="T213">
            <v>0</v>
          </cell>
          <cell r="U213">
            <v>0</v>
          </cell>
          <cell r="V213">
            <v>0</v>
          </cell>
          <cell r="W213">
            <v>2.8378884507831871E-5</v>
          </cell>
          <cell r="X213">
            <v>0</v>
          </cell>
          <cell r="Y213">
            <v>2.8378884507831875E-5</v>
          </cell>
          <cell r="Z213">
            <v>0</v>
          </cell>
          <cell r="AA213">
            <v>0</v>
          </cell>
          <cell r="AB213">
            <v>2.8378884507831871E-5</v>
          </cell>
          <cell r="AC213">
            <v>0</v>
          </cell>
          <cell r="AD213">
            <v>0</v>
          </cell>
        </row>
        <row r="214">
          <cell r="S214">
            <v>-1.4390818416359252E-2</v>
          </cell>
          <cell r="T214">
            <v>0</v>
          </cell>
          <cell r="U214">
            <v>0</v>
          </cell>
          <cell r="V214">
            <v>0</v>
          </cell>
          <cell r="W214">
            <v>2.8378884507831871E-5</v>
          </cell>
          <cell r="X214">
            <v>0</v>
          </cell>
          <cell r="Y214">
            <v>2.8378884507831875E-5</v>
          </cell>
          <cell r="Z214">
            <v>0</v>
          </cell>
          <cell r="AA214">
            <v>0</v>
          </cell>
          <cell r="AB214">
            <v>2.8378884507831871E-5</v>
          </cell>
          <cell r="AC214">
            <v>0</v>
          </cell>
          <cell r="AD214">
            <v>0</v>
          </cell>
        </row>
        <row r="215">
          <cell r="S215">
            <v>-1.4390818416359252E-2</v>
          </cell>
          <cell r="T215">
            <v>0</v>
          </cell>
          <cell r="U215">
            <v>0</v>
          </cell>
          <cell r="V215">
            <v>0</v>
          </cell>
          <cell r="W215">
            <v>2.8378884507831871E-5</v>
          </cell>
          <cell r="X215">
            <v>0</v>
          </cell>
          <cell r="Y215">
            <v>2.8378884507831875E-5</v>
          </cell>
          <cell r="Z215">
            <v>0</v>
          </cell>
          <cell r="AA215">
            <v>0</v>
          </cell>
          <cell r="AB215">
            <v>2.8378884507831871E-5</v>
          </cell>
          <cell r="AC215">
            <v>0</v>
          </cell>
          <cell r="AD215">
            <v>0</v>
          </cell>
        </row>
        <row r="216">
          <cell r="S216">
            <v>-1.4390818416359252E-2</v>
          </cell>
          <cell r="T216">
            <v>0</v>
          </cell>
          <cell r="U216">
            <v>0</v>
          </cell>
          <cell r="V216">
            <v>0</v>
          </cell>
          <cell r="W216">
            <v>2.8378884507831871E-5</v>
          </cell>
          <cell r="X216">
            <v>0</v>
          </cell>
          <cell r="Y216">
            <v>2.8378884507831875E-5</v>
          </cell>
          <cell r="Z216">
            <v>0</v>
          </cell>
          <cell r="AA216">
            <v>0</v>
          </cell>
          <cell r="AB216">
            <v>2.8378884507831871E-5</v>
          </cell>
          <cell r="AC216">
            <v>0</v>
          </cell>
          <cell r="AD216">
            <v>0</v>
          </cell>
        </row>
        <row r="217">
          <cell r="S217">
            <v>-1.4390818416359252E-2</v>
          </cell>
          <cell r="T217">
            <v>0</v>
          </cell>
          <cell r="U217">
            <v>0</v>
          </cell>
          <cell r="V217">
            <v>0</v>
          </cell>
          <cell r="W217">
            <v>2.8378884507831871E-5</v>
          </cell>
          <cell r="X217">
            <v>0</v>
          </cell>
          <cell r="Y217">
            <v>2.8378884507831875E-5</v>
          </cell>
          <cell r="Z217">
            <v>0</v>
          </cell>
          <cell r="AA217">
            <v>0</v>
          </cell>
          <cell r="AB217">
            <v>2.8378884507831871E-5</v>
          </cell>
          <cell r="AC217">
            <v>0</v>
          </cell>
          <cell r="AD217">
            <v>0</v>
          </cell>
        </row>
        <row r="218">
          <cell r="S218">
            <v>-1.4390818416359252E-2</v>
          </cell>
          <cell r="T218">
            <v>0</v>
          </cell>
          <cell r="U218">
            <v>0</v>
          </cell>
          <cell r="V218">
            <v>0</v>
          </cell>
          <cell r="W218">
            <v>2.8378884507831871E-5</v>
          </cell>
          <cell r="X218">
            <v>0</v>
          </cell>
          <cell r="Y218">
            <v>2.8378884507831875E-5</v>
          </cell>
          <cell r="Z218">
            <v>0</v>
          </cell>
          <cell r="AA218">
            <v>0</v>
          </cell>
          <cell r="AB218">
            <v>2.8378884507831871E-5</v>
          </cell>
          <cell r="AC218">
            <v>0</v>
          </cell>
          <cell r="AD218">
            <v>0</v>
          </cell>
        </row>
        <row r="219">
          <cell r="S219">
            <v>-1.4390818416359252E-2</v>
          </cell>
          <cell r="T219">
            <v>0</v>
          </cell>
          <cell r="U219">
            <v>0</v>
          </cell>
          <cell r="V219">
            <v>0</v>
          </cell>
          <cell r="W219">
            <v>2.8378884507831871E-5</v>
          </cell>
          <cell r="X219">
            <v>0</v>
          </cell>
          <cell r="Y219">
            <v>2.8378884507831875E-5</v>
          </cell>
          <cell r="Z219">
            <v>0</v>
          </cell>
          <cell r="AA219">
            <v>0</v>
          </cell>
          <cell r="AB219">
            <v>2.8378884507831871E-5</v>
          </cell>
          <cell r="AC219">
            <v>0</v>
          </cell>
          <cell r="AD219">
            <v>0</v>
          </cell>
        </row>
        <row r="220">
          <cell r="S220">
            <v>-1.4390818416359252E-2</v>
          </cell>
          <cell r="T220">
            <v>0</v>
          </cell>
          <cell r="U220">
            <v>0</v>
          </cell>
          <cell r="V220">
            <v>0</v>
          </cell>
          <cell r="W220">
            <v>2.8378884507831871E-5</v>
          </cell>
          <cell r="X220">
            <v>0</v>
          </cell>
          <cell r="Y220">
            <v>2.8378884507831875E-5</v>
          </cell>
          <cell r="Z220">
            <v>0</v>
          </cell>
          <cell r="AA220">
            <v>0</v>
          </cell>
          <cell r="AB220">
            <v>2.8378884507831871E-5</v>
          </cell>
          <cell r="AC220">
            <v>0</v>
          </cell>
          <cell r="AD220">
            <v>0</v>
          </cell>
        </row>
        <row r="221">
          <cell r="S221">
            <v>-1.4390818416359252E-2</v>
          </cell>
          <cell r="T221">
            <v>0</v>
          </cell>
          <cell r="U221">
            <v>0</v>
          </cell>
          <cell r="V221">
            <v>0</v>
          </cell>
          <cell r="W221">
            <v>2.8378884507831871E-5</v>
          </cell>
          <cell r="X221">
            <v>0</v>
          </cell>
          <cell r="Y221">
            <v>2.8378884507831875E-5</v>
          </cell>
          <cell r="Z221">
            <v>0</v>
          </cell>
          <cell r="AA221">
            <v>0</v>
          </cell>
          <cell r="AB221">
            <v>2.8378884507831871E-5</v>
          </cell>
          <cell r="AC221">
            <v>0</v>
          </cell>
          <cell r="AD221">
            <v>0</v>
          </cell>
        </row>
        <row r="222">
          <cell r="S222">
            <v>-1.4390818416359252E-2</v>
          </cell>
          <cell r="T222">
            <v>0</v>
          </cell>
          <cell r="U222">
            <v>0</v>
          </cell>
          <cell r="V222">
            <v>0</v>
          </cell>
          <cell r="W222">
            <v>2.8378884507831871E-5</v>
          </cell>
          <cell r="X222">
            <v>0</v>
          </cell>
          <cell r="Y222">
            <v>2.8378884507831875E-5</v>
          </cell>
          <cell r="Z222">
            <v>0</v>
          </cell>
          <cell r="AA222">
            <v>0</v>
          </cell>
          <cell r="AB222">
            <v>2.8378884507831871E-5</v>
          </cell>
          <cell r="AC222">
            <v>0</v>
          </cell>
          <cell r="AD222">
            <v>0</v>
          </cell>
        </row>
        <row r="223">
          <cell r="S223">
            <v>-1.4390818416359252E-2</v>
          </cell>
          <cell r="T223">
            <v>0</v>
          </cell>
          <cell r="U223">
            <v>0</v>
          </cell>
          <cell r="V223">
            <v>0</v>
          </cell>
          <cell r="W223">
            <v>2.8378884507831871E-5</v>
          </cell>
          <cell r="X223">
            <v>0</v>
          </cell>
          <cell r="Y223">
            <v>2.8378884507831875E-5</v>
          </cell>
          <cell r="Z223">
            <v>0</v>
          </cell>
          <cell r="AA223">
            <v>0</v>
          </cell>
          <cell r="AB223">
            <v>2.8378884507831871E-5</v>
          </cell>
          <cell r="AC223">
            <v>0</v>
          </cell>
          <cell r="AD223">
            <v>0</v>
          </cell>
        </row>
        <row r="224">
          <cell r="S224">
            <v>-1.4390818416359252E-2</v>
          </cell>
          <cell r="T224">
            <v>0</v>
          </cell>
          <cell r="U224">
            <v>0</v>
          </cell>
          <cell r="V224">
            <v>0</v>
          </cell>
          <cell r="W224">
            <v>2.8378884507831871E-5</v>
          </cell>
          <cell r="X224">
            <v>0</v>
          </cell>
          <cell r="Y224">
            <v>2.8378884507831875E-5</v>
          </cell>
          <cell r="Z224">
            <v>0</v>
          </cell>
          <cell r="AA224">
            <v>0</v>
          </cell>
          <cell r="AB224">
            <v>2.8378884507831871E-5</v>
          </cell>
          <cell r="AC224">
            <v>0</v>
          </cell>
          <cell r="AD224">
            <v>0</v>
          </cell>
        </row>
        <row r="225">
          <cell r="S225">
            <v>-1.4390818416359252E-2</v>
          </cell>
          <cell r="T225">
            <v>0</v>
          </cell>
          <cell r="U225">
            <v>0</v>
          </cell>
          <cell r="V225">
            <v>0</v>
          </cell>
          <cell r="W225">
            <v>2.8378884507831871E-5</v>
          </cell>
          <cell r="X225">
            <v>0</v>
          </cell>
          <cell r="Y225">
            <v>2.8378884507831875E-5</v>
          </cell>
          <cell r="Z225">
            <v>0</v>
          </cell>
          <cell r="AA225">
            <v>0</v>
          </cell>
          <cell r="AB225">
            <v>2.8378884507831871E-5</v>
          </cell>
          <cell r="AC225">
            <v>0</v>
          </cell>
          <cell r="AD225">
            <v>0</v>
          </cell>
        </row>
        <row r="226">
          <cell r="S226">
            <v>-1.4390818416359252E-2</v>
          </cell>
          <cell r="T226">
            <v>0</v>
          </cell>
          <cell r="U226">
            <v>0</v>
          </cell>
          <cell r="V226">
            <v>0</v>
          </cell>
          <cell r="W226">
            <v>2.8378884507831871E-5</v>
          </cell>
          <cell r="X226">
            <v>0</v>
          </cell>
          <cell r="Y226">
            <v>2.8378884507831875E-5</v>
          </cell>
          <cell r="Z226">
            <v>0</v>
          </cell>
          <cell r="AA226">
            <v>0</v>
          </cell>
          <cell r="AB226">
            <v>2.8378884507831871E-5</v>
          </cell>
          <cell r="AC226">
            <v>0</v>
          </cell>
          <cell r="AD226">
            <v>0</v>
          </cell>
        </row>
        <row r="227">
          <cell r="S227">
            <v>-1.4390818416359252E-2</v>
          </cell>
          <cell r="T227">
            <v>0</v>
          </cell>
          <cell r="U227">
            <v>0</v>
          </cell>
          <cell r="V227">
            <v>0</v>
          </cell>
          <cell r="W227">
            <v>2.8378884507831871E-5</v>
          </cell>
          <cell r="X227">
            <v>0</v>
          </cell>
          <cell r="Y227">
            <v>2.8378884507831875E-5</v>
          </cell>
          <cell r="Z227">
            <v>0</v>
          </cell>
          <cell r="AA227">
            <v>0</v>
          </cell>
          <cell r="AB227">
            <v>2.8378884507831871E-5</v>
          </cell>
          <cell r="AC227">
            <v>0</v>
          </cell>
          <cell r="AD227">
            <v>0</v>
          </cell>
        </row>
        <row r="228">
          <cell r="S228">
            <v>-1.4390818416359252E-2</v>
          </cell>
          <cell r="T228">
            <v>0</v>
          </cell>
          <cell r="U228">
            <v>0</v>
          </cell>
          <cell r="V228">
            <v>0</v>
          </cell>
          <cell r="W228">
            <v>2.8378884507831871E-5</v>
          </cell>
          <cell r="X228">
            <v>0</v>
          </cell>
          <cell r="Y228">
            <v>2.8378884507831875E-5</v>
          </cell>
          <cell r="Z228">
            <v>0</v>
          </cell>
          <cell r="AA228">
            <v>0</v>
          </cell>
          <cell r="AB228">
            <v>2.8378884507831871E-5</v>
          </cell>
          <cell r="AC228">
            <v>0</v>
          </cell>
          <cell r="AD228">
            <v>0</v>
          </cell>
        </row>
        <row r="229">
          <cell r="S229">
            <v>-1.4390818416359252E-2</v>
          </cell>
          <cell r="T229">
            <v>0</v>
          </cell>
          <cell r="U229">
            <v>0</v>
          </cell>
          <cell r="V229">
            <v>0</v>
          </cell>
          <cell r="W229">
            <v>2.8378884507831871E-5</v>
          </cell>
          <cell r="X229">
            <v>0</v>
          </cell>
          <cell r="Y229">
            <v>2.8378884507831875E-5</v>
          </cell>
          <cell r="Z229">
            <v>0</v>
          </cell>
          <cell r="AA229">
            <v>0</v>
          </cell>
          <cell r="AB229">
            <v>2.8378884507831871E-5</v>
          </cell>
          <cell r="AC229">
            <v>0</v>
          </cell>
          <cell r="AD229">
            <v>0</v>
          </cell>
        </row>
        <row r="230">
          <cell r="S230">
            <v>-1.4390818416359252E-2</v>
          </cell>
          <cell r="T230">
            <v>0</v>
          </cell>
          <cell r="U230">
            <v>0</v>
          </cell>
          <cell r="V230">
            <v>0</v>
          </cell>
          <cell r="W230">
            <v>2.8378884507831871E-5</v>
          </cell>
          <cell r="X230">
            <v>0</v>
          </cell>
          <cell r="Y230">
            <v>2.8378884507831875E-5</v>
          </cell>
          <cell r="Z230">
            <v>0</v>
          </cell>
          <cell r="AA230">
            <v>0</v>
          </cell>
          <cell r="AB230">
            <v>2.8378884507831871E-5</v>
          </cell>
          <cell r="AC230">
            <v>0</v>
          </cell>
          <cell r="AD230">
            <v>0</v>
          </cell>
        </row>
        <row r="231">
          <cell r="S231">
            <v>-1.4390818416359252E-2</v>
          </cell>
          <cell r="T231">
            <v>0</v>
          </cell>
          <cell r="U231">
            <v>0</v>
          </cell>
          <cell r="V231">
            <v>0</v>
          </cell>
          <cell r="W231">
            <v>2.8378884507831871E-5</v>
          </cell>
          <cell r="X231">
            <v>0</v>
          </cell>
          <cell r="Y231">
            <v>2.8378884507831875E-5</v>
          </cell>
          <cell r="Z231">
            <v>0</v>
          </cell>
          <cell r="AA231">
            <v>0</v>
          </cell>
          <cell r="AB231">
            <v>2.8378884507831871E-5</v>
          </cell>
          <cell r="AC231">
            <v>0</v>
          </cell>
          <cell r="AD231">
            <v>0</v>
          </cell>
        </row>
        <row r="232">
          <cell r="S232">
            <v>-1.4390818416359252E-2</v>
          </cell>
          <cell r="T232">
            <v>0</v>
          </cell>
          <cell r="U232">
            <v>0</v>
          </cell>
          <cell r="V232">
            <v>0</v>
          </cell>
          <cell r="W232">
            <v>2.8378884507831871E-5</v>
          </cell>
          <cell r="X232">
            <v>0</v>
          </cell>
          <cell r="Y232">
            <v>2.8378884507831875E-5</v>
          </cell>
          <cell r="Z232">
            <v>0</v>
          </cell>
          <cell r="AA232">
            <v>0</v>
          </cell>
          <cell r="AB232">
            <v>2.8378884507831871E-5</v>
          </cell>
          <cell r="AC232">
            <v>0</v>
          </cell>
          <cell r="AD232">
            <v>0</v>
          </cell>
        </row>
        <row r="233">
          <cell r="S233">
            <v>-1.4390818416359252E-2</v>
          </cell>
          <cell r="T233">
            <v>0</v>
          </cell>
          <cell r="U233">
            <v>0</v>
          </cell>
          <cell r="V233">
            <v>0</v>
          </cell>
          <cell r="W233">
            <v>2.8378884507831871E-5</v>
          </cell>
          <cell r="X233">
            <v>0</v>
          </cell>
          <cell r="Y233">
            <v>2.8378884507831875E-5</v>
          </cell>
          <cell r="Z233">
            <v>0</v>
          </cell>
          <cell r="AA233">
            <v>0</v>
          </cell>
          <cell r="AB233">
            <v>2.8378884507831871E-5</v>
          </cell>
          <cell r="AC233">
            <v>0</v>
          </cell>
          <cell r="AD233">
            <v>0</v>
          </cell>
        </row>
        <row r="234">
          <cell r="S234">
            <v>-1.4390818416359252E-2</v>
          </cell>
          <cell r="T234">
            <v>0</v>
          </cell>
          <cell r="U234">
            <v>0</v>
          </cell>
          <cell r="V234">
            <v>0</v>
          </cell>
          <cell r="W234">
            <v>2.8378884507831871E-5</v>
          </cell>
          <cell r="X234">
            <v>0</v>
          </cell>
          <cell r="Y234">
            <v>2.8378884507831875E-5</v>
          </cell>
          <cell r="Z234">
            <v>0</v>
          </cell>
          <cell r="AA234">
            <v>0</v>
          </cell>
          <cell r="AB234">
            <v>2.8378884507831871E-5</v>
          </cell>
          <cell r="AC234">
            <v>0</v>
          </cell>
          <cell r="AD234">
            <v>0</v>
          </cell>
        </row>
        <row r="235">
          <cell r="S235">
            <v>-1.4390818416359252E-2</v>
          </cell>
          <cell r="T235">
            <v>0</v>
          </cell>
          <cell r="U235">
            <v>0</v>
          </cell>
          <cell r="V235">
            <v>0</v>
          </cell>
          <cell r="W235">
            <v>2.8378884507831871E-5</v>
          </cell>
          <cell r="X235">
            <v>0</v>
          </cell>
          <cell r="Y235">
            <v>2.8378884507831875E-5</v>
          </cell>
          <cell r="Z235">
            <v>0</v>
          </cell>
          <cell r="AA235">
            <v>0</v>
          </cell>
          <cell r="AB235">
            <v>2.8378884507831871E-5</v>
          </cell>
          <cell r="AC235">
            <v>0</v>
          </cell>
          <cell r="AD235">
            <v>0</v>
          </cell>
        </row>
        <row r="236">
          <cell r="S236">
            <v>-1.4390818416359252E-2</v>
          </cell>
          <cell r="T236">
            <v>0</v>
          </cell>
          <cell r="U236">
            <v>0</v>
          </cell>
          <cell r="V236">
            <v>0</v>
          </cell>
          <cell r="W236">
            <v>2.8378884507831871E-5</v>
          </cell>
          <cell r="X236">
            <v>0</v>
          </cell>
          <cell r="Y236">
            <v>2.8378884507831875E-5</v>
          </cell>
          <cell r="Z236">
            <v>0</v>
          </cell>
          <cell r="AA236">
            <v>0</v>
          </cell>
          <cell r="AB236">
            <v>2.8378884507831871E-5</v>
          </cell>
          <cell r="AC236">
            <v>0</v>
          </cell>
          <cell r="AD236">
            <v>0</v>
          </cell>
        </row>
        <row r="237">
          <cell r="S237">
            <v>-1.4390818416359252E-2</v>
          </cell>
          <cell r="T237">
            <v>0</v>
          </cell>
          <cell r="U237">
            <v>0</v>
          </cell>
          <cell r="V237">
            <v>0</v>
          </cell>
          <cell r="W237">
            <v>2.8378884507831871E-5</v>
          </cell>
          <cell r="X237">
            <v>0</v>
          </cell>
          <cell r="Y237">
            <v>2.8378884507831875E-5</v>
          </cell>
          <cell r="Z237">
            <v>0</v>
          </cell>
          <cell r="AA237">
            <v>0</v>
          </cell>
          <cell r="AB237">
            <v>2.8378884507831871E-5</v>
          </cell>
          <cell r="AC237">
            <v>0</v>
          </cell>
          <cell r="AD237">
            <v>0</v>
          </cell>
        </row>
        <row r="238">
          <cell r="S238">
            <v>-1.4390818416359252E-2</v>
          </cell>
          <cell r="T238">
            <v>0</v>
          </cell>
          <cell r="U238">
            <v>0</v>
          </cell>
          <cell r="V238">
            <v>0</v>
          </cell>
          <cell r="W238">
            <v>2.8378884507831871E-5</v>
          </cell>
          <cell r="X238">
            <v>0</v>
          </cell>
          <cell r="Y238">
            <v>2.8378884507831875E-5</v>
          </cell>
          <cell r="Z238">
            <v>0</v>
          </cell>
          <cell r="AA238">
            <v>0</v>
          </cell>
          <cell r="AB238">
            <v>2.8378884507831871E-5</v>
          </cell>
          <cell r="AC238">
            <v>0</v>
          </cell>
          <cell r="AD238">
            <v>0</v>
          </cell>
        </row>
        <row r="239">
          <cell r="S239">
            <v>-1.4390818416359252E-2</v>
          </cell>
          <cell r="T239">
            <v>0</v>
          </cell>
          <cell r="U239">
            <v>0</v>
          </cell>
          <cell r="V239">
            <v>0</v>
          </cell>
          <cell r="W239">
            <v>2.8378884507831871E-5</v>
          </cell>
          <cell r="X239">
            <v>0</v>
          </cell>
          <cell r="Y239">
            <v>2.8378884507831875E-5</v>
          </cell>
          <cell r="Z239">
            <v>0</v>
          </cell>
          <cell r="AA239">
            <v>0</v>
          </cell>
          <cell r="AB239">
            <v>2.8378884507831871E-5</v>
          </cell>
          <cell r="AC239">
            <v>0</v>
          </cell>
          <cell r="AD239">
            <v>0</v>
          </cell>
        </row>
        <row r="240">
          <cell r="S240">
            <v>-1.4390818416359252E-2</v>
          </cell>
          <cell r="T240">
            <v>0</v>
          </cell>
          <cell r="U240">
            <v>0</v>
          </cell>
          <cell r="V240">
            <v>0</v>
          </cell>
          <cell r="W240">
            <v>2.8378884507831871E-5</v>
          </cell>
          <cell r="X240">
            <v>0</v>
          </cell>
          <cell r="Y240">
            <v>2.8378884507831875E-5</v>
          </cell>
          <cell r="Z240">
            <v>0</v>
          </cell>
          <cell r="AA240">
            <v>0</v>
          </cell>
          <cell r="AB240">
            <v>2.8378884507831871E-5</v>
          </cell>
          <cell r="AC240">
            <v>0</v>
          </cell>
          <cell r="AD240">
            <v>0</v>
          </cell>
        </row>
        <row r="241">
          <cell r="S241">
            <v>-1.4390818416359252E-2</v>
          </cell>
          <cell r="T241">
            <v>0</v>
          </cell>
          <cell r="U241">
            <v>0</v>
          </cell>
          <cell r="V241">
            <v>0</v>
          </cell>
          <cell r="W241">
            <v>2.8378884507831871E-5</v>
          </cell>
          <cell r="X241">
            <v>0</v>
          </cell>
          <cell r="Y241">
            <v>2.8378884507831875E-5</v>
          </cell>
          <cell r="Z241">
            <v>0</v>
          </cell>
          <cell r="AA241">
            <v>0</v>
          </cell>
          <cell r="AB241">
            <v>2.8378884507831871E-5</v>
          </cell>
          <cell r="AC241">
            <v>0</v>
          </cell>
          <cell r="AD241">
            <v>0</v>
          </cell>
        </row>
        <row r="242">
          <cell r="S242">
            <v>-1.4390818416359252E-2</v>
          </cell>
          <cell r="T242">
            <v>0</v>
          </cell>
          <cell r="U242">
            <v>0</v>
          </cell>
          <cell r="V242">
            <v>0</v>
          </cell>
          <cell r="W242">
            <v>2.8378884507831871E-5</v>
          </cell>
          <cell r="X242">
            <v>0</v>
          </cell>
          <cell r="Y242">
            <v>2.8378884507831875E-5</v>
          </cell>
          <cell r="Z242">
            <v>0</v>
          </cell>
          <cell r="AA242">
            <v>0</v>
          </cell>
          <cell r="AB242">
            <v>2.8378884507831871E-5</v>
          </cell>
          <cell r="AC242">
            <v>0</v>
          </cell>
          <cell r="AD242">
            <v>0</v>
          </cell>
        </row>
        <row r="243">
          <cell r="S243">
            <v>-1.4390818416359252E-2</v>
          </cell>
          <cell r="T243">
            <v>0</v>
          </cell>
          <cell r="U243">
            <v>0</v>
          </cell>
          <cell r="V243">
            <v>0</v>
          </cell>
          <cell r="W243">
            <v>2.8378884507831871E-5</v>
          </cell>
          <cell r="X243">
            <v>0</v>
          </cell>
          <cell r="Y243">
            <v>2.8378884507831875E-5</v>
          </cell>
          <cell r="Z243">
            <v>0</v>
          </cell>
          <cell r="AA243">
            <v>0</v>
          </cell>
          <cell r="AB243">
            <v>2.8378884507831871E-5</v>
          </cell>
          <cell r="AC243">
            <v>0</v>
          </cell>
          <cell r="AD243">
            <v>0</v>
          </cell>
        </row>
        <row r="244">
          <cell r="S244">
            <v>-1.4390818416359252E-2</v>
          </cell>
          <cell r="T244">
            <v>0</v>
          </cell>
          <cell r="U244">
            <v>0</v>
          </cell>
          <cell r="V244">
            <v>0</v>
          </cell>
          <cell r="W244">
            <v>2.8378884507831871E-5</v>
          </cell>
          <cell r="X244">
            <v>0</v>
          </cell>
          <cell r="Y244">
            <v>2.8378884507831875E-5</v>
          </cell>
          <cell r="Z244">
            <v>0</v>
          </cell>
          <cell r="AA244">
            <v>0</v>
          </cell>
          <cell r="AB244">
            <v>2.8378884507831871E-5</v>
          </cell>
          <cell r="AC244">
            <v>0</v>
          </cell>
          <cell r="AD244">
            <v>0</v>
          </cell>
        </row>
        <row r="245">
          <cell r="S245">
            <v>-1.4390818416359252E-2</v>
          </cell>
          <cell r="T245">
            <v>0</v>
          </cell>
          <cell r="U245">
            <v>0</v>
          </cell>
          <cell r="V245">
            <v>0</v>
          </cell>
          <cell r="W245">
            <v>2.8378884507831871E-5</v>
          </cell>
          <cell r="X245">
            <v>0</v>
          </cell>
          <cell r="Y245">
            <v>2.8378884507831875E-5</v>
          </cell>
          <cell r="Z245">
            <v>0</v>
          </cell>
          <cell r="AA245">
            <v>0</v>
          </cell>
          <cell r="AB245">
            <v>2.8378884507831871E-5</v>
          </cell>
          <cell r="AC245">
            <v>0</v>
          </cell>
          <cell r="AD245">
            <v>0</v>
          </cell>
        </row>
        <row r="246">
          <cell r="S246">
            <v>-1.4390818416359252E-2</v>
          </cell>
          <cell r="T246">
            <v>0</v>
          </cell>
          <cell r="U246">
            <v>0</v>
          </cell>
          <cell r="V246">
            <v>0</v>
          </cell>
          <cell r="W246">
            <v>2.8378884507831871E-5</v>
          </cell>
          <cell r="X246">
            <v>0</v>
          </cell>
          <cell r="Y246">
            <v>2.8378884507831875E-5</v>
          </cell>
          <cell r="Z246">
            <v>0</v>
          </cell>
          <cell r="AA246">
            <v>0</v>
          </cell>
          <cell r="AB246">
            <v>2.8378884507831871E-5</v>
          </cell>
          <cell r="AC246">
            <v>0</v>
          </cell>
          <cell r="AD246">
            <v>0</v>
          </cell>
        </row>
        <row r="247">
          <cell r="S247">
            <v>-1.4390818416359252E-2</v>
          </cell>
          <cell r="T247">
            <v>0</v>
          </cell>
          <cell r="U247">
            <v>0</v>
          </cell>
          <cell r="V247">
            <v>0</v>
          </cell>
          <cell r="W247">
            <v>2.8378884507831871E-5</v>
          </cell>
          <cell r="X247">
            <v>0</v>
          </cell>
          <cell r="Y247">
            <v>2.8378884507831875E-5</v>
          </cell>
          <cell r="Z247">
            <v>0</v>
          </cell>
          <cell r="AA247">
            <v>0</v>
          </cell>
          <cell r="AB247">
            <v>2.8378884507831871E-5</v>
          </cell>
          <cell r="AC247">
            <v>0</v>
          </cell>
          <cell r="AD247">
            <v>0</v>
          </cell>
        </row>
        <row r="248">
          <cell r="S248">
            <v>-1.4390818416359252E-2</v>
          </cell>
          <cell r="T248">
            <v>0</v>
          </cell>
          <cell r="U248">
            <v>0</v>
          </cell>
          <cell r="V248">
            <v>0</v>
          </cell>
          <cell r="W248">
            <v>2.8378884507831871E-5</v>
          </cell>
          <cell r="X248">
            <v>0</v>
          </cell>
          <cell r="Y248">
            <v>2.8378884507831875E-5</v>
          </cell>
          <cell r="Z248">
            <v>0</v>
          </cell>
          <cell r="AA248">
            <v>0</v>
          </cell>
          <cell r="AB248">
            <v>2.8378884507831871E-5</v>
          </cell>
          <cell r="AC248">
            <v>0</v>
          </cell>
          <cell r="AD248">
            <v>0</v>
          </cell>
        </row>
        <row r="249">
          <cell r="S249">
            <v>-1.4390818416359252E-2</v>
          </cell>
          <cell r="T249">
            <v>0</v>
          </cell>
          <cell r="U249">
            <v>0</v>
          </cell>
          <cell r="V249">
            <v>0</v>
          </cell>
          <cell r="W249">
            <v>2.8378884507831871E-5</v>
          </cell>
          <cell r="X249">
            <v>0</v>
          </cell>
          <cell r="Y249">
            <v>2.8378884507831875E-5</v>
          </cell>
          <cell r="Z249">
            <v>0</v>
          </cell>
          <cell r="AA249">
            <v>0</v>
          </cell>
          <cell r="AB249">
            <v>2.8378884507831871E-5</v>
          </cell>
          <cell r="AC249">
            <v>0</v>
          </cell>
          <cell r="AD249">
            <v>0</v>
          </cell>
        </row>
        <row r="250">
          <cell r="S250">
            <v>-1.4390818416359252E-2</v>
          </cell>
          <cell r="T250">
            <v>0</v>
          </cell>
          <cell r="U250">
            <v>0</v>
          </cell>
          <cell r="V250">
            <v>0</v>
          </cell>
          <cell r="W250">
            <v>2.8378884507831871E-5</v>
          </cell>
          <cell r="X250">
            <v>0</v>
          </cell>
          <cell r="Y250">
            <v>2.8378884507831875E-5</v>
          </cell>
          <cell r="Z250">
            <v>0</v>
          </cell>
          <cell r="AA250">
            <v>0</v>
          </cell>
          <cell r="AB250">
            <v>2.8378884507831871E-5</v>
          </cell>
          <cell r="AC250">
            <v>0</v>
          </cell>
          <cell r="AD250">
            <v>0</v>
          </cell>
        </row>
        <row r="251">
          <cell r="S251">
            <v>-1.4390818416359252E-2</v>
          </cell>
          <cell r="T251">
            <v>0</v>
          </cell>
          <cell r="U251">
            <v>0</v>
          </cell>
          <cell r="V251">
            <v>0</v>
          </cell>
          <cell r="W251">
            <v>2.8378884507831871E-5</v>
          </cell>
          <cell r="X251">
            <v>0</v>
          </cell>
          <cell r="Y251">
            <v>2.8378884507831875E-5</v>
          </cell>
          <cell r="Z251">
            <v>0</v>
          </cell>
          <cell r="AA251">
            <v>0</v>
          </cell>
          <cell r="AB251">
            <v>2.8378884507831871E-5</v>
          </cell>
          <cell r="AC251">
            <v>0</v>
          </cell>
          <cell r="AD251">
            <v>0</v>
          </cell>
        </row>
        <row r="252">
          <cell r="S252">
            <v>-1.4390818416359252E-2</v>
          </cell>
          <cell r="T252">
            <v>0</v>
          </cell>
          <cell r="U252">
            <v>0</v>
          </cell>
          <cell r="V252">
            <v>0</v>
          </cell>
          <cell r="W252">
            <v>2.8378884507831871E-5</v>
          </cell>
          <cell r="X252">
            <v>0</v>
          </cell>
          <cell r="Y252">
            <v>2.8378884507831875E-5</v>
          </cell>
          <cell r="Z252">
            <v>0</v>
          </cell>
          <cell r="AA252">
            <v>0</v>
          </cell>
          <cell r="AB252">
            <v>2.8378884507831871E-5</v>
          </cell>
          <cell r="AC252">
            <v>0</v>
          </cell>
          <cell r="AD252">
            <v>0</v>
          </cell>
        </row>
        <row r="253">
          <cell r="S253">
            <v>-1.4390818416359252E-2</v>
          </cell>
          <cell r="T253">
            <v>0</v>
          </cell>
          <cell r="U253">
            <v>0</v>
          </cell>
          <cell r="V253">
            <v>0</v>
          </cell>
          <cell r="W253">
            <v>2.8378884507831871E-5</v>
          </cell>
          <cell r="X253">
            <v>0</v>
          </cell>
          <cell r="Y253">
            <v>2.8378884507831875E-5</v>
          </cell>
          <cell r="Z253">
            <v>0</v>
          </cell>
          <cell r="AA253">
            <v>0</v>
          </cell>
          <cell r="AB253">
            <v>2.8378884507831871E-5</v>
          </cell>
          <cell r="AC253">
            <v>0</v>
          </cell>
          <cell r="AD253">
            <v>0</v>
          </cell>
        </row>
        <row r="254">
          <cell r="S254">
            <v>-1.4390818416359252E-2</v>
          </cell>
          <cell r="T254">
            <v>0</v>
          </cell>
          <cell r="U254">
            <v>0</v>
          </cell>
          <cell r="V254">
            <v>0</v>
          </cell>
          <cell r="W254">
            <v>2.8378884507831871E-5</v>
          </cell>
          <cell r="X254">
            <v>0</v>
          </cell>
          <cell r="Y254">
            <v>2.8378884507831875E-5</v>
          </cell>
          <cell r="Z254">
            <v>0</v>
          </cell>
          <cell r="AA254">
            <v>0</v>
          </cell>
          <cell r="AB254">
            <v>2.8378884507831871E-5</v>
          </cell>
          <cell r="AC254">
            <v>0</v>
          </cell>
          <cell r="AD254">
            <v>0</v>
          </cell>
        </row>
        <row r="255">
          <cell r="S255">
            <v>-1.4390818416359252E-2</v>
          </cell>
          <cell r="T255">
            <v>0</v>
          </cell>
          <cell r="U255">
            <v>0</v>
          </cell>
          <cell r="V255">
            <v>0</v>
          </cell>
          <cell r="W255">
            <v>2.8378884507831871E-5</v>
          </cell>
          <cell r="X255">
            <v>0</v>
          </cell>
          <cell r="Y255">
            <v>2.8378884507831875E-5</v>
          </cell>
          <cell r="Z255">
            <v>0</v>
          </cell>
          <cell r="AA255">
            <v>0</v>
          </cell>
          <cell r="AB255">
            <v>2.8378884507831871E-5</v>
          </cell>
          <cell r="AC255">
            <v>0</v>
          </cell>
          <cell r="AD255">
            <v>0</v>
          </cell>
        </row>
        <row r="256">
          <cell r="S256">
            <v>-1.4390818416359252E-2</v>
          </cell>
          <cell r="T256">
            <v>0</v>
          </cell>
          <cell r="U256">
            <v>0</v>
          </cell>
          <cell r="V256">
            <v>0</v>
          </cell>
          <cell r="W256">
            <v>2.8378884507831871E-5</v>
          </cell>
          <cell r="X256">
            <v>0</v>
          </cell>
          <cell r="Y256">
            <v>2.8378884507831875E-5</v>
          </cell>
          <cell r="Z256">
            <v>0</v>
          </cell>
          <cell r="AA256">
            <v>0</v>
          </cell>
          <cell r="AB256">
            <v>2.8378884507831871E-5</v>
          </cell>
          <cell r="AC256">
            <v>0</v>
          </cell>
          <cell r="AD256">
            <v>0</v>
          </cell>
        </row>
        <row r="257">
          <cell r="S257">
            <v>-1.4390818416359252E-2</v>
          </cell>
          <cell r="T257">
            <v>0</v>
          </cell>
          <cell r="U257">
            <v>0</v>
          </cell>
          <cell r="V257">
            <v>0</v>
          </cell>
          <cell r="W257">
            <v>2.8378884507831871E-5</v>
          </cell>
          <cell r="X257">
            <v>0</v>
          </cell>
          <cell r="Y257">
            <v>2.8378884507831875E-5</v>
          </cell>
          <cell r="Z257">
            <v>0</v>
          </cell>
          <cell r="AA257">
            <v>0</v>
          </cell>
          <cell r="AB257">
            <v>2.8378884507831871E-5</v>
          </cell>
          <cell r="AC257">
            <v>0</v>
          </cell>
          <cell r="AD257">
            <v>0</v>
          </cell>
        </row>
        <row r="258">
          <cell r="S258">
            <v>-1.4390818416359252E-2</v>
          </cell>
          <cell r="T258">
            <v>0</v>
          </cell>
          <cell r="U258">
            <v>0</v>
          </cell>
          <cell r="V258">
            <v>0</v>
          </cell>
          <cell r="W258">
            <v>2.8378884507831871E-5</v>
          </cell>
          <cell r="X258">
            <v>0</v>
          </cell>
          <cell r="Y258">
            <v>2.8378884507831875E-5</v>
          </cell>
          <cell r="Z258">
            <v>0</v>
          </cell>
          <cell r="AA258">
            <v>0</v>
          </cell>
          <cell r="AB258">
            <v>2.8378884507831871E-5</v>
          </cell>
          <cell r="AC258">
            <v>0</v>
          </cell>
          <cell r="AD258">
            <v>0</v>
          </cell>
        </row>
        <row r="259">
          <cell r="S259">
            <v>-1.4390818416359252E-2</v>
          </cell>
          <cell r="T259">
            <v>0</v>
          </cell>
          <cell r="U259">
            <v>0</v>
          </cell>
          <cell r="V259">
            <v>0</v>
          </cell>
          <cell r="W259">
            <v>2.8378884507831871E-5</v>
          </cell>
          <cell r="X259">
            <v>0</v>
          </cell>
          <cell r="Y259">
            <v>2.8378884507831875E-5</v>
          </cell>
          <cell r="Z259">
            <v>0</v>
          </cell>
          <cell r="AA259">
            <v>0</v>
          </cell>
          <cell r="AB259">
            <v>2.8378884507831871E-5</v>
          </cell>
          <cell r="AC259">
            <v>0</v>
          </cell>
          <cell r="AD259">
            <v>0</v>
          </cell>
        </row>
        <row r="260">
          <cell r="S260">
            <v>-1.4390818416359252E-2</v>
          </cell>
          <cell r="T260">
            <v>0</v>
          </cell>
          <cell r="U260">
            <v>0</v>
          </cell>
          <cell r="V260">
            <v>0</v>
          </cell>
          <cell r="W260">
            <v>2.8378884507831871E-5</v>
          </cell>
          <cell r="X260">
            <v>0</v>
          </cell>
          <cell r="Y260">
            <v>2.8378884507831875E-5</v>
          </cell>
          <cell r="Z260">
            <v>0</v>
          </cell>
          <cell r="AA260">
            <v>0</v>
          </cell>
          <cell r="AB260">
            <v>2.8378884507831871E-5</v>
          </cell>
          <cell r="AC260">
            <v>0</v>
          </cell>
          <cell r="AD260">
            <v>0</v>
          </cell>
        </row>
        <row r="261">
          <cell r="S261">
            <v>-1.4390818416359252E-2</v>
          </cell>
          <cell r="T261">
            <v>0</v>
          </cell>
          <cell r="U261">
            <v>0</v>
          </cell>
          <cell r="V261">
            <v>0</v>
          </cell>
          <cell r="W261">
            <v>2.8378884507831871E-5</v>
          </cell>
          <cell r="X261">
            <v>0</v>
          </cell>
          <cell r="Y261">
            <v>2.8378884507831875E-5</v>
          </cell>
          <cell r="Z261">
            <v>0</v>
          </cell>
          <cell r="AA261">
            <v>0</v>
          </cell>
          <cell r="AB261">
            <v>2.8378884507831871E-5</v>
          </cell>
          <cell r="AC261">
            <v>0</v>
          </cell>
          <cell r="AD261">
            <v>0</v>
          </cell>
        </row>
        <row r="262">
          <cell r="S262">
            <v>-1.4390818416359252E-2</v>
          </cell>
          <cell r="T262">
            <v>0</v>
          </cell>
          <cell r="U262">
            <v>0</v>
          </cell>
          <cell r="V262">
            <v>0</v>
          </cell>
          <cell r="W262">
            <v>2.8378884507831871E-5</v>
          </cell>
          <cell r="X262">
            <v>0</v>
          </cell>
          <cell r="Y262">
            <v>2.8378884507831875E-5</v>
          </cell>
          <cell r="Z262">
            <v>0</v>
          </cell>
          <cell r="AA262">
            <v>0</v>
          </cell>
          <cell r="AB262">
            <v>2.8378884507831871E-5</v>
          </cell>
          <cell r="AC262">
            <v>0</v>
          </cell>
          <cell r="AD262">
            <v>0</v>
          </cell>
        </row>
        <row r="263">
          <cell r="S263">
            <v>-1.4390818416359252E-2</v>
          </cell>
          <cell r="T263">
            <v>0</v>
          </cell>
          <cell r="U263">
            <v>0</v>
          </cell>
          <cell r="V263">
            <v>0</v>
          </cell>
          <cell r="W263">
            <v>2.8378884507831871E-5</v>
          </cell>
          <cell r="X263">
            <v>0</v>
          </cell>
          <cell r="Y263">
            <v>2.8378884507831875E-5</v>
          </cell>
          <cell r="Z263">
            <v>0</v>
          </cell>
          <cell r="AA263">
            <v>0</v>
          </cell>
          <cell r="AB263">
            <v>2.8378884507831871E-5</v>
          </cell>
          <cell r="AC263">
            <v>0</v>
          </cell>
          <cell r="AD263">
            <v>0</v>
          </cell>
        </row>
        <row r="264">
          <cell r="S264">
            <v>-1.4390818416359252E-2</v>
          </cell>
          <cell r="T264">
            <v>0</v>
          </cell>
          <cell r="U264">
            <v>0</v>
          </cell>
          <cell r="V264">
            <v>0</v>
          </cell>
          <cell r="W264">
            <v>2.8378884507831871E-5</v>
          </cell>
          <cell r="X264">
            <v>0</v>
          </cell>
          <cell r="Y264">
            <v>2.8378884507831875E-5</v>
          </cell>
          <cell r="Z264">
            <v>0</v>
          </cell>
          <cell r="AA264">
            <v>0</v>
          </cell>
          <cell r="AB264">
            <v>2.8378884507831871E-5</v>
          </cell>
          <cell r="AC264">
            <v>0</v>
          </cell>
          <cell r="AD264">
            <v>0</v>
          </cell>
        </row>
        <row r="265">
          <cell r="S265">
            <v>-1.4390818416359252E-2</v>
          </cell>
          <cell r="T265">
            <v>0</v>
          </cell>
          <cell r="U265">
            <v>0</v>
          </cell>
          <cell r="V265">
            <v>0</v>
          </cell>
          <cell r="W265">
            <v>2.8378884507831871E-5</v>
          </cell>
          <cell r="X265">
            <v>0</v>
          </cell>
          <cell r="Y265">
            <v>2.8378884507831875E-5</v>
          </cell>
          <cell r="Z265">
            <v>0</v>
          </cell>
          <cell r="AA265">
            <v>0</v>
          </cell>
          <cell r="AB265">
            <v>2.8378884507831871E-5</v>
          </cell>
          <cell r="AC265">
            <v>0</v>
          </cell>
          <cell r="AD265">
            <v>0</v>
          </cell>
        </row>
        <row r="266">
          <cell r="S266">
            <v>-1.4390818416359252E-2</v>
          </cell>
          <cell r="T266">
            <v>0</v>
          </cell>
          <cell r="U266">
            <v>0</v>
          </cell>
          <cell r="V266">
            <v>0</v>
          </cell>
          <cell r="W266">
            <v>2.8378884507831871E-5</v>
          </cell>
          <cell r="X266">
            <v>0</v>
          </cell>
          <cell r="Y266">
            <v>2.8378884507831875E-5</v>
          </cell>
          <cell r="Z266">
            <v>0</v>
          </cell>
          <cell r="AA266">
            <v>0</v>
          </cell>
          <cell r="AB266">
            <v>2.8378884507831871E-5</v>
          </cell>
          <cell r="AC266">
            <v>0</v>
          </cell>
          <cell r="AD266">
            <v>0</v>
          </cell>
        </row>
        <row r="267">
          <cell r="S267">
            <v>-1.4390818416359252E-2</v>
          </cell>
          <cell r="T267">
            <v>0</v>
          </cell>
          <cell r="U267">
            <v>0</v>
          </cell>
          <cell r="V267">
            <v>0</v>
          </cell>
          <cell r="W267">
            <v>2.8378884507831871E-5</v>
          </cell>
          <cell r="X267">
            <v>0</v>
          </cell>
          <cell r="Y267">
            <v>2.8378884507831875E-5</v>
          </cell>
          <cell r="Z267">
            <v>0</v>
          </cell>
          <cell r="AA267">
            <v>0</v>
          </cell>
          <cell r="AB267">
            <v>2.8378884507831871E-5</v>
          </cell>
          <cell r="AC267">
            <v>0</v>
          </cell>
          <cell r="AD267">
            <v>0</v>
          </cell>
        </row>
        <row r="268">
          <cell r="S268">
            <v>-1.4390818416359252E-2</v>
          </cell>
          <cell r="T268">
            <v>0</v>
          </cell>
          <cell r="U268">
            <v>0</v>
          </cell>
          <cell r="V268">
            <v>0</v>
          </cell>
          <cell r="W268">
            <v>2.8378884507831871E-5</v>
          </cell>
          <cell r="X268">
            <v>0</v>
          </cell>
          <cell r="Y268">
            <v>2.8378884507831875E-5</v>
          </cell>
          <cell r="Z268">
            <v>0</v>
          </cell>
          <cell r="AA268">
            <v>0</v>
          </cell>
          <cell r="AB268">
            <v>2.8378884507831871E-5</v>
          </cell>
          <cell r="AC268">
            <v>0</v>
          </cell>
          <cell r="AD268">
            <v>0</v>
          </cell>
        </row>
        <row r="269">
          <cell r="S269">
            <v>-1.4390818416359252E-2</v>
          </cell>
          <cell r="T269">
            <v>0</v>
          </cell>
          <cell r="U269">
            <v>0</v>
          </cell>
          <cell r="V269">
            <v>0</v>
          </cell>
          <cell r="W269">
            <v>2.8378884507831871E-5</v>
          </cell>
          <cell r="X269">
            <v>0</v>
          </cell>
          <cell r="Y269">
            <v>2.8378884507831875E-5</v>
          </cell>
          <cell r="Z269">
            <v>0</v>
          </cell>
          <cell r="AA269">
            <v>0</v>
          </cell>
          <cell r="AB269">
            <v>2.8378884507831871E-5</v>
          </cell>
          <cell r="AC269">
            <v>0</v>
          </cell>
          <cell r="AD269">
            <v>0</v>
          </cell>
        </row>
        <row r="270">
          <cell r="S270">
            <v>-1.4390818416359252E-2</v>
          </cell>
          <cell r="T270">
            <v>0</v>
          </cell>
          <cell r="U270">
            <v>0</v>
          </cell>
          <cell r="V270">
            <v>0</v>
          </cell>
          <cell r="W270">
            <v>2.8378884507831871E-5</v>
          </cell>
          <cell r="X270">
            <v>0</v>
          </cell>
          <cell r="Y270">
            <v>2.8378884507831875E-5</v>
          </cell>
          <cell r="Z270">
            <v>0</v>
          </cell>
          <cell r="AA270">
            <v>0</v>
          </cell>
          <cell r="AB270">
            <v>2.8378884507831871E-5</v>
          </cell>
          <cell r="AC270">
            <v>0</v>
          </cell>
          <cell r="AD270">
            <v>0</v>
          </cell>
        </row>
        <row r="271">
          <cell r="S271">
            <v>-1.4390818416359252E-2</v>
          </cell>
          <cell r="T271">
            <v>0</v>
          </cell>
          <cell r="U271">
            <v>0</v>
          </cell>
          <cell r="V271">
            <v>0</v>
          </cell>
          <cell r="W271">
            <v>2.8378884507831871E-5</v>
          </cell>
          <cell r="X271">
            <v>0</v>
          </cell>
          <cell r="Y271">
            <v>2.8378884507831875E-5</v>
          </cell>
          <cell r="Z271">
            <v>0</v>
          </cell>
          <cell r="AA271">
            <v>0</v>
          </cell>
          <cell r="AB271">
            <v>2.8378884507831871E-5</v>
          </cell>
          <cell r="AC271">
            <v>0</v>
          </cell>
          <cell r="AD271">
            <v>0</v>
          </cell>
        </row>
        <row r="272">
          <cell r="S272">
            <v>-1.4390818416359252E-2</v>
          </cell>
          <cell r="T272">
            <v>0</v>
          </cell>
          <cell r="U272">
            <v>0</v>
          </cell>
          <cell r="V272">
            <v>0</v>
          </cell>
          <cell r="W272">
            <v>2.8378884507831871E-5</v>
          </cell>
          <cell r="X272">
            <v>0</v>
          </cell>
          <cell r="Y272">
            <v>2.8378884507831875E-5</v>
          </cell>
          <cell r="Z272">
            <v>0</v>
          </cell>
          <cell r="AA272">
            <v>0</v>
          </cell>
          <cell r="AB272">
            <v>2.8378884507831871E-5</v>
          </cell>
          <cell r="AC272">
            <v>0</v>
          </cell>
          <cell r="AD272">
            <v>0</v>
          </cell>
        </row>
        <row r="273">
          <cell r="S273">
            <v>-1.4390818416359252E-2</v>
          </cell>
          <cell r="T273">
            <v>0</v>
          </cell>
          <cell r="U273">
            <v>0</v>
          </cell>
          <cell r="V273">
            <v>0</v>
          </cell>
          <cell r="W273">
            <v>2.8378884507831871E-5</v>
          </cell>
          <cell r="X273">
            <v>0</v>
          </cell>
          <cell r="Y273">
            <v>2.8378884507831875E-5</v>
          </cell>
          <cell r="Z273">
            <v>0</v>
          </cell>
          <cell r="AA273">
            <v>0</v>
          </cell>
          <cell r="AB273">
            <v>2.8378884507831871E-5</v>
          </cell>
          <cell r="AC273">
            <v>0</v>
          </cell>
          <cell r="AD273">
            <v>0</v>
          </cell>
        </row>
        <row r="274">
          <cell r="S274">
            <v>-1.4390818416359252E-2</v>
          </cell>
          <cell r="T274">
            <v>0</v>
          </cell>
          <cell r="U274">
            <v>0</v>
          </cell>
          <cell r="V274">
            <v>0</v>
          </cell>
          <cell r="W274">
            <v>2.8378884507831871E-5</v>
          </cell>
          <cell r="X274">
            <v>0</v>
          </cell>
          <cell r="Y274">
            <v>2.8378884507831875E-5</v>
          </cell>
          <cell r="Z274">
            <v>0</v>
          </cell>
          <cell r="AA274">
            <v>0</v>
          </cell>
          <cell r="AB274">
            <v>2.8378884507831871E-5</v>
          </cell>
          <cell r="AC274">
            <v>0</v>
          </cell>
          <cell r="AD274">
            <v>0</v>
          </cell>
        </row>
        <row r="275">
          <cell r="S275">
            <v>-1.4390818416359252E-2</v>
          </cell>
          <cell r="T275">
            <v>0</v>
          </cell>
          <cell r="U275">
            <v>0</v>
          </cell>
          <cell r="V275">
            <v>0</v>
          </cell>
          <cell r="W275">
            <v>2.8378884507831871E-5</v>
          </cell>
          <cell r="X275">
            <v>0</v>
          </cell>
          <cell r="Y275">
            <v>2.8378884507831875E-5</v>
          </cell>
          <cell r="Z275">
            <v>0</v>
          </cell>
          <cell r="AA275">
            <v>0</v>
          </cell>
          <cell r="AB275">
            <v>2.8378884507831871E-5</v>
          </cell>
          <cell r="AC275">
            <v>0</v>
          </cell>
          <cell r="AD275">
            <v>0</v>
          </cell>
        </row>
        <row r="276">
          <cell r="S276">
            <v>-1.4390818416359252E-2</v>
          </cell>
          <cell r="T276">
            <v>0</v>
          </cell>
          <cell r="U276">
            <v>0</v>
          </cell>
          <cell r="V276">
            <v>0</v>
          </cell>
          <cell r="W276">
            <v>2.8378884507831871E-5</v>
          </cell>
          <cell r="X276">
            <v>0</v>
          </cell>
          <cell r="Y276">
            <v>2.8378884507831875E-5</v>
          </cell>
          <cell r="Z276">
            <v>0</v>
          </cell>
          <cell r="AA276">
            <v>0</v>
          </cell>
          <cell r="AB276">
            <v>2.8378884507831871E-5</v>
          </cell>
          <cell r="AC276">
            <v>0</v>
          </cell>
          <cell r="AD276">
            <v>0</v>
          </cell>
        </row>
        <row r="277">
          <cell r="S277">
            <v>-1.4390818416359252E-2</v>
          </cell>
          <cell r="T277">
            <v>0</v>
          </cell>
          <cell r="U277">
            <v>0</v>
          </cell>
          <cell r="V277">
            <v>0</v>
          </cell>
          <cell r="W277">
            <v>2.8378884507831871E-5</v>
          </cell>
          <cell r="X277">
            <v>0</v>
          </cell>
          <cell r="Y277">
            <v>2.8378884507831875E-5</v>
          </cell>
          <cell r="Z277">
            <v>0</v>
          </cell>
          <cell r="AA277">
            <v>0</v>
          </cell>
          <cell r="AB277">
            <v>2.8378884507831871E-5</v>
          </cell>
          <cell r="AC277">
            <v>0</v>
          </cell>
          <cell r="AD277">
            <v>0</v>
          </cell>
        </row>
        <row r="278">
          <cell r="S278">
            <v>-1.4390818416359252E-2</v>
          </cell>
          <cell r="T278">
            <v>0</v>
          </cell>
          <cell r="U278">
            <v>0</v>
          </cell>
          <cell r="V278">
            <v>0</v>
          </cell>
          <cell r="W278">
            <v>2.8378884507831871E-5</v>
          </cell>
          <cell r="X278">
            <v>0</v>
          </cell>
          <cell r="Y278">
            <v>2.8378884507831875E-5</v>
          </cell>
          <cell r="Z278">
            <v>0</v>
          </cell>
          <cell r="AA278">
            <v>0</v>
          </cell>
          <cell r="AB278">
            <v>2.8378884507831871E-5</v>
          </cell>
          <cell r="AC278">
            <v>0</v>
          </cell>
          <cell r="AD278">
            <v>0</v>
          </cell>
        </row>
        <row r="279">
          <cell r="S279">
            <v>-1.4390818416359252E-2</v>
          </cell>
          <cell r="T279">
            <v>0</v>
          </cell>
          <cell r="U279">
            <v>0</v>
          </cell>
          <cell r="V279">
            <v>0</v>
          </cell>
          <cell r="W279">
            <v>2.8378884507831871E-5</v>
          </cell>
          <cell r="X279">
            <v>0</v>
          </cell>
          <cell r="Y279">
            <v>2.8378884507831875E-5</v>
          </cell>
          <cell r="Z279">
            <v>0</v>
          </cell>
          <cell r="AA279">
            <v>0</v>
          </cell>
          <cell r="AB279">
            <v>2.8378884507831871E-5</v>
          </cell>
          <cell r="AC279">
            <v>0</v>
          </cell>
          <cell r="AD279">
            <v>0</v>
          </cell>
        </row>
        <row r="280">
          <cell r="S280">
            <v>-1.4390818416359252E-2</v>
          </cell>
          <cell r="T280">
            <v>0</v>
          </cell>
          <cell r="U280">
            <v>0</v>
          </cell>
          <cell r="V280">
            <v>0</v>
          </cell>
          <cell r="W280">
            <v>2.8378884507831871E-5</v>
          </cell>
          <cell r="X280">
            <v>0</v>
          </cell>
          <cell r="Y280">
            <v>2.8378884507831875E-5</v>
          </cell>
          <cell r="Z280">
            <v>0</v>
          </cell>
          <cell r="AA280">
            <v>0</v>
          </cell>
          <cell r="AB280">
            <v>2.8378884507831871E-5</v>
          </cell>
          <cell r="AC280">
            <v>0</v>
          </cell>
          <cell r="AD280">
            <v>0</v>
          </cell>
        </row>
        <row r="281">
          <cell r="S281">
            <v>-1.4390818416359252E-2</v>
          </cell>
          <cell r="T281">
            <v>0</v>
          </cell>
          <cell r="U281">
            <v>0</v>
          </cell>
          <cell r="V281">
            <v>0</v>
          </cell>
          <cell r="W281">
            <v>2.8378884507831871E-5</v>
          </cell>
          <cell r="X281">
            <v>0</v>
          </cell>
          <cell r="Y281">
            <v>2.8378884507831875E-5</v>
          </cell>
          <cell r="Z281">
            <v>0</v>
          </cell>
          <cell r="AA281">
            <v>0</v>
          </cell>
          <cell r="AB281">
            <v>2.8378884507831871E-5</v>
          </cell>
          <cell r="AC281">
            <v>0</v>
          </cell>
          <cell r="AD281">
            <v>0</v>
          </cell>
        </row>
        <row r="282">
          <cell r="S282">
            <v>-1.4390818416359252E-2</v>
          </cell>
          <cell r="T282">
            <v>0</v>
          </cell>
          <cell r="U282">
            <v>0</v>
          </cell>
          <cell r="V282">
            <v>0</v>
          </cell>
          <cell r="W282">
            <v>2.8378884507831871E-5</v>
          </cell>
          <cell r="X282">
            <v>0</v>
          </cell>
          <cell r="Y282">
            <v>2.8378884507831875E-5</v>
          </cell>
          <cell r="Z282">
            <v>0</v>
          </cell>
          <cell r="AA282">
            <v>0</v>
          </cell>
          <cell r="AB282">
            <v>2.8378884507831871E-5</v>
          </cell>
          <cell r="AC282">
            <v>0</v>
          </cell>
          <cell r="AD282">
            <v>0</v>
          </cell>
        </row>
        <row r="283">
          <cell r="S283">
            <v>-1.4390818416359252E-2</v>
          </cell>
          <cell r="T283">
            <v>0</v>
          </cell>
          <cell r="U283">
            <v>0</v>
          </cell>
          <cell r="V283">
            <v>0</v>
          </cell>
          <cell r="W283">
            <v>2.8378884507831871E-5</v>
          </cell>
          <cell r="X283">
            <v>0</v>
          </cell>
          <cell r="Y283">
            <v>2.8378884507831875E-5</v>
          </cell>
          <cell r="Z283">
            <v>0</v>
          </cell>
          <cell r="AA283">
            <v>0</v>
          </cell>
          <cell r="AB283">
            <v>2.8378884507831871E-5</v>
          </cell>
          <cell r="AC283">
            <v>0</v>
          </cell>
          <cell r="AD283">
            <v>0</v>
          </cell>
        </row>
        <row r="284">
          <cell r="S284">
            <v>-1.4390818416359252E-2</v>
          </cell>
          <cell r="T284">
            <v>0</v>
          </cell>
          <cell r="U284">
            <v>0</v>
          </cell>
          <cell r="V284">
            <v>0</v>
          </cell>
          <cell r="W284">
            <v>2.8378884507831871E-5</v>
          </cell>
          <cell r="X284">
            <v>0</v>
          </cell>
          <cell r="Y284">
            <v>2.8378884507831875E-5</v>
          </cell>
          <cell r="Z284">
            <v>0</v>
          </cell>
          <cell r="AA284">
            <v>0</v>
          </cell>
          <cell r="AB284">
            <v>2.8378884507831871E-5</v>
          </cell>
          <cell r="AC284">
            <v>0</v>
          </cell>
          <cell r="AD284">
            <v>0</v>
          </cell>
        </row>
        <row r="285">
          <cell r="S285">
            <v>-1.4390818416359252E-2</v>
          </cell>
          <cell r="T285">
            <v>0</v>
          </cell>
          <cell r="U285">
            <v>0</v>
          </cell>
          <cell r="V285">
            <v>0</v>
          </cell>
          <cell r="W285">
            <v>2.8378884507831871E-5</v>
          </cell>
          <cell r="X285">
            <v>0</v>
          </cell>
          <cell r="Y285">
            <v>2.8378884507831875E-5</v>
          </cell>
          <cell r="Z285">
            <v>0</v>
          </cell>
          <cell r="AA285">
            <v>0</v>
          </cell>
          <cell r="AB285">
            <v>2.8378884507831871E-5</v>
          </cell>
          <cell r="AC285">
            <v>0</v>
          </cell>
          <cell r="AD285">
            <v>0</v>
          </cell>
        </row>
        <row r="286">
          <cell r="S286">
            <v>-1.4390818416359252E-2</v>
          </cell>
          <cell r="T286">
            <v>0</v>
          </cell>
          <cell r="U286">
            <v>0</v>
          </cell>
          <cell r="V286">
            <v>0</v>
          </cell>
          <cell r="W286">
            <v>2.8378884507831871E-5</v>
          </cell>
          <cell r="X286">
            <v>0</v>
          </cell>
          <cell r="Y286">
            <v>2.8378884507831875E-5</v>
          </cell>
          <cell r="Z286">
            <v>0</v>
          </cell>
          <cell r="AA286">
            <v>0</v>
          </cell>
          <cell r="AB286">
            <v>2.8378884507831871E-5</v>
          </cell>
          <cell r="AC286">
            <v>0</v>
          </cell>
          <cell r="AD286">
            <v>0</v>
          </cell>
        </row>
        <row r="287">
          <cell r="S287">
            <v>-1.4390818416359252E-2</v>
          </cell>
          <cell r="T287">
            <v>0</v>
          </cell>
          <cell r="U287">
            <v>0</v>
          </cell>
          <cell r="V287">
            <v>0</v>
          </cell>
          <cell r="W287">
            <v>2.8378884507831871E-5</v>
          </cell>
          <cell r="X287">
            <v>0</v>
          </cell>
          <cell r="Y287">
            <v>2.8378884507831875E-5</v>
          </cell>
          <cell r="Z287">
            <v>0</v>
          </cell>
          <cell r="AA287">
            <v>0</v>
          </cell>
          <cell r="AB287">
            <v>2.8378884507831871E-5</v>
          </cell>
          <cell r="AC287">
            <v>0</v>
          </cell>
          <cell r="AD287">
            <v>0</v>
          </cell>
        </row>
        <row r="288">
          <cell r="S288">
            <v>-1.4390818416359252E-2</v>
          </cell>
          <cell r="T288">
            <v>0</v>
          </cell>
          <cell r="U288">
            <v>0</v>
          </cell>
          <cell r="V288">
            <v>0</v>
          </cell>
          <cell r="W288">
            <v>2.8378884507831871E-5</v>
          </cell>
          <cell r="X288">
            <v>0</v>
          </cell>
          <cell r="Y288">
            <v>2.8378884507831875E-5</v>
          </cell>
          <cell r="Z288">
            <v>0</v>
          </cell>
          <cell r="AA288">
            <v>0</v>
          </cell>
          <cell r="AB288">
            <v>2.8378884507831871E-5</v>
          </cell>
          <cell r="AC288">
            <v>0</v>
          </cell>
          <cell r="AD288">
            <v>0</v>
          </cell>
        </row>
        <row r="289">
          <cell r="S289">
            <v>-1.4390818416359252E-2</v>
          </cell>
          <cell r="T289">
            <v>0</v>
          </cell>
          <cell r="U289">
            <v>0</v>
          </cell>
          <cell r="V289">
            <v>0</v>
          </cell>
          <cell r="W289">
            <v>2.8378884507831871E-5</v>
          </cell>
          <cell r="X289">
            <v>0</v>
          </cell>
          <cell r="Y289">
            <v>2.8378884507831875E-5</v>
          </cell>
          <cell r="Z289">
            <v>0</v>
          </cell>
          <cell r="AA289">
            <v>0</v>
          </cell>
          <cell r="AB289">
            <v>2.8378884507831871E-5</v>
          </cell>
          <cell r="AC289">
            <v>0</v>
          </cell>
          <cell r="AD289">
            <v>0</v>
          </cell>
        </row>
        <row r="290">
          <cell r="S290">
            <v>-1.4390818416359252E-2</v>
          </cell>
          <cell r="T290">
            <v>0</v>
          </cell>
          <cell r="U290">
            <v>0</v>
          </cell>
          <cell r="V290">
            <v>0</v>
          </cell>
          <cell r="W290">
            <v>2.8378884507831871E-5</v>
          </cell>
          <cell r="X290">
            <v>0</v>
          </cell>
          <cell r="Y290">
            <v>2.8378884507831875E-5</v>
          </cell>
          <cell r="Z290">
            <v>0</v>
          </cell>
          <cell r="AA290">
            <v>0</v>
          </cell>
          <cell r="AB290">
            <v>2.8378884507831871E-5</v>
          </cell>
          <cell r="AC290">
            <v>0</v>
          </cell>
          <cell r="AD290">
            <v>0</v>
          </cell>
        </row>
        <row r="291">
          <cell r="S291">
            <v>-1.4390818416359252E-2</v>
          </cell>
          <cell r="T291">
            <v>0</v>
          </cell>
          <cell r="U291">
            <v>0</v>
          </cell>
          <cell r="V291">
            <v>0</v>
          </cell>
          <cell r="W291">
            <v>2.8378884507831871E-5</v>
          </cell>
          <cell r="X291">
            <v>0</v>
          </cell>
          <cell r="Y291">
            <v>2.8378884507831875E-5</v>
          </cell>
          <cell r="Z291">
            <v>0</v>
          </cell>
          <cell r="AA291">
            <v>0</v>
          </cell>
          <cell r="AB291">
            <v>2.8378884507831871E-5</v>
          </cell>
          <cell r="AC291">
            <v>0</v>
          </cell>
          <cell r="AD291">
            <v>0</v>
          </cell>
        </row>
        <row r="292">
          <cell r="S292">
            <v>-1.4390818416359252E-2</v>
          </cell>
          <cell r="T292">
            <v>0</v>
          </cell>
          <cell r="U292">
            <v>0</v>
          </cell>
          <cell r="V292">
            <v>0</v>
          </cell>
          <cell r="W292">
            <v>2.8378884507831871E-5</v>
          </cell>
          <cell r="X292">
            <v>0</v>
          </cell>
          <cell r="Y292">
            <v>2.8378884507831875E-5</v>
          </cell>
          <cell r="Z292">
            <v>0</v>
          </cell>
          <cell r="AA292">
            <v>0</v>
          </cell>
          <cell r="AB292">
            <v>2.8378884507831871E-5</v>
          </cell>
          <cell r="AC292">
            <v>0</v>
          </cell>
          <cell r="AD292">
            <v>0</v>
          </cell>
        </row>
        <row r="293">
          <cell r="S293">
            <v>-1.4390818416359252E-2</v>
          </cell>
          <cell r="T293">
            <v>0</v>
          </cell>
          <cell r="U293">
            <v>0</v>
          </cell>
          <cell r="V293">
            <v>0</v>
          </cell>
          <cell r="W293">
            <v>2.8378884507831871E-5</v>
          </cell>
          <cell r="X293">
            <v>0</v>
          </cell>
          <cell r="Y293">
            <v>2.8378884507831875E-5</v>
          </cell>
          <cell r="Z293">
            <v>0</v>
          </cell>
          <cell r="AA293">
            <v>0</v>
          </cell>
          <cell r="AB293">
            <v>2.8378884507831871E-5</v>
          </cell>
          <cell r="AC293">
            <v>0</v>
          </cell>
          <cell r="AD293">
            <v>0</v>
          </cell>
        </row>
        <row r="294">
          <cell r="S294">
            <v>-1.4390818416359252E-2</v>
          </cell>
          <cell r="T294">
            <v>0</v>
          </cell>
          <cell r="U294">
            <v>0</v>
          </cell>
          <cell r="V294">
            <v>0</v>
          </cell>
          <cell r="W294">
            <v>2.8378884507831871E-5</v>
          </cell>
          <cell r="X294">
            <v>0</v>
          </cell>
          <cell r="Y294">
            <v>2.8378884507831875E-5</v>
          </cell>
          <cell r="Z294">
            <v>0</v>
          </cell>
          <cell r="AA294">
            <v>0</v>
          </cell>
          <cell r="AB294">
            <v>2.8378884507831871E-5</v>
          </cell>
          <cell r="AC294">
            <v>0</v>
          </cell>
          <cell r="AD294">
            <v>0</v>
          </cell>
        </row>
        <row r="295">
          <cell r="S295">
            <v>-1.4390818416359252E-2</v>
          </cell>
          <cell r="T295">
            <v>0</v>
          </cell>
          <cell r="U295">
            <v>0</v>
          </cell>
          <cell r="V295">
            <v>0</v>
          </cell>
          <cell r="W295">
            <v>2.8378884507831871E-5</v>
          </cell>
          <cell r="X295">
            <v>0</v>
          </cell>
          <cell r="Y295">
            <v>2.8378884507831875E-5</v>
          </cell>
          <cell r="Z295">
            <v>0</v>
          </cell>
          <cell r="AA295">
            <v>0</v>
          </cell>
          <cell r="AB295">
            <v>2.8378884507831871E-5</v>
          </cell>
          <cell r="AC295">
            <v>0</v>
          </cell>
          <cell r="AD295">
            <v>0</v>
          </cell>
        </row>
        <row r="296">
          <cell r="S296">
            <v>-1.4390818416359252E-2</v>
          </cell>
          <cell r="T296">
            <v>0</v>
          </cell>
          <cell r="U296">
            <v>0</v>
          </cell>
          <cell r="V296">
            <v>0</v>
          </cell>
          <cell r="W296">
            <v>2.8378884507831871E-5</v>
          </cell>
          <cell r="X296">
            <v>0</v>
          </cell>
          <cell r="Y296">
            <v>2.8378884507831875E-5</v>
          </cell>
          <cell r="Z296">
            <v>0</v>
          </cell>
          <cell r="AA296">
            <v>0</v>
          </cell>
          <cell r="AB296">
            <v>2.8378884507831871E-5</v>
          </cell>
          <cell r="AC296">
            <v>0</v>
          </cell>
          <cell r="AD296">
            <v>0</v>
          </cell>
        </row>
        <row r="297">
          <cell r="S297">
            <v>-1.4390818416359252E-2</v>
          </cell>
          <cell r="T297">
            <v>0</v>
          </cell>
          <cell r="U297">
            <v>0</v>
          </cell>
          <cell r="V297">
            <v>0</v>
          </cell>
          <cell r="W297">
            <v>2.8378884507831871E-5</v>
          </cell>
          <cell r="X297">
            <v>0</v>
          </cell>
          <cell r="Y297">
            <v>2.8378884507831875E-5</v>
          </cell>
          <cell r="Z297">
            <v>0</v>
          </cell>
          <cell r="AA297">
            <v>0</v>
          </cell>
          <cell r="AB297">
            <v>2.8378884507831871E-5</v>
          </cell>
          <cell r="AC297">
            <v>0</v>
          </cell>
          <cell r="AD297">
            <v>0</v>
          </cell>
        </row>
        <row r="298">
          <cell r="S298">
            <v>-1.4390818416359252E-2</v>
          </cell>
          <cell r="T298">
            <v>0</v>
          </cell>
          <cell r="U298">
            <v>0</v>
          </cell>
          <cell r="V298">
            <v>0</v>
          </cell>
          <cell r="W298">
            <v>2.8378884507831871E-5</v>
          </cell>
          <cell r="X298">
            <v>0</v>
          </cell>
          <cell r="Y298">
            <v>2.8378884507831875E-5</v>
          </cell>
          <cell r="Z298">
            <v>0</v>
          </cell>
          <cell r="AA298">
            <v>0</v>
          </cell>
          <cell r="AB298">
            <v>2.8378884507831871E-5</v>
          </cell>
          <cell r="AC298">
            <v>0</v>
          </cell>
          <cell r="AD298">
            <v>0</v>
          </cell>
        </row>
        <row r="299">
          <cell r="S299">
            <v>-1.4390818416359252E-2</v>
          </cell>
          <cell r="T299">
            <v>0</v>
          </cell>
          <cell r="U299">
            <v>0</v>
          </cell>
          <cell r="V299">
            <v>0</v>
          </cell>
          <cell r="W299">
            <v>2.8378884507831871E-5</v>
          </cell>
          <cell r="X299">
            <v>0</v>
          </cell>
          <cell r="Y299">
            <v>2.8378884507831875E-5</v>
          </cell>
          <cell r="Z299">
            <v>0</v>
          </cell>
          <cell r="AA299">
            <v>0</v>
          </cell>
          <cell r="AB299">
            <v>2.8378884507831871E-5</v>
          </cell>
          <cell r="AC299">
            <v>0</v>
          </cell>
          <cell r="AD299">
            <v>0</v>
          </cell>
        </row>
        <row r="300">
          <cell r="S300">
            <v>-1.4390818416359252E-2</v>
          </cell>
          <cell r="T300">
            <v>0</v>
          </cell>
          <cell r="U300">
            <v>0</v>
          </cell>
          <cell r="V300">
            <v>0</v>
          </cell>
          <cell r="W300">
            <v>2.8378884507831871E-5</v>
          </cell>
          <cell r="X300">
            <v>0</v>
          </cell>
          <cell r="Y300">
            <v>2.8378884507831875E-5</v>
          </cell>
          <cell r="Z300">
            <v>0</v>
          </cell>
          <cell r="AA300">
            <v>0</v>
          </cell>
          <cell r="AB300">
            <v>2.8378884507831871E-5</v>
          </cell>
          <cell r="AC300">
            <v>0</v>
          </cell>
          <cell r="AD300">
            <v>0</v>
          </cell>
        </row>
        <row r="301">
          <cell r="S301">
            <v>-1.4390818416359252E-2</v>
          </cell>
          <cell r="T301">
            <v>0</v>
          </cell>
          <cell r="U301">
            <v>0</v>
          </cell>
          <cell r="V301">
            <v>0</v>
          </cell>
          <cell r="W301">
            <v>2.8378884507831871E-5</v>
          </cell>
          <cell r="X301">
            <v>0</v>
          </cell>
          <cell r="Y301">
            <v>2.8378884507831875E-5</v>
          </cell>
          <cell r="Z301">
            <v>0</v>
          </cell>
          <cell r="AA301">
            <v>0</v>
          </cell>
          <cell r="AB301">
            <v>2.8378884507831871E-5</v>
          </cell>
          <cell r="AC301">
            <v>0</v>
          </cell>
          <cell r="AD301">
            <v>0</v>
          </cell>
        </row>
        <row r="302">
          <cell r="S302">
            <v>-1.4390818416359252E-2</v>
          </cell>
          <cell r="T302">
            <v>0</v>
          </cell>
          <cell r="U302">
            <v>0</v>
          </cell>
          <cell r="V302">
            <v>0</v>
          </cell>
          <cell r="W302">
            <v>2.8378884507831871E-5</v>
          </cell>
          <cell r="X302">
            <v>0</v>
          </cell>
          <cell r="Y302">
            <v>2.8378884507831875E-5</v>
          </cell>
          <cell r="Z302">
            <v>0</v>
          </cell>
          <cell r="AA302">
            <v>0</v>
          </cell>
          <cell r="AB302">
            <v>2.8378884507831871E-5</v>
          </cell>
          <cell r="AC302">
            <v>0</v>
          </cell>
          <cell r="AD302">
            <v>0</v>
          </cell>
        </row>
        <row r="303">
          <cell r="S303">
            <v>-1.4390818416359252E-2</v>
          </cell>
          <cell r="T303">
            <v>0</v>
          </cell>
          <cell r="U303">
            <v>0</v>
          </cell>
          <cell r="V303">
            <v>0</v>
          </cell>
          <cell r="W303">
            <v>2.8378884507831871E-5</v>
          </cell>
          <cell r="X303">
            <v>0</v>
          </cell>
          <cell r="Y303">
            <v>2.8378884507831875E-5</v>
          </cell>
          <cell r="Z303">
            <v>0</v>
          </cell>
          <cell r="AA303">
            <v>0</v>
          </cell>
          <cell r="AB303">
            <v>2.8378884507831871E-5</v>
          </cell>
          <cell r="AC303">
            <v>0</v>
          </cell>
          <cell r="AD303">
            <v>0</v>
          </cell>
        </row>
        <row r="304">
          <cell r="S304">
            <v>-1.4390818416359252E-2</v>
          </cell>
          <cell r="T304">
            <v>0</v>
          </cell>
          <cell r="U304">
            <v>0</v>
          </cell>
          <cell r="V304">
            <v>0</v>
          </cell>
          <cell r="W304">
            <v>2.8378884507831871E-5</v>
          </cell>
          <cell r="X304">
            <v>0</v>
          </cell>
          <cell r="Y304">
            <v>2.8378884507831875E-5</v>
          </cell>
          <cell r="Z304">
            <v>0</v>
          </cell>
          <cell r="AA304">
            <v>0</v>
          </cell>
          <cell r="AB304">
            <v>2.8378884507831871E-5</v>
          </cell>
          <cell r="AC304">
            <v>0</v>
          </cell>
          <cell r="AD304">
            <v>0</v>
          </cell>
        </row>
        <row r="305">
          <cell r="S305">
            <v>-1.4390818416359252E-2</v>
          </cell>
          <cell r="T305">
            <v>0</v>
          </cell>
          <cell r="U305">
            <v>0</v>
          </cell>
          <cell r="V305">
            <v>0</v>
          </cell>
          <cell r="W305">
            <v>2.8378884507831871E-5</v>
          </cell>
          <cell r="X305">
            <v>0</v>
          </cell>
          <cell r="Y305">
            <v>2.8378884507831875E-5</v>
          </cell>
          <cell r="Z305">
            <v>0</v>
          </cell>
          <cell r="AA305">
            <v>0</v>
          </cell>
          <cell r="AB305">
            <v>2.8378884507831871E-5</v>
          </cell>
          <cell r="AC305">
            <v>0</v>
          </cell>
          <cell r="AD305">
            <v>0</v>
          </cell>
        </row>
        <row r="306">
          <cell r="S306">
            <v>-1.4390818416359252E-2</v>
          </cell>
          <cell r="T306">
            <v>0</v>
          </cell>
          <cell r="U306">
            <v>0</v>
          </cell>
          <cell r="V306">
            <v>0</v>
          </cell>
          <cell r="W306">
            <v>2.8378884507831871E-5</v>
          </cell>
          <cell r="X306">
            <v>0</v>
          </cell>
          <cell r="Y306">
            <v>2.8378884507831875E-5</v>
          </cell>
          <cell r="Z306">
            <v>0</v>
          </cell>
          <cell r="AA306">
            <v>0</v>
          </cell>
          <cell r="AB306">
            <v>2.8378884507831871E-5</v>
          </cell>
          <cell r="AC306">
            <v>0</v>
          </cell>
          <cell r="AD306">
            <v>0</v>
          </cell>
        </row>
        <row r="307">
          <cell r="S307">
            <v>-1.4390818416359252E-2</v>
          </cell>
          <cell r="T307">
            <v>0</v>
          </cell>
          <cell r="U307">
            <v>0</v>
          </cell>
          <cell r="V307">
            <v>0</v>
          </cell>
          <cell r="W307">
            <v>2.8378884507831871E-5</v>
          </cell>
          <cell r="X307">
            <v>0</v>
          </cell>
          <cell r="Y307">
            <v>2.8378884507831875E-5</v>
          </cell>
          <cell r="Z307">
            <v>0</v>
          </cell>
          <cell r="AA307">
            <v>0</v>
          </cell>
          <cell r="AB307">
            <v>2.8378884507831871E-5</v>
          </cell>
          <cell r="AC307">
            <v>0</v>
          </cell>
          <cell r="AD307">
            <v>0</v>
          </cell>
        </row>
        <row r="308">
          <cell r="S308">
            <v>-1.4390818416359252E-2</v>
          </cell>
          <cell r="T308">
            <v>0</v>
          </cell>
          <cell r="U308">
            <v>0</v>
          </cell>
          <cell r="V308">
            <v>0</v>
          </cell>
          <cell r="W308">
            <v>2.8378884507831871E-5</v>
          </cell>
          <cell r="X308">
            <v>0</v>
          </cell>
          <cell r="Y308">
            <v>2.8378884507831875E-5</v>
          </cell>
          <cell r="Z308">
            <v>0</v>
          </cell>
          <cell r="AA308">
            <v>0</v>
          </cell>
          <cell r="AB308">
            <v>2.8378884507831871E-5</v>
          </cell>
          <cell r="AC308">
            <v>0</v>
          </cell>
          <cell r="AD308">
            <v>0</v>
          </cell>
        </row>
        <row r="309">
          <cell r="S309">
            <v>-1.4390818416359252E-2</v>
          </cell>
          <cell r="T309">
            <v>0</v>
          </cell>
          <cell r="U309">
            <v>0</v>
          </cell>
          <cell r="V309">
            <v>0</v>
          </cell>
          <cell r="W309">
            <v>2.8378884507831871E-5</v>
          </cell>
          <cell r="X309">
            <v>0</v>
          </cell>
          <cell r="Y309">
            <v>2.8378884507831875E-5</v>
          </cell>
          <cell r="Z309">
            <v>0</v>
          </cell>
          <cell r="AA309">
            <v>0</v>
          </cell>
          <cell r="AB309">
            <v>2.8378884507831871E-5</v>
          </cell>
          <cell r="AC309">
            <v>0</v>
          </cell>
          <cell r="AD309">
            <v>0</v>
          </cell>
        </row>
        <row r="310">
          <cell r="S310">
            <v>-1.4390818416359252E-2</v>
          </cell>
          <cell r="T310">
            <v>0</v>
          </cell>
          <cell r="U310">
            <v>0</v>
          </cell>
          <cell r="V310">
            <v>0</v>
          </cell>
          <cell r="W310">
            <v>2.8378884507831871E-5</v>
          </cell>
          <cell r="X310">
            <v>0</v>
          </cell>
          <cell r="Y310">
            <v>2.8378884507831875E-5</v>
          </cell>
          <cell r="Z310">
            <v>0</v>
          </cell>
          <cell r="AA310">
            <v>0</v>
          </cell>
          <cell r="AB310">
            <v>2.8378884507831871E-5</v>
          </cell>
          <cell r="AC310">
            <v>0</v>
          </cell>
          <cell r="AD310">
            <v>0</v>
          </cell>
        </row>
        <row r="311">
          <cell r="S311">
            <v>-1.4390818416359252E-2</v>
          </cell>
          <cell r="T311">
            <v>0</v>
          </cell>
          <cell r="U311">
            <v>0</v>
          </cell>
          <cell r="V311">
            <v>0</v>
          </cell>
          <cell r="W311">
            <v>2.8378884507831871E-5</v>
          </cell>
          <cell r="X311">
            <v>0</v>
          </cell>
          <cell r="Y311">
            <v>2.8378884507831875E-5</v>
          </cell>
          <cell r="Z311">
            <v>0</v>
          </cell>
          <cell r="AA311">
            <v>0</v>
          </cell>
          <cell r="AB311">
            <v>2.8378884507831871E-5</v>
          </cell>
          <cell r="AC311">
            <v>0</v>
          </cell>
          <cell r="AD311">
            <v>0</v>
          </cell>
        </row>
        <row r="312">
          <cell r="S312">
            <v>-1.4390818416359252E-2</v>
          </cell>
          <cell r="T312">
            <v>0</v>
          </cell>
          <cell r="U312">
            <v>0</v>
          </cell>
          <cell r="V312">
            <v>0</v>
          </cell>
          <cell r="W312">
            <v>2.8378884507831871E-5</v>
          </cell>
          <cell r="X312">
            <v>0</v>
          </cell>
          <cell r="Y312">
            <v>2.8378884507831875E-5</v>
          </cell>
          <cell r="Z312">
            <v>0</v>
          </cell>
          <cell r="AA312">
            <v>0</v>
          </cell>
          <cell r="AB312">
            <v>2.8378884507831871E-5</v>
          </cell>
          <cell r="AC312">
            <v>0</v>
          </cell>
          <cell r="AD312">
            <v>0</v>
          </cell>
        </row>
        <row r="313">
          <cell r="S313">
            <v>-1.4390818416359252E-2</v>
          </cell>
          <cell r="T313">
            <v>0</v>
          </cell>
          <cell r="U313">
            <v>0</v>
          </cell>
          <cell r="V313">
            <v>0</v>
          </cell>
          <cell r="W313">
            <v>2.8378884507831871E-5</v>
          </cell>
          <cell r="X313">
            <v>0</v>
          </cell>
          <cell r="Y313">
            <v>2.8378884507831875E-5</v>
          </cell>
          <cell r="Z313">
            <v>0</v>
          </cell>
          <cell r="AA313">
            <v>0</v>
          </cell>
          <cell r="AB313">
            <v>2.8378884507831871E-5</v>
          </cell>
          <cell r="AC313">
            <v>0</v>
          </cell>
          <cell r="AD313">
            <v>0</v>
          </cell>
        </row>
        <row r="314">
          <cell r="S314">
            <v>-1.4390818416359252E-2</v>
          </cell>
          <cell r="T314">
            <v>0</v>
          </cell>
          <cell r="U314">
            <v>0</v>
          </cell>
          <cell r="V314">
            <v>0</v>
          </cell>
          <cell r="W314">
            <v>2.8378884507831871E-5</v>
          </cell>
          <cell r="X314">
            <v>0</v>
          </cell>
          <cell r="Y314">
            <v>2.8378884507831875E-5</v>
          </cell>
          <cell r="Z314">
            <v>0</v>
          </cell>
          <cell r="AA314">
            <v>0</v>
          </cell>
          <cell r="AB314">
            <v>2.8378884507831871E-5</v>
          </cell>
          <cell r="AC314">
            <v>0</v>
          </cell>
          <cell r="AD314">
            <v>0</v>
          </cell>
        </row>
        <row r="315">
          <cell r="S315">
            <v>-1.4390818416359252E-2</v>
          </cell>
          <cell r="T315">
            <v>0</v>
          </cell>
          <cell r="U315">
            <v>0</v>
          </cell>
          <cell r="V315">
            <v>0</v>
          </cell>
          <cell r="W315">
            <v>2.8378884507831871E-5</v>
          </cell>
          <cell r="X315">
            <v>0</v>
          </cell>
          <cell r="Y315">
            <v>2.8378884507831875E-5</v>
          </cell>
          <cell r="Z315">
            <v>0</v>
          </cell>
          <cell r="AA315">
            <v>0</v>
          </cell>
          <cell r="AB315">
            <v>2.8378884507831871E-5</v>
          </cell>
          <cell r="AC315">
            <v>0</v>
          </cell>
          <cell r="AD315">
            <v>0</v>
          </cell>
        </row>
        <row r="316">
          <cell r="S316">
            <v>-1.4390818416359252E-2</v>
          </cell>
          <cell r="T316">
            <v>0</v>
          </cell>
          <cell r="U316">
            <v>0</v>
          </cell>
          <cell r="V316">
            <v>0</v>
          </cell>
          <cell r="W316">
            <v>2.8378884507831871E-5</v>
          </cell>
          <cell r="X316">
            <v>0</v>
          </cell>
          <cell r="Y316">
            <v>2.8378884507831875E-5</v>
          </cell>
          <cell r="Z316">
            <v>0</v>
          </cell>
          <cell r="AA316">
            <v>0</v>
          </cell>
          <cell r="AB316">
            <v>2.8378884507831871E-5</v>
          </cell>
          <cell r="AC316">
            <v>0</v>
          </cell>
          <cell r="AD316">
            <v>0</v>
          </cell>
        </row>
        <row r="317">
          <cell r="S317">
            <v>-1.4390818416359252E-2</v>
          </cell>
          <cell r="T317">
            <v>0</v>
          </cell>
          <cell r="U317">
            <v>0</v>
          </cell>
          <cell r="V317">
            <v>0</v>
          </cell>
          <cell r="W317">
            <v>2.8378884507831871E-5</v>
          </cell>
          <cell r="X317">
            <v>0</v>
          </cell>
          <cell r="Y317">
            <v>2.8378884507831875E-5</v>
          </cell>
          <cell r="Z317">
            <v>0</v>
          </cell>
          <cell r="AA317">
            <v>0</v>
          </cell>
          <cell r="AB317">
            <v>2.8378884507831871E-5</v>
          </cell>
          <cell r="AC317">
            <v>0</v>
          </cell>
          <cell r="AD317">
            <v>0</v>
          </cell>
        </row>
        <row r="318">
          <cell r="S318">
            <v>-1.4390818416359252E-2</v>
          </cell>
          <cell r="T318">
            <v>0</v>
          </cell>
          <cell r="U318">
            <v>0</v>
          </cell>
          <cell r="V318">
            <v>0</v>
          </cell>
          <cell r="W318">
            <v>2.8378884507831871E-5</v>
          </cell>
          <cell r="X318">
            <v>0</v>
          </cell>
          <cell r="Y318">
            <v>2.8378884507831875E-5</v>
          </cell>
          <cell r="Z318">
            <v>0</v>
          </cell>
          <cell r="AA318">
            <v>0</v>
          </cell>
          <cell r="AB318">
            <v>2.8378884507831871E-5</v>
          </cell>
          <cell r="AC318">
            <v>0</v>
          </cell>
          <cell r="AD318">
            <v>0</v>
          </cell>
        </row>
        <row r="319">
          <cell r="S319">
            <v>-1.4390818416359252E-2</v>
          </cell>
          <cell r="T319">
            <v>0</v>
          </cell>
          <cell r="U319">
            <v>0</v>
          </cell>
          <cell r="V319">
            <v>0</v>
          </cell>
          <cell r="W319">
            <v>2.8378884507831871E-5</v>
          </cell>
          <cell r="X319">
            <v>0</v>
          </cell>
          <cell r="Y319">
            <v>2.8378884507831875E-5</v>
          </cell>
          <cell r="Z319">
            <v>0</v>
          </cell>
          <cell r="AA319">
            <v>0</v>
          </cell>
          <cell r="AB319">
            <v>2.8378884507831871E-5</v>
          </cell>
          <cell r="AC319">
            <v>0</v>
          </cell>
          <cell r="AD319">
            <v>0</v>
          </cell>
        </row>
        <row r="320">
          <cell r="S320">
            <v>-1.4390818416359252E-2</v>
          </cell>
          <cell r="T320">
            <v>0</v>
          </cell>
          <cell r="U320">
            <v>0</v>
          </cell>
          <cell r="V320">
            <v>0</v>
          </cell>
          <cell r="W320">
            <v>2.8378884507831871E-5</v>
          </cell>
          <cell r="X320">
            <v>0</v>
          </cell>
          <cell r="Y320">
            <v>2.8378884507831875E-5</v>
          </cell>
          <cell r="Z320">
            <v>0</v>
          </cell>
          <cell r="AA320">
            <v>0</v>
          </cell>
          <cell r="AB320">
            <v>2.8378884507831871E-5</v>
          </cell>
          <cell r="AC320">
            <v>0</v>
          </cell>
          <cell r="AD320">
            <v>0</v>
          </cell>
        </row>
        <row r="321">
          <cell r="S321">
            <v>-1.4390818416359252E-2</v>
          </cell>
          <cell r="T321">
            <v>0</v>
          </cell>
          <cell r="U321">
            <v>0</v>
          </cell>
          <cell r="V321">
            <v>0</v>
          </cell>
          <cell r="W321">
            <v>2.8378884507831871E-5</v>
          </cell>
          <cell r="X321">
            <v>0</v>
          </cell>
          <cell r="Y321">
            <v>2.8378884507831875E-5</v>
          </cell>
          <cell r="Z321">
            <v>0</v>
          </cell>
          <cell r="AA321">
            <v>0</v>
          </cell>
          <cell r="AB321">
            <v>2.8378884507831871E-5</v>
          </cell>
          <cell r="AC321">
            <v>0</v>
          </cell>
          <cell r="AD321">
            <v>0</v>
          </cell>
        </row>
        <row r="322">
          <cell r="S322">
            <v>-1.4390818416359252E-2</v>
          </cell>
          <cell r="T322">
            <v>0</v>
          </cell>
          <cell r="U322">
            <v>0</v>
          </cell>
          <cell r="V322">
            <v>0</v>
          </cell>
          <cell r="W322">
            <v>2.8378884507831871E-5</v>
          </cell>
          <cell r="X322">
            <v>0</v>
          </cell>
          <cell r="Y322">
            <v>2.8378884507831875E-5</v>
          </cell>
          <cell r="Z322">
            <v>0</v>
          </cell>
          <cell r="AA322">
            <v>0</v>
          </cell>
          <cell r="AB322">
            <v>2.8378884507831871E-5</v>
          </cell>
          <cell r="AC322">
            <v>0</v>
          </cell>
          <cell r="AD322">
            <v>0</v>
          </cell>
        </row>
        <row r="323">
          <cell r="S323">
            <v>-1.4390818416359252E-2</v>
          </cell>
          <cell r="T323">
            <v>0</v>
          </cell>
          <cell r="U323">
            <v>0</v>
          </cell>
          <cell r="V323">
            <v>0</v>
          </cell>
          <cell r="W323">
            <v>2.8378884507831871E-5</v>
          </cell>
          <cell r="X323">
            <v>0</v>
          </cell>
          <cell r="Y323">
            <v>2.8378884507831875E-5</v>
          </cell>
          <cell r="Z323">
            <v>0</v>
          </cell>
          <cell r="AA323">
            <v>0</v>
          </cell>
          <cell r="AB323">
            <v>2.8378884507831871E-5</v>
          </cell>
          <cell r="AC323">
            <v>0</v>
          </cell>
          <cell r="AD323">
            <v>0</v>
          </cell>
        </row>
        <row r="324">
          <cell r="S324">
            <v>-1.4390818416359252E-2</v>
          </cell>
          <cell r="T324">
            <v>0</v>
          </cell>
          <cell r="U324">
            <v>0</v>
          </cell>
          <cell r="V324">
            <v>0</v>
          </cell>
          <cell r="W324">
            <v>2.8378884507831871E-5</v>
          </cell>
          <cell r="X324">
            <v>0</v>
          </cell>
          <cell r="Y324">
            <v>2.8378884507831875E-5</v>
          </cell>
          <cell r="Z324">
            <v>0</v>
          </cell>
          <cell r="AA324">
            <v>0</v>
          </cell>
          <cell r="AB324">
            <v>2.8378884507831871E-5</v>
          </cell>
          <cell r="AC324">
            <v>0</v>
          </cell>
          <cell r="AD324">
            <v>0</v>
          </cell>
        </row>
        <row r="325">
          <cell r="S325">
            <v>-1.4390818416359252E-2</v>
          </cell>
          <cell r="T325">
            <v>0</v>
          </cell>
          <cell r="U325">
            <v>0</v>
          </cell>
          <cell r="V325">
            <v>0</v>
          </cell>
          <cell r="W325">
            <v>2.8378884507831871E-5</v>
          </cell>
          <cell r="X325">
            <v>0</v>
          </cell>
          <cell r="Y325">
            <v>2.8378884507831875E-5</v>
          </cell>
          <cell r="Z325">
            <v>0</v>
          </cell>
          <cell r="AA325">
            <v>0</v>
          </cell>
          <cell r="AB325">
            <v>2.8378884507831871E-5</v>
          </cell>
          <cell r="AC325">
            <v>0</v>
          </cell>
          <cell r="AD325">
            <v>0</v>
          </cell>
        </row>
        <row r="326">
          <cell r="S326">
            <v>-1.4390818416359252E-2</v>
          </cell>
          <cell r="T326">
            <v>0</v>
          </cell>
          <cell r="U326">
            <v>0</v>
          </cell>
          <cell r="V326">
            <v>0</v>
          </cell>
          <cell r="W326">
            <v>2.8378884507831871E-5</v>
          </cell>
          <cell r="X326">
            <v>0</v>
          </cell>
          <cell r="Y326">
            <v>2.8378884507831875E-5</v>
          </cell>
          <cell r="Z326">
            <v>0</v>
          </cell>
          <cell r="AA326">
            <v>0</v>
          </cell>
          <cell r="AB326">
            <v>2.8378884507831871E-5</v>
          </cell>
          <cell r="AC326">
            <v>0</v>
          </cell>
          <cell r="AD326">
            <v>0</v>
          </cell>
        </row>
        <row r="327">
          <cell r="S327">
            <v>-1.4390818416359252E-2</v>
          </cell>
          <cell r="T327">
            <v>0</v>
          </cell>
          <cell r="U327">
            <v>0</v>
          </cell>
          <cell r="V327">
            <v>0</v>
          </cell>
          <cell r="W327">
            <v>2.8378884507831871E-5</v>
          </cell>
          <cell r="X327">
            <v>0</v>
          </cell>
          <cell r="Y327">
            <v>2.8378884507831875E-5</v>
          </cell>
          <cell r="Z327">
            <v>0</v>
          </cell>
          <cell r="AA327">
            <v>0</v>
          </cell>
          <cell r="AB327">
            <v>2.8378884507831871E-5</v>
          </cell>
          <cell r="AC327">
            <v>0</v>
          </cell>
          <cell r="AD327">
            <v>0</v>
          </cell>
        </row>
        <row r="328">
          <cell r="S328">
            <v>-1.4390818416359252E-2</v>
          </cell>
          <cell r="T328">
            <v>0</v>
          </cell>
          <cell r="U328">
            <v>0</v>
          </cell>
          <cell r="V328">
            <v>0</v>
          </cell>
          <cell r="W328">
            <v>2.8378884507831871E-5</v>
          </cell>
          <cell r="X328">
            <v>0</v>
          </cell>
          <cell r="Y328">
            <v>2.8378884507831875E-5</v>
          </cell>
          <cell r="Z328">
            <v>0</v>
          </cell>
          <cell r="AA328">
            <v>0</v>
          </cell>
          <cell r="AB328">
            <v>2.8378884507831871E-5</v>
          </cell>
          <cell r="AC328">
            <v>0</v>
          </cell>
          <cell r="AD328">
            <v>0</v>
          </cell>
        </row>
        <row r="329">
          <cell r="S329">
            <v>-1.4390818416359252E-2</v>
          </cell>
          <cell r="T329">
            <v>0</v>
          </cell>
          <cell r="U329">
            <v>0</v>
          </cell>
          <cell r="V329">
            <v>0</v>
          </cell>
          <cell r="W329">
            <v>2.8378884507831871E-5</v>
          </cell>
          <cell r="X329">
            <v>0</v>
          </cell>
          <cell r="Y329">
            <v>2.8378884507831875E-5</v>
          </cell>
          <cell r="Z329">
            <v>0</v>
          </cell>
          <cell r="AA329">
            <v>0</v>
          </cell>
          <cell r="AB329">
            <v>2.8378884507831871E-5</v>
          </cell>
          <cell r="AC329">
            <v>0</v>
          </cell>
          <cell r="AD329">
            <v>0</v>
          </cell>
        </row>
        <row r="330">
          <cell r="S330">
            <v>-1.4390818416359252E-2</v>
          </cell>
          <cell r="T330">
            <v>0</v>
          </cell>
          <cell r="U330">
            <v>0</v>
          </cell>
          <cell r="V330">
            <v>0</v>
          </cell>
          <cell r="W330">
            <v>2.8378884507831871E-5</v>
          </cell>
          <cell r="X330">
            <v>0</v>
          </cell>
          <cell r="Y330">
            <v>2.8378884507831875E-5</v>
          </cell>
          <cell r="Z330">
            <v>0</v>
          </cell>
          <cell r="AA330">
            <v>0</v>
          </cell>
          <cell r="AB330">
            <v>2.8378884507831871E-5</v>
          </cell>
          <cell r="AC330">
            <v>0</v>
          </cell>
          <cell r="AD330">
            <v>0</v>
          </cell>
        </row>
        <row r="331">
          <cell r="S331">
            <v>-1.4390818416359252E-2</v>
          </cell>
          <cell r="T331">
            <v>0</v>
          </cell>
          <cell r="U331">
            <v>0</v>
          </cell>
          <cell r="V331">
            <v>0</v>
          </cell>
          <cell r="W331">
            <v>2.8378884507831871E-5</v>
          </cell>
          <cell r="X331">
            <v>0</v>
          </cell>
          <cell r="Y331">
            <v>2.8378884507831875E-5</v>
          </cell>
          <cell r="Z331">
            <v>0</v>
          </cell>
          <cell r="AA331">
            <v>0</v>
          </cell>
          <cell r="AB331">
            <v>2.8378884507831871E-5</v>
          </cell>
          <cell r="AC331">
            <v>0</v>
          </cell>
          <cell r="AD331">
            <v>0</v>
          </cell>
        </row>
        <row r="332">
          <cell r="S332">
            <v>-1.4390818416359252E-2</v>
          </cell>
          <cell r="T332">
            <v>0</v>
          </cell>
          <cell r="U332">
            <v>0</v>
          </cell>
          <cell r="V332">
            <v>0</v>
          </cell>
          <cell r="W332">
            <v>2.8378884507831871E-5</v>
          </cell>
          <cell r="X332">
            <v>0</v>
          </cell>
          <cell r="Y332">
            <v>2.8378884507831875E-5</v>
          </cell>
          <cell r="Z332">
            <v>0</v>
          </cell>
          <cell r="AA332">
            <v>0</v>
          </cell>
          <cell r="AB332">
            <v>2.8378884507831871E-5</v>
          </cell>
          <cell r="AC332">
            <v>0</v>
          </cell>
          <cell r="AD332">
            <v>0</v>
          </cell>
        </row>
        <row r="333">
          <cell r="S333">
            <v>-1.4390818416359252E-2</v>
          </cell>
          <cell r="T333">
            <v>0</v>
          </cell>
          <cell r="U333">
            <v>0</v>
          </cell>
          <cell r="V333">
            <v>0</v>
          </cell>
          <cell r="W333">
            <v>2.8378884507831871E-5</v>
          </cell>
          <cell r="X333">
            <v>0</v>
          </cell>
          <cell r="Y333">
            <v>2.8378884507831875E-5</v>
          </cell>
          <cell r="Z333">
            <v>0</v>
          </cell>
          <cell r="AA333">
            <v>0</v>
          </cell>
          <cell r="AB333">
            <v>2.8378884507831871E-5</v>
          </cell>
          <cell r="AC333">
            <v>0</v>
          </cell>
          <cell r="AD333">
            <v>0</v>
          </cell>
        </row>
        <row r="334">
          <cell r="S334">
            <v>-1.4390818416359252E-2</v>
          </cell>
          <cell r="T334">
            <v>0</v>
          </cell>
          <cell r="U334">
            <v>0</v>
          </cell>
          <cell r="V334">
            <v>0</v>
          </cell>
          <cell r="W334">
            <v>2.8378884507831871E-5</v>
          </cell>
          <cell r="X334">
            <v>0</v>
          </cell>
          <cell r="Y334">
            <v>2.8378884507831875E-5</v>
          </cell>
          <cell r="Z334">
            <v>0</v>
          </cell>
          <cell r="AA334">
            <v>0</v>
          </cell>
          <cell r="AB334">
            <v>2.8378884507831871E-5</v>
          </cell>
          <cell r="AC334">
            <v>0</v>
          </cell>
          <cell r="AD334">
            <v>0</v>
          </cell>
        </row>
        <row r="335">
          <cell r="S335">
            <v>-1.4390818416359252E-2</v>
          </cell>
          <cell r="T335">
            <v>0</v>
          </cell>
          <cell r="U335">
            <v>0</v>
          </cell>
          <cell r="V335">
            <v>0</v>
          </cell>
          <cell r="W335">
            <v>2.8378884507831871E-5</v>
          </cell>
          <cell r="X335">
            <v>0</v>
          </cell>
          <cell r="Y335">
            <v>2.8378884507831875E-5</v>
          </cell>
          <cell r="Z335">
            <v>0</v>
          </cell>
          <cell r="AA335">
            <v>0</v>
          </cell>
          <cell r="AB335">
            <v>2.8378884507831871E-5</v>
          </cell>
          <cell r="AC335">
            <v>0</v>
          </cell>
          <cell r="AD335">
            <v>0</v>
          </cell>
        </row>
        <row r="336">
          <cell r="S336">
            <v>-1.4390818416359252E-2</v>
          </cell>
          <cell r="T336">
            <v>0</v>
          </cell>
          <cell r="U336">
            <v>0</v>
          </cell>
          <cell r="V336">
            <v>0</v>
          </cell>
          <cell r="W336">
            <v>2.8378884507831871E-5</v>
          </cell>
          <cell r="X336">
            <v>0</v>
          </cell>
          <cell r="Y336">
            <v>2.8378884507831875E-5</v>
          </cell>
          <cell r="Z336">
            <v>0</v>
          </cell>
          <cell r="AA336">
            <v>0</v>
          </cell>
          <cell r="AB336">
            <v>2.8378884507831871E-5</v>
          </cell>
          <cell r="AC336">
            <v>0</v>
          </cell>
          <cell r="AD336">
            <v>0</v>
          </cell>
        </row>
        <row r="337">
          <cell r="S337">
            <v>-1.4390818416359252E-2</v>
          </cell>
          <cell r="T337">
            <v>0</v>
          </cell>
          <cell r="U337">
            <v>0</v>
          </cell>
          <cell r="V337">
            <v>0</v>
          </cell>
          <cell r="W337">
            <v>2.8378884507831871E-5</v>
          </cell>
          <cell r="X337">
            <v>0</v>
          </cell>
          <cell r="Y337">
            <v>2.8378884507831875E-5</v>
          </cell>
          <cell r="Z337">
            <v>0</v>
          </cell>
          <cell r="AA337">
            <v>0</v>
          </cell>
          <cell r="AB337">
            <v>2.8378884507831871E-5</v>
          </cell>
          <cell r="AC337">
            <v>0</v>
          </cell>
          <cell r="AD337">
            <v>0</v>
          </cell>
        </row>
        <row r="338">
          <cell r="S338">
            <v>-1.4390818416359252E-2</v>
          </cell>
          <cell r="T338">
            <v>0</v>
          </cell>
          <cell r="U338">
            <v>0</v>
          </cell>
          <cell r="V338">
            <v>0</v>
          </cell>
          <cell r="W338">
            <v>2.8378884507831871E-5</v>
          </cell>
          <cell r="X338">
            <v>0</v>
          </cell>
          <cell r="Y338">
            <v>2.8378884507831875E-5</v>
          </cell>
          <cell r="Z338">
            <v>0</v>
          </cell>
          <cell r="AA338">
            <v>0</v>
          </cell>
          <cell r="AB338">
            <v>2.8378884507831871E-5</v>
          </cell>
          <cell r="AC338">
            <v>0</v>
          </cell>
          <cell r="AD338">
            <v>0</v>
          </cell>
        </row>
        <row r="339">
          <cell r="S339">
            <v>-1.4390818416359252E-2</v>
          </cell>
          <cell r="T339">
            <v>0</v>
          </cell>
          <cell r="U339">
            <v>0</v>
          </cell>
          <cell r="V339">
            <v>0</v>
          </cell>
          <cell r="W339">
            <v>2.8378884507831871E-5</v>
          </cell>
          <cell r="X339">
            <v>0</v>
          </cell>
          <cell r="Y339">
            <v>2.8378884507831875E-5</v>
          </cell>
          <cell r="Z339">
            <v>0</v>
          </cell>
          <cell r="AA339">
            <v>0</v>
          </cell>
          <cell r="AB339">
            <v>2.8378884507831871E-5</v>
          </cell>
          <cell r="AC339">
            <v>0</v>
          </cell>
          <cell r="AD339">
            <v>0</v>
          </cell>
        </row>
        <row r="340">
          <cell r="S340">
            <v>-1.4390818416359252E-2</v>
          </cell>
          <cell r="T340">
            <v>0</v>
          </cell>
          <cell r="U340">
            <v>0</v>
          </cell>
          <cell r="V340">
            <v>0</v>
          </cell>
          <cell r="W340">
            <v>2.8378884507831871E-5</v>
          </cell>
          <cell r="X340">
            <v>0</v>
          </cell>
          <cell r="Y340">
            <v>2.8378884507831875E-5</v>
          </cell>
          <cell r="Z340">
            <v>0</v>
          </cell>
          <cell r="AA340">
            <v>0</v>
          </cell>
          <cell r="AB340">
            <v>2.8378884507831871E-5</v>
          </cell>
          <cell r="AC340">
            <v>0</v>
          </cell>
          <cell r="AD340">
            <v>0</v>
          </cell>
        </row>
        <row r="341">
          <cell r="S341">
            <v>-1.4390818416359252E-2</v>
          </cell>
          <cell r="T341">
            <v>0</v>
          </cell>
          <cell r="U341">
            <v>0</v>
          </cell>
          <cell r="V341">
            <v>0</v>
          </cell>
          <cell r="W341">
            <v>2.8378884507831871E-5</v>
          </cell>
          <cell r="X341">
            <v>0</v>
          </cell>
          <cell r="Y341">
            <v>2.8378884507831875E-5</v>
          </cell>
          <cell r="Z341">
            <v>0</v>
          </cell>
          <cell r="AA341">
            <v>0</v>
          </cell>
          <cell r="AB341">
            <v>2.8378884507831871E-5</v>
          </cell>
          <cell r="AC341">
            <v>0</v>
          </cell>
          <cell r="AD341">
            <v>0</v>
          </cell>
        </row>
        <row r="342">
          <cell r="S342">
            <v>-1.4390818416359252E-2</v>
          </cell>
          <cell r="T342">
            <v>0</v>
          </cell>
          <cell r="U342">
            <v>0</v>
          </cell>
          <cell r="V342">
            <v>0</v>
          </cell>
          <cell r="W342">
            <v>2.8378884507831871E-5</v>
          </cell>
          <cell r="X342">
            <v>0</v>
          </cell>
          <cell r="Y342">
            <v>2.8378884507831875E-5</v>
          </cell>
          <cell r="Z342">
            <v>0</v>
          </cell>
          <cell r="AA342">
            <v>0</v>
          </cell>
          <cell r="AB342">
            <v>2.8378884507831871E-5</v>
          </cell>
          <cell r="AC342">
            <v>0</v>
          </cell>
          <cell r="AD342">
            <v>0</v>
          </cell>
        </row>
        <row r="343">
          <cell r="S343">
            <v>-1.4390818416359252E-2</v>
          </cell>
          <cell r="T343">
            <v>0</v>
          </cell>
          <cell r="U343">
            <v>0</v>
          </cell>
          <cell r="V343">
            <v>0</v>
          </cell>
          <cell r="W343">
            <v>2.8378884507831871E-5</v>
          </cell>
          <cell r="X343">
            <v>0</v>
          </cell>
          <cell r="Y343">
            <v>2.8378884507831875E-5</v>
          </cell>
          <cell r="Z343">
            <v>0</v>
          </cell>
          <cell r="AA343">
            <v>0</v>
          </cell>
          <cell r="AB343">
            <v>2.8378884507831871E-5</v>
          </cell>
          <cell r="AC343">
            <v>0</v>
          </cell>
          <cell r="AD343">
            <v>0</v>
          </cell>
        </row>
        <row r="344">
          <cell r="S344">
            <v>-1.4390818416359252E-2</v>
          </cell>
          <cell r="T344">
            <v>0</v>
          </cell>
          <cell r="U344">
            <v>0</v>
          </cell>
          <cell r="V344">
            <v>0</v>
          </cell>
          <cell r="W344">
            <v>2.8378884507831871E-5</v>
          </cell>
          <cell r="X344">
            <v>0</v>
          </cell>
          <cell r="Y344">
            <v>2.8378884507831875E-5</v>
          </cell>
          <cell r="Z344">
            <v>0</v>
          </cell>
          <cell r="AA344">
            <v>0</v>
          </cell>
          <cell r="AB344">
            <v>2.8378884507831871E-5</v>
          </cell>
          <cell r="AC344">
            <v>0</v>
          </cell>
          <cell r="AD344">
            <v>0</v>
          </cell>
        </row>
        <row r="345">
          <cell r="S345">
            <v>-1.4390818416359252E-2</v>
          </cell>
          <cell r="T345">
            <v>0</v>
          </cell>
          <cell r="U345">
            <v>0</v>
          </cell>
          <cell r="V345">
            <v>0</v>
          </cell>
          <cell r="W345">
            <v>2.8378884507831871E-5</v>
          </cell>
          <cell r="X345">
            <v>0</v>
          </cell>
          <cell r="Y345">
            <v>2.8378884507831875E-5</v>
          </cell>
          <cell r="Z345">
            <v>0</v>
          </cell>
          <cell r="AA345">
            <v>0</v>
          </cell>
          <cell r="AB345">
            <v>2.8378884507831871E-5</v>
          </cell>
          <cell r="AC345">
            <v>0</v>
          </cell>
          <cell r="AD345">
            <v>0</v>
          </cell>
        </row>
        <row r="346">
          <cell r="S346">
            <v>-1.4390818416359252E-2</v>
          </cell>
          <cell r="T346">
            <v>0</v>
          </cell>
          <cell r="U346">
            <v>0</v>
          </cell>
          <cell r="V346">
            <v>0</v>
          </cell>
          <cell r="W346">
            <v>2.8378884507831871E-5</v>
          </cell>
          <cell r="X346">
            <v>0</v>
          </cell>
          <cell r="Y346">
            <v>2.8378884507831875E-5</v>
          </cell>
          <cell r="Z346">
            <v>0</v>
          </cell>
          <cell r="AA346">
            <v>0</v>
          </cell>
          <cell r="AB346">
            <v>2.8378884507831871E-5</v>
          </cell>
          <cell r="AC346">
            <v>0</v>
          </cell>
          <cell r="AD346">
            <v>0</v>
          </cell>
        </row>
        <row r="347">
          <cell r="S347">
            <v>-1.4390818416359252E-2</v>
          </cell>
          <cell r="T347">
            <v>0</v>
          </cell>
          <cell r="U347">
            <v>0</v>
          </cell>
          <cell r="V347">
            <v>0</v>
          </cell>
          <cell r="W347">
            <v>2.8378884507831871E-5</v>
          </cell>
          <cell r="X347">
            <v>0</v>
          </cell>
          <cell r="Y347">
            <v>2.8378884507831875E-5</v>
          </cell>
          <cell r="Z347">
            <v>0</v>
          </cell>
          <cell r="AA347">
            <v>0</v>
          </cell>
          <cell r="AB347">
            <v>2.8378884507831871E-5</v>
          </cell>
          <cell r="AC347">
            <v>0</v>
          </cell>
          <cell r="AD347">
            <v>0</v>
          </cell>
        </row>
        <row r="348">
          <cell r="S348">
            <v>-1.4390818416359252E-2</v>
          </cell>
          <cell r="T348">
            <v>0</v>
          </cell>
          <cell r="U348">
            <v>0</v>
          </cell>
          <cell r="V348">
            <v>0</v>
          </cell>
          <cell r="W348">
            <v>2.8378884507831871E-5</v>
          </cell>
          <cell r="X348">
            <v>0</v>
          </cell>
          <cell r="Y348">
            <v>2.8378884507831875E-5</v>
          </cell>
          <cell r="Z348">
            <v>0</v>
          </cell>
          <cell r="AA348">
            <v>0</v>
          </cell>
          <cell r="AB348">
            <v>2.8378884507831871E-5</v>
          </cell>
          <cell r="AC348">
            <v>0</v>
          </cell>
          <cell r="AD348">
            <v>0</v>
          </cell>
        </row>
        <row r="349">
          <cell r="S349">
            <v>-1.4390818416359252E-2</v>
          </cell>
          <cell r="T349">
            <v>0</v>
          </cell>
          <cell r="U349">
            <v>0</v>
          </cell>
          <cell r="V349">
            <v>0</v>
          </cell>
          <cell r="W349">
            <v>2.8378884507831871E-5</v>
          </cell>
          <cell r="X349">
            <v>0</v>
          </cell>
          <cell r="Y349">
            <v>2.8378884507831875E-5</v>
          </cell>
          <cell r="Z349">
            <v>0</v>
          </cell>
          <cell r="AA349">
            <v>0</v>
          </cell>
          <cell r="AB349">
            <v>2.8378884507831871E-5</v>
          </cell>
          <cell r="AC349">
            <v>0</v>
          </cell>
          <cell r="AD349">
            <v>0</v>
          </cell>
        </row>
        <row r="350">
          <cell r="S350">
            <v>-1.4390818416359252E-2</v>
          </cell>
          <cell r="T350">
            <v>0</v>
          </cell>
          <cell r="U350">
            <v>0</v>
          </cell>
          <cell r="V350">
            <v>0</v>
          </cell>
          <cell r="W350">
            <v>2.8378884507831871E-5</v>
          </cell>
          <cell r="X350">
            <v>0</v>
          </cell>
          <cell r="Y350">
            <v>2.8378884507831875E-5</v>
          </cell>
          <cell r="Z350">
            <v>0</v>
          </cell>
          <cell r="AA350">
            <v>0</v>
          </cell>
          <cell r="AB350">
            <v>2.8378884507831871E-5</v>
          </cell>
          <cell r="AC350">
            <v>0</v>
          </cell>
          <cell r="AD350">
            <v>0</v>
          </cell>
        </row>
        <row r="351">
          <cell r="S351">
            <v>-1.4390818416359252E-2</v>
          </cell>
          <cell r="T351">
            <v>0</v>
          </cell>
          <cell r="U351">
            <v>0</v>
          </cell>
          <cell r="V351">
            <v>0</v>
          </cell>
          <cell r="W351">
            <v>2.8378884507831871E-5</v>
          </cell>
          <cell r="X351">
            <v>0</v>
          </cell>
          <cell r="Y351">
            <v>2.8378884507831875E-5</v>
          </cell>
          <cell r="Z351">
            <v>0</v>
          </cell>
          <cell r="AA351">
            <v>0</v>
          </cell>
          <cell r="AB351">
            <v>2.8378884507831871E-5</v>
          </cell>
          <cell r="AC351">
            <v>0</v>
          </cell>
          <cell r="AD351">
            <v>0</v>
          </cell>
        </row>
        <row r="352">
          <cell r="S352">
            <v>-1.4390818416359252E-2</v>
          </cell>
          <cell r="T352">
            <v>0</v>
          </cell>
          <cell r="U352">
            <v>0</v>
          </cell>
          <cell r="V352">
            <v>0</v>
          </cell>
          <cell r="W352">
            <v>2.8378884507831871E-5</v>
          </cell>
          <cell r="X352">
            <v>0</v>
          </cell>
          <cell r="Y352">
            <v>2.8378884507831875E-5</v>
          </cell>
          <cell r="Z352">
            <v>0</v>
          </cell>
          <cell r="AA352">
            <v>0</v>
          </cell>
          <cell r="AB352">
            <v>2.8378884507831871E-5</v>
          </cell>
          <cell r="AC352">
            <v>0</v>
          </cell>
          <cell r="AD352">
            <v>0</v>
          </cell>
        </row>
        <row r="353">
          <cell r="S353">
            <v>-1.4390818416359252E-2</v>
          </cell>
          <cell r="T353">
            <v>0</v>
          </cell>
          <cell r="U353">
            <v>0</v>
          </cell>
          <cell r="V353">
            <v>0</v>
          </cell>
          <cell r="W353">
            <v>2.8378884507831871E-5</v>
          </cell>
          <cell r="X353">
            <v>0</v>
          </cell>
          <cell r="Y353">
            <v>2.8378884507831875E-5</v>
          </cell>
          <cell r="Z353">
            <v>0</v>
          </cell>
          <cell r="AA353">
            <v>0</v>
          </cell>
          <cell r="AB353">
            <v>2.8378884507831871E-5</v>
          </cell>
          <cell r="AC353">
            <v>0</v>
          </cell>
          <cell r="AD353">
            <v>0</v>
          </cell>
        </row>
        <row r="354">
          <cell r="S354">
            <v>-1.4390818416359252E-2</v>
          </cell>
          <cell r="T354">
            <v>0</v>
          </cell>
          <cell r="U354">
            <v>0</v>
          </cell>
          <cell r="V354">
            <v>0</v>
          </cell>
          <cell r="W354">
            <v>2.8378884507831871E-5</v>
          </cell>
          <cell r="X354">
            <v>0</v>
          </cell>
          <cell r="Y354">
            <v>2.8378884507831875E-5</v>
          </cell>
          <cell r="Z354">
            <v>0</v>
          </cell>
          <cell r="AA354">
            <v>0</v>
          </cell>
          <cell r="AB354">
            <v>2.8378884507831871E-5</v>
          </cell>
          <cell r="AC354">
            <v>0</v>
          </cell>
          <cell r="AD354">
            <v>0</v>
          </cell>
        </row>
        <row r="355">
          <cell r="S355">
            <v>-1.4390818416359252E-2</v>
          </cell>
          <cell r="T355">
            <v>0</v>
          </cell>
          <cell r="U355">
            <v>0</v>
          </cell>
          <cell r="V355">
            <v>0</v>
          </cell>
          <cell r="W355">
            <v>2.8378884507831871E-5</v>
          </cell>
          <cell r="X355">
            <v>0</v>
          </cell>
          <cell r="Y355">
            <v>2.8378884507831875E-5</v>
          </cell>
          <cell r="Z355">
            <v>0</v>
          </cell>
          <cell r="AA355">
            <v>0</v>
          </cell>
          <cell r="AB355">
            <v>2.8378884507831871E-5</v>
          </cell>
          <cell r="AC355">
            <v>0</v>
          </cell>
          <cell r="AD355">
            <v>0</v>
          </cell>
        </row>
        <row r="356">
          <cell r="S356">
            <v>-1.4390818416359252E-2</v>
          </cell>
          <cell r="T356">
            <v>0</v>
          </cell>
          <cell r="U356">
            <v>0</v>
          </cell>
          <cell r="V356">
            <v>0</v>
          </cell>
          <cell r="W356">
            <v>2.8378884507831871E-5</v>
          </cell>
          <cell r="X356">
            <v>0</v>
          </cell>
          <cell r="Y356">
            <v>2.8378884507831875E-5</v>
          </cell>
          <cell r="Z356">
            <v>0</v>
          </cell>
          <cell r="AA356">
            <v>0</v>
          </cell>
          <cell r="AB356">
            <v>2.8378884507831871E-5</v>
          </cell>
          <cell r="AC356">
            <v>0</v>
          </cell>
          <cell r="AD356">
            <v>0</v>
          </cell>
        </row>
        <row r="357">
          <cell r="S357">
            <v>-1.4390818416359252E-2</v>
          </cell>
          <cell r="T357">
            <v>0</v>
          </cell>
          <cell r="U357">
            <v>0</v>
          </cell>
          <cell r="V357">
            <v>0</v>
          </cell>
          <cell r="W357">
            <v>2.8378884507831871E-5</v>
          </cell>
          <cell r="X357">
            <v>0</v>
          </cell>
          <cell r="Y357">
            <v>2.8378884507831875E-5</v>
          </cell>
          <cell r="Z357">
            <v>0</v>
          </cell>
          <cell r="AA357">
            <v>0</v>
          </cell>
          <cell r="AB357">
            <v>2.8378884507831871E-5</v>
          </cell>
          <cell r="AC357">
            <v>0</v>
          </cell>
          <cell r="AD357">
            <v>0</v>
          </cell>
        </row>
        <row r="358">
          <cell r="S358">
            <v>-1.4390818416359252E-2</v>
          </cell>
          <cell r="T358">
            <v>0</v>
          </cell>
          <cell r="U358">
            <v>0</v>
          </cell>
          <cell r="V358">
            <v>0</v>
          </cell>
          <cell r="W358">
            <v>2.8378884507831871E-5</v>
          </cell>
          <cell r="X358">
            <v>0</v>
          </cell>
          <cell r="Y358">
            <v>2.8378884507831875E-5</v>
          </cell>
          <cell r="Z358">
            <v>0</v>
          </cell>
          <cell r="AA358">
            <v>0</v>
          </cell>
          <cell r="AB358">
            <v>2.8378884507831871E-5</v>
          </cell>
          <cell r="AC358">
            <v>0</v>
          </cell>
          <cell r="AD358">
            <v>0</v>
          </cell>
        </row>
        <row r="359">
          <cell r="S359">
            <v>-1.4390818416359252E-2</v>
          </cell>
          <cell r="T359">
            <v>0</v>
          </cell>
          <cell r="U359">
            <v>0</v>
          </cell>
          <cell r="V359">
            <v>0</v>
          </cell>
          <cell r="W359">
            <v>2.8378884507831871E-5</v>
          </cell>
          <cell r="X359">
            <v>0</v>
          </cell>
          <cell r="Y359">
            <v>2.8378884507831875E-5</v>
          </cell>
          <cell r="Z359">
            <v>0</v>
          </cell>
          <cell r="AA359">
            <v>0</v>
          </cell>
          <cell r="AB359">
            <v>2.8378884507831871E-5</v>
          </cell>
          <cell r="AC359">
            <v>0</v>
          </cell>
          <cell r="AD359">
            <v>0</v>
          </cell>
        </row>
        <row r="360">
          <cell r="S360">
            <v>-1.4390818416359252E-2</v>
          </cell>
          <cell r="T360">
            <v>0</v>
          </cell>
          <cell r="U360">
            <v>0</v>
          </cell>
          <cell r="V360">
            <v>0</v>
          </cell>
          <cell r="W360">
            <v>2.8378884507831871E-5</v>
          </cell>
          <cell r="X360">
            <v>0</v>
          </cell>
          <cell r="Y360">
            <v>2.8378884507831875E-5</v>
          </cell>
          <cell r="Z360">
            <v>0</v>
          </cell>
          <cell r="AA360">
            <v>0</v>
          </cell>
          <cell r="AB360">
            <v>2.8378884507831871E-5</v>
          </cell>
          <cell r="AC360">
            <v>0</v>
          </cell>
          <cell r="AD360">
            <v>0</v>
          </cell>
        </row>
        <row r="361">
          <cell r="S361">
            <v>-1.4390818416359252E-2</v>
          </cell>
          <cell r="T361">
            <v>0</v>
          </cell>
          <cell r="U361">
            <v>0</v>
          </cell>
          <cell r="V361">
            <v>0</v>
          </cell>
          <cell r="W361">
            <v>2.8378884507831871E-5</v>
          </cell>
          <cell r="X361">
            <v>0</v>
          </cell>
          <cell r="Y361">
            <v>2.8378884507831875E-5</v>
          </cell>
          <cell r="Z361">
            <v>0</v>
          </cell>
          <cell r="AA361">
            <v>0</v>
          </cell>
          <cell r="AB361">
            <v>2.8378884507831871E-5</v>
          </cell>
          <cell r="AC361">
            <v>0</v>
          </cell>
          <cell r="AD361">
            <v>0</v>
          </cell>
        </row>
        <row r="362">
          <cell r="S362">
            <v>-1.4390818416359252E-2</v>
          </cell>
          <cell r="T362">
            <v>0</v>
          </cell>
          <cell r="U362">
            <v>0</v>
          </cell>
          <cell r="V362">
            <v>0</v>
          </cell>
          <cell r="W362">
            <v>2.8378884507831871E-5</v>
          </cell>
          <cell r="X362">
            <v>0</v>
          </cell>
          <cell r="Y362">
            <v>2.8378884507831875E-5</v>
          </cell>
          <cell r="Z362">
            <v>0</v>
          </cell>
          <cell r="AA362">
            <v>0</v>
          </cell>
          <cell r="AB362">
            <v>2.8378884507831871E-5</v>
          </cell>
          <cell r="AC362">
            <v>0</v>
          </cell>
          <cell r="AD362">
            <v>0</v>
          </cell>
        </row>
        <row r="363">
          <cell r="S363">
            <v>-1.4390818416359252E-2</v>
          </cell>
          <cell r="T363">
            <v>0</v>
          </cell>
          <cell r="U363">
            <v>0</v>
          </cell>
          <cell r="V363">
            <v>0</v>
          </cell>
          <cell r="W363">
            <v>2.8378884507831871E-5</v>
          </cell>
          <cell r="X363">
            <v>0</v>
          </cell>
          <cell r="Y363">
            <v>2.8378884507831875E-5</v>
          </cell>
          <cell r="Z363">
            <v>0</v>
          </cell>
          <cell r="AA363">
            <v>0</v>
          </cell>
          <cell r="AB363">
            <v>2.8378884507831871E-5</v>
          </cell>
          <cell r="AC363">
            <v>0</v>
          </cell>
          <cell r="AD363">
            <v>0</v>
          </cell>
        </row>
        <row r="364">
          <cell r="S364">
            <v>-1.4390818416359252E-2</v>
          </cell>
          <cell r="T364">
            <v>0</v>
          </cell>
          <cell r="U364">
            <v>0</v>
          </cell>
          <cell r="V364">
            <v>0</v>
          </cell>
          <cell r="W364">
            <v>2.8378884507831871E-5</v>
          </cell>
          <cell r="X364">
            <v>0</v>
          </cell>
          <cell r="Y364">
            <v>2.8378884507831875E-5</v>
          </cell>
          <cell r="Z364">
            <v>0</v>
          </cell>
          <cell r="AA364">
            <v>0</v>
          </cell>
          <cell r="AB364">
            <v>2.8378884507831871E-5</v>
          </cell>
          <cell r="AC364">
            <v>0</v>
          </cell>
          <cell r="AD364">
            <v>0</v>
          </cell>
        </row>
        <row r="365">
          <cell r="S365">
            <v>-1.4390818416359252E-2</v>
          </cell>
          <cell r="T365">
            <v>0</v>
          </cell>
          <cell r="U365">
            <v>0</v>
          </cell>
          <cell r="V365">
            <v>0</v>
          </cell>
          <cell r="W365">
            <v>2.8378884507831871E-5</v>
          </cell>
          <cell r="X365">
            <v>0</v>
          </cell>
          <cell r="Y365">
            <v>2.8378884507831875E-5</v>
          </cell>
          <cell r="Z365">
            <v>0</v>
          </cell>
          <cell r="AA365">
            <v>0</v>
          </cell>
          <cell r="AB365">
            <v>2.8378884507831871E-5</v>
          </cell>
          <cell r="AC365">
            <v>0</v>
          </cell>
          <cell r="AD365">
            <v>0</v>
          </cell>
        </row>
        <row r="366">
          <cell r="S366">
            <v>-1.4390818416359252E-2</v>
          </cell>
          <cell r="T366">
            <v>0</v>
          </cell>
          <cell r="U366">
            <v>0</v>
          </cell>
          <cell r="V366">
            <v>0</v>
          </cell>
          <cell r="W366">
            <v>2.8378884507831871E-5</v>
          </cell>
          <cell r="X366">
            <v>0</v>
          </cell>
          <cell r="Y366">
            <v>2.8378884507831875E-5</v>
          </cell>
          <cell r="Z366">
            <v>0</v>
          </cell>
          <cell r="AA366">
            <v>0</v>
          </cell>
          <cell r="AB366">
            <v>2.8378884507831871E-5</v>
          </cell>
          <cell r="AC366">
            <v>0</v>
          </cell>
          <cell r="AD366">
            <v>0</v>
          </cell>
        </row>
        <row r="367">
          <cell r="S367">
            <v>-1.4390818416359252E-2</v>
          </cell>
          <cell r="T367">
            <v>0</v>
          </cell>
          <cell r="U367">
            <v>0</v>
          </cell>
          <cell r="V367">
            <v>0</v>
          </cell>
          <cell r="W367">
            <v>2.8378884507831871E-5</v>
          </cell>
          <cell r="X367">
            <v>0</v>
          </cell>
          <cell r="Y367">
            <v>2.8378884507831875E-5</v>
          </cell>
          <cell r="Z367">
            <v>0</v>
          </cell>
          <cell r="AA367">
            <v>0</v>
          </cell>
          <cell r="AB367">
            <v>2.8378884507831871E-5</v>
          </cell>
          <cell r="AC367">
            <v>0</v>
          </cell>
          <cell r="AD367">
            <v>0</v>
          </cell>
        </row>
        <row r="368">
          <cell r="S368">
            <v>-1.4390818416359252E-2</v>
          </cell>
          <cell r="T368">
            <v>0</v>
          </cell>
          <cell r="U368">
            <v>0</v>
          </cell>
          <cell r="V368">
            <v>0</v>
          </cell>
          <cell r="W368">
            <v>2.8378884507831871E-5</v>
          </cell>
          <cell r="X368">
            <v>0</v>
          </cell>
          <cell r="Y368">
            <v>2.8378884507831875E-5</v>
          </cell>
          <cell r="Z368">
            <v>0</v>
          </cell>
          <cell r="AA368">
            <v>0</v>
          </cell>
          <cell r="AB368">
            <v>2.8378884507831871E-5</v>
          </cell>
          <cell r="AC368">
            <v>0</v>
          </cell>
          <cell r="AD368">
            <v>0</v>
          </cell>
        </row>
        <row r="369">
          <cell r="S369">
            <v>-1.4390818416359252E-2</v>
          </cell>
          <cell r="T369">
            <v>0</v>
          </cell>
          <cell r="U369">
            <v>0</v>
          </cell>
          <cell r="V369">
            <v>0</v>
          </cell>
          <cell r="W369">
            <v>2.8378884507831871E-5</v>
          </cell>
          <cell r="X369">
            <v>0</v>
          </cell>
          <cell r="Y369">
            <v>2.8378884507831875E-5</v>
          </cell>
          <cell r="Z369">
            <v>0</v>
          </cell>
          <cell r="AA369">
            <v>0</v>
          </cell>
          <cell r="AB369">
            <v>2.8378884507831871E-5</v>
          </cell>
          <cell r="AC369">
            <v>0</v>
          </cell>
          <cell r="AD369">
            <v>0</v>
          </cell>
        </row>
        <row r="370">
          <cell r="S370">
            <v>-1.4390818416359252E-2</v>
          </cell>
          <cell r="T370">
            <v>0</v>
          </cell>
          <cell r="U370">
            <v>0</v>
          </cell>
          <cell r="V370">
            <v>0</v>
          </cell>
          <cell r="W370">
            <v>2.8378884507831871E-5</v>
          </cell>
          <cell r="X370">
            <v>0</v>
          </cell>
          <cell r="Y370">
            <v>2.8378884507831875E-5</v>
          </cell>
          <cell r="Z370">
            <v>0</v>
          </cell>
          <cell r="AA370">
            <v>0</v>
          </cell>
          <cell r="AB370">
            <v>2.8378884507831871E-5</v>
          </cell>
          <cell r="AC370">
            <v>0</v>
          </cell>
          <cell r="AD370">
            <v>0</v>
          </cell>
        </row>
        <row r="371">
          <cell r="S371">
            <v>-1.4390818416359252E-2</v>
          </cell>
          <cell r="T371">
            <v>0</v>
          </cell>
          <cell r="U371">
            <v>0</v>
          </cell>
          <cell r="V371">
            <v>0</v>
          </cell>
          <cell r="W371">
            <v>2.8378884507831871E-5</v>
          </cell>
          <cell r="X371">
            <v>0</v>
          </cell>
          <cell r="Y371">
            <v>2.8378884507831875E-5</v>
          </cell>
          <cell r="Z371">
            <v>0</v>
          </cell>
          <cell r="AA371">
            <v>0</v>
          </cell>
          <cell r="AB371">
            <v>2.8378884507831871E-5</v>
          </cell>
          <cell r="AC371">
            <v>0</v>
          </cell>
          <cell r="AD371">
            <v>0</v>
          </cell>
        </row>
        <row r="372">
          <cell r="S372">
            <v>-1.4390818416359252E-2</v>
          </cell>
          <cell r="T372">
            <v>0</v>
          </cell>
          <cell r="U372">
            <v>0</v>
          </cell>
          <cell r="V372">
            <v>0</v>
          </cell>
          <cell r="W372">
            <v>2.8378884507831871E-5</v>
          </cell>
          <cell r="X372">
            <v>0</v>
          </cell>
          <cell r="Y372">
            <v>2.8378884507831875E-5</v>
          </cell>
          <cell r="Z372">
            <v>0</v>
          </cell>
          <cell r="AA372">
            <v>0</v>
          </cell>
          <cell r="AB372">
            <v>2.8378884507831871E-5</v>
          </cell>
          <cell r="AC372">
            <v>0</v>
          </cell>
          <cell r="AD372">
            <v>0</v>
          </cell>
        </row>
        <row r="373">
          <cell r="S373">
            <v>-1.4390818416359252E-2</v>
          </cell>
          <cell r="T373">
            <v>0</v>
          </cell>
          <cell r="U373">
            <v>0</v>
          </cell>
          <cell r="V373">
            <v>0</v>
          </cell>
          <cell r="W373">
            <v>2.8378884507831871E-5</v>
          </cell>
          <cell r="X373">
            <v>0</v>
          </cell>
          <cell r="Y373">
            <v>2.8378884507831875E-5</v>
          </cell>
          <cell r="Z373">
            <v>0</v>
          </cell>
          <cell r="AA373">
            <v>0</v>
          </cell>
          <cell r="AB373">
            <v>2.8378884507831871E-5</v>
          </cell>
          <cell r="AC373">
            <v>0</v>
          </cell>
          <cell r="AD373">
            <v>0</v>
          </cell>
        </row>
        <row r="374">
          <cell r="S374">
            <v>-1.4390818416359252E-2</v>
          </cell>
          <cell r="T374">
            <v>0</v>
          </cell>
          <cell r="U374">
            <v>0</v>
          </cell>
          <cell r="V374">
            <v>0</v>
          </cell>
          <cell r="W374">
            <v>2.8378884507831871E-5</v>
          </cell>
          <cell r="X374">
            <v>0</v>
          </cell>
          <cell r="Y374">
            <v>2.8378884507831875E-5</v>
          </cell>
          <cell r="Z374">
            <v>0</v>
          </cell>
          <cell r="AA374">
            <v>0</v>
          </cell>
          <cell r="AB374">
            <v>2.8378884507831871E-5</v>
          </cell>
          <cell r="AC374">
            <v>0</v>
          </cell>
          <cell r="AD374">
            <v>0</v>
          </cell>
        </row>
        <row r="375">
          <cell r="S375">
            <v>-1.4390818416359252E-2</v>
          </cell>
          <cell r="T375">
            <v>0</v>
          </cell>
          <cell r="U375">
            <v>0</v>
          </cell>
          <cell r="V375">
            <v>0</v>
          </cell>
          <cell r="W375">
            <v>2.8378884507831871E-5</v>
          </cell>
          <cell r="X375">
            <v>0</v>
          </cell>
          <cell r="Y375">
            <v>2.8378884507831875E-5</v>
          </cell>
          <cell r="Z375">
            <v>0</v>
          </cell>
          <cell r="AA375">
            <v>0</v>
          </cell>
          <cell r="AB375">
            <v>2.8378884507831871E-5</v>
          </cell>
          <cell r="AC375">
            <v>0</v>
          </cell>
          <cell r="AD375">
            <v>0</v>
          </cell>
        </row>
        <row r="376">
          <cell r="S376">
            <v>-1.4390818416359252E-2</v>
          </cell>
          <cell r="T376">
            <v>0</v>
          </cell>
          <cell r="U376">
            <v>0</v>
          </cell>
          <cell r="V376">
            <v>0</v>
          </cell>
          <cell r="W376">
            <v>2.8378884507831871E-5</v>
          </cell>
          <cell r="X376">
            <v>0</v>
          </cell>
          <cell r="Y376">
            <v>2.8378884507831875E-5</v>
          </cell>
          <cell r="Z376">
            <v>0</v>
          </cell>
          <cell r="AA376">
            <v>0</v>
          </cell>
          <cell r="AB376">
            <v>2.8378884507831871E-5</v>
          </cell>
          <cell r="AC376">
            <v>0</v>
          </cell>
          <cell r="AD376">
            <v>0</v>
          </cell>
        </row>
        <row r="377">
          <cell r="S377">
            <v>-1.4390818416359252E-2</v>
          </cell>
          <cell r="T377">
            <v>0</v>
          </cell>
          <cell r="U377">
            <v>0</v>
          </cell>
          <cell r="V377">
            <v>0</v>
          </cell>
          <cell r="W377">
            <v>2.8378884507831871E-5</v>
          </cell>
          <cell r="X377">
            <v>0</v>
          </cell>
          <cell r="Y377">
            <v>2.8378884507831875E-5</v>
          </cell>
          <cell r="Z377">
            <v>0</v>
          </cell>
          <cell r="AA377">
            <v>0</v>
          </cell>
          <cell r="AB377">
            <v>2.8378884507831871E-5</v>
          </cell>
          <cell r="AC377">
            <v>0</v>
          </cell>
          <cell r="AD377">
            <v>0</v>
          </cell>
        </row>
        <row r="378">
          <cell r="S378">
            <v>-1.4390818416359252E-2</v>
          </cell>
          <cell r="T378">
            <v>0</v>
          </cell>
          <cell r="U378">
            <v>0</v>
          </cell>
          <cell r="V378">
            <v>0</v>
          </cell>
          <cell r="W378">
            <v>2.8378884507831871E-5</v>
          </cell>
          <cell r="X378">
            <v>0</v>
          </cell>
          <cell r="Y378">
            <v>2.8378884507831875E-5</v>
          </cell>
          <cell r="Z378">
            <v>0</v>
          </cell>
          <cell r="AA378">
            <v>0</v>
          </cell>
          <cell r="AB378">
            <v>2.8378884507831871E-5</v>
          </cell>
          <cell r="AC378">
            <v>0</v>
          </cell>
          <cell r="AD378">
            <v>0</v>
          </cell>
        </row>
        <row r="379">
          <cell r="S379">
            <v>-1.4390818416359252E-2</v>
          </cell>
          <cell r="T379">
            <v>0</v>
          </cell>
          <cell r="U379">
            <v>0</v>
          </cell>
          <cell r="V379">
            <v>0</v>
          </cell>
          <cell r="W379">
            <v>2.8378884507831871E-5</v>
          </cell>
          <cell r="X379">
            <v>0</v>
          </cell>
          <cell r="Y379">
            <v>2.8378884507831875E-5</v>
          </cell>
          <cell r="Z379">
            <v>0</v>
          </cell>
          <cell r="AA379">
            <v>0</v>
          </cell>
          <cell r="AB379">
            <v>2.8378884507831871E-5</v>
          </cell>
          <cell r="AC379">
            <v>0</v>
          </cell>
          <cell r="AD379">
            <v>0</v>
          </cell>
        </row>
        <row r="380">
          <cell r="S380">
            <v>-1.4390818416359252E-2</v>
          </cell>
          <cell r="T380">
            <v>0</v>
          </cell>
          <cell r="U380">
            <v>0</v>
          </cell>
          <cell r="V380">
            <v>0</v>
          </cell>
          <cell r="W380">
            <v>2.8378884507831871E-5</v>
          </cell>
          <cell r="X380">
            <v>0</v>
          </cell>
          <cell r="Y380">
            <v>2.8378884507831875E-5</v>
          </cell>
          <cell r="Z380">
            <v>0</v>
          </cell>
          <cell r="AA380">
            <v>0</v>
          </cell>
          <cell r="AB380">
            <v>2.8378884507831871E-5</v>
          </cell>
          <cell r="AC380">
            <v>0</v>
          </cell>
          <cell r="AD380">
            <v>0</v>
          </cell>
        </row>
        <row r="381">
          <cell r="S381">
            <v>-1.4390818416359252E-2</v>
          </cell>
          <cell r="T381">
            <v>0</v>
          </cell>
          <cell r="U381">
            <v>0</v>
          </cell>
          <cell r="V381">
            <v>0</v>
          </cell>
          <cell r="W381">
            <v>2.8378884507831871E-5</v>
          </cell>
          <cell r="X381">
            <v>0</v>
          </cell>
          <cell r="Y381">
            <v>2.8378884507831875E-5</v>
          </cell>
          <cell r="Z381">
            <v>0</v>
          </cell>
          <cell r="AA381">
            <v>0</v>
          </cell>
          <cell r="AB381">
            <v>2.8378884507831871E-5</v>
          </cell>
          <cell r="AC381">
            <v>0</v>
          </cell>
          <cell r="AD381">
            <v>0</v>
          </cell>
        </row>
        <row r="382">
          <cell r="S382">
            <v>-1.4390818416359252E-2</v>
          </cell>
          <cell r="T382">
            <v>0</v>
          </cell>
          <cell r="U382">
            <v>0</v>
          </cell>
          <cell r="V382">
            <v>0</v>
          </cell>
          <cell r="W382">
            <v>2.8378884507831871E-5</v>
          </cell>
          <cell r="X382">
            <v>0</v>
          </cell>
          <cell r="Y382">
            <v>2.8378884507831875E-5</v>
          </cell>
          <cell r="Z382">
            <v>0</v>
          </cell>
          <cell r="AA382">
            <v>0</v>
          </cell>
          <cell r="AB382">
            <v>2.8378884507831871E-5</v>
          </cell>
          <cell r="AC382">
            <v>0</v>
          </cell>
          <cell r="AD382">
            <v>0</v>
          </cell>
        </row>
        <row r="383">
          <cell r="S383">
            <v>-1.4390818416359252E-2</v>
          </cell>
          <cell r="T383">
            <v>0</v>
          </cell>
          <cell r="U383">
            <v>0</v>
          </cell>
          <cell r="V383">
            <v>0</v>
          </cell>
          <cell r="W383">
            <v>2.8378884507831871E-5</v>
          </cell>
          <cell r="X383">
            <v>0</v>
          </cell>
          <cell r="Y383">
            <v>2.8378884507831875E-5</v>
          </cell>
          <cell r="Z383">
            <v>0</v>
          </cell>
          <cell r="AA383">
            <v>0</v>
          </cell>
          <cell r="AB383">
            <v>2.8378884507831871E-5</v>
          </cell>
          <cell r="AC383">
            <v>0</v>
          </cell>
          <cell r="AD383">
            <v>0</v>
          </cell>
        </row>
        <row r="384">
          <cell r="S384">
            <v>-1.4390818416359252E-2</v>
          </cell>
          <cell r="T384">
            <v>0</v>
          </cell>
          <cell r="U384">
            <v>0</v>
          </cell>
          <cell r="V384">
            <v>0</v>
          </cell>
          <cell r="W384">
            <v>2.8378884507831871E-5</v>
          </cell>
          <cell r="X384">
            <v>0</v>
          </cell>
          <cell r="Y384">
            <v>2.8378884507831875E-5</v>
          </cell>
          <cell r="Z384">
            <v>0</v>
          </cell>
          <cell r="AA384">
            <v>0</v>
          </cell>
          <cell r="AB384">
            <v>2.8378884507831871E-5</v>
          </cell>
          <cell r="AC384">
            <v>0</v>
          </cell>
          <cell r="AD384">
            <v>0</v>
          </cell>
        </row>
        <row r="385">
          <cell r="S385">
            <v>-1.4390818416359252E-2</v>
          </cell>
          <cell r="T385">
            <v>0</v>
          </cell>
          <cell r="U385">
            <v>0</v>
          </cell>
          <cell r="V385">
            <v>0</v>
          </cell>
          <cell r="W385">
            <v>2.8378884507831871E-5</v>
          </cell>
          <cell r="X385">
            <v>0</v>
          </cell>
          <cell r="Y385">
            <v>2.8378884507831875E-5</v>
          </cell>
          <cell r="Z385">
            <v>0</v>
          </cell>
          <cell r="AA385">
            <v>0</v>
          </cell>
          <cell r="AB385">
            <v>2.8378884507831871E-5</v>
          </cell>
          <cell r="AC385">
            <v>0</v>
          </cell>
          <cell r="AD385">
            <v>0</v>
          </cell>
        </row>
        <row r="386">
          <cell r="S386">
            <v>-1.4390818416359252E-2</v>
          </cell>
          <cell r="T386">
            <v>0</v>
          </cell>
          <cell r="U386">
            <v>0</v>
          </cell>
          <cell r="V386">
            <v>0</v>
          </cell>
          <cell r="W386">
            <v>2.8378884507831871E-5</v>
          </cell>
          <cell r="X386">
            <v>0</v>
          </cell>
          <cell r="Y386">
            <v>2.8378884507831875E-5</v>
          </cell>
          <cell r="Z386">
            <v>0</v>
          </cell>
          <cell r="AA386">
            <v>0</v>
          </cell>
          <cell r="AB386">
            <v>2.8378884507831871E-5</v>
          </cell>
          <cell r="AC386">
            <v>0</v>
          </cell>
          <cell r="AD386">
            <v>0</v>
          </cell>
        </row>
        <row r="387">
          <cell r="S387">
            <v>-1.4390818416359252E-2</v>
          </cell>
          <cell r="T387">
            <v>0</v>
          </cell>
          <cell r="U387">
            <v>0</v>
          </cell>
          <cell r="V387">
            <v>0</v>
          </cell>
          <cell r="W387">
            <v>2.8378884507831871E-5</v>
          </cell>
          <cell r="X387">
            <v>0</v>
          </cell>
          <cell r="Y387">
            <v>2.8378884507831875E-5</v>
          </cell>
          <cell r="Z387">
            <v>0</v>
          </cell>
          <cell r="AA387">
            <v>0</v>
          </cell>
          <cell r="AB387">
            <v>2.8378884507831871E-5</v>
          </cell>
          <cell r="AC387">
            <v>0</v>
          </cell>
          <cell r="AD387">
            <v>0</v>
          </cell>
        </row>
        <row r="388">
          <cell r="S388">
            <v>-1.4390818416359252E-2</v>
          </cell>
          <cell r="T388">
            <v>0</v>
          </cell>
          <cell r="U388">
            <v>0</v>
          </cell>
          <cell r="V388">
            <v>0</v>
          </cell>
          <cell r="W388">
            <v>2.8378884507831871E-5</v>
          </cell>
          <cell r="X388">
            <v>0</v>
          </cell>
          <cell r="Y388">
            <v>2.8378884507831875E-5</v>
          </cell>
          <cell r="Z388">
            <v>0</v>
          </cell>
          <cell r="AA388">
            <v>0</v>
          </cell>
          <cell r="AB388">
            <v>2.8378884507831871E-5</v>
          </cell>
          <cell r="AC388">
            <v>0</v>
          </cell>
          <cell r="AD388">
            <v>0</v>
          </cell>
        </row>
        <row r="389">
          <cell r="S389">
            <v>-1.4390818416359252E-2</v>
          </cell>
          <cell r="T389">
            <v>0</v>
          </cell>
          <cell r="U389">
            <v>0</v>
          </cell>
          <cell r="V389">
            <v>0</v>
          </cell>
          <cell r="W389">
            <v>2.8378884507831871E-5</v>
          </cell>
          <cell r="X389">
            <v>0</v>
          </cell>
          <cell r="Y389">
            <v>2.8378884507831875E-5</v>
          </cell>
          <cell r="Z389">
            <v>0</v>
          </cell>
          <cell r="AA389">
            <v>0</v>
          </cell>
          <cell r="AB389">
            <v>2.8378884507831871E-5</v>
          </cell>
          <cell r="AC389">
            <v>0</v>
          </cell>
          <cell r="AD389">
            <v>0</v>
          </cell>
        </row>
        <row r="390">
          <cell r="S390">
            <v>-1.4390818416359252E-2</v>
          </cell>
          <cell r="T390">
            <v>0</v>
          </cell>
          <cell r="U390">
            <v>0</v>
          </cell>
          <cell r="V390">
            <v>0</v>
          </cell>
          <cell r="W390">
            <v>2.8378884507831871E-5</v>
          </cell>
          <cell r="X390">
            <v>0</v>
          </cell>
          <cell r="Y390">
            <v>2.8378884507831875E-5</v>
          </cell>
          <cell r="Z390">
            <v>0</v>
          </cell>
          <cell r="AA390">
            <v>0</v>
          </cell>
          <cell r="AB390">
            <v>2.8378884507831871E-5</v>
          </cell>
          <cell r="AC390">
            <v>0</v>
          </cell>
          <cell r="AD390">
            <v>0</v>
          </cell>
        </row>
        <row r="391">
          <cell r="S391">
            <v>-1.4390818416359252E-2</v>
          </cell>
          <cell r="T391">
            <v>0</v>
          </cell>
          <cell r="U391">
            <v>0</v>
          </cell>
          <cell r="V391">
            <v>0</v>
          </cell>
          <cell r="W391">
            <v>2.8378884507831871E-5</v>
          </cell>
          <cell r="X391">
            <v>0</v>
          </cell>
          <cell r="Y391">
            <v>2.8378884507831875E-5</v>
          </cell>
          <cell r="Z391">
            <v>0</v>
          </cell>
          <cell r="AA391">
            <v>0</v>
          </cell>
          <cell r="AB391">
            <v>2.8378884507831871E-5</v>
          </cell>
          <cell r="AC391">
            <v>0</v>
          </cell>
          <cell r="AD391">
            <v>0</v>
          </cell>
        </row>
        <row r="392">
          <cell r="S392">
            <v>-1.4390818416359252E-2</v>
          </cell>
          <cell r="T392">
            <v>0</v>
          </cell>
          <cell r="U392">
            <v>0</v>
          </cell>
          <cell r="V392">
            <v>0</v>
          </cell>
          <cell r="W392">
            <v>2.8378884507831871E-5</v>
          </cell>
          <cell r="X392">
            <v>0</v>
          </cell>
          <cell r="Y392">
            <v>2.8378884507831875E-5</v>
          </cell>
          <cell r="Z392">
            <v>0</v>
          </cell>
          <cell r="AA392">
            <v>0</v>
          </cell>
          <cell r="AB392">
            <v>2.8378884507831871E-5</v>
          </cell>
          <cell r="AC392">
            <v>0</v>
          </cell>
          <cell r="AD392">
            <v>0</v>
          </cell>
        </row>
        <row r="393">
          <cell r="S393">
            <v>-1.4390818416359252E-2</v>
          </cell>
          <cell r="T393">
            <v>0</v>
          </cell>
          <cell r="U393">
            <v>0</v>
          </cell>
          <cell r="V393">
            <v>0</v>
          </cell>
          <cell r="W393">
            <v>2.8378884507831871E-5</v>
          </cell>
          <cell r="X393">
            <v>0</v>
          </cell>
          <cell r="Y393">
            <v>2.8378884507831875E-5</v>
          </cell>
          <cell r="Z393">
            <v>0</v>
          </cell>
          <cell r="AA393">
            <v>0</v>
          </cell>
          <cell r="AB393">
            <v>2.8378884507831871E-5</v>
          </cell>
          <cell r="AC393">
            <v>0</v>
          </cell>
          <cell r="AD393">
            <v>0</v>
          </cell>
        </row>
        <row r="394">
          <cell r="S394">
            <v>-1.4390818416359252E-2</v>
          </cell>
          <cell r="T394">
            <v>0</v>
          </cell>
          <cell r="U394">
            <v>0</v>
          </cell>
          <cell r="V394">
            <v>0</v>
          </cell>
          <cell r="W394">
            <v>2.8378884507831871E-5</v>
          </cell>
          <cell r="X394">
            <v>0</v>
          </cell>
          <cell r="Y394">
            <v>2.8378884507831875E-5</v>
          </cell>
          <cell r="Z394">
            <v>0</v>
          </cell>
          <cell r="AA394">
            <v>0</v>
          </cell>
          <cell r="AB394">
            <v>2.8378884507831871E-5</v>
          </cell>
          <cell r="AC394">
            <v>0</v>
          </cell>
          <cell r="AD394">
            <v>0</v>
          </cell>
        </row>
        <row r="395">
          <cell r="S395">
            <v>-1.4390818416359252E-2</v>
          </cell>
          <cell r="T395">
            <v>0</v>
          </cell>
          <cell r="U395">
            <v>0</v>
          </cell>
          <cell r="V395">
            <v>0</v>
          </cell>
          <cell r="W395">
            <v>2.8378884507831871E-5</v>
          </cell>
          <cell r="X395">
            <v>0</v>
          </cell>
          <cell r="Y395">
            <v>2.8378884507831875E-5</v>
          </cell>
          <cell r="Z395">
            <v>0</v>
          </cell>
          <cell r="AA395">
            <v>0</v>
          </cell>
          <cell r="AB395">
            <v>2.8378884507831871E-5</v>
          </cell>
          <cell r="AC395">
            <v>0</v>
          </cell>
          <cell r="AD395">
            <v>0</v>
          </cell>
        </row>
        <row r="396">
          <cell r="S396">
            <v>-1.4390818416359252E-2</v>
          </cell>
          <cell r="T396">
            <v>0</v>
          </cell>
          <cell r="U396">
            <v>0</v>
          </cell>
          <cell r="V396">
            <v>0</v>
          </cell>
          <cell r="W396">
            <v>2.8378884507831871E-5</v>
          </cell>
          <cell r="X396">
            <v>0</v>
          </cell>
          <cell r="Y396">
            <v>2.8378884507831875E-5</v>
          </cell>
          <cell r="Z396">
            <v>0</v>
          </cell>
          <cell r="AA396">
            <v>0</v>
          </cell>
          <cell r="AB396">
            <v>2.8378884507831871E-5</v>
          </cell>
          <cell r="AC396">
            <v>0</v>
          </cell>
          <cell r="AD396">
            <v>0</v>
          </cell>
        </row>
        <row r="397">
          <cell r="S397">
            <v>-1.4390818416359252E-2</v>
          </cell>
          <cell r="T397">
            <v>0</v>
          </cell>
          <cell r="U397">
            <v>0</v>
          </cell>
          <cell r="V397">
            <v>0</v>
          </cell>
          <cell r="W397">
            <v>2.8378884507831871E-5</v>
          </cell>
          <cell r="X397">
            <v>0</v>
          </cell>
          <cell r="Y397">
            <v>2.8378884507831875E-5</v>
          </cell>
          <cell r="Z397">
            <v>0</v>
          </cell>
          <cell r="AA397">
            <v>0</v>
          </cell>
          <cell r="AB397">
            <v>2.8378884507831871E-5</v>
          </cell>
          <cell r="AC397">
            <v>0</v>
          </cell>
          <cell r="AD397">
            <v>0</v>
          </cell>
        </row>
        <row r="398">
          <cell r="S398">
            <v>-1.4390818416359252E-2</v>
          </cell>
          <cell r="T398">
            <v>0</v>
          </cell>
          <cell r="U398">
            <v>0</v>
          </cell>
          <cell r="V398">
            <v>0</v>
          </cell>
          <cell r="W398">
            <v>2.8378884507831871E-5</v>
          </cell>
          <cell r="X398">
            <v>0</v>
          </cell>
          <cell r="Y398">
            <v>2.8378884507831875E-5</v>
          </cell>
          <cell r="Z398">
            <v>0</v>
          </cell>
          <cell r="AA398">
            <v>0</v>
          </cell>
          <cell r="AB398">
            <v>2.8378884507831871E-5</v>
          </cell>
          <cell r="AC398">
            <v>0</v>
          </cell>
          <cell r="AD398">
            <v>0</v>
          </cell>
        </row>
        <row r="399">
          <cell r="S399">
            <v>-1.4390818416359252E-2</v>
          </cell>
          <cell r="T399">
            <v>0</v>
          </cell>
          <cell r="U399">
            <v>0</v>
          </cell>
          <cell r="V399">
            <v>0</v>
          </cell>
          <cell r="W399">
            <v>2.8378884507831871E-5</v>
          </cell>
          <cell r="X399">
            <v>0</v>
          </cell>
          <cell r="Y399">
            <v>2.8378884507831875E-5</v>
          </cell>
          <cell r="Z399">
            <v>0</v>
          </cell>
          <cell r="AA399">
            <v>0</v>
          </cell>
          <cell r="AB399">
            <v>2.8378884507831871E-5</v>
          </cell>
          <cell r="AC399">
            <v>0</v>
          </cell>
          <cell r="AD399">
            <v>0</v>
          </cell>
        </row>
        <row r="400">
          <cell r="S400">
            <v>-1.4390818416359252E-2</v>
          </cell>
          <cell r="T400">
            <v>0</v>
          </cell>
          <cell r="U400">
            <v>0</v>
          </cell>
          <cell r="V400">
            <v>0</v>
          </cell>
          <cell r="W400">
            <v>2.8378884507831871E-5</v>
          </cell>
          <cell r="X400">
            <v>0</v>
          </cell>
          <cell r="Y400">
            <v>2.8378884507831875E-5</v>
          </cell>
          <cell r="Z400">
            <v>0</v>
          </cell>
          <cell r="AA400">
            <v>0</v>
          </cell>
          <cell r="AB400">
            <v>2.8378884507831871E-5</v>
          </cell>
          <cell r="AC400">
            <v>0</v>
          </cell>
          <cell r="AD400">
            <v>0</v>
          </cell>
        </row>
        <row r="401">
          <cell r="S401">
            <v>-1.4390818416359252E-2</v>
          </cell>
          <cell r="T401">
            <v>0</v>
          </cell>
          <cell r="U401">
            <v>0</v>
          </cell>
          <cell r="V401">
            <v>0</v>
          </cell>
          <cell r="W401">
            <v>2.8378884507831871E-5</v>
          </cell>
          <cell r="X401">
            <v>0</v>
          </cell>
          <cell r="Y401">
            <v>2.8378884507831875E-5</v>
          </cell>
          <cell r="Z401">
            <v>0</v>
          </cell>
          <cell r="AA401">
            <v>0</v>
          </cell>
          <cell r="AB401">
            <v>2.8378884507831871E-5</v>
          </cell>
          <cell r="AC401">
            <v>0</v>
          </cell>
          <cell r="AD401">
            <v>0</v>
          </cell>
        </row>
        <row r="402">
          <cell r="S402">
            <v>-1.4390818416359252E-2</v>
          </cell>
          <cell r="T402">
            <v>0</v>
          </cell>
          <cell r="U402">
            <v>0</v>
          </cell>
          <cell r="V402">
            <v>0</v>
          </cell>
          <cell r="W402">
            <v>2.8378884507831871E-5</v>
          </cell>
          <cell r="X402">
            <v>0</v>
          </cell>
          <cell r="Y402">
            <v>2.8378884507831875E-5</v>
          </cell>
          <cell r="Z402">
            <v>0</v>
          </cell>
          <cell r="AA402">
            <v>0</v>
          </cell>
          <cell r="AB402">
            <v>2.8378884507831871E-5</v>
          </cell>
          <cell r="AC402">
            <v>0</v>
          </cell>
          <cell r="AD402">
            <v>0</v>
          </cell>
        </row>
        <row r="403">
          <cell r="S403">
            <v>-1.4390818416359252E-2</v>
          </cell>
          <cell r="T403">
            <v>0</v>
          </cell>
          <cell r="U403">
            <v>0</v>
          </cell>
          <cell r="V403">
            <v>0</v>
          </cell>
          <cell r="W403">
            <v>2.8378884507831871E-5</v>
          </cell>
          <cell r="X403">
            <v>0</v>
          </cell>
          <cell r="Y403">
            <v>2.8378884507831875E-5</v>
          </cell>
          <cell r="Z403">
            <v>0</v>
          </cell>
          <cell r="AA403">
            <v>0</v>
          </cell>
          <cell r="AB403">
            <v>2.8378884507831871E-5</v>
          </cell>
          <cell r="AC403">
            <v>0</v>
          </cell>
          <cell r="AD403">
            <v>0</v>
          </cell>
        </row>
        <row r="404">
          <cell r="S404">
            <v>-1.4390818416359252E-2</v>
          </cell>
          <cell r="T404">
            <v>0</v>
          </cell>
          <cell r="U404">
            <v>0</v>
          </cell>
          <cell r="V404">
            <v>0</v>
          </cell>
          <cell r="W404">
            <v>2.8378884507831871E-5</v>
          </cell>
          <cell r="X404">
            <v>0</v>
          </cell>
          <cell r="Y404">
            <v>2.8378884507831875E-5</v>
          </cell>
          <cell r="Z404">
            <v>0</v>
          </cell>
          <cell r="AA404">
            <v>0</v>
          </cell>
          <cell r="AB404">
            <v>2.8378884507831871E-5</v>
          </cell>
          <cell r="AC404">
            <v>0</v>
          </cell>
          <cell r="AD404">
            <v>0</v>
          </cell>
        </row>
        <row r="405">
          <cell r="S405">
            <v>-1.4390818416359252E-2</v>
          </cell>
          <cell r="T405">
            <v>0</v>
          </cell>
          <cell r="U405">
            <v>0</v>
          </cell>
          <cell r="V405">
            <v>0</v>
          </cell>
          <cell r="W405">
            <v>2.8378884507831871E-5</v>
          </cell>
          <cell r="X405">
            <v>0</v>
          </cell>
          <cell r="Y405">
            <v>2.8378884507831875E-5</v>
          </cell>
          <cell r="Z405">
            <v>0</v>
          </cell>
          <cell r="AA405">
            <v>0</v>
          </cell>
          <cell r="AB405">
            <v>2.8378884507831871E-5</v>
          </cell>
          <cell r="AC405">
            <v>0</v>
          </cell>
          <cell r="AD405">
            <v>0</v>
          </cell>
        </row>
        <row r="406">
          <cell r="S406">
            <v>-1.4390818416359252E-2</v>
          </cell>
          <cell r="T406">
            <v>0</v>
          </cell>
          <cell r="U406">
            <v>0</v>
          </cell>
          <cell r="V406">
            <v>0</v>
          </cell>
          <cell r="W406">
            <v>2.8378884507831871E-5</v>
          </cell>
          <cell r="X406">
            <v>0</v>
          </cell>
          <cell r="Y406">
            <v>2.8378884507831875E-5</v>
          </cell>
          <cell r="Z406">
            <v>0</v>
          </cell>
          <cell r="AA406">
            <v>0</v>
          </cell>
          <cell r="AB406">
            <v>2.8378884507831871E-5</v>
          </cell>
          <cell r="AC406">
            <v>0</v>
          </cell>
          <cell r="AD406">
            <v>0</v>
          </cell>
        </row>
        <row r="407">
          <cell r="S407">
            <v>-1.4390818416359252E-2</v>
          </cell>
          <cell r="T407">
            <v>0</v>
          </cell>
          <cell r="U407">
            <v>0</v>
          </cell>
          <cell r="V407">
            <v>0</v>
          </cell>
          <cell r="W407">
            <v>2.8378884507831871E-5</v>
          </cell>
          <cell r="X407">
            <v>0</v>
          </cell>
          <cell r="Y407">
            <v>2.8378884507831875E-5</v>
          </cell>
          <cell r="Z407">
            <v>0</v>
          </cell>
          <cell r="AA407">
            <v>0</v>
          </cell>
          <cell r="AB407">
            <v>2.8378884507831871E-5</v>
          </cell>
          <cell r="AC407">
            <v>0</v>
          </cell>
          <cell r="AD407">
            <v>0</v>
          </cell>
        </row>
        <row r="408">
          <cell r="S408">
            <v>-1.4390818416359252E-2</v>
          </cell>
          <cell r="T408">
            <v>0</v>
          </cell>
          <cell r="U408">
            <v>0</v>
          </cell>
          <cell r="V408">
            <v>0</v>
          </cell>
          <cell r="W408">
            <v>2.8378884507831871E-5</v>
          </cell>
          <cell r="X408">
            <v>0</v>
          </cell>
          <cell r="Y408">
            <v>2.8378884507831875E-5</v>
          </cell>
          <cell r="Z408">
            <v>0</v>
          </cell>
          <cell r="AA408">
            <v>0</v>
          </cell>
          <cell r="AB408">
            <v>2.8378884507831871E-5</v>
          </cell>
          <cell r="AC408">
            <v>0</v>
          </cell>
          <cell r="AD408">
            <v>0</v>
          </cell>
        </row>
        <row r="409">
          <cell r="S409">
            <v>-1.4390818416359252E-2</v>
          </cell>
          <cell r="T409">
            <v>0</v>
          </cell>
          <cell r="U409">
            <v>0</v>
          </cell>
          <cell r="V409">
            <v>0</v>
          </cell>
          <cell r="W409">
            <v>2.8378884507831871E-5</v>
          </cell>
          <cell r="X409">
            <v>0</v>
          </cell>
          <cell r="Y409">
            <v>2.8378884507831875E-5</v>
          </cell>
          <cell r="Z409">
            <v>0</v>
          </cell>
          <cell r="AA409">
            <v>0</v>
          </cell>
          <cell r="AB409">
            <v>2.8378884507831871E-5</v>
          </cell>
          <cell r="AC409">
            <v>0</v>
          </cell>
          <cell r="AD409">
            <v>0</v>
          </cell>
        </row>
        <row r="410">
          <cell r="S410">
            <v>-1.4390818416359252E-2</v>
          </cell>
          <cell r="T410">
            <v>0</v>
          </cell>
          <cell r="U410">
            <v>0</v>
          </cell>
          <cell r="V410">
            <v>0</v>
          </cell>
          <cell r="W410">
            <v>2.8378884507831871E-5</v>
          </cell>
          <cell r="X410">
            <v>0</v>
          </cell>
          <cell r="Y410">
            <v>2.8378884507831875E-5</v>
          </cell>
          <cell r="Z410">
            <v>0</v>
          </cell>
          <cell r="AA410">
            <v>0</v>
          </cell>
          <cell r="AB410">
            <v>2.8378884507831871E-5</v>
          </cell>
          <cell r="AC410">
            <v>0</v>
          </cell>
          <cell r="AD410">
            <v>0</v>
          </cell>
        </row>
        <row r="411">
          <cell r="S411">
            <v>-1.4390818416359252E-2</v>
          </cell>
          <cell r="T411">
            <v>0</v>
          </cell>
          <cell r="U411">
            <v>0</v>
          </cell>
          <cell r="V411">
            <v>0</v>
          </cell>
          <cell r="W411">
            <v>2.8378884507831871E-5</v>
          </cell>
          <cell r="X411">
            <v>0</v>
          </cell>
          <cell r="Y411">
            <v>2.8378884507831875E-5</v>
          </cell>
          <cell r="Z411">
            <v>0</v>
          </cell>
          <cell r="AA411">
            <v>0</v>
          </cell>
          <cell r="AB411">
            <v>2.8378884507831871E-5</v>
          </cell>
          <cell r="AC411">
            <v>0</v>
          </cell>
          <cell r="AD411">
            <v>0</v>
          </cell>
        </row>
        <row r="412">
          <cell r="S412">
            <v>-1.4390818416359252E-2</v>
          </cell>
          <cell r="T412">
            <v>0</v>
          </cell>
          <cell r="U412">
            <v>0</v>
          </cell>
          <cell r="V412">
            <v>0</v>
          </cell>
          <cell r="W412">
            <v>2.8378884507831871E-5</v>
          </cell>
          <cell r="X412">
            <v>0</v>
          </cell>
          <cell r="Y412">
            <v>2.8378884507831875E-5</v>
          </cell>
          <cell r="Z412">
            <v>0</v>
          </cell>
          <cell r="AA412">
            <v>0</v>
          </cell>
          <cell r="AB412">
            <v>2.8378884507831871E-5</v>
          </cell>
          <cell r="AC412">
            <v>0</v>
          </cell>
          <cell r="AD412">
            <v>0</v>
          </cell>
        </row>
        <row r="413">
          <cell r="S413">
            <v>-1.4390818416359252E-2</v>
          </cell>
          <cell r="T413">
            <v>0</v>
          </cell>
          <cell r="U413">
            <v>0</v>
          </cell>
          <cell r="V413">
            <v>0</v>
          </cell>
          <cell r="W413">
            <v>2.8378884507831871E-5</v>
          </cell>
          <cell r="X413">
            <v>0</v>
          </cell>
          <cell r="Y413">
            <v>2.8378884507831875E-5</v>
          </cell>
          <cell r="Z413">
            <v>0</v>
          </cell>
          <cell r="AA413">
            <v>0</v>
          </cell>
          <cell r="AB413">
            <v>2.8378884507831871E-5</v>
          </cell>
          <cell r="AC413">
            <v>0</v>
          </cell>
          <cell r="AD413">
            <v>0</v>
          </cell>
        </row>
        <row r="414">
          <cell r="S414">
            <v>-1.4390818416359252E-2</v>
          </cell>
          <cell r="T414">
            <v>0</v>
          </cell>
          <cell r="U414">
            <v>0</v>
          </cell>
          <cell r="V414">
            <v>0</v>
          </cell>
          <cell r="W414">
            <v>2.8378884507831871E-5</v>
          </cell>
          <cell r="X414">
            <v>0</v>
          </cell>
          <cell r="Y414">
            <v>2.8378884507831875E-5</v>
          </cell>
          <cell r="Z414">
            <v>0</v>
          </cell>
          <cell r="AA414">
            <v>0</v>
          </cell>
          <cell r="AB414">
            <v>2.8378884507831871E-5</v>
          </cell>
          <cell r="AC414">
            <v>0</v>
          </cell>
          <cell r="AD414">
            <v>0</v>
          </cell>
        </row>
        <row r="415">
          <cell r="S415">
            <v>-1.4390818416359252E-2</v>
          </cell>
          <cell r="T415">
            <v>0</v>
          </cell>
          <cell r="U415">
            <v>0</v>
          </cell>
          <cell r="V415">
            <v>0</v>
          </cell>
          <cell r="W415">
            <v>2.8378884507831871E-5</v>
          </cell>
          <cell r="X415">
            <v>0</v>
          </cell>
          <cell r="Y415">
            <v>2.8378884507831875E-5</v>
          </cell>
          <cell r="Z415">
            <v>0</v>
          </cell>
          <cell r="AA415">
            <v>0</v>
          </cell>
          <cell r="AB415">
            <v>2.8378884507831871E-5</v>
          </cell>
          <cell r="AC415">
            <v>0</v>
          </cell>
          <cell r="AD415">
            <v>0</v>
          </cell>
        </row>
        <row r="416">
          <cell r="S416">
            <v>-1.4390818416359252E-2</v>
          </cell>
          <cell r="T416">
            <v>0</v>
          </cell>
          <cell r="U416">
            <v>0</v>
          </cell>
          <cell r="V416">
            <v>0</v>
          </cell>
          <cell r="W416">
            <v>2.8378884507831871E-5</v>
          </cell>
          <cell r="X416">
            <v>0</v>
          </cell>
          <cell r="Y416">
            <v>2.8378884507831875E-5</v>
          </cell>
          <cell r="Z416">
            <v>0</v>
          </cell>
          <cell r="AA416">
            <v>0</v>
          </cell>
          <cell r="AB416">
            <v>2.8378884507831871E-5</v>
          </cell>
          <cell r="AC416">
            <v>0</v>
          </cell>
          <cell r="AD416">
            <v>0</v>
          </cell>
        </row>
        <row r="417">
          <cell r="S417">
            <v>-1.4390818416359252E-2</v>
          </cell>
          <cell r="T417">
            <v>0</v>
          </cell>
          <cell r="U417">
            <v>0</v>
          </cell>
          <cell r="V417">
            <v>0</v>
          </cell>
          <cell r="W417">
            <v>2.8378884507831871E-5</v>
          </cell>
          <cell r="X417">
            <v>0</v>
          </cell>
          <cell r="Y417">
            <v>2.8378884507831875E-5</v>
          </cell>
          <cell r="Z417">
            <v>0</v>
          </cell>
          <cell r="AA417">
            <v>0</v>
          </cell>
          <cell r="AB417">
            <v>2.8378884507831871E-5</v>
          </cell>
          <cell r="AC417">
            <v>0</v>
          </cell>
          <cell r="AD417">
            <v>0</v>
          </cell>
        </row>
        <row r="418">
          <cell r="S418">
            <v>-1.4390818416359252E-2</v>
          </cell>
          <cell r="T418">
            <v>0</v>
          </cell>
          <cell r="U418">
            <v>0</v>
          </cell>
          <cell r="V418">
            <v>0</v>
          </cell>
          <cell r="W418">
            <v>2.8378884507831871E-5</v>
          </cell>
          <cell r="X418">
            <v>0</v>
          </cell>
          <cell r="Y418">
            <v>2.8378884507831875E-5</v>
          </cell>
          <cell r="Z418">
            <v>0</v>
          </cell>
          <cell r="AA418">
            <v>0</v>
          </cell>
          <cell r="AB418">
            <v>2.8378884507831871E-5</v>
          </cell>
          <cell r="AC418">
            <v>0</v>
          </cell>
          <cell r="AD418">
            <v>0</v>
          </cell>
        </row>
        <row r="419">
          <cell r="S419">
            <v>-1.4390818416359252E-2</v>
          </cell>
          <cell r="T419">
            <v>0</v>
          </cell>
          <cell r="U419">
            <v>0</v>
          </cell>
          <cell r="V419">
            <v>0</v>
          </cell>
          <cell r="W419">
            <v>2.8378884507831871E-5</v>
          </cell>
          <cell r="X419">
            <v>0</v>
          </cell>
          <cell r="Y419">
            <v>2.8378884507831875E-5</v>
          </cell>
          <cell r="Z419">
            <v>0</v>
          </cell>
          <cell r="AA419">
            <v>0</v>
          </cell>
          <cell r="AB419">
            <v>2.8378884507831871E-5</v>
          </cell>
          <cell r="AC419">
            <v>0</v>
          </cell>
          <cell r="AD419">
            <v>0</v>
          </cell>
        </row>
        <row r="420">
          <cell r="S420">
            <v>-1.4390818416359252E-2</v>
          </cell>
          <cell r="T420">
            <v>0</v>
          </cell>
          <cell r="U420">
            <v>0</v>
          </cell>
          <cell r="V420">
            <v>0</v>
          </cell>
          <cell r="W420">
            <v>2.8378884507831871E-5</v>
          </cell>
          <cell r="X420">
            <v>0</v>
          </cell>
          <cell r="Y420">
            <v>2.8378884507831875E-5</v>
          </cell>
          <cell r="Z420">
            <v>0</v>
          </cell>
          <cell r="AA420">
            <v>0</v>
          </cell>
          <cell r="AB420">
            <v>2.8378884507831871E-5</v>
          </cell>
          <cell r="AC420">
            <v>0</v>
          </cell>
          <cell r="AD420">
            <v>0</v>
          </cell>
        </row>
        <row r="421">
          <cell r="S421">
            <v>-1.4390818416359252E-2</v>
          </cell>
          <cell r="T421">
            <v>0</v>
          </cell>
          <cell r="U421">
            <v>0</v>
          </cell>
          <cell r="V421">
            <v>0</v>
          </cell>
          <cell r="W421">
            <v>2.8378884507831871E-5</v>
          </cell>
          <cell r="X421">
            <v>0</v>
          </cell>
          <cell r="Y421">
            <v>2.8378884507831875E-5</v>
          </cell>
          <cell r="Z421">
            <v>0</v>
          </cell>
          <cell r="AA421">
            <v>0</v>
          </cell>
          <cell r="AB421">
            <v>2.8378884507831871E-5</v>
          </cell>
          <cell r="AC421">
            <v>0</v>
          </cell>
          <cell r="AD421">
            <v>0</v>
          </cell>
        </row>
        <row r="422">
          <cell r="S422">
            <v>-1.4390818416359252E-2</v>
          </cell>
          <cell r="T422">
            <v>0</v>
          </cell>
          <cell r="U422">
            <v>0</v>
          </cell>
          <cell r="V422">
            <v>0</v>
          </cell>
          <cell r="W422">
            <v>2.8378884507831871E-5</v>
          </cell>
          <cell r="X422">
            <v>0</v>
          </cell>
          <cell r="Y422">
            <v>2.8378884507831875E-5</v>
          </cell>
          <cell r="Z422">
            <v>0</v>
          </cell>
          <cell r="AA422">
            <v>0</v>
          </cell>
          <cell r="AB422">
            <v>2.8378884507831871E-5</v>
          </cell>
          <cell r="AC422">
            <v>0</v>
          </cell>
          <cell r="AD422">
            <v>0</v>
          </cell>
        </row>
        <row r="423">
          <cell r="S423">
            <v>-1.4390818416359252E-2</v>
          </cell>
          <cell r="T423">
            <v>0</v>
          </cell>
          <cell r="U423">
            <v>0</v>
          </cell>
          <cell r="V423">
            <v>0</v>
          </cell>
          <cell r="W423">
            <v>2.8378884507831871E-5</v>
          </cell>
          <cell r="X423">
            <v>0</v>
          </cell>
          <cell r="Y423">
            <v>2.8378884507831875E-5</v>
          </cell>
          <cell r="Z423">
            <v>0</v>
          </cell>
          <cell r="AA423">
            <v>0</v>
          </cell>
          <cell r="AB423">
            <v>2.8378884507831871E-5</v>
          </cell>
          <cell r="AC423">
            <v>0</v>
          </cell>
          <cell r="AD423">
            <v>0</v>
          </cell>
        </row>
        <row r="424">
          <cell r="S424">
            <v>-1.4390818416359252E-2</v>
          </cell>
          <cell r="T424">
            <v>0</v>
          </cell>
          <cell r="U424">
            <v>0</v>
          </cell>
          <cell r="V424">
            <v>0</v>
          </cell>
          <cell r="W424">
            <v>2.8378884507831871E-5</v>
          </cell>
          <cell r="X424">
            <v>0</v>
          </cell>
          <cell r="Y424">
            <v>2.8378884507831875E-5</v>
          </cell>
          <cell r="Z424">
            <v>0</v>
          </cell>
          <cell r="AA424">
            <v>0</v>
          </cell>
          <cell r="AB424">
            <v>2.8378884507831871E-5</v>
          </cell>
          <cell r="AC424">
            <v>0</v>
          </cell>
          <cell r="AD424">
            <v>0</v>
          </cell>
        </row>
        <row r="425">
          <cell r="S425">
            <v>-1.4390818416359252E-2</v>
          </cell>
          <cell r="T425">
            <v>0</v>
          </cell>
          <cell r="U425">
            <v>0</v>
          </cell>
          <cell r="V425">
            <v>0</v>
          </cell>
          <cell r="W425">
            <v>2.8378884507831871E-5</v>
          </cell>
          <cell r="X425">
            <v>0</v>
          </cell>
          <cell r="Y425">
            <v>2.8378884507831875E-5</v>
          </cell>
          <cell r="Z425">
            <v>0</v>
          </cell>
          <cell r="AA425">
            <v>0</v>
          </cell>
          <cell r="AB425">
            <v>2.8378884507831871E-5</v>
          </cell>
          <cell r="AC425">
            <v>0</v>
          </cell>
          <cell r="AD425">
            <v>0</v>
          </cell>
        </row>
        <row r="426">
          <cell r="S426">
            <v>-1.4390818416359252E-2</v>
          </cell>
          <cell r="T426">
            <v>0</v>
          </cell>
          <cell r="U426">
            <v>0</v>
          </cell>
          <cell r="V426">
            <v>0</v>
          </cell>
          <cell r="W426">
            <v>2.8378884507831871E-5</v>
          </cell>
          <cell r="X426">
            <v>0</v>
          </cell>
          <cell r="Y426">
            <v>2.8378884507831875E-5</v>
          </cell>
          <cell r="Z426">
            <v>0</v>
          </cell>
          <cell r="AA426">
            <v>0</v>
          </cell>
          <cell r="AB426">
            <v>2.8378884507831871E-5</v>
          </cell>
          <cell r="AC426">
            <v>0</v>
          </cell>
          <cell r="AD426">
            <v>0</v>
          </cell>
        </row>
        <row r="427">
          <cell r="S427">
            <v>-1.4390818416359252E-2</v>
          </cell>
          <cell r="T427">
            <v>0</v>
          </cell>
          <cell r="U427">
            <v>0</v>
          </cell>
          <cell r="V427">
            <v>0</v>
          </cell>
          <cell r="W427">
            <v>2.8378884507831871E-5</v>
          </cell>
          <cell r="X427">
            <v>0</v>
          </cell>
          <cell r="Y427">
            <v>2.8378884507831875E-5</v>
          </cell>
          <cell r="Z427">
            <v>0</v>
          </cell>
          <cell r="AA427">
            <v>0</v>
          </cell>
          <cell r="AB427">
            <v>2.8378884507831871E-5</v>
          </cell>
          <cell r="AC427">
            <v>0</v>
          </cell>
          <cell r="AD427">
            <v>0</v>
          </cell>
        </row>
        <row r="428">
          <cell r="S428">
            <v>-1.4390818416359252E-2</v>
          </cell>
          <cell r="T428">
            <v>0</v>
          </cell>
          <cell r="U428">
            <v>0</v>
          </cell>
          <cell r="V428">
            <v>0</v>
          </cell>
          <cell r="W428">
            <v>2.8378884507831871E-5</v>
          </cell>
          <cell r="X428">
            <v>0</v>
          </cell>
          <cell r="Y428">
            <v>2.8378884507831875E-5</v>
          </cell>
          <cell r="Z428">
            <v>0</v>
          </cell>
          <cell r="AA428">
            <v>0</v>
          </cell>
          <cell r="AB428">
            <v>2.8378884507831871E-5</v>
          </cell>
          <cell r="AC428">
            <v>0</v>
          </cell>
          <cell r="AD428">
            <v>0</v>
          </cell>
        </row>
        <row r="429">
          <cell r="S429">
            <v>-1.4390818416359252E-2</v>
          </cell>
          <cell r="T429">
            <v>0</v>
          </cell>
          <cell r="U429">
            <v>0</v>
          </cell>
          <cell r="V429">
            <v>0</v>
          </cell>
          <cell r="W429">
            <v>2.8378884507831871E-5</v>
          </cell>
          <cell r="X429">
            <v>0</v>
          </cell>
          <cell r="Y429">
            <v>2.8378884507831875E-5</v>
          </cell>
          <cell r="Z429">
            <v>0</v>
          </cell>
          <cell r="AA429">
            <v>0</v>
          </cell>
          <cell r="AB429">
            <v>2.8378884507831871E-5</v>
          </cell>
          <cell r="AC429">
            <v>0</v>
          </cell>
          <cell r="AD429">
            <v>0</v>
          </cell>
        </row>
        <row r="430">
          <cell r="S430">
            <v>-1.4390818416359252E-2</v>
          </cell>
          <cell r="T430">
            <v>0</v>
          </cell>
          <cell r="U430">
            <v>0</v>
          </cell>
          <cell r="V430">
            <v>0</v>
          </cell>
          <cell r="W430">
            <v>2.8378884507831871E-5</v>
          </cell>
          <cell r="X430">
            <v>0</v>
          </cell>
          <cell r="Y430">
            <v>2.8378884507831875E-5</v>
          </cell>
          <cell r="Z430">
            <v>0</v>
          </cell>
          <cell r="AA430">
            <v>0</v>
          </cell>
          <cell r="AB430">
            <v>2.8378884507831871E-5</v>
          </cell>
          <cell r="AC430">
            <v>0</v>
          </cell>
          <cell r="AD430">
            <v>0</v>
          </cell>
        </row>
      </sheetData>
      <sheetData sheetId="7" refreshError="1">
        <row r="9">
          <cell r="L9">
            <v>400000000</v>
          </cell>
        </row>
        <row r="10">
          <cell r="L10">
            <v>399981490.12878537</v>
          </cell>
          <cell r="M10">
            <v>18509.871214647032</v>
          </cell>
          <cell r="N10">
            <v>0</v>
          </cell>
          <cell r="P10">
            <v>3391720.7944302554</v>
          </cell>
          <cell r="S10">
            <v>0</v>
          </cell>
          <cell r="T10">
            <v>0</v>
          </cell>
          <cell r="U10">
            <v>3410230.6656449023</v>
          </cell>
        </row>
        <row r="11">
          <cell r="L11">
            <v>399539936.49227238</v>
          </cell>
          <cell r="M11">
            <v>441553.63651298615</v>
          </cell>
          <cell r="N11">
            <v>0</v>
          </cell>
          <cell r="P11">
            <v>2005475.0330796663</v>
          </cell>
          <cell r="S11">
            <v>0</v>
          </cell>
          <cell r="T11">
            <v>0</v>
          </cell>
          <cell r="U11">
            <v>2447028.6695926525</v>
          </cell>
          <cell r="V11">
            <v>18458.295349199718</v>
          </cell>
          <cell r="W11">
            <v>532487.93582848425</v>
          </cell>
        </row>
        <row r="12">
          <cell r="L12">
            <v>399522062.25906837</v>
          </cell>
          <cell r="M12">
            <v>17874.233204001848</v>
          </cell>
          <cell r="N12">
            <v>0</v>
          </cell>
          <cell r="P12">
            <v>2004009.3451648592</v>
          </cell>
          <cell r="S12">
            <v>0</v>
          </cell>
          <cell r="T12">
            <v>0</v>
          </cell>
          <cell r="U12">
            <v>2021883.578368861</v>
          </cell>
          <cell r="V12">
            <v>440323.29240737483</v>
          </cell>
          <cell r="W12">
            <v>1773155.3471251098</v>
          </cell>
        </row>
        <row r="13">
          <cell r="L13">
            <v>399503828.02647895</v>
          </cell>
          <cell r="M13">
            <v>18234.232589442519</v>
          </cell>
          <cell r="N13">
            <v>0</v>
          </cell>
          <cell r="P13">
            <v>2015859.0069661876</v>
          </cell>
          <cell r="S13">
            <v>0</v>
          </cell>
          <cell r="T13">
            <v>0</v>
          </cell>
          <cell r="U13">
            <v>2034093.2395556301</v>
          </cell>
          <cell r="V13">
            <v>17824.428478943901</v>
          </cell>
          <cell r="W13">
            <v>2022177.978872055</v>
          </cell>
        </row>
        <row r="14">
          <cell r="L14">
            <v>399480938.47829753</v>
          </cell>
          <cell r="M14">
            <v>22889.548181394501</v>
          </cell>
          <cell r="N14">
            <v>0</v>
          </cell>
          <cell r="P14">
            <v>2015513.782336209</v>
          </cell>
          <cell r="S14">
            <v>0</v>
          </cell>
          <cell r="T14">
            <v>0</v>
          </cell>
          <cell r="U14">
            <v>2038403.3305176036</v>
          </cell>
          <cell r="V14">
            <v>18183.42476286921</v>
          </cell>
          <cell r="W14">
            <v>2438854.2030275981</v>
          </cell>
        </row>
        <row r="15">
          <cell r="L15">
            <v>399456629.7084353</v>
          </cell>
          <cell r="M15">
            <v>24308.769862222769</v>
          </cell>
          <cell r="N15">
            <v>0</v>
          </cell>
          <cell r="P15">
            <v>2027066.8710204409</v>
          </cell>
          <cell r="S15">
            <v>0</v>
          </cell>
          <cell r="T15">
            <v>0</v>
          </cell>
          <cell r="U15">
            <v>2051375.6408826637</v>
          </cell>
          <cell r="V15">
            <v>22825.768793441806</v>
          </cell>
          <cell r="W15">
            <v>1820358.6893781233</v>
          </cell>
        </row>
        <row r="16">
          <cell r="L16">
            <v>399307029.596017</v>
          </cell>
          <cell r="M16">
            <v>149600.11241830463</v>
          </cell>
          <cell r="N16">
            <v>0</v>
          </cell>
          <cell r="P16">
            <v>2032658.4183183766</v>
          </cell>
          <cell r="S16">
            <v>0</v>
          </cell>
          <cell r="T16">
            <v>0</v>
          </cell>
          <cell r="U16">
            <v>2182258.5307366811</v>
          </cell>
          <cell r="V16">
            <v>24241.03595802296</v>
          </cell>
          <cell r="W16">
            <v>2105110.1790050981</v>
          </cell>
        </row>
        <row r="17">
          <cell r="L17">
            <v>399175962.18518376</v>
          </cell>
          <cell r="M17">
            <v>131067.41083323218</v>
          </cell>
          <cell r="N17">
            <v>0</v>
          </cell>
          <cell r="P17">
            <v>2017415.713223204</v>
          </cell>
          <cell r="S17">
            <v>0</v>
          </cell>
          <cell r="T17">
            <v>0</v>
          </cell>
          <cell r="U17">
            <v>2148483.1240564361</v>
          </cell>
          <cell r="V17">
            <v>149183.26698596668</v>
          </cell>
          <cell r="W17">
            <v>1919427.4502299605</v>
          </cell>
        </row>
        <row r="18">
          <cell r="L18">
            <v>399041220.92925543</v>
          </cell>
          <cell r="M18">
            <v>134741.25592835585</v>
          </cell>
          <cell r="N18">
            <v>0</v>
          </cell>
          <cell r="P18">
            <v>2041201.7995583583</v>
          </cell>
          <cell r="S18">
            <v>0</v>
          </cell>
          <cell r="T18">
            <v>0</v>
          </cell>
          <cell r="U18">
            <v>2175943.055486714</v>
          </cell>
          <cell r="V18">
            <v>130702.20488083671</v>
          </cell>
          <cell r="W18">
            <v>1879529.3720034331</v>
          </cell>
        </row>
        <row r="19">
          <cell r="L19">
            <v>398910308.71176958</v>
          </cell>
          <cell r="M19">
            <v>130912.21748585356</v>
          </cell>
          <cell r="N19">
            <v>0</v>
          </cell>
          <cell r="P19">
            <v>2038696.741220555</v>
          </cell>
          <cell r="S19">
            <v>0</v>
          </cell>
          <cell r="T19">
            <v>0</v>
          </cell>
          <cell r="U19">
            <v>2169608.9587064087</v>
          </cell>
          <cell r="V19">
            <v>134365.81318186803</v>
          </cell>
          <cell r="W19">
            <v>2035791.1083170287</v>
          </cell>
        </row>
        <row r="20">
          <cell r="L20">
            <v>398657384.20572621</v>
          </cell>
          <cell r="M20">
            <v>252924.50604335705</v>
          </cell>
          <cell r="N20">
            <v>0</v>
          </cell>
          <cell r="P20">
            <v>2049283.5885713515</v>
          </cell>
          <cell r="S20">
            <v>0</v>
          </cell>
          <cell r="T20">
            <v>0</v>
          </cell>
          <cell r="U20">
            <v>2302208.0946147083</v>
          </cell>
          <cell r="V20">
            <v>130547.44396386833</v>
          </cell>
          <cell r="W20">
            <v>2486060.3075353787</v>
          </cell>
        </row>
        <row r="21">
          <cell r="L21">
            <v>398545635.89034259</v>
          </cell>
          <cell r="M21">
            <v>111748.31538362472</v>
          </cell>
          <cell r="N21">
            <v>0</v>
          </cell>
          <cell r="P21">
            <v>2045339.6499174661</v>
          </cell>
          <cell r="S21">
            <v>0</v>
          </cell>
          <cell r="T21">
            <v>0</v>
          </cell>
          <cell r="U21">
            <v>2157087.9653010909</v>
          </cell>
          <cell r="V21">
            <v>252219.75774226146</v>
          </cell>
          <cell r="W21">
            <v>1838912.7274642589</v>
          </cell>
        </row>
        <row r="22">
          <cell r="L22">
            <v>398432861.05322438</v>
          </cell>
          <cell r="M22">
            <v>112774.83711820145</v>
          </cell>
          <cell r="N22">
            <v>0</v>
          </cell>
          <cell r="P22">
            <v>2056317.2088664121</v>
          </cell>
          <cell r="S22">
            <v>0</v>
          </cell>
          <cell r="T22">
            <v>0</v>
          </cell>
          <cell r="U22">
            <v>2169092.0459846137</v>
          </cell>
          <cell r="V22">
            <v>111436.940117349</v>
          </cell>
          <cell r="W22">
            <v>2132020.9645613525</v>
          </cell>
        </row>
        <row r="23">
          <cell r="L23">
            <v>398321544.3847695</v>
          </cell>
          <cell r="M23">
            <v>111316.66845491261</v>
          </cell>
          <cell r="N23">
            <v>0</v>
          </cell>
          <cell r="P23">
            <v>2059377.865136357</v>
          </cell>
          <cell r="S23">
            <v>0</v>
          </cell>
          <cell r="T23">
            <v>0</v>
          </cell>
          <cell r="U23">
            <v>2170694.5335912695</v>
          </cell>
          <cell r="V23">
            <v>112460.60155396649</v>
          </cell>
          <cell r="W23">
            <v>1949349.1195738795</v>
          </cell>
        </row>
        <row r="24">
          <cell r="L24">
            <v>398210444.13006479</v>
          </cell>
          <cell r="M24">
            <v>111100.25470473617</v>
          </cell>
          <cell r="N24">
            <v>0</v>
          </cell>
          <cell r="P24">
            <v>2054971.7752408467</v>
          </cell>
          <cell r="S24">
            <v>0</v>
          </cell>
          <cell r="T24">
            <v>0</v>
          </cell>
          <cell r="U24">
            <v>2166072.0299455831</v>
          </cell>
          <cell r="V24">
            <v>111006.49592871315</v>
          </cell>
          <cell r="W24">
            <v>1898278.7782741985</v>
          </cell>
        </row>
        <row r="25">
          <cell r="L25">
            <v>398098320.79476798</v>
          </cell>
          <cell r="M25">
            <v>112123.33529680704</v>
          </cell>
          <cell r="N25">
            <v>0</v>
          </cell>
          <cell r="P25">
            <v>2065526.7395577792</v>
          </cell>
          <cell r="S25">
            <v>0</v>
          </cell>
          <cell r="T25">
            <v>0</v>
          </cell>
          <cell r="U25">
            <v>2177650.0748545863</v>
          </cell>
          <cell r="V25">
            <v>110790.68519334598</v>
          </cell>
          <cell r="W25">
            <v>2069438.5450494636</v>
          </cell>
        </row>
        <row r="26">
          <cell r="L26">
            <v>397621116.458803</v>
          </cell>
          <cell r="M26">
            <v>477204.3359649757</v>
          </cell>
          <cell r="N26">
            <v>0</v>
          </cell>
          <cell r="P26">
            <v>2060065.0235174203</v>
          </cell>
          <cell r="S26">
            <v>0</v>
          </cell>
          <cell r="T26">
            <v>0</v>
          </cell>
          <cell r="U26">
            <v>2537269.3594823959</v>
          </cell>
          <cell r="V26">
            <v>111810.91507584968</v>
          </cell>
          <cell r="W26">
            <v>2515290.989509833</v>
          </cell>
        </row>
        <row r="27">
          <cell r="L27">
            <v>397510221.92028147</v>
          </cell>
          <cell r="M27">
            <v>110894.53852151027</v>
          </cell>
          <cell r="N27">
            <v>0</v>
          </cell>
          <cell r="P27">
            <v>2068107.2807209524</v>
          </cell>
          <cell r="S27">
            <v>0</v>
          </cell>
          <cell r="T27">
            <v>0</v>
          </cell>
          <cell r="U27">
            <v>2179001.8192424625</v>
          </cell>
          <cell r="V27">
            <v>475874.65482688497</v>
          </cell>
          <cell r="W27">
            <v>1860703.5518036087</v>
          </cell>
        </row>
        <row r="28">
          <cell r="L28">
            <v>397400778.56938565</v>
          </cell>
          <cell r="M28">
            <v>109443.35089580803</v>
          </cell>
          <cell r="N28">
            <v>0</v>
          </cell>
          <cell r="P28">
            <v>2070343.9999981867</v>
          </cell>
          <cell r="S28">
            <v>0</v>
          </cell>
          <cell r="T28">
            <v>0</v>
          </cell>
          <cell r="U28">
            <v>2179787.3508939948</v>
          </cell>
          <cell r="V28">
            <v>110585.54221725173</v>
          </cell>
          <cell r="W28">
            <v>2141078.0969451196</v>
          </cell>
        </row>
        <row r="29">
          <cell r="L29">
            <v>397291553.88466203</v>
          </cell>
          <cell r="M29">
            <v>109224.68472359834</v>
          </cell>
          <cell r="N29">
            <v>0</v>
          </cell>
          <cell r="P29">
            <v>2048174.3601616139</v>
          </cell>
          <cell r="S29">
            <v>0</v>
          </cell>
          <cell r="T29">
            <v>0</v>
          </cell>
          <cell r="U29">
            <v>2157399.0448852121</v>
          </cell>
          <cell r="V29">
            <v>109138.39817763685</v>
          </cell>
          <cell r="W29">
            <v>1981733.889429376</v>
          </cell>
        </row>
        <row r="30">
          <cell r="L30">
            <v>397178858.99620306</v>
          </cell>
          <cell r="M30">
            <v>112694.88845899193</v>
          </cell>
          <cell r="N30">
            <v>0</v>
          </cell>
          <cell r="P30">
            <v>2073621.4676784698</v>
          </cell>
          <cell r="S30">
            <v>0</v>
          </cell>
          <cell r="T30">
            <v>0</v>
          </cell>
          <cell r="U30">
            <v>2186316.356137462</v>
          </cell>
          <cell r="V30">
            <v>108920.34129638033</v>
          </cell>
          <cell r="W30">
            <v>1909469.4761231833</v>
          </cell>
        </row>
        <row r="31">
          <cell r="L31">
            <v>397070060.09009647</v>
          </cell>
          <cell r="M31">
            <v>108798.90610660656</v>
          </cell>
          <cell r="N31">
            <v>0</v>
          </cell>
          <cell r="P31">
            <v>2067160.4156333455</v>
          </cell>
          <cell r="S31">
            <v>0</v>
          </cell>
          <cell r="T31">
            <v>0</v>
          </cell>
          <cell r="U31">
            <v>2175959.3217399521</v>
          </cell>
          <cell r="V31">
            <v>112380.87566352948</v>
          </cell>
          <cell r="W31">
            <v>2061889.8293663054</v>
          </cell>
        </row>
        <row r="32">
          <cell r="L32">
            <v>396960252.78483397</v>
          </cell>
          <cell r="M32">
            <v>109807.30526248696</v>
          </cell>
          <cell r="N32">
            <v>0</v>
          </cell>
          <cell r="P32">
            <v>2076646.302086256</v>
          </cell>
          <cell r="S32">
            <v>0</v>
          </cell>
          <cell r="T32">
            <v>0</v>
          </cell>
          <cell r="U32">
            <v>2186453.6073487429</v>
          </cell>
          <cell r="V32">
            <v>108495.7490680136</v>
          </cell>
          <cell r="W32">
            <v>2536614.37161749</v>
          </cell>
        </row>
        <row r="33">
          <cell r="L33">
            <v>393434991.61982226</v>
          </cell>
          <cell r="M33">
            <v>3525261.1650117161</v>
          </cell>
          <cell r="N33">
            <v>3416891.6746988618</v>
          </cell>
          <cell r="P33">
            <v>2069839.7794529134</v>
          </cell>
          <cell r="S33">
            <v>0</v>
          </cell>
          <cell r="T33">
            <v>0</v>
          </cell>
          <cell r="U33">
            <v>5595100.9444646295</v>
          </cell>
          <cell r="V33">
            <v>109501.33842264915</v>
          </cell>
          <cell r="W33">
            <v>1861478.867970759</v>
          </cell>
        </row>
        <row r="34">
          <cell r="L34">
            <v>393325616.33704323</v>
          </cell>
          <cell r="M34">
            <v>109375.2827790516</v>
          </cell>
          <cell r="N34">
            <v>0</v>
          </cell>
          <cell r="P34">
            <v>2058155.1360889948</v>
          </cell>
          <cell r="S34">
            <v>0</v>
          </cell>
          <cell r="T34">
            <v>0</v>
          </cell>
          <cell r="U34">
            <v>2167530.4188680463</v>
          </cell>
          <cell r="V34">
            <v>108067.52979750787</v>
          </cell>
          <cell r="W34">
            <v>2156591.1367518818</v>
          </cell>
        </row>
        <row r="35">
          <cell r="L35">
            <v>393217673.55179346</v>
          </cell>
          <cell r="M35">
            <v>107942.78524974253</v>
          </cell>
          <cell r="N35">
            <v>0</v>
          </cell>
          <cell r="P35">
            <v>2059155.6258575756</v>
          </cell>
          <cell r="S35">
            <v>0</v>
          </cell>
          <cell r="T35">
            <v>0</v>
          </cell>
          <cell r="U35">
            <v>2167098.411107318</v>
          </cell>
          <cell r="V35">
            <v>109070.51972573492</v>
          </cell>
          <cell r="W35">
            <v>1969463.1286459316</v>
          </cell>
        </row>
        <row r="36">
          <cell r="L36">
            <v>386090385.38988429</v>
          </cell>
          <cell r="M36">
            <v>7127288.1619091704</v>
          </cell>
          <cell r="N36">
            <v>0</v>
          </cell>
          <cell r="P36">
            <v>2052482.5514589923</v>
          </cell>
          <cell r="S36">
            <v>0</v>
          </cell>
          <cell r="T36">
            <v>0</v>
          </cell>
          <cell r="U36">
            <v>9179770.7133681625</v>
          </cell>
          <cell r="V36">
            <v>107642.0137044687</v>
          </cell>
          <cell r="W36">
            <v>1896002.0838361767</v>
          </cell>
        </row>
        <row r="37">
          <cell r="L37">
            <v>385981654.59233969</v>
          </cell>
          <cell r="M37">
            <v>108730.79754459247</v>
          </cell>
          <cell r="N37">
            <v>0</v>
          </cell>
          <cell r="P37">
            <v>2025203.7623973794</v>
          </cell>
          <cell r="S37">
            <v>0</v>
          </cell>
          <cell r="T37">
            <v>0</v>
          </cell>
          <cell r="U37">
            <v>2133934.5599419717</v>
          </cell>
          <cell r="V37">
            <v>7107428.7014634395</v>
          </cell>
          <cell r="W37">
            <v>2067181.3819731206</v>
          </cell>
        </row>
        <row r="38">
          <cell r="L38">
            <v>385874348.30321068</v>
          </cell>
          <cell r="M38">
            <v>107306.2891290291</v>
          </cell>
          <cell r="N38">
            <v>0</v>
          </cell>
          <cell r="P38">
            <v>2018282.0367243739</v>
          </cell>
          <cell r="S38">
            <v>0</v>
          </cell>
          <cell r="T38">
            <v>0</v>
          </cell>
          <cell r="U38">
            <v>2125588.3258534032</v>
          </cell>
          <cell r="V38">
            <v>108427.8302835506</v>
          </cell>
          <cell r="W38">
            <v>2480037.959660646</v>
          </cell>
        </row>
        <row r="39">
          <cell r="L39">
            <v>385770388.47246611</v>
          </cell>
          <cell r="M39">
            <v>103959.83074454675</v>
          </cell>
          <cell r="N39">
            <v>0</v>
          </cell>
          <cell r="P39">
            <v>2026922.7289936363</v>
          </cell>
          <cell r="S39">
            <v>0</v>
          </cell>
          <cell r="T39">
            <v>0</v>
          </cell>
          <cell r="U39">
            <v>2130882.5597381829</v>
          </cell>
          <cell r="V39">
            <v>107007.29111518069</v>
          </cell>
          <cell r="W39">
            <v>1807037.4773769917</v>
          </cell>
        </row>
        <row r="40">
          <cell r="L40">
            <v>385667752.49815446</v>
          </cell>
          <cell r="M40">
            <v>102635.97431167269</v>
          </cell>
          <cell r="N40">
            <v>0</v>
          </cell>
          <cell r="P40">
            <v>2027797.9408584666</v>
          </cell>
          <cell r="S40">
            <v>0</v>
          </cell>
          <cell r="T40">
            <v>0</v>
          </cell>
          <cell r="U40">
            <v>2130433.9151701392</v>
          </cell>
          <cell r="V40">
            <v>103670.15729516243</v>
          </cell>
          <cell r="W40">
            <v>2089684.236365021</v>
          </cell>
        </row>
        <row r="41">
          <cell r="L41">
            <v>385565232.5014202</v>
          </cell>
          <cell r="M41">
            <v>102519.9967342399</v>
          </cell>
          <cell r="N41">
            <v>0</v>
          </cell>
          <cell r="P41">
            <v>2004883.6930339523</v>
          </cell>
          <cell r="S41">
            <v>0</v>
          </cell>
          <cell r="T41">
            <v>0</v>
          </cell>
          <cell r="U41">
            <v>2107403.6897681924</v>
          </cell>
          <cell r="V41">
            <v>102349.98965301315</v>
          </cell>
          <cell r="W41">
            <v>1941005.831814352</v>
          </cell>
        </row>
        <row r="42">
          <cell r="L42">
            <v>385459212.73834169</v>
          </cell>
          <cell r="M42">
            <v>106019.76307850955</v>
          </cell>
          <cell r="N42">
            <v>0</v>
          </cell>
          <cell r="P42">
            <v>2029452.6434777267</v>
          </cell>
          <cell r="S42">
            <v>0</v>
          </cell>
          <cell r="T42">
            <v>0</v>
          </cell>
          <cell r="U42">
            <v>2135472.4065562361</v>
          </cell>
          <cell r="V42">
            <v>102234.33523525334</v>
          </cell>
          <cell r="W42">
            <v>1853670.6041793928</v>
          </cell>
        </row>
        <row r="43">
          <cell r="L43">
            <v>385368061.52625453</v>
          </cell>
          <cell r="M43">
            <v>91151.212087148844</v>
          </cell>
          <cell r="N43">
            <v>0</v>
          </cell>
          <cell r="P43">
            <v>2022247.3577166346</v>
          </cell>
          <cell r="S43">
            <v>0</v>
          </cell>
          <cell r="T43">
            <v>0</v>
          </cell>
          <cell r="U43">
            <v>2113398.5698037837</v>
          </cell>
          <cell r="V43">
            <v>105724.3498380886</v>
          </cell>
          <cell r="W43">
            <v>2006357.029652453</v>
          </cell>
        </row>
        <row r="44">
          <cell r="L44">
            <v>385281213.45932311</v>
          </cell>
          <cell r="M44">
            <v>86848.066931408131</v>
          </cell>
          <cell r="N44">
            <v>0</v>
          </cell>
          <cell r="P44">
            <v>2031077.4067966817</v>
          </cell>
          <cell r="S44">
            <v>0</v>
          </cell>
          <cell r="T44">
            <v>0</v>
          </cell>
          <cell r="U44">
            <v>2117925.4737280896</v>
          </cell>
          <cell r="V44">
            <v>90897.228545315971</v>
          </cell>
          <cell r="W44">
            <v>2491077.0579156741</v>
          </cell>
        </row>
        <row r="45">
          <cell r="L45">
            <v>385043796.19842881</v>
          </cell>
          <cell r="M45">
            <v>237417.26089428674</v>
          </cell>
          <cell r="N45">
            <v>0</v>
          </cell>
          <cell r="P45">
            <v>2023848.3164165919</v>
          </cell>
          <cell r="S45">
            <v>0</v>
          </cell>
          <cell r="T45">
            <v>0</v>
          </cell>
          <cell r="U45">
            <v>2261265.5773108788</v>
          </cell>
          <cell r="V45">
            <v>86606.073664006617</v>
          </cell>
          <cell r="W45">
            <v>1803731.9826597769</v>
          </cell>
        </row>
        <row r="46">
          <cell r="L46">
            <v>384966490.91593128</v>
          </cell>
          <cell r="M46">
            <v>77305.282497509048</v>
          </cell>
          <cell r="N46">
            <v>0</v>
          </cell>
          <cell r="P46">
            <v>2032007.5048696382</v>
          </cell>
          <cell r="S46">
            <v>0</v>
          </cell>
          <cell r="T46">
            <v>0</v>
          </cell>
          <cell r="U46">
            <v>2109312.7873671474</v>
          </cell>
          <cell r="V46">
            <v>236755.72194781021</v>
          </cell>
          <cell r="W46">
            <v>2098833.6684766887</v>
          </cell>
        </row>
        <row r="47">
          <cell r="L47">
            <v>384899387.50240207</v>
          </cell>
          <cell r="M47">
            <v>67103.413529204685</v>
          </cell>
          <cell r="N47">
            <v>0</v>
          </cell>
          <cell r="P47">
            <v>2032871.6107735005</v>
          </cell>
          <cell r="S47">
            <v>0</v>
          </cell>
          <cell r="T47">
            <v>0</v>
          </cell>
          <cell r="U47">
            <v>2099975.0243027052</v>
          </cell>
          <cell r="V47">
            <v>77089.8792241841</v>
          </cell>
          <cell r="W47">
            <v>1939920.624570939</v>
          </cell>
        </row>
        <row r="48">
          <cell r="L48">
            <v>384853082.98608404</v>
          </cell>
          <cell r="M48">
            <v>46304.516318047914</v>
          </cell>
          <cell r="N48">
            <v>0</v>
          </cell>
          <cell r="P48">
            <v>2025571.889381144</v>
          </cell>
          <cell r="S48">
            <v>0</v>
          </cell>
          <cell r="T48">
            <v>0</v>
          </cell>
          <cell r="U48">
            <v>2071876.4056991918</v>
          </cell>
          <cell r="V48">
            <v>66916.436721689184</v>
          </cell>
          <cell r="W48">
            <v>1855828.2286035044</v>
          </cell>
        </row>
        <row r="49">
          <cell r="L49">
            <v>384819988.46818006</v>
          </cell>
          <cell r="M49">
            <v>33094.517903983091</v>
          </cell>
          <cell r="N49">
            <v>0</v>
          </cell>
          <cell r="P49">
            <v>2034806.1707255486</v>
          </cell>
          <cell r="S49">
            <v>0</v>
          </cell>
          <cell r="T49">
            <v>0</v>
          </cell>
          <cell r="U49">
            <v>2067900.6886295318</v>
          </cell>
          <cell r="V49">
            <v>46175.493513106259</v>
          </cell>
          <cell r="W49">
            <v>2027173.5657040067</v>
          </cell>
        </row>
        <row r="50">
          <cell r="L50">
            <v>384793835.87197208</v>
          </cell>
          <cell r="M50">
            <v>26152.596207953746</v>
          </cell>
          <cell r="N50">
            <v>0</v>
          </cell>
          <cell r="P50">
            <v>2027434.0301135704</v>
          </cell>
          <cell r="S50">
            <v>0</v>
          </cell>
          <cell r="T50">
            <v>0</v>
          </cell>
          <cell r="U50">
            <v>2053586.6263215241</v>
          </cell>
          <cell r="V50">
            <v>33002.303410285866</v>
          </cell>
          <cell r="W50">
            <v>2495396.302921385</v>
          </cell>
        </row>
        <row r="51">
          <cell r="L51">
            <v>383175832.50636494</v>
          </cell>
          <cell r="M51">
            <v>1618003.3656071676</v>
          </cell>
          <cell r="N51">
            <v>0</v>
          </cell>
          <cell r="P51">
            <v>2036665.0250354994</v>
          </cell>
          <cell r="S51">
            <v>0</v>
          </cell>
          <cell r="T51">
            <v>0</v>
          </cell>
          <cell r="U51">
            <v>3654668.3906426672</v>
          </cell>
          <cell r="V51">
            <v>26079.724669979347</v>
          </cell>
          <cell r="W51">
            <v>1812790.3488175799</v>
          </cell>
        </row>
        <row r="52">
          <cell r="L52">
            <v>378107264.00139707</v>
          </cell>
          <cell r="M52">
            <v>5068568.5049678413</v>
          </cell>
          <cell r="N52">
            <v>4881273.8209983734</v>
          </cell>
          <cell r="P52">
            <v>2029457.0356796638</v>
          </cell>
          <cell r="S52">
            <v>0</v>
          </cell>
          <cell r="T52">
            <v>0</v>
          </cell>
          <cell r="U52">
            <v>7098025.5406475049</v>
          </cell>
          <cell r="V52">
            <v>1613494.9644999884</v>
          </cell>
          <cell r="W52">
            <v>2095459.1121559904</v>
          </cell>
        </row>
        <row r="53">
          <cell r="L53">
            <v>378024602.40438968</v>
          </cell>
          <cell r="M53">
            <v>82661.597007376186</v>
          </cell>
          <cell r="N53">
            <v>0</v>
          </cell>
          <cell r="P53">
            <v>1981202.5798402529</v>
          </cell>
          <cell r="S53">
            <v>0</v>
          </cell>
          <cell r="T53">
            <v>0</v>
          </cell>
          <cell r="U53">
            <v>2063864.176847629</v>
          </cell>
          <cell r="V53">
            <v>186772.80646381777</v>
          </cell>
          <cell r="W53">
            <v>1947945.5481522174</v>
          </cell>
        </row>
        <row r="54">
          <cell r="L54">
            <v>377931596.67226034</v>
          </cell>
          <cell r="M54">
            <v>93005.732129316792</v>
          </cell>
          <cell r="N54">
            <v>0</v>
          </cell>
          <cell r="P54">
            <v>1996194.4921683006</v>
          </cell>
          <cell r="S54">
            <v>0</v>
          </cell>
          <cell r="T54">
            <v>0</v>
          </cell>
          <cell r="U54">
            <v>2089200.2242976173</v>
          </cell>
          <cell r="V54">
            <v>82431.268910790677</v>
          </cell>
          <cell r="W54">
            <v>1850258.7042640711</v>
          </cell>
        </row>
        <row r="55">
          <cell r="L55">
            <v>377848350.178087</v>
          </cell>
          <cell r="M55">
            <v>83246.494173357103</v>
          </cell>
          <cell r="N55">
            <v>0</v>
          </cell>
          <cell r="P55">
            <v>1989183.1937023078</v>
          </cell>
          <cell r="S55">
            <v>0</v>
          </cell>
          <cell r="T55">
            <v>0</v>
          </cell>
          <cell r="U55">
            <v>2072429.6878756648</v>
          </cell>
          <cell r="V55">
            <v>92746.581156816523</v>
          </cell>
          <cell r="W55">
            <v>2008451.8037497329</v>
          </cell>
        </row>
        <row r="56">
          <cell r="L56">
            <v>376833037.35947049</v>
          </cell>
          <cell r="M56">
            <v>1015312.818616524</v>
          </cell>
          <cell r="N56">
            <v>0</v>
          </cell>
          <cell r="P56">
            <v>1996924.3519803905</v>
          </cell>
          <cell r="S56">
            <v>0</v>
          </cell>
          <cell r="T56">
            <v>0</v>
          </cell>
          <cell r="U56">
            <v>3012237.1705969144</v>
          </cell>
          <cell r="V56">
            <v>83014.536320562955</v>
          </cell>
          <cell r="W56">
            <v>2497724.919708665</v>
          </cell>
        </row>
        <row r="57">
          <cell r="L57">
            <v>376405084.95892328</v>
          </cell>
          <cell r="M57">
            <v>427952.4005472291</v>
          </cell>
          <cell r="N57">
            <v>0</v>
          </cell>
          <cell r="P57">
            <v>1985124.3906917623</v>
          </cell>
          <cell r="S57">
            <v>0</v>
          </cell>
          <cell r="T57">
            <v>0</v>
          </cell>
          <cell r="U57">
            <v>2413076.7912389915</v>
          </cell>
          <cell r="V57">
            <v>1012483.7531566593</v>
          </cell>
          <cell r="W57">
            <v>1799180.1071718147</v>
          </cell>
        </row>
        <row r="58">
          <cell r="L58">
            <v>376232143.77281582</v>
          </cell>
          <cell r="M58">
            <v>172941.18610748634</v>
          </cell>
          <cell r="N58">
            <v>0</v>
          </cell>
          <cell r="P58">
            <v>1991146.7182216344</v>
          </cell>
          <cell r="S58">
            <v>0</v>
          </cell>
          <cell r="T58">
            <v>0</v>
          </cell>
          <cell r="U58">
            <v>2164087.9043291206</v>
          </cell>
          <cell r="V58">
            <v>426759.954896337</v>
          </cell>
          <cell r="W58">
            <v>2089239.1026742621</v>
          </cell>
        </row>
        <row r="59">
          <cell r="L59">
            <v>376125336.53452224</v>
          </cell>
          <cell r="M59">
            <v>106807.23829357252</v>
          </cell>
          <cell r="N59">
            <v>0</v>
          </cell>
          <cell r="P59">
            <v>1990988.1235970198</v>
          </cell>
          <cell r="S59">
            <v>0</v>
          </cell>
          <cell r="T59">
            <v>0</v>
          </cell>
          <cell r="U59">
            <v>2097795.3618905921</v>
          </cell>
          <cell r="V59">
            <v>172459.30315748934</v>
          </cell>
          <cell r="W59">
            <v>1936424.7485197445</v>
          </cell>
        </row>
        <row r="60">
          <cell r="L60">
            <v>355279594.85027206</v>
          </cell>
          <cell r="M60">
            <v>20845741.684250161</v>
          </cell>
          <cell r="N60">
            <v>19735684.252655521</v>
          </cell>
          <cell r="P60">
            <v>1983684.8438390754</v>
          </cell>
          <cell r="S60">
            <v>0</v>
          </cell>
          <cell r="T60">
            <v>0</v>
          </cell>
          <cell r="U60">
            <v>22829426.528089236</v>
          </cell>
          <cell r="V60">
            <v>106509.63083390151</v>
          </cell>
          <cell r="W60">
            <v>1843631.841987015</v>
          </cell>
        </row>
        <row r="61">
          <cell r="L61">
            <v>355165267.3993324</v>
          </cell>
          <cell r="M61">
            <v>114327.45093967227</v>
          </cell>
          <cell r="N61">
            <v>0</v>
          </cell>
          <cell r="P61">
            <v>1846416.8808125432</v>
          </cell>
          <cell r="S61">
            <v>0</v>
          </cell>
          <cell r="T61">
            <v>0</v>
          </cell>
          <cell r="U61">
            <v>1960744.3317522155</v>
          </cell>
          <cell r="V61">
            <v>1106964.3699484081</v>
          </cell>
          <cell r="W61">
            <v>2014779.0301955556</v>
          </cell>
        </row>
        <row r="62">
          <cell r="L62">
            <v>355056957.81154227</v>
          </cell>
          <cell r="M62">
            <v>108309.58779013397</v>
          </cell>
          <cell r="N62">
            <v>0</v>
          </cell>
          <cell r="P62">
            <v>1843099.0800545192</v>
          </cell>
          <cell r="S62">
            <v>0</v>
          </cell>
          <cell r="T62">
            <v>0</v>
          </cell>
          <cell r="U62">
            <v>1951408.6678446531</v>
          </cell>
          <cell r="V62">
            <v>114008.88917561565</v>
          </cell>
          <cell r="W62">
            <v>2343989.6307208342</v>
          </cell>
        </row>
        <row r="63">
          <cell r="L63">
            <v>354941578.19878471</v>
          </cell>
          <cell r="M63">
            <v>115379.61275757177</v>
          </cell>
          <cell r="N63">
            <v>0</v>
          </cell>
          <cell r="P63">
            <v>1845810.0867724214</v>
          </cell>
          <cell r="S63">
            <v>0</v>
          </cell>
          <cell r="T63">
            <v>0</v>
          </cell>
          <cell r="U63">
            <v>1961189.6995299931</v>
          </cell>
          <cell r="V63">
            <v>108007.79418704841</v>
          </cell>
          <cell r="W63">
            <v>1648707.8805283618</v>
          </cell>
        </row>
        <row r="64">
          <cell r="L64">
            <v>354747508.56283885</v>
          </cell>
          <cell r="M64">
            <v>194069.6359458504</v>
          </cell>
          <cell r="N64">
            <v>0</v>
          </cell>
          <cell r="P64">
            <v>1845485.9228447033</v>
          </cell>
          <cell r="S64">
            <v>0</v>
          </cell>
          <cell r="T64">
            <v>0</v>
          </cell>
          <cell r="U64">
            <v>2039555.5587905538</v>
          </cell>
          <cell r="V64">
            <v>115058.11925208273</v>
          </cell>
          <cell r="W64">
            <v>1935283.5418991796</v>
          </cell>
        </row>
        <row r="65">
          <cell r="L65">
            <v>354563072.04726511</v>
          </cell>
          <cell r="M65">
            <v>184436.51557373643</v>
          </cell>
          <cell r="N65">
            <v>0</v>
          </cell>
          <cell r="P65">
            <v>1835675.7150885125</v>
          </cell>
          <cell r="S65">
            <v>0</v>
          </cell>
          <cell r="T65">
            <v>0</v>
          </cell>
          <cell r="U65">
            <v>2020112.230662249</v>
          </cell>
          <cell r="V65">
            <v>193528.88072854604</v>
          </cell>
          <cell r="W65">
            <v>1796701.8647781583</v>
          </cell>
        </row>
        <row r="66">
          <cell r="L66">
            <v>354337692.96446919</v>
          </cell>
          <cell r="M66">
            <v>225379.08279593621</v>
          </cell>
          <cell r="N66">
            <v>0</v>
          </cell>
          <cell r="P66">
            <v>1844047.7729844511</v>
          </cell>
          <cell r="S66">
            <v>0</v>
          </cell>
          <cell r="T66">
            <v>0</v>
          </cell>
          <cell r="U66">
            <v>2069426.8557803873</v>
          </cell>
          <cell r="V66">
            <v>183922.60206237307</v>
          </cell>
          <cell r="W66">
            <v>1691877.4127039474</v>
          </cell>
        </row>
        <row r="67">
          <cell r="L67">
            <v>339473308.0917595</v>
          </cell>
          <cell r="M67">
            <v>14864384.872709712</v>
          </cell>
          <cell r="N67">
            <v>0</v>
          </cell>
          <cell r="P67">
            <v>1840102.1826103609</v>
          </cell>
          <cell r="S67">
            <v>0</v>
          </cell>
          <cell r="T67">
            <v>0</v>
          </cell>
          <cell r="U67">
            <v>16704487.055320073</v>
          </cell>
          <cell r="V67">
            <v>224751.08700309007</v>
          </cell>
          <cell r="W67">
            <v>1856143.0853497153</v>
          </cell>
        </row>
        <row r="68">
          <cell r="L68">
            <v>334113103.79221445</v>
          </cell>
          <cell r="M68">
            <v>5360204.2995450487</v>
          </cell>
          <cell r="N68">
            <v>0</v>
          </cell>
          <cell r="P68">
            <v>1767185.682214452</v>
          </cell>
          <cell r="S68">
            <v>0</v>
          </cell>
          <cell r="T68">
            <v>0</v>
          </cell>
          <cell r="U68">
            <v>7127389.9817595007</v>
          </cell>
          <cell r="V68">
            <v>15822966.782585707</v>
          </cell>
          <cell r="W68">
            <v>2340882.9793979344</v>
          </cell>
        </row>
        <row r="69">
          <cell r="L69">
            <v>332949359.59709853</v>
          </cell>
          <cell r="M69">
            <v>1163744.1951159458</v>
          </cell>
          <cell r="N69">
            <v>0</v>
          </cell>
          <cell r="P69">
            <v>1736884.7019584104</v>
          </cell>
          <cell r="S69">
            <v>0</v>
          </cell>
          <cell r="T69">
            <v>0</v>
          </cell>
          <cell r="U69">
            <v>2900628.8970743562</v>
          </cell>
          <cell r="V69">
            <v>5345268.6377828699</v>
          </cell>
          <cell r="W69">
            <v>1609872.6443307593</v>
          </cell>
        </row>
        <row r="70">
          <cell r="L70">
            <v>331818592.2489652</v>
          </cell>
          <cell r="M70">
            <v>1130767.3481333544</v>
          </cell>
          <cell r="N70">
            <v>0</v>
          </cell>
          <cell r="P70">
            <v>1734200.4027856626</v>
          </cell>
          <cell r="S70">
            <v>0</v>
          </cell>
          <cell r="T70">
            <v>0</v>
          </cell>
          <cell r="U70">
            <v>2864967.750919017</v>
          </cell>
          <cell r="V70">
            <v>1160501.5407870004</v>
          </cell>
          <cell r="W70">
            <v>1848968.0483585205</v>
          </cell>
        </row>
        <row r="71">
          <cell r="L71">
            <v>330670911.77729601</v>
          </cell>
          <cell r="M71">
            <v>1147680.4716691829</v>
          </cell>
          <cell r="N71">
            <v>0</v>
          </cell>
          <cell r="P71">
            <v>1728597.5268974167</v>
          </cell>
          <cell r="S71">
            <v>0</v>
          </cell>
          <cell r="T71">
            <v>0</v>
          </cell>
          <cell r="U71">
            <v>2876277.9985665996</v>
          </cell>
          <cell r="V71">
            <v>1127616.5804201036</v>
          </cell>
          <cell r="W71">
            <v>1701111.2516255993</v>
          </cell>
        </row>
        <row r="72">
          <cell r="L72">
            <v>329855176.18719673</v>
          </cell>
          <cell r="M72">
            <v>815735.59009926545</v>
          </cell>
          <cell r="N72">
            <v>0</v>
          </cell>
          <cell r="P72">
            <v>1719839.0049331249</v>
          </cell>
          <cell r="S72">
            <v>0</v>
          </cell>
          <cell r="T72">
            <v>0</v>
          </cell>
          <cell r="U72">
            <v>2535574.5950323902</v>
          </cell>
          <cell r="V72">
            <v>1144482.5772647916</v>
          </cell>
          <cell r="W72">
            <v>1590940.4429020723</v>
          </cell>
        </row>
        <row r="73">
          <cell r="L73">
            <v>329667664.30679131</v>
          </cell>
          <cell r="M73">
            <v>187511.8804054473</v>
          </cell>
          <cell r="N73">
            <v>0</v>
          </cell>
          <cell r="P73">
            <v>1718929.2985674751</v>
          </cell>
          <cell r="S73">
            <v>0</v>
          </cell>
          <cell r="T73">
            <v>0</v>
          </cell>
          <cell r="U73">
            <v>1906441.1789729223</v>
          </cell>
          <cell r="V73">
            <v>813462.62620083196</v>
          </cell>
          <cell r="W73">
            <v>1755653.239939081</v>
          </cell>
        </row>
        <row r="74">
          <cell r="L74">
            <v>327483010.73148769</v>
          </cell>
          <cell r="M74">
            <v>2184653.5753036281</v>
          </cell>
          <cell r="N74">
            <v>0</v>
          </cell>
          <cell r="P74">
            <v>1715058.4700691365</v>
          </cell>
          <cell r="S74">
            <v>0</v>
          </cell>
          <cell r="T74">
            <v>0</v>
          </cell>
          <cell r="U74">
            <v>3899712.0453727646</v>
          </cell>
          <cell r="V74">
            <v>186989.3977041138</v>
          </cell>
          <cell r="W74">
            <v>2041244.4877894374</v>
          </cell>
        </row>
        <row r="75">
          <cell r="L75">
            <v>327297844.59145498</v>
          </cell>
          <cell r="M75">
            <v>185166.14003271738</v>
          </cell>
          <cell r="N75">
            <v>0</v>
          </cell>
          <cell r="P75">
            <v>1707120.1121088066</v>
          </cell>
          <cell r="S75">
            <v>0</v>
          </cell>
          <cell r="T75">
            <v>0</v>
          </cell>
          <cell r="U75">
            <v>1892286.2521415241</v>
          </cell>
          <cell r="V75">
            <v>2178566.2612676616</v>
          </cell>
          <cell r="W75">
            <v>1533017.1376254209</v>
          </cell>
        </row>
        <row r="76">
          <cell r="L76">
            <v>327112397.70469677</v>
          </cell>
          <cell r="M76">
            <v>185446.8867581946</v>
          </cell>
          <cell r="N76">
            <v>0</v>
          </cell>
          <cell r="P76">
            <v>1706342.3501364649</v>
          </cell>
          <cell r="S76">
            <v>0</v>
          </cell>
          <cell r="T76">
            <v>0</v>
          </cell>
          <cell r="U76">
            <v>1891789.2368946595</v>
          </cell>
          <cell r="V76">
            <v>184650.19349732663</v>
          </cell>
          <cell r="W76">
            <v>1808572.9841429922</v>
          </cell>
        </row>
        <row r="77">
          <cell r="L77">
            <v>326930346.88437682</v>
          </cell>
          <cell r="M77">
            <v>182050.82031993545</v>
          </cell>
          <cell r="N77">
            <v>0</v>
          </cell>
          <cell r="P77">
            <v>1696249.9761164314</v>
          </cell>
          <cell r="S77">
            <v>0</v>
          </cell>
          <cell r="T77">
            <v>0</v>
          </cell>
          <cell r="U77">
            <v>1878300.7964363669</v>
          </cell>
          <cell r="V77">
            <v>184930.15795073018</v>
          </cell>
          <cell r="W77">
            <v>1673486.1087121177</v>
          </cell>
        </row>
        <row r="78">
          <cell r="L78">
            <v>326732050.14413971</v>
          </cell>
          <cell r="M78">
            <v>198296.74023709708</v>
          </cell>
          <cell r="N78">
            <v>0</v>
          </cell>
          <cell r="P78">
            <v>1704780.2143487399</v>
          </cell>
          <cell r="S78">
            <v>0</v>
          </cell>
          <cell r="T78">
            <v>0</v>
          </cell>
          <cell r="U78">
            <v>1903076.954585837</v>
          </cell>
          <cell r="V78">
            <v>181543.5543047098</v>
          </cell>
          <cell r="W78">
            <v>1563743.8006630456</v>
          </cell>
        </row>
        <row r="79">
          <cell r="L79">
            <v>326543440.3117786</v>
          </cell>
          <cell r="M79">
            <v>188609.8323610737</v>
          </cell>
          <cell r="N79">
            <v>0</v>
          </cell>
          <cell r="P79">
            <v>1700810.2914921984</v>
          </cell>
          <cell r="S79">
            <v>0</v>
          </cell>
          <cell r="T79">
            <v>0</v>
          </cell>
          <cell r="U79">
            <v>1889420.1238532721</v>
          </cell>
          <cell r="V79">
            <v>197744.20662546306</v>
          </cell>
          <cell r="W79">
            <v>1730468.6812978617</v>
          </cell>
        </row>
        <row r="80">
          <cell r="L80">
            <v>326353234.58330077</v>
          </cell>
          <cell r="M80">
            <v>190205.72847782343</v>
          </cell>
          <cell r="N80">
            <v>0</v>
          </cell>
          <cell r="P80">
            <v>1703109.0258853727</v>
          </cell>
          <cell r="S80">
            <v>0</v>
          </cell>
          <cell r="T80">
            <v>0</v>
          </cell>
          <cell r="U80">
            <v>1893314.754363196</v>
          </cell>
          <cell r="V80">
            <v>188084.29032876622</v>
          </cell>
          <cell r="W80">
            <v>2023403.7937229401</v>
          </cell>
        </row>
        <row r="81">
          <cell r="L81">
            <v>319290534.50187904</v>
          </cell>
          <cell r="M81">
            <v>7062700.0814217189</v>
          </cell>
          <cell r="N81">
            <v>0</v>
          </cell>
          <cell r="P81">
            <v>1699170.5298235377</v>
          </cell>
          <cell r="S81">
            <v>0</v>
          </cell>
          <cell r="T81">
            <v>0</v>
          </cell>
          <cell r="U81">
            <v>8761870.6112452559</v>
          </cell>
          <cell r="V81">
            <v>189675.73964399955</v>
          </cell>
          <cell r="W81">
            <v>1514360.8072279424</v>
          </cell>
        </row>
        <row r="82">
          <cell r="L82">
            <v>311256330.09295177</v>
          </cell>
          <cell r="M82">
            <v>8034204.4089272404</v>
          </cell>
          <cell r="N82">
            <v>0</v>
          </cell>
          <cell r="P82">
            <v>1666253.4769284499</v>
          </cell>
          <cell r="S82">
            <v>0</v>
          </cell>
          <cell r="T82">
            <v>0</v>
          </cell>
          <cell r="U82">
            <v>9700457.8858556896</v>
          </cell>
          <cell r="V82">
            <v>7043020.589064911</v>
          </cell>
          <cell r="W82">
            <v>1803973.7329126403</v>
          </cell>
        </row>
        <row r="83">
          <cell r="L83">
            <v>311095221.60439968</v>
          </cell>
          <cell r="M83">
            <v>161108.48855206557</v>
          </cell>
          <cell r="N83">
            <v>0</v>
          </cell>
          <cell r="P83">
            <v>1625226.3641356842</v>
          </cell>
          <cell r="S83">
            <v>0</v>
          </cell>
          <cell r="T83">
            <v>0</v>
          </cell>
          <cell r="U83">
            <v>1786334.8526877498</v>
          </cell>
          <cell r="V83">
            <v>8011817.918996227</v>
          </cell>
          <cell r="W83">
            <v>1623601.030440002</v>
          </cell>
        </row>
        <row r="84">
          <cell r="L84">
            <v>310933256.92856723</v>
          </cell>
          <cell r="M84">
            <v>161964.6758324313</v>
          </cell>
          <cell r="N84">
            <v>0</v>
          </cell>
          <cell r="P84">
            <v>1621412.7434509681</v>
          </cell>
          <cell r="S84">
            <v>0</v>
          </cell>
          <cell r="T84">
            <v>0</v>
          </cell>
          <cell r="U84">
            <v>1783377.4192833994</v>
          </cell>
          <cell r="V84">
            <v>160659.57620515488</v>
          </cell>
          <cell r="W84">
            <v>1461581.1155148353</v>
          </cell>
        </row>
        <row r="85">
          <cell r="L85">
            <v>304745548.60348654</v>
          </cell>
          <cell r="M85">
            <v>6187708.3250806825</v>
          </cell>
          <cell r="N85">
            <v>0</v>
          </cell>
          <cell r="P85">
            <v>1623870.8618557884</v>
          </cell>
          <cell r="S85">
            <v>0</v>
          </cell>
          <cell r="T85">
            <v>0</v>
          </cell>
          <cell r="U85">
            <v>7811579.1869364707</v>
          </cell>
          <cell r="V85">
            <v>161513.37780711919</v>
          </cell>
          <cell r="W85">
            <v>1632486.6886807973</v>
          </cell>
        </row>
        <row r="86">
          <cell r="L86">
            <v>291323893.70309019</v>
          </cell>
          <cell r="M86">
            <v>13421654.900396349</v>
          </cell>
          <cell r="N86">
            <v>0</v>
          </cell>
          <cell r="P86">
            <v>1589153.7946040009</v>
          </cell>
          <cell r="S86">
            <v>0</v>
          </cell>
          <cell r="T86">
            <v>0</v>
          </cell>
          <cell r="U86">
            <v>15010808.69500035</v>
          </cell>
          <cell r="V86">
            <v>6170466.9078768156</v>
          </cell>
          <cell r="W86">
            <v>1925751.9368120926</v>
          </cell>
        </row>
        <row r="87">
          <cell r="L87">
            <v>288662908.12966347</v>
          </cell>
          <cell r="M87">
            <v>2660985.573426709</v>
          </cell>
          <cell r="N87">
            <v>0</v>
          </cell>
          <cell r="P87">
            <v>1523651.9779102006</v>
          </cell>
          <cell r="S87">
            <v>0</v>
          </cell>
          <cell r="T87">
            <v>0</v>
          </cell>
          <cell r="U87">
            <v>4184637.5513369096</v>
          </cell>
          <cell r="V87">
            <v>13384256.829972425</v>
          </cell>
          <cell r="W87">
            <v>1380238.7995498967</v>
          </cell>
        </row>
        <row r="88">
          <cell r="L88">
            <v>288492679.14430583</v>
          </cell>
          <cell r="M88">
            <v>170228.98535767148</v>
          </cell>
          <cell r="N88">
            <v>0</v>
          </cell>
          <cell r="P88">
            <v>1510151.1030813071</v>
          </cell>
          <cell r="S88">
            <v>0</v>
          </cell>
          <cell r="T88">
            <v>0</v>
          </cell>
          <cell r="U88">
            <v>1680380.0884389787</v>
          </cell>
          <cell r="V88">
            <v>2653571.008932943</v>
          </cell>
          <cell r="W88">
            <v>1604929.9737205801</v>
          </cell>
        </row>
        <row r="89">
          <cell r="L89">
            <v>278799763.29802448</v>
          </cell>
          <cell r="M89">
            <v>9692915.8462813292</v>
          </cell>
          <cell r="N89">
            <v>0</v>
          </cell>
          <cell r="P89">
            <v>1499933.562490525</v>
          </cell>
          <cell r="S89">
            <v>0</v>
          </cell>
          <cell r="T89">
            <v>0</v>
          </cell>
          <cell r="U89">
            <v>11192849.408771854</v>
          </cell>
          <cell r="V89">
            <v>169754.65967802587</v>
          </cell>
          <cell r="W89">
            <v>1460451.7934364835</v>
          </cell>
        </row>
        <row r="90">
          <cell r="L90">
            <v>278622216.93470424</v>
          </cell>
          <cell r="M90">
            <v>177546.36332024939</v>
          </cell>
          <cell r="N90">
            <v>0</v>
          </cell>
          <cell r="P90">
            <v>1459866.2282363838</v>
          </cell>
          <cell r="S90">
            <v>0</v>
          </cell>
          <cell r="T90">
            <v>0</v>
          </cell>
          <cell r="U90">
            <v>1637412.5915566331</v>
          </cell>
          <cell r="V90">
            <v>9665907.5263593439</v>
          </cell>
          <cell r="W90">
            <v>1347380.5785336755</v>
          </cell>
        </row>
        <row r="91">
          <cell r="L91">
            <v>258603875.75344363</v>
          </cell>
          <cell r="M91">
            <v>20018341.181260627</v>
          </cell>
          <cell r="N91">
            <v>0</v>
          </cell>
          <cell r="P91">
            <v>1455920.0404920394</v>
          </cell>
          <cell r="S91">
            <v>0</v>
          </cell>
          <cell r="T91">
            <v>0</v>
          </cell>
          <cell r="U91">
            <v>21474261.221752666</v>
          </cell>
          <cell r="V91">
            <v>177051.64851434523</v>
          </cell>
          <cell r="W91">
            <v>1488711.5721657453</v>
          </cell>
        </row>
        <row r="92">
          <cell r="L92">
            <v>256425806.11526993</v>
          </cell>
          <cell r="M92">
            <v>2178069.6381736943</v>
          </cell>
          <cell r="N92">
            <v>0</v>
          </cell>
          <cell r="P92">
            <v>1356618.3715021675</v>
          </cell>
          <cell r="S92">
            <v>0</v>
          </cell>
          <cell r="T92">
            <v>0</v>
          </cell>
          <cell r="U92">
            <v>3534688.0096758618</v>
          </cell>
          <cell r="V92">
            <v>19962562.118334133</v>
          </cell>
          <cell r="W92">
            <v>1784946.670782502</v>
          </cell>
        </row>
        <row r="93">
          <cell r="L93">
            <v>248335031.35771608</v>
          </cell>
          <cell r="M93">
            <v>8090774.757553841</v>
          </cell>
          <cell r="N93">
            <v>0</v>
          </cell>
          <cell r="P93">
            <v>1342409.3889185176</v>
          </cell>
          <cell r="S93">
            <v>0</v>
          </cell>
          <cell r="T93">
            <v>0</v>
          </cell>
          <cell r="U93">
            <v>9433184.1464723591</v>
          </cell>
          <cell r="V93">
            <v>2172000.6696060235</v>
          </cell>
          <cell r="W93">
            <v>1085792.30406798</v>
          </cell>
        </row>
        <row r="94">
          <cell r="L94">
            <v>248157092.19250217</v>
          </cell>
          <cell r="M94">
            <v>177939.1652139044</v>
          </cell>
          <cell r="N94">
            <v>0</v>
          </cell>
          <cell r="P94">
            <v>1304250.4867797696</v>
          </cell>
          <cell r="S94">
            <v>0</v>
          </cell>
          <cell r="T94">
            <v>0</v>
          </cell>
          <cell r="U94">
            <v>1482189.651993674</v>
          </cell>
          <cell r="V94">
            <v>8068230.6401247624</v>
          </cell>
          <cell r="W94">
            <v>1490355.5757316218</v>
          </cell>
        </row>
        <row r="95">
          <cell r="L95">
            <v>235953005.5483686</v>
          </cell>
          <cell r="M95">
            <v>12204086.644133577</v>
          </cell>
          <cell r="N95">
            <v>0</v>
          </cell>
          <cell r="P95">
            <v>1303461.7875744333</v>
          </cell>
          <cell r="S95">
            <v>0</v>
          </cell>
          <cell r="T95">
            <v>0</v>
          </cell>
          <cell r="U95">
            <v>13507548.43170801</v>
          </cell>
          <cell r="V95">
            <v>177443.35590564637</v>
          </cell>
          <cell r="W95">
            <v>1316435.4980027233</v>
          </cell>
        </row>
        <row r="96">
          <cell r="L96">
            <v>235781529.62200895</v>
          </cell>
          <cell r="M96">
            <v>171475.92635965359</v>
          </cell>
          <cell r="N96">
            <v>0</v>
          </cell>
          <cell r="P96">
            <v>1237851.5334351123</v>
          </cell>
          <cell r="S96">
            <v>0</v>
          </cell>
          <cell r="T96">
            <v>0</v>
          </cell>
          <cell r="U96">
            <v>1409327.4597947658</v>
          </cell>
          <cell r="V96">
            <v>12170081.203287121</v>
          </cell>
          <cell r="W96">
            <v>1092782.3239691812</v>
          </cell>
        </row>
        <row r="97">
          <cell r="L97">
            <v>232276523.10004666</v>
          </cell>
          <cell r="M97">
            <v>3505006.5219622939</v>
          </cell>
          <cell r="N97">
            <v>0</v>
          </cell>
          <cell r="P97">
            <v>1240285.4527623977</v>
          </cell>
          <cell r="S97">
            <v>0</v>
          </cell>
          <cell r="T97">
            <v>0</v>
          </cell>
          <cell r="U97">
            <v>4745291.9747246914</v>
          </cell>
          <cell r="V97">
            <v>170998.12620627484</v>
          </cell>
          <cell r="W97">
            <v>1315114.863802952</v>
          </cell>
        </row>
        <row r="98">
          <cell r="L98">
            <v>231973132.0941335</v>
          </cell>
          <cell r="M98">
            <v>303391.00591316848</v>
          </cell>
          <cell r="N98">
            <v>0</v>
          </cell>
          <cell r="P98">
            <v>1219246.2527007239</v>
          </cell>
          <cell r="S98">
            <v>0</v>
          </cell>
          <cell r="T98">
            <v>0</v>
          </cell>
          <cell r="U98">
            <v>1522637.2586138924</v>
          </cell>
          <cell r="V98">
            <v>3495240.1793080219</v>
          </cell>
          <cell r="W98">
            <v>1374183.4901518195</v>
          </cell>
        </row>
        <row r="99">
          <cell r="L99">
            <v>231133829.26182789</v>
          </cell>
          <cell r="M99">
            <v>839302.83230561391</v>
          </cell>
          <cell r="N99">
            <v>0</v>
          </cell>
          <cell r="P99">
            <v>1221006.2289398029</v>
          </cell>
          <cell r="S99">
            <v>0</v>
          </cell>
          <cell r="T99">
            <v>0</v>
          </cell>
          <cell r="U99">
            <v>2060309.0612454168</v>
          </cell>
          <cell r="V99">
            <v>302545.63786509039</v>
          </cell>
          <cell r="W99">
            <v>948252.35603750148</v>
          </cell>
        </row>
        <row r="100">
          <cell r="L100">
            <v>229003028.97044191</v>
          </cell>
          <cell r="M100">
            <v>2130800.2913859817</v>
          </cell>
          <cell r="N100">
            <v>0</v>
          </cell>
          <cell r="P100">
            <v>1216822.2916751248</v>
          </cell>
          <cell r="S100">
            <v>0</v>
          </cell>
          <cell r="T100">
            <v>0</v>
          </cell>
          <cell r="U100">
            <v>3347622.5830611065</v>
          </cell>
          <cell r="V100">
            <v>836964.20069405029</v>
          </cell>
          <cell r="W100">
            <v>1305899.2843517507</v>
          </cell>
        </row>
        <row r="101">
          <cell r="L101">
            <v>224244515.71262154</v>
          </cell>
          <cell r="M101">
            <v>4758513.2578203576</v>
          </cell>
          <cell r="N101">
            <v>0</v>
          </cell>
          <cell r="P101">
            <v>1199603.8763453034</v>
          </cell>
          <cell r="S101">
            <v>0</v>
          </cell>
          <cell r="T101">
            <v>0</v>
          </cell>
          <cell r="U101">
            <v>5958117.1341656614</v>
          </cell>
          <cell r="V101">
            <v>2124863.0340248039</v>
          </cell>
          <cell r="W101">
            <v>1229115.6733801337</v>
          </cell>
        </row>
        <row r="102">
          <cell r="L102">
            <v>220629550.79264006</v>
          </cell>
          <cell r="M102">
            <v>3614964.9199814922</v>
          </cell>
          <cell r="N102">
            <v>0</v>
          </cell>
          <cell r="P102">
            <v>1181749.5512168712</v>
          </cell>
          <cell r="S102">
            <v>0</v>
          </cell>
          <cell r="T102">
            <v>0</v>
          </cell>
          <cell r="U102">
            <v>4796714.4711983632</v>
          </cell>
          <cell r="V102">
            <v>4745254.1466861647</v>
          </cell>
          <cell r="W102">
            <v>988829.94941225345</v>
          </cell>
        </row>
        <row r="103">
          <cell r="L103">
            <v>217131703.6598171</v>
          </cell>
          <cell r="M103">
            <v>3497847.1328229648</v>
          </cell>
          <cell r="N103">
            <v>0</v>
          </cell>
          <cell r="P103">
            <v>1160116.5815147397</v>
          </cell>
          <cell r="S103">
            <v>0</v>
          </cell>
          <cell r="T103">
            <v>0</v>
          </cell>
          <cell r="U103">
            <v>4657963.7143377047</v>
          </cell>
          <cell r="V103">
            <v>3604892.1894828496</v>
          </cell>
          <cell r="W103">
            <v>1245506.1607065403</v>
          </cell>
        </row>
        <row r="104">
          <cell r="L104">
            <v>215635116.32833153</v>
          </cell>
          <cell r="M104">
            <v>1496587.3314855725</v>
          </cell>
          <cell r="N104">
            <v>0</v>
          </cell>
          <cell r="P104">
            <v>1145517.9168860777</v>
          </cell>
          <cell r="S104">
            <v>0</v>
          </cell>
          <cell r="T104">
            <v>0</v>
          </cell>
          <cell r="U104">
            <v>2642105.2483716505</v>
          </cell>
          <cell r="V104">
            <v>3488100.7390752332</v>
          </cell>
          <cell r="W104">
            <v>1288270.3042270241</v>
          </cell>
        </row>
        <row r="105">
          <cell r="L105">
            <v>214812411.23600963</v>
          </cell>
          <cell r="M105">
            <v>822705.09232191287</v>
          </cell>
          <cell r="N105">
            <v>0</v>
          </cell>
          <cell r="P105">
            <v>1134740.0866119345</v>
          </cell>
          <cell r="S105">
            <v>0</v>
          </cell>
          <cell r="T105">
            <v>0</v>
          </cell>
          <cell r="U105">
            <v>1957445.1789338472</v>
          </cell>
          <cell r="V105">
            <v>1492417.2437554225</v>
          </cell>
          <cell r="W105">
            <v>863043.92971238738</v>
          </cell>
        </row>
        <row r="106">
          <cell r="L106">
            <v>213173252.91772956</v>
          </cell>
          <cell r="M106">
            <v>1639158.3182800859</v>
          </cell>
          <cell r="N106">
            <v>0</v>
          </cell>
          <cell r="P106">
            <v>1133855.0156212857</v>
          </cell>
          <cell r="S106">
            <v>0</v>
          </cell>
          <cell r="T106">
            <v>0</v>
          </cell>
          <cell r="U106">
            <v>2773013.3339013718</v>
          </cell>
          <cell r="V106">
            <v>820412.70861743647</v>
          </cell>
          <cell r="W106">
            <v>1216474.8539979858</v>
          </cell>
        </row>
        <row r="107">
          <cell r="L107">
            <v>208442062.85472113</v>
          </cell>
          <cell r="M107">
            <v>4731190.0630084407</v>
          </cell>
          <cell r="N107">
            <v>0</v>
          </cell>
          <cell r="P107">
            <v>1125566.0708172638</v>
          </cell>
          <cell r="S107">
            <v>0</v>
          </cell>
          <cell r="T107">
            <v>0</v>
          </cell>
          <cell r="U107">
            <v>5856756.1338257045</v>
          </cell>
          <cell r="V107">
            <v>1634590.9710581582</v>
          </cell>
          <cell r="W107">
            <v>1136196.3777765653</v>
          </cell>
        </row>
        <row r="108">
          <cell r="L108">
            <v>207261408.17600626</v>
          </cell>
          <cell r="M108">
            <v>1180654.6787148614</v>
          </cell>
          <cell r="N108">
            <v>0</v>
          </cell>
          <cell r="P108">
            <v>1098192.6431591387</v>
          </cell>
          <cell r="S108">
            <v>0</v>
          </cell>
          <cell r="T108">
            <v>0</v>
          </cell>
          <cell r="U108">
            <v>2278847.3218740001</v>
          </cell>
          <cell r="V108">
            <v>4718007.0851656608</v>
          </cell>
          <cell r="W108">
            <v>901106.42238699098</v>
          </cell>
        </row>
        <row r="109">
          <cell r="L109">
            <v>206102072.99823165</v>
          </cell>
          <cell r="M109">
            <v>1159335.1777746056</v>
          </cell>
          <cell r="N109">
            <v>0</v>
          </cell>
          <cell r="P109">
            <v>1095491.3657941553</v>
          </cell>
          <cell r="S109">
            <v>0</v>
          </cell>
          <cell r="T109">
            <v>0</v>
          </cell>
          <cell r="U109">
            <v>2254826.5435687611</v>
          </cell>
          <cell r="V109">
            <v>1177364.9050506905</v>
          </cell>
          <cell r="W109">
            <v>1107871.8960746145</v>
          </cell>
        </row>
        <row r="110">
          <cell r="L110">
            <v>202551801.19778186</v>
          </cell>
          <cell r="M110">
            <v>3550271.8004497816</v>
          </cell>
          <cell r="N110">
            <v>0</v>
          </cell>
          <cell r="P110">
            <v>1086420.221645864</v>
          </cell>
          <cell r="S110">
            <v>0</v>
          </cell>
          <cell r="T110">
            <v>0</v>
          </cell>
          <cell r="U110">
            <v>4636692.0220956458</v>
          </cell>
          <cell r="V110">
            <v>1156104.8087221226</v>
          </cell>
          <cell r="W110">
            <v>1236601.4561900527</v>
          </cell>
        </row>
        <row r="111">
          <cell r="L111">
            <v>198022489.22747436</v>
          </cell>
          <cell r="M111">
            <v>4529311.9703075066</v>
          </cell>
          <cell r="N111">
            <v>0</v>
          </cell>
          <cell r="P111">
            <v>1071576.2184283817</v>
          </cell>
          <cell r="S111">
            <v>0</v>
          </cell>
          <cell r="T111">
            <v>0</v>
          </cell>
          <cell r="U111">
            <v>5600888.1887358883</v>
          </cell>
          <cell r="V111">
            <v>3540379.3307206295</v>
          </cell>
          <cell r="W111">
            <v>823167.91372125724</v>
          </cell>
        </row>
        <row r="112">
          <cell r="L112">
            <v>189357419.54256144</v>
          </cell>
          <cell r="M112">
            <v>8665069.6849129237</v>
          </cell>
          <cell r="N112">
            <v>0</v>
          </cell>
          <cell r="P112">
            <v>1048473.3333419175</v>
          </cell>
          <cell r="S112">
            <v>0</v>
          </cell>
          <cell r="T112">
            <v>0</v>
          </cell>
          <cell r="U112">
            <v>9713543.0182548407</v>
          </cell>
          <cell r="V112">
            <v>4516691.5051491838</v>
          </cell>
          <cell r="W112">
            <v>1088576.561142718</v>
          </cell>
        </row>
        <row r="113">
          <cell r="L113">
            <v>184367417.72577268</v>
          </cell>
          <cell r="M113">
            <v>4990001.8167887693</v>
          </cell>
          <cell r="N113">
            <v>0</v>
          </cell>
          <cell r="P113">
            <v>994424.47888552211</v>
          </cell>
          <cell r="S113">
            <v>0</v>
          </cell>
          <cell r="T113">
            <v>0</v>
          </cell>
          <cell r="U113">
            <v>5984426.2956742914</v>
          </cell>
          <cell r="V113">
            <v>8640925.3533301614</v>
          </cell>
          <cell r="W113">
            <v>1064953.5827668814</v>
          </cell>
        </row>
        <row r="114">
          <cell r="L114">
            <v>181150099.01585618</v>
          </cell>
          <cell r="M114">
            <v>3217318.7099164915</v>
          </cell>
          <cell r="N114">
            <v>0</v>
          </cell>
          <cell r="P114">
            <v>978714.63387992175</v>
          </cell>
          <cell r="S114">
            <v>0</v>
          </cell>
          <cell r="T114">
            <v>0</v>
          </cell>
          <cell r="U114">
            <v>4196033.3437964134</v>
          </cell>
          <cell r="V114">
            <v>4976097.6864304282</v>
          </cell>
          <cell r="W114">
            <v>807675.98100254533</v>
          </cell>
        </row>
        <row r="115">
          <cell r="L115">
            <v>180940276.79563609</v>
          </cell>
          <cell r="M115">
            <v>209822.22022007863</v>
          </cell>
          <cell r="N115">
            <v>0</v>
          </cell>
          <cell r="P115">
            <v>959072.84947080968</v>
          </cell>
          <cell r="S115">
            <v>0</v>
          </cell>
          <cell r="T115">
            <v>0</v>
          </cell>
          <cell r="U115">
            <v>1168895.0696908883</v>
          </cell>
          <cell r="V115">
            <v>3208353.9799645906</v>
          </cell>
          <cell r="W115">
            <v>986531.9745290057</v>
          </cell>
        </row>
        <row r="116">
          <cell r="L116">
            <v>180734194.11243284</v>
          </cell>
          <cell r="M116">
            <v>206082.68320323867</v>
          </cell>
          <cell r="N116">
            <v>0</v>
          </cell>
          <cell r="P116">
            <v>961362.53352127469</v>
          </cell>
          <cell r="S116">
            <v>0</v>
          </cell>
          <cell r="T116">
            <v>0</v>
          </cell>
          <cell r="U116">
            <v>1167445.2167245133</v>
          </cell>
          <cell r="V116">
            <v>209237.57203574313</v>
          </cell>
          <cell r="W116">
            <v>1111616.236913668</v>
          </cell>
        </row>
        <row r="117">
          <cell r="L117">
            <v>180529036.33076966</v>
          </cell>
          <cell r="M117">
            <v>205157.78166316749</v>
          </cell>
          <cell r="N117">
            <v>0</v>
          </cell>
          <cell r="P117">
            <v>957146.50190174486</v>
          </cell>
          <cell r="S117">
            <v>0</v>
          </cell>
          <cell r="T117">
            <v>0</v>
          </cell>
          <cell r="U117">
            <v>1162304.2835649124</v>
          </cell>
          <cell r="V117">
            <v>205508.45485682529</v>
          </cell>
          <cell r="W117">
            <v>703792.90934640716</v>
          </cell>
        </row>
        <row r="118">
          <cell r="L118">
            <v>180312674.33229065</v>
          </cell>
          <cell r="M118">
            <v>216361.99847901679</v>
          </cell>
          <cell r="N118">
            <v>0</v>
          </cell>
          <cell r="P118">
            <v>959468.86740951112</v>
          </cell>
          <cell r="S118">
            <v>0</v>
          </cell>
          <cell r="T118">
            <v>0</v>
          </cell>
          <cell r="U118">
            <v>1175830.8658885278</v>
          </cell>
          <cell r="V118">
            <v>204586.13046042135</v>
          </cell>
          <cell r="W118">
            <v>991487.13387195184</v>
          </cell>
        </row>
        <row r="119">
          <cell r="L119">
            <v>175090774.12954342</v>
          </cell>
          <cell r="M119">
            <v>5221900.2027472341</v>
          </cell>
          <cell r="N119">
            <v>0</v>
          </cell>
          <cell r="P119">
            <v>958467.95139890839</v>
          </cell>
          <cell r="S119">
            <v>0</v>
          </cell>
          <cell r="T119">
            <v>0</v>
          </cell>
          <cell r="U119">
            <v>6180368.1541461423</v>
          </cell>
          <cell r="V119">
            <v>215759.12787056895</v>
          </cell>
          <cell r="W119">
            <v>878792.99309352203</v>
          </cell>
        </row>
        <row r="120">
          <cell r="L120">
            <v>171098462.57314539</v>
          </cell>
          <cell r="M120">
            <v>3992311.5563980299</v>
          </cell>
          <cell r="N120">
            <v>3782987.2112737396</v>
          </cell>
          <cell r="P120">
            <v>928531.75256689137</v>
          </cell>
          <cell r="S120">
            <v>0</v>
          </cell>
          <cell r="T120">
            <v>0</v>
          </cell>
          <cell r="U120">
            <v>4920843.3089649212</v>
          </cell>
          <cell r="V120">
            <v>5207349.9112237003</v>
          </cell>
          <cell r="W120">
            <v>761664.3638207129</v>
          </cell>
        </row>
        <row r="121">
          <cell r="L121">
            <v>165631917.57014367</v>
          </cell>
          <cell r="M121">
            <v>5466545.0030017095</v>
          </cell>
          <cell r="N121">
            <v>0</v>
          </cell>
          <cell r="P121">
            <v>901453.82125294115</v>
          </cell>
          <cell r="S121">
            <v>0</v>
          </cell>
          <cell r="T121">
            <v>0</v>
          </cell>
          <cell r="U121">
            <v>6367998.8242546506</v>
          </cell>
          <cell r="V121">
            <v>208741.08421805405</v>
          </cell>
          <cell r="W121">
            <v>949347.55622876901</v>
          </cell>
        </row>
        <row r="122">
          <cell r="L122">
            <v>143025563.65062112</v>
          </cell>
          <cell r="M122">
            <v>22606353.919522554</v>
          </cell>
          <cell r="N122">
            <v>0</v>
          </cell>
          <cell r="P122">
            <v>871178.35520060116</v>
          </cell>
          <cell r="S122">
            <v>0</v>
          </cell>
          <cell r="T122">
            <v>0</v>
          </cell>
          <cell r="U122">
            <v>23477532.274723154</v>
          </cell>
          <cell r="V122">
            <v>5451313.0337315286</v>
          </cell>
          <cell r="W122">
            <v>1000698.5592132979</v>
          </cell>
        </row>
        <row r="123">
          <cell r="L123">
            <v>137304148.52861413</v>
          </cell>
          <cell r="M123">
            <v>5721415.1220069742</v>
          </cell>
          <cell r="N123">
            <v>0</v>
          </cell>
          <cell r="P123">
            <v>757726.82570599136</v>
          </cell>
          <cell r="S123">
            <v>0</v>
          </cell>
          <cell r="T123">
            <v>0</v>
          </cell>
          <cell r="U123">
            <v>6479141.9477129653</v>
          </cell>
          <cell r="V123">
            <v>22543363.623453662</v>
          </cell>
          <cell r="W123">
            <v>650744.76460965944</v>
          </cell>
        </row>
        <row r="124">
          <cell r="L124">
            <v>132076246.47485973</v>
          </cell>
          <cell r="M124">
            <v>5227902.0537544079</v>
          </cell>
          <cell r="N124">
            <v>0</v>
          </cell>
          <cell r="P124">
            <v>728477.19865208259</v>
          </cell>
          <cell r="S124">
            <v>0</v>
          </cell>
          <cell r="T124">
            <v>0</v>
          </cell>
          <cell r="U124">
            <v>5956379.252406491</v>
          </cell>
          <cell r="V124">
            <v>5705472.9831839148</v>
          </cell>
          <cell r="W124">
            <v>604721.1020353348</v>
          </cell>
        </row>
        <row r="125">
          <cell r="L125">
            <v>111434986.95706514</v>
          </cell>
          <cell r="M125">
            <v>20641259.51779459</v>
          </cell>
          <cell r="N125">
            <v>5391855.0626748037</v>
          </cell>
          <cell r="P125">
            <v>694735.77140937757</v>
          </cell>
          <cell r="S125">
            <v>0</v>
          </cell>
          <cell r="T125">
            <v>0</v>
          </cell>
          <cell r="U125">
            <v>21335995.289203968</v>
          </cell>
          <cell r="V125">
            <v>5213335.0386861013</v>
          </cell>
          <cell r="W125">
            <v>654776.24970001739</v>
          </cell>
        </row>
        <row r="126">
          <cell r="L126">
            <v>92168979.131176293</v>
          </cell>
          <cell r="M126">
            <v>19266007.825888839</v>
          </cell>
          <cell r="N126">
            <v>0</v>
          </cell>
          <cell r="P126">
            <v>581578.2990564676</v>
          </cell>
          <cell r="S126">
            <v>0</v>
          </cell>
          <cell r="T126">
            <v>0</v>
          </cell>
          <cell r="U126">
            <v>19847586.124945305</v>
          </cell>
          <cell r="V126">
            <v>15206913.547257254</v>
          </cell>
          <cell r="W126">
            <v>618838.45147549454</v>
          </cell>
        </row>
        <row r="127">
          <cell r="L127">
            <v>75905936.793040097</v>
          </cell>
          <cell r="M127">
            <v>16263042.338136194</v>
          </cell>
          <cell r="N127">
            <v>0</v>
          </cell>
          <cell r="P127">
            <v>481884.96073793707</v>
          </cell>
          <cell r="S127">
            <v>0</v>
          </cell>
          <cell r="T127">
            <v>0</v>
          </cell>
          <cell r="U127">
            <v>16744927.29887413</v>
          </cell>
          <cell r="V127">
            <v>19212325.063009936</v>
          </cell>
          <cell r="W127">
            <v>738625.07864679885</v>
          </cell>
        </row>
        <row r="128">
          <cell r="L128">
            <v>75692833.1136415</v>
          </cell>
          <cell r="M128">
            <v>213103.67939859277</v>
          </cell>
          <cell r="N128">
            <v>0</v>
          </cell>
          <cell r="P128">
            <v>399550.6321762756</v>
          </cell>
          <cell r="S128">
            <v>0</v>
          </cell>
          <cell r="T128">
            <v>0</v>
          </cell>
          <cell r="U128">
            <v>612654.31157486839</v>
          </cell>
          <cell r="V128">
            <v>16217727.031850761</v>
          </cell>
          <cell r="W128">
            <v>772375.25898701185</v>
          </cell>
        </row>
        <row r="129">
          <cell r="L129">
            <v>58543906.267874464</v>
          </cell>
          <cell r="M129">
            <v>17148926.845767036</v>
          </cell>
          <cell r="N129">
            <v>0</v>
          </cell>
          <cell r="P129">
            <v>397499.86403816898</v>
          </cell>
          <cell r="S129">
            <v>0</v>
          </cell>
          <cell r="T129">
            <v>0</v>
          </cell>
          <cell r="U129">
            <v>17546426.709805205</v>
          </cell>
          <cell r="V129">
            <v>212509.88776344125</v>
          </cell>
          <cell r="W129">
            <v>439020.61779093667</v>
          </cell>
        </row>
        <row r="130">
          <cell r="L130">
            <v>58417012.236482039</v>
          </cell>
          <cell r="M130">
            <v>126894.03139242396</v>
          </cell>
          <cell r="N130">
            <v>0</v>
          </cell>
          <cell r="P130">
            <v>310627.21817207971</v>
          </cell>
          <cell r="S130">
            <v>0</v>
          </cell>
          <cell r="T130">
            <v>0</v>
          </cell>
          <cell r="U130">
            <v>437521.24956450367</v>
          </cell>
          <cell r="V130">
            <v>17101143.112789832</v>
          </cell>
          <cell r="W130">
            <v>456504.33817683737</v>
          </cell>
        </row>
        <row r="131">
          <cell r="L131">
            <v>52287218.165095098</v>
          </cell>
          <cell r="M131">
            <v>6129794.0713869417</v>
          </cell>
          <cell r="N131">
            <v>0</v>
          </cell>
          <cell r="P131">
            <v>310003.94437036605</v>
          </cell>
          <cell r="S131">
            <v>0</v>
          </cell>
          <cell r="T131">
            <v>0</v>
          </cell>
          <cell r="U131">
            <v>6439798.0157573074</v>
          </cell>
          <cell r="V131">
            <v>126540.45413555011</v>
          </cell>
          <cell r="W131">
            <v>349456.57131503057</v>
          </cell>
        </row>
        <row r="132">
          <cell r="L132">
            <v>52186408.387161277</v>
          </cell>
          <cell r="M132">
            <v>100809.77793382121</v>
          </cell>
          <cell r="N132">
            <v>0</v>
          </cell>
          <cell r="P132">
            <v>277625.2007069274</v>
          </cell>
          <cell r="S132">
            <v>0</v>
          </cell>
          <cell r="T132">
            <v>0</v>
          </cell>
          <cell r="U132">
            <v>378434.9786407486</v>
          </cell>
          <cell r="V132">
            <v>6112714.0263353353</v>
          </cell>
          <cell r="W132">
            <v>299172.6691594898</v>
          </cell>
        </row>
        <row r="133">
          <cell r="L133">
            <v>48390412.362761237</v>
          </cell>
          <cell r="M133">
            <v>3795996.0244000424</v>
          </cell>
          <cell r="N133">
            <v>0</v>
          </cell>
          <cell r="P133">
            <v>278124.49177682161</v>
          </cell>
          <cell r="S133">
            <v>0</v>
          </cell>
          <cell r="T133">
            <v>0</v>
          </cell>
          <cell r="U133">
            <v>4074120.516176864</v>
          </cell>
          <cell r="V133">
            <v>100528.88178483158</v>
          </cell>
          <cell r="W133">
            <v>218441.38007607637</v>
          </cell>
        </row>
        <row r="134">
          <cell r="L134">
            <v>48288391.038996376</v>
          </cell>
          <cell r="M134">
            <v>102021.32376485704</v>
          </cell>
          <cell r="N134">
            <v>0</v>
          </cell>
          <cell r="P134">
            <v>257703.10284020702</v>
          </cell>
          <cell r="S134">
            <v>0</v>
          </cell>
          <cell r="T134">
            <v>0</v>
          </cell>
          <cell r="U134">
            <v>359724.42660506407</v>
          </cell>
          <cell r="V134">
            <v>3785418.8692203742</v>
          </cell>
          <cell r="W134">
            <v>322595.62827465509</v>
          </cell>
        </row>
        <row r="135">
          <cell r="L135">
            <v>39160608.850100495</v>
          </cell>
          <cell r="M135">
            <v>9127782.1888958793</v>
          </cell>
          <cell r="N135">
            <v>0</v>
          </cell>
          <cell r="P135">
            <v>258196.09323218823</v>
          </cell>
          <cell r="S135">
            <v>0</v>
          </cell>
          <cell r="T135">
            <v>0</v>
          </cell>
          <cell r="U135">
            <v>9385978.2821280677</v>
          </cell>
          <cell r="V135">
            <v>101737.05176716266</v>
          </cell>
          <cell r="W135">
            <v>339127.12039488216</v>
          </cell>
        </row>
        <row r="136">
          <cell r="L136">
            <v>39048881.039115407</v>
          </cell>
          <cell r="M136">
            <v>111727.81098508814</v>
          </cell>
          <cell r="N136">
            <v>0</v>
          </cell>
          <cell r="P136">
            <v>211439.81727059107</v>
          </cell>
          <cell r="S136">
            <v>0</v>
          </cell>
          <cell r="T136">
            <v>0</v>
          </cell>
          <cell r="U136">
            <v>323167.62825567921</v>
          </cell>
          <cell r="V136">
            <v>9102348.556184575</v>
          </cell>
          <cell r="W136">
            <v>201056.48758296546</v>
          </cell>
        </row>
        <row r="137">
          <cell r="L137">
            <v>37260313.188662343</v>
          </cell>
          <cell r="M137">
            <v>1788567.8504530624</v>
          </cell>
          <cell r="N137">
            <v>0</v>
          </cell>
          <cell r="P137">
            <v>207911.73308534513</v>
          </cell>
          <cell r="S137">
            <v>0</v>
          </cell>
          <cell r="T137">
            <v>0</v>
          </cell>
          <cell r="U137">
            <v>1996479.5835384075</v>
          </cell>
          <cell r="V137">
            <v>111416.49285222452</v>
          </cell>
          <cell r="W137">
            <v>259198.29955105929</v>
          </cell>
        </row>
        <row r="138">
          <cell r="L138">
            <v>37155824.904099278</v>
          </cell>
          <cell r="M138">
            <v>104488.28456306245</v>
          </cell>
          <cell r="N138">
            <v>0</v>
          </cell>
          <cell r="P138">
            <v>201746.29161998819</v>
          </cell>
          <cell r="S138">
            <v>0</v>
          </cell>
          <cell r="T138">
            <v>0</v>
          </cell>
          <cell r="U138">
            <v>306234.57618305064</v>
          </cell>
          <cell r="V138">
            <v>1783584.1888311834</v>
          </cell>
          <cell r="W138">
            <v>207374.24871183545</v>
          </cell>
        </row>
        <row r="139">
          <cell r="L139">
            <v>35036479.412298769</v>
          </cell>
          <cell r="M139">
            <v>2119345.4918005113</v>
          </cell>
          <cell r="N139">
            <v>0</v>
          </cell>
          <cell r="P139">
            <v>200238.96112435928</v>
          </cell>
          <cell r="S139">
            <v>0</v>
          </cell>
          <cell r="T139">
            <v>0</v>
          </cell>
          <cell r="U139">
            <v>2319584.4529248704</v>
          </cell>
          <cell r="V139">
            <v>104197.13863109179</v>
          </cell>
          <cell r="W139">
            <v>153033.29301524552</v>
          </cell>
        </row>
        <row r="140">
          <cell r="L140">
            <v>34930730.456923932</v>
          </cell>
          <cell r="M140">
            <v>105748.95537483628</v>
          </cell>
          <cell r="N140">
            <v>0</v>
          </cell>
          <cell r="P140">
            <v>190392.3323066642</v>
          </cell>
          <cell r="S140">
            <v>0</v>
          </cell>
          <cell r="T140">
            <v>0</v>
          </cell>
          <cell r="U140">
            <v>296141.28768150049</v>
          </cell>
          <cell r="V140">
            <v>2113440.1520683267</v>
          </cell>
          <cell r="W140">
            <v>255335.32602528381</v>
          </cell>
        </row>
        <row r="141">
          <cell r="L141">
            <v>34824342.648257606</v>
          </cell>
          <cell r="M141">
            <v>106387.8086663268</v>
          </cell>
          <cell r="N141">
            <v>0</v>
          </cell>
          <cell r="P141">
            <v>188873.80488639243</v>
          </cell>
          <cell r="S141">
            <v>0</v>
          </cell>
          <cell r="T141">
            <v>0</v>
          </cell>
          <cell r="U141">
            <v>295261.61355271924</v>
          </cell>
          <cell r="V141">
            <v>105454.29671241995</v>
          </cell>
          <cell r="W141">
            <v>280520.118582052</v>
          </cell>
        </row>
        <row r="142">
          <cell r="L142">
            <v>30787433.798882622</v>
          </cell>
          <cell r="M142">
            <v>4036908.8493749835</v>
          </cell>
          <cell r="N142">
            <v>3905019.0567986988</v>
          </cell>
          <cell r="P142">
            <v>189345.44302867469</v>
          </cell>
          <cell r="S142">
            <v>0</v>
          </cell>
          <cell r="T142">
            <v>0</v>
          </cell>
          <cell r="U142">
            <v>4226254.2924036579</v>
          </cell>
          <cell r="V142">
            <v>106091.36990446944</v>
          </cell>
          <cell r="W142">
            <v>142428.71152440933</v>
          </cell>
        </row>
        <row r="143">
          <cell r="L143">
            <v>30625536.623190921</v>
          </cell>
          <cell r="M143">
            <v>161897.17569170089</v>
          </cell>
          <cell r="N143">
            <v>0</v>
          </cell>
          <cell r="P143">
            <v>157785.59821927344</v>
          </cell>
          <cell r="S143">
            <v>0</v>
          </cell>
          <cell r="T143">
            <v>0</v>
          </cell>
          <cell r="U143">
            <v>319682.77391097433</v>
          </cell>
          <cell r="V143">
            <v>131522.29514116439</v>
          </cell>
          <cell r="W143">
            <v>246077.98527981059</v>
          </cell>
        </row>
        <row r="144">
          <cell r="L144">
            <v>27454418.390571401</v>
          </cell>
          <cell r="M144">
            <v>3171118.2326195203</v>
          </cell>
          <cell r="N144">
            <v>0</v>
          </cell>
          <cell r="P144">
            <v>156955.87519385346</v>
          </cell>
          <cell r="S144">
            <v>0</v>
          </cell>
          <cell r="T144">
            <v>0</v>
          </cell>
          <cell r="U144">
            <v>3328074.1078133737</v>
          </cell>
          <cell r="V144">
            <v>161446.06574863615</v>
          </cell>
          <cell r="W144">
            <v>141092.2722891435</v>
          </cell>
        </row>
        <row r="145">
          <cell r="L145">
            <v>24198262.893531181</v>
          </cell>
          <cell r="M145">
            <v>3256155.4970402191</v>
          </cell>
          <cell r="N145">
            <v>0</v>
          </cell>
          <cell r="P145">
            <v>140703.89425167843</v>
          </cell>
          <cell r="S145">
            <v>0</v>
          </cell>
          <cell r="T145">
            <v>0</v>
          </cell>
          <cell r="U145">
            <v>3396859.3912918977</v>
          </cell>
          <cell r="V145">
            <v>3162282.2355784555</v>
          </cell>
          <cell r="W145">
            <v>140174.66657648198</v>
          </cell>
        </row>
        <row r="146">
          <cell r="L146">
            <v>15008688.115663264</v>
          </cell>
          <cell r="M146">
            <v>9189574.777867917</v>
          </cell>
          <cell r="N146">
            <v>0</v>
          </cell>
          <cell r="P146">
            <v>124016.09732934731</v>
          </cell>
          <cell r="S146">
            <v>0</v>
          </cell>
          <cell r="T146">
            <v>0</v>
          </cell>
          <cell r="U146">
            <v>9313590.8751972634</v>
          </cell>
          <cell r="V146">
            <v>3247082.5523479846</v>
          </cell>
          <cell r="W146">
            <v>126049.01542862959</v>
          </cell>
        </row>
        <row r="147">
          <cell r="L147">
            <v>14843405.497763274</v>
          </cell>
          <cell r="M147">
            <v>165282.61789998991</v>
          </cell>
          <cell r="N147">
            <v>0</v>
          </cell>
          <cell r="P147">
            <v>76919.526592774244</v>
          </cell>
          <cell r="S147">
            <v>0</v>
          </cell>
          <cell r="T147">
            <v>0</v>
          </cell>
          <cell r="U147">
            <v>242202.14449276414</v>
          </cell>
          <cell r="V147">
            <v>9163968.9664192498</v>
          </cell>
          <cell r="W147">
            <v>243609.26936058362</v>
          </cell>
        </row>
        <row r="148">
          <cell r="L148">
            <v>14668098.798370216</v>
          </cell>
          <cell r="M148">
            <v>175306.6993930579</v>
          </cell>
          <cell r="N148">
            <v>0</v>
          </cell>
          <cell r="P148">
            <v>76072.453176036783</v>
          </cell>
          <cell r="S148">
            <v>0</v>
          </cell>
          <cell r="T148">
            <v>0</v>
          </cell>
          <cell r="U148">
            <v>251379.15256909467</v>
          </cell>
          <cell r="V148">
            <v>164822.07476801804</v>
          </cell>
          <cell r="W148">
            <v>87589.687631287088</v>
          </cell>
        </row>
        <row r="149">
          <cell r="L149">
            <v>14501087.934233766</v>
          </cell>
          <cell r="M149">
            <v>167010.86413645084</v>
          </cell>
          <cell r="N149">
            <v>0</v>
          </cell>
          <cell r="P149">
            <v>75174.006341647371</v>
          </cell>
          <cell r="S149">
            <v>0</v>
          </cell>
          <cell r="T149">
            <v>0</v>
          </cell>
          <cell r="U149">
            <v>242184.87047809822</v>
          </cell>
          <cell r="V149">
            <v>174818.22518191623</v>
          </cell>
          <cell r="W149">
            <v>86653.023155231742</v>
          </cell>
        </row>
        <row r="150">
          <cell r="L150">
            <v>14333216.083178597</v>
          </cell>
          <cell r="M150">
            <v>167871.85105516866</v>
          </cell>
          <cell r="N150">
            <v>0</v>
          </cell>
          <cell r="P150">
            <v>74318.07566294806</v>
          </cell>
          <cell r="S150">
            <v>0</v>
          </cell>
          <cell r="T150">
            <v>0</v>
          </cell>
          <cell r="U150">
            <v>242189.92671811674</v>
          </cell>
          <cell r="V150">
            <v>166545.50542287293</v>
          </cell>
          <cell r="W150">
            <v>85660.34129721814</v>
          </cell>
        </row>
        <row r="151">
          <cell r="L151">
            <v>14155126.632323029</v>
          </cell>
          <cell r="M151">
            <v>178089.45085556872</v>
          </cell>
          <cell r="N151">
            <v>0</v>
          </cell>
          <cell r="P151">
            <v>73457.732426290313</v>
          </cell>
          <cell r="S151">
            <v>0</v>
          </cell>
          <cell r="T151">
            <v>0</v>
          </cell>
          <cell r="U151">
            <v>251547.18328185903</v>
          </cell>
          <cell r="V151">
            <v>167404.09328948733</v>
          </cell>
          <cell r="W151">
            <v>84713.947462526441</v>
          </cell>
        </row>
        <row r="152">
          <cell r="L152">
            <v>13868085.778348487</v>
          </cell>
          <cell r="M152">
            <v>287040.85397454153</v>
          </cell>
          <cell r="N152">
            <v>0</v>
          </cell>
          <cell r="P152">
            <v>72545.023990655536</v>
          </cell>
          <cell r="S152">
            <v>0</v>
          </cell>
          <cell r="T152">
            <v>0</v>
          </cell>
          <cell r="U152">
            <v>359585.87796519708</v>
          </cell>
          <cell r="V152">
            <v>177593.22279172111</v>
          </cell>
          <cell r="W152">
            <v>83762.706060764554</v>
          </cell>
        </row>
        <row r="153">
          <cell r="L153">
            <v>13390040.90594143</v>
          </cell>
          <cell r="M153">
            <v>478044.87240705697</v>
          </cell>
          <cell r="N153">
            <v>0</v>
      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549118.81202109298</v>
          </cell>
          <cell r="V153">
            <v>286241.04395475279</v>
          </cell>
          <cell r="W153">
            <v>82754.365788310708</v>
          </cell>
        </row>
        <row r="154">
          <cell r="L154">
            <v>12984885.744310692</v>
          </cell>
          <cell r="M154">
            <v>405155.16163073934</v>
          </cell>
          <cell r="N154">
            <v>0</v>
          </cell>
          <cell r="P154">
            <v>68623.959642949849</v>
          </cell>
          <cell r="S154">
            <v>0</v>
          </cell>
          <cell r="T154">
            <v>0</v>
          </cell>
          <cell r="U154">
            <v>473779.1212736892</v>
          </cell>
          <cell r="V154">
            <v>476712.84920002712</v>
          </cell>
          <cell r="W154">
            <v>81061.453796255024</v>
          </cell>
        </row>
        <row r="155">
          <cell r="L155">
            <v>12614650.042871999</v>
          </cell>
          <cell r="M155">
            <v>370235.70143869385</v>
          </cell>
          <cell r="N155">
            <v>0</v>
          </cell>
          <cell r="P155">
            <v>66547.539439592307</v>
          </cell>
          <cell r="S155">
            <v>0</v>
          </cell>
          <cell r="T155">
            <v>0</v>
          </cell>
          <cell r="U155">
            <v>436783.24087828619</v>
          </cell>
          <cell r="V155">
            <v>404026.23815746221</v>
          </cell>
          <cell r="W155">
            <v>78178.629862049755</v>
          </cell>
        </row>
        <row r="156">
          <cell r="L156">
            <v>12254669.140088845</v>
          </cell>
          <cell r="M156">
            <v>359980.90278315294</v>
          </cell>
          <cell r="N156">
            <v>0</v>
          </cell>
          <cell r="P156">
            <v>64650.081469719007</v>
          </cell>
          <cell r="S156">
            <v>0</v>
          </cell>
          <cell r="T156">
            <v>0</v>
          </cell>
          <cell r="U156">
            <v>424630.98425287195</v>
          </cell>
          <cell r="V156">
            <v>369204.07747439074</v>
          </cell>
          <cell r="W156">
            <v>75700.321280091259</v>
          </cell>
        </row>
        <row r="157">
          <cell r="L157">
            <v>11897065.338529645</v>
          </cell>
          <cell r="M157">
            <v>357603.80155920115</v>
          </cell>
          <cell r="N157">
            <v>0</v>
          </cell>
          <cell r="P157">
            <v>62805.179342955344</v>
          </cell>
          <cell r="S157">
            <v>0</v>
          </cell>
          <cell r="T157">
            <v>0</v>
          </cell>
          <cell r="U157">
            <v>420408.9809021565</v>
          </cell>
          <cell r="V157">
            <v>358977.85276782623</v>
          </cell>
          <cell r="W157">
            <v>73419.202334412272</v>
          </cell>
        </row>
        <row r="158">
          <cell r="L158">
            <v>11542121.6603259</v>
          </cell>
          <cell r="M158">
            <v>354943.67820374435</v>
          </cell>
          <cell r="N158">
            <v>0</v>
          </cell>
          <cell r="P158">
            <v>60972.459859964438</v>
          </cell>
          <cell r="S158">
            <v>0</v>
          </cell>
          <cell r="T158">
            <v>0</v>
          </cell>
          <cell r="U158">
            <v>415916.13806370879</v>
          </cell>
          <cell r="V158">
            <v>356607.3750936258</v>
          </cell>
          <cell r="W158">
            <v>71202.074955058561</v>
          </cell>
        </row>
        <row r="159">
          <cell r="L159">
            <v>2.1979212760925293E-7</v>
          </cell>
          <cell r="M159">
            <v>11542121.66032568</v>
          </cell>
          <cell r="N159">
            <v>0</v>
          </cell>
          <cell r="P159">
            <v>59153.373509170247</v>
          </cell>
          <cell r="S159">
            <v>0</v>
          </cell>
          <cell r="T159">
            <v>0</v>
          </cell>
          <cell r="U159">
            <v>11601275.03383485</v>
          </cell>
          <cell r="V159">
            <v>353954.66390018049</v>
          </cell>
          <cell r="W159">
            <v>68999.84124836039</v>
          </cell>
        </row>
        <row r="160">
          <cell r="L160">
            <v>2.1979212760925293E-7</v>
          </cell>
          <cell r="M160">
            <v>0</v>
          </cell>
          <cell r="N160">
            <v>0</v>
          </cell>
          <cell r="P160">
            <v>1.1455267667770384E-9</v>
          </cell>
          <cell r="S160">
            <v>0</v>
          </cell>
          <cell r="T160">
            <v>0</v>
          </cell>
          <cell r="U160">
            <v>1.1455267667770384E-9</v>
          </cell>
          <cell r="V160">
            <v>344280.44320348668</v>
          </cell>
          <cell r="W160">
            <v>66814.266760140075</v>
          </cell>
        </row>
        <row r="161">
          <cell r="L161">
            <v>2.1979212760925293E-7</v>
          </cell>
          <cell r="M161">
            <v>0</v>
          </cell>
          <cell r="N161">
            <v>0</v>
          </cell>
          <cell r="P161">
            <v>1.1455267667770384E-9</v>
          </cell>
          <cell r="S161">
            <v>0</v>
          </cell>
          <cell r="T161">
            <v>0</v>
          </cell>
          <cell r="U161">
            <v>1.1455267667770384E-9</v>
          </cell>
          <cell r="V161">
            <v>340071.27499788627</v>
          </cell>
          <cell r="W161">
            <v>64689.237756077207</v>
          </cell>
        </row>
        <row r="162">
          <cell r="L162">
            <v>2.1979212760925293E-7</v>
          </cell>
          <cell r="M162">
            <v>0</v>
          </cell>
          <cell r="N162">
            <v>0</v>
          </cell>
          <cell r="P162">
            <v>1.1455267667770384E-9</v>
          </cell>
          <cell r="S162">
            <v>0</v>
          </cell>
          <cell r="T162">
            <v>0</v>
          </cell>
          <cell r="U162">
            <v>1.1455267667770384E-9</v>
          </cell>
          <cell r="V162">
            <v>303932.97985076235</v>
          </cell>
          <cell r="W162">
            <v>62590.598717836983</v>
          </cell>
        </row>
        <row r="163">
          <cell r="L163">
            <v>2.1979212760925293E-7</v>
          </cell>
          <cell r="M163">
            <v>0</v>
          </cell>
          <cell r="N163">
            <v>0</v>
          </cell>
          <cell r="P163">
            <v>1.1455267667770384E-9</v>
          </cell>
          <cell r="S163">
            <v>0</v>
          </cell>
          <cell r="T163">
            <v>0</v>
          </cell>
          <cell r="U163">
            <v>1.1455267667770384E-9</v>
          </cell>
          <cell r="V163">
            <v>277071.59022146917</v>
          </cell>
          <cell r="W163">
            <v>60702.335498538545</v>
          </cell>
        </row>
        <row r="164">
          <cell r="L164">
            <v>2.1979212760925293E-7</v>
          </cell>
          <cell r="M164">
            <v>0</v>
          </cell>
          <cell r="N164">
            <v>0</v>
          </cell>
          <cell r="P164">
            <v>1.1455267667770384E-9</v>
          </cell>
          <cell r="S164">
            <v>0</v>
          </cell>
          <cell r="T164">
            <v>0</v>
          </cell>
          <cell r="U164">
            <v>1.1455267667770384E-9</v>
          </cell>
          <cell r="V164">
            <v>266515.17457339948</v>
          </cell>
          <cell r="W164">
            <v>58970.638059654368</v>
          </cell>
        </row>
        <row r="165">
          <cell r="L165">
            <v>2.1979212760925293E-7</v>
          </cell>
          <cell r="M165">
            <v>0</v>
          </cell>
          <cell r="N165">
            <v>0</v>
          </cell>
          <cell r="P165">
            <v>1.1455267667770384E-9</v>
          </cell>
          <cell r="S165">
            <v>0</v>
          </cell>
          <cell r="T165">
            <v>0</v>
          </cell>
          <cell r="U165">
            <v>1.1455267667770384E-9</v>
          </cell>
          <cell r="V165">
            <v>749585.47894227272</v>
          </cell>
          <cell r="W165">
            <v>57304.918218570623</v>
          </cell>
        </row>
        <row r="166">
          <cell r="L166">
            <v>2.1979212760925293E-7</v>
          </cell>
          <cell r="M166">
            <v>0</v>
          </cell>
          <cell r="N166">
            <v>0</v>
          </cell>
          <cell r="P166">
            <v>1.1455267667770384E-9</v>
          </cell>
          <cell r="S166">
            <v>0</v>
          </cell>
          <cell r="T166">
            <v>0</v>
          </cell>
          <cell r="U166">
            <v>1.1455267667770384E-9</v>
          </cell>
          <cell r="V166">
            <v>1905154.9467505747</v>
          </cell>
          <cell r="W166">
            <v>52620.008975181416</v>
          </cell>
        </row>
        <row r="167">
          <cell r="L167">
            <v>2.1979212760925293E-7</v>
          </cell>
          <cell r="M167">
            <v>0</v>
          </cell>
          <cell r="N167">
            <v>0</v>
          </cell>
          <cell r="P167">
            <v>1.1455267667770384E-9</v>
          </cell>
          <cell r="S167">
            <v>0</v>
          </cell>
          <cell r="T167">
            <v>0</v>
          </cell>
          <cell r="U167">
            <v>1.1455267667770384E-9</v>
          </cell>
          <cell r="V167">
            <v>904348.26182984386</v>
          </cell>
          <cell r="W167">
            <v>40712.790557990324</v>
          </cell>
        </row>
        <row r="168">
          <cell r="L168">
            <v>2.1979212760925293E-7</v>
          </cell>
          <cell r="M168">
            <v>0</v>
          </cell>
          <cell r="N168">
            <v>0</v>
          </cell>
          <cell r="P168">
            <v>1.1455267667770384E-9</v>
          </cell>
          <cell r="S168">
            <v>0</v>
          </cell>
          <cell r="T168">
            <v>0</v>
          </cell>
          <cell r="U168">
            <v>1.1455267667770384E-9</v>
          </cell>
          <cell r="V168">
            <v>241076.28887813143</v>
          </cell>
          <cell r="W168">
            <v>35060.613921553806</v>
          </cell>
        </row>
        <row r="169">
          <cell r="L169">
            <v>2.1979212760925293E-7</v>
          </cell>
          <cell r="M169">
            <v>0</v>
          </cell>
          <cell r="N169">
            <v>0</v>
          </cell>
          <cell r="P169">
            <v>1.1455267667770384E-9</v>
          </cell>
          <cell r="S169">
            <v>0</v>
          </cell>
          <cell r="T169">
            <v>0</v>
          </cell>
          <cell r="U169">
            <v>1.1455267667770384E-9</v>
          </cell>
          <cell r="V169">
            <v>397193.28179837833</v>
          </cell>
          <cell r="W169">
            <v>33553.887116065482</v>
          </cell>
        </row>
        <row r="170">
          <cell r="L170">
            <v>2.1979212760925293E-7</v>
          </cell>
          <cell r="M170">
            <v>0</v>
          </cell>
          <cell r="N170">
            <v>0</v>
          </cell>
          <cell r="P170">
            <v>1.1455267667770384E-9</v>
          </cell>
          <cell r="S170">
            <v>0</v>
          </cell>
          <cell r="T170">
            <v>0</v>
          </cell>
          <cell r="U170">
            <v>1.1455267667770384E-9</v>
          </cell>
          <cell r="V170">
            <v>0</v>
          </cell>
          <cell r="W170">
            <v>31071.429133190009</v>
          </cell>
        </row>
        <row r="171">
          <cell r="L171">
            <v>2.1979212760925293E-7</v>
          </cell>
          <cell r="M171">
            <v>0</v>
          </cell>
          <cell r="N171">
            <v>0</v>
          </cell>
          <cell r="P171">
            <v>1.1455267667770384E-9</v>
          </cell>
          <cell r="S171">
            <v>0</v>
          </cell>
          <cell r="T171">
            <v>0</v>
          </cell>
          <cell r="U171">
            <v>1.1455267667770384E-9</v>
          </cell>
          <cell r="V171">
            <v>0</v>
          </cell>
          <cell r="W171">
            <v>31071.429133190009</v>
          </cell>
        </row>
        <row r="172">
          <cell r="L172">
            <v>2.1979212760925293E-7</v>
          </cell>
          <cell r="M172">
            <v>0</v>
          </cell>
          <cell r="N172">
            <v>0</v>
          </cell>
          <cell r="P172">
            <v>1.1455267667770384E-9</v>
          </cell>
          <cell r="S172">
            <v>0</v>
          </cell>
          <cell r="T172">
            <v>0</v>
          </cell>
          <cell r="U172">
            <v>1.1455267667770384E-9</v>
          </cell>
          <cell r="V172">
            <v>21628.791894191858</v>
          </cell>
          <cell r="W172">
            <v>31071.429133190009</v>
          </cell>
        </row>
        <row r="173">
          <cell r="L173">
            <v>2.1979212760925293E-7</v>
          </cell>
          <cell r="M173">
            <v>0</v>
          </cell>
          <cell r="N173">
            <v>0</v>
          </cell>
          <cell r="P173">
            <v>1.1455267667770384E-9</v>
          </cell>
          <cell r="S173">
            <v>0</v>
          </cell>
          <cell r="T173">
            <v>0</v>
          </cell>
          <cell r="U173">
            <v>1.1455267667770384E-9</v>
          </cell>
          <cell r="V173">
            <v>267251.65953905933</v>
          </cell>
          <cell r="W173">
            <v>30955.174376758729</v>
          </cell>
        </row>
        <row r="174">
          <cell r="L174">
            <v>2.1979212760925293E-7</v>
          </cell>
          <cell r="M174">
            <v>0</v>
          </cell>
          <cell r="N174">
            <v>0</v>
          </cell>
          <cell r="P174">
            <v>1.1455267667770384E-9</v>
          </cell>
          <cell r="S174">
            <v>0</v>
          </cell>
          <cell r="T174">
            <v>0</v>
          </cell>
          <cell r="U174">
            <v>1.1455267667770384E-9</v>
          </cell>
          <cell r="V174">
            <v>225090.7039586649</v>
          </cell>
          <cell r="W174">
            <v>29518.696706736282</v>
          </cell>
        </row>
        <row r="175">
          <cell r="L175">
            <v>2.1979212760925293E-7</v>
          </cell>
          <cell r="M175">
            <v>0</v>
          </cell>
          <cell r="N175">
            <v>0</v>
          </cell>
          <cell r="P175">
            <v>1.1455267667770384E-9</v>
          </cell>
          <cell r="S175">
            <v>0</v>
          </cell>
          <cell r="T175">
            <v>0</v>
          </cell>
          <cell r="U175">
            <v>1.1455267667770384E-9</v>
          </cell>
          <cell r="V175">
            <v>202764.51291784624</v>
          </cell>
          <cell r="W175">
            <v>28308.834172958457</v>
          </cell>
        </row>
        <row r="176">
          <cell r="L176">
            <v>2.1979212760925293E-7</v>
          </cell>
          <cell r="M176">
            <v>0</v>
          </cell>
          <cell r="N176">
            <v>0</v>
          </cell>
          <cell r="P176">
            <v>1.1455267667770384E-9</v>
          </cell>
          <cell r="S176">
            <v>0</v>
          </cell>
          <cell r="T176">
            <v>0</v>
          </cell>
          <cell r="U176">
            <v>1.1455267667770384E-9</v>
          </cell>
          <cell r="V176">
            <v>191540.32208084859</v>
          </cell>
          <cell r="W176">
            <v>27218.974916025032</v>
          </cell>
        </row>
        <row r="177">
          <cell r="L177">
            <v>2.1979212760925293E-7</v>
          </cell>
          <cell r="M177">
            <v>0</v>
          </cell>
          <cell r="N177">
            <v>0</v>
          </cell>
          <cell r="P177">
            <v>1.1455267667770384E-9</v>
          </cell>
          <cell r="S177">
            <v>0</v>
          </cell>
          <cell r="T177">
            <v>0</v>
          </cell>
          <cell r="U177">
            <v>1.1455267667770384E-9</v>
          </cell>
          <cell r="V177">
            <v>178842.4742338598</v>
          </cell>
          <cell r="W177">
            <v>26189.44568484047</v>
          </cell>
        </row>
        <row r="178">
          <cell r="L178">
            <v>2.1979212760925293E-7</v>
          </cell>
          <cell r="M178">
            <v>0</v>
          </cell>
          <cell r="N178">
            <v>0</v>
          </cell>
          <cell r="P178">
            <v>1.1455267667770384E-9</v>
          </cell>
          <cell r="S178">
            <v>0</v>
          </cell>
          <cell r="T178">
            <v>0</v>
          </cell>
          <cell r="U178">
            <v>1.1455267667770384E-9</v>
          </cell>
          <cell r="V178">
            <v>166168.65773098567</v>
          </cell>
          <cell r="W178">
            <v>25228.167385833473</v>
          </cell>
        </row>
        <row r="179">
          <cell r="L179">
            <v>2.1979212760925293E-7</v>
          </cell>
          <cell r="M179">
            <v>0</v>
          </cell>
          <cell r="N179">
            <v>0</v>
          </cell>
          <cell r="P179">
            <v>1.1455267667770384E-9</v>
          </cell>
          <cell r="S179">
            <v>0</v>
          </cell>
          <cell r="T179">
            <v>0</v>
          </cell>
          <cell r="U179">
            <v>1.1455267667770384E-9</v>
          </cell>
          <cell r="V179">
            <v>155500.48751725227</v>
          </cell>
          <cell r="W179">
            <v>24335.010850529427</v>
          </cell>
        </row>
        <row r="180">
          <cell r="L180">
            <v>2.1979212760925293E-7</v>
          </cell>
          <cell r="M180">
            <v>0</v>
          </cell>
          <cell r="N180">
            <v>0</v>
          </cell>
          <cell r="P180">
            <v>1.1455267667770384E-9</v>
          </cell>
          <cell r="S180">
            <v>0</v>
          </cell>
          <cell r="T180">
            <v>0</v>
          </cell>
          <cell r="U180">
            <v>1.1455267667770384E-9</v>
          </cell>
          <cell r="V180">
            <v>150611.28651828022</v>
          </cell>
          <cell r="W180">
            <v>23499.195730124193</v>
          </cell>
        </row>
        <row r="181">
          <cell r="L181">
            <v>2.1979212760925293E-7</v>
          </cell>
          <cell r="M181">
            <v>0</v>
          </cell>
          <cell r="N181">
            <v>0</v>
          </cell>
          <cell r="P181">
            <v>1.1455267667770384E-9</v>
          </cell>
          <cell r="S181">
            <v>0</v>
          </cell>
          <cell r="T181">
            <v>0</v>
          </cell>
          <cell r="U181">
            <v>1.1455267667770384E-9</v>
          </cell>
          <cell r="V181">
            <v>151540.78082207014</v>
          </cell>
          <cell r="W181">
            <v>22689.660065088436</v>
          </cell>
        </row>
        <row r="182">
          <cell r="L182">
            <v>2.1979212760925293E-7</v>
          </cell>
          <cell r="M182">
            <v>0</v>
          </cell>
          <cell r="N182">
            <v>0</v>
          </cell>
          <cell r="P182">
            <v>1.1455267667770384E-9</v>
          </cell>
          <cell r="S182">
            <v>0</v>
          </cell>
          <cell r="T182">
            <v>0</v>
          </cell>
          <cell r="U182">
            <v>1.1455267667770384E-9</v>
          </cell>
          <cell r="V182">
            <v>152476.027549041</v>
          </cell>
          <cell r="W182">
            <v>21875.128368169808</v>
          </cell>
        </row>
        <row r="183">
          <cell r="L183">
            <v>2.1979212760925293E-7</v>
          </cell>
          <cell r="M183">
            <v>0</v>
          </cell>
          <cell r="N183">
            <v>0</v>
          </cell>
          <cell r="P183">
            <v>1.1455267667770384E-9</v>
          </cell>
          <cell r="S183">
            <v>0</v>
          </cell>
          <cell r="T183">
            <v>0</v>
          </cell>
          <cell r="U183">
            <v>1.1455267667770384E-9</v>
          </cell>
          <cell r="V183">
            <v>148693.13415377302</v>
          </cell>
          <cell r="W183">
            <v>21055.569720093714</v>
          </cell>
        </row>
        <row r="184">
          <cell r="L184">
            <v>2.1979212760925293E-7</v>
          </cell>
          <cell r="M184">
            <v>0</v>
          </cell>
          <cell r="N184">
            <v>0</v>
          </cell>
          <cell r="P184">
            <v>1.1455267667770384E-9</v>
          </cell>
          <cell r="S184">
            <v>0</v>
          </cell>
          <cell r="T184">
            <v>0</v>
          </cell>
          <cell r="U184">
            <v>1.1455267667770384E-9</v>
          </cell>
          <cell r="V184">
            <v>149996.28994165311</v>
          </cell>
          <cell r="W184">
            <v>20256.344124017181</v>
          </cell>
        </row>
        <row r="185">
          <cell r="L185">
            <v>2.1979212760925293E-7</v>
          </cell>
          <cell r="M185">
            <v>0</v>
          </cell>
          <cell r="N185">
            <v>0</v>
          </cell>
          <cell r="P185">
            <v>1.1455267667770384E-9</v>
          </cell>
          <cell r="S185">
            <v>0</v>
          </cell>
          <cell r="T185">
            <v>0</v>
          </cell>
          <cell r="U185">
            <v>1.1455267667770384E-9</v>
          </cell>
          <cell r="V185">
            <v>150923.2751898212</v>
          </cell>
          <cell r="W185">
            <v>19450.114065580798</v>
          </cell>
        </row>
        <row r="186">
          <cell r="L186">
            <v>2.1979212760925293E-7</v>
          </cell>
          <cell r="M186">
            <v>0</v>
          </cell>
          <cell r="N186">
            <v>0</v>
          </cell>
          <cell r="P186">
            <v>1.1455267667770384E-9</v>
          </cell>
          <cell r="S186">
            <v>0</v>
          </cell>
          <cell r="T186">
            <v>0</v>
          </cell>
          <cell r="U186">
            <v>1.1455267667770384E-9</v>
          </cell>
          <cell r="V186">
            <v>152528.90364262855</v>
          </cell>
          <cell r="W186">
            <v>18638.901461435507</v>
          </cell>
        </row>
        <row r="187">
          <cell r="L187">
            <v>2.1979212760925293E-7</v>
          </cell>
          <cell r="M187">
            <v>0</v>
          </cell>
          <cell r="N187">
            <v>0</v>
          </cell>
          <cell r="P187">
            <v>1.1455267667770384E-9</v>
          </cell>
          <cell r="S187">
            <v>0</v>
          </cell>
          <cell r="T187">
            <v>0</v>
          </cell>
          <cell r="U187">
            <v>1.1455267667770384E-9</v>
          </cell>
          <cell r="V187">
            <v>153247.53022615187</v>
          </cell>
          <cell r="W187">
            <v>17819.058604356382</v>
          </cell>
        </row>
        <row r="188">
          <cell r="L188">
            <v>2.1979212760925293E-7</v>
          </cell>
          <cell r="M188">
            <v>0</v>
          </cell>
          <cell r="N188">
            <v>0</v>
          </cell>
          <cell r="P188">
            <v>1.1455267667770384E-9</v>
          </cell>
          <cell r="S188">
            <v>0</v>
          </cell>
          <cell r="T188">
            <v>0</v>
          </cell>
          <cell r="U188">
            <v>1.1455267667770384E-9</v>
          </cell>
          <cell r="V188">
            <v>154194.34189662521</v>
          </cell>
          <cell r="W188">
            <v>16995.353129390816</v>
          </cell>
        </row>
        <row r="189">
          <cell r="L189">
            <v>2.1979212760925293E-7</v>
          </cell>
          <cell r="M189">
            <v>0</v>
          </cell>
          <cell r="N189">
            <v>0</v>
          </cell>
          <cell r="P189">
            <v>1.1455267667770384E-9</v>
          </cell>
          <cell r="S189">
            <v>0</v>
          </cell>
          <cell r="T189">
            <v>0</v>
          </cell>
          <cell r="U189">
            <v>1.1455267667770384E-9</v>
          </cell>
          <cell r="V189">
            <v>155147.02242848944</v>
          </cell>
          <cell r="W189">
            <v>16166.558541696451</v>
          </cell>
        </row>
        <row r="190">
          <cell r="L190">
            <v>2.1979212760925293E-7</v>
          </cell>
          <cell r="M190">
            <v>0</v>
          </cell>
          <cell r="N190">
            <v>0</v>
          </cell>
          <cell r="P190">
            <v>1.1455267667770384E-9</v>
          </cell>
          <cell r="S190">
            <v>0</v>
          </cell>
          <cell r="T190">
            <v>0</v>
          </cell>
          <cell r="U190">
            <v>1.1455267667770384E-9</v>
          </cell>
          <cell r="V190">
            <v>156105.60562638621</v>
          </cell>
          <cell r="W190">
            <v>15332.643296143322</v>
          </cell>
        </row>
        <row r="191">
          <cell r="L191">
            <v>2.1979212760925293E-7</v>
          </cell>
          <cell r="M191">
            <v>0</v>
          </cell>
          <cell r="N191">
            <v>0</v>
          </cell>
          <cell r="P191">
            <v>1.1455267667770384E-9</v>
          </cell>
          <cell r="S191">
            <v>0</v>
          </cell>
          <cell r="T191">
            <v>0</v>
          </cell>
          <cell r="U191">
            <v>1.1455267667770384E-9</v>
          </cell>
          <cell r="V191">
            <v>157070.1008804937</v>
          </cell>
          <cell r="W191">
            <v>14493.575665901497</v>
          </cell>
        </row>
        <row r="192">
          <cell r="L192">
            <v>2.1979212760925293E-7</v>
          </cell>
          <cell r="M192">
            <v>0</v>
          </cell>
          <cell r="N192">
            <v>0</v>
          </cell>
          <cell r="P192">
            <v>1.1455267667770384E-9</v>
          </cell>
          <cell r="S192">
            <v>0</v>
          </cell>
          <cell r="T192">
            <v>0</v>
          </cell>
          <cell r="U192">
            <v>1.1455267667770384E-9</v>
          </cell>
          <cell r="V192">
            <v>149543.54813261941</v>
          </cell>
          <cell r="W192">
            <v>13649.323873668842</v>
          </cell>
        </row>
        <row r="193">
          <cell r="L193">
            <v>2.1979212760925293E-7</v>
          </cell>
          <cell r="M193">
            <v>0</v>
          </cell>
          <cell r="N193">
            <v>0</v>
          </cell>
          <cell r="P193">
            <v>1.1455267667770384E-9</v>
          </cell>
          <cell r="S193">
            <v>0</v>
          </cell>
          <cell r="T193">
            <v>0</v>
          </cell>
          <cell r="U193">
            <v>1.1455267667770384E-9</v>
          </cell>
          <cell r="V193">
            <v>150464.10486477433</v>
          </cell>
          <cell r="W193">
            <v>12845.527302456014</v>
          </cell>
        </row>
        <row r="194">
          <cell r="L194">
            <v>2.1979212760925293E-7</v>
          </cell>
          <cell r="M194">
            <v>0</v>
          </cell>
          <cell r="N194">
            <v>0</v>
          </cell>
          <cell r="P194">
            <v>1.1455267667770384E-9</v>
          </cell>
          <cell r="S194">
            <v>0</v>
          </cell>
          <cell r="T194">
            <v>0</v>
          </cell>
          <cell r="U194">
            <v>1.1455267667770384E-9</v>
          </cell>
          <cell r="V194">
            <v>131906.23178458205</v>
          </cell>
          <cell r="W194">
            <v>12036.782738807851</v>
          </cell>
        </row>
        <row r="195">
          <cell r="L195">
            <v>2.1979212760925293E-7</v>
          </cell>
          <cell r="M195">
            <v>0</v>
          </cell>
          <cell r="N195">
            <v>0</v>
          </cell>
          <cell r="P195">
            <v>1.1455267667770384E-9</v>
          </cell>
          <cell r="S195">
            <v>0</v>
          </cell>
          <cell r="T195">
            <v>0</v>
          </cell>
          <cell r="U195">
            <v>1.1455267667770384E-9</v>
          </cell>
          <cell r="V195">
            <v>132706.94542811668</v>
          </cell>
          <cell r="W195">
            <v>11327.786742965724</v>
          </cell>
        </row>
        <row r="196">
          <cell r="L196">
            <v>2.1979212760925293E-7</v>
          </cell>
          <cell r="M196">
            <v>0</v>
          </cell>
          <cell r="N196">
            <v>0</v>
          </cell>
          <cell r="P196">
            <v>1.1455267667770384E-9</v>
          </cell>
          <cell r="S196">
            <v>0</v>
          </cell>
          <cell r="T196">
            <v>0</v>
          </cell>
          <cell r="U196">
            <v>1.1455267667770384E-9</v>
          </cell>
          <cell r="V196">
            <v>133512.52881807907</v>
          </cell>
          <cell r="W196">
            <v>10614.486911289596</v>
          </cell>
        </row>
        <row r="197">
          <cell r="L197">
            <v>2.1979212760925293E-7</v>
          </cell>
          <cell r="M197">
            <v>0</v>
          </cell>
          <cell r="N197">
            <v>0</v>
          </cell>
          <cell r="P197">
            <v>1.1455267667770384E-9</v>
          </cell>
          <cell r="S197">
            <v>0</v>
          </cell>
          <cell r="T197">
            <v>0</v>
          </cell>
          <cell r="U197">
            <v>1.1455267667770384E-9</v>
          </cell>
          <cell r="V197">
            <v>134323.0120030395</v>
          </cell>
          <cell r="W197">
            <v>9896.857068892421</v>
          </cell>
        </row>
        <row r="198">
          <cell r="L198">
            <v>2.1979212760925293E-7</v>
          </cell>
          <cell r="M198">
            <v>0</v>
          </cell>
          <cell r="N198">
            <v>0</v>
          </cell>
          <cell r="P198">
            <v>1.1455267667770384E-9</v>
          </cell>
          <cell r="S198">
            <v>0</v>
          </cell>
          <cell r="T198">
            <v>0</v>
          </cell>
          <cell r="U198">
            <v>1.1455267667770384E-9</v>
          </cell>
          <cell r="V198">
            <v>135138.4250315683</v>
          </cell>
          <cell r="W198">
            <v>9174.8708793760834</v>
          </cell>
        </row>
        <row r="199">
          <cell r="L199">
            <v>2.1979212760925293E-7</v>
          </cell>
          <cell r="M199">
            <v>0</v>
          </cell>
          <cell r="N199">
            <v>0</v>
          </cell>
          <cell r="P199">
            <v>1.1455267667770384E-9</v>
          </cell>
          <cell r="S199">
            <v>0</v>
          </cell>
          <cell r="T199">
            <v>0</v>
          </cell>
          <cell r="U199">
            <v>1.1455267667770384E-9</v>
          </cell>
          <cell r="V199">
            <v>135724.04349659922</v>
          </cell>
          <cell r="W199">
            <v>8448.501844831404</v>
          </cell>
        </row>
        <row r="200">
          <cell r="L200">
            <v>2.1979212760925293E-7</v>
          </cell>
          <cell r="M200">
            <v>0</v>
          </cell>
          <cell r="N200">
            <v>0</v>
          </cell>
          <cell r="P200">
            <v>1.1455267667770384E-9</v>
          </cell>
          <cell r="S200">
            <v>0</v>
          </cell>
          <cell r="T200">
            <v>0</v>
          </cell>
          <cell r="U200">
            <v>1.1455267667770384E-9</v>
          </cell>
          <cell r="V200">
            <v>136547.87763696059</v>
          </cell>
          <cell r="W200">
            <v>7718.9851110371837</v>
          </cell>
        </row>
        <row r="201">
          <cell r="L201">
            <v>2.1979212760925293E-7</v>
          </cell>
          <cell r="M201">
            <v>0</v>
          </cell>
          <cell r="N201">
            <v>0</v>
          </cell>
          <cell r="P201">
            <v>1.1455267667770384E-9</v>
          </cell>
          <cell r="S201">
            <v>0</v>
          </cell>
          <cell r="T201">
            <v>0</v>
          </cell>
          <cell r="U201">
            <v>1.1455267667770384E-9</v>
          </cell>
          <cell r="V201">
            <v>137376.72425445874</v>
          </cell>
          <cell r="W201">
            <v>6985.0402687385204</v>
          </cell>
        </row>
        <row r="202">
          <cell r="L202">
            <v>2.1979212760925293E-7</v>
          </cell>
          <cell r="M202">
            <v>0</v>
          </cell>
          <cell r="N202">
            <v>0</v>
          </cell>
          <cell r="P202">
            <v>1.1455267667770384E-9</v>
          </cell>
          <cell r="S202">
            <v>0</v>
          </cell>
          <cell r="T202">
            <v>0</v>
          </cell>
          <cell r="U202">
            <v>1.1455267667770384E-9</v>
          </cell>
          <cell r="V202">
            <v>138210.61151962829</v>
          </cell>
          <cell r="W202">
            <v>6246.6403758708047</v>
          </cell>
        </row>
        <row r="203">
          <cell r="L203">
            <v>2.1979212760925293E-7</v>
          </cell>
          <cell r="M203">
            <v>0</v>
          </cell>
          <cell r="N203">
            <v>0</v>
          </cell>
          <cell r="P203">
            <v>1.1455267667770384E-9</v>
          </cell>
          <cell r="S203">
            <v>0</v>
          </cell>
          <cell r="T203">
            <v>0</v>
          </cell>
          <cell r="U203">
            <v>1.1455267667770384E-9</v>
          </cell>
          <cell r="V203">
            <v>139049.56948103959</v>
          </cell>
          <cell r="W203">
            <v>5503.7583389528027</v>
          </cell>
        </row>
        <row r="204">
          <cell r="L204">
            <v>2.1979212760925293E-7</v>
          </cell>
          <cell r="M204">
            <v>0</v>
          </cell>
          <cell r="N204">
            <v>0</v>
          </cell>
          <cell r="P204">
            <v>1.1455267667770384E-9</v>
          </cell>
          <cell r="S204">
            <v>0</v>
          </cell>
          <cell r="T204">
            <v>0</v>
          </cell>
          <cell r="U204">
            <v>1.1455267667770384E-9</v>
          </cell>
          <cell r="V204">
            <v>139893.63006529864</v>
          </cell>
          <cell r="W204">
            <v>4756.3669029922157</v>
          </cell>
        </row>
        <row r="205">
          <cell r="L205">
            <v>2.1979212760925293E-7</v>
          </cell>
          <cell r="M205">
            <v>0</v>
          </cell>
          <cell r="N205">
            <v>0</v>
          </cell>
          <cell r="P205">
            <v>1.1455267667770384E-9</v>
          </cell>
          <cell r="S205">
            <v>0</v>
          </cell>
          <cell r="T205">
            <v>0</v>
          </cell>
          <cell r="U205">
            <v>1.1455267667770384E-9</v>
          </cell>
          <cell r="V205">
            <v>140742.8233209757</v>
          </cell>
          <cell r="W205">
            <v>4004.4386413912353</v>
          </cell>
        </row>
        <row r="206">
          <cell r="L206">
            <v>2.1979212760925293E-7</v>
          </cell>
          <cell r="M206">
            <v>0</v>
          </cell>
          <cell r="N206">
            <v>0</v>
          </cell>
          <cell r="P206">
            <v>1.1455267667770384E-9</v>
          </cell>
          <cell r="S206">
            <v>0</v>
          </cell>
          <cell r="T206">
            <v>0</v>
          </cell>
          <cell r="U206">
            <v>1.1455267667770384E-9</v>
          </cell>
          <cell r="V206">
            <v>141597.18305271244</v>
          </cell>
          <cell r="W206">
            <v>3247.9459660409907</v>
          </cell>
        </row>
        <row r="207">
          <cell r="L207">
            <v>2.1979212760925293E-7</v>
          </cell>
          <cell r="M207">
            <v>0</v>
          </cell>
          <cell r="N207">
            <v>0</v>
          </cell>
          <cell r="P207">
            <v>1.1455267667770384E-9</v>
          </cell>
          <cell r="S207">
            <v>0</v>
          </cell>
          <cell r="T207">
            <v>0</v>
          </cell>
          <cell r="U207">
            <v>1.1455267667770384E-9</v>
          </cell>
          <cell r="V207">
            <v>142456.73743104347</v>
          </cell>
          <cell r="W207">
            <v>2486.8611071326609</v>
          </cell>
        </row>
        <row r="208">
          <cell r="L208">
            <v>2.1979212760925293E-7</v>
          </cell>
          <cell r="M208">
            <v>0</v>
          </cell>
          <cell r="N208">
            <v>0</v>
          </cell>
          <cell r="P208">
            <v>1.1455267667770384E-9</v>
          </cell>
          <cell r="S208">
            <v>0</v>
          </cell>
          <cell r="T208">
            <v>0</v>
          </cell>
          <cell r="U208">
            <v>1.1455267667770384E-9</v>
          </cell>
          <cell r="V208">
            <v>143321.52026061044</v>
          </cell>
          <cell r="W208">
            <v>1721.1561434408025</v>
          </cell>
        </row>
        <row r="209">
          <cell r="L209">
            <v>2.1979212760925293E-7</v>
          </cell>
          <cell r="M209">
            <v>0</v>
          </cell>
          <cell r="N209">
            <v>0</v>
          </cell>
          <cell r="P209">
            <v>1.1455267667770384E-9</v>
          </cell>
          <cell r="S209">
            <v>0</v>
          </cell>
          <cell r="T209">
            <v>0</v>
          </cell>
          <cell r="U209">
            <v>1.1455267667770384E-9</v>
          </cell>
          <cell r="V209">
            <v>144191.5615899837</v>
          </cell>
          <cell r="W209">
            <v>950.80297204002125</v>
          </cell>
        </row>
        <row r="210">
          <cell r="L210">
            <v>2.1979212760925293E-7</v>
          </cell>
          <cell r="M210">
            <v>0</v>
          </cell>
          <cell r="N210">
            <v>0</v>
          </cell>
          <cell r="P210">
            <v>1.1455267667770384E-9</v>
          </cell>
          <cell r="S210">
            <v>0</v>
          </cell>
          <cell r="T210">
            <v>0</v>
          </cell>
          <cell r="U210">
            <v>1.1455267667770384E-9</v>
          </cell>
          <cell r="V210">
            <v>32702.009323716189</v>
          </cell>
          <cell r="W210">
            <v>175.773328493859</v>
          </cell>
        </row>
        <row r="211">
          <cell r="L211">
            <v>2.1979212760925293E-7</v>
          </cell>
          <cell r="M211">
            <v>0</v>
          </cell>
          <cell r="N211">
            <v>0</v>
          </cell>
          <cell r="P211">
            <v>1.1455267667770384E-9</v>
          </cell>
          <cell r="S211">
            <v>0</v>
          </cell>
          <cell r="T211">
            <v>0</v>
          </cell>
          <cell r="U211">
            <v>1.1455267667770384E-9</v>
          </cell>
          <cell r="V211">
            <v>0</v>
          </cell>
          <cell r="W211">
            <v>2.8378884507831871E-5</v>
          </cell>
        </row>
        <row r="212">
          <cell r="L212">
            <v>2.1979212760925293E-7</v>
          </cell>
          <cell r="M212">
            <v>0</v>
          </cell>
          <cell r="N212">
            <v>0</v>
          </cell>
          <cell r="P212">
            <v>1.1455267667770384E-9</v>
          </cell>
          <cell r="S212">
            <v>0</v>
          </cell>
          <cell r="T212">
            <v>0</v>
          </cell>
          <cell r="U212">
            <v>1.1455267667770384E-9</v>
          </cell>
          <cell r="V212">
            <v>0</v>
          </cell>
          <cell r="W212">
            <v>2.8378884507831871E-5</v>
          </cell>
        </row>
        <row r="213">
          <cell r="L213">
            <v>2.1979212760925293E-7</v>
          </cell>
          <cell r="M213">
            <v>0</v>
          </cell>
          <cell r="N213">
            <v>0</v>
          </cell>
          <cell r="P213">
            <v>1.1455267667770384E-9</v>
          </cell>
          <cell r="S213">
            <v>0</v>
          </cell>
          <cell r="T213">
            <v>0</v>
          </cell>
          <cell r="U213">
            <v>1.1455267667770384E-9</v>
          </cell>
          <cell r="V213">
            <v>0</v>
          </cell>
          <cell r="W213">
            <v>2.8378884507831871E-5</v>
          </cell>
        </row>
        <row r="214">
          <cell r="L214">
            <v>2.1979212760925293E-7</v>
          </cell>
          <cell r="M214">
            <v>0</v>
          </cell>
          <cell r="N214">
            <v>0</v>
          </cell>
          <cell r="P214">
            <v>1.1455267667770384E-9</v>
          </cell>
          <cell r="S214">
            <v>0</v>
          </cell>
          <cell r="T214">
            <v>0</v>
          </cell>
          <cell r="U214">
            <v>1.1455267667770384E-9</v>
          </cell>
          <cell r="V214">
            <v>0</v>
          </cell>
          <cell r="W214">
            <v>2.8378884507831871E-5</v>
          </cell>
        </row>
        <row r="215">
          <cell r="L215">
            <v>2.1979212760925293E-7</v>
          </cell>
          <cell r="M215">
            <v>0</v>
          </cell>
          <cell r="N215">
            <v>0</v>
          </cell>
          <cell r="P215">
            <v>1.1455267667770384E-9</v>
          </cell>
          <cell r="S215">
            <v>0</v>
          </cell>
          <cell r="T215">
            <v>0</v>
          </cell>
          <cell r="U215">
            <v>1.1455267667770384E-9</v>
          </cell>
          <cell r="V215">
            <v>0</v>
          </cell>
          <cell r="W215">
            <v>2.8378884507831871E-5</v>
          </cell>
        </row>
        <row r="216">
          <cell r="L216">
            <v>2.1979212760925293E-7</v>
          </cell>
          <cell r="M216">
            <v>0</v>
          </cell>
          <cell r="N216">
            <v>0</v>
          </cell>
          <cell r="P216">
            <v>1.1455267667770384E-9</v>
          </cell>
          <cell r="S216">
            <v>0</v>
          </cell>
          <cell r="T216">
            <v>0</v>
          </cell>
          <cell r="U216">
            <v>1.1455267667770384E-9</v>
          </cell>
          <cell r="V216">
            <v>0</v>
          </cell>
          <cell r="W216">
            <v>2.8378884507831871E-5</v>
          </cell>
        </row>
        <row r="217">
          <cell r="L217">
            <v>2.1979212760925293E-7</v>
          </cell>
          <cell r="M217">
            <v>0</v>
          </cell>
          <cell r="N217">
            <v>0</v>
          </cell>
          <cell r="P217">
            <v>1.1455267667770384E-9</v>
          </cell>
          <cell r="S217">
            <v>0</v>
          </cell>
          <cell r="T217">
            <v>0</v>
          </cell>
          <cell r="U217">
            <v>1.1455267667770384E-9</v>
          </cell>
          <cell r="V217">
            <v>0</v>
          </cell>
          <cell r="W217">
            <v>2.8378884507831871E-5</v>
          </cell>
        </row>
        <row r="218">
          <cell r="L218">
            <v>2.1979212760925293E-7</v>
          </cell>
          <cell r="M218">
            <v>0</v>
          </cell>
          <cell r="N218">
            <v>0</v>
          </cell>
          <cell r="P218">
            <v>1.1455267667770384E-9</v>
          </cell>
          <cell r="S218">
            <v>0</v>
          </cell>
          <cell r="T218">
            <v>0</v>
          </cell>
          <cell r="U218">
            <v>1.1455267667770384E-9</v>
          </cell>
          <cell r="V218">
            <v>0</v>
          </cell>
          <cell r="W218">
            <v>2.8378884507831871E-5</v>
          </cell>
        </row>
        <row r="219">
          <cell r="L219">
            <v>2.1979212760925293E-7</v>
          </cell>
          <cell r="M219">
            <v>0</v>
          </cell>
          <cell r="N219">
            <v>0</v>
          </cell>
          <cell r="P219">
            <v>1.1455267667770384E-9</v>
          </cell>
          <cell r="S219">
            <v>0</v>
          </cell>
          <cell r="T219">
            <v>0</v>
          </cell>
          <cell r="U219">
            <v>1.1455267667770384E-9</v>
          </cell>
          <cell r="V219">
            <v>0</v>
          </cell>
          <cell r="W219">
            <v>2.8378884507831871E-5</v>
          </cell>
        </row>
        <row r="220">
          <cell r="L220">
            <v>2.1979212760925293E-7</v>
          </cell>
          <cell r="M220">
            <v>0</v>
          </cell>
          <cell r="N220">
            <v>0</v>
          </cell>
          <cell r="P220">
            <v>1.1455267667770384E-9</v>
          </cell>
          <cell r="S220">
            <v>0</v>
          </cell>
          <cell r="T220">
            <v>0</v>
          </cell>
          <cell r="U220">
            <v>1.1455267667770384E-9</v>
          </cell>
          <cell r="V220">
            <v>0</v>
          </cell>
          <cell r="W220">
            <v>2.8378884507831871E-5</v>
          </cell>
        </row>
        <row r="221">
          <cell r="L221">
            <v>2.1979212760925293E-7</v>
          </cell>
          <cell r="M221">
            <v>0</v>
          </cell>
          <cell r="N221">
            <v>0</v>
          </cell>
          <cell r="P221">
            <v>1.1455267667770384E-9</v>
          </cell>
          <cell r="S221">
            <v>0</v>
          </cell>
          <cell r="T221">
            <v>0</v>
          </cell>
          <cell r="U221">
            <v>1.1455267667770384E-9</v>
          </cell>
          <cell r="V221">
            <v>0</v>
          </cell>
          <cell r="W221">
            <v>2.8378884507831871E-5</v>
          </cell>
        </row>
        <row r="222">
          <cell r="L222">
            <v>2.1979212760925293E-7</v>
          </cell>
          <cell r="M222">
            <v>0</v>
          </cell>
          <cell r="N222">
            <v>0</v>
          </cell>
          <cell r="P222">
            <v>1.1455267667770384E-9</v>
          </cell>
          <cell r="S222">
            <v>0</v>
          </cell>
          <cell r="T222">
            <v>0</v>
          </cell>
          <cell r="U222">
            <v>1.1455267667770384E-9</v>
          </cell>
          <cell r="V222">
            <v>0</v>
          </cell>
          <cell r="W222">
            <v>2.8378884507831871E-5</v>
          </cell>
        </row>
        <row r="223">
          <cell r="L223">
            <v>2.1979212760925293E-7</v>
          </cell>
          <cell r="M223">
            <v>0</v>
          </cell>
          <cell r="N223">
            <v>0</v>
          </cell>
          <cell r="P223">
            <v>1.1455267667770384E-9</v>
          </cell>
          <cell r="S223">
            <v>0</v>
          </cell>
          <cell r="T223">
            <v>0</v>
          </cell>
          <cell r="U223">
            <v>1.1455267667770384E-9</v>
          </cell>
          <cell r="V223">
            <v>0</v>
          </cell>
          <cell r="W223">
            <v>2.8378884507831871E-5</v>
          </cell>
        </row>
        <row r="224">
          <cell r="L224">
            <v>2.1979212760925293E-7</v>
          </cell>
          <cell r="M224">
            <v>0</v>
          </cell>
          <cell r="N224">
            <v>0</v>
          </cell>
          <cell r="P224">
            <v>1.1455267667770384E-9</v>
          </cell>
          <cell r="S224">
            <v>0</v>
          </cell>
          <cell r="T224">
            <v>0</v>
          </cell>
          <cell r="U224">
            <v>1.1455267667770384E-9</v>
          </cell>
          <cell r="V224">
            <v>0</v>
          </cell>
          <cell r="W224">
            <v>2.8378884507831871E-5</v>
          </cell>
        </row>
        <row r="225">
          <cell r="L225">
            <v>2.1979212760925293E-7</v>
          </cell>
          <cell r="M225">
            <v>0</v>
          </cell>
          <cell r="N225">
            <v>0</v>
          </cell>
          <cell r="P225">
            <v>1.1455267667770384E-9</v>
          </cell>
          <cell r="S225">
            <v>0</v>
          </cell>
          <cell r="T225">
            <v>0</v>
          </cell>
          <cell r="U225">
            <v>1.1455267667770384E-9</v>
          </cell>
          <cell r="V225">
            <v>0</v>
          </cell>
          <cell r="W225">
            <v>2.8378884507831871E-5</v>
          </cell>
        </row>
        <row r="226">
          <cell r="L226">
            <v>2.1979212760925293E-7</v>
          </cell>
          <cell r="M226">
            <v>0</v>
          </cell>
          <cell r="N226">
            <v>0</v>
          </cell>
          <cell r="P226">
            <v>1.1455267667770384E-9</v>
          </cell>
          <cell r="S226">
            <v>0</v>
          </cell>
          <cell r="T226">
            <v>0</v>
          </cell>
          <cell r="U226">
            <v>1.1455267667770384E-9</v>
          </cell>
          <cell r="V226">
            <v>0</v>
          </cell>
          <cell r="W226">
            <v>2.8378884507831871E-5</v>
          </cell>
        </row>
        <row r="227">
          <cell r="L227">
            <v>2.1979212760925293E-7</v>
          </cell>
          <cell r="M227">
            <v>0</v>
          </cell>
          <cell r="N227">
            <v>0</v>
          </cell>
          <cell r="P227">
            <v>1.1455267667770384E-9</v>
          </cell>
          <cell r="S227">
            <v>0</v>
          </cell>
          <cell r="T227">
            <v>0</v>
          </cell>
          <cell r="U227">
            <v>1.1455267667770384E-9</v>
          </cell>
          <cell r="V227">
            <v>0</v>
          </cell>
          <cell r="W227">
            <v>2.8378884507831871E-5</v>
          </cell>
        </row>
        <row r="228">
          <cell r="L228">
            <v>2.1979212760925293E-7</v>
          </cell>
          <cell r="M228">
            <v>0</v>
          </cell>
          <cell r="N228">
            <v>0</v>
          </cell>
          <cell r="P228">
            <v>1.1455267667770384E-9</v>
          </cell>
          <cell r="S228">
            <v>0</v>
          </cell>
          <cell r="T228">
            <v>0</v>
          </cell>
          <cell r="U228">
            <v>1.1455267667770384E-9</v>
          </cell>
          <cell r="V228">
            <v>0</v>
          </cell>
          <cell r="W228">
            <v>2.8378884507831871E-5</v>
          </cell>
        </row>
        <row r="229">
          <cell r="L229">
            <v>2.1979212760925293E-7</v>
          </cell>
          <cell r="M229">
            <v>0</v>
          </cell>
          <cell r="N229">
            <v>0</v>
          </cell>
          <cell r="P229">
            <v>1.1455267667770384E-9</v>
          </cell>
          <cell r="S229">
            <v>0</v>
          </cell>
          <cell r="T229">
            <v>0</v>
          </cell>
          <cell r="U229">
            <v>1.1455267667770384E-9</v>
          </cell>
          <cell r="V229">
            <v>0</v>
          </cell>
          <cell r="W229">
            <v>2.8378884507831871E-5</v>
          </cell>
        </row>
        <row r="230">
          <cell r="L230">
            <v>2.1979212760925293E-7</v>
          </cell>
          <cell r="M230">
            <v>0</v>
          </cell>
          <cell r="N230">
            <v>0</v>
          </cell>
          <cell r="P230">
            <v>1.1455267667770384E-9</v>
          </cell>
          <cell r="S230">
            <v>0</v>
          </cell>
          <cell r="T230">
            <v>0</v>
          </cell>
          <cell r="U230">
            <v>1.1455267667770384E-9</v>
          </cell>
          <cell r="V230">
            <v>0</v>
          </cell>
          <cell r="W230">
            <v>2.8378884507831871E-5</v>
          </cell>
        </row>
        <row r="231">
          <cell r="L231">
            <v>2.1979212760925293E-7</v>
          </cell>
          <cell r="M231">
            <v>0</v>
          </cell>
          <cell r="N231">
            <v>0</v>
          </cell>
          <cell r="P231">
            <v>1.1455267667770384E-9</v>
          </cell>
          <cell r="S231">
            <v>0</v>
          </cell>
          <cell r="T231">
            <v>0</v>
          </cell>
          <cell r="U231">
            <v>1.1455267667770384E-9</v>
          </cell>
          <cell r="V231">
            <v>0</v>
          </cell>
          <cell r="W231">
            <v>2.8378884507831871E-5</v>
          </cell>
        </row>
        <row r="232">
          <cell r="L232">
            <v>2.1979212760925293E-7</v>
          </cell>
          <cell r="M232">
            <v>0</v>
          </cell>
          <cell r="N232">
            <v>0</v>
          </cell>
          <cell r="P232">
            <v>1.1455267667770384E-9</v>
          </cell>
          <cell r="S232">
            <v>0</v>
          </cell>
          <cell r="T232">
            <v>0</v>
          </cell>
          <cell r="U232">
            <v>1.1455267667770384E-9</v>
          </cell>
          <cell r="V232">
            <v>0</v>
          </cell>
          <cell r="W232">
            <v>2.8378884507831871E-5</v>
          </cell>
        </row>
        <row r="233">
          <cell r="L233">
            <v>2.1979212760925293E-7</v>
          </cell>
          <cell r="M233">
            <v>0</v>
          </cell>
          <cell r="N233">
            <v>0</v>
          </cell>
          <cell r="P233">
            <v>1.1455267667770384E-9</v>
          </cell>
          <cell r="S233">
            <v>0</v>
          </cell>
          <cell r="T233">
            <v>0</v>
          </cell>
          <cell r="U233">
            <v>1.1455267667770384E-9</v>
          </cell>
          <cell r="V233">
            <v>0</v>
          </cell>
          <cell r="W233">
            <v>2.8378884507831871E-5</v>
          </cell>
        </row>
        <row r="234">
          <cell r="L234">
            <v>2.1979212760925293E-7</v>
          </cell>
          <cell r="M234">
            <v>0</v>
          </cell>
          <cell r="N234">
            <v>0</v>
          </cell>
          <cell r="P234">
            <v>1.1455267667770384E-9</v>
          </cell>
          <cell r="S234">
            <v>0</v>
          </cell>
          <cell r="T234">
            <v>0</v>
          </cell>
          <cell r="U234">
            <v>1.1455267667770384E-9</v>
          </cell>
          <cell r="V234">
            <v>0</v>
          </cell>
          <cell r="W234">
            <v>2.8378884507831871E-5</v>
          </cell>
        </row>
        <row r="235">
          <cell r="L235">
            <v>2.1979212760925293E-7</v>
          </cell>
          <cell r="M235">
            <v>0</v>
          </cell>
          <cell r="N235">
            <v>0</v>
          </cell>
          <cell r="P235">
            <v>1.1455267667770384E-9</v>
          </cell>
          <cell r="S235">
            <v>0</v>
          </cell>
          <cell r="T235">
            <v>0</v>
          </cell>
          <cell r="U235">
            <v>1.1455267667770384E-9</v>
          </cell>
          <cell r="V235">
            <v>0</v>
          </cell>
          <cell r="W235">
            <v>2.8378884507831871E-5</v>
          </cell>
        </row>
        <row r="236">
          <cell r="L236">
            <v>2.1979212760925293E-7</v>
          </cell>
          <cell r="M236">
            <v>0</v>
          </cell>
          <cell r="N236">
            <v>0</v>
          </cell>
          <cell r="P236">
            <v>1.1455267667770384E-9</v>
          </cell>
          <cell r="S236">
            <v>0</v>
          </cell>
          <cell r="T236">
            <v>0</v>
          </cell>
          <cell r="U236">
            <v>1.1455267667770384E-9</v>
          </cell>
          <cell r="V236">
            <v>0</v>
          </cell>
          <cell r="W236">
            <v>2.8378884507831871E-5</v>
          </cell>
        </row>
        <row r="237">
          <cell r="L237">
            <v>2.1979212760925293E-7</v>
          </cell>
          <cell r="M237">
            <v>0</v>
          </cell>
          <cell r="N237">
            <v>0</v>
          </cell>
          <cell r="P237">
            <v>1.1455267667770384E-9</v>
          </cell>
          <cell r="S237">
            <v>0</v>
          </cell>
          <cell r="T237">
            <v>0</v>
          </cell>
          <cell r="U237">
            <v>1.1455267667770384E-9</v>
          </cell>
          <cell r="V237">
            <v>0</v>
          </cell>
          <cell r="W237">
            <v>2.8378884507831871E-5</v>
          </cell>
        </row>
        <row r="238">
          <cell r="L238">
            <v>2.1979212760925293E-7</v>
          </cell>
          <cell r="M238">
            <v>0</v>
          </cell>
          <cell r="N238">
            <v>0</v>
          </cell>
          <cell r="P238">
            <v>1.1455267667770384E-9</v>
          </cell>
          <cell r="S238">
            <v>0</v>
          </cell>
          <cell r="T238">
            <v>0</v>
          </cell>
          <cell r="U238">
            <v>1.1455267667770384E-9</v>
          </cell>
          <cell r="V238">
            <v>0</v>
          </cell>
          <cell r="W238">
            <v>2.8378884507831871E-5</v>
          </cell>
        </row>
        <row r="239">
          <cell r="L239">
            <v>2.1979212760925293E-7</v>
          </cell>
          <cell r="M239">
            <v>0</v>
          </cell>
          <cell r="N239">
            <v>0</v>
          </cell>
          <cell r="P239">
            <v>1.1455267667770384E-9</v>
          </cell>
          <cell r="S239">
            <v>0</v>
          </cell>
          <cell r="T239">
            <v>0</v>
          </cell>
          <cell r="U239">
            <v>1.1455267667770384E-9</v>
          </cell>
          <cell r="V239">
            <v>0</v>
          </cell>
          <cell r="W239">
            <v>2.8378884507831871E-5</v>
          </cell>
        </row>
        <row r="240">
          <cell r="L240">
            <v>2.1979212760925293E-7</v>
          </cell>
          <cell r="M240">
            <v>0</v>
          </cell>
          <cell r="N240">
            <v>0</v>
          </cell>
          <cell r="P240">
            <v>1.1455267667770384E-9</v>
          </cell>
          <cell r="S240">
            <v>0</v>
          </cell>
          <cell r="T240">
            <v>0</v>
          </cell>
          <cell r="U240">
            <v>1.1455267667770384E-9</v>
          </cell>
          <cell r="V240">
            <v>0</v>
          </cell>
          <cell r="W240">
            <v>2.8378884507831871E-5</v>
          </cell>
        </row>
        <row r="241">
          <cell r="L241">
            <v>2.1979212760925293E-7</v>
          </cell>
          <cell r="M241">
            <v>0</v>
          </cell>
          <cell r="N241">
            <v>0</v>
          </cell>
          <cell r="P241">
            <v>1.1455267667770384E-9</v>
          </cell>
          <cell r="S241">
            <v>0</v>
          </cell>
          <cell r="T241">
            <v>0</v>
          </cell>
          <cell r="U241">
            <v>1.1455267667770384E-9</v>
          </cell>
          <cell r="V241">
            <v>0</v>
          </cell>
          <cell r="W241">
            <v>2.8378884507831871E-5</v>
          </cell>
        </row>
        <row r="242">
          <cell r="L242">
            <v>2.1979212760925293E-7</v>
          </cell>
          <cell r="M242">
            <v>0</v>
          </cell>
          <cell r="N242">
            <v>0</v>
          </cell>
          <cell r="P242">
            <v>1.1455267667770384E-9</v>
          </cell>
          <cell r="S242">
            <v>0</v>
          </cell>
          <cell r="T242">
            <v>0</v>
          </cell>
          <cell r="U242">
            <v>1.1455267667770384E-9</v>
          </cell>
          <cell r="V242">
            <v>0</v>
          </cell>
          <cell r="W242">
            <v>2.8378884507831871E-5</v>
          </cell>
        </row>
        <row r="243">
          <cell r="L243">
            <v>2.1979212760925293E-7</v>
          </cell>
          <cell r="M243">
            <v>0</v>
          </cell>
          <cell r="N243">
            <v>0</v>
          </cell>
          <cell r="P243">
            <v>1.1455267667770384E-9</v>
          </cell>
          <cell r="S243">
            <v>0</v>
          </cell>
          <cell r="T243">
            <v>0</v>
          </cell>
          <cell r="U243">
            <v>1.1455267667770384E-9</v>
          </cell>
          <cell r="V243">
            <v>0</v>
          </cell>
          <cell r="W243">
            <v>2.8378884507831871E-5</v>
          </cell>
        </row>
        <row r="244">
          <cell r="L244">
            <v>2.1979212760925293E-7</v>
          </cell>
          <cell r="M244">
            <v>0</v>
          </cell>
          <cell r="N244">
            <v>0</v>
          </cell>
          <cell r="P244">
            <v>1.1455267667770384E-9</v>
          </cell>
          <cell r="S244">
            <v>0</v>
          </cell>
          <cell r="T244">
            <v>0</v>
          </cell>
          <cell r="U244">
            <v>1.1455267667770384E-9</v>
          </cell>
          <cell r="V244">
            <v>0</v>
          </cell>
          <cell r="W244">
            <v>2.8378884507831871E-5</v>
          </cell>
        </row>
        <row r="245">
          <cell r="L245">
            <v>2.1979212760925293E-7</v>
          </cell>
          <cell r="M245">
            <v>0</v>
          </cell>
          <cell r="N245">
            <v>0</v>
          </cell>
          <cell r="P245">
            <v>1.1455267667770384E-9</v>
          </cell>
          <cell r="S245">
            <v>0</v>
          </cell>
          <cell r="T245">
            <v>0</v>
          </cell>
          <cell r="U245">
            <v>1.1455267667770384E-9</v>
          </cell>
          <cell r="V245">
            <v>0</v>
          </cell>
          <cell r="W245">
            <v>2.8378884507831871E-5</v>
          </cell>
        </row>
        <row r="246">
          <cell r="L246">
            <v>2.1979212760925293E-7</v>
          </cell>
          <cell r="M246">
            <v>0</v>
          </cell>
          <cell r="N246">
            <v>0</v>
          </cell>
          <cell r="P246">
            <v>1.1455267667770384E-9</v>
          </cell>
          <cell r="S246">
            <v>0</v>
          </cell>
          <cell r="T246">
            <v>0</v>
          </cell>
          <cell r="U246">
            <v>1.1455267667770384E-9</v>
          </cell>
          <cell r="V246">
            <v>0</v>
          </cell>
          <cell r="W246">
            <v>2.8378884507831871E-5</v>
          </cell>
        </row>
        <row r="247">
          <cell r="L247">
            <v>2.1979212760925293E-7</v>
          </cell>
          <cell r="M247">
            <v>0</v>
          </cell>
          <cell r="N247">
            <v>0</v>
          </cell>
          <cell r="P247">
            <v>1.1455267667770384E-9</v>
          </cell>
          <cell r="S247">
            <v>0</v>
          </cell>
          <cell r="T247">
            <v>0</v>
          </cell>
          <cell r="U247">
            <v>1.1455267667770384E-9</v>
          </cell>
          <cell r="V247">
            <v>0</v>
          </cell>
          <cell r="W247">
            <v>2.8378884507831871E-5</v>
          </cell>
        </row>
        <row r="248">
          <cell r="L248">
            <v>2.1979212760925293E-7</v>
          </cell>
          <cell r="M248">
            <v>0</v>
          </cell>
          <cell r="N248">
            <v>0</v>
          </cell>
          <cell r="P248">
            <v>1.1455267667770384E-9</v>
          </cell>
          <cell r="S248">
            <v>0</v>
          </cell>
          <cell r="T248">
            <v>0</v>
          </cell>
          <cell r="U248">
            <v>1.1455267667770384E-9</v>
          </cell>
          <cell r="V248">
            <v>0</v>
          </cell>
          <cell r="W248">
            <v>2.8378884507831871E-5</v>
          </cell>
        </row>
        <row r="249">
          <cell r="L249">
            <v>2.1979212760925293E-7</v>
          </cell>
          <cell r="M249">
            <v>0</v>
          </cell>
          <cell r="N249">
            <v>0</v>
          </cell>
          <cell r="P249">
            <v>1.1455267667770384E-9</v>
          </cell>
          <cell r="S249">
            <v>0</v>
          </cell>
          <cell r="T249">
            <v>0</v>
          </cell>
          <cell r="U249">
            <v>1.1455267667770384E-9</v>
          </cell>
          <cell r="V249">
            <v>0</v>
          </cell>
          <cell r="W249">
            <v>2.8378884507831871E-5</v>
          </cell>
        </row>
        <row r="250">
          <cell r="L250">
            <v>2.1979212760925293E-7</v>
          </cell>
          <cell r="M250">
            <v>0</v>
          </cell>
          <cell r="N250">
            <v>0</v>
          </cell>
          <cell r="P250">
            <v>1.1455267667770384E-9</v>
          </cell>
          <cell r="S250">
            <v>0</v>
          </cell>
          <cell r="T250">
            <v>0</v>
          </cell>
          <cell r="U250">
            <v>1.1455267667770384E-9</v>
          </cell>
          <cell r="V250">
            <v>0</v>
          </cell>
          <cell r="W250">
            <v>2.8378884507831871E-5</v>
          </cell>
        </row>
        <row r="251">
          <cell r="L251">
            <v>2.1979212760925293E-7</v>
          </cell>
          <cell r="M251">
            <v>0</v>
          </cell>
          <cell r="N251">
            <v>0</v>
          </cell>
          <cell r="P251">
            <v>1.1455267667770384E-9</v>
          </cell>
          <cell r="S251">
            <v>0</v>
          </cell>
          <cell r="T251">
            <v>0</v>
          </cell>
          <cell r="U251">
            <v>1.1455267667770384E-9</v>
          </cell>
          <cell r="V251">
            <v>0</v>
          </cell>
          <cell r="W251">
            <v>2.8378884507831871E-5</v>
          </cell>
        </row>
        <row r="252">
          <cell r="L252">
            <v>2.1979212760925293E-7</v>
          </cell>
          <cell r="M252">
            <v>0</v>
          </cell>
          <cell r="N252">
            <v>0</v>
          </cell>
          <cell r="P252">
            <v>1.1455267667770384E-9</v>
          </cell>
          <cell r="S252">
            <v>0</v>
          </cell>
          <cell r="T252">
            <v>0</v>
          </cell>
          <cell r="U252">
            <v>1.1455267667770384E-9</v>
          </cell>
          <cell r="V252">
            <v>0</v>
          </cell>
          <cell r="W252">
            <v>2.8378884507831871E-5</v>
          </cell>
        </row>
        <row r="253">
          <cell r="L253">
            <v>2.1979212760925293E-7</v>
          </cell>
          <cell r="M253">
            <v>0</v>
          </cell>
          <cell r="N253">
            <v>0</v>
          </cell>
          <cell r="P253">
            <v>1.1455267667770384E-9</v>
          </cell>
          <cell r="S253">
            <v>0</v>
          </cell>
          <cell r="T253">
            <v>0</v>
          </cell>
          <cell r="U253">
            <v>1.1455267667770384E-9</v>
          </cell>
          <cell r="V253">
            <v>0</v>
          </cell>
          <cell r="W253">
            <v>2.8378884507831871E-5</v>
          </cell>
        </row>
        <row r="254">
          <cell r="L254">
            <v>2.1979212760925293E-7</v>
          </cell>
          <cell r="M254">
            <v>0</v>
          </cell>
          <cell r="N254">
            <v>0</v>
          </cell>
          <cell r="P254">
            <v>1.1455267667770384E-9</v>
          </cell>
          <cell r="S254">
            <v>0</v>
          </cell>
          <cell r="T254">
            <v>0</v>
          </cell>
          <cell r="U254">
            <v>1.1455267667770384E-9</v>
          </cell>
          <cell r="V254">
            <v>0</v>
          </cell>
          <cell r="W254">
            <v>2.8378884507831871E-5</v>
          </cell>
        </row>
        <row r="255">
          <cell r="L255">
            <v>2.1979212760925293E-7</v>
          </cell>
          <cell r="M255">
            <v>0</v>
          </cell>
          <cell r="N255">
            <v>0</v>
          </cell>
          <cell r="P255">
            <v>1.1455267667770384E-9</v>
          </cell>
          <cell r="S255">
            <v>0</v>
          </cell>
          <cell r="T255">
            <v>0</v>
          </cell>
          <cell r="U255">
            <v>1.1455267667770384E-9</v>
          </cell>
          <cell r="V255">
            <v>0</v>
          </cell>
          <cell r="W255">
            <v>2.8378884507831871E-5</v>
          </cell>
        </row>
        <row r="256">
          <cell r="L256">
            <v>2.1979212760925293E-7</v>
          </cell>
          <cell r="M256">
            <v>0</v>
          </cell>
          <cell r="N256">
            <v>0</v>
          </cell>
          <cell r="P256">
            <v>1.1455267667770384E-9</v>
          </cell>
          <cell r="S256">
            <v>0</v>
          </cell>
          <cell r="T256">
            <v>0</v>
          </cell>
          <cell r="U256">
            <v>1.1455267667770384E-9</v>
          </cell>
          <cell r="V256">
            <v>0</v>
          </cell>
          <cell r="W256">
            <v>2.8378884507831871E-5</v>
          </cell>
        </row>
        <row r="257">
          <cell r="L257">
            <v>2.1979212760925293E-7</v>
          </cell>
          <cell r="M257">
            <v>0</v>
          </cell>
          <cell r="N257">
            <v>0</v>
          </cell>
          <cell r="P257">
            <v>1.1455267667770384E-9</v>
          </cell>
          <cell r="S257">
            <v>0</v>
          </cell>
          <cell r="T257">
            <v>0</v>
          </cell>
          <cell r="U257">
            <v>1.1455267667770384E-9</v>
          </cell>
          <cell r="V257">
            <v>0</v>
          </cell>
          <cell r="W257">
            <v>2.8378884507831871E-5</v>
          </cell>
        </row>
        <row r="258">
          <cell r="L258">
            <v>2.1979212760925293E-7</v>
          </cell>
          <cell r="M258">
            <v>0</v>
          </cell>
          <cell r="N258">
            <v>0</v>
          </cell>
          <cell r="P258">
            <v>1.1455267667770384E-9</v>
          </cell>
          <cell r="S258">
            <v>0</v>
          </cell>
          <cell r="T258">
            <v>0</v>
          </cell>
          <cell r="U258">
            <v>1.1455267667770384E-9</v>
          </cell>
          <cell r="V258">
            <v>0</v>
          </cell>
          <cell r="W258">
            <v>2.8378884507831871E-5</v>
          </cell>
        </row>
        <row r="259">
          <cell r="L259">
            <v>2.1979212760925293E-7</v>
          </cell>
          <cell r="M259">
            <v>0</v>
          </cell>
          <cell r="N259">
            <v>0</v>
          </cell>
          <cell r="P259">
            <v>1.1455267667770384E-9</v>
          </cell>
          <cell r="S259">
            <v>0</v>
          </cell>
          <cell r="T259">
            <v>0</v>
          </cell>
          <cell r="U259">
            <v>1.1455267667770384E-9</v>
          </cell>
          <cell r="V259">
            <v>0</v>
          </cell>
          <cell r="W259">
            <v>2.8378884507831871E-5</v>
          </cell>
        </row>
        <row r="260">
          <cell r="L260">
            <v>2.1979212760925293E-7</v>
          </cell>
          <cell r="M260">
            <v>0</v>
          </cell>
          <cell r="N260">
            <v>0</v>
          </cell>
          <cell r="P260">
            <v>1.1455267667770384E-9</v>
          </cell>
          <cell r="S260">
            <v>0</v>
          </cell>
          <cell r="T260">
            <v>0</v>
          </cell>
          <cell r="U260">
            <v>1.1455267667770384E-9</v>
          </cell>
          <cell r="V260">
            <v>0</v>
          </cell>
          <cell r="W260">
            <v>2.8378884507831871E-5</v>
          </cell>
        </row>
        <row r="261">
          <cell r="L261">
            <v>2.1979212760925293E-7</v>
          </cell>
          <cell r="M261">
            <v>0</v>
          </cell>
          <cell r="N261">
            <v>0</v>
          </cell>
          <cell r="P261">
            <v>1.1455267667770384E-9</v>
          </cell>
          <cell r="S261">
            <v>0</v>
          </cell>
          <cell r="T261">
            <v>0</v>
          </cell>
          <cell r="U261">
            <v>1.1455267667770384E-9</v>
          </cell>
          <cell r="V261">
            <v>0</v>
          </cell>
          <cell r="W261">
            <v>2.8378884507831871E-5</v>
          </cell>
        </row>
        <row r="262">
          <cell r="L262">
            <v>2.1979212760925293E-7</v>
          </cell>
          <cell r="M262">
            <v>0</v>
          </cell>
          <cell r="N262">
            <v>0</v>
          </cell>
          <cell r="P262">
            <v>1.1455267667770384E-9</v>
          </cell>
          <cell r="S262">
            <v>0</v>
          </cell>
          <cell r="T262">
            <v>0</v>
          </cell>
          <cell r="U262">
            <v>1.1455267667770384E-9</v>
          </cell>
          <cell r="V262">
            <v>0</v>
          </cell>
          <cell r="W262">
            <v>2.8378884507831871E-5</v>
          </cell>
        </row>
        <row r="263">
          <cell r="L263">
            <v>2.1979212760925293E-7</v>
          </cell>
          <cell r="M263">
            <v>0</v>
          </cell>
          <cell r="N263">
            <v>0</v>
          </cell>
          <cell r="P263">
            <v>1.1455267667770384E-9</v>
          </cell>
          <cell r="S263">
            <v>0</v>
          </cell>
          <cell r="T263">
            <v>0</v>
          </cell>
          <cell r="U263">
            <v>1.1455267667770384E-9</v>
          </cell>
          <cell r="V263">
            <v>0</v>
          </cell>
          <cell r="W263">
            <v>2.8378884507831871E-5</v>
          </cell>
        </row>
        <row r="264">
          <cell r="L264">
            <v>2.1979212760925293E-7</v>
          </cell>
          <cell r="M264">
            <v>0</v>
          </cell>
          <cell r="N264">
            <v>0</v>
          </cell>
          <cell r="P264">
            <v>1.1455267667770384E-9</v>
          </cell>
          <cell r="S264">
            <v>0</v>
          </cell>
          <cell r="T264">
            <v>0</v>
          </cell>
          <cell r="U264">
            <v>1.1455267667770384E-9</v>
          </cell>
          <cell r="V264">
            <v>0</v>
          </cell>
          <cell r="W264">
            <v>2.8378884507831871E-5</v>
          </cell>
        </row>
        <row r="265">
          <cell r="L265">
            <v>2.1979212760925293E-7</v>
          </cell>
          <cell r="M265">
            <v>0</v>
          </cell>
          <cell r="N265">
            <v>0</v>
          </cell>
          <cell r="P265">
            <v>1.1455267667770384E-9</v>
          </cell>
          <cell r="S265">
            <v>0</v>
          </cell>
          <cell r="T265">
            <v>0</v>
          </cell>
          <cell r="U265">
            <v>1.1455267667770384E-9</v>
          </cell>
          <cell r="V265">
            <v>0</v>
          </cell>
          <cell r="W265">
            <v>2.8378884507831871E-5</v>
          </cell>
        </row>
        <row r="266">
          <cell r="L266">
            <v>2.1979212760925293E-7</v>
          </cell>
          <cell r="M266">
            <v>0</v>
          </cell>
          <cell r="N266">
            <v>0</v>
          </cell>
          <cell r="P266">
            <v>1.1455267667770384E-9</v>
          </cell>
          <cell r="S266">
            <v>0</v>
          </cell>
          <cell r="T266">
            <v>0</v>
          </cell>
          <cell r="U266">
            <v>1.1455267667770384E-9</v>
          </cell>
          <cell r="V266">
            <v>0</v>
          </cell>
          <cell r="W266">
            <v>2.8378884507831871E-5</v>
          </cell>
        </row>
        <row r="267">
          <cell r="L267">
            <v>2.1979212760925293E-7</v>
          </cell>
          <cell r="M267">
            <v>0</v>
          </cell>
          <cell r="N267">
            <v>0</v>
          </cell>
          <cell r="P267">
            <v>1.1455267667770384E-9</v>
          </cell>
          <cell r="S267">
            <v>0</v>
          </cell>
          <cell r="T267">
            <v>0</v>
          </cell>
          <cell r="U267">
            <v>1.1455267667770384E-9</v>
          </cell>
          <cell r="V267">
            <v>0</v>
          </cell>
          <cell r="W267">
            <v>2.8378884507831871E-5</v>
          </cell>
        </row>
        <row r="268">
          <cell r="L268">
            <v>2.1979212760925293E-7</v>
          </cell>
          <cell r="M268">
            <v>0</v>
          </cell>
          <cell r="N268">
            <v>0</v>
          </cell>
          <cell r="P268">
            <v>1.1455267667770384E-9</v>
          </cell>
          <cell r="S268">
            <v>0</v>
          </cell>
          <cell r="T268">
            <v>0</v>
          </cell>
          <cell r="U268">
            <v>1.1455267667770384E-9</v>
          </cell>
          <cell r="V268">
            <v>0</v>
          </cell>
          <cell r="W268">
            <v>2.8378884507831871E-5</v>
          </cell>
        </row>
        <row r="269">
          <cell r="L269">
            <v>2.1979212760925293E-7</v>
          </cell>
          <cell r="M269">
            <v>0</v>
          </cell>
          <cell r="N269">
            <v>0</v>
          </cell>
          <cell r="P269">
            <v>1.1455267667770384E-9</v>
          </cell>
          <cell r="S269">
            <v>0</v>
          </cell>
          <cell r="T269">
            <v>0</v>
          </cell>
          <cell r="U269">
            <v>1.1455267667770384E-9</v>
          </cell>
          <cell r="V269">
            <v>0</v>
          </cell>
          <cell r="W269">
            <v>2.8378884507831871E-5</v>
          </cell>
        </row>
        <row r="270">
          <cell r="L270">
            <v>2.1979212760925293E-7</v>
          </cell>
          <cell r="M270">
            <v>0</v>
          </cell>
          <cell r="N270">
            <v>0</v>
          </cell>
          <cell r="P270">
            <v>1.1455267667770384E-9</v>
          </cell>
          <cell r="S270">
            <v>0</v>
          </cell>
          <cell r="T270">
            <v>0</v>
          </cell>
          <cell r="U270">
            <v>1.1455267667770384E-9</v>
          </cell>
          <cell r="V270">
            <v>0</v>
          </cell>
          <cell r="W270">
            <v>2.8378884507831871E-5</v>
          </cell>
        </row>
        <row r="271">
          <cell r="L271">
            <v>2.1979212760925293E-7</v>
          </cell>
          <cell r="M271">
            <v>0</v>
          </cell>
          <cell r="N271">
            <v>0</v>
          </cell>
          <cell r="P271">
            <v>1.1455267667770384E-9</v>
          </cell>
          <cell r="S271">
            <v>0</v>
          </cell>
          <cell r="T271">
            <v>0</v>
          </cell>
          <cell r="U271">
            <v>1.1455267667770384E-9</v>
          </cell>
          <cell r="V271">
            <v>0</v>
          </cell>
          <cell r="W271">
            <v>2.8378884507831871E-5</v>
          </cell>
        </row>
        <row r="272">
          <cell r="L272">
            <v>2.1979212760925293E-7</v>
          </cell>
          <cell r="M272">
            <v>0</v>
          </cell>
          <cell r="N272">
            <v>0</v>
          </cell>
          <cell r="P272">
            <v>1.1455267667770384E-9</v>
          </cell>
          <cell r="S272">
            <v>0</v>
          </cell>
          <cell r="T272">
            <v>0</v>
          </cell>
          <cell r="U272">
            <v>1.1455267667770384E-9</v>
          </cell>
          <cell r="V272">
            <v>0</v>
          </cell>
          <cell r="W272">
            <v>2.8378884507831871E-5</v>
          </cell>
        </row>
        <row r="273">
          <cell r="L273">
            <v>2.1979212760925293E-7</v>
          </cell>
          <cell r="M273">
            <v>0</v>
          </cell>
          <cell r="N273">
            <v>0</v>
          </cell>
          <cell r="P273">
            <v>1.1455267667770384E-9</v>
          </cell>
          <cell r="S273">
            <v>0</v>
          </cell>
          <cell r="T273">
            <v>0</v>
          </cell>
          <cell r="U273">
            <v>1.1455267667770384E-9</v>
          </cell>
          <cell r="V273">
            <v>0</v>
          </cell>
          <cell r="W273">
            <v>2.8378884507831871E-5</v>
          </cell>
        </row>
        <row r="274">
          <cell r="L274">
            <v>2.1979212760925293E-7</v>
          </cell>
          <cell r="M274">
            <v>0</v>
          </cell>
          <cell r="N274">
            <v>0</v>
          </cell>
          <cell r="P274">
            <v>1.1455267667770384E-9</v>
          </cell>
          <cell r="S274">
            <v>0</v>
          </cell>
          <cell r="T274">
            <v>0</v>
          </cell>
          <cell r="U274">
            <v>1.1455267667770384E-9</v>
          </cell>
          <cell r="V274">
            <v>0</v>
          </cell>
          <cell r="W274">
            <v>2.8378884507831871E-5</v>
          </cell>
        </row>
        <row r="275">
          <cell r="L275">
            <v>2.1979212760925293E-7</v>
          </cell>
          <cell r="M275">
            <v>0</v>
          </cell>
          <cell r="N275">
            <v>0</v>
          </cell>
          <cell r="P275">
            <v>1.1455267667770384E-9</v>
          </cell>
          <cell r="S275">
            <v>0</v>
          </cell>
          <cell r="T275">
            <v>0</v>
          </cell>
          <cell r="U275">
            <v>1.1455267667770384E-9</v>
          </cell>
          <cell r="V275">
            <v>0</v>
          </cell>
          <cell r="W275">
            <v>2.8378884507831871E-5</v>
          </cell>
        </row>
        <row r="276">
          <cell r="L276">
            <v>2.1979212760925293E-7</v>
          </cell>
          <cell r="M276">
            <v>0</v>
          </cell>
          <cell r="N276">
            <v>0</v>
          </cell>
          <cell r="P276">
            <v>1.1455267667770384E-9</v>
          </cell>
          <cell r="S276">
            <v>0</v>
          </cell>
          <cell r="T276">
            <v>0</v>
          </cell>
          <cell r="U276">
            <v>1.1455267667770384E-9</v>
          </cell>
          <cell r="V276">
            <v>0</v>
          </cell>
          <cell r="W276">
            <v>2.8378884507831871E-5</v>
          </cell>
        </row>
        <row r="277">
          <cell r="L277">
            <v>2.1979212760925293E-7</v>
          </cell>
          <cell r="M277">
            <v>0</v>
          </cell>
          <cell r="N277">
            <v>0</v>
          </cell>
          <cell r="P277">
            <v>1.1455267667770384E-9</v>
          </cell>
          <cell r="S277">
            <v>0</v>
          </cell>
          <cell r="T277">
            <v>0</v>
          </cell>
          <cell r="U277">
            <v>1.1455267667770384E-9</v>
          </cell>
          <cell r="V277">
            <v>0</v>
          </cell>
          <cell r="W277">
            <v>2.8378884507831871E-5</v>
          </cell>
        </row>
        <row r="278">
          <cell r="L278">
            <v>2.1979212760925293E-7</v>
          </cell>
          <cell r="M278">
            <v>0</v>
          </cell>
          <cell r="N278">
            <v>0</v>
          </cell>
          <cell r="P278">
            <v>1.1455267667770384E-9</v>
          </cell>
          <cell r="S278">
            <v>0</v>
          </cell>
          <cell r="T278">
            <v>0</v>
          </cell>
          <cell r="U278">
            <v>1.1455267667770384E-9</v>
          </cell>
          <cell r="V278">
            <v>0</v>
          </cell>
          <cell r="W278">
            <v>2.8378884507831871E-5</v>
          </cell>
        </row>
        <row r="279">
          <cell r="L279">
            <v>2.1979212760925293E-7</v>
          </cell>
          <cell r="M279">
            <v>0</v>
          </cell>
          <cell r="N279">
            <v>0</v>
          </cell>
          <cell r="P279">
            <v>1.1455267667770384E-9</v>
          </cell>
          <cell r="S279">
            <v>0</v>
          </cell>
          <cell r="T279">
            <v>0</v>
          </cell>
          <cell r="U279">
            <v>1.1455267667770384E-9</v>
          </cell>
          <cell r="V279">
            <v>0</v>
          </cell>
          <cell r="W279">
            <v>2.8378884507831871E-5</v>
          </cell>
        </row>
        <row r="280">
          <cell r="L280">
            <v>2.1979212760925293E-7</v>
          </cell>
          <cell r="M280">
            <v>0</v>
          </cell>
          <cell r="N280">
            <v>0</v>
          </cell>
          <cell r="P280">
            <v>1.1455267667770384E-9</v>
          </cell>
          <cell r="S280">
            <v>0</v>
          </cell>
          <cell r="T280">
            <v>0</v>
          </cell>
          <cell r="U280">
            <v>1.1455267667770384E-9</v>
          </cell>
          <cell r="V280">
            <v>0</v>
          </cell>
          <cell r="W280">
            <v>2.8378884507831871E-5</v>
          </cell>
        </row>
        <row r="281">
          <cell r="L281">
            <v>2.1979212760925293E-7</v>
          </cell>
          <cell r="M281">
            <v>0</v>
          </cell>
          <cell r="N281">
            <v>0</v>
          </cell>
          <cell r="P281">
            <v>1.1455267667770384E-9</v>
          </cell>
          <cell r="S281">
            <v>0</v>
          </cell>
          <cell r="T281">
            <v>0</v>
          </cell>
          <cell r="U281">
            <v>1.1455267667770384E-9</v>
          </cell>
          <cell r="V281">
            <v>0</v>
          </cell>
          <cell r="W281">
            <v>2.8378884507831871E-5</v>
          </cell>
        </row>
        <row r="282">
          <cell r="L282">
            <v>2.1979212760925293E-7</v>
          </cell>
          <cell r="M282">
            <v>0</v>
          </cell>
          <cell r="N282">
            <v>0</v>
          </cell>
          <cell r="P282">
            <v>1.1455267667770384E-9</v>
          </cell>
          <cell r="S282">
            <v>0</v>
          </cell>
          <cell r="T282">
            <v>0</v>
          </cell>
          <cell r="U282">
            <v>1.1455267667770384E-9</v>
          </cell>
          <cell r="V282">
            <v>0</v>
          </cell>
          <cell r="W282">
            <v>2.8378884507831871E-5</v>
          </cell>
        </row>
        <row r="283">
          <cell r="L283">
            <v>2.1979212760925293E-7</v>
          </cell>
          <cell r="M283">
            <v>0</v>
          </cell>
          <cell r="N283">
            <v>0</v>
          </cell>
          <cell r="P283">
            <v>1.1455267667770384E-9</v>
          </cell>
          <cell r="S283">
            <v>0</v>
          </cell>
          <cell r="T283">
            <v>0</v>
          </cell>
          <cell r="U283">
            <v>1.1455267667770384E-9</v>
          </cell>
          <cell r="V283">
            <v>0</v>
          </cell>
          <cell r="W283">
            <v>2.8378884507831871E-5</v>
          </cell>
        </row>
        <row r="284">
          <cell r="L284">
            <v>2.1979212760925293E-7</v>
          </cell>
          <cell r="M284">
            <v>0</v>
          </cell>
          <cell r="N284">
            <v>0</v>
          </cell>
          <cell r="P284">
            <v>1.1455267667770384E-9</v>
          </cell>
          <cell r="S284">
            <v>0</v>
          </cell>
          <cell r="T284">
            <v>0</v>
          </cell>
          <cell r="U284">
            <v>1.1455267667770384E-9</v>
          </cell>
          <cell r="V284">
            <v>0</v>
          </cell>
          <cell r="W284">
            <v>2.8378884507831871E-5</v>
          </cell>
        </row>
        <row r="285">
          <cell r="L285">
            <v>2.1979212760925293E-7</v>
          </cell>
          <cell r="M285">
            <v>0</v>
          </cell>
          <cell r="N285">
            <v>0</v>
          </cell>
          <cell r="P285">
            <v>1.1455267667770384E-9</v>
          </cell>
          <cell r="S285">
            <v>0</v>
          </cell>
          <cell r="T285">
            <v>0</v>
          </cell>
          <cell r="U285">
            <v>1.1455267667770384E-9</v>
          </cell>
          <cell r="V285">
            <v>0</v>
          </cell>
          <cell r="W285">
            <v>2.8378884507831871E-5</v>
          </cell>
        </row>
        <row r="286">
          <cell r="L286">
            <v>2.1979212760925293E-7</v>
          </cell>
          <cell r="M286">
            <v>0</v>
          </cell>
          <cell r="N286">
            <v>0</v>
          </cell>
          <cell r="P286">
            <v>1.1455267667770384E-9</v>
          </cell>
          <cell r="S286">
            <v>0</v>
          </cell>
          <cell r="T286">
            <v>0</v>
          </cell>
          <cell r="U286">
            <v>1.1455267667770384E-9</v>
          </cell>
          <cell r="V286">
            <v>0</v>
          </cell>
          <cell r="W286">
            <v>2.8378884507831871E-5</v>
          </cell>
        </row>
        <row r="287">
          <cell r="L287">
            <v>2.1979212760925293E-7</v>
          </cell>
          <cell r="M287">
            <v>0</v>
          </cell>
          <cell r="N287">
            <v>0</v>
          </cell>
          <cell r="P287">
            <v>1.1455267667770384E-9</v>
          </cell>
          <cell r="S287">
            <v>0</v>
          </cell>
          <cell r="T287">
            <v>0</v>
          </cell>
          <cell r="U287">
            <v>1.1455267667770384E-9</v>
          </cell>
          <cell r="V287">
            <v>0</v>
          </cell>
          <cell r="W287">
            <v>2.8378884507831871E-5</v>
          </cell>
        </row>
        <row r="288">
          <cell r="L288">
            <v>2.1979212760925293E-7</v>
          </cell>
          <cell r="M288">
            <v>0</v>
          </cell>
          <cell r="N288">
            <v>0</v>
          </cell>
          <cell r="P288">
            <v>1.1455267667770384E-9</v>
          </cell>
          <cell r="S288">
            <v>0</v>
          </cell>
          <cell r="T288">
            <v>0</v>
          </cell>
          <cell r="U288">
            <v>1.1455267667770384E-9</v>
          </cell>
          <cell r="V288">
            <v>0</v>
          </cell>
          <cell r="W288">
            <v>2.8378884507831871E-5</v>
          </cell>
        </row>
        <row r="289">
          <cell r="L289">
            <v>2.1979212760925293E-7</v>
          </cell>
          <cell r="M289">
            <v>0</v>
          </cell>
          <cell r="N289">
            <v>0</v>
          </cell>
          <cell r="P289">
            <v>1.1455267667770384E-9</v>
          </cell>
          <cell r="S289">
            <v>0</v>
          </cell>
          <cell r="T289">
            <v>0</v>
          </cell>
          <cell r="U289">
            <v>1.1455267667770384E-9</v>
          </cell>
          <cell r="V289">
            <v>0</v>
          </cell>
          <cell r="W289">
            <v>2.8378884507831871E-5</v>
          </cell>
        </row>
        <row r="290">
          <cell r="L290">
            <v>2.1979212760925293E-7</v>
          </cell>
          <cell r="M290">
            <v>0</v>
          </cell>
          <cell r="N290">
            <v>0</v>
          </cell>
          <cell r="P290">
            <v>1.1455267667770384E-9</v>
          </cell>
          <cell r="S290">
            <v>0</v>
          </cell>
          <cell r="T290">
            <v>0</v>
          </cell>
          <cell r="U290">
            <v>1.1455267667770384E-9</v>
          </cell>
          <cell r="V290">
            <v>0</v>
          </cell>
          <cell r="W290">
            <v>2.8378884507831871E-5</v>
          </cell>
        </row>
        <row r="291">
          <cell r="L291">
            <v>2.1979212760925293E-7</v>
          </cell>
          <cell r="M291">
            <v>0</v>
          </cell>
          <cell r="N291">
            <v>0</v>
          </cell>
          <cell r="P291">
            <v>1.1455267667770384E-9</v>
          </cell>
          <cell r="S291">
            <v>0</v>
          </cell>
          <cell r="T291">
            <v>0</v>
          </cell>
          <cell r="U291">
            <v>1.1455267667770384E-9</v>
          </cell>
          <cell r="V291">
            <v>0</v>
          </cell>
          <cell r="W291">
            <v>2.8378884507831871E-5</v>
          </cell>
        </row>
        <row r="292">
          <cell r="L292">
            <v>2.1979212760925293E-7</v>
          </cell>
          <cell r="M292">
            <v>0</v>
          </cell>
          <cell r="N292">
            <v>0</v>
          </cell>
          <cell r="P292">
            <v>1.1455267667770384E-9</v>
          </cell>
          <cell r="S292">
            <v>0</v>
          </cell>
          <cell r="T292">
            <v>0</v>
          </cell>
          <cell r="U292">
            <v>1.1455267667770384E-9</v>
          </cell>
          <cell r="V292">
            <v>0</v>
          </cell>
          <cell r="W292">
            <v>2.8378884507831871E-5</v>
          </cell>
        </row>
        <row r="293">
          <cell r="L293">
            <v>2.1979212760925293E-7</v>
          </cell>
          <cell r="M293">
            <v>0</v>
          </cell>
          <cell r="N293">
            <v>0</v>
          </cell>
          <cell r="P293">
            <v>1.1455267667770384E-9</v>
          </cell>
          <cell r="S293">
            <v>0</v>
          </cell>
          <cell r="T293">
            <v>0</v>
          </cell>
          <cell r="U293">
            <v>1.1455267667770384E-9</v>
          </cell>
          <cell r="V293">
            <v>0</v>
          </cell>
          <cell r="W293">
            <v>2.8378884507831871E-5</v>
          </cell>
        </row>
        <row r="294">
          <cell r="L294">
            <v>2.1979212760925293E-7</v>
          </cell>
          <cell r="M294">
            <v>0</v>
          </cell>
          <cell r="N294">
            <v>0</v>
          </cell>
          <cell r="P294">
            <v>1.1455267667770384E-9</v>
          </cell>
          <cell r="S294">
            <v>0</v>
          </cell>
          <cell r="T294">
            <v>0</v>
          </cell>
          <cell r="U294">
            <v>1.1455267667770384E-9</v>
          </cell>
          <cell r="V294">
            <v>0</v>
          </cell>
          <cell r="W294">
            <v>2.8378884507831871E-5</v>
          </cell>
        </row>
        <row r="295">
          <cell r="L295">
            <v>2.1979212760925293E-7</v>
          </cell>
          <cell r="M295">
            <v>0</v>
          </cell>
          <cell r="N295">
            <v>0</v>
          </cell>
          <cell r="P295">
            <v>1.1455267667770384E-9</v>
          </cell>
          <cell r="S295">
            <v>0</v>
          </cell>
          <cell r="T295">
            <v>0</v>
          </cell>
          <cell r="U295">
            <v>1.1455267667770384E-9</v>
          </cell>
          <cell r="V295">
            <v>0</v>
          </cell>
          <cell r="W295">
            <v>2.8378884507831871E-5</v>
          </cell>
        </row>
        <row r="296">
          <cell r="L296">
            <v>2.1979212760925293E-7</v>
          </cell>
          <cell r="M296">
            <v>0</v>
          </cell>
          <cell r="N296">
            <v>0</v>
          </cell>
          <cell r="P296">
            <v>1.1455267667770384E-9</v>
          </cell>
          <cell r="S296">
            <v>0</v>
          </cell>
          <cell r="T296">
            <v>0</v>
          </cell>
          <cell r="U296">
            <v>1.1455267667770384E-9</v>
          </cell>
          <cell r="V296">
            <v>0</v>
          </cell>
          <cell r="W296">
            <v>2.8378884507831871E-5</v>
          </cell>
        </row>
        <row r="297">
          <cell r="L297">
            <v>2.1979212760925293E-7</v>
          </cell>
          <cell r="M297">
            <v>0</v>
          </cell>
          <cell r="N297">
            <v>0</v>
          </cell>
          <cell r="P297">
            <v>1.1455267667770384E-9</v>
          </cell>
          <cell r="S297">
            <v>0</v>
          </cell>
          <cell r="T297">
            <v>0</v>
          </cell>
          <cell r="U297">
            <v>1.1455267667770384E-9</v>
          </cell>
          <cell r="V297">
            <v>0</v>
          </cell>
          <cell r="W297">
            <v>2.8378884507831871E-5</v>
          </cell>
        </row>
        <row r="298">
          <cell r="L298">
            <v>2.1979212760925293E-7</v>
          </cell>
          <cell r="M298">
            <v>0</v>
          </cell>
          <cell r="N298">
            <v>0</v>
          </cell>
          <cell r="P298">
            <v>1.1455267667770384E-9</v>
          </cell>
          <cell r="S298">
            <v>0</v>
          </cell>
          <cell r="T298">
            <v>0</v>
          </cell>
          <cell r="U298">
            <v>1.1455267667770384E-9</v>
          </cell>
          <cell r="V298">
            <v>0</v>
          </cell>
          <cell r="W298">
            <v>2.8378884507831871E-5</v>
          </cell>
        </row>
        <row r="299">
          <cell r="L299">
            <v>2.1979212760925293E-7</v>
          </cell>
          <cell r="M299">
            <v>0</v>
          </cell>
          <cell r="N299">
            <v>0</v>
          </cell>
          <cell r="P299">
            <v>1.1455267667770384E-9</v>
          </cell>
          <cell r="S299">
            <v>0</v>
          </cell>
          <cell r="T299">
            <v>0</v>
          </cell>
          <cell r="U299">
            <v>1.1455267667770384E-9</v>
          </cell>
          <cell r="V299">
            <v>0</v>
          </cell>
          <cell r="W299">
            <v>2.8378884507831871E-5</v>
          </cell>
        </row>
        <row r="300">
          <cell r="L300">
            <v>2.1979212760925293E-7</v>
          </cell>
          <cell r="M300">
            <v>0</v>
          </cell>
          <cell r="N300">
            <v>0</v>
          </cell>
          <cell r="P300">
            <v>1.1455267667770384E-9</v>
          </cell>
          <cell r="S300">
            <v>0</v>
          </cell>
          <cell r="T300">
            <v>0</v>
          </cell>
          <cell r="U300">
            <v>1.1455267667770384E-9</v>
          </cell>
          <cell r="V300">
            <v>0</v>
          </cell>
          <cell r="W300">
            <v>2.8378884507831871E-5</v>
          </cell>
        </row>
        <row r="301">
          <cell r="L301">
            <v>2.1979212760925293E-7</v>
          </cell>
          <cell r="M301">
            <v>0</v>
          </cell>
          <cell r="N301">
            <v>0</v>
          </cell>
          <cell r="P301">
            <v>1.1455267667770384E-9</v>
          </cell>
          <cell r="S301">
            <v>0</v>
          </cell>
          <cell r="T301">
            <v>0</v>
          </cell>
          <cell r="U301">
            <v>1.1455267667770384E-9</v>
          </cell>
          <cell r="V301">
            <v>0</v>
          </cell>
          <cell r="W301">
            <v>2.8378884507831871E-5</v>
          </cell>
        </row>
        <row r="302">
          <cell r="L302">
            <v>2.1979212760925293E-7</v>
          </cell>
          <cell r="M302">
            <v>0</v>
          </cell>
          <cell r="N302">
            <v>0</v>
          </cell>
          <cell r="P302">
            <v>1.1455267667770384E-9</v>
          </cell>
          <cell r="S302">
            <v>0</v>
          </cell>
          <cell r="T302">
            <v>0</v>
          </cell>
          <cell r="U302">
            <v>1.1455267667770384E-9</v>
          </cell>
          <cell r="V302">
            <v>0</v>
          </cell>
          <cell r="W302">
            <v>2.8378884507831871E-5</v>
          </cell>
        </row>
        <row r="303">
          <cell r="L303">
            <v>2.1979212760925293E-7</v>
          </cell>
          <cell r="M303">
            <v>0</v>
          </cell>
          <cell r="N303">
            <v>0</v>
          </cell>
          <cell r="P303">
            <v>1.1455267667770384E-9</v>
          </cell>
          <cell r="S303">
            <v>0</v>
          </cell>
          <cell r="T303">
            <v>0</v>
          </cell>
          <cell r="U303">
            <v>1.1455267667770384E-9</v>
          </cell>
          <cell r="V303">
            <v>0</v>
          </cell>
          <cell r="W303">
            <v>2.8378884507831871E-5</v>
          </cell>
        </row>
        <row r="304">
          <cell r="L304">
            <v>2.1979212760925293E-7</v>
          </cell>
          <cell r="M304">
            <v>0</v>
          </cell>
          <cell r="N304">
            <v>0</v>
          </cell>
          <cell r="P304">
            <v>1.1455267667770384E-9</v>
          </cell>
          <cell r="S304">
            <v>0</v>
          </cell>
          <cell r="T304">
            <v>0</v>
          </cell>
          <cell r="U304">
            <v>1.1455267667770384E-9</v>
          </cell>
          <cell r="V304">
            <v>0</v>
          </cell>
          <cell r="W304">
            <v>2.8378884507831871E-5</v>
          </cell>
        </row>
        <row r="305">
          <cell r="L305">
            <v>2.1979212760925293E-7</v>
          </cell>
          <cell r="M305">
            <v>0</v>
          </cell>
          <cell r="N305">
            <v>0</v>
          </cell>
          <cell r="P305">
            <v>1.1455267667770384E-9</v>
          </cell>
          <cell r="S305">
            <v>0</v>
          </cell>
          <cell r="T305">
            <v>0</v>
          </cell>
          <cell r="U305">
            <v>1.1455267667770384E-9</v>
          </cell>
          <cell r="V305">
            <v>0</v>
          </cell>
          <cell r="W305">
            <v>2.8378884507831871E-5</v>
          </cell>
        </row>
        <row r="306">
          <cell r="L306">
            <v>2.1979212760925293E-7</v>
          </cell>
          <cell r="M306">
            <v>0</v>
          </cell>
          <cell r="N306">
            <v>0</v>
          </cell>
          <cell r="P306">
            <v>1.1455267667770384E-9</v>
          </cell>
          <cell r="S306">
            <v>0</v>
          </cell>
          <cell r="T306">
            <v>0</v>
          </cell>
          <cell r="U306">
            <v>1.1455267667770384E-9</v>
          </cell>
          <cell r="V306">
            <v>0</v>
          </cell>
          <cell r="W306">
            <v>2.8378884507831871E-5</v>
          </cell>
        </row>
        <row r="307">
          <cell r="L307">
            <v>2.1979212760925293E-7</v>
          </cell>
          <cell r="M307">
            <v>0</v>
          </cell>
          <cell r="N307">
            <v>0</v>
          </cell>
          <cell r="P307">
            <v>1.1455267667770384E-9</v>
          </cell>
          <cell r="S307">
            <v>0</v>
          </cell>
          <cell r="T307">
            <v>0</v>
          </cell>
          <cell r="U307">
            <v>1.1455267667770384E-9</v>
          </cell>
          <cell r="V307">
            <v>0</v>
          </cell>
          <cell r="W307">
            <v>2.8378884507831871E-5</v>
          </cell>
        </row>
        <row r="308">
          <cell r="L308">
            <v>2.1979212760925293E-7</v>
          </cell>
          <cell r="M308">
            <v>0</v>
          </cell>
          <cell r="N308">
            <v>0</v>
          </cell>
          <cell r="P308">
            <v>1.1455267667770384E-9</v>
          </cell>
          <cell r="S308">
            <v>0</v>
          </cell>
          <cell r="T308">
            <v>0</v>
          </cell>
          <cell r="U308">
            <v>1.1455267667770384E-9</v>
          </cell>
          <cell r="V308">
            <v>0</v>
          </cell>
          <cell r="W308">
            <v>2.8378884507831871E-5</v>
          </cell>
        </row>
        <row r="309">
          <cell r="L309">
            <v>2.1979212760925293E-7</v>
          </cell>
          <cell r="M309">
            <v>0</v>
          </cell>
          <cell r="N309">
            <v>0</v>
          </cell>
          <cell r="P309">
            <v>1.1455267667770384E-9</v>
          </cell>
          <cell r="S309">
            <v>0</v>
          </cell>
          <cell r="T309">
            <v>0</v>
          </cell>
          <cell r="U309">
            <v>1.1455267667770384E-9</v>
          </cell>
          <cell r="V309">
            <v>0</v>
          </cell>
          <cell r="W309">
            <v>2.8378884507831871E-5</v>
          </cell>
        </row>
        <row r="310">
          <cell r="L310">
            <v>2.1979212760925293E-7</v>
          </cell>
          <cell r="M310">
            <v>0</v>
          </cell>
          <cell r="N310">
            <v>0</v>
          </cell>
          <cell r="P310">
            <v>1.1455267667770384E-9</v>
          </cell>
          <cell r="S310">
            <v>0</v>
          </cell>
          <cell r="T310">
            <v>0</v>
          </cell>
          <cell r="U310">
            <v>1.1455267667770384E-9</v>
          </cell>
          <cell r="V310">
            <v>0</v>
          </cell>
          <cell r="W310">
            <v>2.8378884507831871E-5</v>
          </cell>
        </row>
        <row r="311">
          <cell r="L311">
            <v>2.1979212760925293E-7</v>
          </cell>
          <cell r="M311">
            <v>0</v>
          </cell>
          <cell r="N311">
            <v>0</v>
          </cell>
          <cell r="P311">
            <v>1.1455267667770384E-9</v>
          </cell>
          <cell r="S311">
            <v>0</v>
          </cell>
          <cell r="T311">
            <v>0</v>
          </cell>
          <cell r="U311">
            <v>1.1455267667770384E-9</v>
          </cell>
          <cell r="V311">
            <v>0</v>
          </cell>
          <cell r="W311">
            <v>2.8378884507831871E-5</v>
          </cell>
        </row>
        <row r="312">
          <cell r="L312">
            <v>2.1979212760925293E-7</v>
          </cell>
          <cell r="M312">
            <v>0</v>
          </cell>
          <cell r="N312">
            <v>0</v>
          </cell>
          <cell r="P312">
            <v>1.1455267667770384E-9</v>
          </cell>
          <cell r="S312">
            <v>0</v>
          </cell>
          <cell r="T312">
            <v>0</v>
          </cell>
          <cell r="U312">
            <v>1.1455267667770384E-9</v>
          </cell>
          <cell r="V312">
            <v>0</v>
          </cell>
          <cell r="W312">
            <v>2.8378884507831871E-5</v>
          </cell>
        </row>
        <row r="313">
          <cell r="L313">
            <v>2.1979212760925293E-7</v>
          </cell>
          <cell r="M313">
            <v>0</v>
          </cell>
          <cell r="N313">
            <v>0</v>
          </cell>
          <cell r="P313">
            <v>1.1455267667770384E-9</v>
          </cell>
          <cell r="S313">
            <v>0</v>
          </cell>
          <cell r="T313">
            <v>0</v>
          </cell>
          <cell r="U313">
            <v>1.1455267667770384E-9</v>
          </cell>
          <cell r="V313">
            <v>0</v>
          </cell>
          <cell r="W313">
            <v>2.8378884507831871E-5</v>
          </cell>
        </row>
        <row r="314">
          <cell r="L314">
            <v>2.1979212760925293E-7</v>
          </cell>
          <cell r="M314">
            <v>0</v>
          </cell>
          <cell r="N314">
            <v>0</v>
          </cell>
          <cell r="P314">
            <v>1.1455267667770384E-9</v>
          </cell>
          <cell r="S314">
            <v>0</v>
          </cell>
          <cell r="T314">
            <v>0</v>
          </cell>
          <cell r="U314">
            <v>1.1455267667770384E-9</v>
          </cell>
          <cell r="V314">
            <v>0</v>
          </cell>
          <cell r="W314">
            <v>2.8378884507831871E-5</v>
          </cell>
        </row>
        <row r="315">
          <cell r="L315">
            <v>2.1979212760925293E-7</v>
          </cell>
          <cell r="M315">
            <v>0</v>
          </cell>
          <cell r="N315">
            <v>0</v>
          </cell>
          <cell r="P315">
            <v>1.1455267667770384E-9</v>
          </cell>
          <cell r="S315">
            <v>0</v>
          </cell>
          <cell r="T315">
            <v>0</v>
          </cell>
          <cell r="U315">
            <v>1.1455267667770384E-9</v>
          </cell>
          <cell r="V315">
            <v>0</v>
          </cell>
          <cell r="W315">
            <v>2.8378884507831871E-5</v>
          </cell>
        </row>
        <row r="316">
          <cell r="L316">
            <v>2.1979212760925293E-7</v>
          </cell>
          <cell r="M316">
            <v>0</v>
          </cell>
          <cell r="N316">
            <v>0</v>
          </cell>
          <cell r="P316">
            <v>1.1455267667770384E-9</v>
          </cell>
          <cell r="S316">
            <v>0</v>
          </cell>
          <cell r="T316">
            <v>0</v>
          </cell>
          <cell r="U316">
            <v>1.1455267667770384E-9</v>
          </cell>
          <cell r="V316">
            <v>0</v>
          </cell>
          <cell r="W316">
            <v>2.8378884507831871E-5</v>
          </cell>
        </row>
        <row r="317">
          <cell r="L317">
            <v>2.1979212760925293E-7</v>
          </cell>
          <cell r="M317">
            <v>0</v>
          </cell>
          <cell r="N317">
            <v>0</v>
          </cell>
          <cell r="P317">
            <v>1.1455267667770384E-9</v>
          </cell>
          <cell r="S317">
            <v>0</v>
          </cell>
          <cell r="T317">
            <v>0</v>
          </cell>
          <cell r="U317">
            <v>1.1455267667770384E-9</v>
          </cell>
          <cell r="V317">
            <v>0</v>
          </cell>
          <cell r="W317">
            <v>2.8378884507831871E-5</v>
          </cell>
        </row>
        <row r="318">
          <cell r="L318">
            <v>2.1979212760925293E-7</v>
          </cell>
          <cell r="M318">
            <v>0</v>
          </cell>
          <cell r="N318">
            <v>0</v>
          </cell>
          <cell r="P318">
            <v>1.1455267667770384E-9</v>
          </cell>
          <cell r="S318">
            <v>0</v>
          </cell>
          <cell r="T318">
            <v>0</v>
          </cell>
          <cell r="U318">
            <v>1.1455267667770384E-9</v>
          </cell>
          <cell r="V318">
            <v>0</v>
          </cell>
          <cell r="W318">
            <v>2.8378884507831871E-5</v>
          </cell>
        </row>
        <row r="319">
          <cell r="L319">
            <v>2.1979212760925293E-7</v>
          </cell>
          <cell r="M319">
            <v>0</v>
          </cell>
          <cell r="N319">
            <v>0</v>
          </cell>
          <cell r="P319">
            <v>1.1455267667770384E-9</v>
          </cell>
          <cell r="S319">
            <v>0</v>
          </cell>
          <cell r="T319">
            <v>0</v>
          </cell>
          <cell r="U319">
            <v>1.1455267667770384E-9</v>
          </cell>
          <cell r="V319">
            <v>0</v>
          </cell>
          <cell r="W319">
            <v>2.8378884507831871E-5</v>
          </cell>
        </row>
        <row r="320">
          <cell r="L320">
            <v>2.1979212760925293E-7</v>
          </cell>
          <cell r="M320">
            <v>0</v>
          </cell>
          <cell r="N320">
            <v>0</v>
          </cell>
          <cell r="P320">
            <v>1.1455267667770384E-9</v>
          </cell>
          <cell r="S320">
            <v>0</v>
          </cell>
          <cell r="T320">
            <v>0</v>
          </cell>
          <cell r="U320">
            <v>1.1455267667770384E-9</v>
          </cell>
          <cell r="V320">
            <v>0</v>
          </cell>
          <cell r="W320">
            <v>2.8378884507831871E-5</v>
          </cell>
        </row>
        <row r="321">
          <cell r="L321">
            <v>2.1979212760925293E-7</v>
          </cell>
          <cell r="M321">
            <v>0</v>
          </cell>
          <cell r="N321">
            <v>0</v>
          </cell>
          <cell r="P321">
            <v>1.1455267667770384E-9</v>
          </cell>
          <cell r="S321">
            <v>0</v>
          </cell>
          <cell r="T321">
            <v>0</v>
          </cell>
          <cell r="U321">
            <v>1.1455267667770384E-9</v>
          </cell>
          <cell r="V321">
            <v>0</v>
          </cell>
          <cell r="W321">
            <v>2.8378884507831871E-5</v>
          </cell>
        </row>
        <row r="322">
          <cell r="L322">
            <v>2.1979212760925293E-7</v>
          </cell>
          <cell r="M322">
            <v>0</v>
          </cell>
          <cell r="N322">
            <v>0</v>
          </cell>
          <cell r="P322">
            <v>1.1455267667770384E-9</v>
          </cell>
          <cell r="S322">
            <v>0</v>
          </cell>
          <cell r="T322">
            <v>0</v>
          </cell>
          <cell r="U322">
            <v>1.1455267667770384E-9</v>
          </cell>
          <cell r="V322">
            <v>0</v>
          </cell>
          <cell r="W322">
            <v>2.8378884507831871E-5</v>
          </cell>
        </row>
        <row r="323">
          <cell r="L323">
            <v>2.1979212760925293E-7</v>
          </cell>
          <cell r="M323">
            <v>0</v>
          </cell>
          <cell r="N323">
            <v>0</v>
          </cell>
          <cell r="P323">
            <v>1.1455267667770384E-9</v>
          </cell>
          <cell r="S323">
            <v>0</v>
          </cell>
          <cell r="T323">
            <v>0</v>
          </cell>
          <cell r="U323">
            <v>1.1455267667770384E-9</v>
          </cell>
          <cell r="V323">
            <v>0</v>
          </cell>
          <cell r="W323">
            <v>2.8378884507831871E-5</v>
          </cell>
        </row>
        <row r="324">
          <cell r="L324">
            <v>2.1979212760925293E-7</v>
          </cell>
          <cell r="M324">
            <v>0</v>
          </cell>
          <cell r="N324">
            <v>0</v>
          </cell>
          <cell r="P324">
            <v>1.1455267667770384E-9</v>
          </cell>
          <cell r="S324">
            <v>0</v>
          </cell>
          <cell r="T324">
            <v>0</v>
          </cell>
          <cell r="U324">
            <v>1.1455267667770384E-9</v>
          </cell>
          <cell r="V324">
            <v>0</v>
          </cell>
          <cell r="W324">
            <v>2.8378884507831871E-5</v>
          </cell>
        </row>
        <row r="325">
          <cell r="L325">
            <v>2.1979212760925293E-7</v>
          </cell>
          <cell r="M325">
            <v>0</v>
          </cell>
          <cell r="N325">
            <v>0</v>
          </cell>
          <cell r="P325">
            <v>1.1455267667770384E-9</v>
          </cell>
          <cell r="S325">
            <v>0</v>
          </cell>
          <cell r="T325">
            <v>0</v>
          </cell>
          <cell r="U325">
            <v>1.1455267667770384E-9</v>
          </cell>
          <cell r="V325">
            <v>0</v>
          </cell>
          <cell r="W325">
            <v>2.8378884507831871E-5</v>
          </cell>
        </row>
        <row r="326">
          <cell r="L326">
            <v>2.1979212760925293E-7</v>
          </cell>
          <cell r="M326">
            <v>0</v>
          </cell>
          <cell r="N326">
            <v>0</v>
          </cell>
          <cell r="P326">
            <v>1.1455267667770384E-9</v>
          </cell>
          <cell r="S326">
            <v>0</v>
          </cell>
          <cell r="T326">
            <v>0</v>
          </cell>
          <cell r="U326">
            <v>1.1455267667770384E-9</v>
          </cell>
          <cell r="V326">
            <v>0</v>
          </cell>
          <cell r="W326">
            <v>2.8378884507831871E-5</v>
          </cell>
        </row>
        <row r="327">
          <cell r="L327">
            <v>2.1979212760925293E-7</v>
          </cell>
          <cell r="M327">
            <v>0</v>
          </cell>
          <cell r="N327">
            <v>0</v>
          </cell>
          <cell r="P327">
            <v>1.1455267667770384E-9</v>
          </cell>
          <cell r="S327">
            <v>0</v>
          </cell>
          <cell r="T327">
            <v>0</v>
          </cell>
          <cell r="U327">
            <v>1.1455267667770384E-9</v>
          </cell>
          <cell r="V327">
            <v>0</v>
          </cell>
          <cell r="W327">
            <v>2.8378884507831871E-5</v>
          </cell>
        </row>
        <row r="328">
          <cell r="L328">
            <v>2.1979212760925293E-7</v>
          </cell>
          <cell r="M328">
            <v>0</v>
          </cell>
          <cell r="N328">
            <v>0</v>
          </cell>
          <cell r="P328">
            <v>1.1455267667770384E-9</v>
          </cell>
          <cell r="S328">
            <v>0</v>
          </cell>
          <cell r="T328">
            <v>0</v>
          </cell>
          <cell r="U328">
            <v>1.1455267667770384E-9</v>
          </cell>
          <cell r="V328">
            <v>0</v>
          </cell>
          <cell r="W328">
            <v>2.8378884507831871E-5</v>
          </cell>
        </row>
        <row r="329">
          <cell r="L329">
            <v>2.1979212760925293E-7</v>
          </cell>
          <cell r="M329">
            <v>0</v>
          </cell>
          <cell r="N329">
            <v>0</v>
          </cell>
          <cell r="P329">
            <v>1.1455267667770384E-9</v>
          </cell>
          <cell r="S329">
            <v>0</v>
          </cell>
          <cell r="T329">
            <v>0</v>
          </cell>
          <cell r="U329">
            <v>1.1455267667770384E-9</v>
          </cell>
          <cell r="V329">
            <v>0</v>
          </cell>
          <cell r="W329">
            <v>2.8378884507831871E-5</v>
          </cell>
        </row>
        <row r="330">
          <cell r="L330">
            <v>2.1979212760925293E-7</v>
          </cell>
          <cell r="M330">
            <v>0</v>
          </cell>
          <cell r="N330">
            <v>0</v>
          </cell>
          <cell r="P330">
            <v>1.1455267667770384E-9</v>
          </cell>
          <cell r="S330">
            <v>0</v>
          </cell>
          <cell r="T330">
            <v>0</v>
          </cell>
          <cell r="U330">
            <v>1.1455267667770384E-9</v>
          </cell>
          <cell r="V330">
            <v>0</v>
          </cell>
          <cell r="W330">
            <v>2.8378884507831871E-5</v>
          </cell>
        </row>
        <row r="331">
          <cell r="L331">
            <v>2.1979212760925293E-7</v>
          </cell>
          <cell r="M331">
            <v>0</v>
          </cell>
          <cell r="N331">
            <v>0</v>
          </cell>
          <cell r="P331">
            <v>1.1455267667770384E-9</v>
          </cell>
          <cell r="S331">
            <v>0</v>
          </cell>
          <cell r="T331">
            <v>0</v>
          </cell>
          <cell r="U331">
            <v>1.1455267667770384E-9</v>
          </cell>
          <cell r="V331">
            <v>0</v>
          </cell>
          <cell r="W331">
            <v>2.8378884507831871E-5</v>
          </cell>
        </row>
        <row r="332">
          <cell r="L332">
            <v>2.1979212760925293E-7</v>
          </cell>
          <cell r="M332">
            <v>0</v>
          </cell>
          <cell r="N332">
            <v>0</v>
          </cell>
          <cell r="P332">
            <v>1.1455267667770384E-9</v>
          </cell>
          <cell r="S332">
            <v>0</v>
          </cell>
          <cell r="T332">
            <v>0</v>
          </cell>
          <cell r="U332">
            <v>1.1455267667770384E-9</v>
          </cell>
          <cell r="V332">
            <v>0</v>
          </cell>
          <cell r="W332">
            <v>2.8378884507831871E-5</v>
          </cell>
        </row>
        <row r="333">
          <cell r="L333">
            <v>2.1979212760925293E-7</v>
          </cell>
          <cell r="M333">
            <v>0</v>
          </cell>
          <cell r="N333">
            <v>0</v>
          </cell>
          <cell r="P333">
            <v>1.1455267667770384E-9</v>
          </cell>
          <cell r="S333">
            <v>0</v>
          </cell>
          <cell r="T333">
            <v>0</v>
          </cell>
          <cell r="U333">
            <v>1.1455267667770384E-9</v>
          </cell>
          <cell r="V333">
            <v>0</v>
          </cell>
          <cell r="W333">
            <v>2.8378884507831871E-5</v>
          </cell>
        </row>
        <row r="334">
          <cell r="L334">
            <v>2.1979212760925293E-7</v>
          </cell>
          <cell r="M334">
            <v>0</v>
          </cell>
          <cell r="N334">
            <v>0</v>
          </cell>
          <cell r="P334">
            <v>1.1455267667770384E-9</v>
          </cell>
          <cell r="S334">
            <v>0</v>
          </cell>
          <cell r="T334">
            <v>0</v>
          </cell>
          <cell r="U334">
            <v>1.1455267667770384E-9</v>
          </cell>
          <cell r="V334">
            <v>0</v>
          </cell>
          <cell r="W334">
            <v>2.8378884507831871E-5</v>
          </cell>
        </row>
        <row r="335">
          <cell r="L335">
            <v>2.1979212760925293E-7</v>
          </cell>
          <cell r="M335">
            <v>0</v>
          </cell>
          <cell r="N335">
            <v>0</v>
          </cell>
          <cell r="P335">
            <v>1.1455267667770384E-9</v>
          </cell>
          <cell r="S335">
            <v>0</v>
          </cell>
          <cell r="T335">
            <v>0</v>
          </cell>
          <cell r="U335">
            <v>1.1455267667770384E-9</v>
          </cell>
          <cell r="V335">
            <v>0</v>
          </cell>
          <cell r="W335">
            <v>2.8378884507831871E-5</v>
          </cell>
        </row>
        <row r="336">
          <cell r="L336">
            <v>2.1979212760925293E-7</v>
          </cell>
          <cell r="M336">
            <v>0</v>
          </cell>
          <cell r="N336">
            <v>0</v>
          </cell>
          <cell r="P336">
            <v>1.1455267667770384E-9</v>
          </cell>
          <cell r="S336">
            <v>0</v>
          </cell>
          <cell r="T336">
            <v>0</v>
          </cell>
          <cell r="U336">
            <v>1.1455267667770384E-9</v>
          </cell>
          <cell r="V336">
            <v>0</v>
          </cell>
          <cell r="W336">
            <v>2.8378884507831871E-5</v>
          </cell>
        </row>
        <row r="337">
          <cell r="L337">
            <v>2.1979212760925293E-7</v>
          </cell>
          <cell r="M337">
            <v>0</v>
          </cell>
          <cell r="N337">
            <v>0</v>
          </cell>
          <cell r="P337">
            <v>1.1455267667770384E-9</v>
          </cell>
          <cell r="S337">
            <v>0</v>
          </cell>
          <cell r="T337">
            <v>0</v>
          </cell>
          <cell r="U337">
            <v>1.1455267667770384E-9</v>
          </cell>
          <cell r="V337">
            <v>0</v>
          </cell>
          <cell r="W337">
            <v>2.8378884507831871E-5</v>
          </cell>
        </row>
        <row r="338">
          <cell r="L338">
            <v>2.1979212760925293E-7</v>
          </cell>
          <cell r="M338">
            <v>0</v>
          </cell>
          <cell r="N338">
            <v>0</v>
          </cell>
          <cell r="P338">
            <v>1.1455267667770384E-9</v>
          </cell>
          <cell r="S338">
            <v>0</v>
          </cell>
          <cell r="T338">
            <v>0</v>
          </cell>
          <cell r="U338">
            <v>1.1455267667770384E-9</v>
          </cell>
          <cell r="V338">
            <v>0</v>
          </cell>
          <cell r="W338">
            <v>2.8378884507831871E-5</v>
          </cell>
        </row>
        <row r="339">
          <cell r="L339">
            <v>2.1979212760925293E-7</v>
          </cell>
          <cell r="M339">
            <v>0</v>
          </cell>
          <cell r="N339">
            <v>0</v>
          </cell>
          <cell r="P339">
            <v>1.1455267667770384E-9</v>
          </cell>
          <cell r="S339">
            <v>0</v>
          </cell>
          <cell r="T339">
            <v>0</v>
          </cell>
          <cell r="U339">
            <v>1.1455267667770384E-9</v>
          </cell>
          <cell r="V339">
            <v>0</v>
          </cell>
          <cell r="W339">
            <v>2.8378884507831871E-5</v>
          </cell>
        </row>
        <row r="340">
          <cell r="L340">
            <v>2.1979212760925293E-7</v>
          </cell>
          <cell r="M340">
            <v>0</v>
          </cell>
          <cell r="N340">
            <v>0</v>
          </cell>
          <cell r="P340">
            <v>1.1455267667770384E-9</v>
          </cell>
          <cell r="S340">
            <v>0</v>
          </cell>
          <cell r="T340">
            <v>0</v>
          </cell>
          <cell r="U340">
            <v>1.1455267667770384E-9</v>
          </cell>
          <cell r="V340">
            <v>0</v>
          </cell>
          <cell r="W340">
            <v>2.8378884507831871E-5</v>
          </cell>
        </row>
        <row r="341">
          <cell r="L341">
            <v>2.1979212760925293E-7</v>
          </cell>
          <cell r="M341">
            <v>0</v>
          </cell>
          <cell r="N341">
            <v>0</v>
          </cell>
          <cell r="P341">
            <v>1.1455267667770384E-9</v>
          </cell>
          <cell r="S341">
            <v>0</v>
          </cell>
          <cell r="T341">
            <v>0</v>
          </cell>
          <cell r="U341">
            <v>1.1455267667770384E-9</v>
          </cell>
          <cell r="V341">
            <v>0</v>
          </cell>
          <cell r="W341">
            <v>2.8378884507831871E-5</v>
          </cell>
        </row>
        <row r="342">
          <cell r="L342">
            <v>2.1979212760925293E-7</v>
          </cell>
          <cell r="M342">
            <v>0</v>
          </cell>
          <cell r="N342">
            <v>0</v>
          </cell>
          <cell r="P342">
            <v>1.1455267667770384E-9</v>
          </cell>
          <cell r="S342">
            <v>0</v>
          </cell>
          <cell r="T342">
            <v>0</v>
          </cell>
          <cell r="U342">
            <v>1.1455267667770384E-9</v>
          </cell>
          <cell r="V342">
            <v>0</v>
          </cell>
          <cell r="W342">
            <v>2.8378884507831871E-5</v>
          </cell>
        </row>
        <row r="343">
          <cell r="L343">
            <v>2.1979212760925293E-7</v>
          </cell>
          <cell r="M343">
            <v>0</v>
          </cell>
          <cell r="N343">
            <v>0</v>
          </cell>
          <cell r="P343">
            <v>1.1455267667770384E-9</v>
          </cell>
          <cell r="S343">
            <v>0</v>
          </cell>
          <cell r="T343">
            <v>0</v>
          </cell>
          <cell r="U343">
            <v>1.1455267667770384E-9</v>
          </cell>
          <cell r="V343">
            <v>0</v>
          </cell>
          <cell r="W343">
            <v>2.8378884507831871E-5</v>
          </cell>
        </row>
        <row r="344">
          <cell r="L344">
            <v>2.1979212760925293E-7</v>
          </cell>
          <cell r="M344">
            <v>0</v>
          </cell>
          <cell r="N344">
            <v>0</v>
          </cell>
          <cell r="P344">
            <v>1.1455267667770384E-9</v>
          </cell>
          <cell r="S344">
            <v>0</v>
          </cell>
          <cell r="T344">
            <v>0</v>
          </cell>
          <cell r="U344">
            <v>1.1455267667770384E-9</v>
          </cell>
          <cell r="V344">
            <v>0</v>
          </cell>
          <cell r="W344">
            <v>2.8378884507831871E-5</v>
          </cell>
        </row>
        <row r="345">
          <cell r="L345">
            <v>2.1979212760925293E-7</v>
          </cell>
          <cell r="M345">
            <v>0</v>
          </cell>
          <cell r="N345">
            <v>0</v>
          </cell>
          <cell r="P345">
            <v>1.1455267667770384E-9</v>
          </cell>
          <cell r="S345">
            <v>0</v>
          </cell>
          <cell r="T345">
            <v>0</v>
          </cell>
          <cell r="U345">
            <v>1.1455267667770384E-9</v>
          </cell>
          <cell r="V345">
            <v>0</v>
          </cell>
          <cell r="W345">
            <v>2.8378884507831871E-5</v>
          </cell>
        </row>
        <row r="346">
          <cell r="L346">
            <v>2.1979212760925293E-7</v>
          </cell>
          <cell r="M346">
            <v>0</v>
          </cell>
          <cell r="N346">
            <v>0</v>
          </cell>
          <cell r="P346">
            <v>1.1455267667770384E-9</v>
          </cell>
          <cell r="S346">
            <v>0</v>
          </cell>
          <cell r="T346">
            <v>0</v>
          </cell>
          <cell r="U346">
            <v>1.1455267667770384E-9</v>
          </cell>
          <cell r="V346">
            <v>0</v>
          </cell>
          <cell r="W346">
            <v>2.8378884507831871E-5</v>
          </cell>
        </row>
        <row r="347">
          <cell r="L347">
            <v>2.1979212760925293E-7</v>
          </cell>
          <cell r="M347">
            <v>0</v>
          </cell>
          <cell r="N347">
            <v>0</v>
          </cell>
          <cell r="P347">
            <v>1.1455267667770384E-9</v>
          </cell>
          <cell r="S347">
            <v>0</v>
          </cell>
          <cell r="T347">
            <v>0</v>
          </cell>
          <cell r="U347">
            <v>1.1455267667770384E-9</v>
          </cell>
          <cell r="V347">
            <v>0</v>
          </cell>
          <cell r="W347">
            <v>2.8378884507831871E-5</v>
          </cell>
        </row>
        <row r="348">
          <cell r="L348">
            <v>2.1979212760925293E-7</v>
          </cell>
          <cell r="M348">
            <v>0</v>
          </cell>
          <cell r="N348">
            <v>0</v>
          </cell>
          <cell r="P348">
            <v>1.1455267667770384E-9</v>
          </cell>
          <cell r="S348">
            <v>0</v>
          </cell>
          <cell r="T348">
            <v>0</v>
          </cell>
          <cell r="U348">
            <v>1.1455267667770384E-9</v>
          </cell>
          <cell r="V348">
            <v>0</v>
          </cell>
          <cell r="W348">
            <v>2.8378884507831871E-5</v>
          </cell>
        </row>
        <row r="349">
          <cell r="L349">
            <v>2.1979212760925293E-7</v>
          </cell>
          <cell r="M349">
            <v>0</v>
          </cell>
          <cell r="N349">
            <v>0</v>
          </cell>
          <cell r="P349">
            <v>1.1455267667770384E-9</v>
          </cell>
          <cell r="S349">
            <v>0</v>
          </cell>
          <cell r="T349">
            <v>0</v>
          </cell>
          <cell r="U349">
            <v>1.1455267667770384E-9</v>
          </cell>
          <cell r="V349">
            <v>0</v>
          </cell>
          <cell r="W349">
            <v>2.8378884507831871E-5</v>
          </cell>
        </row>
        <row r="350">
          <cell r="L350">
            <v>2.1979212760925293E-7</v>
          </cell>
          <cell r="M350">
            <v>0</v>
          </cell>
          <cell r="N350">
            <v>0</v>
          </cell>
          <cell r="P350">
            <v>1.1455267667770384E-9</v>
          </cell>
          <cell r="S350">
            <v>0</v>
          </cell>
          <cell r="T350">
            <v>0</v>
          </cell>
          <cell r="U350">
            <v>1.1455267667770384E-9</v>
          </cell>
          <cell r="V350">
            <v>0</v>
          </cell>
          <cell r="W350">
            <v>2.8378884507831871E-5</v>
          </cell>
        </row>
        <row r="351">
          <cell r="L351">
            <v>2.1979212760925293E-7</v>
          </cell>
          <cell r="M351">
            <v>0</v>
          </cell>
          <cell r="N351">
            <v>0</v>
          </cell>
          <cell r="P351">
            <v>1.1455267667770384E-9</v>
          </cell>
          <cell r="S351">
            <v>0</v>
          </cell>
          <cell r="T351">
            <v>0</v>
          </cell>
          <cell r="U351">
            <v>1.1455267667770384E-9</v>
          </cell>
          <cell r="V351">
            <v>0</v>
          </cell>
          <cell r="W351">
            <v>2.8378884507831871E-5</v>
          </cell>
        </row>
        <row r="352">
          <cell r="L352">
            <v>2.1979212760925293E-7</v>
          </cell>
          <cell r="M352">
            <v>0</v>
          </cell>
          <cell r="N352">
            <v>0</v>
          </cell>
          <cell r="P352">
            <v>1.1455267667770384E-9</v>
          </cell>
          <cell r="S352">
            <v>0</v>
          </cell>
          <cell r="T352">
            <v>0</v>
          </cell>
          <cell r="U352">
            <v>1.1455267667770384E-9</v>
          </cell>
          <cell r="V352">
            <v>0</v>
          </cell>
          <cell r="W352">
            <v>2.8378884507831871E-5</v>
          </cell>
        </row>
        <row r="353">
          <cell r="L353">
            <v>2.1979212760925293E-7</v>
          </cell>
          <cell r="M353">
            <v>0</v>
          </cell>
          <cell r="N353">
            <v>0</v>
          </cell>
          <cell r="P353">
            <v>1.1455267667770384E-9</v>
          </cell>
          <cell r="S353">
            <v>0</v>
          </cell>
          <cell r="T353">
            <v>0</v>
          </cell>
          <cell r="U353">
            <v>1.1455267667770384E-9</v>
          </cell>
          <cell r="V353">
            <v>0</v>
          </cell>
          <cell r="W353">
            <v>2.8378884507831871E-5</v>
          </cell>
        </row>
        <row r="354">
          <cell r="L354">
            <v>2.1979212760925293E-7</v>
          </cell>
          <cell r="M354">
            <v>0</v>
          </cell>
          <cell r="N354">
            <v>0</v>
          </cell>
          <cell r="P354">
            <v>1.1455267667770384E-9</v>
          </cell>
          <cell r="S354">
            <v>0</v>
          </cell>
          <cell r="T354">
            <v>0</v>
          </cell>
          <cell r="U354">
            <v>1.1455267667770384E-9</v>
          </cell>
          <cell r="V354">
            <v>0</v>
          </cell>
          <cell r="W354">
            <v>2.8378884507831871E-5</v>
          </cell>
        </row>
        <row r="355">
          <cell r="L355">
            <v>2.1979212760925293E-7</v>
          </cell>
          <cell r="M355">
            <v>0</v>
          </cell>
          <cell r="N355">
            <v>0</v>
          </cell>
          <cell r="P355">
            <v>1.1455267667770384E-9</v>
          </cell>
          <cell r="S355">
            <v>0</v>
          </cell>
          <cell r="T355">
            <v>0</v>
          </cell>
          <cell r="U355">
            <v>1.1455267667770384E-9</v>
          </cell>
          <cell r="V355">
            <v>0</v>
          </cell>
          <cell r="W355">
            <v>2.8378884507831871E-5</v>
          </cell>
        </row>
        <row r="356">
          <cell r="L356">
            <v>2.1979212760925293E-7</v>
          </cell>
          <cell r="M356">
            <v>0</v>
          </cell>
          <cell r="N356">
            <v>0</v>
          </cell>
          <cell r="P356">
            <v>1.1455267667770384E-9</v>
          </cell>
          <cell r="S356">
            <v>0</v>
          </cell>
          <cell r="T356">
            <v>0</v>
          </cell>
          <cell r="U356">
            <v>1.1455267667770384E-9</v>
          </cell>
          <cell r="V356">
            <v>0</v>
          </cell>
          <cell r="W356">
            <v>2.8378884507831871E-5</v>
          </cell>
        </row>
        <row r="357">
          <cell r="L357">
            <v>2.1979212760925293E-7</v>
          </cell>
          <cell r="M357">
            <v>0</v>
          </cell>
          <cell r="N357">
            <v>0</v>
          </cell>
          <cell r="P357">
            <v>1.1455267667770384E-9</v>
          </cell>
          <cell r="S357">
            <v>0</v>
          </cell>
          <cell r="T357">
            <v>0</v>
          </cell>
          <cell r="U357">
            <v>1.1455267667770384E-9</v>
          </cell>
          <cell r="V357">
            <v>0</v>
          </cell>
          <cell r="W357">
            <v>2.8378884507831871E-5</v>
          </cell>
        </row>
        <row r="358">
          <cell r="L358">
            <v>2.1979212760925293E-7</v>
          </cell>
          <cell r="M358">
            <v>0</v>
          </cell>
          <cell r="N358">
            <v>0</v>
          </cell>
          <cell r="P358">
            <v>1.1455267667770384E-9</v>
          </cell>
          <cell r="S358">
            <v>0</v>
          </cell>
          <cell r="T358">
            <v>0</v>
          </cell>
          <cell r="U358">
            <v>1.1455267667770384E-9</v>
          </cell>
          <cell r="V358">
            <v>0</v>
          </cell>
          <cell r="W358">
            <v>2.8378884507831871E-5</v>
          </cell>
        </row>
        <row r="359">
          <cell r="L359">
            <v>2.1979212760925293E-7</v>
          </cell>
          <cell r="M359">
            <v>0</v>
          </cell>
          <cell r="N359">
            <v>0</v>
          </cell>
          <cell r="P359">
            <v>1.1455267667770384E-9</v>
          </cell>
          <cell r="S359">
            <v>0</v>
          </cell>
          <cell r="T359">
            <v>0</v>
          </cell>
          <cell r="U359">
            <v>1.1455267667770384E-9</v>
          </cell>
          <cell r="V359">
            <v>0</v>
          </cell>
          <cell r="W359">
            <v>2.8378884507831871E-5</v>
          </cell>
        </row>
        <row r="360">
          <cell r="L360">
            <v>2.1979212760925293E-7</v>
          </cell>
          <cell r="M360">
            <v>0</v>
          </cell>
          <cell r="N360">
            <v>0</v>
          </cell>
          <cell r="P360">
            <v>1.1455267667770384E-9</v>
          </cell>
          <cell r="S360">
            <v>0</v>
          </cell>
          <cell r="T360">
            <v>0</v>
          </cell>
          <cell r="U360">
            <v>1.1455267667770384E-9</v>
          </cell>
          <cell r="V360">
            <v>0</v>
          </cell>
          <cell r="W360">
            <v>2.8378884507831871E-5</v>
          </cell>
        </row>
        <row r="361">
          <cell r="L361">
            <v>2.1979212760925293E-7</v>
          </cell>
          <cell r="M361">
            <v>0</v>
          </cell>
          <cell r="N361">
            <v>0</v>
          </cell>
          <cell r="P361">
            <v>1.1455267667770384E-9</v>
          </cell>
          <cell r="S361">
            <v>0</v>
          </cell>
          <cell r="T361">
            <v>0</v>
          </cell>
          <cell r="U361">
            <v>1.1455267667770384E-9</v>
          </cell>
          <cell r="V361">
            <v>0</v>
          </cell>
          <cell r="W361">
            <v>2.8378884507831871E-5</v>
          </cell>
        </row>
        <row r="362">
          <cell r="L362">
            <v>2.1979212760925293E-7</v>
          </cell>
          <cell r="M362">
            <v>0</v>
          </cell>
          <cell r="N362">
            <v>0</v>
          </cell>
          <cell r="P362">
            <v>1.1455267667770384E-9</v>
          </cell>
          <cell r="S362">
            <v>0</v>
          </cell>
          <cell r="T362">
            <v>0</v>
          </cell>
          <cell r="U362">
            <v>1.1455267667770384E-9</v>
          </cell>
          <cell r="V362">
            <v>0</v>
          </cell>
          <cell r="W362">
            <v>2.8378884507831871E-5</v>
          </cell>
        </row>
        <row r="363">
          <cell r="L363">
            <v>2.1979212760925293E-7</v>
          </cell>
          <cell r="M363">
            <v>0</v>
          </cell>
          <cell r="N363">
            <v>0</v>
          </cell>
          <cell r="P363">
            <v>1.1455267667770384E-9</v>
          </cell>
          <cell r="S363">
            <v>0</v>
          </cell>
          <cell r="T363">
            <v>0</v>
          </cell>
          <cell r="U363">
            <v>1.1455267667770384E-9</v>
          </cell>
          <cell r="V363">
            <v>0</v>
          </cell>
          <cell r="W363">
            <v>2.8378884507831871E-5</v>
          </cell>
        </row>
        <row r="364">
          <cell r="L364">
            <v>2.1979212760925293E-7</v>
          </cell>
          <cell r="M364">
            <v>0</v>
          </cell>
          <cell r="N364">
            <v>0</v>
          </cell>
          <cell r="P364">
            <v>1.1455267667770384E-9</v>
          </cell>
          <cell r="S364">
            <v>0</v>
          </cell>
          <cell r="T364">
            <v>0</v>
          </cell>
          <cell r="U364">
            <v>1.1455267667770384E-9</v>
          </cell>
          <cell r="V364">
            <v>0</v>
          </cell>
          <cell r="W364">
            <v>2.8378884507831871E-5</v>
          </cell>
        </row>
        <row r="365">
          <cell r="L365">
            <v>2.1979212760925293E-7</v>
          </cell>
          <cell r="M365">
            <v>0</v>
          </cell>
          <cell r="N365">
            <v>0</v>
          </cell>
          <cell r="P365">
            <v>1.1455267667770384E-9</v>
          </cell>
          <cell r="S365">
            <v>0</v>
          </cell>
          <cell r="T365">
            <v>0</v>
          </cell>
          <cell r="U365">
            <v>1.1455267667770384E-9</v>
          </cell>
          <cell r="V365">
            <v>0</v>
          </cell>
          <cell r="W365">
            <v>2.8378884507831871E-5</v>
          </cell>
        </row>
        <row r="366">
          <cell r="L366">
            <v>2.1979212760925293E-7</v>
          </cell>
          <cell r="M366">
            <v>0</v>
          </cell>
          <cell r="N366">
            <v>0</v>
          </cell>
          <cell r="P366">
            <v>1.1455267667770384E-9</v>
          </cell>
          <cell r="S366">
            <v>0</v>
          </cell>
          <cell r="T366">
            <v>0</v>
          </cell>
          <cell r="U366">
            <v>1.1455267667770384E-9</v>
          </cell>
          <cell r="V366">
            <v>0</v>
          </cell>
          <cell r="W366">
            <v>2.8378884507831871E-5</v>
          </cell>
        </row>
        <row r="367">
          <cell r="L367">
            <v>2.1979212760925293E-7</v>
          </cell>
          <cell r="M367">
            <v>0</v>
          </cell>
          <cell r="N367">
            <v>0</v>
          </cell>
          <cell r="P367">
            <v>1.1455267667770384E-9</v>
          </cell>
          <cell r="S367">
            <v>0</v>
          </cell>
          <cell r="T367">
            <v>0</v>
          </cell>
          <cell r="U367">
            <v>1.1455267667770384E-9</v>
          </cell>
          <cell r="V367">
            <v>0</v>
          </cell>
          <cell r="W367">
            <v>2.8378884507831871E-5</v>
          </cell>
        </row>
        <row r="368">
          <cell r="L368">
            <v>2.1979212760925293E-7</v>
          </cell>
          <cell r="M368">
            <v>0</v>
          </cell>
          <cell r="N368">
            <v>0</v>
          </cell>
          <cell r="P368">
            <v>1.1455267667770384E-9</v>
          </cell>
          <cell r="S368">
            <v>0</v>
          </cell>
          <cell r="T368">
            <v>0</v>
          </cell>
          <cell r="U368">
            <v>1.1455267667770384E-9</v>
          </cell>
          <cell r="V368">
            <v>0</v>
          </cell>
          <cell r="W368">
            <v>2.8378884507831871E-5</v>
          </cell>
        </row>
        <row r="369">
          <cell r="L369">
            <v>2.1979212760925293E-7</v>
          </cell>
          <cell r="M369">
            <v>0</v>
          </cell>
          <cell r="N369">
            <v>0</v>
          </cell>
          <cell r="P369">
            <v>1.1455267667770384E-9</v>
          </cell>
          <cell r="S369">
            <v>0</v>
          </cell>
          <cell r="T369">
            <v>0</v>
          </cell>
          <cell r="U369">
            <v>1.1455267667770384E-9</v>
          </cell>
          <cell r="V369">
            <v>0</v>
          </cell>
          <cell r="W369">
            <v>2.8378884507831871E-5</v>
          </cell>
        </row>
        <row r="370">
          <cell r="L370">
            <v>2.1979212760925293E-7</v>
          </cell>
          <cell r="M370">
            <v>0</v>
          </cell>
          <cell r="N370">
            <v>0</v>
          </cell>
          <cell r="P370">
            <v>1.1455267667770384E-9</v>
          </cell>
          <cell r="S370">
            <v>0</v>
          </cell>
          <cell r="T370">
            <v>0</v>
          </cell>
          <cell r="U370">
            <v>1.1455267667770384E-9</v>
          </cell>
          <cell r="V370">
            <v>0</v>
          </cell>
          <cell r="W370">
            <v>2.8378884507831871E-5</v>
          </cell>
        </row>
        <row r="371">
          <cell r="L371">
            <v>2.1979212760925293E-7</v>
          </cell>
          <cell r="M371">
            <v>0</v>
          </cell>
          <cell r="N371">
            <v>0</v>
          </cell>
          <cell r="P371">
            <v>1.1455267667770384E-9</v>
          </cell>
          <cell r="S371">
            <v>0</v>
          </cell>
          <cell r="T371">
            <v>0</v>
          </cell>
          <cell r="U371">
            <v>1.1455267667770384E-9</v>
          </cell>
          <cell r="V371">
            <v>0</v>
          </cell>
          <cell r="W371">
            <v>2.8378884507831871E-5</v>
          </cell>
        </row>
        <row r="372">
          <cell r="L372">
            <v>2.1979212760925293E-7</v>
          </cell>
          <cell r="M372">
            <v>0</v>
          </cell>
          <cell r="N372">
            <v>0</v>
          </cell>
          <cell r="P372">
            <v>1.1455267667770384E-9</v>
          </cell>
          <cell r="S372">
            <v>0</v>
          </cell>
          <cell r="T372">
            <v>0</v>
          </cell>
          <cell r="U372">
            <v>1.1455267667770384E-9</v>
          </cell>
          <cell r="V372">
            <v>0</v>
          </cell>
          <cell r="W372">
            <v>2.8378884507831871E-5</v>
          </cell>
        </row>
        <row r="373">
          <cell r="L373">
            <v>2.1979212760925293E-7</v>
          </cell>
          <cell r="M373">
            <v>0</v>
          </cell>
          <cell r="N373">
            <v>0</v>
          </cell>
          <cell r="P373">
            <v>1.1455267667770384E-9</v>
          </cell>
          <cell r="S373">
            <v>0</v>
          </cell>
          <cell r="T373">
            <v>0</v>
          </cell>
          <cell r="U373">
            <v>1.1455267667770384E-9</v>
          </cell>
          <cell r="V373">
            <v>0</v>
          </cell>
          <cell r="W373">
            <v>2.8378884507831871E-5</v>
          </cell>
        </row>
        <row r="374">
          <cell r="L374">
            <v>2.1979212760925293E-7</v>
          </cell>
          <cell r="M374">
            <v>0</v>
          </cell>
          <cell r="N374">
            <v>0</v>
          </cell>
          <cell r="P374">
            <v>1.1455267667770384E-9</v>
          </cell>
          <cell r="S374">
            <v>0</v>
          </cell>
          <cell r="T374">
            <v>0</v>
          </cell>
          <cell r="U374">
            <v>1.1455267667770384E-9</v>
          </cell>
          <cell r="V374">
            <v>0</v>
          </cell>
          <cell r="W374">
            <v>2.8378884507831871E-5</v>
          </cell>
        </row>
        <row r="375">
          <cell r="L375">
            <v>2.1979212760925293E-7</v>
          </cell>
          <cell r="M375">
            <v>0</v>
          </cell>
          <cell r="N375">
            <v>0</v>
          </cell>
          <cell r="P375">
            <v>1.1455267667770384E-9</v>
          </cell>
          <cell r="S375">
            <v>0</v>
          </cell>
          <cell r="T375">
            <v>0</v>
          </cell>
          <cell r="U375">
            <v>1.1455267667770384E-9</v>
          </cell>
          <cell r="V375">
            <v>0</v>
          </cell>
          <cell r="W375">
            <v>2.8378884507831871E-5</v>
          </cell>
        </row>
        <row r="376">
          <cell r="L376">
            <v>2.1979212760925293E-7</v>
          </cell>
          <cell r="M376">
            <v>0</v>
          </cell>
          <cell r="N376">
            <v>0</v>
          </cell>
          <cell r="P376">
            <v>1.1455267667770384E-9</v>
          </cell>
          <cell r="S376">
            <v>0</v>
          </cell>
          <cell r="T376">
            <v>0</v>
          </cell>
          <cell r="U376">
            <v>1.1455267667770384E-9</v>
          </cell>
          <cell r="V376">
            <v>0</v>
          </cell>
          <cell r="W376">
            <v>2.8378884507831871E-5</v>
          </cell>
        </row>
        <row r="377">
          <cell r="L377">
            <v>2.1979212760925293E-7</v>
          </cell>
          <cell r="M377">
            <v>0</v>
          </cell>
          <cell r="N377">
            <v>0</v>
          </cell>
          <cell r="P377">
            <v>1.1455267667770384E-9</v>
          </cell>
          <cell r="S377">
            <v>0</v>
          </cell>
          <cell r="T377">
            <v>0</v>
          </cell>
          <cell r="U377">
            <v>1.1455267667770384E-9</v>
          </cell>
          <cell r="V377">
            <v>0</v>
          </cell>
          <cell r="W377">
            <v>2.8378884507831871E-5</v>
          </cell>
        </row>
        <row r="378">
          <cell r="L378">
            <v>2.1979212760925293E-7</v>
          </cell>
          <cell r="M378">
            <v>0</v>
          </cell>
          <cell r="N378">
            <v>0</v>
          </cell>
          <cell r="P378">
            <v>1.1455267667770384E-9</v>
          </cell>
          <cell r="S378">
            <v>0</v>
          </cell>
          <cell r="T378">
            <v>0</v>
          </cell>
          <cell r="U378">
            <v>1.1455267667770384E-9</v>
          </cell>
          <cell r="V378">
            <v>0</v>
          </cell>
          <cell r="W378">
            <v>2.8378884507831871E-5</v>
          </cell>
        </row>
        <row r="379">
          <cell r="L379">
            <v>2.1979212760925293E-7</v>
          </cell>
          <cell r="M379">
            <v>0</v>
          </cell>
          <cell r="N379">
            <v>0</v>
          </cell>
          <cell r="P379">
            <v>1.1455267667770384E-9</v>
          </cell>
          <cell r="S379">
            <v>0</v>
          </cell>
          <cell r="T379">
            <v>0</v>
          </cell>
          <cell r="U379">
            <v>1.1455267667770384E-9</v>
          </cell>
          <cell r="V379">
            <v>0</v>
          </cell>
          <cell r="W379">
            <v>2.8378884507831871E-5</v>
          </cell>
        </row>
        <row r="380">
          <cell r="L380">
            <v>2.1979212760925293E-7</v>
          </cell>
          <cell r="M380">
            <v>0</v>
          </cell>
          <cell r="N380">
            <v>0</v>
          </cell>
          <cell r="P380">
            <v>1.1455267667770384E-9</v>
          </cell>
          <cell r="S380">
            <v>0</v>
          </cell>
          <cell r="T380">
            <v>0</v>
          </cell>
          <cell r="U380">
            <v>1.1455267667770384E-9</v>
          </cell>
          <cell r="V380">
            <v>0</v>
          </cell>
          <cell r="W380">
            <v>2.8378884507831871E-5</v>
          </cell>
        </row>
        <row r="381">
          <cell r="L381">
            <v>2.1979212760925293E-7</v>
          </cell>
          <cell r="M381">
            <v>0</v>
          </cell>
          <cell r="N381">
            <v>0</v>
          </cell>
          <cell r="P381">
            <v>1.1455267667770384E-9</v>
          </cell>
          <cell r="S381">
            <v>0</v>
          </cell>
          <cell r="T381">
            <v>0</v>
          </cell>
          <cell r="U381">
            <v>1.1455267667770384E-9</v>
          </cell>
          <cell r="V381">
            <v>0</v>
          </cell>
          <cell r="W381">
            <v>2.8378884507831871E-5</v>
          </cell>
        </row>
        <row r="382">
          <cell r="L382">
            <v>2.1979212760925293E-7</v>
          </cell>
          <cell r="M382">
            <v>0</v>
          </cell>
          <cell r="N382">
            <v>0</v>
          </cell>
          <cell r="P382">
            <v>1.1455267667770384E-9</v>
          </cell>
          <cell r="S382">
            <v>0</v>
          </cell>
          <cell r="T382">
            <v>0</v>
          </cell>
          <cell r="U382">
            <v>1.1455267667770384E-9</v>
          </cell>
          <cell r="V382">
            <v>0</v>
          </cell>
          <cell r="W382">
            <v>2.8378884507831871E-5</v>
          </cell>
        </row>
        <row r="383">
          <cell r="L383">
            <v>2.1979212760925293E-7</v>
          </cell>
          <cell r="M383">
            <v>0</v>
          </cell>
          <cell r="N383">
            <v>0</v>
          </cell>
          <cell r="P383">
            <v>1.1455267667770384E-9</v>
          </cell>
          <cell r="S383">
            <v>0</v>
          </cell>
          <cell r="T383">
            <v>0</v>
          </cell>
          <cell r="U383">
            <v>1.1455267667770384E-9</v>
          </cell>
          <cell r="V383">
            <v>0</v>
          </cell>
          <cell r="W383">
            <v>2.8378884507831871E-5</v>
          </cell>
        </row>
        <row r="384">
          <cell r="L384">
            <v>2.1979212760925293E-7</v>
          </cell>
          <cell r="M384">
            <v>0</v>
          </cell>
          <cell r="N384">
            <v>0</v>
          </cell>
          <cell r="P384">
            <v>1.1455267667770384E-9</v>
          </cell>
          <cell r="S384">
            <v>0</v>
          </cell>
          <cell r="T384">
            <v>0</v>
          </cell>
          <cell r="U384">
            <v>1.1455267667770384E-9</v>
          </cell>
          <cell r="V384">
            <v>0</v>
          </cell>
          <cell r="W384">
            <v>2.8378884507831871E-5</v>
          </cell>
        </row>
        <row r="385">
          <cell r="L385">
            <v>2.1979212760925293E-7</v>
          </cell>
          <cell r="M385">
            <v>0</v>
          </cell>
          <cell r="N385">
            <v>0</v>
          </cell>
          <cell r="P385">
            <v>1.1455267667770384E-9</v>
          </cell>
          <cell r="S385">
            <v>0</v>
          </cell>
          <cell r="T385">
            <v>0</v>
          </cell>
          <cell r="U385">
            <v>1.1455267667770384E-9</v>
          </cell>
          <cell r="V385">
            <v>0</v>
          </cell>
          <cell r="W385">
            <v>2.8378884507831871E-5</v>
          </cell>
        </row>
        <row r="386">
          <cell r="L386">
            <v>2.1979212760925293E-7</v>
          </cell>
          <cell r="M386">
            <v>0</v>
          </cell>
          <cell r="N386">
            <v>0</v>
          </cell>
          <cell r="P386">
            <v>1.1455267667770384E-9</v>
          </cell>
          <cell r="S386">
            <v>0</v>
          </cell>
          <cell r="T386">
            <v>0</v>
          </cell>
          <cell r="U386">
            <v>1.1455267667770384E-9</v>
          </cell>
          <cell r="V386">
            <v>0</v>
          </cell>
          <cell r="W386">
            <v>2.8378884507831871E-5</v>
          </cell>
        </row>
        <row r="387">
          <cell r="L387">
            <v>2.1979212760925293E-7</v>
          </cell>
          <cell r="M387">
            <v>0</v>
          </cell>
          <cell r="N387">
            <v>0</v>
          </cell>
          <cell r="P387">
            <v>1.1455267667770384E-9</v>
          </cell>
          <cell r="S387">
            <v>0</v>
          </cell>
          <cell r="T387">
            <v>0</v>
          </cell>
          <cell r="U387">
            <v>1.1455267667770384E-9</v>
          </cell>
          <cell r="V387">
            <v>0</v>
          </cell>
          <cell r="W387">
            <v>2.8378884507831871E-5</v>
          </cell>
        </row>
        <row r="388">
          <cell r="L388">
            <v>2.1979212760925293E-7</v>
          </cell>
          <cell r="M388">
            <v>0</v>
          </cell>
          <cell r="N388">
            <v>0</v>
          </cell>
          <cell r="P388">
            <v>1.1455267667770384E-9</v>
          </cell>
          <cell r="S388">
            <v>0</v>
          </cell>
          <cell r="T388">
            <v>0</v>
          </cell>
          <cell r="U388">
            <v>1.1455267667770384E-9</v>
          </cell>
          <cell r="V388">
            <v>0</v>
          </cell>
          <cell r="W388">
            <v>2.8378884507831871E-5</v>
          </cell>
        </row>
        <row r="389">
          <cell r="L389">
            <v>2.1979212760925293E-7</v>
          </cell>
          <cell r="M389">
            <v>0</v>
          </cell>
          <cell r="N389">
            <v>0</v>
          </cell>
          <cell r="P389">
            <v>1.1455267667770384E-9</v>
          </cell>
          <cell r="S389">
            <v>0</v>
          </cell>
          <cell r="T389">
            <v>0</v>
          </cell>
          <cell r="U389">
            <v>1.1455267667770384E-9</v>
          </cell>
          <cell r="V389">
            <v>0</v>
          </cell>
          <cell r="W389">
            <v>2.8378884507831871E-5</v>
          </cell>
        </row>
        <row r="390">
          <cell r="L390">
            <v>2.1979212760925293E-7</v>
          </cell>
          <cell r="M390">
            <v>0</v>
          </cell>
          <cell r="N390">
            <v>0</v>
          </cell>
          <cell r="P390">
            <v>1.1455267667770384E-9</v>
          </cell>
          <cell r="S390">
            <v>0</v>
          </cell>
          <cell r="T390">
            <v>0</v>
          </cell>
          <cell r="U390">
            <v>1.1455267667770384E-9</v>
          </cell>
          <cell r="V390">
            <v>0</v>
          </cell>
          <cell r="W390">
            <v>2.8378884507831871E-5</v>
          </cell>
        </row>
        <row r="391">
          <cell r="L391">
            <v>2.1979212760925293E-7</v>
          </cell>
          <cell r="M391">
            <v>0</v>
          </cell>
          <cell r="N391">
            <v>0</v>
          </cell>
          <cell r="P391">
            <v>1.1455267667770384E-9</v>
          </cell>
          <cell r="S391">
            <v>0</v>
          </cell>
          <cell r="T391">
            <v>0</v>
          </cell>
          <cell r="U391">
            <v>1.1455267667770384E-9</v>
          </cell>
          <cell r="V391">
            <v>0</v>
          </cell>
          <cell r="W391">
            <v>2.8378884507831871E-5</v>
          </cell>
        </row>
        <row r="392">
          <cell r="L392">
            <v>2.1979212760925293E-7</v>
          </cell>
          <cell r="M392">
            <v>0</v>
          </cell>
          <cell r="N392">
            <v>0</v>
          </cell>
          <cell r="P392">
            <v>1.1455267667770384E-9</v>
          </cell>
          <cell r="S392">
            <v>0</v>
          </cell>
          <cell r="T392">
            <v>0</v>
          </cell>
          <cell r="U392">
            <v>1.1455267667770384E-9</v>
          </cell>
          <cell r="V392">
            <v>0</v>
          </cell>
          <cell r="W392">
            <v>2.8378884507831871E-5</v>
          </cell>
        </row>
        <row r="393">
          <cell r="L393">
            <v>2.1979212760925293E-7</v>
          </cell>
          <cell r="M393">
            <v>0</v>
          </cell>
          <cell r="N393">
            <v>0</v>
          </cell>
          <cell r="P393">
            <v>1.1455267667770384E-9</v>
          </cell>
          <cell r="S393">
            <v>0</v>
          </cell>
          <cell r="T393">
            <v>0</v>
          </cell>
          <cell r="U393">
            <v>1.1455267667770384E-9</v>
          </cell>
          <cell r="V393">
            <v>0</v>
          </cell>
          <cell r="W393">
            <v>2.8378884507831871E-5</v>
          </cell>
        </row>
        <row r="394">
          <cell r="L394">
            <v>2.1979212760925293E-7</v>
          </cell>
          <cell r="M394">
            <v>0</v>
          </cell>
          <cell r="N394">
            <v>0</v>
          </cell>
          <cell r="P394">
            <v>1.1455267667770384E-9</v>
          </cell>
          <cell r="S394">
            <v>0</v>
          </cell>
          <cell r="T394">
            <v>0</v>
          </cell>
          <cell r="U394">
            <v>1.1455267667770384E-9</v>
          </cell>
          <cell r="V394">
            <v>0</v>
          </cell>
          <cell r="W394">
            <v>2.8378884507831871E-5</v>
          </cell>
        </row>
        <row r="395">
          <cell r="L395">
            <v>2.1979212760925293E-7</v>
          </cell>
          <cell r="M395">
            <v>0</v>
          </cell>
          <cell r="N395">
            <v>0</v>
          </cell>
          <cell r="P395">
            <v>1.1455267667770384E-9</v>
          </cell>
          <cell r="S395">
            <v>0</v>
          </cell>
          <cell r="T395">
            <v>0</v>
          </cell>
          <cell r="U395">
            <v>1.1455267667770384E-9</v>
          </cell>
          <cell r="V395">
            <v>0</v>
          </cell>
          <cell r="W395">
            <v>2.8378884507831871E-5</v>
          </cell>
        </row>
        <row r="396">
          <cell r="L396">
            <v>2.1979212760925293E-7</v>
          </cell>
          <cell r="M396">
            <v>0</v>
          </cell>
          <cell r="N396">
            <v>0</v>
          </cell>
          <cell r="P396">
            <v>1.1455267667770384E-9</v>
          </cell>
          <cell r="S396">
            <v>0</v>
          </cell>
          <cell r="T396">
            <v>0</v>
          </cell>
          <cell r="U396">
            <v>1.1455267667770384E-9</v>
          </cell>
          <cell r="V396">
            <v>0</v>
          </cell>
          <cell r="W396">
            <v>2.8378884507831871E-5</v>
          </cell>
        </row>
        <row r="397">
          <cell r="L397">
            <v>2.1979212760925293E-7</v>
          </cell>
          <cell r="M397">
            <v>0</v>
          </cell>
          <cell r="N397">
            <v>0</v>
          </cell>
          <cell r="P397">
            <v>1.1455267667770384E-9</v>
          </cell>
          <cell r="S397">
            <v>0</v>
          </cell>
          <cell r="T397">
            <v>0</v>
          </cell>
          <cell r="U397">
            <v>1.1455267667770384E-9</v>
          </cell>
          <cell r="V397">
            <v>0</v>
          </cell>
          <cell r="W397">
            <v>2.8378884507831871E-5</v>
          </cell>
        </row>
        <row r="398">
          <cell r="L398">
            <v>2.1979212760925293E-7</v>
          </cell>
          <cell r="M398">
            <v>0</v>
          </cell>
          <cell r="N398">
            <v>0</v>
          </cell>
          <cell r="P398">
            <v>1.1455267667770384E-9</v>
          </cell>
          <cell r="S398">
            <v>0</v>
          </cell>
          <cell r="T398">
            <v>0</v>
          </cell>
          <cell r="U398">
            <v>1.1455267667770384E-9</v>
          </cell>
          <cell r="V398">
            <v>0</v>
          </cell>
          <cell r="W398">
            <v>2.8378884507831871E-5</v>
          </cell>
        </row>
        <row r="399">
          <cell r="L399">
            <v>2.1979212760925293E-7</v>
          </cell>
          <cell r="M399">
            <v>0</v>
          </cell>
          <cell r="N399">
            <v>0</v>
          </cell>
          <cell r="P399">
            <v>1.1455267667770384E-9</v>
          </cell>
          <cell r="S399">
            <v>0</v>
          </cell>
          <cell r="T399">
            <v>0</v>
          </cell>
          <cell r="U399">
            <v>1.1455267667770384E-9</v>
          </cell>
          <cell r="V399">
            <v>0</v>
          </cell>
          <cell r="W399">
            <v>2.8378884507831871E-5</v>
          </cell>
        </row>
        <row r="400">
          <cell r="L400">
            <v>2.1979212760925293E-7</v>
          </cell>
          <cell r="M400">
            <v>0</v>
          </cell>
          <cell r="N400">
            <v>0</v>
          </cell>
          <cell r="P400">
            <v>1.1455267667770384E-9</v>
          </cell>
          <cell r="S400">
            <v>0</v>
          </cell>
          <cell r="T400">
            <v>0</v>
          </cell>
          <cell r="U400">
            <v>1.1455267667770384E-9</v>
          </cell>
          <cell r="V400">
            <v>0</v>
          </cell>
          <cell r="W400">
            <v>2.8378884507831871E-5</v>
          </cell>
        </row>
        <row r="401">
          <cell r="L401">
            <v>2.1979212760925293E-7</v>
          </cell>
          <cell r="M401">
            <v>0</v>
          </cell>
          <cell r="N401">
            <v>0</v>
          </cell>
          <cell r="P401">
            <v>1.1455267667770384E-9</v>
          </cell>
          <cell r="S401">
            <v>0</v>
          </cell>
          <cell r="T401">
            <v>0</v>
          </cell>
          <cell r="U401">
            <v>1.1455267667770384E-9</v>
          </cell>
          <cell r="V401">
            <v>0</v>
          </cell>
          <cell r="W401">
            <v>2.8378884507831871E-5</v>
          </cell>
        </row>
        <row r="402">
          <cell r="L402">
            <v>2.1979212760925293E-7</v>
          </cell>
          <cell r="M402">
            <v>0</v>
          </cell>
          <cell r="N402">
            <v>0</v>
          </cell>
          <cell r="P402">
            <v>1.1455267667770384E-9</v>
          </cell>
          <cell r="S402">
            <v>0</v>
          </cell>
          <cell r="T402">
            <v>0</v>
          </cell>
          <cell r="U402">
            <v>1.1455267667770384E-9</v>
          </cell>
          <cell r="V402">
            <v>0</v>
          </cell>
          <cell r="W402">
            <v>2.8378884507831871E-5</v>
          </cell>
        </row>
        <row r="403">
          <cell r="L403">
            <v>2.1979212760925293E-7</v>
          </cell>
          <cell r="M403">
            <v>0</v>
          </cell>
          <cell r="N403">
            <v>0</v>
          </cell>
          <cell r="P403">
            <v>1.1455267667770384E-9</v>
          </cell>
          <cell r="S403">
            <v>0</v>
          </cell>
          <cell r="T403">
            <v>0</v>
          </cell>
          <cell r="U403">
            <v>1.1455267667770384E-9</v>
          </cell>
          <cell r="V403">
            <v>0</v>
          </cell>
          <cell r="W403">
            <v>2.8378884507831871E-5</v>
          </cell>
        </row>
        <row r="404">
          <cell r="L404">
            <v>2.1979212760925293E-7</v>
          </cell>
          <cell r="M404">
            <v>0</v>
          </cell>
          <cell r="N404">
            <v>0</v>
          </cell>
          <cell r="P404">
            <v>1.1455267667770384E-9</v>
          </cell>
          <cell r="S404">
            <v>0</v>
          </cell>
          <cell r="T404">
            <v>0</v>
          </cell>
          <cell r="U404">
            <v>1.1455267667770384E-9</v>
          </cell>
          <cell r="V404">
            <v>0</v>
          </cell>
          <cell r="W404">
            <v>2.8378884507831871E-5</v>
          </cell>
        </row>
        <row r="405">
          <cell r="L405">
            <v>2.1979212760925293E-7</v>
          </cell>
          <cell r="M405">
            <v>0</v>
          </cell>
          <cell r="N405">
            <v>0</v>
          </cell>
          <cell r="P405">
            <v>1.1455267667770384E-9</v>
          </cell>
          <cell r="S405">
            <v>0</v>
          </cell>
          <cell r="T405">
            <v>0</v>
          </cell>
          <cell r="U405">
            <v>1.1455267667770384E-9</v>
          </cell>
          <cell r="V405">
            <v>0</v>
          </cell>
          <cell r="W405">
            <v>2.8378884507831871E-5</v>
          </cell>
        </row>
        <row r="406">
          <cell r="L406">
            <v>2.1979212760925293E-7</v>
          </cell>
          <cell r="M406">
            <v>0</v>
          </cell>
          <cell r="N406">
            <v>0</v>
          </cell>
          <cell r="P406">
            <v>1.1455267667770384E-9</v>
          </cell>
          <cell r="S406">
            <v>0</v>
          </cell>
          <cell r="T406">
            <v>0</v>
          </cell>
          <cell r="U406">
            <v>1.1455267667770384E-9</v>
          </cell>
          <cell r="V406">
            <v>0</v>
          </cell>
          <cell r="W406">
            <v>2.8378884507831871E-5</v>
          </cell>
        </row>
        <row r="407">
          <cell r="L407">
            <v>2.1979212760925293E-7</v>
          </cell>
          <cell r="M407">
            <v>0</v>
          </cell>
          <cell r="N407">
            <v>0</v>
          </cell>
          <cell r="P407">
            <v>1.1455267667770384E-9</v>
          </cell>
          <cell r="S407">
            <v>0</v>
          </cell>
          <cell r="T407">
            <v>0</v>
          </cell>
          <cell r="U407">
            <v>1.1455267667770384E-9</v>
          </cell>
          <cell r="V407">
            <v>0</v>
          </cell>
          <cell r="W407">
            <v>2.8378884507831871E-5</v>
          </cell>
        </row>
        <row r="408">
          <cell r="L408">
            <v>2.1979212760925293E-7</v>
          </cell>
          <cell r="M408">
            <v>0</v>
          </cell>
          <cell r="N408">
            <v>0</v>
          </cell>
          <cell r="P408">
            <v>1.1455267667770384E-9</v>
          </cell>
          <cell r="S408">
            <v>0</v>
          </cell>
          <cell r="T408">
            <v>0</v>
          </cell>
          <cell r="U408">
            <v>1.1455267667770384E-9</v>
          </cell>
          <cell r="V408">
            <v>0</v>
          </cell>
          <cell r="W408">
            <v>2.8378884507831871E-5</v>
          </cell>
        </row>
        <row r="409">
          <cell r="L409">
            <v>2.1979212760925293E-7</v>
          </cell>
          <cell r="M409">
            <v>0</v>
          </cell>
          <cell r="N409">
            <v>0</v>
          </cell>
          <cell r="P409">
            <v>1.1455267667770384E-9</v>
          </cell>
          <cell r="S409">
            <v>0</v>
          </cell>
          <cell r="T409">
            <v>0</v>
          </cell>
          <cell r="U409">
            <v>1.1455267667770384E-9</v>
          </cell>
          <cell r="V409">
            <v>0</v>
          </cell>
          <cell r="W409">
            <v>2.8378884507831871E-5</v>
          </cell>
        </row>
        <row r="410">
          <cell r="L410">
            <v>2.1979212760925293E-7</v>
          </cell>
          <cell r="M410">
            <v>0</v>
          </cell>
          <cell r="N410">
            <v>0</v>
          </cell>
          <cell r="P410">
            <v>1.1455267667770384E-9</v>
          </cell>
          <cell r="S410">
            <v>0</v>
          </cell>
          <cell r="T410">
            <v>0</v>
          </cell>
          <cell r="U410">
            <v>1.1455267667770384E-9</v>
          </cell>
          <cell r="V410">
            <v>0</v>
          </cell>
          <cell r="W410">
            <v>2.8378884507831871E-5</v>
          </cell>
        </row>
        <row r="411">
          <cell r="L411">
            <v>2.1979212760925293E-7</v>
          </cell>
          <cell r="M411">
            <v>0</v>
          </cell>
          <cell r="N411">
            <v>0</v>
          </cell>
          <cell r="P411">
            <v>1.1455267667770384E-9</v>
          </cell>
          <cell r="S411">
            <v>0</v>
          </cell>
          <cell r="T411">
            <v>0</v>
          </cell>
          <cell r="U411">
            <v>1.1455267667770384E-9</v>
          </cell>
          <cell r="V411">
            <v>0</v>
          </cell>
          <cell r="W411">
            <v>2.8378884507831871E-5</v>
          </cell>
        </row>
        <row r="412">
          <cell r="L412">
            <v>2.1979212760925293E-7</v>
          </cell>
          <cell r="M412">
            <v>0</v>
          </cell>
          <cell r="N412">
            <v>0</v>
          </cell>
          <cell r="P412">
            <v>1.1455267667770384E-9</v>
          </cell>
          <cell r="S412">
            <v>0</v>
          </cell>
          <cell r="T412">
            <v>0</v>
          </cell>
          <cell r="U412">
            <v>1.1455267667770384E-9</v>
          </cell>
          <cell r="V412">
            <v>0</v>
          </cell>
          <cell r="W412">
            <v>2.8378884507831871E-5</v>
          </cell>
        </row>
        <row r="413">
          <cell r="L413">
            <v>2.1979212760925293E-7</v>
          </cell>
          <cell r="M413">
            <v>0</v>
          </cell>
          <cell r="N413">
            <v>0</v>
          </cell>
          <cell r="P413">
            <v>1.1455267667770384E-9</v>
          </cell>
          <cell r="S413">
            <v>0</v>
          </cell>
          <cell r="T413">
            <v>0</v>
          </cell>
          <cell r="U413">
            <v>1.1455267667770384E-9</v>
          </cell>
          <cell r="V413">
            <v>0</v>
          </cell>
          <cell r="W413">
            <v>2.8378884507831871E-5</v>
          </cell>
        </row>
        <row r="414">
          <cell r="L414">
            <v>2.1979212760925293E-7</v>
          </cell>
          <cell r="M414">
            <v>0</v>
          </cell>
          <cell r="N414">
            <v>0</v>
          </cell>
          <cell r="P414">
            <v>1.1455267667770384E-9</v>
          </cell>
          <cell r="S414">
            <v>0</v>
          </cell>
          <cell r="T414">
            <v>0</v>
          </cell>
          <cell r="U414">
            <v>1.1455267667770384E-9</v>
          </cell>
          <cell r="V414">
            <v>0</v>
          </cell>
          <cell r="W414">
            <v>2.8378884507831871E-5</v>
          </cell>
        </row>
        <row r="415">
          <cell r="L415">
            <v>2.1979212760925293E-7</v>
          </cell>
          <cell r="M415">
            <v>0</v>
          </cell>
          <cell r="N415">
            <v>0</v>
          </cell>
          <cell r="P415">
            <v>1.1455267667770384E-9</v>
          </cell>
          <cell r="S415">
            <v>0</v>
          </cell>
          <cell r="T415">
            <v>0</v>
          </cell>
          <cell r="U415">
            <v>1.1455267667770384E-9</v>
          </cell>
          <cell r="V415">
            <v>0</v>
          </cell>
          <cell r="W415">
            <v>2.8378884507831871E-5</v>
          </cell>
        </row>
        <row r="416">
          <cell r="L416">
            <v>2.1979212760925293E-7</v>
          </cell>
          <cell r="M416">
            <v>0</v>
          </cell>
          <cell r="N416">
            <v>0</v>
          </cell>
          <cell r="P416">
            <v>1.1455267667770384E-9</v>
          </cell>
          <cell r="S416">
            <v>0</v>
          </cell>
          <cell r="T416">
            <v>0</v>
          </cell>
          <cell r="U416">
            <v>1.1455267667770384E-9</v>
          </cell>
          <cell r="V416">
            <v>0</v>
          </cell>
          <cell r="W416">
            <v>2.8378884507831871E-5</v>
          </cell>
        </row>
        <row r="417">
          <cell r="L417">
            <v>2.1979212760925293E-7</v>
          </cell>
          <cell r="M417">
            <v>0</v>
          </cell>
          <cell r="N417">
            <v>0</v>
          </cell>
          <cell r="P417">
            <v>1.1455267667770384E-9</v>
          </cell>
          <cell r="S417">
            <v>0</v>
          </cell>
          <cell r="T417">
            <v>0</v>
          </cell>
          <cell r="U417">
            <v>1.1455267667770384E-9</v>
          </cell>
          <cell r="V417">
            <v>0</v>
          </cell>
          <cell r="W417">
            <v>2.8378884507831871E-5</v>
          </cell>
        </row>
        <row r="418">
          <cell r="L418">
            <v>2.1979212760925293E-7</v>
          </cell>
          <cell r="M418">
            <v>0</v>
          </cell>
          <cell r="N418">
            <v>0</v>
          </cell>
          <cell r="P418">
            <v>1.1455267667770384E-9</v>
          </cell>
          <cell r="S418">
            <v>0</v>
          </cell>
          <cell r="T418">
            <v>0</v>
          </cell>
          <cell r="U418">
            <v>1.1455267667770384E-9</v>
          </cell>
          <cell r="V418">
            <v>0</v>
          </cell>
          <cell r="W418">
            <v>2.8378884507831871E-5</v>
          </cell>
        </row>
        <row r="419">
          <cell r="L419">
            <v>2.1979212760925293E-7</v>
          </cell>
          <cell r="M419">
            <v>0</v>
          </cell>
          <cell r="N419">
            <v>0</v>
          </cell>
          <cell r="P419">
            <v>1.1455267667770384E-9</v>
          </cell>
          <cell r="S419">
            <v>0</v>
          </cell>
          <cell r="T419">
            <v>0</v>
          </cell>
          <cell r="U419">
            <v>1.1455267667770384E-9</v>
          </cell>
          <cell r="V419">
            <v>0</v>
          </cell>
          <cell r="W419">
            <v>2.8378884507831871E-5</v>
          </cell>
        </row>
        <row r="420">
          <cell r="L420">
            <v>2.1979212760925293E-7</v>
          </cell>
          <cell r="M420">
            <v>0</v>
          </cell>
          <cell r="N420">
            <v>0</v>
          </cell>
          <cell r="P420">
            <v>1.1455267667770384E-9</v>
          </cell>
          <cell r="S420">
            <v>0</v>
          </cell>
          <cell r="T420">
            <v>0</v>
          </cell>
          <cell r="U420">
            <v>1.1455267667770384E-9</v>
          </cell>
          <cell r="V420">
            <v>0</v>
          </cell>
          <cell r="W420">
            <v>2.8378884507831871E-5</v>
          </cell>
        </row>
        <row r="421">
          <cell r="L421">
            <v>2.1979212760925293E-7</v>
          </cell>
          <cell r="M421">
            <v>0</v>
          </cell>
          <cell r="N421">
            <v>0</v>
          </cell>
          <cell r="P421">
            <v>1.1455267667770384E-9</v>
          </cell>
          <cell r="S421">
            <v>0</v>
          </cell>
          <cell r="T421">
            <v>0</v>
          </cell>
          <cell r="U421">
            <v>1.1455267667770384E-9</v>
          </cell>
          <cell r="V421">
            <v>0</v>
          </cell>
          <cell r="W421">
            <v>2.8378884507831871E-5</v>
          </cell>
        </row>
        <row r="422">
          <cell r="L422">
            <v>2.1979212760925293E-7</v>
          </cell>
          <cell r="M422">
            <v>0</v>
          </cell>
          <cell r="N422">
            <v>0</v>
          </cell>
          <cell r="P422">
            <v>1.1455267667770384E-9</v>
          </cell>
          <cell r="S422">
            <v>0</v>
          </cell>
          <cell r="T422">
            <v>0</v>
          </cell>
          <cell r="U422">
            <v>1.1455267667770384E-9</v>
          </cell>
          <cell r="V422">
            <v>0</v>
          </cell>
          <cell r="W422">
            <v>2.8378884507831871E-5</v>
          </cell>
        </row>
        <row r="423">
          <cell r="L423">
            <v>2.1979212760925293E-7</v>
          </cell>
          <cell r="M423">
            <v>0</v>
          </cell>
          <cell r="N423">
            <v>0</v>
          </cell>
          <cell r="P423">
            <v>1.1455267667770384E-9</v>
          </cell>
          <cell r="S423">
            <v>0</v>
          </cell>
          <cell r="T423">
            <v>0</v>
          </cell>
          <cell r="U423">
            <v>1.1455267667770384E-9</v>
          </cell>
          <cell r="V423">
            <v>0</v>
          </cell>
          <cell r="W423">
            <v>2.8378884507831871E-5</v>
          </cell>
        </row>
        <row r="424">
          <cell r="L424">
            <v>2.1979212760925293E-7</v>
          </cell>
          <cell r="M424">
            <v>0</v>
          </cell>
          <cell r="N424">
            <v>0</v>
          </cell>
          <cell r="P424">
            <v>1.1455267667770384E-9</v>
          </cell>
          <cell r="S424">
            <v>0</v>
          </cell>
          <cell r="T424">
            <v>0</v>
          </cell>
          <cell r="U424">
            <v>1.1455267667770384E-9</v>
          </cell>
          <cell r="V424">
            <v>0</v>
          </cell>
          <cell r="W424">
            <v>2.8378884507831871E-5</v>
          </cell>
        </row>
        <row r="425">
          <cell r="L425">
            <v>2.1979212760925293E-7</v>
          </cell>
          <cell r="M425">
            <v>0</v>
          </cell>
          <cell r="N425">
            <v>0</v>
          </cell>
          <cell r="P425">
            <v>1.1455267667770384E-9</v>
          </cell>
          <cell r="S425">
            <v>0</v>
          </cell>
          <cell r="T425">
            <v>0</v>
          </cell>
          <cell r="U425">
            <v>1.1455267667770384E-9</v>
          </cell>
          <cell r="V425">
            <v>0</v>
          </cell>
          <cell r="W425">
            <v>2.8378884507831871E-5</v>
          </cell>
        </row>
        <row r="426">
          <cell r="L426">
            <v>2.1979212760925293E-7</v>
          </cell>
          <cell r="M426">
            <v>0</v>
          </cell>
          <cell r="N426">
            <v>0</v>
          </cell>
          <cell r="P426">
            <v>1.1455267667770384E-9</v>
          </cell>
          <cell r="S426">
            <v>0</v>
          </cell>
          <cell r="T426">
            <v>0</v>
          </cell>
          <cell r="U426">
            <v>1.1455267667770384E-9</v>
          </cell>
          <cell r="V426">
            <v>0</v>
          </cell>
          <cell r="W426">
            <v>2.8378884507831871E-5</v>
          </cell>
        </row>
        <row r="427">
          <cell r="L427">
            <v>2.1979212760925293E-7</v>
          </cell>
          <cell r="M427">
            <v>0</v>
          </cell>
          <cell r="N427">
            <v>0</v>
          </cell>
          <cell r="P427">
            <v>1.1455267667770384E-9</v>
          </cell>
          <cell r="S427">
            <v>0</v>
          </cell>
          <cell r="T427">
            <v>0</v>
          </cell>
          <cell r="U427">
            <v>1.1455267667770384E-9</v>
          </cell>
          <cell r="V427">
            <v>0</v>
          </cell>
          <cell r="W427">
            <v>2.8378884507831871E-5</v>
          </cell>
        </row>
        <row r="428">
          <cell r="L428">
            <v>2.1979212760925293E-7</v>
          </cell>
          <cell r="M428">
            <v>0</v>
          </cell>
          <cell r="N428">
            <v>0</v>
          </cell>
          <cell r="P428">
            <v>1.1455267667770384E-9</v>
          </cell>
          <cell r="S428">
            <v>0</v>
          </cell>
          <cell r="T428">
            <v>0</v>
          </cell>
          <cell r="U428">
            <v>1.1455267667770384E-9</v>
          </cell>
          <cell r="V428">
            <v>0</v>
          </cell>
          <cell r="W428">
            <v>2.8378884507831871E-5</v>
          </cell>
        </row>
        <row r="429">
          <cell r="L429">
            <v>2.1979212760925293E-7</v>
          </cell>
          <cell r="M429">
            <v>0</v>
          </cell>
          <cell r="N429">
            <v>0</v>
          </cell>
          <cell r="P429">
            <v>1.1455267667770384E-9</v>
          </cell>
          <cell r="S429">
            <v>0</v>
          </cell>
          <cell r="T429">
            <v>0</v>
          </cell>
          <cell r="U429">
            <v>1.1455267667770384E-9</v>
          </cell>
          <cell r="V429">
            <v>0</v>
          </cell>
          <cell r="W429">
            <v>2.8378884507831871E-5</v>
          </cell>
        </row>
      </sheetData>
      <sheetData sheetId="8" refreshError="1">
        <row r="5">
          <cell r="L5">
            <v>0.10787278402377048</v>
          </cell>
        </row>
        <row r="8">
          <cell r="L8">
            <v>1.8661976953238879</v>
          </cell>
        </row>
        <row r="9">
          <cell r="L9">
            <v>0</v>
          </cell>
        </row>
        <row r="10">
          <cell r="L10">
            <v>0</v>
          </cell>
        </row>
      </sheetData>
      <sheetData sheetId="9" refreshError="1">
        <row r="4">
          <cell r="Q4">
            <v>1.684839662630111E-5</v>
          </cell>
          <cell r="R4" t="str">
            <v>Aaa</v>
          </cell>
          <cell r="S4">
            <v>6.3490004771724466</v>
          </cell>
          <cell r="T4" t="str">
            <v>Aaa</v>
          </cell>
          <cell r="U4">
            <v>1.2195121951219512</v>
          </cell>
          <cell r="V4">
            <v>1.5</v>
          </cell>
          <cell r="W4">
            <v>1.3716501379525043</v>
          </cell>
          <cell r="X4" t="e">
            <v>#N/A</v>
          </cell>
          <cell r="Y4">
            <v>0.255</v>
          </cell>
        </row>
        <row r="5">
          <cell r="C5">
            <v>492.30521741068873</v>
          </cell>
          <cell r="D5">
            <v>5</v>
          </cell>
          <cell r="E5">
            <v>0.63796094749999988</v>
          </cell>
          <cell r="F5">
            <v>7.8978396836479989</v>
          </cell>
          <cell r="G5">
            <v>3.2374559051889851E-2</v>
          </cell>
          <cell r="Q5">
            <v>6.1442836886271834E-4</v>
          </cell>
          <cell r="R5" t="str">
            <v>Aa2</v>
          </cell>
          <cell r="S5">
            <v>9.5484516748701171</v>
          </cell>
          <cell r="T5" t="str">
            <v>Aa2</v>
          </cell>
          <cell r="U5">
            <v>1.1382113821138211</v>
          </cell>
          <cell r="V5">
            <v>1.4</v>
          </cell>
          <cell r="W5">
            <v>1.2802067954223373</v>
          </cell>
          <cell r="X5" t="e">
            <v>#N/A</v>
          </cell>
          <cell r="Y5">
            <v>0.255</v>
          </cell>
          <cell r="AB5" t="str">
            <v>Aaa</v>
          </cell>
        </row>
        <row r="6">
          <cell r="C6">
            <v>1610.0729583631612</v>
          </cell>
          <cell r="D6">
            <v>2</v>
          </cell>
          <cell r="E6">
            <v>0.36203905250000001</v>
          </cell>
          <cell r="F6">
            <v>8.1069508739890566</v>
          </cell>
          <cell r="G6">
            <v>9.277070373788314E-2</v>
          </cell>
          <cell r="Q6">
            <v>6.7654498852789402E-3</v>
          </cell>
          <cell r="R6" t="str">
            <v>A2</v>
          </cell>
          <cell r="S6">
            <v>9.7416666666666671</v>
          </cell>
          <cell r="T6" t="str">
            <v>A2</v>
          </cell>
          <cell r="U6">
            <v>1.0650406504065042</v>
          </cell>
          <cell r="V6">
            <v>1.31</v>
          </cell>
          <cell r="W6">
            <v>1.1979077871451873</v>
          </cell>
          <cell r="X6" t="e">
            <v>#N/A</v>
          </cell>
          <cell r="Y6">
            <v>0.255</v>
          </cell>
          <cell r="AB6" t="str">
            <v>Aa1</v>
          </cell>
        </row>
        <row r="7">
          <cell r="C7">
            <v>896.98079126018717</v>
          </cell>
          <cell r="D7">
            <v>1</v>
          </cell>
          <cell r="E7">
            <v>0</v>
          </cell>
          <cell r="F7">
            <v>8.1</v>
          </cell>
          <cell r="G7">
            <v>5.6009474861408282E-2</v>
          </cell>
          <cell r="Q7">
            <v>9.3726515769958496E-3</v>
          </cell>
          <cell r="R7" t="str">
            <v>A3</v>
          </cell>
          <cell r="S7">
            <v>9.8081486853046211</v>
          </cell>
          <cell r="T7" t="str">
            <v>A3</v>
          </cell>
          <cell r="U7">
            <v>1.0406504065040652</v>
          </cell>
          <cell r="V7">
            <v>1.28</v>
          </cell>
          <cell r="W7">
            <v>1.1704747843861372</v>
          </cell>
          <cell r="X7" t="e">
            <v>#N/A</v>
          </cell>
          <cell r="Y7">
            <v>0.255</v>
          </cell>
          <cell r="AB7" t="str">
            <v>Aa2</v>
          </cell>
          <cell r="BB7">
            <v>9.0852780534226539E-3</v>
          </cell>
          <cell r="BC7">
            <v>9.8069153165913445E-3</v>
          </cell>
        </row>
        <row r="8">
          <cell r="C8">
            <v>27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Q8">
            <v>3.914925828576088E-2</v>
          </cell>
          <cell r="R8" t="str">
            <v>Baa3</v>
          </cell>
          <cell r="S8">
            <v>9.9658322514272175</v>
          </cell>
          <cell r="T8" t="str">
            <v>Baa3</v>
          </cell>
          <cell r="U8">
            <v>1</v>
          </cell>
          <cell r="V8">
            <v>1.2</v>
          </cell>
          <cell r="W8">
            <v>1.108480967931351</v>
          </cell>
          <cell r="X8" t="e">
            <v>#N/A</v>
          </cell>
          <cell r="Y8">
            <v>0.255</v>
          </cell>
          <cell r="AB8" t="str">
            <v>Aa3</v>
          </cell>
          <cell r="BB8">
            <v>1.7658346042218963E-2</v>
          </cell>
          <cell r="BC8">
            <v>1.8820154964558286E-2</v>
          </cell>
        </row>
        <row r="9">
          <cell r="AB9" t="str">
            <v>A1</v>
          </cell>
          <cell r="BB9">
            <v>2.622884262489986E-2</v>
          </cell>
          <cell r="BC9">
            <v>2.7830691181317077E-2</v>
          </cell>
        </row>
        <row r="10">
          <cell r="M10">
            <v>1E-8</v>
          </cell>
          <cell r="AB10" t="str">
            <v>A2</v>
          </cell>
          <cell r="BB10">
            <v>3.4799339207580757E-2</v>
          </cell>
          <cell r="BC10">
            <v>3.6841227398075868E-2</v>
          </cell>
        </row>
        <row r="11">
          <cell r="AB11" t="str">
            <v>A3</v>
          </cell>
          <cell r="BB11">
            <v>4.6368160295592098E-2</v>
          </cell>
          <cell r="BC11">
            <v>4.8708692962669685E-2</v>
          </cell>
        </row>
        <row r="12">
          <cell r="AB12" t="str">
            <v>Baa1</v>
          </cell>
          <cell r="BB12">
            <v>5.7933511431267501E-2</v>
          </cell>
          <cell r="BC12">
            <v>6.0572598999499676E-2</v>
          </cell>
        </row>
        <row r="13">
          <cell r="AB13" t="str">
            <v>Baa2</v>
          </cell>
          <cell r="BB13">
            <v>6.9498862566942904E-2</v>
          </cell>
          <cell r="BC13">
            <v>7.2436505036329674E-2</v>
          </cell>
        </row>
        <row r="14">
          <cell r="D14">
            <v>1.224099105456844E-5</v>
          </cell>
          <cell r="F14">
            <v>4.7437514876946807E-4</v>
          </cell>
          <cell r="H14">
            <v>4.1894051246345043E-3</v>
          </cell>
          <cell r="J14">
            <v>8.8486447930335999E-3</v>
          </cell>
          <cell r="L14">
            <v>3.9089389145374298E-2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AB14" t="str">
            <v>Baa3</v>
          </cell>
          <cell r="BB14">
            <v>0.10079113224204801</v>
          </cell>
          <cell r="BC14">
            <v>0.1040198243615344</v>
          </cell>
        </row>
        <row r="15">
          <cell r="D15">
            <v>1.385607902193442E-5</v>
          </cell>
          <cell r="F15">
            <v>4.93606086820364E-4</v>
          </cell>
          <cell r="H15">
            <v>6.6421176306903362E-3</v>
          </cell>
          <cell r="J15">
            <v>9.1218128800392151E-3</v>
          </cell>
          <cell r="L15">
            <v>4.150516539812088E-2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W15">
            <v>1</v>
          </cell>
          <cell r="AB15" t="str">
            <v>Ba1</v>
          </cell>
          <cell r="BB15">
            <v>0.13207401611341132</v>
          </cell>
          <cell r="BC15">
            <v>0.13559367058556179</v>
          </cell>
        </row>
        <row r="16">
          <cell r="D16">
            <v>1.1733468454622198E-5</v>
          </cell>
          <cell r="F16">
            <v>4.8478541430085897E-4</v>
          </cell>
          <cell r="H16">
            <v>6.6748457029461861E-3</v>
          </cell>
          <cell r="J16">
            <v>8.8638914749026299E-3</v>
          </cell>
          <cell r="L16">
            <v>4.1057348251342773E-2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W16">
            <v>1</v>
          </cell>
          <cell r="AB16" t="str">
            <v>Ba2</v>
          </cell>
          <cell r="BB16">
            <v>0.16335689998477468</v>
          </cell>
          <cell r="BC16">
            <v>0.16716751680958919</v>
          </cell>
        </row>
        <row r="17">
          <cell r="D17">
            <v>7.6103847277408931E-6</v>
          </cell>
          <cell r="F17">
            <v>4.5373314060270786E-4</v>
          </cell>
          <cell r="H17">
            <v>6.4905271865427494E-3</v>
          </cell>
          <cell r="J17">
            <v>8.5428915917873383E-3</v>
          </cell>
          <cell r="L17">
            <v>4.0014553815126419E-2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B17" t="str">
            <v>Ba3</v>
          </cell>
          <cell r="BB17">
            <v>0.19419844030115629</v>
          </cell>
          <cell r="BC17">
            <v>0.19793636769528419</v>
          </cell>
        </row>
        <row r="18">
          <cell r="D18">
            <v>6.4864420892263297E-6</v>
          </cell>
          <cell r="F18">
            <v>4.078960046172142E-4</v>
          </cell>
          <cell r="H18">
            <v>4.8505431041121483E-3</v>
          </cell>
          <cell r="J18">
            <v>7.9262973740696907E-3</v>
          </cell>
          <cell r="L18">
            <v>3.7884920835494995E-2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</v>
          </cell>
          <cell r="AB18" t="str">
            <v>B1</v>
          </cell>
          <cell r="BB18">
            <v>0.22503073000556539</v>
          </cell>
          <cell r="BC18">
            <v>0.2286959897714754</v>
          </cell>
        </row>
        <row r="19">
          <cell r="D19">
            <v>5.4284923862724099E-6</v>
          </cell>
          <cell r="F19">
            <v>3.5884344833903015E-4</v>
          </cell>
          <cell r="H19">
            <v>3.3241431228816509E-3</v>
          </cell>
          <cell r="J19">
            <v>7.3264953680336475E-3</v>
          </cell>
          <cell r="L19">
            <v>3.5972252488136292E-2</v>
          </cell>
          <cell r="U19">
            <v>0.255</v>
          </cell>
          <cell r="AB19" t="str">
            <v>B2</v>
          </cell>
          <cell r="BB19">
            <v>0.25586301970997449</v>
          </cell>
          <cell r="BC19">
            <v>0.25945561184766658</v>
          </cell>
        </row>
        <row r="20">
          <cell r="D20">
            <v>1.684839662630111E-5</v>
          </cell>
          <cell r="F20">
            <v>6.1442836886271834E-4</v>
          </cell>
          <cell r="H20">
            <v>6.7654498852789402E-3</v>
          </cell>
          <cell r="J20">
            <v>9.3726515769958496E-3</v>
          </cell>
          <cell r="L20">
            <v>3.914925828576088E-2</v>
          </cell>
          <cell r="AB20" t="str">
            <v>B3</v>
          </cell>
          <cell r="BB20">
            <v>0.33003078949841846</v>
          </cell>
          <cell r="BC20">
            <v>0.33469909235742124</v>
          </cell>
        </row>
        <row r="21">
          <cell r="F21">
            <v>1</v>
          </cell>
          <cell r="AB21" t="str">
            <v>Caa1</v>
          </cell>
          <cell r="BB21">
            <v>0.37220179500856287</v>
          </cell>
          <cell r="BC21">
            <v>0.37550787094389082</v>
          </cell>
        </row>
        <row r="22">
          <cell r="F22">
            <v>1</v>
          </cell>
          <cell r="AB22" t="str">
            <v>Caa2</v>
          </cell>
          <cell r="BB22">
            <v>0.4197613695926396</v>
          </cell>
          <cell r="BC22">
            <v>0.42129233200977723</v>
          </cell>
        </row>
        <row r="23">
          <cell r="F23">
            <v>1</v>
          </cell>
          <cell r="AB23" t="str">
            <v>Caa3</v>
          </cell>
          <cell r="BB23">
            <v>0.48048803655861383</v>
          </cell>
          <cell r="BC23">
            <v>0.48136346205894931</v>
          </cell>
        </row>
        <row r="54">
          <cell r="D54">
            <v>1.9788851313234111E-5</v>
          </cell>
          <cell r="F54">
            <v>6.1538035739031364E-4</v>
          </cell>
          <cell r="H54">
            <v>9.0054721111521973E-3</v>
          </cell>
          <cell r="J54">
            <v>6.6334992410981675E-2</v>
          </cell>
          <cell r="L54">
            <v>0.21761420311252963</v>
          </cell>
        </row>
        <row r="55">
          <cell r="D55">
            <v>2.1785874728616301E-5</v>
          </cell>
          <cell r="F55">
            <v>7.3571037660980279E-4</v>
          </cell>
          <cell r="H55">
            <v>1.0505430427735255E-2</v>
          </cell>
          <cell r="J55">
            <v>6.8797351130770318E-2</v>
          </cell>
          <cell r="L55">
            <v>0.23646191233507727</v>
          </cell>
        </row>
        <row r="56">
          <cell r="D56">
            <v>1.9390341923729584E-5</v>
          </cell>
          <cell r="F56">
            <v>7.4661956031954967E-4</v>
          </cell>
          <cell r="H56">
            <v>1.0666439395100247E-2</v>
          </cell>
          <cell r="J56">
            <v>6.6277926144230462E-2</v>
          </cell>
          <cell r="L56">
            <v>0.24088857364431279</v>
          </cell>
        </row>
        <row r="57">
          <cell r="D57">
            <v>1.5395081632111811E-5</v>
          </cell>
          <cell r="F57">
            <v>7.3225383953717208E-4</v>
          </cell>
          <cell r="H57">
            <v>1.0197552368250472E-2</v>
          </cell>
          <cell r="J57">
            <v>6.3933570237365206E-2</v>
          </cell>
          <cell r="L57">
            <v>0.2393421729725913</v>
          </cell>
        </row>
        <row r="58">
          <cell r="D58">
            <v>8.2414947259353243E-6</v>
          </cell>
          <cell r="F58">
            <v>6.7552412707157054E-4</v>
          </cell>
          <cell r="H58">
            <v>9.4671236269892912E-3</v>
          </cell>
          <cell r="J58">
            <v>5.9840096528884563E-2</v>
          </cell>
          <cell r="L58">
            <v>0.22723308700017847</v>
          </cell>
        </row>
        <row r="59">
          <cell r="D59">
            <v>6.2431874223947962E-6</v>
          </cell>
          <cell r="F59">
            <v>5.3809546508980222E-4</v>
          </cell>
          <cell r="H59">
            <v>8.2260919853481412E-3</v>
          </cell>
          <cell r="J59">
            <v>5.6630539819376081E-2</v>
          </cell>
          <cell r="L59">
            <v>0.21587770360448447</v>
          </cell>
        </row>
        <row r="60">
          <cell r="D60">
            <v>3.0983810754628944E-5</v>
          </cell>
          <cell r="F60">
            <v>8.7249341450938852E-4</v>
          </cell>
          <cell r="H60">
            <v>9.6801992068478813E-3</v>
          </cell>
          <cell r="J60">
            <v>6.7681493345598975E-2</v>
          </cell>
          <cell r="L60">
            <v>0.23052177533892274</v>
          </cell>
        </row>
        <row r="61">
          <cell r="D61">
            <v>3.7997288269858202E-5</v>
          </cell>
          <cell r="F61">
            <v>1.0301040853970217E-3</v>
          </cell>
          <cell r="H61">
            <v>1.0968696608219303E-2</v>
          </cell>
          <cell r="J61">
            <v>6.9219731359590544E-2</v>
          </cell>
          <cell r="L61">
            <v>0.24745719508135722</v>
          </cell>
          <cell r="AD61">
            <v>2.430340314933815E-5</v>
          </cell>
          <cell r="AI61">
            <v>5.0529671581214167E-5</v>
          </cell>
          <cell r="AN61">
            <v>5.2442500000000012E-5</v>
          </cell>
          <cell r="AS61">
            <v>5.3100671984515758E-5</v>
          </cell>
          <cell r="AX61">
            <v>5.4661739289129464E-5</v>
          </cell>
        </row>
        <row r="62">
          <cell r="D62">
            <v>3.5433920441156254E-5</v>
          </cell>
          <cell r="F62">
            <v>1.1806109839938132E-3</v>
          </cell>
          <cell r="H62">
            <v>1.1165400722108245E-2</v>
          </cell>
          <cell r="J62">
            <v>6.6540060993755271E-2</v>
          </cell>
          <cell r="L62">
            <v>0.25056085846583964</v>
          </cell>
          <cell r="AD62">
            <v>2.5403403149338151E-4</v>
          </cell>
          <cell r="AI62">
            <v>5.0529671581214157E-4</v>
          </cell>
          <cell r="AN62">
            <v>5.2442500000000002E-4</v>
          </cell>
          <cell r="AS62">
            <v>5.3100671984515754E-4</v>
          </cell>
          <cell r="AX62">
            <v>5.4661739289129459E-4</v>
          </cell>
        </row>
        <row r="63">
          <cell r="D63">
            <v>2.8233175974861458E-5</v>
          </cell>
          <cell r="F63">
            <v>1.1108247116335653E-3</v>
          </cell>
          <cell r="H63">
            <v>1.0862013265739472E-2</v>
          </cell>
          <cell r="J63">
            <v>6.4001602599067647E-2</v>
          </cell>
          <cell r="L63">
            <v>0.24786627265871336</v>
          </cell>
          <cell r="AD63">
            <v>5.3172905773786613E-4</v>
          </cell>
          <cell r="AI63">
            <v>1.0105934316242831E-3</v>
          </cell>
          <cell r="AN63">
            <v>1.04885E-3</v>
          </cell>
          <cell r="AS63">
            <v>1.0620134396903151E-3</v>
          </cell>
          <cell r="AX63">
            <v>1.0932347857825892E-3</v>
          </cell>
        </row>
        <row r="64">
          <cell r="D64">
            <v>1.8041279923393156E-5</v>
          </cell>
          <cell r="F64">
            <v>1.0222834699092974E-3</v>
          </cell>
          <cell r="H64">
            <v>1.011384742092853E-2</v>
          </cell>
          <cell r="J64">
            <v>6.0090856034128642E-2</v>
          </cell>
          <cell r="L64">
            <v>0.23550262247811554</v>
          </cell>
          <cell r="AD64">
            <v>1.0909581154757322E-3</v>
          </cell>
          <cell r="AI64">
            <v>2.0187033474603523E-3</v>
          </cell>
          <cell r="AN64">
            <v>2.096279166666667E-3</v>
          </cell>
          <cell r="AS64">
            <v>2.1229716971498053E-3</v>
          </cell>
          <cell r="AX64">
            <v>2.1862816489480281E-3</v>
          </cell>
        </row>
        <row r="65">
          <cell r="D65">
            <v>1.1155357924111872E-5</v>
          </cell>
          <cell r="F65">
            <v>7.7714734720556102E-4</v>
          </cell>
          <cell r="H65">
            <v>8.892714715204017E-3</v>
          </cell>
          <cell r="J65">
            <v>5.688251513779273E-2</v>
          </cell>
          <cell r="L65">
            <v>0.2235291895355114</v>
          </cell>
          <cell r="AD65">
            <v>1.960882199458083E-3</v>
          </cell>
          <cell r="AI65">
            <v>3.5345934948967771E-3</v>
          </cell>
          <cell r="AN65">
            <v>3.6695541666666677E-3</v>
          </cell>
          <cell r="AS65">
            <v>3.7159918566852784E-3</v>
          </cell>
          <cell r="AX65">
            <v>3.8261338276219118E-3</v>
          </cell>
        </row>
        <row r="66">
          <cell r="D66">
            <v>7.8332677847604654E-6</v>
          </cell>
          <cell r="F66">
            <v>4.2791018230408273E-4</v>
          </cell>
          <cell r="H66">
            <v>7.8332193911205932E-3</v>
          </cell>
          <cell r="J66">
            <v>6.2822342080324958E-2</v>
          </cell>
          <cell r="L66">
            <v>0.19384461920422089</v>
          </cell>
          <cell r="AD66">
            <v>3.4502768333049541E-3</v>
          </cell>
          <cell r="AI66">
            <v>6.0585935581692714E-3</v>
          </cell>
          <cell r="AN66">
            <v>6.2902583333333349E-3</v>
          </cell>
          <cell r="AS66">
            <v>6.3699702736802416E-3</v>
          </cell>
          <cell r="AX66">
            <v>6.559032869461235E-3</v>
          </cell>
        </row>
        <row r="67">
          <cell r="D67">
            <v>7.8583981585590929E-6</v>
          </cell>
          <cell r="F67">
            <v>4.4343854883748728E-4</v>
          </cell>
          <cell r="H67">
            <v>9.3723364268207144E-3</v>
          </cell>
          <cell r="J67">
            <v>6.74193474808676E-2</v>
          </cell>
          <cell r="L67">
            <v>0.21623683354812889</v>
          </cell>
          <cell r="AD67">
            <v>5.3889005248896919E-3</v>
          </cell>
          <cell r="AI67">
            <v>9.2046155792999806E-3</v>
          </cell>
          <cell r="AN67">
            <v>9.5021666666666692E-3</v>
          </cell>
          <cell r="AS67">
            <v>9.604548975369118E-3</v>
          </cell>
          <cell r="AX67">
            <v>9.8473816671979155E-3</v>
          </cell>
        </row>
        <row r="68">
          <cell r="D68">
            <v>6.8105831241918553E-6</v>
          </cell>
          <cell r="F68">
            <v>4.3050997343251302E-4</v>
          </cell>
          <cell r="H68">
            <v>9.341318453092131E-3</v>
          </cell>
          <cell r="J68">
            <v>6.512897773732941E-2</v>
          </cell>
          <cell r="L68">
            <v>0.22298854010382463</v>
          </cell>
          <cell r="AD68">
            <v>8.1108507873345372E-3</v>
          </cell>
          <cell r="AI68">
            <v>1.3480439789889264E-2</v>
          </cell>
          <cell r="AN68">
            <v>1.3831125000000001E-2</v>
          </cell>
          <cell r="AS68">
            <v>1.3951789863827887E-2</v>
          </cell>
          <cell r="AX68">
            <v>1.4237985536340401E-2</v>
          </cell>
        </row>
        <row r="69">
          <cell r="D69">
            <v>5.4049207513990932E-6</v>
          </cell>
          <cell r="F69">
            <v>4.1358725533417658E-4</v>
          </cell>
          <cell r="H69">
            <v>8.7283070937566824E-3</v>
          </cell>
          <cell r="J69">
            <v>6.3182902327144436E-2</v>
          </cell>
          <cell r="L69">
            <v>0.22307431095322161</v>
          </cell>
          <cell r="AD69">
            <v>1.1679581154757321E-2</v>
          </cell>
          <cell r="AI69">
            <v>1.8905934316242833E-2</v>
          </cell>
          <cell r="AN69">
            <v>1.92885E-2</v>
          </cell>
          <cell r="AS69">
            <v>1.9420134396903151E-2</v>
          </cell>
          <cell r="AX69">
            <v>1.9732347857825891E-2</v>
          </cell>
        </row>
        <row r="70">
          <cell r="D70">
            <v>4.1328106152805252E-6</v>
          </cell>
          <cell r="F70">
            <v>3.5368802272324479E-4</v>
          </cell>
          <cell r="H70">
            <v>8.0680230730862147E-3</v>
          </cell>
          <cell r="J70">
            <v>5.8768718928632231E-2</v>
          </cell>
          <cell r="L70">
            <v>0.21183070874695545</v>
          </cell>
          <cell r="AD70">
            <v>2.1559286653402527E-2</v>
          </cell>
          <cell r="AI70">
            <v>3.2233736632246393E-2</v>
          </cell>
          <cell r="AN70">
            <v>3.2796958333333341E-2</v>
          </cell>
          <cell r="AS70">
            <v>3.2990753417662971E-2</v>
          </cell>
          <cell r="AX70">
            <v>3.3450401012910344E-2</v>
          </cell>
        </row>
        <row r="71">
          <cell r="D71">
            <v>3.0128344551962668E-6</v>
          </cell>
          <cell r="F71">
            <v>2.9182757650575913E-4</v>
          </cell>
          <cell r="H71">
            <v>6.9131451315199207E-3</v>
          </cell>
          <cell r="J71">
            <v>5.5612455091479295E-2</v>
          </cell>
          <cell r="L71">
            <v>0.20157906802516143</v>
          </cell>
          <cell r="AD71">
            <v>3.5929797125803256E-2</v>
          </cell>
          <cell r="AI71">
            <v>4.9936703790367812E-2</v>
          </cell>
          <cell r="AN71">
            <v>5.0691208333333342E-2</v>
          </cell>
          <cell r="AS71">
            <v>5.0950820616114549E-2</v>
          </cell>
          <cell r="AX71">
            <v>5.156657494182329E-2</v>
          </cell>
        </row>
        <row r="72">
          <cell r="D72">
            <v>3.3896824087525049E-5</v>
          </cell>
          <cell r="F72">
            <v>1.0743171282030096E-3</v>
          </cell>
          <cell r="H72">
            <v>1.0157441017910438E-2</v>
          </cell>
          <cell r="J72">
            <v>6.8336930243291891E-2</v>
          </cell>
          <cell r="L72">
            <v>0.23779789521234238</v>
          </cell>
          <cell r="AD72">
            <v>5.5520137440737069E-2</v>
          </cell>
          <cell r="AI72">
            <v>7.2139011580017814E-2</v>
          </cell>
          <cell r="AN72">
            <v>7.3042291666666675E-2</v>
          </cell>
          <cell r="AS72">
            <v>7.3353095103799115E-2</v>
          </cell>
          <cell r="AX72">
            <v>7.4090265775422257E-2</v>
          </cell>
        </row>
        <row r="73">
          <cell r="D73">
            <v>4.0176981407571363E-5</v>
          </cell>
          <cell r="F73">
            <v>1.5659582196047301E-3</v>
          </cell>
          <cell r="H73">
            <v>1.0948067246986175E-2</v>
          </cell>
          <cell r="J73">
            <v>6.9336210681988641E-2</v>
          </cell>
          <cell r="L73">
            <v>0.25363116967419796</v>
          </cell>
          <cell r="AD73">
            <v>7.6364037965626755E-2</v>
          </cell>
          <cell r="AI73">
            <v>9.4770660001196369E-2</v>
          </cell>
          <cell r="AN73">
            <v>9.5780208333333339E-2</v>
          </cell>
          <cell r="AS73">
            <v>9.6127576880716659E-2</v>
          </cell>
          <cell r="AX73">
            <v>9.6951473513707226E-2</v>
          </cell>
        </row>
        <row r="74">
          <cell r="D74">
            <v>3.8507733521277236E-5</v>
          </cell>
          <cell r="F74">
            <v>1.7112668156045083E-3</v>
          </cell>
          <cell r="H74">
            <v>1.1267700335255055E-2</v>
          </cell>
          <cell r="J74">
            <v>6.6633644117084681E-2</v>
          </cell>
          <cell r="L74">
            <v>0.2560591003997833</v>
          </cell>
          <cell r="AD74">
            <v>0.1007751832543161</v>
          </cell>
          <cell r="AI74">
            <v>0.11971582484331422</v>
          </cell>
          <cell r="AN74">
            <v>0.12073600000000001</v>
          </cell>
          <cell r="AS74">
            <v>0.12108702505840842</v>
          </cell>
          <cell r="AX74">
            <v>0.12191959428753572</v>
          </cell>
        </row>
        <row r="75">
          <cell r="D75">
            <v>3.2752292658220873E-5</v>
          </cell>
          <cell r="F75">
            <v>1.6180269804545685E-3</v>
          </cell>
          <cell r="H75">
            <v>1.1048066187434768E-2</v>
          </cell>
          <cell r="J75">
            <v>6.402145049328721E-2</v>
          </cell>
          <cell r="L75">
            <v>0.25262686725791017</v>
          </cell>
          <cell r="AD75">
            <v>0.12718552356924992</v>
          </cell>
          <cell r="AI75">
            <v>0.14716615452754994</v>
          </cell>
          <cell r="AN75">
            <v>0.14820758333333334</v>
          </cell>
          <cell r="AS75">
            <v>0.14856592141379191</v>
          </cell>
          <cell r="AX75">
            <v>0.14941583583519272</v>
          </cell>
        </row>
        <row r="76">
          <cell r="D76">
            <v>2.3870860217717469E-5</v>
          </cell>
          <cell r="F76">
            <v>1.4717416736254225E-3</v>
          </cell>
          <cell r="H76">
            <v>1.0312829136580359E-2</v>
          </cell>
          <cell r="J76">
            <v>6.018052271770747E-2</v>
          </cell>
          <cell r="L76">
            <v>0.24010343204276269</v>
          </cell>
          <cell r="AD76">
            <v>0.16405510472400722</v>
          </cell>
          <cell r="AI76">
            <v>0.18916846231719994</v>
          </cell>
          <cell r="AN76">
            <v>0.19035866666666668</v>
          </cell>
          <cell r="AS76">
            <v>0.19076819590147648</v>
          </cell>
          <cell r="AX76">
            <v>0.19173952666879168</v>
          </cell>
        </row>
        <row r="77">
          <cell r="D77">
            <v>1.8660767115872382E-5</v>
          </cell>
          <cell r="F77">
            <v>1.0077969723542319E-3</v>
          </cell>
          <cell r="H77">
            <v>9.2419940042276563E-3</v>
          </cell>
          <cell r="J77">
            <v>5.7027878567423952E-2</v>
          </cell>
          <cell r="L77">
            <v>0.22783618330725272</v>
          </cell>
          <cell r="AD77">
            <v>0.21895934968320901</v>
          </cell>
          <cell r="AI77">
            <v>0.25731297908480644</v>
          </cell>
          <cell r="AN77">
            <v>0.25946829203946803</v>
          </cell>
          <cell r="AS77">
            <v>0.26020989886143409</v>
          </cell>
          <cell r="AX77">
            <v>0.26196885881397819</v>
          </cell>
        </row>
        <row r="78">
          <cell r="D78">
            <v>3.7350335072586516E-6</v>
          </cell>
          <cell r="F78">
            <v>1.5330139685001406E-4</v>
          </cell>
          <cell r="H78">
            <v>6.1356136846289454E-3</v>
          </cell>
          <cell r="J78">
            <v>5.1772375163992357E-2</v>
          </cell>
          <cell r="L78">
            <v>0.14781093868477224</v>
          </cell>
          <cell r="AD78">
            <v>0.29223838352945752</v>
          </cell>
          <cell r="AI78">
            <v>0.34942857368830338</v>
          </cell>
          <cell r="AN78">
            <v>0.35288229166666668</v>
          </cell>
          <cell r="AS78">
            <v>0.35407065774982011</v>
          </cell>
          <cell r="AX78">
            <v>0.35688925149426148</v>
          </cell>
        </row>
        <row r="79">
          <cell r="D79">
            <v>3.2262205229201088E-6</v>
          </cell>
          <cell r="F79">
            <v>1.5643394917252081E-4</v>
          </cell>
          <cell r="H79">
            <v>7.0393104824058488E-3</v>
          </cell>
          <cell r="J79">
            <v>6.123710726619918E-2</v>
          </cell>
          <cell r="L79">
            <v>0.17591592741313636</v>
          </cell>
          <cell r="AD79">
            <v>0.40087062746285196</v>
          </cell>
          <cell r="AI79">
            <v>0.43858784784044735</v>
          </cell>
          <cell r="AN79">
            <v>0.4408394931899185</v>
          </cell>
          <cell r="AS79">
            <v>0.44161424636356056</v>
          </cell>
          <cell r="AX79">
            <v>0.44345182358801227</v>
          </cell>
        </row>
        <row r="80">
          <cell r="D80">
            <v>2.5692143508158681E-6</v>
          </cell>
          <cell r="F80">
            <v>1.384676929422774E-4</v>
          </cell>
          <cell r="H80">
            <v>6.7869149295181827E-3</v>
          </cell>
          <cell r="J80">
            <v>5.924507723546775E-2</v>
          </cell>
          <cell r="L80">
            <v>0.18658068935647223</v>
          </cell>
        </row>
        <row r="81">
          <cell r="D81">
            <v>1.2392949482199309E-6</v>
          </cell>
          <cell r="F81">
            <v>1.2624731958290469E-4</v>
          </cell>
          <cell r="H81">
            <v>6.0555995940381867E-3</v>
          </cell>
          <cell r="J81">
            <v>5.8313933376791388E-2</v>
          </cell>
          <cell r="L81">
            <v>0.18891061469799084</v>
          </cell>
        </row>
        <row r="82">
          <cell r="D82">
            <v>3.865842269812173E-7</v>
          </cell>
          <cell r="F82">
            <v>8.4151152908417022E-5</v>
          </cell>
          <cell r="H82">
            <v>5.4765331521744324E-3</v>
          </cell>
          <cell r="J82">
            <v>5.3455143965338688E-2</v>
          </cell>
          <cell r="L82">
            <v>0.17954218180881443</v>
          </cell>
        </row>
        <row r="83">
          <cell r="D83">
            <v>1.3898267720135962E-7</v>
          </cell>
          <cell r="F83">
            <v>5.1064140413631546E-5</v>
          </cell>
          <cell r="H83">
            <v>4.6120300589487786E-3</v>
          </cell>
          <cell r="J83">
            <v>5.0584838342641651E-2</v>
          </cell>
          <cell r="L83">
            <v>0.17211098286992776</v>
          </cell>
        </row>
      </sheetData>
      <sheetData sheetId="10"/>
      <sheetData sheetId="11" refreshError="1">
        <row r="2">
          <cell r="K2" t="str">
            <v>Prepay</v>
          </cell>
          <cell r="T2" t="str">
            <v>Prepay</v>
          </cell>
          <cell r="AC2" t="str">
            <v>Prepay</v>
          </cell>
          <cell r="AL2" t="str">
            <v>Prepay</v>
          </cell>
          <cell r="AU2" t="str">
            <v>Prepay</v>
          </cell>
        </row>
        <row r="3">
          <cell r="K3" t="str">
            <v>Libor</v>
          </cell>
        </row>
        <row r="4">
          <cell r="C4">
            <v>9.47265625E-2</v>
          </cell>
          <cell r="D4">
            <v>3.3237729221582413E-3</v>
          </cell>
        </row>
        <row r="5">
          <cell r="C5">
            <v>9.47265625E-2</v>
          </cell>
          <cell r="D5">
            <v>3.3237729221582413E-3</v>
          </cell>
        </row>
        <row r="6">
          <cell r="C6">
            <v>9.375E-2</v>
          </cell>
          <cell r="D6">
            <v>0</v>
          </cell>
        </row>
        <row r="7">
          <cell r="C7" t="str">
            <v>D</v>
          </cell>
        </row>
        <row r="8">
          <cell r="C8">
            <v>27</v>
          </cell>
        </row>
        <row r="9">
          <cell r="C9">
            <v>30</v>
          </cell>
        </row>
        <row r="10">
          <cell r="C10">
            <v>1</v>
          </cell>
        </row>
        <row r="11">
          <cell r="D11">
            <v>0.26868201996999996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9">
          <cell r="D19" t="str">
            <v>A-1</v>
          </cell>
          <cell r="F19">
            <v>1</v>
          </cell>
          <cell r="G19">
            <v>0.27</v>
          </cell>
        </row>
        <row r="20">
          <cell r="F20">
            <v>0</v>
          </cell>
          <cell r="G20">
            <v>0.27</v>
          </cell>
        </row>
        <row r="21">
          <cell r="F21">
            <v>1</v>
          </cell>
          <cell r="G21">
            <v>0.27</v>
          </cell>
        </row>
        <row r="22">
          <cell r="F22">
            <v>1</v>
          </cell>
          <cell r="G22">
            <v>0.32</v>
          </cell>
        </row>
        <row r="23">
          <cell r="F23">
            <v>1</v>
          </cell>
          <cell r="G23">
            <v>0.32</v>
          </cell>
        </row>
        <row r="30">
          <cell r="K30" t="str">
            <v>Prepay</v>
          </cell>
        </row>
        <row r="47">
          <cell r="D47" t="str">
            <v>A-1</v>
          </cell>
          <cell r="F47">
            <v>1</v>
          </cell>
          <cell r="G47">
            <v>0.17419508851907389</v>
          </cell>
        </row>
        <row r="60">
          <cell r="B60" t="str">
            <v>Class</v>
          </cell>
        </row>
        <row r="61">
          <cell r="C61" t="str">
            <v>Cum</v>
          </cell>
        </row>
      </sheetData>
      <sheetData sheetId="12" refreshError="1">
        <row r="2">
          <cell r="CT2">
            <v>1</v>
          </cell>
          <cell r="DH2">
            <v>1</v>
          </cell>
        </row>
        <row r="4">
          <cell r="A4" t="str">
            <v>#</v>
          </cell>
          <cell r="B4" t="str">
            <v>Cusip</v>
          </cell>
          <cell r="C4" t="str">
            <v>Issue Name</v>
          </cell>
          <cell r="D4" t="str">
            <v>Original Face</v>
          </cell>
          <cell r="E4" t="str">
            <v>Factor</v>
          </cell>
          <cell r="F4" t="str">
            <v>Current Face</v>
          </cell>
          <cell r="G4" t="str">
            <v>% of Deal</v>
          </cell>
          <cell r="H4" t="str">
            <v>Type</v>
          </cell>
          <cell r="I4" t="str">
            <v>Am Schedule</v>
          </cell>
          <cell r="J4" t="str">
            <v>Spread to Swaps</v>
          </cell>
          <cell r="K4" t="str">
            <v>Flat Price</v>
          </cell>
          <cell r="L4" t="str">
            <v>Moody's Rating</v>
          </cell>
          <cell r="M4" t="str">
            <v>Moodys Notching</v>
          </cell>
          <cell r="N4" t="str">
            <v>Moody's Shadow</v>
          </cell>
          <cell r="O4" t="str">
            <v>S&amp;P Rating</v>
          </cell>
          <cell r="P4" t="str">
            <v>S&amp;P Notching</v>
          </cell>
          <cell r="Q4" t="str">
            <v>S&amp;P Shadow</v>
          </cell>
          <cell r="R4" t="str">
            <v>Fitch Rating</v>
          </cell>
          <cell r="S4" t="str">
            <v>WAL</v>
          </cell>
          <cell r="T4" t="str">
            <v>WAL</v>
          </cell>
          <cell r="U4" t="str">
            <v>WAL-S&amp;P Extend</v>
          </cell>
          <cell r="V4" t="str">
            <v>WAL-Fitch Extend</v>
          </cell>
          <cell r="W4" t="str">
            <v>Payments per year</v>
          </cell>
          <cell r="X4" t="str">
            <v>Fixed Coupon</v>
          </cell>
          <cell r="Y4" t="str">
            <v>Float Spread</v>
          </cell>
          <cell r="Z4" t="str">
            <v>Maturity</v>
          </cell>
          <cell r="AA4" t="str">
            <v>Fixed/ Float</v>
          </cell>
          <cell r="AB4" t="str">
            <v>Rounded Down</v>
          </cell>
          <cell r="AC4" t="str">
            <v>Actual WAL</v>
          </cell>
          <cell r="AD4" t="str">
            <v>Rounded UP</v>
          </cell>
          <cell r="AE4" t="str">
            <v>Dummy BEY down</v>
          </cell>
          <cell r="AF4" t="str">
            <v>Interpolated BEY</v>
          </cell>
          <cell r="AG4" t="str">
            <v>Dummy BEY up</v>
          </cell>
          <cell r="AH4" t="str">
            <v>Dummy Discount Per Period</v>
          </cell>
          <cell r="AI4" t="str">
            <v>CUSTOM</v>
          </cell>
          <cell r="AJ4" t="str">
            <v>DEFAULT IN MONTH</v>
          </cell>
          <cell r="AK4" t="str">
            <v>RECOVERY</v>
          </cell>
          <cell r="AL4" t="str">
            <v>LAG</v>
          </cell>
          <cell r="AM4" t="str">
            <v>Moodys Final</v>
          </cell>
          <cell r="AN4" t="str">
            <v>Moodys Code</v>
          </cell>
          <cell r="AO4" t="str">
            <v>Moody's Industry</v>
          </cell>
          <cell r="AP4" t="str">
            <v>Moody's Industry for Div. Model</v>
          </cell>
          <cell r="AQ4" t="str">
            <v>% of Cap Structure</v>
          </cell>
          <cell r="AR4" t="str">
            <v>Original (imp) Moody's Rating</v>
          </cell>
          <cell r="AS4" t="str">
            <v>Diversity Score Rating</v>
          </cell>
          <cell r="AT4" t="str">
            <v>Recovery Rate Rating</v>
          </cell>
          <cell r="AU4" t="str">
            <v>Moodys Recovery</v>
          </cell>
          <cell r="AV4" t="str">
            <v>Moody's Rating Factor</v>
          </cell>
          <cell r="AW4" t="str">
            <v>Moody's Exp Loss (old model)</v>
          </cell>
          <cell r="AX4" t="str">
            <v>Moody's Def Prob (old)</v>
          </cell>
          <cell r="AY4" t="str">
            <v>Moody's Def Prob (new)</v>
          </cell>
          <cell r="AZ4" t="str">
            <v>Notched Par</v>
          </cell>
          <cell r="BA4" t="str">
            <v>Issue Date</v>
          </cell>
          <cell r="BB4" t="str">
            <v>Issue</v>
          </cell>
          <cell r="BC4" t="str">
            <v>TRANSFEROR</v>
          </cell>
          <cell r="BD4" t="str">
            <v>S&amp;P Final</v>
          </cell>
          <cell r="BE4" t="str">
            <v>S&amp;P Rating Factor</v>
          </cell>
          <cell r="BF4" t="str">
            <v>S&amp;P Code</v>
          </cell>
          <cell r="BG4" t="str">
            <v>S&amp;P Industry</v>
          </cell>
          <cell r="BH4" t="str">
            <v>Weighted Avg Maturity</v>
          </cell>
          <cell r="BI4" t="str">
            <v>S&amp;P Rating Trunc</v>
          </cell>
          <cell r="BJ4" t="str">
            <v>S&amp;P Recov AAA</v>
          </cell>
          <cell r="BK4" t="str">
            <v>S&amp;P Recov AA</v>
          </cell>
          <cell r="BL4" t="str">
            <v>S&amp;P Recov A</v>
          </cell>
          <cell r="BM4" t="str">
            <v>S&amp;P Recov BBB</v>
          </cell>
          <cell r="BN4" t="str">
            <v>S&amp;P Recov BB</v>
          </cell>
          <cell r="BO4" t="str">
            <v>Fitch Notch</v>
          </cell>
          <cell r="BP4" t="str">
            <v>Final Fitch Rating</v>
          </cell>
          <cell r="BQ4" t="str">
            <v>Fitch Rating Factor</v>
          </cell>
          <cell r="BS4" t="str">
            <v>Issuer</v>
          </cell>
          <cell r="BT4" t="str">
            <v>IG/Non IG?</v>
          </cell>
          <cell r="BU4" t="str">
            <v>Senior/ Sub</v>
          </cell>
          <cell r="BV4" t="str">
            <v>Fitch Asset Type</v>
          </cell>
          <cell r="BW4" t="str">
            <v>Fitch Industry</v>
          </cell>
          <cell r="BX4" t="str">
            <v>Fitch Sub Category</v>
          </cell>
          <cell r="BY4" t="str">
            <v>BASE CASE WA Maturity</v>
          </cell>
          <cell r="BZ4" t="str">
            <v>Vector Model Rating Factor</v>
          </cell>
          <cell r="CA4" t="str">
            <v>Vector Model Rating</v>
          </cell>
          <cell r="CB4" t="str">
            <v>Old Fitch Code</v>
          </cell>
          <cell r="CC4" t="str">
            <v>Old Fitch Industry</v>
          </cell>
          <cell r="CD4" t="str">
            <v>AAA</v>
          </cell>
          <cell r="CE4" t="str">
            <v>AA</v>
          </cell>
          <cell r="CF4" t="str">
            <v>A</v>
          </cell>
          <cell r="CG4" t="str">
            <v>BBB</v>
          </cell>
          <cell r="CH4" t="str">
            <v>BB</v>
          </cell>
          <cell r="CI4" t="str">
            <v>Fitch Recov AAA</v>
          </cell>
          <cell r="CJ4" t="str">
            <v>Fitch Recov AA</v>
          </cell>
          <cell r="CK4" t="str">
            <v>Fitch Recov A</v>
          </cell>
          <cell r="CL4" t="str">
            <v>Fitch Recov BBB</v>
          </cell>
          <cell r="CM4" t="str">
            <v>Fitch Recov BB</v>
          </cell>
          <cell r="CN4" t="str">
            <v>Old Fitch Rating Factor</v>
          </cell>
          <cell r="CO4" t="str">
            <v>Collateral</v>
          </cell>
          <cell r="CP4" t="str">
            <v>Issuer</v>
          </cell>
          <cell r="CQ4" t="str">
            <v>Issue Date</v>
          </cell>
          <cell r="CR4" t="str">
            <v>Master Servicer</v>
          </cell>
          <cell r="CS4" t="str">
            <v>Master Servicer (BLMBG)</v>
          </cell>
          <cell r="CT4" t="str">
            <v>Fixed?</v>
          </cell>
          <cell r="CU4" t="str">
            <v>Float?</v>
          </cell>
          <cell r="CV4" t="str">
            <v>Senior/ Sub</v>
          </cell>
          <cell r="CW4" t="str">
            <v>Public/ Private</v>
          </cell>
          <cell r="CX4" t="str">
            <v>Synthetic? (Yes/No)</v>
          </cell>
          <cell r="CY4" t="str">
            <v>Moody's</v>
          </cell>
          <cell r="CZ4" t="str">
            <v>S&amp;P</v>
          </cell>
          <cell r="DA4" t="str">
            <v>Fitch</v>
          </cell>
          <cell r="DB4" t="str">
            <v>PIKable? (Yes/No)</v>
          </cell>
          <cell r="DC4" t="str">
            <v>Overlap Bond?</v>
          </cell>
          <cell r="DD4" t="str">
            <v>CDO Manager</v>
          </cell>
          <cell r="DE4" t="str">
            <v>Country</v>
          </cell>
          <cell r="DF4" t="str">
            <v>Fixed Spread to Swaps</v>
          </cell>
          <cell r="DG4" t="str">
            <v>Float Spread to Swaps</v>
          </cell>
          <cell r="DH4" t="str">
            <v>Bought?</v>
          </cell>
          <cell r="DI4" t="str">
            <v>Bought Par</v>
          </cell>
          <cell r="DJ4" t="str">
            <v>Bought Spread to Swaps</v>
          </cell>
          <cell r="DK4" t="str">
            <v>Bought Clean Price</v>
          </cell>
          <cell r="DL4" t="str">
            <v>Bought Dirty Price</v>
          </cell>
          <cell r="DM4" t="str">
            <v>Remaining Clean Price</v>
          </cell>
          <cell r="DN4" t="str">
            <v>Remaining Dirty Price</v>
          </cell>
          <cell r="DO4" t="str">
            <v>Remaining Par</v>
          </cell>
          <cell r="DP4" t="str">
            <v>Remaining Spread to Swaps</v>
          </cell>
          <cell r="DQ4" t="str">
            <v>Unique servicer?</v>
          </cell>
          <cell r="DR4" t="str">
            <v>Unique CDO mgr?</v>
          </cell>
          <cell r="DS4" t="str">
            <v>IG Pars</v>
          </cell>
          <cell r="DT4" t="str">
            <v>BIG Pars</v>
          </cell>
          <cell r="DV4" t="str">
            <v>MTGE/CORP</v>
          </cell>
          <cell r="DW4" t="str">
            <v>NAME</v>
          </cell>
          <cell r="DX4" t="str">
            <v>ISSUER_BULK</v>
          </cell>
          <cell r="DY4" t="str">
            <v>MTG_CLASS_DEAL_PCT_ORIG</v>
          </cell>
          <cell r="DZ4" t="str">
            <v>MOST RECENT REPORTED FACTOR</v>
          </cell>
          <cell r="EA4" t="str">
            <v>ISSUE_DT</v>
          </cell>
          <cell r="EB4" t="str">
            <v>CPN</v>
          </cell>
          <cell r="EC4" t="str">
            <v>FLT SPREAD</v>
          </cell>
          <cell r="ED4" t="str">
            <v>MTG_SERV</v>
          </cell>
          <cell r="EE4" t="str">
            <v>RTG_MOODY</v>
          </cell>
          <cell r="EF4" t="str">
            <v>RTG_MOODY_WATCH</v>
          </cell>
          <cell r="EG4" t="str">
            <v>RTG_SP</v>
          </cell>
          <cell r="EH4" t="str">
            <v>RTG_SP_WATCH</v>
          </cell>
          <cell r="EI4" t="str">
            <v>RTG_fitch</v>
          </cell>
          <cell r="EJ4" t="str">
            <v>RTG_FITCH_WATCH</v>
          </cell>
          <cell r="EK4" t="str">
            <v>MTG_RECORD_DT</v>
          </cell>
          <cell r="EL4" t="str">
            <v>MTG_PAY_DELAY</v>
          </cell>
          <cell r="EM4" t="str">
            <v>PREV_CPN_DT</v>
          </cell>
          <cell r="EN4" t="str">
            <v>NXT_CPN_DT</v>
          </cell>
          <cell r="EO4" t="str">
            <v>MTG_START_ACC_DT</v>
          </cell>
          <cell r="EP4" t="str">
            <v>MTG_END_ACC_DT</v>
          </cell>
        </row>
        <row r="5">
          <cell r="B5" t="str">
            <v>31359MLS0</v>
          </cell>
          <cell r="C5" t="str">
            <v>FEDL NATL MTG ASSN</v>
          </cell>
          <cell r="D5">
            <v>15200000</v>
          </cell>
          <cell r="E5">
            <v>0</v>
          </cell>
          <cell r="F5">
            <v>0</v>
          </cell>
          <cell r="G5">
            <v>0</v>
          </cell>
          <cell r="H5" t="str">
            <v>FNMA</v>
          </cell>
          <cell r="I5" t="str">
            <v>Bullet</v>
          </cell>
          <cell r="J5">
            <v>0</v>
          </cell>
          <cell r="K5">
            <v>1.0323</v>
          </cell>
          <cell r="L5" t="str">
            <v>Aaa</v>
          </cell>
          <cell r="O5" t="str">
            <v>AAA</v>
          </cell>
          <cell r="R5" t="str">
            <v>AAA</v>
          </cell>
          <cell r="S5">
            <v>11</v>
          </cell>
          <cell r="T5" t="e">
            <v>#VALUE!</v>
          </cell>
          <cell r="U5">
            <v>11</v>
          </cell>
          <cell r="V5">
            <v>14</v>
          </cell>
          <cell r="W5">
            <v>0</v>
          </cell>
          <cell r="X5">
            <v>5.3749999999999999E-2</v>
          </cell>
          <cell r="Y5">
            <v>0</v>
          </cell>
          <cell r="Z5">
            <v>40862</v>
          </cell>
          <cell r="AA5" t="str">
            <v>Fixed</v>
          </cell>
          <cell r="AB5">
            <v>11</v>
          </cell>
          <cell r="AC5">
            <v>11</v>
          </cell>
          <cell r="AD5">
            <v>11</v>
          </cell>
          <cell r="AE5">
            <v>5.3280000000000001E-2</v>
          </cell>
          <cell r="AF5">
            <v>5.3280000000000001E-2</v>
          </cell>
          <cell r="AG5">
            <v>5.3280000000000001E-2</v>
          </cell>
          <cell r="AH5" t="e">
            <v>#DIV/0!</v>
          </cell>
          <cell r="AI5">
            <v>0</v>
          </cell>
          <cell r="AJ5">
            <v>500</v>
          </cell>
          <cell r="AK5">
            <v>1</v>
          </cell>
          <cell r="AL5">
            <v>0</v>
          </cell>
          <cell r="AM5" t="str">
            <v>Aaa</v>
          </cell>
          <cell r="AN5">
            <v>21</v>
          </cell>
          <cell r="AO5" t="str">
            <v>ABS-CMBS CTL</v>
          </cell>
          <cell r="AP5" t="str">
            <v>ABS-CMBS CTL</v>
          </cell>
          <cell r="AQ5">
            <v>0</v>
          </cell>
          <cell r="AR5" t="str">
            <v>Baa1</v>
          </cell>
          <cell r="AS5" t="str">
            <v>Aaa</v>
          </cell>
          <cell r="AT5" t="str">
            <v>Baa1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6.6582541322668393E-5</v>
          </cell>
          <cell r="AZ5">
            <v>0</v>
          </cell>
          <cell r="BA5">
            <v>37218</v>
          </cell>
          <cell r="BC5" t="str">
            <v>FEDL</v>
          </cell>
          <cell r="BD5" t="str">
            <v>AAA</v>
          </cell>
          <cell r="BE5">
            <v>1</v>
          </cell>
          <cell r="BF5">
            <v>53</v>
          </cell>
          <cell r="BG5" t="str">
            <v>CMBS Diversified (Conduit + CTL)</v>
          </cell>
          <cell r="BH5">
            <v>40725</v>
          </cell>
          <cell r="BI5" t="str">
            <v>AAA</v>
          </cell>
          <cell r="BJ5">
            <v>0.65</v>
          </cell>
          <cell r="BK5">
            <v>0.7</v>
          </cell>
          <cell r="BL5">
            <v>0.8</v>
          </cell>
          <cell r="BM5">
            <v>0.85</v>
          </cell>
          <cell r="BN5">
            <v>0.85</v>
          </cell>
          <cell r="BO5"/>
          <cell r="BP5" t="str">
            <v>AAA</v>
          </cell>
          <cell r="BQ5">
            <v>0</v>
          </cell>
          <cell r="BT5" t="str">
            <v>IG</v>
          </cell>
          <cell r="BU5" t="str">
            <v>Sub</v>
          </cell>
          <cell r="BV5" t="str">
            <v>ABS Mezzanine IG ( &lt; 10%)</v>
          </cell>
          <cell r="BW5" t="str">
            <v>CMBS</v>
          </cell>
          <cell r="BX5" t="str">
            <v>CTL's</v>
          </cell>
          <cell r="BY5">
            <v>42173</v>
          </cell>
          <cell r="BZ5">
            <v>0</v>
          </cell>
          <cell r="CA5" t="e">
            <v>#N/A</v>
          </cell>
          <cell r="CB5">
            <v>0</v>
          </cell>
          <cell r="CC5" t="e">
            <v>#N/A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1.3</v>
          </cell>
          <cell r="CP5" t="str">
            <v>FEDL</v>
          </cell>
          <cell r="CQ5" t="str">
            <v>11/23/2001</v>
          </cell>
          <cell r="CR5">
            <v>0</v>
          </cell>
          <cell r="CT5">
            <v>1</v>
          </cell>
          <cell r="CU5">
            <v>0</v>
          </cell>
          <cell r="CV5" t="str">
            <v>Sub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37963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15200000</v>
          </cell>
          <cell r="DP5">
            <v>0</v>
          </cell>
          <cell r="DQ5">
            <v>0</v>
          </cell>
          <cell r="DR5">
            <v>1</v>
          </cell>
          <cell r="DS5">
            <v>0</v>
          </cell>
          <cell r="DT5">
            <v>0</v>
          </cell>
          <cell r="DU5" t="b">
            <v>0</v>
          </cell>
          <cell r="DV5" t="str">
            <v>31359MLS0 GOVT</v>
          </cell>
          <cell r="DW5" t="str">
            <v>FANNIE MAE</v>
          </cell>
          <cell r="DX5" t="str">
            <v>FANNIE MAE</v>
          </cell>
          <cell r="DY5" t="str">
            <v>#N/A N Ap</v>
          </cell>
          <cell r="DZ5" t="str">
            <v>#N/A N Ap</v>
          </cell>
          <cell r="EA5" t="str">
            <v>11/23/2001</v>
          </cell>
          <cell r="EB5">
            <v>5.375</v>
          </cell>
          <cell r="EC5" t="str">
            <v>#N/A N Ap</v>
          </cell>
          <cell r="ED5" t="str">
            <v>#N/A N Ap</v>
          </cell>
          <cell r="EE5" t="str">
            <v>#N/A N Ap</v>
          </cell>
          <cell r="EF5" t="str">
            <v>#N/A N Ap</v>
          </cell>
          <cell r="EG5" t="str">
            <v>#N/A N Ap</v>
          </cell>
          <cell r="EH5" t="str">
            <v>#N/A N Ap</v>
          </cell>
          <cell r="EI5" t="str">
            <v>#N/A N Ap</v>
          </cell>
          <cell r="EJ5" t="str">
            <v>#N/A N Ap</v>
          </cell>
          <cell r="EK5" t="str">
            <v>#N/A N Ap</v>
          </cell>
          <cell r="EL5" t="str">
            <v>#N/A N Ap</v>
          </cell>
          <cell r="EM5" t="str">
            <v>5/15/2004</v>
          </cell>
          <cell r="EN5" t="str">
            <v>11/15/2004</v>
          </cell>
          <cell r="EO5" t="str">
            <v>#N/A N Ap</v>
          </cell>
          <cell r="EP5" t="str">
            <v>#N/A N Ap</v>
          </cell>
          <cell r="EQ5" t="str">
            <v>11/15/2011</v>
          </cell>
          <cell r="ER5" t="str">
            <v>#N/A Fld</v>
          </cell>
          <cell r="ES5" t="str">
            <v>7/1/2004</v>
          </cell>
          <cell r="ET5" t="str">
            <v>#N/A N Ap</v>
          </cell>
          <cell r="EU5" t="str">
            <v>#N/A N Ap</v>
          </cell>
          <cell r="EV5" t="str">
            <v>#N/A N Ap</v>
          </cell>
          <cell r="EW5" t="str">
            <v>#N/A N Ap</v>
          </cell>
          <cell r="EY5" t="str">
            <v>7/1/2004</v>
          </cell>
          <cell r="EZ5">
            <v>0.68680556000000004</v>
          </cell>
          <cell r="FA5">
            <v>46</v>
          </cell>
          <cell r="FB5">
            <v>104394.44512</v>
          </cell>
          <cell r="FC5">
            <v>38184</v>
          </cell>
          <cell r="FD5">
            <v>6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L5" t="str">
            <v>31359MLS0</v>
          </cell>
          <cell r="FM5">
            <v>5.3749999999999999E-2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X5">
            <v>100000</v>
          </cell>
        </row>
        <row r="6">
          <cell r="B6" t="str">
            <v>31359MTG8</v>
          </cell>
          <cell r="C6" t="str">
            <v>FEDL NATL MTG ASSN GLBL</v>
          </cell>
          <cell r="D6">
            <v>7200000</v>
          </cell>
          <cell r="E6">
            <v>0</v>
          </cell>
          <cell r="F6">
            <v>0</v>
          </cell>
          <cell r="G6">
            <v>0</v>
          </cell>
          <cell r="H6" t="str">
            <v>FNMA</v>
          </cell>
          <cell r="I6" t="str">
            <v>Bullet</v>
          </cell>
          <cell r="J6">
            <v>0</v>
          </cell>
          <cell r="K6">
            <v>0.96260000000000001</v>
          </cell>
          <cell r="L6" t="str">
            <v>Aaa</v>
          </cell>
          <cell r="O6" t="str">
            <v>AAA</v>
          </cell>
          <cell r="R6" t="str">
            <v>AAA</v>
          </cell>
          <cell r="S6">
            <v>13.5</v>
          </cell>
          <cell r="T6">
            <v>13.5</v>
          </cell>
          <cell r="W6">
            <v>12</v>
          </cell>
          <cell r="X6">
            <v>6.7199999999999996E-2</v>
          </cell>
          <cell r="Y6">
            <v>0</v>
          </cell>
          <cell r="Z6">
            <v>41562</v>
          </cell>
          <cell r="AA6" t="str">
            <v>Fixed</v>
          </cell>
          <cell r="AB6">
            <v>13.5</v>
          </cell>
          <cell r="AC6">
            <v>13.5</v>
          </cell>
          <cell r="AD6">
            <v>13.5</v>
          </cell>
          <cell r="AE6">
            <v>5.5140000000000002E-2</v>
          </cell>
          <cell r="AF6">
            <v>5.5140000000000002E-2</v>
          </cell>
          <cell r="AG6">
            <v>5.5140000000000002E-2</v>
          </cell>
          <cell r="AH6">
            <v>4.5430872692542312E-3</v>
          </cell>
          <cell r="AI6">
            <v>0</v>
          </cell>
          <cell r="AJ6">
            <v>500</v>
          </cell>
          <cell r="AK6">
            <v>1</v>
          </cell>
          <cell r="AL6">
            <v>0</v>
          </cell>
          <cell r="AM6" t="str">
            <v>Aaa</v>
          </cell>
          <cell r="AN6">
            <v>20</v>
          </cell>
          <cell r="AO6" t="str">
            <v>ABS-CMBS Conduit BIG</v>
          </cell>
          <cell r="AP6" t="str">
            <v>ABS-CMBS Conduit</v>
          </cell>
          <cell r="AQ6">
            <v>0</v>
          </cell>
          <cell r="AR6" t="str">
            <v>B3</v>
          </cell>
          <cell r="AS6" t="str">
            <v>Aaa</v>
          </cell>
          <cell r="AT6" t="str">
            <v>B3</v>
          </cell>
          <cell r="AU6">
            <v>0</v>
          </cell>
          <cell r="AV6">
            <v>1</v>
          </cell>
          <cell r="AW6">
            <v>0</v>
          </cell>
          <cell r="AX6">
            <v>0</v>
          </cell>
          <cell r="AY6">
            <v>9.9626330621655566E-5</v>
          </cell>
          <cell r="AZ6">
            <v>0</v>
          </cell>
          <cell r="BA6">
            <v>37890</v>
          </cell>
          <cell r="BC6">
            <v>2</v>
          </cell>
          <cell r="BD6" t="str">
            <v>AAA</v>
          </cell>
          <cell r="BE6">
            <v>1</v>
          </cell>
          <cell r="BF6">
            <v>53</v>
          </cell>
          <cell r="BG6" t="str">
            <v>CMBS Diversified (Conduit + CTL)</v>
          </cell>
          <cell r="BH6">
            <v>40725</v>
          </cell>
          <cell r="BI6" t="str">
            <v>AAA</v>
          </cell>
          <cell r="BJ6">
            <v>0.65</v>
          </cell>
          <cell r="BK6">
            <v>0.7</v>
          </cell>
          <cell r="BL6">
            <v>0.8</v>
          </cell>
          <cell r="BM6">
            <v>0.85</v>
          </cell>
          <cell r="BN6">
            <v>0.85</v>
          </cell>
          <cell r="BO6"/>
          <cell r="BP6" t="str">
            <v>AAA</v>
          </cell>
          <cell r="BQ6">
            <v>0</v>
          </cell>
          <cell r="BT6" t="str">
            <v>IG</v>
          </cell>
          <cell r="BU6" t="str">
            <v>Sub</v>
          </cell>
          <cell r="BV6" t="str">
            <v>ABS Mezzanine IG ( &lt; 10%)</v>
          </cell>
          <cell r="BW6" t="str">
            <v>CMBS</v>
          </cell>
          <cell r="BX6" t="str">
            <v>Conduit</v>
          </cell>
          <cell r="BY6">
            <v>43083</v>
          </cell>
          <cell r="BZ6">
            <v>0</v>
          </cell>
          <cell r="CA6" t="e">
            <v>#N/A</v>
          </cell>
          <cell r="CB6">
            <v>0</v>
          </cell>
          <cell r="CC6" t="e">
            <v>#N/A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1.3</v>
          </cell>
          <cell r="CP6" t="str">
            <v>FEDL</v>
          </cell>
          <cell r="CQ6" t="str">
            <v>9/26/2003</v>
          </cell>
          <cell r="CR6" t="str">
            <v>NA</v>
          </cell>
          <cell r="CT6">
            <v>1</v>
          </cell>
          <cell r="CU6">
            <v>0</v>
          </cell>
          <cell r="CV6" t="str">
            <v>Sub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37965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7200000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 t="b">
            <v>0</v>
          </cell>
          <cell r="DV6" t="str">
            <v>31359MTG8 GOVT</v>
          </cell>
          <cell r="DW6" t="str">
            <v>FANNIE MAE</v>
          </cell>
          <cell r="DX6" t="str">
            <v>FANNIE MAE</v>
          </cell>
          <cell r="DY6" t="str">
            <v>#N/A N Ap</v>
          </cell>
          <cell r="DZ6" t="str">
            <v>#N/A N Ap</v>
          </cell>
          <cell r="EA6" t="str">
            <v>9/26/2003</v>
          </cell>
          <cell r="EB6">
            <v>4.625</v>
          </cell>
          <cell r="EC6" t="str">
            <v>#N/A N Ap</v>
          </cell>
          <cell r="ED6" t="str">
            <v>#N/A N Ap</v>
          </cell>
          <cell r="EE6" t="str">
            <v>#N/A N Ap</v>
          </cell>
          <cell r="EF6" t="str">
            <v>#N/A N Ap</v>
          </cell>
          <cell r="EG6" t="str">
            <v>#N/A N Ap</v>
          </cell>
          <cell r="EH6" t="str">
            <v>#N/A N Ap</v>
          </cell>
          <cell r="EI6" t="str">
            <v>#N/A N Ap</v>
          </cell>
          <cell r="EJ6" t="str">
            <v>#N/A N Ap</v>
          </cell>
          <cell r="EK6" t="str">
            <v>#N/A N Ap</v>
          </cell>
          <cell r="EL6" t="str">
            <v>#N/A N Ap</v>
          </cell>
          <cell r="EM6" t="str">
            <v>4/15/2004</v>
          </cell>
          <cell r="EN6" t="str">
            <v>10/15/2004</v>
          </cell>
          <cell r="EO6" t="str">
            <v>#N/A N Ap</v>
          </cell>
          <cell r="EP6" t="str">
            <v>#N/A N Ap</v>
          </cell>
          <cell r="EQ6" t="str">
            <v>10/15/2013</v>
          </cell>
          <cell r="ER6" t="str">
            <v>#N/A Fld</v>
          </cell>
          <cell r="ES6" t="str">
            <v>7/1/2004</v>
          </cell>
          <cell r="ET6" t="str">
            <v>#N/A N Ap</v>
          </cell>
          <cell r="EU6" t="str">
            <v>#N/A N Ap</v>
          </cell>
          <cell r="EV6" t="str">
            <v>#N/A N Ap</v>
          </cell>
          <cell r="EW6" t="str">
            <v>#N/A N Ap</v>
          </cell>
          <cell r="EY6" t="str">
            <v>7/1/2004</v>
          </cell>
          <cell r="EZ6">
            <v>0.97638888999999995</v>
          </cell>
          <cell r="FA6">
            <v>76</v>
          </cell>
          <cell r="FB6">
            <v>70300.000079999998</v>
          </cell>
          <cell r="FC6">
            <v>38184</v>
          </cell>
          <cell r="FD6">
            <v>6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>
            <v>15</v>
          </cell>
          <cell r="FL6" t="str">
            <v>31359MTG8</v>
          </cell>
          <cell r="FM6">
            <v>6.7199999999999996E-2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X6">
            <v>100000</v>
          </cell>
        </row>
        <row r="7">
          <cell r="B7" t="str">
            <v>31359MTR4</v>
          </cell>
          <cell r="C7" t="str">
            <v>FEDL NATL MTG ASSN GLBL</v>
          </cell>
          <cell r="D7">
            <v>13200000</v>
          </cell>
          <cell r="E7">
            <v>0</v>
          </cell>
          <cell r="F7">
            <v>0</v>
          </cell>
          <cell r="G7">
            <v>0</v>
          </cell>
          <cell r="H7" t="str">
            <v>FNMA</v>
          </cell>
          <cell r="I7" t="str">
            <v>Bullet</v>
          </cell>
          <cell r="J7">
            <v>0</v>
          </cell>
          <cell r="K7">
            <v>0.96919999999999995</v>
          </cell>
          <cell r="L7" t="str">
            <v>Aaa</v>
          </cell>
          <cell r="O7" t="str">
            <v>AAA</v>
          </cell>
          <cell r="R7" t="str">
            <v>AAA</v>
          </cell>
          <cell r="S7">
            <v>10</v>
          </cell>
          <cell r="T7">
            <v>10</v>
          </cell>
          <cell r="W7">
            <v>12</v>
          </cell>
          <cell r="X7">
            <v>7.4999999999999997E-2</v>
          </cell>
          <cell r="Y7">
            <v>0</v>
          </cell>
          <cell r="Z7">
            <v>39797</v>
          </cell>
          <cell r="AA7" t="str">
            <v>Fixed</v>
          </cell>
          <cell r="AB7">
            <v>10</v>
          </cell>
          <cell r="AC7">
            <v>10</v>
          </cell>
          <cell r="AD7">
            <v>10</v>
          </cell>
          <cell r="AE7">
            <v>5.2329999999999995E-2</v>
          </cell>
          <cell r="AF7">
            <v>5.2329999999999995E-2</v>
          </cell>
          <cell r="AG7">
            <v>5.2329999999999995E-2</v>
          </cell>
          <cell r="AH7">
            <v>4.3140375388488472E-3</v>
          </cell>
          <cell r="AI7">
            <v>0</v>
          </cell>
          <cell r="AJ7">
            <v>500</v>
          </cell>
          <cell r="AK7">
            <v>1</v>
          </cell>
          <cell r="AL7">
            <v>0</v>
          </cell>
          <cell r="AM7" t="str">
            <v>Aaa</v>
          </cell>
          <cell r="AN7">
            <v>20</v>
          </cell>
          <cell r="AO7" t="str">
            <v>ABS-CMBS Conduit BIG</v>
          </cell>
          <cell r="AP7" t="str">
            <v>ABS-CMBS Conduit</v>
          </cell>
          <cell r="AQ7">
            <v>0</v>
          </cell>
          <cell r="AR7" t="str">
            <v>Baa3</v>
          </cell>
          <cell r="AS7" t="str">
            <v>Aaa</v>
          </cell>
          <cell r="AT7" t="str">
            <v>Baa3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>
            <v>5.4999999999993944E-5</v>
          </cell>
          <cell r="AZ7">
            <v>0</v>
          </cell>
          <cell r="BA7">
            <v>37946</v>
          </cell>
          <cell r="BC7">
            <v>3</v>
          </cell>
          <cell r="BD7" t="str">
            <v>AAA</v>
          </cell>
          <cell r="BE7">
            <v>1</v>
          </cell>
          <cell r="BF7">
            <v>53</v>
          </cell>
          <cell r="BG7" t="str">
            <v>CMBS Diversified (Conduit + CTL)</v>
          </cell>
          <cell r="BH7">
            <v>40725</v>
          </cell>
          <cell r="BI7" t="str">
            <v>AAA</v>
          </cell>
          <cell r="BJ7">
            <v>0.65</v>
          </cell>
          <cell r="BK7">
            <v>0.7</v>
          </cell>
          <cell r="BL7">
            <v>0.8</v>
          </cell>
          <cell r="BM7">
            <v>0.85</v>
          </cell>
          <cell r="BN7">
            <v>0.85</v>
          </cell>
          <cell r="BO7"/>
          <cell r="BP7" t="str">
            <v>AAA</v>
          </cell>
          <cell r="BQ7">
            <v>0</v>
          </cell>
          <cell r="BT7" t="str">
            <v>IG</v>
          </cell>
          <cell r="BU7" t="str">
            <v>Sub</v>
          </cell>
          <cell r="BV7" t="str">
            <v>ABS Mezzanine IG ( &lt; 10%)</v>
          </cell>
          <cell r="BW7" t="str">
            <v>CMBS</v>
          </cell>
          <cell r="BX7" t="str">
            <v>Conduit</v>
          </cell>
          <cell r="BY7">
            <v>41809</v>
          </cell>
          <cell r="BZ7">
            <v>0</v>
          </cell>
          <cell r="CA7" t="e">
            <v>#N/A</v>
          </cell>
          <cell r="CB7">
            <v>0</v>
          </cell>
          <cell r="CC7" t="e">
            <v>#N/A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1.3</v>
          </cell>
          <cell r="CP7" t="str">
            <v>FEDL</v>
          </cell>
          <cell r="CQ7" t="str">
            <v>11/21/2003</v>
          </cell>
          <cell r="CR7" t="str">
            <v>NA</v>
          </cell>
          <cell r="CT7">
            <v>1</v>
          </cell>
          <cell r="CU7">
            <v>0</v>
          </cell>
          <cell r="CV7" t="str">
            <v>Sub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37995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13200000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 t="b">
            <v>0</v>
          </cell>
          <cell r="DV7" t="str">
            <v>31359MTR4 GOVT</v>
          </cell>
          <cell r="DW7" t="str">
            <v>FANNIE MAE</v>
          </cell>
          <cell r="DX7" t="str">
            <v>FANNIE MAE</v>
          </cell>
          <cell r="DY7" t="str">
            <v>#N/A N Ap</v>
          </cell>
          <cell r="DZ7" t="str">
            <v>#N/A N Ap</v>
          </cell>
          <cell r="EA7" t="str">
            <v>11/21/2003</v>
          </cell>
          <cell r="EB7">
            <v>3.375</v>
          </cell>
          <cell r="EC7" t="str">
            <v>#N/A N Ap</v>
          </cell>
          <cell r="ED7" t="str">
            <v>#N/A N Ap</v>
          </cell>
          <cell r="EE7" t="str">
            <v>#N/A N Ap</v>
          </cell>
          <cell r="EF7" t="str">
            <v>#N/A N Ap</v>
          </cell>
          <cell r="EG7" t="str">
            <v>#N/A N Ap</v>
          </cell>
          <cell r="EH7" t="str">
            <v>#N/A N Ap</v>
          </cell>
          <cell r="EI7" t="str">
            <v>#N/A N Ap</v>
          </cell>
          <cell r="EJ7" t="str">
            <v>#N/A N Ap</v>
          </cell>
          <cell r="EK7" t="str">
            <v>#N/A N Ap</v>
          </cell>
          <cell r="EL7" t="str">
            <v>#N/A N Ap</v>
          </cell>
          <cell r="EM7" t="str">
            <v>6/15/2004</v>
          </cell>
          <cell r="EN7" t="str">
            <v>12/15/2004</v>
          </cell>
          <cell r="EO7" t="str">
            <v>#N/A N Ap</v>
          </cell>
          <cell r="EP7" t="str">
            <v>#N/A N Ap</v>
          </cell>
          <cell r="EQ7" t="str">
            <v>12/15/2008</v>
          </cell>
          <cell r="ER7" t="str">
            <v>#N/A Fld</v>
          </cell>
          <cell r="ES7" t="str">
            <v>7/1/2004</v>
          </cell>
          <cell r="ET7" t="str">
            <v>#N/A N Ap</v>
          </cell>
          <cell r="EU7" t="str">
            <v>#N/A N Ap</v>
          </cell>
          <cell r="EV7" t="str">
            <v>#N/A N Ap</v>
          </cell>
          <cell r="EW7" t="str">
            <v>#N/A N Ap</v>
          </cell>
          <cell r="EY7" t="str">
            <v>7/1/2004</v>
          </cell>
          <cell r="EZ7">
            <v>0.15</v>
          </cell>
          <cell r="FA7">
            <v>16</v>
          </cell>
          <cell r="FB7">
            <v>19800</v>
          </cell>
          <cell r="FC7">
            <v>38184</v>
          </cell>
          <cell r="FD7">
            <v>6</v>
          </cell>
          <cell r="FE7">
            <v>38184</v>
          </cell>
          <cell r="FF7">
            <v>14</v>
          </cell>
          <cell r="FG7">
            <v>38140</v>
          </cell>
          <cell r="FH7">
            <v>38109</v>
          </cell>
          <cell r="FI7">
            <v>29</v>
          </cell>
          <cell r="FJ7">
            <v>15</v>
          </cell>
          <cell r="FL7" t="str">
            <v>31359MTR4</v>
          </cell>
          <cell r="FM7">
            <v>7.4999999999999997E-2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X7">
            <v>100000</v>
          </cell>
        </row>
        <row r="8">
          <cell r="A8">
            <v>1</v>
          </cell>
          <cell r="B8" t="str">
            <v>558263AM1</v>
          </cell>
          <cell r="C8" t="str">
            <v>MADSQ 2004-1 M</v>
          </cell>
          <cell r="D8">
            <v>4000000</v>
          </cell>
          <cell r="E8">
            <v>1</v>
          </cell>
          <cell r="F8">
            <v>4000000</v>
          </cell>
          <cell r="G8">
            <v>0.01</v>
          </cell>
          <cell r="H8" t="str">
            <v>CMBS-Conduit</v>
          </cell>
          <cell r="I8" t="str">
            <v>Bullet</v>
          </cell>
          <cell r="J8">
            <v>570</v>
          </cell>
          <cell r="K8">
            <v>0.78982023404187363</v>
          </cell>
          <cell r="L8" t="str">
            <v>NA</v>
          </cell>
          <cell r="N8" t="str">
            <v>B1</v>
          </cell>
          <cell r="O8" t="str">
            <v>BB+</v>
          </cell>
          <cell r="R8" t="str">
            <v>BB+</v>
          </cell>
          <cell r="S8">
            <v>7.1</v>
          </cell>
          <cell r="T8" t="str">
            <v>#N/A N.A.</v>
          </cell>
          <cell r="W8">
            <v>12</v>
          </cell>
          <cell r="X8">
            <v>6.1499999999999999E-2</v>
          </cell>
          <cell r="Y8">
            <v>0</v>
          </cell>
          <cell r="Z8">
            <v>52499</v>
          </cell>
          <cell r="AA8" t="str">
            <v>Fixed</v>
          </cell>
          <cell r="AB8">
            <v>7</v>
          </cell>
          <cell r="AC8">
            <v>7.1</v>
          </cell>
          <cell r="AD8">
            <v>7.25</v>
          </cell>
          <cell r="AE8">
            <v>0.10558000000000001</v>
          </cell>
          <cell r="AF8">
            <v>0.105744</v>
          </cell>
          <cell r="AG8">
            <v>0.10599</v>
          </cell>
          <cell r="AH8">
            <v>8.6239182820460059E-3</v>
          </cell>
          <cell r="AI8">
            <v>0</v>
          </cell>
          <cell r="AJ8">
            <v>500</v>
          </cell>
          <cell r="AK8">
            <v>1</v>
          </cell>
          <cell r="AL8">
            <v>0</v>
          </cell>
          <cell r="AM8" t="str">
            <v>B1</v>
          </cell>
          <cell r="AN8">
            <v>20</v>
          </cell>
          <cell r="AO8" t="str">
            <v>ABS-CMBS Conduit BIG</v>
          </cell>
          <cell r="AP8" t="str">
            <v>ABS-CMBS Conduit</v>
          </cell>
          <cell r="AQ8">
            <v>1.8000000000000002E-2</v>
          </cell>
          <cell r="AR8" t="str">
            <v>B1</v>
          </cell>
          <cell r="AS8" t="str">
            <v>B1</v>
          </cell>
          <cell r="AT8" t="str">
            <v>B1</v>
          </cell>
          <cell r="AU8">
            <v>0.05</v>
          </cell>
          <cell r="AV8">
            <v>2220</v>
          </cell>
          <cell r="AW8">
            <v>0.105215</v>
          </cell>
          <cell r="AX8">
            <v>0.11075263157894738</v>
          </cell>
          <cell r="AY8">
            <v>0.1113934056684399</v>
          </cell>
          <cell r="AZ8">
            <v>0</v>
          </cell>
          <cell r="BA8">
            <v>38047</v>
          </cell>
          <cell r="BB8" t="str">
            <v>MADSQ 2004-1</v>
          </cell>
          <cell r="BC8" t="str">
            <v>MADSQ</v>
          </cell>
          <cell r="BD8" t="str">
            <v>BB+</v>
          </cell>
          <cell r="BE8">
            <v>940</v>
          </cell>
          <cell r="BF8">
            <v>53</v>
          </cell>
          <cell r="BG8" t="str">
            <v>CMBS Diversified (Conduit + CTL)</v>
          </cell>
          <cell r="BH8">
            <v>40725</v>
          </cell>
          <cell r="BI8" t="str">
            <v>BB</v>
          </cell>
          <cell r="BJ8">
            <v>0.1</v>
          </cell>
          <cell r="BK8">
            <v>0.1</v>
          </cell>
          <cell r="BL8">
            <v>0.1</v>
          </cell>
          <cell r="BM8">
            <v>0.25</v>
          </cell>
          <cell r="BN8">
            <v>0.35</v>
          </cell>
          <cell r="BO8"/>
          <cell r="BP8" t="str">
            <v>BB+</v>
          </cell>
          <cell r="BQ8">
            <v>10.18</v>
          </cell>
          <cell r="BR8">
            <v>1</v>
          </cell>
          <cell r="BS8">
            <v>1</v>
          </cell>
          <cell r="BT8" t="str">
            <v>Non IG</v>
          </cell>
          <cell r="BU8" t="str">
            <v>Sub</v>
          </cell>
          <cell r="BV8" t="str">
            <v>ABS Non IG ( &lt; 10%)</v>
          </cell>
          <cell r="BW8" t="str">
            <v>CMBS</v>
          </cell>
          <cell r="BX8" t="str">
            <v>Conduit</v>
          </cell>
          <cell r="BY8">
            <v>40753.4</v>
          </cell>
          <cell r="BZ8">
            <v>10.18</v>
          </cell>
          <cell r="CA8" t="str">
            <v>BB+</v>
          </cell>
          <cell r="CB8">
            <v>2</v>
          </cell>
          <cell r="CC8" t="str">
            <v>CMBS - Conduit</v>
          </cell>
          <cell r="CD8">
            <v>2</v>
          </cell>
          <cell r="CE8">
            <v>2</v>
          </cell>
          <cell r="CF8">
            <v>2</v>
          </cell>
          <cell r="CG8">
            <v>1</v>
          </cell>
          <cell r="CH8">
            <v>0</v>
          </cell>
          <cell r="CI8">
            <v>0.2</v>
          </cell>
          <cell r="CJ8">
            <v>0.2</v>
          </cell>
          <cell r="CK8">
            <v>0.2</v>
          </cell>
          <cell r="CL8">
            <v>0.3</v>
          </cell>
          <cell r="CM8">
            <v>0.4</v>
          </cell>
          <cell r="CN8">
            <v>37</v>
          </cell>
          <cell r="CP8" t="str">
            <v>MADSQ</v>
          </cell>
          <cell r="CQ8" t="str">
            <v>3/1/2004</v>
          </cell>
          <cell r="CR8" t="str">
            <v>NA</v>
          </cell>
          <cell r="CS8" t="str">
            <v>LPI</v>
          </cell>
          <cell r="CT8">
            <v>1</v>
          </cell>
          <cell r="CU8">
            <v>0</v>
          </cell>
          <cell r="CV8" t="str">
            <v>Sub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>
            <v>570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3159280.9361674944</v>
          </cell>
          <cell r="DN8">
            <v>3172947.6028341609</v>
          </cell>
          <cell r="DO8">
            <v>4000000</v>
          </cell>
          <cell r="DP8">
            <v>570</v>
          </cell>
          <cell r="DQ8">
            <v>0</v>
          </cell>
          <cell r="DR8" t="e">
            <v>#N/A</v>
          </cell>
          <cell r="DS8">
            <v>0</v>
          </cell>
          <cell r="DT8">
            <v>4000000</v>
          </cell>
          <cell r="DU8" t="b">
            <v>1</v>
          </cell>
          <cell r="DV8" t="str">
            <v>558263AM1 MTGE</v>
          </cell>
          <cell r="DW8" t="str">
            <v>MADSQ 2004-1 M</v>
          </cell>
          <cell r="DX8" t="str">
            <v>MADISON SQUARE LTD</v>
          </cell>
          <cell r="DY8">
            <v>1.8</v>
          </cell>
          <cell r="DZ8">
            <v>1</v>
          </cell>
          <cell r="EA8" t="str">
            <v>3/1/2004</v>
          </cell>
          <cell r="EB8">
            <v>6.15</v>
          </cell>
          <cell r="EC8" t="str">
            <v>#N/A N Ap</v>
          </cell>
          <cell r="ED8" t="str">
            <v>LPI</v>
          </cell>
          <cell r="EE8" t="str">
            <v>#N/A N Ap</v>
          </cell>
          <cell r="EF8" t="str">
            <v>#N/A N Ap</v>
          </cell>
          <cell r="EG8" t="str">
            <v>BB+</v>
          </cell>
          <cell r="EH8" t="str">
            <v>#N/A N Ap</v>
          </cell>
          <cell r="EI8" t="str">
            <v>BB+</v>
          </cell>
          <cell r="EJ8" t="str">
            <v>#N/A N Ap</v>
          </cell>
          <cell r="EK8" t="str">
            <v>6/30/2004</v>
          </cell>
          <cell r="EL8" t="str">
            <v>24 DAYS</v>
          </cell>
          <cell r="EM8" t="str">
            <v>7/25/2004</v>
          </cell>
          <cell r="EN8" t="str">
            <v>8/25/2004</v>
          </cell>
          <cell r="EO8" t="str">
            <v>6/1/2004</v>
          </cell>
          <cell r="EP8" t="str">
            <v>6/30/2004</v>
          </cell>
          <cell r="EQ8" t="str">
            <v>9/25/2043</v>
          </cell>
          <cell r="ER8" t="str">
            <v>#N/A Fld</v>
          </cell>
          <cell r="ES8" t="str">
            <v>7/1/2004</v>
          </cell>
          <cell r="ET8" t="str">
            <v>#N/A N.A.</v>
          </cell>
          <cell r="EU8" t="str">
            <v>#N/A N Ap</v>
          </cell>
          <cell r="EV8" t="str">
            <v>#N/A N Ap</v>
          </cell>
          <cell r="EW8" t="str">
            <v>To Worst</v>
          </cell>
          <cell r="EY8" t="str">
            <v>7/1/2004</v>
          </cell>
          <cell r="EZ8">
            <v>0</v>
          </cell>
          <cell r="FA8">
            <v>0</v>
          </cell>
          <cell r="FB8">
            <v>0</v>
          </cell>
          <cell r="FC8">
            <v>38193</v>
          </cell>
          <cell r="FD8">
            <v>1</v>
          </cell>
          <cell r="FE8">
            <v>38224</v>
          </cell>
          <cell r="FF8">
            <v>24</v>
          </cell>
          <cell r="FG8">
            <v>38169</v>
          </cell>
          <cell r="FH8">
            <v>38139</v>
          </cell>
          <cell r="FI8">
            <v>0</v>
          </cell>
          <cell r="FJ8">
            <v>20</v>
          </cell>
          <cell r="FL8" t="str">
            <v>558263AM1</v>
          </cell>
          <cell r="FM8">
            <v>6.1499999999999999E-2</v>
          </cell>
          <cell r="FN8">
            <v>13666.666666666666</v>
          </cell>
          <cell r="FO8">
            <v>3159280.9361674944</v>
          </cell>
          <cell r="FP8">
            <v>3172947.6028341609</v>
          </cell>
          <cell r="FQ8">
            <v>0</v>
          </cell>
          <cell r="FR8">
            <v>0</v>
          </cell>
          <cell r="FS8">
            <v>0</v>
          </cell>
          <cell r="FT8">
            <v>3159280.9361674944</v>
          </cell>
          <cell r="FU8">
            <v>13666.666666666666</v>
          </cell>
          <cell r="FX8">
            <v>100000</v>
          </cell>
        </row>
        <row r="9">
          <cell r="A9">
            <v>2</v>
          </cell>
          <cell r="B9" t="str">
            <v>558261AB9</v>
          </cell>
          <cell r="C9" t="str">
            <v>MADSQ 2004-1 N</v>
          </cell>
          <cell r="D9">
            <v>4000000</v>
          </cell>
          <cell r="E9">
            <v>1</v>
          </cell>
          <cell r="F9">
            <v>4000000</v>
          </cell>
          <cell r="G9">
            <v>0.01</v>
          </cell>
          <cell r="H9" t="str">
            <v>CMBS-Conduit</v>
          </cell>
          <cell r="I9" t="str">
            <v>Bullet</v>
          </cell>
          <cell r="J9">
            <v>610</v>
          </cell>
          <cell r="K9">
            <v>0.75968265943381419</v>
          </cell>
          <cell r="L9" t="str">
            <v>NA</v>
          </cell>
          <cell r="N9" t="str">
            <v>B2</v>
          </cell>
          <cell r="O9" t="str">
            <v>BB</v>
          </cell>
          <cell r="R9" t="str">
            <v>BB</v>
          </cell>
          <cell r="S9">
            <v>7.6</v>
          </cell>
          <cell r="T9" t="str">
            <v>#N/A N.A.</v>
          </cell>
          <cell r="W9">
            <v>12</v>
          </cell>
          <cell r="X9">
            <v>6.1499999999999999E-2</v>
          </cell>
          <cell r="Y9">
            <v>0</v>
          </cell>
          <cell r="Z9">
            <v>52499</v>
          </cell>
          <cell r="AA9" t="str">
            <v>Fixed</v>
          </cell>
          <cell r="AB9">
            <v>7.5</v>
          </cell>
          <cell r="AC9">
            <v>7.6</v>
          </cell>
          <cell r="AD9">
            <v>7.75</v>
          </cell>
          <cell r="AE9">
            <v>0.11039</v>
          </cell>
          <cell r="AF9">
            <v>0.110526</v>
          </cell>
          <cell r="AG9">
            <v>0.11073</v>
          </cell>
          <cell r="AH9">
            <v>9.0053101676301761E-3</v>
          </cell>
          <cell r="AI9">
            <v>0</v>
          </cell>
          <cell r="AJ9">
            <v>500</v>
          </cell>
          <cell r="AK9">
            <v>1</v>
          </cell>
          <cell r="AL9">
            <v>0</v>
          </cell>
          <cell r="AM9" t="str">
            <v>B2</v>
          </cell>
          <cell r="AN9">
            <v>20</v>
          </cell>
          <cell r="AO9" t="str">
            <v>ABS-CMBS Conduit BIG</v>
          </cell>
          <cell r="AP9" t="str">
            <v>ABS-CMBS Conduit</v>
          </cell>
          <cell r="AQ9">
            <v>2.7999999999999997E-2</v>
          </cell>
          <cell r="AR9" t="str">
            <v>B2</v>
          </cell>
          <cell r="AS9" t="str">
            <v>B2</v>
          </cell>
          <cell r="AT9" t="str">
            <v>B2</v>
          </cell>
          <cell r="AU9">
            <v>0.1</v>
          </cell>
          <cell r="AV9">
            <v>2720</v>
          </cell>
          <cell r="AW9">
            <v>0.138325</v>
          </cell>
          <cell r="AX9">
            <v>0.15369444444444444</v>
          </cell>
          <cell r="AY9">
            <v>0.15092040802958356</v>
          </cell>
          <cell r="AZ9">
            <v>0</v>
          </cell>
          <cell r="BA9">
            <v>38047</v>
          </cell>
          <cell r="BB9" t="str">
            <v>MADSQ 2004-1</v>
          </cell>
          <cell r="BC9" t="str">
            <v>MADSQ</v>
          </cell>
          <cell r="BD9" t="str">
            <v>BB</v>
          </cell>
          <cell r="BE9">
            <v>1350</v>
          </cell>
          <cell r="BF9">
            <v>53</v>
          </cell>
          <cell r="BG9" t="str">
            <v>CMBS Diversified (Conduit + CTL)</v>
          </cell>
          <cell r="BH9">
            <v>40725</v>
          </cell>
          <cell r="BI9" t="str">
            <v>BB</v>
          </cell>
          <cell r="BJ9">
            <v>0.1</v>
          </cell>
          <cell r="BK9">
            <v>0.1</v>
          </cell>
          <cell r="BL9">
            <v>0.1</v>
          </cell>
          <cell r="BM9">
            <v>0.25</v>
          </cell>
          <cell r="BN9">
            <v>0.35</v>
          </cell>
          <cell r="BO9"/>
          <cell r="BP9" t="str">
            <v>BB</v>
          </cell>
          <cell r="BQ9">
            <v>13.53</v>
          </cell>
          <cell r="BR9">
            <v>2</v>
          </cell>
          <cell r="BS9">
            <v>1</v>
          </cell>
          <cell r="BT9" t="str">
            <v>Non IG</v>
          </cell>
          <cell r="BU9" t="str">
            <v>Sub</v>
          </cell>
          <cell r="BV9" t="str">
            <v>ABS Non IG ( &lt; 10%)</v>
          </cell>
          <cell r="BW9" t="str">
            <v>CMBS</v>
          </cell>
          <cell r="BX9" t="str">
            <v>Conduit</v>
          </cell>
          <cell r="BY9">
            <v>40935.4</v>
          </cell>
          <cell r="BZ9">
            <v>13.53</v>
          </cell>
          <cell r="CA9" t="str">
            <v>BB</v>
          </cell>
          <cell r="CB9">
            <v>2</v>
          </cell>
          <cell r="CC9" t="str">
            <v>CMBS - Conduit</v>
          </cell>
          <cell r="CD9">
            <v>2</v>
          </cell>
          <cell r="CE9">
            <v>2</v>
          </cell>
          <cell r="CF9">
            <v>2</v>
          </cell>
          <cell r="CG9">
            <v>1</v>
          </cell>
          <cell r="CH9">
            <v>0</v>
          </cell>
          <cell r="CI9">
            <v>0.2</v>
          </cell>
          <cell r="CJ9">
            <v>0.2</v>
          </cell>
          <cell r="CK9">
            <v>0.2</v>
          </cell>
          <cell r="CL9">
            <v>0.3</v>
          </cell>
          <cell r="CM9">
            <v>0.4</v>
          </cell>
          <cell r="CN9">
            <v>43.5</v>
          </cell>
          <cell r="CP9" t="str">
            <v>MADSQ</v>
          </cell>
          <cell r="CQ9" t="str">
            <v>3/1/2004</v>
          </cell>
          <cell r="CR9" t="str">
            <v>NA</v>
          </cell>
          <cell r="CS9" t="str">
            <v>LPI</v>
          </cell>
          <cell r="CT9">
            <v>1</v>
          </cell>
          <cell r="CU9">
            <v>0</v>
          </cell>
          <cell r="CV9" t="str">
            <v>Sub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>
            <v>610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3038730.6377352569</v>
          </cell>
          <cell r="DN9">
            <v>3052397.3044019234</v>
          </cell>
          <cell r="DO9">
            <v>4000000</v>
          </cell>
          <cell r="DP9">
            <v>610</v>
          </cell>
          <cell r="DQ9">
            <v>0</v>
          </cell>
          <cell r="DR9" t="e">
            <v>#N/A</v>
          </cell>
          <cell r="DS9">
            <v>0</v>
          </cell>
          <cell r="DT9">
            <v>4000000</v>
          </cell>
          <cell r="DU9" t="b">
            <v>1</v>
          </cell>
          <cell r="DV9" t="str">
            <v>558261AB9 MTGE</v>
          </cell>
          <cell r="DW9" t="str">
            <v>MADSQ 2004-1 N</v>
          </cell>
          <cell r="DX9" t="str">
            <v>MADISON SQUARE LTD</v>
          </cell>
          <cell r="DY9">
            <v>2.8</v>
          </cell>
          <cell r="DZ9">
            <v>1</v>
          </cell>
          <cell r="EA9" t="str">
            <v>3/1/2004</v>
          </cell>
          <cell r="EB9">
            <v>6.15</v>
          </cell>
          <cell r="EC9" t="str">
            <v>#N/A N Ap</v>
          </cell>
          <cell r="ED9" t="str">
            <v>LPI</v>
          </cell>
          <cell r="EE9" t="str">
            <v>#N/A N Ap</v>
          </cell>
          <cell r="EF9" t="str">
            <v>#N/A N Ap</v>
          </cell>
          <cell r="EG9" t="str">
            <v>BB</v>
          </cell>
          <cell r="EH9" t="str">
            <v>#N/A N Ap</v>
          </cell>
          <cell r="EI9" t="str">
            <v>BB</v>
          </cell>
          <cell r="EJ9" t="str">
            <v>#N/A N Ap</v>
          </cell>
          <cell r="EK9" t="str">
            <v>6/30/2004</v>
          </cell>
          <cell r="EL9" t="str">
            <v>24 DAYS</v>
          </cell>
          <cell r="EM9" t="str">
            <v>7/25/2004</v>
          </cell>
          <cell r="EN9" t="str">
            <v>8/25/2004</v>
          </cell>
          <cell r="EO9" t="str">
            <v>6/1/2004</v>
          </cell>
          <cell r="EP9" t="str">
            <v>6/30/2004</v>
          </cell>
          <cell r="EQ9" t="str">
            <v>9/25/2043</v>
          </cell>
          <cell r="ER9" t="str">
            <v>#N/A Fld</v>
          </cell>
          <cell r="ES9" t="str">
            <v>7/1/2004</v>
          </cell>
          <cell r="ET9" t="str">
            <v>#N/A N.A.</v>
          </cell>
          <cell r="EU9" t="str">
            <v>#N/A N Ap</v>
          </cell>
          <cell r="EV9" t="str">
            <v>#N/A N Ap</v>
          </cell>
          <cell r="EW9" t="str">
            <v>To Worst</v>
          </cell>
          <cell r="EY9" t="str">
            <v>7/1/2004</v>
          </cell>
          <cell r="EZ9">
            <v>0</v>
          </cell>
          <cell r="FA9">
            <v>0</v>
          </cell>
          <cell r="FB9">
            <v>0</v>
          </cell>
          <cell r="FC9">
            <v>38193</v>
          </cell>
          <cell r="FD9">
            <v>1</v>
          </cell>
          <cell r="FE9">
            <v>38224</v>
          </cell>
          <cell r="FF9">
            <v>24</v>
          </cell>
          <cell r="FG9">
            <v>38169</v>
          </cell>
          <cell r="FH9">
            <v>38139</v>
          </cell>
          <cell r="FI9">
            <v>0</v>
          </cell>
          <cell r="FJ9">
            <v>20</v>
          </cell>
          <cell r="FL9" t="str">
            <v>558261AB9</v>
          </cell>
          <cell r="FM9">
            <v>6.1499999999999999E-2</v>
          </cell>
          <cell r="FN9">
            <v>13666.666666666666</v>
          </cell>
          <cell r="FO9">
            <v>3038730.6377352569</v>
          </cell>
          <cell r="FP9">
            <v>3052397.3044019234</v>
          </cell>
          <cell r="FQ9">
            <v>0</v>
          </cell>
          <cell r="FR9">
            <v>0</v>
          </cell>
          <cell r="FS9">
            <v>0</v>
          </cell>
          <cell r="FT9">
            <v>3038730.6377352569</v>
          </cell>
          <cell r="FU9">
            <v>13666.666666666666</v>
          </cell>
          <cell r="FX9">
            <v>100000</v>
          </cell>
        </row>
        <row r="10">
          <cell r="A10">
            <v>3</v>
          </cell>
          <cell r="B10" t="str">
            <v>22540VU75</v>
          </cell>
          <cell r="C10" t="str">
            <v>CSFB 2002-CKN2 H</v>
          </cell>
          <cell r="D10">
            <v>2000000</v>
          </cell>
          <cell r="E10">
            <v>1</v>
          </cell>
          <cell r="F10">
            <v>2000000</v>
          </cell>
          <cell r="G10">
            <v>5.0000000000000001E-3</v>
          </cell>
          <cell r="H10" t="str">
            <v>CMBS-Conduit</v>
          </cell>
          <cell r="I10" t="str">
            <v>Bullet</v>
          </cell>
          <cell r="J10">
            <v>275</v>
          </cell>
          <cell r="K10">
            <v>0.91324805461824232</v>
          </cell>
          <cell r="L10" t="str">
            <v>Ba1</v>
          </cell>
          <cell r="O10" t="str">
            <v>BB+</v>
          </cell>
          <cell r="R10" t="str">
            <v>NA</v>
          </cell>
          <cell r="S10">
            <v>7.79</v>
          </cell>
          <cell r="T10">
            <v>7.79</v>
          </cell>
          <cell r="W10">
            <v>12</v>
          </cell>
          <cell r="X10">
            <v>6.1219999999999997E-2</v>
          </cell>
          <cell r="Y10">
            <v>0</v>
          </cell>
          <cell r="Z10">
            <v>50145</v>
          </cell>
          <cell r="AA10" t="str">
            <v>Fixed</v>
          </cell>
          <cell r="AB10">
            <v>7.75</v>
          </cell>
          <cell r="AC10">
            <v>7.79</v>
          </cell>
          <cell r="AD10">
            <v>8</v>
          </cell>
          <cell r="AE10">
            <v>7.7229999999999993E-2</v>
          </cell>
          <cell r="AF10">
            <v>7.7285999999999994E-2</v>
          </cell>
          <cell r="AG10">
            <v>7.7579999999999996E-2</v>
          </cell>
          <cell r="AH10">
            <v>6.3391836890724917E-3</v>
          </cell>
          <cell r="AI10">
            <v>0</v>
          </cell>
          <cell r="AJ10">
            <v>500</v>
          </cell>
          <cell r="AK10">
            <v>1</v>
          </cell>
          <cell r="AL10">
            <v>0</v>
          </cell>
          <cell r="AM10" t="str">
            <v>Ba1</v>
          </cell>
          <cell r="AN10">
            <v>20</v>
          </cell>
          <cell r="AO10" t="str">
            <v>ABS-CMBS Conduit BIG</v>
          </cell>
          <cell r="AP10" t="str">
            <v>ABS-CMBS Conduit</v>
          </cell>
          <cell r="AQ10">
            <v>1.3000000000000001E-2</v>
          </cell>
          <cell r="AR10" t="str">
            <v>Ba1</v>
          </cell>
          <cell r="AS10" t="str">
            <v>Ba1</v>
          </cell>
          <cell r="AT10" t="str">
            <v>Ba1</v>
          </cell>
          <cell r="AU10">
            <v>0.1</v>
          </cell>
          <cell r="AV10">
            <v>940</v>
          </cell>
          <cell r="AW10">
            <v>4.3395000000000003E-2</v>
          </cell>
          <cell r="AX10">
            <v>4.8216666666666672E-2</v>
          </cell>
          <cell r="AY10">
            <v>4.7155271024250565E-2</v>
          </cell>
          <cell r="AZ10">
            <v>0</v>
          </cell>
          <cell r="BA10">
            <v>37377</v>
          </cell>
          <cell r="BB10" t="str">
            <v>CSFB 2002-CKN2</v>
          </cell>
          <cell r="BC10" t="str">
            <v>CSFB</v>
          </cell>
          <cell r="BD10" t="str">
            <v>BB+</v>
          </cell>
          <cell r="BE10">
            <v>940</v>
          </cell>
          <cell r="BF10">
            <v>53</v>
          </cell>
          <cell r="BG10" t="str">
            <v>CMBS Diversified (Conduit + CTL)</v>
          </cell>
          <cell r="BH10">
            <v>40725</v>
          </cell>
          <cell r="BI10" t="str">
            <v>BB</v>
          </cell>
          <cell r="BJ10">
            <v>0.1</v>
          </cell>
          <cell r="BK10">
            <v>0.1</v>
          </cell>
          <cell r="BL10">
            <v>0.1</v>
          </cell>
          <cell r="BM10">
            <v>0.25</v>
          </cell>
          <cell r="BN10">
            <v>0.35</v>
          </cell>
          <cell r="BO10" t="str">
            <v>BB+</v>
          </cell>
          <cell r="BP10" t="str">
            <v>BB+</v>
          </cell>
          <cell r="BQ10">
            <v>10.18</v>
          </cell>
          <cell r="BR10">
            <v>1</v>
          </cell>
          <cell r="BS10">
            <v>2</v>
          </cell>
          <cell r="BT10" t="str">
            <v>Non IG</v>
          </cell>
          <cell r="BU10" t="str">
            <v>Sub</v>
          </cell>
          <cell r="BV10" t="str">
            <v>ABS Non IG ( &lt; 10%)</v>
          </cell>
          <cell r="BW10" t="str">
            <v>CMBS</v>
          </cell>
          <cell r="BX10" t="str">
            <v>Conduit</v>
          </cell>
          <cell r="BY10">
            <v>41004.559999999998</v>
          </cell>
          <cell r="BZ10">
            <v>10.18</v>
          </cell>
          <cell r="CA10" t="str">
            <v>BB+</v>
          </cell>
          <cell r="CB10">
            <v>2</v>
          </cell>
          <cell r="CC10" t="str">
            <v>CMBS - Conduit</v>
          </cell>
          <cell r="CD10">
            <v>2</v>
          </cell>
          <cell r="CE10">
            <v>2</v>
          </cell>
          <cell r="CF10">
            <v>2</v>
          </cell>
          <cell r="CG10">
            <v>1</v>
          </cell>
          <cell r="CH10">
            <v>0</v>
          </cell>
          <cell r="CI10">
            <v>0.2</v>
          </cell>
          <cell r="CJ10">
            <v>0.2</v>
          </cell>
          <cell r="CK10">
            <v>0.2</v>
          </cell>
          <cell r="CL10">
            <v>0.3</v>
          </cell>
          <cell r="CM10">
            <v>0.4</v>
          </cell>
          <cell r="CN10">
            <v>37</v>
          </cell>
          <cell r="CP10" t="str">
            <v>CSFB</v>
          </cell>
          <cell r="CQ10" t="str">
            <v>5/1/2002</v>
          </cell>
          <cell r="CR10" t="str">
            <v>NA</v>
          </cell>
          <cell r="CS10" t="str">
            <v>KRC</v>
          </cell>
          <cell r="CT10">
            <v>1</v>
          </cell>
          <cell r="CU10">
            <v>0</v>
          </cell>
          <cell r="CV10" t="str">
            <v>Sub</v>
          </cell>
          <cell r="CW10" t="str">
            <v>144A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 t="str">
            <v>US</v>
          </cell>
          <cell r="DF10">
            <v>275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1826496.1092364846</v>
          </cell>
          <cell r="DN10">
            <v>1833298.3314587069</v>
          </cell>
          <cell r="DO10">
            <v>2000000</v>
          </cell>
          <cell r="DP10">
            <v>275</v>
          </cell>
          <cell r="DQ10">
            <v>0</v>
          </cell>
          <cell r="DR10">
            <v>0</v>
          </cell>
          <cell r="DS10">
            <v>0</v>
          </cell>
          <cell r="DT10">
            <v>2000000</v>
          </cell>
          <cell r="DU10" t="b">
            <v>1</v>
          </cell>
          <cell r="DV10" t="str">
            <v>22540VU75 MTGE</v>
          </cell>
          <cell r="DW10" t="str">
            <v>CSFB 2002-CKN2 H</v>
          </cell>
          <cell r="DX10" t="str">
            <v>CS FIRST BOSTON MORTGAGE SECURITIES CORP.</v>
          </cell>
          <cell r="DY10">
            <v>1.3</v>
          </cell>
          <cell r="DZ10">
            <v>1</v>
          </cell>
          <cell r="EA10" t="str">
            <v>5/1/2002</v>
          </cell>
          <cell r="EB10">
            <v>6.1219999999999999</v>
          </cell>
          <cell r="EC10" t="str">
            <v>#N/A N Ap</v>
          </cell>
          <cell r="ED10" t="str">
            <v>KRC</v>
          </cell>
          <cell r="EE10" t="str">
            <v>Ba1</v>
          </cell>
          <cell r="EF10" t="str">
            <v>#N/A N Ap</v>
          </cell>
          <cell r="EG10" t="str">
            <v>BB+</v>
          </cell>
          <cell r="EH10" t="str">
            <v>#N/A N Ap</v>
          </cell>
          <cell r="EI10" t="str">
            <v>#N/A N Ap</v>
          </cell>
          <cell r="EJ10" t="str">
            <v>#N/A N Ap</v>
          </cell>
          <cell r="EK10" t="str">
            <v>6/30/2004</v>
          </cell>
          <cell r="EL10" t="str">
            <v>14 DAYS</v>
          </cell>
          <cell r="EM10" t="str">
            <v>7/15/2004</v>
          </cell>
          <cell r="EN10" t="str">
            <v>8/15/2004</v>
          </cell>
          <cell r="EO10" t="str">
            <v>6/1/2004</v>
          </cell>
          <cell r="EP10" t="str">
            <v>6/30/2004</v>
          </cell>
          <cell r="EQ10" t="str">
            <v>4/15/2037</v>
          </cell>
          <cell r="ER10" t="str">
            <v>#N/A Fld</v>
          </cell>
          <cell r="ES10" t="str">
            <v>7/1/2004</v>
          </cell>
          <cell r="ET10">
            <v>7.79</v>
          </cell>
          <cell r="EU10">
            <v>0</v>
          </cell>
          <cell r="EV10" t="str">
            <v>CPY</v>
          </cell>
          <cell r="EW10" t="str">
            <v>To Worst</v>
          </cell>
          <cell r="EY10" t="str">
            <v>7/1/2004</v>
          </cell>
          <cell r="EZ10">
            <v>0</v>
          </cell>
          <cell r="FA10">
            <v>0</v>
          </cell>
          <cell r="FB10">
            <v>0</v>
          </cell>
          <cell r="FC10">
            <v>38183</v>
          </cell>
          <cell r="FD10">
            <v>5</v>
          </cell>
          <cell r="FE10">
            <v>38214</v>
          </cell>
          <cell r="FF10">
            <v>14</v>
          </cell>
          <cell r="FG10">
            <v>38169</v>
          </cell>
          <cell r="FH10">
            <v>38139</v>
          </cell>
          <cell r="FI10">
            <v>0</v>
          </cell>
          <cell r="FJ10">
            <v>20</v>
          </cell>
          <cell r="FL10" t="str">
            <v>22540VU75</v>
          </cell>
          <cell r="FM10">
            <v>6.1219999999999997E-2</v>
          </cell>
          <cell r="FN10">
            <v>6802.2222222222217</v>
          </cell>
          <cell r="FO10">
            <v>1826496.1092364846</v>
          </cell>
          <cell r="FP10">
            <v>1833298.3314587069</v>
          </cell>
          <cell r="FQ10">
            <v>0</v>
          </cell>
          <cell r="FR10">
            <v>0</v>
          </cell>
          <cell r="FS10">
            <v>0</v>
          </cell>
          <cell r="FT10">
            <v>1826496.1092364846</v>
          </cell>
          <cell r="FU10">
            <v>6802.2222222222217</v>
          </cell>
          <cell r="FX10">
            <v>940</v>
          </cell>
        </row>
        <row r="11">
          <cell r="A11">
            <v>4</v>
          </cell>
          <cell r="B11" t="str">
            <v>12679VW0</v>
          </cell>
          <cell r="C11" t="str">
            <v>CSFB 2004-FL1 D</v>
          </cell>
          <cell r="D11">
            <v>4000000</v>
          </cell>
          <cell r="E11">
            <v>1</v>
          </cell>
          <cell r="F11">
            <v>4000000</v>
          </cell>
          <cell r="G11">
            <v>0.01</v>
          </cell>
          <cell r="H11" t="str">
            <v>CMBS-LL</v>
          </cell>
          <cell r="I11" t="str">
            <v>Bullet</v>
          </cell>
          <cell r="J11">
            <v>185</v>
          </cell>
          <cell r="K11">
            <v>1</v>
          </cell>
          <cell r="L11" t="str">
            <v>Baa2</v>
          </cell>
          <cell r="O11" t="str">
            <v>BBB+</v>
          </cell>
          <cell r="R11" t="str">
            <v>BBB+</v>
          </cell>
          <cell r="S11">
            <v>4.875</v>
          </cell>
          <cell r="T11">
            <v>3.54</v>
          </cell>
          <cell r="W11">
            <v>12</v>
          </cell>
          <cell r="X11">
            <v>0</v>
          </cell>
          <cell r="Y11">
            <v>185</v>
          </cell>
          <cell r="Z11">
            <v>42931</v>
          </cell>
          <cell r="AA11" t="str">
            <v>Float</v>
          </cell>
          <cell r="AB11">
            <v>4.75</v>
          </cell>
          <cell r="AC11">
            <v>4.875</v>
          </cell>
          <cell r="AD11">
            <v>5</v>
          </cell>
          <cell r="AE11">
            <v>6.2359999999999999E-2</v>
          </cell>
          <cell r="AF11">
            <v>6.2684999999999991E-2</v>
          </cell>
          <cell r="AG11">
            <v>6.3009999999999997E-2</v>
          </cell>
          <cell r="AH11">
            <v>5.1568094088929595E-3</v>
          </cell>
          <cell r="AI11">
            <v>0</v>
          </cell>
          <cell r="AJ11">
            <v>500</v>
          </cell>
          <cell r="AK11">
            <v>1</v>
          </cell>
          <cell r="AL11">
            <v>0</v>
          </cell>
          <cell r="AM11" t="str">
            <v>Baa2</v>
          </cell>
          <cell r="AN11">
            <v>23</v>
          </cell>
          <cell r="AO11" t="str">
            <v>ABS-CMBS Large Loan</v>
          </cell>
          <cell r="AP11" t="str">
            <v>ABS-CMBS Large Loan</v>
          </cell>
          <cell r="AQ11">
            <v>1.4999999999999999E-2</v>
          </cell>
          <cell r="AR11" t="str">
            <v>Baa2</v>
          </cell>
          <cell r="AS11" t="str">
            <v>Baa2</v>
          </cell>
          <cell r="AT11" t="str">
            <v>Baa2</v>
          </cell>
          <cell r="AU11">
            <v>0.2</v>
          </cell>
          <cell r="AV11">
            <v>360</v>
          </cell>
          <cell r="AW11">
            <v>8.6900000000000015E-3</v>
          </cell>
          <cell r="AX11">
            <v>1.0862500000000001E-2</v>
          </cell>
          <cell r="AY11">
            <v>1.0536487798384227E-2</v>
          </cell>
          <cell r="AZ11">
            <v>0</v>
          </cell>
          <cell r="BA11">
            <v>37811</v>
          </cell>
          <cell r="BB11" t="str">
            <v>MSC 2003-XLF</v>
          </cell>
          <cell r="BC11" t="str">
            <v>CSFB</v>
          </cell>
          <cell r="BD11" t="str">
            <v>BBB+</v>
          </cell>
          <cell r="BE11">
            <v>260</v>
          </cell>
          <cell r="BF11">
            <v>54</v>
          </cell>
          <cell r="BG11" t="str">
            <v>CMBS (Large Loan, Single Borrower, and Single Property)</v>
          </cell>
          <cell r="BH11">
            <v>40725</v>
          </cell>
          <cell r="BI11" t="str">
            <v>BBB</v>
          </cell>
          <cell r="BJ11">
            <v>0.3</v>
          </cell>
          <cell r="BK11">
            <v>0.35</v>
          </cell>
          <cell r="BL11">
            <v>0.4</v>
          </cell>
          <cell r="BM11">
            <v>0.45</v>
          </cell>
          <cell r="BN11">
            <v>0.5</v>
          </cell>
          <cell r="BO11"/>
          <cell r="BP11" t="str">
            <v>BBB+</v>
          </cell>
          <cell r="BQ11">
            <v>3.13</v>
          </cell>
          <cell r="BR11">
            <v>1</v>
          </cell>
          <cell r="BS11">
            <v>3</v>
          </cell>
          <cell r="BT11" t="str">
            <v>IG</v>
          </cell>
          <cell r="BU11" t="str">
            <v>Sub</v>
          </cell>
          <cell r="BV11" t="str">
            <v>ABS Mezzanine IG ( &lt; 10%)</v>
          </cell>
          <cell r="BW11" t="str">
            <v>CMBS</v>
          </cell>
          <cell r="BX11" t="str">
            <v>Large Loan</v>
          </cell>
          <cell r="BY11">
            <v>39943.5</v>
          </cell>
          <cell r="BZ11">
            <v>3.13</v>
          </cell>
          <cell r="CA11" t="str">
            <v>BBB+</v>
          </cell>
          <cell r="CB11">
            <v>1</v>
          </cell>
          <cell r="CC11" t="str">
            <v>CMBS - Large Loan</v>
          </cell>
          <cell r="CD11">
            <v>2</v>
          </cell>
          <cell r="CE11">
            <v>2</v>
          </cell>
          <cell r="CF11">
            <v>1</v>
          </cell>
          <cell r="CG11">
            <v>0</v>
          </cell>
          <cell r="CH11">
            <v>0</v>
          </cell>
          <cell r="CI11">
            <v>0.2</v>
          </cell>
          <cell r="CJ11">
            <v>0.2</v>
          </cell>
          <cell r="CK11">
            <v>0.3</v>
          </cell>
          <cell r="CL11">
            <v>0.4</v>
          </cell>
          <cell r="CM11">
            <v>0.4</v>
          </cell>
          <cell r="CN11">
            <v>10</v>
          </cell>
          <cell r="CP11" t="str">
            <v>CSFB</v>
          </cell>
          <cell r="CQ11" t="str">
            <v>7/9/2003</v>
          </cell>
          <cell r="CR11" t="str">
            <v>NA</v>
          </cell>
          <cell r="CS11" t="str">
            <v>MLS</v>
          </cell>
          <cell r="CT11">
            <v>0</v>
          </cell>
          <cell r="CU11">
            <v>1</v>
          </cell>
          <cell r="CV11" t="str">
            <v>Sub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>
            <v>0</v>
          </cell>
          <cell r="DG11">
            <v>185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4000000</v>
          </cell>
          <cell r="DN11">
            <v>4009419.4444444445</v>
          </cell>
          <cell r="DO11">
            <v>4000000</v>
          </cell>
          <cell r="DP11">
            <v>185</v>
          </cell>
          <cell r="DQ11">
            <v>0</v>
          </cell>
          <cell r="DR11" t="e">
            <v>#N/A</v>
          </cell>
          <cell r="DS11">
            <v>4000000</v>
          </cell>
          <cell r="DT11">
            <v>0</v>
          </cell>
          <cell r="DU11" t="b">
            <v>0</v>
          </cell>
          <cell r="DV11" t="str">
            <v>12679VW0 MTGE</v>
          </cell>
          <cell r="DW11" t="str">
            <v>MSC 2003-XLF K</v>
          </cell>
          <cell r="DX11" t="str">
            <v>MORGAN STANLEY CAPITAL I</v>
          </cell>
          <cell r="DY11">
            <v>1.5</v>
          </cell>
          <cell r="DZ11">
            <v>1</v>
          </cell>
          <cell r="EA11" t="str">
            <v>7/9/2003</v>
          </cell>
          <cell r="EB11">
            <v>4.2387499999999996</v>
          </cell>
          <cell r="EC11">
            <v>300</v>
          </cell>
          <cell r="ED11" t="str">
            <v>MLS</v>
          </cell>
          <cell r="EE11" t="str">
            <v>#N/A N Ap</v>
          </cell>
          <cell r="EF11" t="str">
            <v>#N/A N Ap</v>
          </cell>
          <cell r="EG11" t="str">
            <v>BBB</v>
          </cell>
          <cell r="EH11" t="str">
            <v>#N/A N Ap</v>
          </cell>
          <cell r="EI11" t="str">
            <v>BBB</v>
          </cell>
          <cell r="EJ11" t="str">
            <v>#N/A N Ap</v>
          </cell>
          <cell r="EK11" t="str">
            <v>6/30/2004</v>
          </cell>
          <cell r="EL11" t="str">
            <v>0 DAYS</v>
          </cell>
          <cell r="EM11" t="str">
            <v>6/15/2004</v>
          </cell>
          <cell r="EN11" t="str">
            <v>7/15/2004</v>
          </cell>
          <cell r="EO11" t="str">
            <v>6/15/2004</v>
          </cell>
          <cell r="EP11" t="str">
            <v>7/14/2004</v>
          </cell>
          <cell r="EQ11" t="str">
            <v>7/15/2017</v>
          </cell>
          <cell r="ER11" t="str">
            <v>#N/A Fld</v>
          </cell>
          <cell r="ES11" t="str">
            <v>7/1/2004</v>
          </cell>
          <cell r="ET11">
            <v>3.54</v>
          </cell>
          <cell r="EU11">
            <v>0</v>
          </cell>
          <cell r="EV11" t="str">
            <v>CPY</v>
          </cell>
          <cell r="EW11" t="str">
            <v>To Worst</v>
          </cell>
          <cell r="EY11" t="str">
            <v>7/1/2004</v>
          </cell>
          <cell r="EZ11">
            <v>0.1883889</v>
          </cell>
          <cell r="FA11">
            <v>16</v>
          </cell>
          <cell r="FB11">
            <v>7535.5559999999996</v>
          </cell>
          <cell r="FC11">
            <v>38183</v>
          </cell>
          <cell r="FD11">
            <v>5</v>
          </cell>
          <cell r="FE11">
            <v>38183</v>
          </cell>
          <cell r="FF11">
            <v>0</v>
          </cell>
          <cell r="FG11">
            <v>38153</v>
          </cell>
          <cell r="FH11">
            <v>38122</v>
          </cell>
          <cell r="FI11">
            <v>16</v>
          </cell>
          <cell r="FJ11">
            <v>20</v>
          </cell>
          <cell r="FL11" t="str">
            <v>12679VW0</v>
          </cell>
          <cell r="FM11">
            <v>4.2387499999999995E-2</v>
          </cell>
          <cell r="FN11">
            <v>9419.4444444444416</v>
          </cell>
          <cell r="FO11">
            <v>4000000</v>
          </cell>
          <cell r="FP11">
            <v>4009419.4444444445</v>
          </cell>
          <cell r="FQ11">
            <v>0</v>
          </cell>
          <cell r="FR11">
            <v>0</v>
          </cell>
          <cell r="FS11">
            <v>0</v>
          </cell>
          <cell r="FT11">
            <v>4000000</v>
          </cell>
          <cell r="FU11">
            <v>9419.4444444444416</v>
          </cell>
          <cell r="FX11">
            <v>360</v>
          </cell>
        </row>
        <row r="12">
          <cell r="A12">
            <v>5</v>
          </cell>
          <cell r="B12" t="str">
            <v>61745MML4</v>
          </cell>
          <cell r="C12" t="str">
            <v>MSC 1999-1251 E</v>
          </cell>
          <cell r="D12">
            <v>5000000</v>
          </cell>
          <cell r="E12">
            <v>1</v>
          </cell>
          <cell r="F12">
            <v>5000000</v>
          </cell>
          <cell r="G12">
            <v>1.2500000000000001E-2</v>
          </cell>
          <cell r="H12" t="str">
            <v>CMBS-Conduit</v>
          </cell>
          <cell r="I12" t="str">
            <v>Bullet</v>
          </cell>
          <cell r="J12">
            <v>185</v>
          </cell>
          <cell r="K12">
            <v>1.023729405183297</v>
          </cell>
          <cell r="L12" t="str">
            <v>Baa2</v>
          </cell>
          <cell r="O12" t="str">
            <v>NA</v>
          </cell>
          <cell r="P12" t="str">
            <v>BBB-</v>
          </cell>
          <cell r="R12" t="str">
            <v>BBB</v>
          </cell>
          <cell r="S12">
            <v>4.76</v>
          </cell>
          <cell r="T12">
            <v>4.76</v>
          </cell>
          <cell r="W12">
            <v>12</v>
          </cell>
          <cell r="X12">
            <v>6.7365000000000008E-2</v>
          </cell>
          <cell r="Y12">
            <v>0</v>
          </cell>
          <cell r="Z12">
            <v>41732</v>
          </cell>
          <cell r="AA12" t="str">
            <v>Fixed</v>
          </cell>
          <cell r="AB12">
            <v>4.75</v>
          </cell>
          <cell r="AC12">
            <v>4.76</v>
          </cell>
          <cell r="AD12">
            <v>5</v>
          </cell>
          <cell r="AE12">
            <v>6.2359999999999999E-2</v>
          </cell>
          <cell r="AF12">
            <v>6.2385999999999997E-2</v>
          </cell>
          <cell r="AG12">
            <v>6.3009999999999997E-2</v>
          </cell>
          <cell r="AH12">
            <v>5.1325239072337325E-3</v>
          </cell>
          <cell r="AI12">
            <v>0</v>
          </cell>
          <cell r="AJ12">
            <v>500</v>
          </cell>
          <cell r="AK12">
            <v>1</v>
          </cell>
          <cell r="AL12">
            <v>0</v>
          </cell>
          <cell r="AM12" t="str">
            <v>Baa2</v>
          </cell>
          <cell r="AN12">
            <v>19</v>
          </cell>
          <cell r="AO12" t="str">
            <v>ABS-CMBS Conduit</v>
          </cell>
          <cell r="AP12" t="str">
            <v>ABS-CMBS Conduit</v>
          </cell>
          <cell r="AQ12">
            <v>0.15</v>
          </cell>
          <cell r="AR12" t="str">
            <v>Baa2</v>
          </cell>
          <cell r="AS12" t="str">
            <v>Baa2</v>
          </cell>
          <cell r="AT12" t="str">
            <v>Baa2</v>
          </cell>
          <cell r="AU12">
            <v>0.45</v>
          </cell>
          <cell r="AV12">
            <v>360</v>
          </cell>
          <cell r="AW12">
            <v>8.6900000000000015E-3</v>
          </cell>
          <cell r="AX12">
            <v>1.5800000000000002E-2</v>
          </cell>
          <cell r="AY12">
            <v>1.4889335046658318E-2</v>
          </cell>
          <cell r="AZ12">
            <v>0</v>
          </cell>
          <cell r="BA12">
            <v>36251</v>
          </cell>
          <cell r="BB12" t="str">
            <v>MSC 1999-1251</v>
          </cell>
          <cell r="BC12" t="str">
            <v>MSC</v>
          </cell>
          <cell r="BD12" t="str">
            <v>BBB-</v>
          </cell>
          <cell r="BE12">
            <v>610</v>
          </cell>
          <cell r="BF12">
            <v>53</v>
          </cell>
          <cell r="BG12" t="str">
            <v>CMBS Diversified (Conduit + CTL)</v>
          </cell>
          <cell r="BH12">
            <v>40725</v>
          </cell>
          <cell r="BI12" t="str">
            <v>BBB</v>
          </cell>
          <cell r="BJ12">
            <v>0.3</v>
          </cell>
          <cell r="BK12">
            <v>0.35</v>
          </cell>
          <cell r="BL12">
            <v>0.4</v>
          </cell>
          <cell r="BM12">
            <v>0.45</v>
          </cell>
          <cell r="BN12">
            <v>0.5</v>
          </cell>
          <cell r="BO12"/>
          <cell r="BP12" t="str">
            <v>BBB</v>
          </cell>
          <cell r="BQ12">
            <v>3.74</v>
          </cell>
          <cell r="BR12">
            <v>1</v>
          </cell>
          <cell r="BS12">
            <v>4</v>
          </cell>
          <cell r="BT12" t="str">
            <v>IG</v>
          </cell>
          <cell r="BU12" t="str">
            <v>Sub</v>
          </cell>
          <cell r="BV12" t="str">
            <v>ABS Mezzanine IG ( &gt; 10%)</v>
          </cell>
          <cell r="BW12" t="str">
            <v>CMBS</v>
          </cell>
          <cell r="BX12" t="str">
            <v>Conduit</v>
          </cell>
          <cell r="BY12">
            <v>39901.64</v>
          </cell>
          <cell r="BZ12">
            <v>3.74</v>
          </cell>
          <cell r="CA12" t="str">
            <v>BBB</v>
          </cell>
          <cell r="CB12">
            <v>2</v>
          </cell>
          <cell r="CC12" t="str">
            <v>CMBS - Conduit</v>
          </cell>
          <cell r="CD12">
            <v>2</v>
          </cell>
          <cell r="CE12">
            <v>2</v>
          </cell>
          <cell r="CF12">
            <v>1</v>
          </cell>
          <cell r="CG12">
            <v>0</v>
          </cell>
          <cell r="CH12">
            <v>0</v>
          </cell>
          <cell r="CI12">
            <v>0.2</v>
          </cell>
          <cell r="CJ12">
            <v>0.2</v>
          </cell>
          <cell r="CK12">
            <v>0.3</v>
          </cell>
          <cell r="CL12">
            <v>0.4</v>
          </cell>
          <cell r="CM12">
            <v>0.4</v>
          </cell>
          <cell r="CN12">
            <v>14</v>
          </cell>
          <cell r="CP12" t="str">
            <v>MSC</v>
          </cell>
          <cell r="CQ12" t="str">
            <v>4/1/1999</v>
          </cell>
          <cell r="CR12" t="str">
            <v>NA</v>
          </cell>
          <cell r="CS12" t="str">
            <v>WFB</v>
          </cell>
          <cell r="CT12">
            <v>1</v>
          </cell>
          <cell r="CU12">
            <v>0</v>
          </cell>
          <cell r="CV12" t="str">
            <v>Sub</v>
          </cell>
          <cell r="CW12" t="str">
            <v>144A</v>
          </cell>
          <cell r="CX12" t="str">
            <v>No</v>
          </cell>
          <cell r="CY12" t="str">
            <v>NA</v>
          </cell>
          <cell r="CZ12" t="str">
            <v>NA</v>
          </cell>
          <cell r="DA12" t="str">
            <v>NA</v>
          </cell>
          <cell r="DB12" t="str">
            <v>No</v>
          </cell>
          <cell r="DC12" t="str">
            <v>No</v>
          </cell>
          <cell r="DD12" t="str">
            <v>NA</v>
          </cell>
          <cell r="DE12" t="str">
            <v>US</v>
          </cell>
          <cell r="DF12">
            <v>185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5118647.0259164851</v>
          </cell>
          <cell r="DN12">
            <v>5137359.5259164851</v>
          </cell>
          <cell r="DO12">
            <v>5000000</v>
          </cell>
          <cell r="DP12">
            <v>185</v>
          </cell>
          <cell r="DQ12">
            <v>0</v>
          </cell>
          <cell r="DR12">
            <v>0</v>
          </cell>
          <cell r="DS12">
            <v>5000000</v>
          </cell>
          <cell r="DT12">
            <v>0</v>
          </cell>
          <cell r="DU12" t="b">
            <v>1</v>
          </cell>
          <cell r="DV12" t="str">
            <v>61745MML4 MTGE</v>
          </cell>
          <cell r="DW12" t="str">
            <v>MSC 1999-1251 E</v>
          </cell>
          <cell r="DX12" t="str">
            <v>MORGAN STANLEY CAPITAL I</v>
          </cell>
          <cell r="DY12">
            <v>15</v>
          </cell>
          <cell r="DZ12">
            <v>1</v>
          </cell>
          <cell r="EA12" t="str">
            <v>4/1/1999</v>
          </cell>
          <cell r="EB12">
            <v>6.9615</v>
          </cell>
          <cell r="EC12" t="str">
            <v>#N/A N Ap</v>
          </cell>
          <cell r="ED12" t="str">
            <v>WFB</v>
          </cell>
          <cell r="EE12" t="str">
            <v>A3</v>
          </cell>
          <cell r="EF12" t="str">
            <v>#N/A N Ap</v>
          </cell>
          <cell r="EG12" t="str">
            <v>#N/A N Ap</v>
          </cell>
          <cell r="EH12" t="str">
            <v>#N/A N Ap</v>
          </cell>
          <cell r="EI12" t="str">
            <v>BBB+</v>
          </cell>
          <cell r="EJ12" t="str">
            <v>#N/A N Ap</v>
          </cell>
          <cell r="EK12" t="str">
            <v>6/30/2004</v>
          </cell>
          <cell r="EL12" t="str">
            <v>2 DAYS</v>
          </cell>
          <cell r="EM12" t="str">
            <v>7/3/2004</v>
          </cell>
          <cell r="EN12" t="str">
            <v>8/3/2004</v>
          </cell>
          <cell r="EO12" t="str">
            <v>6/1/2004</v>
          </cell>
          <cell r="EP12" t="str">
            <v>6/30/2004</v>
          </cell>
          <cell r="EQ12" t="str">
            <v>4/3/2014</v>
          </cell>
          <cell r="ER12" t="str">
            <v>#N/A Fld</v>
          </cell>
          <cell r="ES12" t="str">
            <v>7/1/2004</v>
          </cell>
          <cell r="ET12">
            <v>4.76</v>
          </cell>
          <cell r="EU12">
            <v>0</v>
          </cell>
          <cell r="EV12" t="str">
            <v>CPY</v>
          </cell>
          <cell r="EW12" t="str">
            <v>To Worst</v>
          </cell>
          <cell r="EY12" t="str">
            <v>7/1/2004</v>
          </cell>
          <cell r="EZ12">
            <v>0</v>
          </cell>
          <cell r="FA12">
            <v>0</v>
          </cell>
          <cell r="FB12">
            <v>0</v>
          </cell>
          <cell r="FC12">
            <v>38171</v>
          </cell>
          <cell r="FD12">
            <v>7</v>
          </cell>
          <cell r="FE12">
            <v>38202</v>
          </cell>
          <cell r="FF12">
            <v>2</v>
          </cell>
          <cell r="FG12">
            <v>38169</v>
          </cell>
          <cell r="FH12">
            <v>38139</v>
          </cell>
          <cell r="FI12">
            <v>0</v>
          </cell>
          <cell r="FJ12">
            <v>20</v>
          </cell>
          <cell r="FL12" t="str">
            <v>61745MML4</v>
          </cell>
          <cell r="FM12">
            <v>6.7365000000000008E-2</v>
          </cell>
          <cell r="FN12">
            <v>18712.5</v>
          </cell>
          <cell r="FO12">
            <v>5118647.0259164851</v>
          </cell>
          <cell r="FP12">
            <v>5137359.5259164851</v>
          </cell>
          <cell r="FQ12">
            <v>0</v>
          </cell>
          <cell r="FR12">
            <v>0</v>
          </cell>
          <cell r="FS12">
            <v>0</v>
          </cell>
          <cell r="FT12">
            <v>5118647.0259164851</v>
          </cell>
          <cell r="FU12">
            <v>18712.5</v>
          </cell>
          <cell r="FX12">
            <v>360</v>
          </cell>
        </row>
        <row r="13">
          <cell r="A13">
            <v>6</v>
          </cell>
          <cell r="B13" t="str">
            <v>501773AR6</v>
          </cell>
          <cell r="C13" t="str">
            <v>LBCMT 1996-C2 E</v>
          </cell>
          <cell r="D13">
            <v>5900000</v>
          </cell>
          <cell r="E13">
            <v>1</v>
          </cell>
          <cell r="F13">
            <v>5900000</v>
          </cell>
          <cell r="G13">
            <v>1.4749999999999999E-2</v>
          </cell>
          <cell r="H13" t="str">
            <v>CMBS-Conduit</v>
          </cell>
          <cell r="I13" t="str">
            <v>Bullet</v>
          </cell>
          <cell r="J13">
            <v>180</v>
          </cell>
          <cell r="K13">
            <v>1.0761916321510439</v>
          </cell>
          <cell r="L13" t="str">
            <v>Baa3</v>
          </cell>
          <cell r="O13" t="str">
            <v>NA</v>
          </cell>
          <cell r="P13" t="str">
            <v>BB+</v>
          </cell>
          <cell r="R13" t="str">
            <v>BBB-</v>
          </cell>
          <cell r="S13">
            <v>7</v>
          </cell>
          <cell r="T13">
            <v>2.21</v>
          </cell>
          <cell r="W13">
            <v>12</v>
          </cell>
          <cell r="X13">
            <v>7.9281560000000001E-2</v>
          </cell>
          <cell r="Y13">
            <v>0</v>
          </cell>
          <cell r="Z13">
            <v>46320</v>
          </cell>
          <cell r="AA13" t="str">
            <v>Fixed</v>
          </cell>
          <cell r="AB13">
            <v>7</v>
          </cell>
          <cell r="AC13">
            <v>7</v>
          </cell>
          <cell r="AD13">
            <v>7</v>
          </cell>
          <cell r="AE13">
            <v>6.658E-2</v>
          </cell>
          <cell r="AF13">
            <v>6.658E-2</v>
          </cell>
          <cell r="AG13">
            <v>6.658E-2</v>
          </cell>
          <cell r="AH13">
            <v>5.4729029908398008E-3</v>
          </cell>
          <cell r="AI13">
            <v>0</v>
          </cell>
          <cell r="AJ13">
            <v>500</v>
          </cell>
          <cell r="AK13">
            <v>1</v>
          </cell>
          <cell r="AL13">
            <v>0</v>
          </cell>
          <cell r="AM13" t="str">
            <v>Baa3</v>
          </cell>
          <cell r="AN13">
            <v>19</v>
          </cell>
          <cell r="AO13" t="str">
            <v>ABS-CMBS Conduit</v>
          </cell>
          <cell r="AP13" t="str">
            <v>ABS-CMBS Conduit</v>
          </cell>
          <cell r="AQ13">
            <v>0.02</v>
          </cell>
          <cell r="AR13" t="str">
            <v>Baa3</v>
          </cell>
          <cell r="AS13" t="str">
            <v>Baa3</v>
          </cell>
          <cell r="AT13" t="str">
            <v>Baa3</v>
          </cell>
          <cell r="AU13">
            <v>0.2</v>
          </cell>
          <cell r="AV13">
            <v>610</v>
          </cell>
          <cell r="AW13">
            <v>2.3814999999999999E-2</v>
          </cell>
          <cell r="AX13">
            <v>2.9768749999999997E-2</v>
          </cell>
          <cell r="AY13">
            <v>2.9768750000000004E-2</v>
          </cell>
          <cell r="AZ13">
            <v>0</v>
          </cell>
          <cell r="BA13">
            <v>35339</v>
          </cell>
          <cell r="BB13" t="str">
            <v>LBCMT 1996-C2</v>
          </cell>
          <cell r="BC13" t="str">
            <v>LBCMT</v>
          </cell>
          <cell r="BD13" t="str">
            <v>BB+</v>
          </cell>
          <cell r="BE13">
            <v>940</v>
          </cell>
          <cell r="BF13">
            <v>53</v>
          </cell>
          <cell r="BG13" t="str">
            <v>CMBS Diversified (Conduit + CTL)</v>
          </cell>
          <cell r="BH13">
            <v>40725</v>
          </cell>
          <cell r="BI13" t="str">
            <v>BB</v>
          </cell>
          <cell r="BJ13">
            <v>0.1</v>
          </cell>
          <cell r="BK13">
            <v>0.1</v>
          </cell>
          <cell r="BL13">
            <v>0.1</v>
          </cell>
          <cell r="BM13">
            <v>0.25</v>
          </cell>
          <cell r="BN13">
            <v>0.35</v>
          </cell>
          <cell r="BO13"/>
          <cell r="BP13" t="str">
            <v>BBB-</v>
          </cell>
          <cell r="BQ13">
            <v>7.26</v>
          </cell>
          <cell r="BR13">
            <v>1</v>
          </cell>
          <cell r="BS13">
            <v>5</v>
          </cell>
          <cell r="BT13" t="str">
            <v>IG</v>
          </cell>
          <cell r="BU13" t="str">
            <v>Sub</v>
          </cell>
          <cell r="BV13" t="str">
            <v>ABS Mezzanine IG ( &lt; 10%)</v>
          </cell>
          <cell r="BW13" t="str">
            <v>CMBS</v>
          </cell>
          <cell r="BX13" t="str">
            <v>Conduit</v>
          </cell>
          <cell r="BY13">
            <v>40717</v>
          </cell>
          <cell r="BZ13">
            <v>7.26</v>
          </cell>
          <cell r="CA13" t="str">
            <v>BBB-</v>
          </cell>
          <cell r="CB13">
            <v>2</v>
          </cell>
          <cell r="CC13" t="str">
            <v>CMBS - Conduit</v>
          </cell>
          <cell r="CD13">
            <v>2</v>
          </cell>
          <cell r="CE13">
            <v>2</v>
          </cell>
          <cell r="CF13">
            <v>1</v>
          </cell>
          <cell r="CG13">
            <v>0</v>
          </cell>
          <cell r="CH13">
            <v>0</v>
          </cell>
          <cell r="CI13">
            <v>0.2</v>
          </cell>
          <cell r="CJ13">
            <v>0.2</v>
          </cell>
          <cell r="CK13">
            <v>0.3</v>
          </cell>
          <cell r="CL13">
            <v>0.4</v>
          </cell>
          <cell r="CM13">
            <v>0.4</v>
          </cell>
          <cell r="CN13">
            <v>20</v>
          </cell>
          <cell r="CP13" t="str">
            <v>LBCMT</v>
          </cell>
          <cell r="CQ13" t="str">
            <v>10/1/1996</v>
          </cell>
          <cell r="CR13" t="str">
            <v>NA</v>
          </cell>
          <cell r="CS13" t="str">
            <v>GCMC</v>
          </cell>
          <cell r="CT13">
            <v>1</v>
          </cell>
          <cell r="CU13">
            <v>0</v>
          </cell>
          <cell r="CV13" t="str">
            <v>Sub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 t="str">
            <v>US</v>
          </cell>
          <cell r="DF13">
            <v>180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6349530.6296911584</v>
          </cell>
          <cell r="DN13">
            <v>6375517.3632467138</v>
          </cell>
          <cell r="DO13">
            <v>5900000</v>
          </cell>
          <cell r="DP13">
            <v>180</v>
          </cell>
          <cell r="DQ13">
            <v>0</v>
          </cell>
          <cell r="DR13">
            <v>0</v>
          </cell>
          <cell r="DS13">
            <v>5900000</v>
          </cell>
          <cell r="DT13">
            <v>0</v>
          </cell>
          <cell r="DU13" t="b">
            <v>1</v>
          </cell>
          <cell r="DV13" t="str">
            <v>501773AR6 MTGE</v>
          </cell>
          <cell r="DW13" t="str">
            <v>LBCMT 1996-C2 E</v>
          </cell>
          <cell r="DX13" t="str">
            <v>LB COMMERCIAL CONDUIT MORTGAGE TRUST</v>
          </cell>
          <cell r="DY13">
            <v>2</v>
          </cell>
          <cell r="DZ13">
            <v>1</v>
          </cell>
          <cell r="EA13" t="str">
            <v>10/1/1996</v>
          </cell>
          <cell r="EB13">
            <v>7.9460629999999997</v>
          </cell>
          <cell r="EC13" t="str">
            <v>#N/A N Ap</v>
          </cell>
          <cell r="ED13" t="str">
            <v>GCMC</v>
          </cell>
          <cell r="EE13" t="str">
            <v>Baa3</v>
          </cell>
          <cell r="EF13" t="str">
            <v>#N/A N Ap</v>
          </cell>
          <cell r="EG13" t="str">
            <v>#N/A N Ap</v>
          </cell>
          <cell r="EH13" t="str">
            <v>#N/A N Ap</v>
          </cell>
          <cell r="EI13" t="str">
            <v>A</v>
          </cell>
          <cell r="EJ13" t="str">
            <v>#N/A N Ap</v>
          </cell>
          <cell r="EK13" t="str">
            <v>6/30/2004</v>
          </cell>
          <cell r="EL13" t="str">
            <v>24 DAYS</v>
          </cell>
          <cell r="EM13" t="str">
            <v>7/25/2004</v>
          </cell>
          <cell r="EN13" t="str">
            <v>8/25/2004</v>
          </cell>
          <cell r="EO13" t="str">
            <v>6/1/2004</v>
          </cell>
          <cell r="EP13" t="str">
            <v>6/30/2004</v>
          </cell>
          <cell r="EQ13" t="str">
            <v>10/25/2026</v>
          </cell>
          <cell r="ER13" t="str">
            <v>#N/A Fld</v>
          </cell>
          <cell r="ES13" t="str">
            <v>7/1/2004</v>
          </cell>
          <cell r="ET13">
            <v>2.21</v>
          </cell>
          <cell r="EU13">
            <v>0</v>
          </cell>
          <cell r="EV13" t="str">
            <v>CPY</v>
          </cell>
          <cell r="EW13" t="str">
            <v>To Worst</v>
          </cell>
          <cell r="EY13" t="str">
            <v>7/1/2004</v>
          </cell>
          <cell r="EZ13">
            <v>0</v>
          </cell>
          <cell r="FA13">
            <v>0</v>
          </cell>
          <cell r="FB13">
            <v>0</v>
          </cell>
          <cell r="FC13">
            <v>38193</v>
          </cell>
          <cell r="FD13">
            <v>1</v>
          </cell>
          <cell r="FE13">
            <v>38224</v>
          </cell>
          <cell r="FF13">
            <v>24</v>
          </cell>
          <cell r="FG13">
            <v>38169</v>
          </cell>
          <cell r="FH13">
            <v>38139</v>
          </cell>
          <cell r="FI13">
            <v>0</v>
          </cell>
          <cell r="FJ13">
            <v>20</v>
          </cell>
          <cell r="FL13" t="str">
            <v>501773AR6</v>
          </cell>
          <cell r="FM13">
            <v>7.9281560000000001E-2</v>
          </cell>
          <cell r="FN13">
            <v>25986.733555555551</v>
          </cell>
          <cell r="FO13">
            <v>6349530.6296911584</v>
          </cell>
          <cell r="FP13">
            <v>6375517.3632467138</v>
          </cell>
          <cell r="FQ13">
            <v>0</v>
          </cell>
          <cell r="FR13">
            <v>0</v>
          </cell>
          <cell r="FS13">
            <v>0</v>
          </cell>
          <cell r="FT13">
            <v>6349530.6296911584</v>
          </cell>
          <cell r="FU13">
            <v>25986.733555555551</v>
          </cell>
          <cell r="FX13">
            <v>610</v>
          </cell>
        </row>
        <row r="14">
          <cell r="A14">
            <v>7</v>
          </cell>
          <cell r="B14" t="str">
            <v>140281AE6</v>
          </cell>
          <cell r="C14" t="str">
            <v>CALFS 1997-CTL1 C</v>
          </cell>
          <cell r="D14">
            <v>3075000</v>
          </cell>
          <cell r="E14">
            <v>1</v>
          </cell>
          <cell r="F14">
            <v>3075000</v>
          </cell>
          <cell r="G14">
            <v>7.6874999999999999E-3</v>
          </cell>
          <cell r="H14" t="str">
            <v>CTL</v>
          </cell>
          <cell r="I14" t="str">
            <v>Bullet</v>
          </cell>
          <cell r="J14">
            <v>150</v>
          </cell>
          <cell r="K14">
            <v>1.0505777516637922</v>
          </cell>
          <cell r="L14" t="str">
            <v>NA</v>
          </cell>
          <cell r="N14" t="str">
            <v>Baa3</v>
          </cell>
          <cell r="O14" t="str">
            <v>NA</v>
          </cell>
          <cell r="P14" t="str">
            <v>BBB+</v>
          </cell>
          <cell r="R14" t="str">
            <v>A</v>
          </cell>
          <cell r="S14">
            <v>11.32</v>
          </cell>
          <cell r="T14">
            <v>11.32</v>
          </cell>
          <cell r="W14">
            <v>12</v>
          </cell>
          <cell r="X14">
            <v>7.400000000000001E-2</v>
          </cell>
          <cell r="Y14">
            <v>0</v>
          </cell>
          <cell r="Z14">
            <v>45465</v>
          </cell>
          <cell r="AA14" t="str">
            <v>Fixed</v>
          </cell>
          <cell r="AB14">
            <v>11.25</v>
          </cell>
          <cell r="AC14">
            <v>11.32</v>
          </cell>
          <cell r="AD14">
            <v>11.5</v>
          </cell>
          <cell r="AE14">
            <v>6.8500000000000005E-2</v>
          </cell>
          <cell r="AF14">
            <v>6.8558800000000003E-2</v>
          </cell>
          <cell r="AG14">
            <v>6.8710000000000007E-2</v>
          </cell>
          <cell r="AH14">
            <v>5.633299753068588E-3</v>
          </cell>
          <cell r="AI14">
            <v>0</v>
          </cell>
          <cell r="AJ14">
            <v>500</v>
          </cell>
          <cell r="AK14">
            <v>1</v>
          </cell>
          <cell r="AL14">
            <v>0</v>
          </cell>
          <cell r="AM14" t="str">
            <v>Baa3</v>
          </cell>
          <cell r="AN14">
            <v>21</v>
          </cell>
          <cell r="AO14" t="str">
            <v>ABS-CMBS CTL</v>
          </cell>
          <cell r="AP14" t="str">
            <v>ABS-CMBS CTL</v>
          </cell>
          <cell r="AQ14">
            <v>0.12</v>
          </cell>
          <cell r="AR14" t="str">
            <v>Baa3</v>
          </cell>
          <cell r="AS14" t="str">
            <v>Baa3</v>
          </cell>
          <cell r="AT14" t="str">
            <v>Baa3</v>
          </cell>
          <cell r="AU14">
            <v>0.45</v>
          </cell>
          <cell r="AV14">
            <v>610</v>
          </cell>
          <cell r="AW14">
            <v>4.2332521270179772E-2</v>
          </cell>
          <cell r="AX14">
            <v>7.6968220491235945E-2</v>
          </cell>
          <cell r="AY14">
            <v>7.9507042011810594E-2</v>
          </cell>
          <cell r="AZ14">
            <v>0</v>
          </cell>
          <cell r="BA14">
            <v>35446</v>
          </cell>
          <cell r="BB14" t="str">
            <v>CALFS 1997-CTL1</v>
          </cell>
          <cell r="BC14" t="str">
            <v>CALFS</v>
          </cell>
          <cell r="BD14" t="str">
            <v>BBB+</v>
          </cell>
          <cell r="BE14">
            <v>260</v>
          </cell>
          <cell r="BF14">
            <v>53</v>
          </cell>
          <cell r="BG14" t="str">
            <v>CMBS Diversified (Conduit + CTL)</v>
          </cell>
          <cell r="BH14">
            <v>40725</v>
          </cell>
          <cell r="BI14" t="str">
            <v>BBB</v>
          </cell>
          <cell r="BJ14">
            <v>0.3</v>
          </cell>
          <cell r="BK14">
            <v>0.35</v>
          </cell>
          <cell r="BL14">
            <v>0.4</v>
          </cell>
          <cell r="BM14">
            <v>0.45</v>
          </cell>
          <cell r="BN14">
            <v>0.5</v>
          </cell>
          <cell r="BO14"/>
          <cell r="BP14" t="str">
            <v>A</v>
          </cell>
          <cell r="BQ14">
            <v>1.85</v>
          </cell>
          <cell r="BR14">
            <v>1</v>
          </cell>
          <cell r="BS14">
            <v>6</v>
          </cell>
          <cell r="BT14" t="str">
            <v>IG</v>
          </cell>
          <cell r="BU14" t="str">
            <v>Sub</v>
          </cell>
          <cell r="BV14" t="str">
            <v>ABS Mezzanine IG ( &gt; 10%)</v>
          </cell>
          <cell r="BW14" t="str">
            <v>CMBS</v>
          </cell>
          <cell r="BX14" t="str">
            <v>CTL's</v>
          </cell>
          <cell r="BY14">
            <v>42289.48</v>
          </cell>
          <cell r="BZ14">
            <v>1.85</v>
          </cell>
          <cell r="CA14" t="str">
            <v>A</v>
          </cell>
          <cell r="CB14">
            <v>3</v>
          </cell>
          <cell r="CC14" t="str">
            <v>CMBS - Credit Tenant Leases</v>
          </cell>
          <cell r="CD14">
            <v>2</v>
          </cell>
          <cell r="CE14">
            <v>1</v>
          </cell>
          <cell r="CF14">
            <v>0</v>
          </cell>
          <cell r="CG14">
            <v>0</v>
          </cell>
          <cell r="CH14">
            <v>0</v>
          </cell>
          <cell r="CI14">
            <v>0.2</v>
          </cell>
          <cell r="CJ14">
            <v>0.3</v>
          </cell>
          <cell r="CK14">
            <v>0.4</v>
          </cell>
          <cell r="CL14">
            <v>0.4</v>
          </cell>
          <cell r="CM14">
            <v>0.4</v>
          </cell>
          <cell r="CN14">
            <v>5</v>
          </cell>
          <cell r="CP14" t="str">
            <v>CALFS</v>
          </cell>
          <cell r="CQ14" t="str">
            <v>1/16/1997</v>
          </cell>
          <cell r="CR14" t="str">
            <v>NA</v>
          </cell>
          <cell r="CS14" t="str">
            <v>MLS</v>
          </cell>
          <cell r="CT14">
            <v>1</v>
          </cell>
          <cell r="CU14">
            <v>0</v>
          </cell>
          <cell r="CV14" t="str">
            <v>Sub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>
            <v>150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3230526.5863661608</v>
          </cell>
          <cell r="DN14">
            <v>3243168.2530328273</v>
          </cell>
          <cell r="DO14">
            <v>3075000</v>
          </cell>
          <cell r="DP14">
            <v>150</v>
          </cell>
          <cell r="DQ14">
            <v>0</v>
          </cell>
          <cell r="DR14" t="e">
            <v>#N/A</v>
          </cell>
          <cell r="DS14">
            <v>3075000</v>
          </cell>
          <cell r="DT14">
            <v>0</v>
          </cell>
          <cell r="DU14" t="b">
            <v>1</v>
          </cell>
          <cell r="DV14" t="str">
            <v>140281AE6 MTGE</v>
          </cell>
          <cell r="DW14" t="str">
            <v>CALFS 1997-CTL1 C</v>
          </cell>
          <cell r="DX14" t="str">
            <v>CAPITAL LEASE FUNDING SECURITIZATION, L.P.</v>
          </cell>
          <cell r="DY14">
            <v>12</v>
          </cell>
          <cell r="DZ14">
            <v>1</v>
          </cell>
          <cell r="EA14" t="str">
            <v>1/16/1997</v>
          </cell>
          <cell r="EB14">
            <v>7.4</v>
          </cell>
          <cell r="EC14" t="str">
            <v>#N/A N Ap</v>
          </cell>
          <cell r="ED14" t="str">
            <v>MLS</v>
          </cell>
          <cell r="EE14" t="str">
            <v>#N/A N Ap</v>
          </cell>
          <cell r="EF14" t="str">
            <v>#N/A N Ap</v>
          </cell>
          <cell r="EG14" t="str">
            <v>#N/A N Ap</v>
          </cell>
          <cell r="EH14" t="str">
            <v>#N/A N Ap</v>
          </cell>
          <cell r="EI14" t="str">
            <v>A</v>
          </cell>
          <cell r="EJ14" t="str">
            <v>#N/A N Ap</v>
          </cell>
          <cell r="EK14" t="str">
            <v>7/14/2004</v>
          </cell>
          <cell r="EL14" t="str">
            <v>7 DAYS</v>
          </cell>
          <cell r="EM14" t="str">
            <v>6/22/2004</v>
          </cell>
          <cell r="EN14" t="str">
            <v>7/22/2004</v>
          </cell>
          <cell r="EO14" t="str">
            <v>6/15/2004</v>
          </cell>
          <cell r="EP14" t="str">
            <v>7/14/2004</v>
          </cell>
          <cell r="EQ14" t="str">
            <v>6/22/2024</v>
          </cell>
          <cell r="ER14" t="str">
            <v>#N/A Fld</v>
          </cell>
          <cell r="ES14" t="str">
            <v>7/1/2004</v>
          </cell>
          <cell r="ET14">
            <v>11.32</v>
          </cell>
          <cell r="EU14">
            <v>0</v>
          </cell>
          <cell r="EV14" t="str">
            <v>CPY</v>
          </cell>
          <cell r="EW14" t="str">
            <v>To Worst</v>
          </cell>
          <cell r="EY14" t="str">
            <v>7/1/2004</v>
          </cell>
          <cell r="EZ14">
            <v>0.32888889999999998</v>
          </cell>
          <cell r="FA14">
            <v>16</v>
          </cell>
          <cell r="FB14">
            <v>10113.333675</v>
          </cell>
          <cell r="FC14">
            <v>38190</v>
          </cell>
          <cell r="FD14">
            <v>5</v>
          </cell>
          <cell r="FE14">
            <v>38190</v>
          </cell>
          <cell r="FF14">
            <v>7</v>
          </cell>
          <cell r="FG14">
            <v>38153</v>
          </cell>
          <cell r="FH14">
            <v>38122</v>
          </cell>
          <cell r="FI14">
            <v>16</v>
          </cell>
          <cell r="FJ14">
            <v>20</v>
          </cell>
          <cell r="FL14" t="str">
            <v>140281AE6</v>
          </cell>
          <cell r="FM14">
            <v>7.400000000000001E-2</v>
          </cell>
          <cell r="FN14">
            <v>12641.666666666668</v>
          </cell>
          <cell r="FO14">
            <v>3230526.5863661608</v>
          </cell>
          <cell r="FP14">
            <v>3243168.2530328273</v>
          </cell>
          <cell r="FQ14">
            <v>0</v>
          </cell>
          <cell r="FR14">
            <v>0</v>
          </cell>
          <cell r="FS14">
            <v>0</v>
          </cell>
          <cell r="FT14">
            <v>3230526.5863661608</v>
          </cell>
          <cell r="FU14">
            <v>12641.666666666668</v>
          </cell>
          <cell r="FX14">
            <v>100000</v>
          </cell>
        </row>
        <row r="15">
          <cell r="A15">
            <v>8</v>
          </cell>
          <cell r="B15" t="str">
            <v>22540AFY9</v>
          </cell>
          <cell r="C15" t="str">
            <v>CSFB 1998-C1 E</v>
          </cell>
          <cell r="D15">
            <v>4000000</v>
          </cell>
          <cell r="E15">
            <v>1</v>
          </cell>
          <cell r="F15">
            <v>4000000</v>
          </cell>
          <cell r="G15">
            <v>0.01</v>
          </cell>
          <cell r="H15" t="str">
            <v>CMBS-Conduit</v>
          </cell>
          <cell r="I15" t="str">
            <v>Bullet</v>
          </cell>
          <cell r="J15">
            <v>150</v>
          </cell>
          <cell r="K15">
            <v>1.0555759612584736</v>
          </cell>
          <cell r="L15" t="str">
            <v>NA</v>
          </cell>
          <cell r="M15" t="str">
            <v>Ba1/Ba2</v>
          </cell>
          <cell r="O15" t="str">
            <v>BBB-</v>
          </cell>
          <cell r="R15" t="str">
            <v>bb</v>
          </cell>
          <cell r="S15">
            <v>8.5</v>
          </cell>
          <cell r="T15">
            <v>8.58</v>
          </cell>
          <cell r="W15">
            <v>12</v>
          </cell>
          <cell r="X15">
            <v>7.3399999999999993E-2</v>
          </cell>
          <cell r="Y15">
            <v>0</v>
          </cell>
          <cell r="Z15">
            <v>51273</v>
          </cell>
          <cell r="AA15" t="str">
            <v>Fixed</v>
          </cell>
          <cell r="AB15">
            <v>8.5</v>
          </cell>
          <cell r="AC15">
            <v>8.5</v>
          </cell>
          <cell r="AD15">
            <v>8.5</v>
          </cell>
          <cell r="AE15">
            <v>6.5759999999999999E-2</v>
          </cell>
          <cell r="AF15">
            <v>6.5759999999999999E-2</v>
          </cell>
          <cell r="AG15">
            <v>6.5759999999999999E-2</v>
          </cell>
          <cell r="AH15">
            <v>5.4063982563123947E-3</v>
          </cell>
          <cell r="AI15">
            <v>0</v>
          </cell>
          <cell r="AJ15">
            <v>500</v>
          </cell>
          <cell r="AK15">
            <v>1</v>
          </cell>
          <cell r="AL15">
            <v>0</v>
          </cell>
          <cell r="AM15" t="str">
            <v>Ba1/Ba2</v>
          </cell>
          <cell r="AN15">
            <v>20</v>
          </cell>
          <cell r="AO15" t="str">
            <v>ABS-CMBS Conduit BIG</v>
          </cell>
          <cell r="AP15" t="str">
            <v>ABS-CMBS Conduit</v>
          </cell>
          <cell r="AQ15">
            <v>1.7000000000000001E-2</v>
          </cell>
          <cell r="AR15" t="str">
            <v>Ba2</v>
          </cell>
          <cell r="AS15" t="str">
            <v>Ba2</v>
          </cell>
          <cell r="AT15" t="str">
            <v>Ba2</v>
          </cell>
          <cell r="AU15">
            <v>0.1</v>
          </cell>
          <cell r="AV15">
            <v>1126.4990013311156</v>
          </cell>
          <cell r="AW15">
            <v>5.7665736143744845E-2</v>
          </cell>
          <cell r="AX15">
            <v>6.4073040159716488E-2</v>
          </cell>
          <cell r="AY15">
            <v>6.1350738935350563E-2</v>
          </cell>
          <cell r="AZ15">
            <v>4000000</v>
          </cell>
          <cell r="BA15">
            <v>35957</v>
          </cell>
          <cell r="BB15" t="str">
            <v>CSFB 1998-C1</v>
          </cell>
          <cell r="BC15" t="str">
            <v>CSFB</v>
          </cell>
          <cell r="BD15" t="str">
            <v>BBB-</v>
          </cell>
          <cell r="BE15">
            <v>610</v>
          </cell>
          <cell r="BF15">
            <v>53</v>
          </cell>
          <cell r="BG15" t="str">
            <v>CMBS Diversified (Conduit + CTL)</v>
          </cell>
          <cell r="BH15">
            <v>40725</v>
          </cell>
          <cell r="BI15" t="str">
            <v>BBB</v>
          </cell>
          <cell r="BJ15">
            <v>0.3</v>
          </cell>
          <cell r="BK15">
            <v>0.35</v>
          </cell>
          <cell r="BL15">
            <v>0.4</v>
          </cell>
          <cell r="BM15">
            <v>0.45</v>
          </cell>
          <cell r="BN15">
            <v>0.5</v>
          </cell>
          <cell r="BO15"/>
          <cell r="BP15" t="str">
            <v>bb</v>
          </cell>
          <cell r="BQ15">
            <v>13.53</v>
          </cell>
          <cell r="BR15">
            <v>1</v>
          </cell>
          <cell r="BS15">
            <v>7</v>
          </cell>
          <cell r="BT15" t="str">
            <v>Non IG</v>
          </cell>
          <cell r="BU15" t="str">
            <v>Sub</v>
          </cell>
          <cell r="BV15" t="str">
            <v>ABS Non IG ( &lt; 10%)</v>
          </cell>
          <cell r="BW15" t="str">
            <v>CMBS</v>
          </cell>
          <cell r="BX15" t="str">
            <v>Conduit</v>
          </cell>
          <cell r="BY15">
            <v>41263</v>
          </cell>
          <cell r="BZ15">
            <v>13.53</v>
          </cell>
          <cell r="CA15" t="str">
            <v>BB</v>
          </cell>
          <cell r="CB15">
            <v>2</v>
          </cell>
          <cell r="CC15" t="str">
            <v>CMBS - Conduit</v>
          </cell>
          <cell r="CD15">
            <v>2</v>
          </cell>
          <cell r="CE15">
            <v>2</v>
          </cell>
          <cell r="CF15">
            <v>2</v>
          </cell>
          <cell r="CG15">
            <v>1</v>
          </cell>
          <cell r="CH15">
            <v>0</v>
          </cell>
          <cell r="CI15">
            <v>0.2</v>
          </cell>
          <cell r="CJ15">
            <v>0.2</v>
          </cell>
          <cell r="CK15">
            <v>0.2</v>
          </cell>
          <cell r="CL15">
            <v>0.3</v>
          </cell>
          <cell r="CM15">
            <v>0.4</v>
          </cell>
          <cell r="CN15">
            <v>43.5</v>
          </cell>
          <cell r="CP15" t="str">
            <v>CSFB</v>
          </cell>
          <cell r="CQ15" t="str">
            <v>6/11/1998</v>
          </cell>
          <cell r="CR15" t="str">
            <v>NA</v>
          </cell>
          <cell r="CS15" t="str">
            <v>BMCM</v>
          </cell>
          <cell r="CT15">
            <v>1</v>
          </cell>
          <cell r="CU15">
            <v>0</v>
          </cell>
          <cell r="CV15" t="str">
            <v>Sub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 t="str">
            <v>No</v>
          </cell>
          <cell r="DF15">
            <v>150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4222303.8450338943</v>
          </cell>
          <cell r="DN15">
            <v>4238614.9561450053</v>
          </cell>
          <cell r="DO15">
            <v>4000000</v>
          </cell>
          <cell r="DP15">
            <v>150</v>
          </cell>
          <cell r="DQ15">
            <v>0</v>
          </cell>
          <cell r="DR15">
            <v>0</v>
          </cell>
          <cell r="DS15">
            <v>0</v>
          </cell>
          <cell r="DT15">
            <v>4000000</v>
          </cell>
          <cell r="DU15" t="b">
            <v>1</v>
          </cell>
          <cell r="DV15" t="str">
            <v>22540AFY9 MTGE</v>
          </cell>
          <cell r="DW15" t="str">
            <v>CSFB 1998-C1 E</v>
          </cell>
          <cell r="DX15" t="str">
            <v>CS FIRST BOSTON MORTGAGE SECURITIES CORP.</v>
          </cell>
          <cell r="DY15">
            <v>1.7</v>
          </cell>
          <cell r="DZ15">
            <v>1</v>
          </cell>
          <cell r="EA15" t="str">
            <v>6/11/1998</v>
          </cell>
          <cell r="EB15">
            <v>7.34</v>
          </cell>
          <cell r="EC15" t="str">
            <v>#N/A N Ap</v>
          </cell>
          <cell r="ED15" t="str">
            <v>BMCM</v>
          </cell>
          <cell r="EE15" t="str">
            <v>#N/A N Ap</v>
          </cell>
          <cell r="EF15" t="str">
            <v>#N/A N Ap</v>
          </cell>
          <cell r="EG15" t="str">
            <v>BBB-</v>
          </cell>
          <cell r="EH15" t="str">
            <v>#N/A N Ap</v>
          </cell>
          <cell r="EI15" t="str">
            <v>BBB-</v>
          </cell>
          <cell r="EJ15" t="str">
            <v>#N/A N Ap</v>
          </cell>
          <cell r="EK15" t="str">
            <v>6/30/2004</v>
          </cell>
          <cell r="EL15" t="str">
            <v>6 DAYS</v>
          </cell>
          <cell r="EM15" t="str">
            <v>6/17/2004</v>
          </cell>
          <cell r="EN15" t="str">
            <v>7/17/2004</v>
          </cell>
          <cell r="EO15" t="str">
            <v>6/11/2004</v>
          </cell>
          <cell r="EP15" t="str">
            <v>7/10/2004</v>
          </cell>
          <cell r="EQ15" t="str">
            <v>5/17/2040</v>
          </cell>
          <cell r="ER15" t="str">
            <v>#N/A Fld</v>
          </cell>
          <cell r="ES15" t="str">
            <v>7/1/2004</v>
          </cell>
          <cell r="ET15">
            <v>8.58</v>
          </cell>
          <cell r="EU15">
            <v>0</v>
          </cell>
          <cell r="EV15" t="str">
            <v>CPY</v>
          </cell>
          <cell r="EW15" t="str">
            <v>To Worst</v>
          </cell>
          <cell r="EY15" t="str">
            <v>7/1/2004</v>
          </cell>
          <cell r="EZ15">
            <v>0.40777780000000002</v>
          </cell>
          <cell r="FA15">
            <v>20</v>
          </cell>
          <cell r="FB15">
            <v>16311.112000000003</v>
          </cell>
          <cell r="FC15">
            <v>38185</v>
          </cell>
          <cell r="FD15">
            <v>7</v>
          </cell>
          <cell r="FE15">
            <v>38185</v>
          </cell>
          <cell r="FF15">
            <v>6</v>
          </cell>
          <cell r="FG15">
            <v>38149</v>
          </cell>
          <cell r="FH15">
            <v>38118</v>
          </cell>
          <cell r="FI15">
            <v>20</v>
          </cell>
          <cell r="FJ15">
            <v>20</v>
          </cell>
          <cell r="FL15" t="str">
            <v>22540AFY9</v>
          </cell>
          <cell r="FM15">
            <v>7.3399999999999993E-2</v>
          </cell>
          <cell r="FN15">
            <v>16311.111111111109</v>
          </cell>
          <cell r="FO15">
            <v>4222303.8450338943</v>
          </cell>
          <cell r="FP15">
            <v>4238614.9561450053</v>
          </cell>
          <cell r="FQ15">
            <v>0</v>
          </cell>
          <cell r="FR15">
            <v>0</v>
          </cell>
          <cell r="FS15">
            <v>0</v>
          </cell>
          <cell r="FT15">
            <v>4222303.8450338943</v>
          </cell>
          <cell r="FU15">
            <v>16311.111111111109</v>
          </cell>
          <cell r="FX15">
            <v>100000</v>
          </cell>
        </row>
        <row r="16">
          <cell r="A16">
            <v>9</v>
          </cell>
          <cell r="B16" t="str">
            <v>79548K4T2</v>
          </cell>
          <cell r="C16" t="str">
            <v>SBM7 2000-C2 G</v>
          </cell>
          <cell r="D16">
            <v>2419483.9771399498</v>
          </cell>
          <cell r="E16">
            <v>1</v>
          </cell>
          <cell r="F16">
            <v>2419483.9771399498</v>
          </cell>
          <cell r="G16">
            <v>6.0487099428498748E-3</v>
          </cell>
          <cell r="H16" t="str">
            <v>CMBS-Conduit</v>
          </cell>
          <cell r="I16" t="str">
            <v>Bullet</v>
          </cell>
          <cell r="J16">
            <v>150</v>
          </cell>
          <cell r="K16">
            <v>1.106915358009031</v>
          </cell>
          <cell r="L16" t="str">
            <v>Baa3</v>
          </cell>
          <cell r="O16" t="str">
            <v>NA</v>
          </cell>
          <cell r="P16" t="str">
            <v>BB+</v>
          </cell>
          <cell r="R16" t="str">
            <v>BBB-</v>
          </cell>
          <cell r="S16">
            <v>5.97</v>
          </cell>
          <cell r="T16">
            <v>5.99</v>
          </cell>
          <cell r="W16">
            <v>12</v>
          </cell>
          <cell r="X16">
            <v>8.2248000000000002E-2</v>
          </cell>
          <cell r="Y16">
            <v>0</v>
          </cell>
          <cell r="Z16">
            <v>48778</v>
          </cell>
          <cell r="AA16" t="str">
            <v>Fixed</v>
          </cell>
          <cell r="AB16">
            <v>5.75</v>
          </cell>
          <cell r="AC16">
            <v>5.97</v>
          </cell>
          <cell r="AD16">
            <v>6</v>
          </cell>
          <cell r="AE16">
            <v>6.1249999999999999E-2</v>
          </cell>
          <cell r="AF16">
            <v>6.1707600000000001E-2</v>
          </cell>
          <cell r="AG16">
            <v>6.1769999999999999E-2</v>
          </cell>
          <cell r="AH16">
            <v>5.0774117393828089E-3</v>
          </cell>
          <cell r="AI16">
            <v>0</v>
          </cell>
          <cell r="AJ16">
            <v>500</v>
          </cell>
          <cell r="AK16">
            <v>1</v>
          </cell>
          <cell r="AL16">
            <v>0</v>
          </cell>
          <cell r="AM16" t="str">
            <v>Baa3</v>
          </cell>
          <cell r="AN16">
            <v>19</v>
          </cell>
          <cell r="AO16" t="str">
            <v>ABS-CMBS Conduit</v>
          </cell>
          <cell r="AP16" t="str">
            <v>ABS-CMBS Conduit</v>
          </cell>
          <cell r="AQ16">
            <v>1.2E-2</v>
          </cell>
          <cell r="AR16" t="str">
            <v>Baa3</v>
          </cell>
          <cell r="AS16" t="str">
            <v>Baa3</v>
          </cell>
          <cell r="AT16" t="str">
            <v>Baa3</v>
          </cell>
          <cell r="AU16">
            <v>0.2</v>
          </cell>
          <cell r="AV16">
            <v>610</v>
          </cell>
          <cell r="AW16">
            <v>2.035E-2</v>
          </cell>
          <cell r="AX16">
            <v>2.5437499999999998E-2</v>
          </cell>
          <cell r="AY16">
            <v>2.5303874434709155E-2</v>
          </cell>
          <cell r="AZ16">
            <v>0</v>
          </cell>
          <cell r="BA16">
            <v>36739</v>
          </cell>
          <cell r="BB16" t="str">
            <v>SBM7 2000-C2</v>
          </cell>
          <cell r="BC16" t="str">
            <v>SBM7</v>
          </cell>
          <cell r="BD16" t="str">
            <v>BB+</v>
          </cell>
          <cell r="BE16">
            <v>940</v>
          </cell>
          <cell r="BF16">
            <v>53</v>
          </cell>
          <cell r="BG16" t="str">
            <v>CMBS Diversified (Conduit + CTL)</v>
          </cell>
          <cell r="BH16">
            <v>40725</v>
          </cell>
          <cell r="BI16" t="str">
            <v>BB</v>
          </cell>
          <cell r="BJ16">
            <v>0.1</v>
          </cell>
          <cell r="BK16">
            <v>0.1</v>
          </cell>
          <cell r="BL16">
            <v>0.1</v>
          </cell>
          <cell r="BM16">
            <v>0.25</v>
          </cell>
          <cell r="BN16">
            <v>0.35</v>
          </cell>
          <cell r="BO16"/>
          <cell r="BP16" t="str">
            <v>BBB-</v>
          </cell>
          <cell r="BQ16">
            <v>7.26</v>
          </cell>
          <cell r="BR16">
            <v>1</v>
          </cell>
          <cell r="BS16">
            <v>8</v>
          </cell>
          <cell r="BT16" t="str">
            <v>IG</v>
          </cell>
          <cell r="BU16" t="str">
            <v>Sub</v>
          </cell>
          <cell r="BV16" t="str">
            <v>ABS Mezzanine IG ( &lt; 10%)</v>
          </cell>
          <cell r="BW16" t="str">
            <v>CMBS</v>
          </cell>
          <cell r="BX16" t="str">
            <v>Conduit</v>
          </cell>
          <cell r="BY16">
            <v>40342.080000000002</v>
          </cell>
          <cell r="BZ16">
            <v>7.26</v>
          </cell>
          <cell r="CA16" t="str">
            <v>BBB-</v>
          </cell>
          <cell r="CB16">
            <v>2</v>
          </cell>
          <cell r="CC16" t="str">
            <v>CMBS - Conduit</v>
          </cell>
          <cell r="CD16">
            <v>2</v>
          </cell>
          <cell r="CE16">
            <v>2</v>
          </cell>
          <cell r="CF16">
            <v>1</v>
          </cell>
          <cell r="CG16">
            <v>0</v>
          </cell>
          <cell r="CH16">
            <v>0</v>
          </cell>
          <cell r="CI16">
            <v>0.2</v>
          </cell>
          <cell r="CJ16">
            <v>0.2</v>
          </cell>
          <cell r="CK16">
            <v>0.3</v>
          </cell>
          <cell r="CL16">
            <v>0.4</v>
          </cell>
          <cell r="CM16">
            <v>0.4</v>
          </cell>
          <cell r="CN16">
            <v>20</v>
          </cell>
          <cell r="CP16" t="str">
            <v>SBM7</v>
          </cell>
          <cell r="CQ16" t="str">
            <v>8/1/2000</v>
          </cell>
          <cell r="CR16" t="str">
            <v>NA</v>
          </cell>
          <cell r="CS16" t="str">
            <v>ORIX</v>
          </cell>
          <cell r="CT16">
            <v>1</v>
          </cell>
          <cell r="CU16">
            <v>0</v>
          </cell>
          <cell r="CV16" t="str">
            <v>Sub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 t="str">
            <v>US</v>
          </cell>
          <cell r="DF16">
            <v>150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2678163.9727529818</v>
          </cell>
          <cell r="DN16">
            <v>2689219.4015391935</v>
          </cell>
          <cell r="DO16">
            <v>2419483.9771399498</v>
          </cell>
          <cell r="DP16">
            <v>150</v>
          </cell>
          <cell r="DQ16">
            <v>0</v>
          </cell>
          <cell r="DR16">
            <v>0</v>
          </cell>
          <cell r="DS16">
            <v>2419483.9771399498</v>
          </cell>
          <cell r="DT16">
            <v>0</v>
          </cell>
          <cell r="DU16" t="b">
            <v>1</v>
          </cell>
          <cell r="DV16" t="str">
            <v>79548K4T2 MTGE</v>
          </cell>
          <cell r="DW16" t="str">
            <v>SBM7 2000-C2 G</v>
          </cell>
          <cell r="DX16" t="str">
            <v>SALOMON BROTHERS MORTGAGE SECURITIES VII</v>
          </cell>
          <cell r="DY16">
            <v>1.2</v>
          </cell>
          <cell r="DZ16">
            <v>1</v>
          </cell>
          <cell r="EA16" t="str">
            <v>8/1/2000</v>
          </cell>
          <cell r="EB16">
            <v>8.4999000000000002</v>
          </cell>
          <cell r="EC16" t="str">
            <v>#N/A N Ap</v>
          </cell>
          <cell r="ED16" t="str">
            <v>ORIX</v>
          </cell>
          <cell r="EE16" t="str">
            <v>Baa3</v>
          </cell>
          <cell r="EF16" t="str">
            <v>#N/A N Ap</v>
          </cell>
          <cell r="EG16" t="str">
            <v>#N/A N Ap</v>
          </cell>
          <cell r="EH16" t="str">
            <v>#N/A N Ap</v>
          </cell>
          <cell r="EI16" t="str">
            <v>BBB-</v>
          </cell>
          <cell r="EJ16" t="str">
            <v>#N/A N Ap</v>
          </cell>
          <cell r="EK16" t="str">
            <v>6/30/2004</v>
          </cell>
          <cell r="EL16" t="str">
            <v>17 DAYS</v>
          </cell>
          <cell r="EM16" t="str">
            <v>7/18/2004</v>
          </cell>
          <cell r="EN16" t="str">
            <v>8/18/2004</v>
          </cell>
          <cell r="EO16" t="str">
            <v>6/1/2004</v>
          </cell>
          <cell r="EP16" t="str">
            <v>6/30/2004</v>
          </cell>
          <cell r="EQ16" t="str">
            <v>7/18/2033</v>
          </cell>
          <cell r="ER16" t="str">
            <v>#N/A Fld</v>
          </cell>
          <cell r="ES16" t="str">
            <v>7/1/2004</v>
          </cell>
          <cell r="ET16">
            <v>5.99</v>
          </cell>
          <cell r="EU16">
            <v>0</v>
          </cell>
          <cell r="EV16" t="str">
            <v>CPY</v>
          </cell>
          <cell r="EW16" t="str">
            <v>To Worst</v>
          </cell>
          <cell r="EY16" t="str">
            <v>7/1/2004</v>
          </cell>
          <cell r="EZ16">
            <v>0</v>
          </cell>
          <cell r="FA16">
            <v>0</v>
          </cell>
          <cell r="FB16">
            <v>0</v>
          </cell>
          <cell r="FC16">
            <v>38186</v>
          </cell>
          <cell r="FD16">
            <v>1</v>
          </cell>
          <cell r="FE16">
            <v>38217</v>
          </cell>
          <cell r="FF16">
            <v>17</v>
          </cell>
          <cell r="FG16">
            <v>38169</v>
          </cell>
          <cell r="FH16">
            <v>38139</v>
          </cell>
          <cell r="FI16">
            <v>0</v>
          </cell>
          <cell r="FJ16">
            <v>20</v>
          </cell>
          <cell r="FL16" t="str">
            <v>79548K4T2</v>
          </cell>
          <cell r="FM16">
            <v>8.2248000000000002E-2</v>
          </cell>
          <cell r="FN16">
            <v>11055.428786211478</v>
          </cell>
          <cell r="FO16">
            <v>2678163.9727529818</v>
          </cell>
          <cell r="FP16">
            <v>2689219.4015391935</v>
          </cell>
          <cell r="FQ16">
            <v>0</v>
          </cell>
          <cell r="FR16">
            <v>0</v>
          </cell>
          <cell r="FS16">
            <v>0</v>
          </cell>
          <cell r="FT16">
            <v>2678163.9727529818</v>
          </cell>
          <cell r="FU16">
            <v>11055.428786211478</v>
          </cell>
          <cell r="FX16">
            <v>610</v>
          </cell>
        </row>
        <row r="17">
          <cell r="A17">
            <v>10</v>
          </cell>
          <cell r="C17" t="str">
            <v>COMM 2004-LBN3 H</v>
          </cell>
          <cell r="D17">
            <v>3000000</v>
          </cell>
          <cell r="E17">
            <v>1</v>
          </cell>
          <cell r="F17">
            <v>3000000</v>
          </cell>
          <cell r="G17">
            <v>7.4999999999999997E-3</v>
          </cell>
          <cell r="H17" t="str">
            <v>CMBS-Conduit</v>
          </cell>
          <cell r="I17" t="str">
            <v>Bullet</v>
          </cell>
          <cell r="J17">
            <v>120</v>
          </cell>
          <cell r="K17">
            <v>0.93502111690515088</v>
          </cell>
          <cell r="L17" t="str">
            <v>Baa3</v>
          </cell>
          <cell r="O17" t="str">
            <v>BBB-</v>
          </cell>
          <cell r="R17" t="str">
            <v>NA</v>
          </cell>
          <cell r="S17">
            <v>10</v>
          </cell>
          <cell r="T17" t="str">
            <v>#N/A Sec</v>
          </cell>
          <cell r="W17">
            <v>12</v>
          </cell>
          <cell r="X17">
            <v>5.4690559999999999E-2</v>
          </cell>
          <cell r="Y17">
            <v>0</v>
          </cell>
          <cell r="Z17">
            <v>48778</v>
          </cell>
          <cell r="AA17" t="str">
            <v>Fixed</v>
          </cell>
          <cell r="AB17">
            <v>10</v>
          </cell>
          <cell r="AC17">
            <v>10</v>
          </cell>
          <cell r="AD17">
            <v>10</v>
          </cell>
          <cell r="AE17">
            <v>6.4329999999999998E-2</v>
          </cell>
          <cell r="AF17">
            <v>6.4329999999999998E-2</v>
          </cell>
          <cell r="AG17">
            <v>6.4329999999999998E-2</v>
          </cell>
          <cell r="AH17">
            <v>5.2903678353763972E-3</v>
          </cell>
          <cell r="AI17">
            <v>0</v>
          </cell>
          <cell r="AJ17">
            <v>500</v>
          </cell>
          <cell r="AK17">
            <v>1</v>
          </cell>
          <cell r="AL17">
            <v>0</v>
          </cell>
          <cell r="AM17" t="str">
            <v>Baa3</v>
          </cell>
          <cell r="AN17">
            <v>19</v>
          </cell>
          <cell r="AO17" t="str">
            <v>ABS-CMBS Conduit</v>
          </cell>
          <cell r="AP17" t="str">
            <v>ABS-CMBS Conduit</v>
          </cell>
          <cell r="AQ17">
            <v>0.01</v>
          </cell>
          <cell r="AR17" t="str">
            <v>Baa3</v>
          </cell>
          <cell r="AS17" t="str">
            <v>Baa3</v>
          </cell>
          <cell r="AT17" t="str">
            <v>Baa3</v>
          </cell>
          <cell r="AU17">
            <v>0.2</v>
          </cell>
          <cell r="AV17">
            <v>610</v>
          </cell>
          <cell r="AW17">
            <v>3.3550000000000003E-2</v>
          </cell>
          <cell r="AX17">
            <v>4.1937500000000003E-2</v>
          </cell>
          <cell r="AY17">
            <v>4.1937499999999961E-2</v>
          </cell>
          <cell r="AZ17">
            <v>0</v>
          </cell>
          <cell r="BA17">
            <v>38169</v>
          </cell>
          <cell r="BB17" t="str">
            <v>COMM 2004-LBN3</v>
          </cell>
          <cell r="BC17" t="str">
            <v>COMM</v>
          </cell>
          <cell r="BD17" t="str">
            <v>BBB-</v>
          </cell>
          <cell r="BE17">
            <v>610</v>
          </cell>
          <cell r="BF17">
            <v>53</v>
          </cell>
          <cell r="BG17" t="str">
            <v>CMBS Diversified (Conduit + CTL)</v>
          </cell>
          <cell r="BH17">
            <v>40725</v>
          </cell>
          <cell r="BI17" t="str">
            <v>BBB</v>
          </cell>
          <cell r="BJ17">
            <v>0.3</v>
          </cell>
          <cell r="BK17">
            <v>0.35</v>
          </cell>
          <cell r="BL17">
            <v>0.4</v>
          </cell>
          <cell r="BM17">
            <v>0.45</v>
          </cell>
          <cell r="BN17">
            <v>0.5</v>
          </cell>
          <cell r="BO17" t="str">
            <v>BBB-</v>
          </cell>
          <cell r="BP17" t="str">
            <v>BBB-</v>
          </cell>
          <cell r="BQ17">
            <v>7.26</v>
          </cell>
          <cell r="BR17">
            <v>1</v>
          </cell>
          <cell r="BS17">
            <v>9</v>
          </cell>
          <cell r="BT17" t="str">
            <v>IG</v>
          </cell>
          <cell r="BU17" t="str">
            <v>Sub</v>
          </cell>
          <cell r="BV17" t="str">
            <v>ABS Mezzanine IG ( &lt; 10%)</v>
          </cell>
          <cell r="BW17" t="str">
            <v>CMBS</v>
          </cell>
          <cell r="BX17" t="str">
            <v>Conduit</v>
          </cell>
          <cell r="BY17">
            <v>41809</v>
          </cell>
          <cell r="BZ17">
            <v>7.26</v>
          </cell>
          <cell r="CA17" t="str">
            <v>BBB-</v>
          </cell>
          <cell r="CB17">
            <v>2</v>
          </cell>
          <cell r="CC17" t="str">
            <v>CMBS - Conduit</v>
          </cell>
          <cell r="CD17">
            <v>2</v>
          </cell>
          <cell r="CE17">
            <v>2</v>
          </cell>
          <cell r="CF17">
            <v>1</v>
          </cell>
          <cell r="CG17">
            <v>0</v>
          </cell>
          <cell r="CH17">
            <v>0</v>
          </cell>
          <cell r="CI17">
            <v>0.2</v>
          </cell>
          <cell r="CJ17">
            <v>0.2</v>
          </cell>
          <cell r="CK17">
            <v>0.3</v>
          </cell>
          <cell r="CL17">
            <v>0.4</v>
          </cell>
          <cell r="CM17">
            <v>0.4</v>
          </cell>
          <cell r="CN17">
            <v>20</v>
          </cell>
          <cell r="CP17" t="str">
            <v>COMM</v>
          </cell>
          <cell r="CQ17" t="str">
            <v>#N/A Sec</v>
          </cell>
          <cell r="CR17" t="str">
            <v>NA</v>
          </cell>
          <cell r="CS17" t="str">
            <v>#N/A Sec</v>
          </cell>
          <cell r="CT17">
            <v>1</v>
          </cell>
          <cell r="CU17">
            <v>0</v>
          </cell>
          <cell r="CV17" t="str">
            <v>Sub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 t="str">
            <v>US</v>
          </cell>
          <cell r="DF17">
            <v>120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2805063.3507154528</v>
          </cell>
          <cell r="DN17">
            <v>2814178.4440487861</v>
          </cell>
          <cell r="DO17">
            <v>3000000</v>
          </cell>
          <cell r="DP17">
            <v>120</v>
          </cell>
          <cell r="DQ17">
            <v>0</v>
          </cell>
          <cell r="DR17">
            <v>0</v>
          </cell>
          <cell r="DS17">
            <v>3000000</v>
          </cell>
          <cell r="DT17">
            <v>0</v>
          </cell>
          <cell r="DU17" t="b">
            <v>0</v>
          </cell>
          <cell r="DV17" t="str">
            <v xml:space="preserve"> MTGE</v>
          </cell>
          <cell r="DW17" t="str">
            <v>#N/A Sec</v>
          </cell>
          <cell r="DX17" t="str">
            <v>#N/A Sec</v>
          </cell>
          <cell r="DY17" t="str">
            <v>#N/A Sec</v>
          </cell>
          <cell r="DZ17" t="str">
            <v>#N/A Sec</v>
          </cell>
          <cell r="EA17" t="str">
            <v>#N/A Sec</v>
          </cell>
          <cell r="EB17" t="str">
            <v>#N/A Sec</v>
          </cell>
          <cell r="EC17" t="str">
            <v>#N/A Sec</v>
          </cell>
          <cell r="ED17" t="str">
            <v>#N/A Sec</v>
          </cell>
          <cell r="EE17" t="str">
            <v>#N/A Sec</v>
          </cell>
          <cell r="EF17" t="str">
            <v>#N/A Sec</v>
          </cell>
          <cell r="EG17" t="str">
            <v>#N/A Sec</v>
          </cell>
          <cell r="EH17" t="str">
            <v>#N/A Sec</v>
          </cell>
          <cell r="EI17" t="str">
            <v>#N/A Sec</v>
          </cell>
          <cell r="EJ17" t="str">
            <v>#N/A Sec</v>
          </cell>
          <cell r="EK17" t="str">
            <v>6/30/2004</v>
          </cell>
          <cell r="EL17" t="str">
            <v>17 DAYS</v>
          </cell>
          <cell r="EM17" t="str">
            <v>7/18/2004</v>
          </cell>
          <cell r="EN17" t="str">
            <v>8/18/2004</v>
          </cell>
          <cell r="EO17" t="str">
            <v>#N/A Sec</v>
          </cell>
          <cell r="EP17" t="str">
            <v>#N/A Sec</v>
          </cell>
          <cell r="EQ17" t="str">
            <v>7/18/2033</v>
          </cell>
          <cell r="ER17" t="str">
            <v>#N/A Fld</v>
          </cell>
          <cell r="ES17" t="str">
            <v>#N/A Sec</v>
          </cell>
          <cell r="ET17" t="str">
            <v>#N/A Sec</v>
          </cell>
          <cell r="EU17" t="str">
            <v>#N/A Sec</v>
          </cell>
          <cell r="EV17" t="str">
            <v>#N/A Sec</v>
          </cell>
          <cell r="EW17" t="str">
            <v>#N/A Sec</v>
          </cell>
          <cell r="EY17" t="str">
            <v>#N/A Sec</v>
          </cell>
          <cell r="EZ17" t="str">
            <v>#N/A Sec</v>
          </cell>
          <cell r="FA17" t="str">
            <v>#N/A Sec</v>
          </cell>
          <cell r="FB17">
            <v>20000</v>
          </cell>
          <cell r="FC17">
            <v>38186</v>
          </cell>
          <cell r="FD17">
            <v>1</v>
          </cell>
          <cell r="FE17">
            <v>38186</v>
          </cell>
          <cell r="FF17">
            <v>0</v>
          </cell>
          <cell r="FG17">
            <v>38156</v>
          </cell>
          <cell r="FH17">
            <v>38125</v>
          </cell>
          <cell r="FI17">
            <v>13</v>
          </cell>
          <cell r="FJ17">
            <v>20</v>
          </cell>
          <cell r="FL17">
            <v>0</v>
          </cell>
          <cell r="FM17">
            <v>5.4690559999999999E-2</v>
          </cell>
          <cell r="FN17">
            <v>9115.0933333333323</v>
          </cell>
          <cell r="FO17">
            <v>2805063.3507154528</v>
          </cell>
          <cell r="FP17">
            <v>2814178.4440487861</v>
          </cell>
          <cell r="FQ17">
            <v>0</v>
          </cell>
          <cell r="FR17">
            <v>0</v>
          </cell>
          <cell r="FS17">
            <v>0</v>
          </cell>
          <cell r="FT17">
            <v>2805063.3507154528</v>
          </cell>
          <cell r="FU17">
            <v>9115.0933333333323</v>
          </cell>
          <cell r="FX17">
            <v>610</v>
          </cell>
        </row>
        <row r="18">
          <cell r="A18">
            <v>11</v>
          </cell>
          <cell r="B18" t="str">
            <v>52108HA95</v>
          </cell>
          <cell r="C18" t="str">
            <v>LBUBS 2004-C2 K</v>
          </cell>
          <cell r="D18">
            <v>3676000</v>
          </cell>
          <cell r="E18">
            <v>1</v>
          </cell>
          <cell r="F18">
            <v>3676000</v>
          </cell>
          <cell r="G18">
            <v>9.1900000000000003E-3</v>
          </cell>
          <cell r="H18" t="str">
            <v>CMBS-Conduit</v>
          </cell>
          <cell r="I18" t="str">
            <v>Bullet</v>
          </cell>
          <cell r="J18">
            <v>115</v>
          </cell>
          <cell r="K18">
            <v>0.90717697404238296</v>
          </cell>
          <cell r="L18" t="str">
            <v>Baa3</v>
          </cell>
          <cell r="O18" t="str">
            <v>BBB-</v>
          </cell>
          <cell r="R18" t="str">
            <v>NA</v>
          </cell>
          <cell r="S18">
            <v>10.31</v>
          </cell>
          <cell r="T18">
            <v>10.31</v>
          </cell>
          <cell r="W18">
            <v>12</v>
          </cell>
          <cell r="X18">
            <v>5.1044790000000007E-2</v>
          </cell>
          <cell r="Y18">
            <v>0</v>
          </cell>
          <cell r="Z18">
            <v>49749</v>
          </cell>
          <cell r="AA18" t="str">
            <v>Fixed</v>
          </cell>
          <cell r="AB18">
            <v>10.25</v>
          </cell>
          <cell r="AC18">
            <v>10.31</v>
          </cell>
          <cell r="AD18">
            <v>10.5</v>
          </cell>
          <cell r="AE18">
            <v>6.4090000000000008E-2</v>
          </cell>
          <cell r="AF18">
            <v>6.4147600000000013E-2</v>
          </cell>
          <cell r="AG18">
            <v>6.4329999999999998E-2</v>
          </cell>
          <cell r="AH18">
            <v>5.2755630549563559E-3</v>
          </cell>
          <cell r="AI18">
            <v>0</v>
          </cell>
          <cell r="AJ18">
            <v>500</v>
          </cell>
          <cell r="AK18">
            <v>1</v>
          </cell>
          <cell r="AL18">
            <v>0</v>
          </cell>
          <cell r="AM18" t="str">
            <v>Baa3</v>
          </cell>
          <cell r="AN18">
            <v>19</v>
          </cell>
          <cell r="AO18" t="str">
            <v>ABS-CMBS Conduit</v>
          </cell>
          <cell r="AP18" t="str">
            <v>ABS-CMBS Conduit</v>
          </cell>
          <cell r="AQ18">
            <v>0.01</v>
          </cell>
          <cell r="AR18" t="str">
            <v>Baa3</v>
          </cell>
          <cell r="AS18" t="str">
            <v>Baa3</v>
          </cell>
          <cell r="AT18" t="str">
            <v>Baa3</v>
          </cell>
          <cell r="AU18">
            <v>0.2</v>
          </cell>
          <cell r="AV18">
            <v>610</v>
          </cell>
          <cell r="AW18">
            <v>3.3550000000000003E-2</v>
          </cell>
          <cell r="AX18">
            <v>4.1937500000000003E-2</v>
          </cell>
          <cell r="AY18">
            <v>4.5360886936030131E-2</v>
          </cell>
          <cell r="AZ18">
            <v>0</v>
          </cell>
          <cell r="BA18">
            <v>38057</v>
          </cell>
          <cell r="BB18" t="str">
            <v>LBUBS 2004-C2</v>
          </cell>
          <cell r="BC18" t="str">
            <v>LBUBS</v>
          </cell>
          <cell r="BD18" t="str">
            <v>BBB-</v>
          </cell>
          <cell r="BE18">
            <v>610</v>
          </cell>
          <cell r="BF18">
            <v>53</v>
          </cell>
          <cell r="BG18" t="str">
            <v>CMBS Diversified (Conduit + CTL)</v>
          </cell>
          <cell r="BH18">
            <v>40725</v>
          </cell>
          <cell r="BI18" t="str">
            <v>BBB</v>
          </cell>
          <cell r="BJ18">
            <v>0.3</v>
          </cell>
          <cell r="BK18">
            <v>0.35</v>
          </cell>
          <cell r="BL18">
            <v>0.4</v>
          </cell>
          <cell r="BM18">
            <v>0.45</v>
          </cell>
          <cell r="BN18">
            <v>0.5</v>
          </cell>
          <cell r="BO18" t="str">
            <v>BBB-</v>
          </cell>
          <cell r="BP18" t="str">
            <v>BBB-</v>
          </cell>
          <cell r="BQ18">
            <v>7.26</v>
          </cell>
          <cell r="BR18">
            <v>1</v>
          </cell>
          <cell r="BS18">
            <v>10</v>
          </cell>
          <cell r="BT18" t="str">
            <v>IG</v>
          </cell>
          <cell r="BU18" t="str">
            <v>Sub</v>
          </cell>
          <cell r="BV18" t="str">
            <v>ABS Mezzanine IG ( &lt; 10%)</v>
          </cell>
          <cell r="BW18" t="str">
            <v>CMBS</v>
          </cell>
          <cell r="BX18" t="str">
            <v>Conduit</v>
          </cell>
          <cell r="BY18">
            <v>41921.839999999997</v>
          </cell>
          <cell r="BZ18">
            <v>7.26</v>
          </cell>
          <cell r="CA18" t="str">
            <v>BBB-</v>
          </cell>
          <cell r="CB18">
            <v>2</v>
          </cell>
          <cell r="CC18" t="str">
            <v>CMBS - Conduit</v>
          </cell>
          <cell r="CD18">
            <v>2</v>
          </cell>
          <cell r="CE18">
            <v>2</v>
          </cell>
          <cell r="CF18">
            <v>1</v>
          </cell>
          <cell r="CG18">
            <v>0</v>
          </cell>
          <cell r="CH18">
            <v>0</v>
          </cell>
          <cell r="CI18">
            <v>0.2</v>
          </cell>
          <cell r="CJ18">
            <v>0.2</v>
          </cell>
          <cell r="CK18">
            <v>0.3</v>
          </cell>
          <cell r="CL18">
            <v>0.4</v>
          </cell>
          <cell r="CM18">
            <v>0.4</v>
          </cell>
          <cell r="CN18">
            <v>20</v>
          </cell>
          <cell r="CP18" t="str">
            <v>LBUBS</v>
          </cell>
          <cell r="CQ18" t="str">
            <v>3/11/2004</v>
          </cell>
          <cell r="CR18" t="str">
            <v>NA</v>
          </cell>
          <cell r="CS18" t="str">
            <v>MLS</v>
          </cell>
          <cell r="CT18">
            <v>1</v>
          </cell>
          <cell r="CU18">
            <v>0</v>
          </cell>
          <cell r="CV18" t="str">
            <v>Sub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>
            <v>115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3334782.5565797999</v>
          </cell>
          <cell r="DN18">
            <v>3345207.0370264663</v>
          </cell>
          <cell r="DO18">
            <v>3676000</v>
          </cell>
          <cell r="DP18">
            <v>115</v>
          </cell>
          <cell r="DQ18">
            <v>0</v>
          </cell>
          <cell r="DR18" t="e">
            <v>#N/A</v>
          </cell>
          <cell r="DS18">
            <v>3676000</v>
          </cell>
          <cell r="DT18">
            <v>0</v>
          </cell>
          <cell r="DU18" t="b">
            <v>1</v>
          </cell>
          <cell r="DV18" t="str">
            <v>52108HA95 MTGE</v>
          </cell>
          <cell r="DW18" t="str">
            <v>LBUBS 2004-C2 K</v>
          </cell>
          <cell r="DX18" t="str">
            <v>LB-UBS COMMERCIAL MORTGAGE TRUST</v>
          </cell>
          <cell r="DY18">
            <v>1</v>
          </cell>
          <cell r="DZ18">
            <v>1</v>
          </cell>
          <cell r="EA18" t="str">
            <v>3/11/2004</v>
          </cell>
          <cell r="EB18">
            <v>5.2810030000000001</v>
          </cell>
          <cell r="EC18" t="str">
            <v>#N/A N Ap</v>
          </cell>
          <cell r="ED18" t="str">
            <v>MLS</v>
          </cell>
          <cell r="EE18" t="str">
            <v>Baa3e</v>
          </cell>
          <cell r="EF18" t="str">
            <v>#N/A N Ap</v>
          </cell>
          <cell r="EG18" t="str">
            <v>BBB-</v>
          </cell>
          <cell r="EH18" t="str">
            <v>#N/A N Ap</v>
          </cell>
          <cell r="EI18" t="str">
            <v>#N/A N Ap</v>
          </cell>
          <cell r="EJ18" t="str">
            <v>#N/A N Ap</v>
          </cell>
          <cell r="EK18" t="str">
            <v>6/30/2004</v>
          </cell>
          <cell r="EL18" t="str">
            <v>4 DAYS</v>
          </cell>
          <cell r="EM18" t="str">
            <v>6/15/2004</v>
          </cell>
          <cell r="EN18" t="str">
            <v>7/15/2004</v>
          </cell>
          <cell r="EO18" t="str">
            <v>6/11/2004</v>
          </cell>
          <cell r="EP18" t="str">
            <v>7/10/2004</v>
          </cell>
          <cell r="EQ18" t="str">
            <v>3/15/2036</v>
          </cell>
          <cell r="ER18" t="str">
            <v>#N/A Fld</v>
          </cell>
          <cell r="ES18" t="str">
            <v>7/1/2004</v>
          </cell>
          <cell r="ET18">
            <v>10.31</v>
          </cell>
          <cell r="EU18">
            <v>0</v>
          </cell>
          <cell r="EV18" t="str">
            <v>CPY</v>
          </cell>
          <cell r="EW18" t="str">
            <v>To Worst</v>
          </cell>
          <cell r="EY18" t="str">
            <v>7/1/2004</v>
          </cell>
          <cell r="EZ18">
            <v>0.29338910000000001</v>
          </cell>
          <cell r="FA18">
            <v>20</v>
          </cell>
          <cell r="FB18">
            <v>10784.983316</v>
          </cell>
          <cell r="FC18">
            <v>38183</v>
          </cell>
          <cell r="FD18">
            <v>5</v>
          </cell>
          <cell r="FE18">
            <v>38183</v>
          </cell>
          <cell r="FF18">
            <v>4</v>
          </cell>
          <cell r="FG18">
            <v>38149</v>
          </cell>
          <cell r="FH18">
            <v>38118</v>
          </cell>
          <cell r="FI18">
            <v>20</v>
          </cell>
          <cell r="FJ18">
            <v>20</v>
          </cell>
          <cell r="FL18" t="str">
            <v>52108HA95</v>
          </cell>
          <cell r="FM18">
            <v>5.1044790000000007E-2</v>
          </cell>
          <cell r="FN18">
            <v>10424.480446666666</v>
          </cell>
          <cell r="FO18">
            <v>3334782.5565797999</v>
          </cell>
          <cell r="FP18">
            <v>3345207.0370264663</v>
          </cell>
          <cell r="FQ18">
            <v>0</v>
          </cell>
          <cell r="FR18">
            <v>0</v>
          </cell>
          <cell r="FS18">
            <v>0</v>
          </cell>
          <cell r="FT18">
            <v>3334782.5565797999</v>
          </cell>
          <cell r="FU18">
            <v>10424.480446666666</v>
          </cell>
          <cell r="FX18">
            <v>610</v>
          </cell>
        </row>
        <row r="19">
          <cell r="A19">
            <v>12</v>
          </cell>
          <cell r="B19" t="str">
            <v>05947UMJ4</v>
          </cell>
          <cell r="C19" t="str">
            <v>BACM 2003-2 H</v>
          </cell>
          <cell r="D19">
            <v>2000000</v>
          </cell>
          <cell r="E19">
            <v>1</v>
          </cell>
          <cell r="F19">
            <v>2000000</v>
          </cell>
          <cell r="G19">
            <v>5.0000000000000001E-3</v>
          </cell>
          <cell r="H19" t="str">
            <v>CMBS-Conduit</v>
          </cell>
          <cell r="I19" t="str">
            <v>Bullet</v>
          </cell>
          <cell r="J19">
            <v>155</v>
          </cell>
          <cell r="K19">
            <v>0.92006759999999999</v>
          </cell>
          <cell r="L19" t="str">
            <v>NA</v>
          </cell>
          <cell r="M19" t="str">
            <v>Ba2</v>
          </cell>
          <cell r="O19" t="str">
            <v>BBB-</v>
          </cell>
          <cell r="R19" t="str">
            <v>BBB-</v>
          </cell>
          <cell r="S19">
            <v>10.81</v>
          </cell>
          <cell r="T19">
            <v>10.8</v>
          </cell>
          <cell r="U19">
            <v>12.81</v>
          </cell>
          <cell r="V19">
            <v>13.81</v>
          </cell>
          <cell r="W19">
            <v>12</v>
          </cell>
          <cell r="X19">
            <v>5.2755950000000003E-2</v>
          </cell>
          <cell r="Y19">
            <v>0</v>
          </cell>
          <cell r="Z19">
            <v>51571</v>
          </cell>
          <cell r="AB19">
            <v>10.75</v>
          </cell>
          <cell r="AC19">
            <v>10.81</v>
          </cell>
          <cell r="AD19">
            <v>11</v>
          </cell>
          <cell r="AE19">
            <v>6.8540000000000004E-2</v>
          </cell>
          <cell r="AF19">
            <v>6.8597600000000009E-2</v>
          </cell>
          <cell r="AG19">
            <v>6.8780000000000008E-2</v>
          </cell>
          <cell r="AH19">
            <v>5.6364435092501886E-3</v>
          </cell>
          <cell r="AI19">
            <v>0</v>
          </cell>
          <cell r="AJ19">
            <v>500</v>
          </cell>
          <cell r="AK19">
            <v>1</v>
          </cell>
          <cell r="AL19">
            <v>0</v>
          </cell>
          <cell r="AM19" t="str">
            <v>Ba2</v>
          </cell>
          <cell r="AN19">
            <v>20</v>
          </cell>
          <cell r="AO19" t="str">
            <v>ABS-CMBS Conduit BIG</v>
          </cell>
          <cell r="AP19" t="str">
            <v>ABS-CMBS Conduit</v>
          </cell>
          <cell r="AQ19">
            <v>1.2E-2</v>
          </cell>
          <cell r="AR19" t="str">
            <v>Ba2</v>
          </cell>
          <cell r="AS19" t="str">
            <v>Ba2</v>
          </cell>
          <cell r="AT19" t="str">
            <v>Ba2</v>
          </cell>
          <cell r="AU19">
            <v>0.1</v>
          </cell>
          <cell r="AV19">
            <v>1350</v>
          </cell>
          <cell r="AW19">
            <v>8.1547033023891893E-2</v>
          </cell>
          <cell r="AX19">
            <v>9.0607814470990991E-2</v>
          </cell>
          <cell r="AY19">
            <v>8.9076957730331308E-2</v>
          </cell>
          <cell r="AZ19">
            <v>2000000</v>
          </cell>
          <cell r="BA19">
            <v>37926</v>
          </cell>
          <cell r="BB19" t="str">
            <v>BACM 2003-2</v>
          </cell>
          <cell r="BC19" t="str">
            <v>BACM</v>
          </cell>
          <cell r="BD19" t="str">
            <v>BBB-</v>
          </cell>
          <cell r="BE19">
            <v>610</v>
          </cell>
          <cell r="BF19">
            <v>53</v>
          </cell>
          <cell r="BG19" t="str">
            <v>CMBS Diversified (Conduit + CTL)</v>
          </cell>
          <cell r="BH19">
            <v>40725</v>
          </cell>
          <cell r="BI19" t="str">
            <v>BBB</v>
          </cell>
          <cell r="BJ19">
            <v>0.3</v>
          </cell>
          <cell r="BK19">
            <v>0.35</v>
          </cell>
          <cell r="BL19">
            <v>0.4</v>
          </cell>
          <cell r="BM19">
            <v>0.45</v>
          </cell>
          <cell r="BN19">
            <v>0.5</v>
          </cell>
          <cell r="BO19"/>
          <cell r="BP19" t="str">
            <v>BBB-</v>
          </cell>
          <cell r="BQ19">
            <v>7.26</v>
          </cell>
          <cell r="BR19">
            <v>1</v>
          </cell>
          <cell r="BS19">
            <v>11</v>
          </cell>
          <cell r="BT19" t="str">
            <v>IG</v>
          </cell>
          <cell r="BU19" t="str">
            <v>Sub</v>
          </cell>
          <cell r="BV19" t="str">
            <v>ABS Mezzanine IG ( &lt; 10%)</v>
          </cell>
          <cell r="BW19" t="str">
            <v>CMBS</v>
          </cell>
          <cell r="BX19" t="str">
            <v>Conduit</v>
          </cell>
          <cell r="BY19">
            <v>42103.839999999997</v>
          </cell>
          <cell r="BZ19">
            <v>7.26</v>
          </cell>
          <cell r="CA19" t="str">
            <v>BBB-</v>
          </cell>
          <cell r="CB19">
            <v>2</v>
          </cell>
          <cell r="CC19" t="str">
            <v>CMBS - Conduit</v>
          </cell>
          <cell r="CD19">
            <v>2</v>
          </cell>
          <cell r="CE19">
            <v>2</v>
          </cell>
          <cell r="CF19">
            <v>1</v>
          </cell>
          <cell r="CG19">
            <v>0</v>
          </cell>
          <cell r="CH19">
            <v>0</v>
          </cell>
          <cell r="CI19">
            <v>0.2</v>
          </cell>
          <cell r="CJ19">
            <v>0.2</v>
          </cell>
          <cell r="CK19">
            <v>0.3</v>
          </cell>
          <cell r="CL19">
            <v>0.4</v>
          </cell>
          <cell r="CM19">
            <v>0.4</v>
          </cell>
          <cell r="CN19">
            <v>20</v>
          </cell>
          <cell r="CP19" t="str">
            <v>BACM</v>
          </cell>
          <cell r="CQ19" t="str">
            <v>11/1/2003</v>
          </cell>
          <cell r="CR19" t="str">
            <v>Bank of America</v>
          </cell>
          <cell r="CS19" t="str">
            <v>BOA</v>
          </cell>
          <cell r="CT19">
            <v>1</v>
          </cell>
          <cell r="CU19">
            <v>0</v>
          </cell>
          <cell r="CV19" t="str">
            <v>Sub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10.196301369863015</v>
          </cell>
          <cell r="DE19" t="e">
            <v>#N/A</v>
          </cell>
          <cell r="DF19">
            <v>155</v>
          </cell>
          <cell r="DG19">
            <v>0</v>
          </cell>
          <cell r="DH19">
            <v>1</v>
          </cell>
          <cell r="DI19">
            <v>2000000</v>
          </cell>
          <cell r="DJ19">
            <v>155</v>
          </cell>
          <cell r="DK19">
            <v>1840135.2</v>
          </cell>
          <cell r="DL19">
            <v>1840135.2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1</v>
          </cell>
          <cell r="DR19">
            <v>0</v>
          </cell>
          <cell r="DS19">
            <v>0</v>
          </cell>
          <cell r="DT19">
            <v>2000000</v>
          </cell>
          <cell r="DU19" t="b">
            <v>1</v>
          </cell>
          <cell r="DV19" t="str">
            <v>05947UMJ4 MTGE</v>
          </cell>
          <cell r="DW19" t="str">
            <v>BACM 2003-2 H</v>
          </cell>
          <cell r="DX19" t="str">
            <v>BANC OF AMERICA COMMERCIAL MORTGAGE INC.</v>
          </cell>
          <cell r="DY19">
            <v>1.2</v>
          </cell>
          <cell r="DZ19">
            <v>1</v>
          </cell>
          <cell r="EA19" t="str">
            <v>11/1/2003</v>
          </cell>
          <cell r="EB19">
            <v>5.4362779999999997</v>
          </cell>
          <cell r="EC19" t="str">
            <v>#N/A N Ap</v>
          </cell>
          <cell r="ED19" t="str">
            <v>BOA</v>
          </cell>
          <cell r="EE19" t="str">
            <v>#N/A N Ap</v>
          </cell>
          <cell r="EF19" t="str">
            <v>#N/A N Ap</v>
          </cell>
          <cell r="EG19" t="str">
            <v>BBB-</v>
          </cell>
          <cell r="EH19" t="str">
            <v>#N/A N Ap</v>
          </cell>
          <cell r="EI19" t="str">
            <v>BBB-</v>
          </cell>
          <cell r="EJ19" t="str">
            <v>#N/A N Ap</v>
          </cell>
          <cell r="EK19" t="str">
            <v>6/30/2004</v>
          </cell>
          <cell r="EL19" t="str">
            <v>10 DAYS</v>
          </cell>
          <cell r="EM19" t="str">
            <v>7/11/2004</v>
          </cell>
          <cell r="EN19" t="str">
            <v>8/11/2004</v>
          </cell>
          <cell r="EO19" t="str">
            <v>6/1/2004</v>
          </cell>
          <cell r="EP19" t="str">
            <v>6/30/2004</v>
          </cell>
          <cell r="EQ19" t="str">
            <v>3/11/2041</v>
          </cell>
          <cell r="ER19" t="str">
            <v>#N/A Fld</v>
          </cell>
          <cell r="ES19" t="str">
            <v>7/1/2004</v>
          </cell>
          <cell r="ET19">
            <v>10.8</v>
          </cell>
          <cell r="EU19">
            <v>0</v>
          </cell>
          <cell r="EV19" t="str">
            <v>CPY</v>
          </cell>
          <cell r="EW19" t="str">
            <v>To Worst</v>
          </cell>
          <cell r="EY19" t="str">
            <v>7/1/2004</v>
          </cell>
          <cell r="EZ19">
            <v>0</v>
          </cell>
          <cell r="FA19">
            <v>0</v>
          </cell>
          <cell r="FB19">
            <v>0</v>
          </cell>
          <cell r="FC19">
            <v>38179</v>
          </cell>
          <cell r="FD19">
            <v>1</v>
          </cell>
          <cell r="FE19">
            <v>38210</v>
          </cell>
          <cell r="FF19">
            <v>10</v>
          </cell>
          <cell r="FG19">
            <v>38169</v>
          </cell>
          <cell r="FH19">
            <v>38139</v>
          </cell>
          <cell r="FI19">
            <v>0</v>
          </cell>
          <cell r="FJ19">
            <v>0</v>
          </cell>
          <cell r="FK19" t="b">
            <v>1</v>
          </cell>
          <cell r="FL19" t="str">
            <v>05947UMJ4</v>
          </cell>
          <cell r="FM19">
            <v>5.2755950000000003E-2</v>
          </cell>
          <cell r="FN19">
            <v>0</v>
          </cell>
          <cell r="FO19">
            <v>1840135.2</v>
          </cell>
          <cell r="FP19">
            <v>1840135.2</v>
          </cell>
          <cell r="FQ19">
            <v>0</v>
          </cell>
          <cell r="FR19">
            <v>1840135.2</v>
          </cell>
          <cell r="FS19">
            <v>0</v>
          </cell>
          <cell r="FT19">
            <v>0</v>
          </cell>
          <cell r="FU19">
            <v>0</v>
          </cell>
          <cell r="FX19">
            <v>100000</v>
          </cell>
        </row>
        <row r="20">
          <cell r="A20">
            <v>13</v>
          </cell>
          <cell r="B20" t="str">
            <v>929766MF7</v>
          </cell>
          <cell r="C20" t="str">
            <v>WBCMT 2003-C8 H</v>
          </cell>
          <cell r="D20">
            <v>2500000</v>
          </cell>
          <cell r="E20">
            <v>1</v>
          </cell>
          <cell r="F20">
            <v>2500000</v>
          </cell>
          <cell r="G20">
            <v>6.2500000000000003E-3</v>
          </cell>
          <cell r="H20" t="str">
            <v>CMBS-Conduit</v>
          </cell>
          <cell r="I20" t="str">
            <v>Bullet</v>
          </cell>
          <cell r="J20">
            <v>125</v>
          </cell>
          <cell r="K20">
            <v>0.95871099999999998</v>
          </cell>
          <cell r="L20" t="str">
            <v>Baa3</v>
          </cell>
          <cell r="O20" t="str">
            <v>BBB-</v>
          </cell>
          <cell r="R20" t="str">
            <v>NA</v>
          </cell>
          <cell r="S20">
            <v>9.3800000000000008</v>
          </cell>
          <cell r="T20">
            <v>9.3699999999999992</v>
          </cell>
          <cell r="U20">
            <v>11.38</v>
          </cell>
          <cell r="V20">
            <v>12.38</v>
          </cell>
          <cell r="W20">
            <v>12</v>
          </cell>
          <cell r="X20">
            <v>5.0319040000000002E-2</v>
          </cell>
          <cell r="Y20">
            <v>0</v>
          </cell>
          <cell r="Z20">
            <v>49628</v>
          </cell>
          <cell r="AB20">
            <v>9.25</v>
          </cell>
          <cell r="AC20">
            <v>9.3800000000000008</v>
          </cell>
          <cell r="AD20">
            <v>9.5</v>
          </cell>
          <cell r="AE20">
            <v>6.4119999999999996E-2</v>
          </cell>
          <cell r="AF20">
            <v>6.4270800000000003E-2</v>
          </cell>
          <cell r="AG20">
            <v>6.4409999999999995E-2</v>
          </cell>
          <cell r="AH20">
            <v>5.2855628945553956E-3</v>
          </cell>
          <cell r="AI20">
            <v>0</v>
          </cell>
          <cell r="AJ20">
            <v>500</v>
          </cell>
          <cell r="AK20">
            <v>1</v>
          </cell>
          <cell r="AL20">
            <v>0</v>
          </cell>
          <cell r="AM20" t="str">
            <v>Baa3</v>
          </cell>
          <cell r="AN20">
            <v>19</v>
          </cell>
          <cell r="AO20" t="str">
            <v>ABS-CMBS Conduit</v>
          </cell>
          <cell r="AP20" t="str">
            <v>ABS-CMBS Conduit</v>
          </cell>
          <cell r="AQ20">
            <v>1.6E-2</v>
          </cell>
          <cell r="AR20" t="str">
            <v>Baa3</v>
          </cell>
          <cell r="AS20" t="str">
            <v>Baa3</v>
          </cell>
          <cell r="AT20" t="str">
            <v>Baa3</v>
          </cell>
          <cell r="AU20">
            <v>0.2</v>
          </cell>
          <cell r="AV20">
            <v>610</v>
          </cell>
          <cell r="AW20">
            <v>3.0635000000000003E-2</v>
          </cell>
          <cell r="AX20">
            <v>3.8293750000000001E-2</v>
          </cell>
          <cell r="AY20">
            <v>3.9680791455838367E-2</v>
          </cell>
          <cell r="AZ20">
            <v>0</v>
          </cell>
          <cell r="BA20">
            <v>37926</v>
          </cell>
          <cell r="BB20" t="str">
            <v>WBCMT 2003-C8</v>
          </cell>
          <cell r="BC20" t="str">
            <v>WBCMT</v>
          </cell>
          <cell r="BD20" t="str">
            <v>BBB-</v>
          </cell>
          <cell r="BE20">
            <v>610</v>
          </cell>
          <cell r="BF20">
            <v>53</v>
          </cell>
          <cell r="BG20" t="str">
            <v>CMBS Diversified (Conduit + CTL)</v>
          </cell>
          <cell r="BH20">
            <v>40725</v>
          </cell>
          <cell r="BI20" t="str">
            <v>BBB</v>
          </cell>
          <cell r="BJ20">
            <v>0.3</v>
          </cell>
          <cell r="BK20">
            <v>0.35</v>
          </cell>
          <cell r="BL20">
            <v>0.4</v>
          </cell>
          <cell r="BM20">
            <v>0.45</v>
          </cell>
          <cell r="BN20">
            <v>0.5</v>
          </cell>
          <cell r="BO20" t="str">
            <v>BBB-</v>
          </cell>
          <cell r="BP20" t="str">
            <v>BBB-</v>
          </cell>
          <cell r="BQ20">
            <v>7.26</v>
          </cell>
          <cell r="BR20">
            <v>1</v>
          </cell>
          <cell r="BS20">
            <v>12</v>
          </cell>
          <cell r="BT20" t="str">
            <v>IG</v>
          </cell>
          <cell r="BU20" t="str">
            <v>Sub</v>
          </cell>
          <cell r="BV20" t="str">
            <v>ABS Mezzanine IG ( &lt; 10%)</v>
          </cell>
          <cell r="BW20" t="str">
            <v>CMBS</v>
          </cell>
          <cell r="BX20" t="str">
            <v>Conduit</v>
          </cell>
          <cell r="BY20">
            <v>41583.32</v>
          </cell>
          <cell r="BZ20">
            <v>7.26</v>
          </cell>
          <cell r="CA20" t="str">
            <v>BBB-</v>
          </cell>
          <cell r="CB20">
            <v>2</v>
          </cell>
          <cell r="CC20" t="str">
            <v>CMBS - Conduit</v>
          </cell>
          <cell r="CD20">
            <v>2</v>
          </cell>
          <cell r="CE20">
            <v>2</v>
          </cell>
          <cell r="CF20">
            <v>1</v>
          </cell>
          <cell r="CG20">
            <v>0</v>
          </cell>
          <cell r="CH20">
            <v>0</v>
          </cell>
          <cell r="CI20">
            <v>0.2</v>
          </cell>
          <cell r="CJ20">
            <v>0.2</v>
          </cell>
          <cell r="CK20">
            <v>0.3</v>
          </cell>
          <cell r="CL20">
            <v>0.4</v>
          </cell>
          <cell r="CM20">
            <v>0.4</v>
          </cell>
          <cell r="CN20">
            <v>20</v>
          </cell>
          <cell r="CP20" t="str">
            <v>WBCMT</v>
          </cell>
          <cell r="CQ20" t="str">
            <v>11/1/2003</v>
          </cell>
          <cell r="CR20" t="str">
            <v>Wachovia</v>
          </cell>
          <cell r="CS20" t="str">
            <v>WAB</v>
          </cell>
          <cell r="CT20">
            <v>1</v>
          </cell>
          <cell r="CU20">
            <v>0</v>
          </cell>
          <cell r="CV20" t="str">
            <v>Sub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8.7800000000000011</v>
          </cell>
          <cell r="DE20" t="e">
            <v>#N/A</v>
          </cell>
          <cell r="DF20">
            <v>125</v>
          </cell>
          <cell r="DG20">
            <v>0</v>
          </cell>
          <cell r="DH20">
            <v>1</v>
          </cell>
          <cell r="DI20">
            <v>2500000</v>
          </cell>
          <cell r="DJ20">
            <v>125</v>
          </cell>
          <cell r="DK20">
            <v>2396777.5</v>
          </cell>
          <cell r="DL20">
            <v>2396777.5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1</v>
          </cell>
          <cell r="DR20">
            <v>0</v>
          </cell>
          <cell r="DS20">
            <v>2500000</v>
          </cell>
          <cell r="DT20">
            <v>0</v>
          </cell>
          <cell r="DU20" t="b">
            <v>1</v>
          </cell>
          <cell r="DV20" t="str">
            <v>929766MF7 MTGE</v>
          </cell>
          <cell r="DW20" t="str">
            <v>WBCMT 2003-C8 H</v>
          </cell>
          <cell r="DX20" t="str">
            <v>WACHOVIA BANK COMMERCIAL MORTGAGE TRUST</v>
          </cell>
          <cell r="DY20">
            <v>1.6</v>
          </cell>
          <cell r="DZ20">
            <v>1</v>
          </cell>
          <cell r="EA20" t="str">
            <v>11/1/2003</v>
          </cell>
          <cell r="EB20">
            <v>5.159357</v>
          </cell>
          <cell r="EC20" t="str">
            <v>#N/A N Ap</v>
          </cell>
          <cell r="ED20" t="str">
            <v>WAB</v>
          </cell>
          <cell r="EE20" t="str">
            <v>Baa3</v>
          </cell>
          <cell r="EF20" t="str">
            <v>#N/A N Ap</v>
          </cell>
          <cell r="EG20" t="str">
            <v>BBB-</v>
          </cell>
          <cell r="EH20" t="str">
            <v>#N/A N Ap</v>
          </cell>
          <cell r="EI20" t="str">
            <v>#N/A N Ap</v>
          </cell>
          <cell r="EJ20" t="str">
            <v>#N/A N Ap</v>
          </cell>
          <cell r="EK20" t="str">
            <v>6/30/2004</v>
          </cell>
          <cell r="EL20" t="str">
            <v>14 DAYS</v>
          </cell>
          <cell r="EM20" t="str">
            <v>7/15/2004</v>
          </cell>
          <cell r="EN20" t="str">
            <v>8/15/2004</v>
          </cell>
          <cell r="EO20" t="str">
            <v>6/1/2004</v>
          </cell>
          <cell r="EP20" t="str">
            <v>6/30/2004</v>
          </cell>
          <cell r="EQ20" t="str">
            <v>11/15/2035</v>
          </cell>
          <cell r="ER20" t="str">
            <v>#N/A Fld</v>
          </cell>
          <cell r="ES20" t="str">
            <v>7/1/2004</v>
          </cell>
          <cell r="ET20">
            <v>9.3699999999999992</v>
          </cell>
          <cell r="EU20">
            <v>0</v>
          </cell>
          <cell r="EV20" t="str">
            <v>CPY</v>
          </cell>
          <cell r="EW20" t="str">
            <v>To Worst</v>
          </cell>
          <cell r="EY20" t="str">
            <v>7/1/2004</v>
          </cell>
          <cell r="EZ20">
            <v>0</v>
          </cell>
          <cell r="FA20">
            <v>0</v>
          </cell>
          <cell r="FB20">
            <v>0</v>
          </cell>
          <cell r="FC20">
            <v>38183</v>
          </cell>
          <cell r="FD20">
            <v>5</v>
          </cell>
          <cell r="FE20">
            <v>38214</v>
          </cell>
          <cell r="FF20">
            <v>14</v>
          </cell>
          <cell r="FG20">
            <v>38169</v>
          </cell>
          <cell r="FH20">
            <v>38139</v>
          </cell>
          <cell r="FI20">
            <v>0</v>
          </cell>
          <cell r="FJ20">
            <v>0</v>
          </cell>
          <cell r="FK20" t="b">
            <v>1</v>
          </cell>
          <cell r="FL20" t="str">
            <v>929766MF7</v>
          </cell>
          <cell r="FM20">
            <v>5.0319040000000002E-2</v>
          </cell>
          <cell r="FN20">
            <v>0</v>
          </cell>
          <cell r="FO20">
            <v>2396777.5</v>
          </cell>
          <cell r="FP20">
            <v>2396777.5</v>
          </cell>
          <cell r="FQ20">
            <v>0</v>
          </cell>
          <cell r="FR20">
            <v>2396777.5</v>
          </cell>
          <cell r="FS20">
            <v>0</v>
          </cell>
          <cell r="FT20">
            <v>0</v>
          </cell>
          <cell r="FU20">
            <v>0</v>
          </cell>
          <cell r="FX20">
            <v>610</v>
          </cell>
        </row>
        <row r="21">
          <cell r="A21">
            <v>14</v>
          </cell>
          <cell r="B21" t="str">
            <v>07383FAV0</v>
          </cell>
          <cell r="C21" t="str">
            <v>BSCMS 1999-C1 F</v>
          </cell>
          <cell r="D21">
            <v>4000621</v>
          </cell>
          <cell r="E21">
            <v>1</v>
          </cell>
          <cell r="F21">
            <v>4000621</v>
          </cell>
          <cell r="G21">
            <v>1.00015525E-2</v>
          </cell>
          <cell r="H21" t="str">
            <v>CMBS-Conduit</v>
          </cell>
          <cell r="I21" t="str">
            <v>Bullet</v>
          </cell>
          <cell r="J21">
            <v>362</v>
          </cell>
          <cell r="K21">
            <v>0.82921875</v>
          </cell>
          <cell r="L21" t="str">
            <v>NA</v>
          </cell>
          <cell r="M21" t="str">
            <v>Ba2/Ba3</v>
          </cell>
          <cell r="O21" t="str">
            <v>BB+</v>
          </cell>
          <cell r="R21" t="str">
            <v>NA</v>
          </cell>
          <cell r="S21">
            <v>9.3699999999999992</v>
          </cell>
          <cell r="T21">
            <v>9.3699999999999992</v>
          </cell>
          <cell r="U21">
            <v>11.37</v>
          </cell>
          <cell r="V21">
            <v>12.37</v>
          </cell>
          <cell r="W21">
            <v>12</v>
          </cell>
          <cell r="X21">
            <v>5.6399999999999999E-2</v>
          </cell>
          <cell r="Y21">
            <v>0</v>
          </cell>
          <cell r="Z21">
            <v>47893</v>
          </cell>
          <cell r="AB21">
            <v>9.25</v>
          </cell>
          <cell r="AC21">
            <v>9.3699999999999992</v>
          </cell>
          <cell r="AD21">
            <v>9.5</v>
          </cell>
          <cell r="AE21">
            <v>8.7820000000000009E-2</v>
          </cell>
          <cell r="AF21">
            <v>8.7959200000000001E-2</v>
          </cell>
          <cell r="AG21">
            <v>8.8109999999999994E-2</v>
          </cell>
          <cell r="AH21">
            <v>7.1991147641921049E-3</v>
          </cell>
          <cell r="AI21">
            <v>0</v>
          </cell>
          <cell r="AJ21">
            <v>500</v>
          </cell>
          <cell r="AK21">
            <v>1</v>
          </cell>
          <cell r="AL21">
            <v>0</v>
          </cell>
          <cell r="AM21" t="str">
            <v>Ba2/Ba3</v>
          </cell>
          <cell r="AN21">
            <v>20</v>
          </cell>
          <cell r="AO21" t="str">
            <v>ABS-CMBS Conduit BIG</v>
          </cell>
          <cell r="AP21" t="str">
            <v>ABS-CMBS Conduit</v>
          </cell>
          <cell r="AQ21">
            <v>2.7999999999999997E-2</v>
          </cell>
          <cell r="AR21" t="str">
            <v>Ba3</v>
          </cell>
          <cell r="AS21" t="str">
            <v>Ba3</v>
          </cell>
          <cell r="AT21" t="str">
            <v>Ba3</v>
          </cell>
          <cell r="AU21">
            <v>0.2</v>
          </cell>
          <cell r="AV21">
            <v>1544.0531078949327</v>
          </cell>
          <cell r="AW21">
            <v>7.9964306881257982E-2</v>
          </cell>
          <cell r="AX21">
            <v>9.9955383601572467E-2</v>
          </cell>
          <cell r="AY21">
            <v>0.10225640759077972</v>
          </cell>
          <cell r="AZ21">
            <v>4000621</v>
          </cell>
          <cell r="BA21">
            <v>36192</v>
          </cell>
          <cell r="BB21" t="str">
            <v>BSCMS 1999-C1</v>
          </cell>
          <cell r="BC21" t="str">
            <v>BSCMS</v>
          </cell>
          <cell r="BD21" t="str">
            <v>BB+</v>
          </cell>
          <cell r="BE21">
            <v>940</v>
          </cell>
          <cell r="BF21">
            <v>53</v>
          </cell>
          <cell r="BG21" t="str">
            <v>CMBS Diversified (Conduit + CTL)</v>
          </cell>
          <cell r="BH21">
            <v>40725</v>
          </cell>
          <cell r="BI21" t="str">
            <v>BB</v>
          </cell>
          <cell r="BJ21">
            <v>0.1</v>
          </cell>
          <cell r="BK21">
            <v>0.1</v>
          </cell>
          <cell r="BL21">
            <v>0.1</v>
          </cell>
          <cell r="BM21">
            <v>0.25</v>
          </cell>
          <cell r="BN21">
            <v>0.35</v>
          </cell>
          <cell r="BO21" t="str">
            <v>BB+</v>
          </cell>
          <cell r="BP21" t="str">
            <v>BB+</v>
          </cell>
          <cell r="BQ21">
            <v>10.18</v>
          </cell>
          <cell r="BR21">
            <v>1</v>
          </cell>
          <cell r="BS21">
            <v>13</v>
          </cell>
          <cell r="BT21" t="str">
            <v>Non IG</v>
          </cell>
          <cell r="BU21" t="str">
            <v>Sub</v>
          </cell>
          <cell r="BV21" t="str">
            <v>ABS Non IG ( &lt; 10%)</v>
          </cell>
          <cell r="BW21" t="str">
            <v>CMBS</v>
          </cell>
          <cell r="BX21" t="str">
            <v>Conduit</v>
          </cell>
          <cell r="BY21">
            <v>41579.68</v>
          </cell>
          <cell r="BZ21">
            <v>10.18</v>
          </cell>
          <cell r="CA21" t="str">
            <v>BB+</v>
          </cell>
          <cell r="CB21">
            <v>2</v>
          </cell>
          <cell r="CC21" t="str">
            <v>CMBS - Conduit</v>
          </cell>
          <cell r="CD21">
            <v>2</v>
          </cell>
          <cell r="CE21">
            <v>2</v>
          </cell>
          <cell r="CF21">
            <v>2</v>
          </cell>
          <cell r="CG21">
            <v>1</v>
          </cell>
          <cell r="CH21">
            <v>0</v>
          </cell>
          <cell r="CI21">
            <v>0.2</v>
          </cell>
          <cell r="CJ21">
            <v>0.2</v>
          </cell>
          <cell r="CK21">
            <v>0.2</v>
          </cell>
          <cell r="CL21">
            <v>0.3</v>
          </cell>
          <cell r="CM21">
            <v>0.4</v>
          </cell>
          <cell r="CN21">
            <v>37</v>
          </cell>
          <cell r="CP21" t="str">
            <v>BSCMS</v>
          </cell>
          <cell r="CQ21" t="str">
            <v>2/1/1999</v>
          </cell>
          <cell r="CR21" t="str">
            <v>GE Capital</v>
          </cell>
          <cell r="CS21" t="str">
            <v>GECL</v>
          </cell>
          <cell r="CT21">
            <v>1</v>
          </cell>
          <cell r="CU21">
            <v>0</v>
          </cell>
          <cell r="CV21" t="str">
            <v>Sub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8.7535616438356154</v>
          </cell>
          <cell r="DE21" t="e">
            <v>#N/A</v>
          </cell>
          <cell r="DF21">
            <v>362</v>
          </cell>
          <cell r="DG21">
            <v>0</v>
          </cell>
          <cell r="DH21">
            <v>1</v>
          </cell>
          <cell r="DI21">
            <v>4000621</v>
          </cell>
          <cell r="DJ21">
            <v>362</v>
          </cell>
          <cell r="DK21">
            <v>3317389.94484375</v>
          </cell>
          <cell r="DL21">
            <v>3317389.94484375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1</v>
          </cell>
          <cell r="DR21">
            <v>0</v>
          </cell>
          <cell r="DS21">
            <v>0</v>
          </cell>
          <cell r="DT21">
            <v>4000621</v>
          </cell>
          <cell r="DU21" t="b">
            <v>1</v>
          </cell>
          <cell r="DV21" t="str">
            <v>07383FAV0 MTGE</v>
          </cell>
          <cell r="DW21" t="str">
            <v>BSCMS 1999-C1 F</v>
          </cell>
          <cell r="DX21" t="str">
            <v>BEAR STEARNS COMMERCIAL MORTGAGE SECURITIES INC.</v>
          </cell>
          <cell r="DY21">
            <v>2.8</v>
          </cell>
          <cell r="DZ21">
            <v>1</v>
          </cell>
          <cell r="EA21" t="str">
            <v>2/1/1999</v>
          </cell>
          <cell r="EB21">
            <v>5.64</v>
          </cell>
          <cell r="EC21" t="str">
            <v>#N/A N Ap</v>
          </cell>
          <cell r="ED21" t="str">
            <v>GECL</v>
          </cell>
          <cell r="EE21" t="str">
            <v>#N/A N Ap</v>
          </cell>
          <cell r="EF21" t="str">
            <v>#N/A N Ap</v>
          </cell>
          <cell r="EG21" t="str">
            <v>BB+</v>
          </cell>
          <cell r="EH21" t="str">
            <v>#N/A N Ap</v>
          </cell>
          <cell r="EI21" t="str">
            <v>#N/A N Ap</v>
          </cell>
          <cell r="EJ21" t="str">
            <v>#N/A N Ap</v>
          </cell>
          <cell r="EK21" t="str">
            <v>6/30/2004</v>
          </cell>
          <cell r="EL21" t="str">
            <v>13 DAYS</v>
          </cell>
          <cell r="EM21" t="str">
            <v>7/14/2004</v>
          </cell>
          <cell r="EN21" t="str">
            <v>8/14/2004</v>
          </cell>
          <cell r="EO21" t="str">
            <v>6/1/2004</v>
          </cell>
          <cell r="EP21" t="str">
            <v>6/30/2004</v>
          </cell>
          <cell r="EQ21" t="str">
            <v>2/14/2031</v>
          </cell>
          <cell r="ER21" t="str">
            <v>#N/A Fld</v>
          </cell>
          <cell r="ES21" t="str">
            <v>7/1/2004</v>
          </cell>
          <cell r="ET21">
            <v>9.3699999999999992</v>
          </cell>
          <cell r="EU21">
            <v>0</v>
          </cell>
          <cell r="EV21" t="str">
            <v>CPY</v>
          </cell>
          <cell r="EW21" t="str">
            <v>To Worst</v>
          </cell>
          <cell r="EY21" t="str">
            <v>7/1/2004</v>
          </cell>
          <cell r="EZ21">
            <v>0</v>
          </cell>
          <cell r="FA21">
            <v>0</v>
          </cell>
          <cell r="FB21">
            <v>0</v>
          </cell>
          <cell r="FC21">
            <v>38182</v>
          </cell>
          <cell r="FD21">
            <v>4</v>
          </cell>
          <cell r="FE21">
            <v>38213</v>
          </cell>
          <cell r="FF21">
            <v>13</v>
          </cell>
          <cell r="FG21">
            <v>38169</v>
          </cell>
          <cell r="FH21">
            <v>38139</v>
          </cell>
          <cell r="FI21">
            <v>0</v>
          </cell>
          <cell r="FJ21">
            <v>0</v>
          </cell>
          <cell r="FK21" t="b">
            <v>1</v>
          </cell>
          <cell r="FL21" t="str">
            <v>07383FAV0</v>
          </cell>
          <cell r="FM21">
            <v>5.6399999999999999E-2</v>
          </cell>
          <cell r="FN21">
            <v>0</v>
          </cell>
          <cell r="FO21">
            <v>3317389.94484375</v>
          </cell>
          <cell r="FP21">
            <v>3317389.94484375</v>
          </cell>
          <cell r="FQ21">
            <v>0</v>
          </cell>
          <cell r="FR21">
            <v>3317389.94484375</v>
          </cell>
          <cell r="FS21">
            <v>0</v>
          </cell>
          <cell r="FT21">
            <v>0</v>
          </cell>
          <cell r="FU21">
            <v>0</v>
          </cell>
          <cell r="FX21">
            <v>100000</v>
          </cell>
        </row>
        <row r="22">
          <cell r="A22">
            <v>15</v>
          </cell>
          <cell r="B22" t="str">
            <v>383869AD6</v>
          </cell>
          <cell r="C22" t="str">
            <v>GP 2003-A D</v>
          </cell>
          <cell r="D22">
            <v>9182000</v>
          </cell>
          <cell r="E22">
            <v>1</v>
          </cell>
          <cell r="F22">
            <v>9182000</v>
          </cell>
          <cell r="G22">
            <v>2.2955E-2</v>
          </cell>
          <cell r="H22" t="str">
            <v>CMBS-Conduit</v>
          </cell>
          <cell r="I22" t="str">
            <v>Bullet</v>
          </cell>
          <cell r="J22">
            <v>327</v>
          </cell>
          <cell r="K22">
            <v>0.99984399999999996</v>
          </cell>
          <cell r="L22" t="str">
            <v>Baa2</v>
          </cell>
          <cell r="O22" t="str">
            <v>BBB</v>
          </cell>
          <cell r="R22" t="str">
            <v>NA</v>
          </cell>
          <cell r="S22">
            <v>4.25</v>
          </cell>
          <cell r="T22" t="e">
            <v>#VALUE!</v>
          </cell>
          <cell r="U22">
            <v>4.25</v>
          </cell>
          <cell r="V22">
            <v>10.25</v>
          </cell>
          <cell r="W22">
            <v>12</v>
          </cell>
          <cell r="X22">
            <v>0</v>
          </cell>
          <cell r="Y22">
            <v>325</v>
          </cell>
          <cell r="Z22">
            <v>52371</v>
          </cell>
          <cell r="AB22">
            <v>4.25</v>
          </cell>
          <cell r="AC22">
            <v>4.25</v>
          </cell>
          <cell r="AD22">
            <v>4.25</v>
          </cell>
          <cell r="AE22">
            <v>7.4929999999999997E-2</v>
          </cell>
          <cell r="AF22">
            <v>7.4929999999999997E-2</v>
          </cell>
          <cell r="AG22">
            <v>7.4929999999999997E-2</v>
          </cell>
          <cell r="AH22">
            <v>6.1488667458016177E-3</v>
          </cell>
          <cell r="AI22">
            <v>0</v>
          </cell>
          <cell r="AJ22">
            <v>500</v>
          </cell>
          <cell r="AK22">
            <v>1</v>
          </cell>
          <cell r="AL22">
            <v>0</v>
          </cell>
          <cell r="AM22" t="str">
            <v>Baa2</v>
          </cell>
          <cell r="AN22">
            <v>19</v>
          </cell>
          <cell r="AO22" t="str">
            <v>ABS-CMBS Conduit</v>
          </cell>
          <cell r="AP22" t="str">
            <v>ABS-CMBS Conduit</v>
          </cell>
          <cell r="AQ22">
            <v>7.0000000000000007E-2</v>
          </cell>
          <cell r="AR22" t="str">
            <v>Baa2</v>
          </cell>
          <cell r="AS22" t="str">
            <v>Baa2</v>
          </cell>
          <cell r="AT22" t="str">
            <v>Baa2</v>
          </cell>
          <cell r="AU22">
            <v>0.35</v>
          </cell>
          <cell r="AV22">
            <v>360</v>
          </cell>
          <cell r="AW22">
            <v>6.6000000000000008E-3</v>
          </cell>
          <cell r="AX22">
            <v>1.0153846153846154E-2</v>
          </cell>
          <cell r="AY22">
            <v>1.0958854309284847E-2</v>
          </cell>
          <cell r="AZ22">
            <v>0</v>
          </cell>
          <cell r="BA22">
            <v>37910</v>
          </cell>
          <cell r="BB22" t="str">
            <v>GP 2003-A</v>
          </cell>
          <cell r="BC22" t="str">
            <v>GP</v>
          </cell>
          <cell r="BD22" t="str">
            <v>BBB</v>
          </cell>
          <cell r="BE22">
            <v>360</v>
          </cell>
          <cell r="BF22">
            <v>53</v>
          </cell>
          <cell r="BG22" t="str">
            <v>CMBS Diversified (Conduit + CTL)</v>
          </cell>
          <cell r="BH22">
            <v>40725</v>
          </cell>
          <cell r="BI22" t="str">
            <v>BBB</v>
          </cell>
          <cell r="BJ22">
            <v>0.3</v>
          </cell>
          <cell r="BK22">
            <v>0.35</v>
          </cell>
          <cell r="BL22">
            <v>0.4</v>
          </cell>
          <cell r="BM22">
            <v>0.45</v>
          </cell>
          <cell r="BN22">
            <v>0.5</v>
          </cell>
          <cell r="BO22" t="str">
            <v>BBB</v>
          </cell>
          <cell r="BP22" t="str">
            <v>BBB</v>
          </cell>
          <cell r="BQ22">
            <v>3.74</v>
          </cell>
          <cell r="BR22">
            <v>1</v>
          </cell>
          <cell r="BS22">
            <v>14</v>
          </cell>
          <cell r="BT22" t="str">
            <v>IG</v>
          </cell>
          <cell r="BU22" t="str">
            <v>Sub</v>
          </cell>
          <cell r="BV22" t="str">
            <v>ABS Mezzanine IG ( &lt; 10%)</v>
          </cell>
          <cell r="BW22" t="str">
            <v>CMBS</v>
          </cell>
          <cell r="BX22" t="str">
            <v>Conduit</v>
          </cell>
          <cell r="BY22">
            <v>39716</v>
          </cell>
          <cell r="BZ22">
            <v>3.74</v>
          </cell>
          <cell r="CA22" t="str">
            <v>BBB</v>
          </cell>
          <cell r="CB22">
            <v>2</v>
          </cell>
          <cell r="CC22" t="str">
            <v>CMBS - Conduit</v>
          </cell>
          <cell r="CD22">
            <v>2</v>
          </cell>
          <cell r="CE22">
            <v>2</v>
          </cell>
          <cell r="CF22">
            <v>1</v>
          </cell>
          <cell r="CG22">
            <v>0</v>
          </cell>
          <cell r="CH22">
            <v>0</v>
          </cell>
          <cell r="CI22">
            <v>0.2</v>
          </cell>
          <cell r="CJ22">
            <v>0.2</v>
          </cell>
          <cell r="CK22">
            <v>0.3</v>
          </cell>
          <cell r="CL22">
            <v>0.4</v>
          </cell>
          <cell r="CM22">
            <v>0.4</v>
          </cell>
          <cell r="CN22">
            <v>14</v>
          </cell>
          <cell r="CP22" t="str">
            <v>GP</v>
          </cell>
          <cell r="CQ22" t="str">
            <v>10/16/2003</v>
          </cell>
          <cell r="CR22" t="str">
            <v>BNY Asset Solutions</v>
          </cell>
          <cell r="CS22" t="str">
            <v>BNYA</v>
          </cell>
          <cell r="CT22">
            <v>0</v>
          </cell>
          <cell r="CU22">
            <v>1</v>
          </cell>
          <cell r="CV22" t="str">
            <v>Sub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3.6335616438356162</v>
          </cell>
          <cell r="DE22">
            <v>38097</v>
          </cell>
          <cell r="DF22">
            <v>0</v>
          </cell>
          <cell r="DG22">
            <v>327</v>
          </cell>
          <cell r="DH22">
            <v>1</v>
          </cell>
          <cell r="DI22">
            <v>9182000</v>
          </cell>
          <cell r="DJ22">
            <v>327</v>
          </cell>
          <cell r="DK22">
            <v>9180567.6079999991</v>
          </cell>
          <cell r="DL22">
            <v>9180567.6079999991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1</v>
          </cell>
          <cell r="DR22">
            <v>0</v>
          </cell>
          <cell r="DS22">
            <v>9182000</v>
          </cell>
          <cell r="DT22">
            <v>0</v>
          </cell>
          <cell r="DU22" t="b">
            <v>1</v>
          </cell>
          <cell r="DV22" t="str">
            <v>383869AD6 MTGE</v>
          </cell>
          <cell r="DW22" t="str">
            <v>GP 2003-A D</v>
          </cell>
          <cell r="DX22" t="str">
            <v>GRAND PACIFIC HOLDINGS CORP</v>
          </cell>
          <cell r="DY22">
            <v>7</v>
          </cell>
          <cell r="DZ22">
            <v>1</v>
          </cell>
          <cell r="EA22" t="str">
            <v>10/16/2003</v>
          </cell>
          <cell r="EB22">
            <v>4.53</v>
          </cell>
          <cell r="EC22">
            <v>325</v>
          </cell>
          <cell r="ED22" t="str">
            <v>BNYA</v>
          </cell>
          <cell r="EE22" t="str">
            <v>Baa2e</v>
          </cell>
          <cell r="EF22" t="str">
            <v>#N/A N Ap</v>
          </cell>
          <cell r="EG22" t="str">
            <v>BBB</v>
          </cell>
          <cell r="EH22" t="str">
            <v>#N/A N Ap</v>
          </cell>
          <cell r="EI22" t="str">
            <v>#N/A N Ap</v>
          </cell>
          <cell r="EJ22" t="str">
            <v>#N/A N Ap</v>
          </cell>
          <cell r="EK22" t="str">
            <v>6/30/2004</v>
          </cell>
          <cell r="EL22" t="str">
            <v>19 DAYS</v>
          </cell>
          <cell r="EM22" t="str">
            <v>7/20/2004</v>
          </cell>
          <cell r="EN22" t="str">
            <v>8/20/2004</v>
          </cell>
          <cell r="EO22" t="str">
            <v>6/1/2004</v>
          </cell>
          <cell r="EP22" t="str">
            <v>6/30/2004</v>
          </cell>
          <cell r="EQ22" t="str">
            <v>5/20/2043</v>
          </cell>
          <cell r="ER22" t="str">
            <v>#N/A Fld</v>
          </cell>
          <cell r="ES22" t="str">
            <v>7/1/2004</v>
          </cell>
          <cell r="ET22" t="str">
            <v>#N/A N.A.</v>
          </cell>
          <cell r="EU22" t="str">
            <v>#N/A N Ap</v>
          </cell>
          <cell r="EV22" t="str">
            <v>#N/A N Ap</v>
          </cell>
          <cell r="EW22" t="str">
            <v>To Worst</v>
          </cell>
          <cell r="EY22" t="str">
            <v>7/1/2004</v>
          </cell>
          <cell r="EZ22">
            <v>0</v>
          </cell>
          <cell r="FA22">
            <v>0</v>
          </cell>
          <cell r="FB22">
            <v>0</v>
          </cell>
          <cell r="FC22">
            <v>38188</v>
          </cell>
          <cell r="FD22">
            <v>3</v>
          </cell>
          <cell r="FE22">
            <v>38219</v>
          </cell>
          <cell r="FF22">
            <v>19</v>
          </cell>
          <cell r="FG22">
            <v>38169</v>
          </cell>
          <cell r="FH22">
            <v>38139</v>
          </cell>
          <cell r="FI22">
            <v>0</v>
          </cell>
          <cell r="FJ22">
            <v>0</v>
          </cell>
          <cell r="FK22" t="b">
            <v>1</v>
          </cell>
          <cell r="FL22" t="str">
            <v>383869AD6</v>
          </cell>
          <cell r="FM22">
            <v>4.53E-2</v>
          </cell>
          <cell r="FN22">
            <v>0</v>
          </cell>
          <cell r="FO22">
            <v>9180567.6079999991</v>
          </cell>
          <cell r="FP22">
            <v>9180567.6079999991</v>
          </cell>
          <cell r="FQ22">
            <v>0</v>
          </cell>
          <cell r="FR22">
            <v>9180567.6079999991</v>
          </cell>
          <cell r="FS22">
            <v>0</v>
          </cell>
          <cell r="FT22">
            <v>0</v>
          </cell>
          <cell r="FU22">
            <v>0</v>
          </cell>
          <cell r="FX22">
            <v>360</v>
          </cell>
        </row>
        <row r="23">
          <cell r="A23">
            <v>16</v>
          </cell>
          <cell r="B23" t="str">
            <v>383869AE4</v>
          </cell>
          <cell r="C23" t="str">
            <v>GP 2003-A E</v>
          </cell>
          <cell r="D23">
            <v>2818000</v>
          </cell>
          <cell r="E23">
            <v>1</v>
          </cell>
          <cell r="F23">
            <v>2818000</v>
          </cell>
          <cell r="G23">
            <v>7.045E-3</v>
          </cell>
          <cell r="H23" t="str">
            <v>CMBS-Conduit</v>
          </cell>
          <cell r="I23" t="str">
            <v>Bullet</v>
          </cell>
          <cell r="J23">
            <v>427</v>
          </cell>
          <cell r="K23">
            <v>0.99984399999999996</v>
          </cell>
          <cell r="L23" t="str">
            <v>Baa3</v>
          </cell>
          <cell r="O23" t="str">
            <v>BBB-</v>
          </cell>
          <cell r="R23" t="str">
            <v>NA</v>
          </cell>
          <cell r="S23">
            <v>4.25</v>
          </cell>
          <cell r="T23" t="e">
            <v>#VALUE!</v>
          </cell>
          <cell r="U23">
            <v>4.25</v>
          </cell>
          <cell r="V23">
            <v>10.25</v>
          </cell>
          <cell r="W23">
            <v>12</v>
          </cell>
          <cell r="X23">
            <v>0</v>
          </cell>
          <cell r="Y23">
            <v>425</v>
          </cell>
          <cell r="Z23">
            <v>52371</v>
          </cell>
          <cell r="AB23">
            <v>4.25</v>
          </cell>
          <cell r="AC23">
            <v>4.25</v>
          </cell>
          <cell r="AD23">
            <v>4.25</v>
          </cell>
          <cell r="AE23">
            <v>8.4930000000000005E-2</v>
          </cell>
          <cell r="AF23">
            <v>8.4930000000000005E-2</v>
          </cell>
          <cell r="AG23">
            <v>8.4930000000000005E-2</v>
          </cell>
          <cell r="AH23">
            <v>6.9554275693348711E-3</v>
          </cell>
          <cell r="AI23">
            <v>0</v>
          </cell>
          <cell r="AJ23">
            <v>500</v>
          </cell>
          <cell r="AK23">
            <v>1</v>
          </cell>
          <cell r="AL23">
            <v>0</v>
          </cell>
          <cell r="AM23" t="str">
            <v>Baa3</v>
          </cell>
          <cell r="AN23">
            <v>19</v>
          </cell>
          <cell r="AO23" t="str">
            <v>ABS-CMBS Conduit</v>
          </cell>
          <cell r="AP23" t="str">
            <v>ABS-CMBS Conduit</v>
          </cell>
          <cell r="AQ23">
            <v>0.02</v>
          </cell>
          <cell r="AR23" t="str">
            <v>Baa3</v>
          </cell>
          <cell r="AS23" t="str">
            <v>Baa3</v>
          </cell>
          <cell r="AT23" t="str">
            <v>Baa3</v>
          </cell>
          <cell r="AU23">
            <v>0.2</v>
          </cell>
          <cell r="AV23">
            <v>610</v>
          </cell>
          <cell r="AW23">
            <v>1.3090000000000003E-2</v>
          </cell>
          <cell r="AX23">
            <v>1.6362500000000002E-2</v>
          </cell>
          <cell r="AY23">
            <v>1.7517038262546279E-2</v>
          </cell>
          <cell r="AZ23">
            <v>0</v>
          </cell>
          <cell r="BA23">
            <v>37910</v>
          </cell>
          <cell r="BB23" t="str">
            <v>GP 2003-A</v>
          </cell>
          <cell r="BC23" t="str">
            <v>GP</v>
          </cell>
          <cell r="BD23" t="str">
            <v>BBB-</v>
          </cell>
          <cell r="BE23">
            <v>610</v>
          </cell>
          <cell r="BF23">
            <v>53</v>
          </cell>
          <cell r="BG23" t="str">
            <v>CMBS Diversified (Conduit + CTL)</v>
          </cell>
          <cell r="BH23">
            <v>40725</v>
          </cell>
          <cell r="BI23" t="str">
            <v>BBB</v>
          </cell>
          <cell r="BJ23">
            <v>0.3</v>
          </cell>
          <cell r="BK23">
            <v>0.35</v>
          </cell>
          <cell r="BL23">
            <v>0.4</v>
          </cell>
          <cell r="BM23">
            <v>0.45</v>
          </cell>
          <cell r="BN23">
            <v>0.5</v>
          </cell>
          <cell r="BO23" t="str">
            <v>BBB-</v>
          </cell>
          <cell r="BP23" t="str">
            <v>BBB-</v>
          </cell>
          <cell r="BQ23">
            <v>7.26</v>
          </cell>
          <cell r="BR23">
            <v>2</v>
          </cell>
          <cell r="BS23">
            <v>14</v>
          </cell>
          <cell r="BT23" t="str">
            <v>IG</v>
          </cell>
          <cell r="BU23" t="str">
            <v>Sub</v>
          </cell>
          <cell r="BV23" t="str">
            <v>ABS Mezzanine IG ( &lt; 10%)</v>
          </cell>
          <cell r="BW23" t="str">
            <v>CMBS</v>
          </cell>
          <cell r="BX23" t="str">
            <v>Conduit</v>
          </cell>
          <cell r="BY23">
            <v>39716</v>
          </cell>
          <cell r="BZ23">
            <v>7.26</v>
          </cell>
          <cell r="CA23" t="str">
            <v>BBB-</v>
          </cell>
          <cell r="CB23">
            <v>2</v>
          </cell>
          <cell r="CC23" t="str">
            <v>CMBS - Conduit</v>
          </cell>
          <cell r="CD23">
            <v>2</v>
          </cell>
          <cell r="CE23">
            <v>2</v>
          </cell>
          <cell r="CF23">
            <v>1</v>
          </cell>
          <cell r="CG23">
            <v>0</v>
          </cell>
          <cell r="CH23">
            <v>0</v>
          </cell>
          <cell r="CI23">
            <v>0.2</v>
          </cell>
          <cell r="CJ23">
            <v>0.2</v>
          </cell>
          <cell r="CK23">
            <v>0.3</v>
          </cell>
          <cell r="CL23">
            <v>0.4</v>
          </cell>
          <cell r="CM23">
            <v>0.4</v>
          </cell>
          <cell r="CN23">
            <v>20</v>
          </cell>
          <cell r="CP23" t="str">
            <v>GP</v>
          </cell>
          <cell r="CQ23" t="str">
            <v>10/16/2003</v>
          </cell>
          <cell r="CR23" t="str">
            <v>BNY Asset Solutions</v>
          </cell>
          <cell r="CS23" t="str">
            <v>BNYA</v>
          </cell>
          <cell r="CT23">
            <v>0</v>
          </cell>
          <cell r="CU23">
            <v>1</v>
          </cell>
          <cell r="CV23" t="str">
            <v>Sub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3.6335616438356162</v>
          </cell>
          <cell r="DE23" t="str">
            <v>No</v>
          </cell>
          <cell r="DF23">
            <v>0</v>
          </cell>
          <cell r="DG23">
            <v>427</v>
          </cell>
          <cell r="DH23">
            <v>1</v>
          </cell>
          <cell r="DI23">
            <v>2818000</v>
          </cell>
          <cell r="DJ23">
            <v>427</v>
          </cell>
          <cell r="DK23">
            <v>2817560.392</v>
          </cell>
          <cell r="DL23">
            <v>2817560.392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2818000</v>
          </cell>
          <cell r="DT23">
            <v>0</v>
          </cell>
          <cell r="DU23" t="b">
            <v>1</v>
          </cell>
          <cell r="DV23" t="str">
            <v>383869AE4 MTGE</v>
          </cell>
          <cell r="DW23" t="str">
            <v>GP 2003-A E</v>
          </cell>
          <cell r="DX23" t="str">
            <v>GRAND PACIFIC HOLDINGS CORP</v>
          </cell>
          <cell r="DY23">
            <v>2</v>
          </cell>
          <cell r="DZ23">
            <v>1</v>
          </cell>
          <cell r="EA23" t="str">
            <v>10/16/2003</v>
          </cell>
          <cell r="EB23">
            <v>5.53</v>
          </cell>
          <cell r="EC23">
            <v>425</v>
          </cell>
          <cell r="ED23" t="str">
            <v>BNYA</v>
          </cell>
          <cell r="EE23" t="str">
            <v>Baa3e</v>
          </cell>
          <cell r="EF23" t="str">
            <v>#N/A N Ap</v>
          </cell>
          <cell r="EG23" t="str">
            <v>BBB-</v>
          </cell>
          <cell r="EH23" t="str">
            <v>#N/A N Ap</v>
          </cell>
          <cell r="EI23" t="str">
            <v>#N/A N Ap</v>
          </cell>
          <cell r="EJ23" t="str">
            <v>#N/A N Ap</v>
          </cell>
          <cell r="EK23" t="str">
            <v>6/30/2004</v>
          </cell>
          <cell r="EL23" t="str">
            <v>19 DAYS</v>
          </cell>
          <cell r="EM23" t="str">
            <v>7/20/2004</v>
          </cell>
          <cell r="EN23" t="str">
            <v>8/20/2004</v>
          </cell>
          <cell r="EO23" t="str">
            <v>6/1/2004</v>
          </cell>
          <cell r="EP23" t="str">
            <v>6/30/2004</v>
          </cell>
          <cell r="EQ23" t="str">
            <v>5/20/2043</v>
          </cell>
          <cell r="ER23" t="str">
            <v>#N/A Fld</v>
          </cell>
          <cell r="ES23" t="str">
            <v>7/1/2004</v>
          </cell>
          <cell r="ET23" t="str">
            <v>#N/A N.A.</v>
          </cell>
          <cell r="EU23" t="str">
            <v>#N/A N Ap</v>
          </cell>
          <cell r="EV23" t="str">
            <v>#N/A N Ap</v>
          </cell>
          <cell r="EW23" t="str">
            <v>To Worst</v>
          </cell>
          <cell r="EY23" t="str">
            <v>7/1/2004</v>
          </cell>
          <cell r="EZ23">
            <v>0</v>
          </cell>
          <cell r="FA23">
            <v>0</v>
          </cell>
          <cell r="FB23">
            <v>0</v>
          </cell>
          <cell r="FC23">
            <v>38188</v>
          </cell>
          <cell r="FD23">
            <v>3</v>
          </cell>
          <cell r="FE23">
            <v>38219</v>
          </cell>
          <cell r="FF23">
            <v>19</v>
          </cell>
          <cell r="FG23">
            <v>38169</v>
          </cell>
          <cell r="FH23">
            <v>38139</v>
          </cell>
          <cell r="FI23">
            <v>0</v>
          </cell>
          <cell r="FJ23">
            <v>0</v>
          </cell>
          <cell r="FK23" t="b">
            <v>1</v>
          </cell>
          <cell r="FL23" t="str">
            <v>383869AE4</v>
          </cell>
          <cell r="FM23">
            <v>5.5300000000000002E-2</v>
          </cell>
          <cell r="FN23">
            <v>0</v>
          </cell>
          <cell r="FO23">
            <v>2817560.392</v>
          </cell>
          <cell r="FP23">
            <v>2817560.392</v>
          </cell>
          <cell r="FQ23">
            <v>0</v>
          </cell>
          <cell r="FR23">
            <v>2817560.392</v>
          </cell>
          <cell r="FS23">
            <v>0</v>
          </cell>
          <cell r="FT23">
            <v>0</v>
          </cell>
          <cell r="FU23">
            <v>0</v>
          </cell>
          <cell r="FX23">
            <v>610</v>
          </cell>
        </row>
        <row r="24">
          <cell r="A24">
            <v>17</v>
          </cell>
          <cell r="B24" t="str">
            <v>36228CNQ2</v>
          </cell>
          <cell r="C24" t="str">
            <v>GSMS 2001-GL3A JGGP</v>
          </cell>
          <cell r="D24">
            <v>6000000</v>
          </cell>
          <cell r="E24">
            <v>1</v>
          </cell>
          <cell r="F24">
            <v>6000000</v>
          </cell>
          <cell r="G24">
            <v>1.4999999999999999E-2</v>
          </cell>
          <cell r="H24" t="str">
            <v>CMBS-LL</v>
          </cell>
          <cell r="I24" t="str">
            <v>Bullet</v>
          </cell>
          <cell r="J24">
            <v>325</v>
          </cell>
          <cell r="K24">
            <v>1.0118359374999999</v>
          </cell>
          <cell r="L24" t="str">
            <v>NA</v>
          </cell>
          <cell r="N24" t="str">
            <v>Baa3</v>
          </cell>
          <cell r="O24" t="str">
            <v>A+</v>
          </cell>
          <cell r="R24" t="str">
            <v>NA</v>
          </cell>
          <cell r="S24">
            <v>6.77</v>
          </cell>
          <cell r="T24">
            <v>6.76</v>
          </cell>
          <cell r="U24">
            <v>8.77</v>
          </cell>
          <cell r="V24">
            <v>9.77</v>
          </cell>
          <cell r="W24">
            <v>12</v>
          </cell>
          <cell r="X24">
            <v>7.3970000000000008E-2</v>
          </cell>
          <cell r="Y24">
            <v>0</v>
          </cell>
          <cell r="Z24">
            <v>43317</v>
          </cell>
          <cell r="AB24">
            <v>6.75</v>
          </cell>
          <cell r="AC24">
            <v>6.77</v>
          </cell>
          <cell r="AD24">
            <v>7</v>
          </cell>
          <cell r="AE24">
            <v>8.0649999999999999E-2</v>
          </cell>
          <cell r="AF24">
            <v>8.0684400000000003E-2</v>
          </cell>
          <cell r="AG24">
            <v>8.1079999999999999E-2</v>
          </cell>
          <cell r="AH24">
            <v>6.6133887637074285E-3</v>
          </cell>
          <cell r="AI24">
            <v>0</v>
          </cell>
          <cell r="AJ24">
            <v>500</v>
          </cell>
          <cell r="AK24">
            <v>1</v>
          </cell>
          <cell r="AL24">
            <v>0</v>
          </cell>
          <cell r="AM24" t="str">
            <v>Baa3</v>
          </cell>
          <cell r="AN24">
            <v>23</v>
          </cell>
          <cell r="AO24" t="str">
            <v>ABS-CMBS Large Loan</v>
          </cell>
          <cell r="AP24" t="str">
            <v>ABS-CMBS Large Loan</v>
          </cell>
          <cell r="AQ24">
            <v>0.02</v>
          </cell>
          <cell r="AR24" t="str">
            <v>Baa1</v>
          </cell>
          <cell r="AS24" t="str">
            <v>Baa3</v>
          </cell>
          <cell r="AT24" t="str">
            <v>Baa1</v>
          </cell>
          <cell r="AU24">
            <v>0.2</v>
          </cell>
          <cell r="AV24">
            <v>610</v>
          </cell>
          <cell r="AW24">
            <v>2.3814999999999999E-2</v>
          </cell>
          <cell r="AX24">
            <v>2.9768749999999997E-2</v>
          </cell>
          <cell r="AY24">
            <v>2.8775078343713512E-2</v>
          </cell>
          <cell r="AZ24">
            <v>0</v>
          </cell>
          <cell r="BA24">
            <v>37104</v>
          </cell>
          <cell r="BB24" t="str">
            <v>GSMS 2001-GL3A</v>
          </cell>
          <cell r="BC24" t="str">
            <v>GSMS</v>
          </cell>
          <cell r="BD24" t="str">
            <v>A+</v>
          </cell>
          <cell r="BE24">
            <v>70</v>
          </cell>
          <cell r="BF24">
            <v>54</v>
          </cell>
          <cell r="BG24" t="str">
            <v>CMBS (Large Loan, Single Borrower, and Single Property)</v>
          </cell>
          <cell r="BH24">
            <v>40725</v>
          </cell>
          <cell r="BI24" t="str">
            <v>A</v>
          </cell>
          <cell r="BJ24">
            <v>0.4</v>
          </cell>
          <cell r="BK24">
            <v>0.45</v>
          </cell>
          <cell r="BL24">
            <v>0.55000000000000004</v>
          </cell>
          <cell r="BM24">
            <v>0.65</v>
          </cell>
          <cell r="BN24">
            <v>0.8</v>
          </cell>
          <cell r="BO24" t="str">
            <v>A+</v>
          </cell>
          <cell r="BP24" t="str">
            <v>A+</v>
          </cell>
          <cell r="BQ24">
            <v>1.65</v>
          </cell>
          <cell r="BR24">
            <v>1</v>
          </cell>
          <cell r="BS24">
            <v>15</v>
          </cell>
          <cell r="BT24" t="str">
            <v>IG</v>
          </cell>
          <cell r="BU24" t="str">
            <v>Sub</v>
          </cell>
          <cell r="BV24" t="str">
            <v>ABS Mezzanine IG ( &lt; 10%)</v>
          </cell>
          <cell r="BW24" t="str">
            <v>CMBS</v>
          </cell>
          <cell r="BX24" t="str">
            <v>Large Loan</v>
          </cell>
          <cell r="BY24">
            <v>40633.279999999999</v>
          </cell>
          <cell r="BZ24">
            <v>1.65</v>
          </cell>
          <cell r="CA24" t="str">
            <v>A+</v>
          </cell>
          <cell r="CB24">
            <v>1</v>
          </cell>
          <cell r="CC24" t="str">
            <v>CMBS - Large Loan</v>
          </cell>
          <cell r="CD24">
            <v>2</v>
          </cell>
          <cell r="CE24">
            <v>1</v>
          </cell>
          <cell r="CF24">
            <v>0</v>
          </cell>
          <cell r="CG24">
            <v>0</v>
          </cell>
          <cell r="CH24">
            <v>0</v>
          </cell>
          <cell r="CI24">
            <v>0.2</v>
          </cell>
          <cell r="CJ24">
            <v>0.3</v>
          </cell>
          <cell r="CK24">
            <v>0.4</v>
          </cell>
          <cell r="CL24">
            <v>0.4</v>
          </cell>
          <cell r="CM24">
            <v>0.4</v>
          </cell>
          <cell r="CN24">
            <v>4</v>
          </cell>
          <cell r="CP24" t="str">
            <v>GSMS</v>
          </cell>
          <cell r="CQ24" t="str">
            <v>8/1/2001</v>
          </cell>
          <cell r="CR24" t="str">
            <v>GMAC</v>
          </cell>
          <cell r="CS24" t="str">
            <v>GMAC</v>
          </cell>
          <cell r="CT24">
            <v>1</v>
          </cell>
          <cell r="CU24">
            <v>0</v>
          </cell>
          <cell r="CV24" t="str">
            <v>Sub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6.1590410958904105</v>
          </cell>
          <cell r="DE24" t="str">
            <v>No</v>
          </cell>
          <cell r="DF24">
            <v>325</v>
          </cell>
          <cell r="DG24">
            <v>0</v>
          </cell>
          <cell r="DH24">
            <v>1</v>
          </cell>
          <cell r="DI24">
            <v>6000000</v>
          </cell>
          <cell r="DJ24">
            <v>325</v>
          </cell>
          <cell r="DK24">
            <v>6071015.6249999991</v>
          </cell>
          <cell r="DL24">
            <v>6071015.6249999991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1</v>
          </cell>
          <cell r="DR24">
            <v>0</v>
          </cell>
          <cell r="DS24">
            <v>6000000</v>
          </cell>
          <cell r="DT24">
            <v>0</v>
          </cell>
          <cell r="DU24" t="b">
            <v>1</v>
          </cell>
          <cell r="DV24" t="str">
            <v>36228CNQ2 MTGE</v>
          </cell>
          <cell r="DW24" t="str">
            <v>GSMS 2001-GL3A JGGP</v>
          </cell>
          <cell r="DX24" t="str">
            <v>GS MORTGAGE SECURITIES CORPORATION II</v>
          </cell>
          <cell r="DY24">
            <v>2</v>
          </cell>
          <cell r="DZ24">
            <v>1</v>
          </cell>
          <cell r="EA24" t="str">
            <v>8/1/2001</v>
          </cell>
          <cell r="EB24">
            <v>7.643567</v>
          </cell>
          <cell r="EC24" t="str">
            <v>#N/A N Ap</v>
          </cell>
          <cell r="ED24" t="str">
            <v>GMAC</v>
          </cell>
          <cell r="EE24" t="str">
            <v>#N/A N Ap</v>
          </cell>
          <cell r="EF24" t="str">
            <v>#N/A N Ap</v>
          </cell>
          <cell r="EG24" t="str">
            <v>A+</v>
          </cell>
          <cell r="EH24" t="str">
            <v>#N/A N Ap</v>
          </cell>
          <cell r="EI24" t="str">
            <v>#N/A N Ap</v>
          </cell>
          <cell r="EJ24" t="str">
            <v>#N/A N Ap</v>
          </cell>
          <cell r="EK24" t="str">
            <v>6/24/2004</v>
          </cell>
          <cell r="EL24" t="str">
            <v>4 DAYS</v>
          </cell>
          <cell r="EM24" t="str">
            <v>7/5/2004</v>
          </cell>
          <cell r="EN24" t="str">
            <v>8/5/2004</v>
          </cell>
          <cell r="EO24" t="str">
            <v>6/1/2004</v>
          </cell>
          <cell r="EP24" t="str">
            <v>6/30/2004</v>
          </cell>
          <cell r="EQ24" t="str">
            <v>8/5/2018</v>
          </cell>
          <cell r="ER24" t="str">
            <v>#N/A Fld</v>
          </cell>
          <cell r="ES24" t="str">
            <v>7/1/2004</v>
          </cell>
          <cell r="ET24">
            <v>6.76</v>
          </cell>
          <cell r="EU24">
            <v>0</v>
          </cell>
          <cell r="EV24" t="str">
            <v>CPY</v>
          </cell>
          <cell r="EW24" t="str">
            <v>To Worst</v>
          </cell>
          <cell r="EY24" t="str">
            <v>7/1/2004</v>
          </cell>
          <cell r="EZ24">
            <v>0</v>
          </cell>
          <cell r="FA24">
            <v>0</v>
          </cell>
          <cell r="FB24">
            <v>0</v>
          </cell>
          <cell r="FC24">
            <v>38173</v>
          </cell>
          <cell r="FD24">
            <v>2</v>
          </cell>
          <cell r="FE24">
            <v>38204</v>
          </cell>
          <cell r="FF24">
            <v>4</v>
          </cell>
          <cell r="FG24">
            <v>38169</v>
          </cell>
          <cell r="FH24">
            <v>38139</v>
          </cell>
          <cell r="FI24">
            <v>0</v>
          </cell>
          <cell r="FJ24">
            <v>0</v>
          </cell>
          <cell r="FK24" t="b">
            <v>1</v>
          </cell>
          <cell r="FL24" t="str">
            <v>36228CNQ2</v>
          </cell>
          <cell r="FM24">
            <v>7.3970000000000008E-2</v>
          </cell>
          <cell r="FN24">
            <v>0</v>
          </cell>
          <cell r="FO24">
            <v>6071015.6249999991</v>
          </cell>
          <cell r="FP24">
            <v>6071015.6249999991</v>
          </cell>
          <cell r="FQ24">
            <v>0</v>
          </cell>
          <cell r="FR24">
            <v>6071015.6249999991</v>
          </cell>
          <cell r="FS24">
            <v>0</v>
          </cell>
          <cell r="FT24">
            <v>0</v>
          </cell>
          <cell r="FU24">
            <v>0</v>
          </cell>
          <cell r="FX24">
            <v>100000</v>
          </cell>
        </row>
        <row r="25">
          <cell r="A25">
            <v>18</v>
          </cell>
          <cell r="B25" t="str">
            <v>756109AF1</v>
          </cell>
          <cell r="C25" t="str">
            <v>REALTY INCOME CORP</v>
          </cell>
          <cell r="D25">
            <v>5000000</v>
          </cell>
          <cell r="E25">
            <v>1</v>
          </cell>
          <cell r="F25">
            <v>5000000</v>
          </cell>
          <cell r="G25">
            <v>1.2500000000000001E-2</v>
          </cell>
          <cell r="H25" t="str">
            <v>REIT</v>
          </cell>
          <cell r="I25" t="str">
            <v>Bullet</v>
          </cell>
          <cell r="J25">
            <v>76.375</v>
          </cell>
          <cell r="K25">
            <v>1.0132675</v>
          </cell>
          <cell r="L25" t="str">
            <v>Baa2</v>
          </cell>
          <cell r="O25" t="str">
            <v>BBB</v>
          </cell>
          <cell r="R25" t="str">
            <v>BBB</v>
          </cell>
          <cell r="S25">
            <v>11.377777777777778</v>
          </cell>
          <cell r="T25">
            <v>11.372222222222222</v>
          </cell>
          <cell r="U25">
            <v>11.377777777777778</v>
          </cell>
          <cell r="V25">
            <v>11.377777777777778</v>
          </cell>
          <cell r="W25">
            <v>2</v>
          </cell>
          <cell r="X25">
            <v>5.5E-2</v>
          </cell>
          <cell r="Y25">
            <v>0</v>
          </cell>
          <cell r="Z25">
            <v>42323</v>
          </cell>
          <cell r="AB25">
            <v>11.25</v>
          </cell>
          <cell r="AC25">
            <v>11.377777777777778</v>
          </cell>
          <cell r="AD25">
            <v>11.5</v>
          </cell>
          <cell r="AE25">
            <v>6.1137499999999997E-2</v>
          </cell>
          <cell r="AF25">
            <v>6.1244833333333339E-2</v>
          </cell>
          <cell r="AG25">
            <v>6.1347500000000006E-2</v>
          </cell>
          <cell r="AH25">
            <v>3.0622416666666652E-2</v>
          </cell>
          <cell r="AI25">
            <v>0</v>
          </cell>
          <cell r="AJ25">
            <v>500</v>
          </cell>
          <cell r="AK25">
            <v>1</v>
          </cell>
          <cell r="AL25">
            <v>0</v>
          </cell>
          <cell r="AM25" t="str">
            <v>Baa2</v>
          </cell>
          <cell r="AN25">
            <v>42</v>
          </cell>
          <cell r="AO25" t="str">
            <v>REITS- Diversified</v>
          </cell>
          <cell r="AP25" t="str">
            <v>REITS- Diversified</v>
          </cell>
          <cell r="AQ25">
            <v>0</v>
          </cell>
          <cell r="AR25" t="str">
            <v>Baa2</v>
          </cell>
          <cell r="AS25" t="str">
            <v>Baa2</v>
          </cell>
          <cell r="AT25" t="str">
            <v>Baa2</v>
          </cell>
          <cell r="AU25">
            <v>0.4</v>
          </cell>
          <cell r="AV25">
            <v>360</v>
          </cell>
          <cell r="AW25">
            <v>2.2719382628284147E-2</v>
          </cell>
          <cell r="AX25">
            <v>3.786563771380691E-2</v>
          </cell>
          <cell r="AY25">
            <v>3.975438046404494E-2</v>
          </cell>
          <cell r="AZ25">
            <v>0</v>
          </cell>
          <cell r="BA25">
            <v>37949</v>
          </cell>
          <cell r="BB25" t="str">
            <v>REALTY INCOME CORP</v>
          </cell>
          <cell r="BC25" t="str">
            <v>REALTY INCOME CORP</v>
          </cell>
          <cell r="BD25" t="str">
            <v>BBB</v>
          </cell>
          <cell r="BE25">
            <v>360</v>
          </cell>
          <cell r="BF25">
            <v>55</v>
          </cell>
          <cell r="BG25" t="str">
            <v>REITs and REOCs</v>
          </cell>
          <cell r="BH25">
            <v>40725</v>
          </cell>
          <cell r="BI25" t="str">
            <v>BBB</v>
          </cell>
          <cell r="BJ25">
            <v>0.4</v>
          </cell>
          <cell r="BK25">
            <v>0.4</v>
          </cell>
          <cell r="BL25">
            <v>0.4</v>
          </cell>
          <cell r="BM25">
            <v>0.4</v>
          </cell>
          <cell r="BN25">
            <v>0.4</v>
          </cell>
          <cell r="BO25"/>
          <cell r="BP25" t="str">
            <v>BBB</v>
          </cell>
          <cell r="BQ25">
            <v>3.74</v>
          </cell>
          <cell r="BR25">
            <v>1</v>
          </cell>
          <cell r="BS25">
            <v>16</v>
          </cell>
          <cell r="BT25" t="str">
            <v>IG</v>
          </cell>
          <cell r="BU25" t="str">
            <v>Sub</v>
          </cell>
          <cell r="BV25" t="str">
            <v>REITS</v>
          </cell>
          <cell r="BW25" t="str">
            <v>REIT</v>
          </cell>
          <cell r="BX25" t="str">
            <v>Diversified</v>
          </cell>
          <cell r="BY25">
            <v>42310.511111111111</v>
          </cell>
          <cell r="BZ25">
            <v>3.74</v>
          </cell>
          <cell r="CA25" t="str">
            <v>BBB</v>
          </cell>
          <cell r="CB25">
            <v>26</v>
          </cell>
          <cell r="CC25" t="str">
            <v>REIT - Diversified</v>
          </cell>
          <cell r="CD25">
            <v>2</v>
          </cell>
          <cell r="CE25">
            <v>2</v>
          </cell>
          <cell r="CF25">
            <v>1</v>
          </cell>
          <cell r="CG25">
            <v>0</v>
          </cell>
          <cell r="CH25">
            <v>0</v>
          </cell>
          <cell r="CI25">
            <v>0.5</v>
          </cell>
          <cell r="CJ25">
            <v>0.5</v>
          </cell>
          <cell r="CK25">
            <v>0.5</v>
          </cell>
          <cell r="CL25">
            <v>0.6</v>
          </cell>
          <cell r="CM25">
            <v>0.6</v>
          </cell>
          <cell r="CN25">
            <v>14</v>
          </cell>
          <cell r="CP25" t="str">
            <v>REALTY</v>
          </cell>
          <cell r="CQ25" t="str">
            <v>11/24/2003</v>
          </cell>
          <cell r="CR25" t="str">
            <v>NA</v>
          </cell>
          <cell r="CS25" t="str">
            <v>#N/A N Ap</v>
          </cell>
          <cell r="CT25">
            <v>1</v>
          </cell>
          <cell r="CU25">
            <v>0</v>
          </cell>
          <cell r="CV25" t="str">
            <v>Senior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10.77503805175038</v>
          </cell>
          <cell r="DE25">
            <v>38016</v>
          </cell>
          <cell r="DF25">
            <v>76.375</v>
          </cell>
          <cell r="DG25">
            <v>0</v>
          </cell>
          <cell r="DH25">
            <v>1</v>
          </cell>
          <cell r="DI25">
            <v>5000000</v>
          </cell>
          <cell r="DJ25">
            <v>76.375</v>
          </cell>
          <cell r="DK25">
            <v>5066337.5</v>
          </cell>
          <cell r="DL25">
            <v>5101476.388888889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5000000</v>
          </cell>
          <cell r="DT25">
            <v>0</v>
          </cell>
          <cell r="DU25" t="b">
            <v>1</v>
          </cell>
          <cell r="DV25" t="str">
            <v>756109AF1 CORP</v>
          </cell>
          <cell r="DW25" t="str">
            <v>REALTY INCOME CORP</v>
          </cell>
          <cell r="DX25" t="str">
            <v>REALTY INCOME CORP</v>
          </cell>
          <cell r="DY25" t="str">
            <v>#N/A N Ap</v>
          </cell>
          <cell r="DZ25">
            <v>1</v>
          </cell>
          <cell r="EA25" t="str">
            <v>11/24/2003</v>
          </cell>
          <cell r="EB25">
            <v>5.5</v>
          </cell>
          <cell r="EC25" t="str">
            <v>#N/A N Ap</v>
          </cell>
          <cell r="ED25" t="str">
            <v>#N/A N Ap</v>
          </cell>
          <cell r="EE25" t="str">
            <v>Baa2</v>
          </cell>
          <cell r="EF25" t="str">
            <v>#N/A N Ap</v>
          </cell>
          <cell r="EG25" t="str">
            <v>BBB</v>
          </cell>
          <cell r="EH25" t="str">
            <v>#N/A N Ap</v>
          </cell>
          <cell r="EI25" t="str">
            <v>BBB</v>
          </cell>
          <cell r="EJ25" t="str">
            <v>#N/A N Ap</v>
          </cell>
          <cell r="EK25" t="str">
            <v>#N/A N Ap</v>
          </cell>
          <cell r="EL25" t="str">
            <v>#N/A N Ap</v>
          </cell>
          <cell r="EM25" t="str">
            <v>5/15/2004</v>
          </cell>
          <cell r="EN25" t="str">
            <v>11/15/2004</v>
          </cell>
          <cell r="EO25" t="str">
            <v>#N/A N Ap</v>
          </cell>
          <cell r="EP25" t="str">
            <v>#N/A N Ap</v>
          </cell>
          <cell r="EQ25" t="str">
            <v>11/15/2015</v>
          </cell>
          <cell r="ER25" t="str">
            <v>#N/A Fld</v>
          </cell>
          <cell r="ES25" t="str">
            <v>7/1/2004</v>
          </cell>
          <cell r="ET25" t="str">
            <v>#N/A N Ap</v>
          </cell>
          <cell r="EU25" t="str">
            <v>#N/A N Ap</v>
          </cell>
          <cell r="EV25" t="str">
            <v>#N/A N Ap</v>
          </cell>
          <cell r="EW25" t="str">
            <v>#N/A N Ap</v>
          </cell>
          <cell r="EY25" t="str">
            <v>7/1/2004</v>
          </cell>
          <cell r="EZ25">
            <v>0.70277778000000002</v>
          </cell>
          <cell r="FA25">
            <v>46</v>
          </cell>
          <cell r="FB25">
            <v>35138.889000000003</v>
          </cell>
          <cell r="FC25">
            <v>38306</v>
          </cell>
          <cell r="FD25">
            <v>2</v>
          </cell>
          <cell r="FE25">
            <v>38306</v>
          </cell>
          <cell r="FF25">
            <v>0</v>
          </cell>
          <cell r="FG25">
            <v>38122</v>
          </cell>
          <cell r="FH25">
            <v>37940</v>
          </cell>
          <cell r="FI25">
            <v>46</v>
          </cell>
          <cell r="FJ25">
            <v>46</v>
          </cell>
          <cell r="FK25" t="b">
            <v>1</v>
          </cell>
          <cell r="FL25" t="str">
            <v>756109AF1</v>
          </cell>
          <cell r="FM25">
            <v>5.5E-2</v>
          </cell>
          <cell r="FN25">
            <v>35138.888888888883</v>
          </cell>
          <cell r="FO25">
            <v>5066337.5</v>
          </cell>
          <cell r="FP25">
            <v>5101476.388888889</v>
          </cell>
          <cell r="FQ25">
            <v>0</v>
          </cell>
          <cell r="FR25">
            <v>5066337.5</v>
          </cell>
          <cell r="FS25">
            <v>35138.888888888883</v>
          </cell>
          <cell r="FT25">
            <v>0</v>
          </cell>
          <cell r="FU25">
            <v>0</v>
          </cell>
          <cell r="FX25">
            <v>360</v>
          </cell>
        </row>
        <row r="26">
          <cell r="A26">
            <v>19</v>
          </cell>
          <cell r="B26" t="str">
            <v>03979GAH8</v>
          </cell>
          <cell r="C26" t="str">
            <v>ARDEN REALTY LP</v>
          </cell>
          <cell r="D26">
            <v>3000000</v>
          </cell>
          <cell r="E26">
            <v>1</v>
          </cell>
          <cell r="F26">
            <v>3000000</v>
          </cell>
          <cell r="G26">
            <v>7.4999999999999997E-3</v>
          </cell>
          <cell r="H26" t="str">
            <v>REIT</v>
          </cell>
          <cell r="I26" t="str">
            <v>Bullet</v>
          </cell>
          <cell r="J26">
            <v>86</v>
          </cell>
          <cell r="K26">
            <v>1.20258</v>
          </cell>
          <cell r="L26" t="str">
            <v>Baa3</v>
          </cell>
          <cell r="O26" t="str">
            <v>BBB-</v>
          </cell>
          <cell r="R26" t="str">
            <v>NA</v>
          </cell>
          <cell r="S26">
            <v>6.3777777777777782</v>
          </cell>
          <cell r="T26">
            <v>6.3722222222222218</v>
          </cell>
          <cell r="U26">
            <v>6.3777777777777782</v>
          </cell>
          <cell r="V26">
            <v>6.3777777777777782</v>
          </cell>
          <cell r="W26">
            <v>2</v>
          </cell>
          <cell r="X26">
            <v>8.5000000000000006E-2</v>
          </cell>
          <cell r="Y26">
            <v>0</v>
          </cell>
          <cell r="Z26">
            <v>40497</v>
          </cell>
          <cell r="AB26">
            <v>6.25</v>
          </cell>
          <cell r="AC26">
            <v>6.3777777777777782</v>
          </cell>
          <cell r="AD26">
            <v>6.5</v>
          </cell>
          <cell r="AE26">
            <v>5.5859999999999993E-2</v>
          </cell>
          <cell r="AF26">
            <v>5.611555555555555E-2</v>
          </cell>
          <cell r="AG26">
            <v>5.6359999999999993E-2</v>
          </cell>
          <cell r="AH26">
            <v>2.8057777777777737E-2</v>
          </cell>
          <cell r="AI26">
            <v>0</v>
          </cell>
          <cell r="AJ26">
            <v>500</v>
          </cell>
          <cell r="AK26">
            <v>1</v>
          </cell>
          <cell r="AL26">
            <v>0</v>
          </cell>
          <cell r="AM26" t="str">
            <v>Baa3</v>
          </cell>
          <cell r="AN26">
            <v>37</v>
          </cell>
          <cell r="AO26" t="str">
            <v>REITS- Office</v>
          </cell>
          <cell r="AP26" t="str">
            <v>REITS- Office</v>
          </cell>
          <cell r="AQ26">
            <v>0</v>
          </cell>
          <cell r="AR26" t="str">
            <v>Baa3</v>
          </cell>
          <cell r="AS26" t="str">
            <v>Baa3</v>
          </cell>
          <cell r="AT26" t="str">
            <v>Baa3</v>
          </cell>
          <cell r="AU26">
            <v>0.4</v>
          </cell>
          <cell r="AV26">
            <v>610</v>
          </cell>
          <cell r="AW26">
            <v>2.035E-2</v>
          </cell>
          <cell r="AX26">
            <v>3.3916666666666671E-2</v>
          </cell>
          <cell r="AY26">
            <v>3.6102789469030311E-2</v>
          </cell>
          <cell r="AZ26">
            <v>0</v>
          </cell>
          <cell r="BA26">
            <v>37007</v>
          </cell>
          <cell r="BB26" t="str">
            <v>ARDEN REALTY LP</v>
          </cell>
          <cell r="BC26" t="str">
            <v>ARDEN REALTY LP</v>
          </cell>
          <cell r="BD26" t="str">
            <v>BBB-</v>
          </cell>
          <cell r="BE26">
            <v>610</v>
          </cell>
          <cell r="BF26">
            <v>55</v>
          </cell>
          <cell r="BG26" t="str">
            <v>REITs and REOCs</v>
          </cell>
          <cell r="BH26">
            <v>40725</v>
          </cell>
          <cell r="BI26" t="str">
            <v>BBB</v>
          </cell>
          <cell r="BJ26">
            <v>0.4</v>
          </cell>
          <cell r="BK26">
            <v>0.4</v>
          </cell>
          <cell r="BL26">
            <v>0.4</v>
          </cell>
          <cell r="BM26">
            <v>0.4</v>
          </cell>
          <cell r="BN26">
            <v>0.4</v>
          </cell>
          <cell r="BO26" t="str">
            <v>BBB-</v>
          </cell>
          <cell r="BP26" t="str">
            <v>BBB-</v>
          </cell>
          <cell r="BQ26">
            <v>7.26</v>
          </cell>
          <cell r="BR26">
            <v>1</v>
          </cell>
          <cell r="BS26">
            <v>17</v>
          </cell>
          <cell r="BT26" t="str">
            <v>IG</v>
          </cell>
          <cell r="BU26" t="str">
            <v>Sub</v>
          </cell>
          <cell r="BV26" t="str">
            <v>REITS</v>
          </cell>
          <cell r="BW26" t="str">
            <v>REIT</v>
          </cell>
          <cell r="BX26" t="str">
            <v>Industrial/Office</v>
          </cell>
          <cell r="BY26">
            <v>40490.511111111111</v>
          </cell>
          <cell r="BZ26">
            <v>7.26</v>
          </cell>
          <cell r="CA26" t="str">
            <v>BBB-</v>
          </cell>
          <cell r="CB26">
            <v>25</v>
          </cell>
          <cell r="CC26" t="str">
            <v>REIT - Industrial/Office</v>
          </cell>
          <cell r="CD26">
            <v>2</v>
          </cell>
          <cell r="CE26">
            <v>2</v>
          </cell>
          <cell r="CF26">
            <v>1</v>
          </cell>
          <cell r="CG26">
            <v>0</v>
          </cell>
          <cell r="CH26">
            <v>0</v>
          </cell>
          <cell r="CI26">
            <v>0.5</v>
          </cell>
          <cell r="CJ26">
            <v>0.5</v>
          </cell>
          <cell r="CK26">
            <v>0.5</v>
          </cell>
          <cell r="CL26">
            <v>0.6</v>
          </cell>
          <cell r="CM26">
            <v>0.6</v>
          </cell>
          <cell r="CN26">
            <v>20</v>
          </cell>
          <cell r="CP26" t="str">
            <v>ARDEN</v>
          </cell>
          <cell r="CQ26" t="str">
            <v>4/26/2001</v>
          </cell>
          <cell r="CR26" t="str">
            <v>NA</v>
          </cell>
          <cell r="CS26" t="str">
            <v>#N/A N Ap</v>
          </cell>
          <cell r="CT26">
            <v>1</v>
          </cell>
          <cell r="CU26">
            <v>0</v>
          </cell>
          <cell r="CV26" t="str">
            <v>Senior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5.7777777777777786</v>
          </cell>
          <cell r="DE26" t="e">
            <v>#N/A</v>
          </cell>
          <cell r="DF26">
            <v>86</v>
          </cell>
          <cell r="DG26">
            <v>0</v>
          </cell>
          <cell r="DH26">
            <v>1</v>
          </cell>
          <cell r="DI26">
            <v>3000000</v>
          </cell>
          <cell r="DJ26">
            <v>86</v>
          </cell>
          <cell r="DK26">
            <v>3607740</v>
          </cell>
          <cell r="DL26">
            <v>3640323.3333333335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3000000</v>
          </cell>
          <cell r="DT26">
            <v>0</v>
          </cell>
          <cell r="DU26" t="b">
            <v>1</v>
          </cell>
          <cell r="DV26" t="str">
            <v>03979GAH8 CORP</v>
          </cell>
          <cell r="DW26" t="str">
            <v>ARDEN REALTY LP</v>
          </cell>
          <cell r="DX26" t="str">
            <v>ARDEN REALTY LP</v>
          </cell>
          <cell r="DY26" t="str">
            <v>#N/A N Ap</v>
          </cell>
          <cell r="DZ26">
            <v>1</v>
          </cell>
          <cell r="EA26" t="str">
            <v>4/26/2001</v>
          </cell>
          <cell r="EB26">
            <v>8.5</v>
          </cell>
          <cell r="EC26" t="str">
            <v>#N/A N Ap</v>
          </cell>
          <cell r="ED26" t="str">
            <v>#N/A N Ap</v>
          </cell>
          <cell r="EE26" t="str">
            <v>Baa3</v>
          </cell>
          <cell r="EF26" t="str">
            <v>#N/A N Ap</v>
          </cell>
          <cell r="EG26" t="str">
            <v>BBB-</v>
          </cell>
          <cell r="EH26" t="str">
            <v>#N/A N Ap</v>
          </cell>
          <cell r="EI26" t="str">
            <v>NA</v>
          </cell>
          <cell r="EJ26" t="str">
            <v>#N/A N Ap</v>
          </cell>
          <cell r="EK26" t="str">
            <v>#N/A N Ap</v>
          </cell>
          <cell r="EL26" t="str">
            <v>#N/A N Ap</v>
          </cell>
          <cell r="EM26" t="str">
            <v>5/15/2004</v>
          </cell>
          <cell r="EN26" t="str">
            <v>11/15/2004</v>
          </cell>
          <cell r="EO26" t="str">
            <v>#N/A N Ap</v>
          </cell>
          <cell r="EP26" t="str">
            <v>#N/A N Ap</v>
          </cell>
          <cell r="EQ26" t="str">
            <v>11/15/2010</v>
          </cell>
          <cell r="ER26" t="str">
            <v>#N/A Fld</v>
          </cell>
          <cell r="ES26" t="str">
            <v>7/1/2004</v>
          </cell>
          <cell r="ET26" t="str">
            <v>#N/A N Ap</v>
          </cell>
          <cell r="EU26" t="str">
            <v>#N/A N Ap</v>
          </cell>
          <cell r="EV26" t="str">
            <v>#N/A N Ap</v>
          </cell>
          <cell r="EW26" t="str">
            <v>#N/A N Ap</v>
          </cell>
          <cell r="EY26" t="str">
            <v>7/1/2004</v>
          </cell>
          <cell r="EZ26">
            <v>1.08611111</v>
          </cell>
          <cell r="FA26">
            <v>46</v>
          </cell>
          <cell r="FB26">
            <v>32583.333300000002</v>
          </cell>
          <cell r="FC26">
            <v>38306</v>
          </cell>
          <cell r="FD26">
            <v>2</v>
          </cell>
          <cell r="FE26">
            <v>38306</v>
          </cell>
          <cell r="FF26">
            <v>0</v>
          </cell>
          <cell r="FG26">
            <v>38122</v>
          </cell>
          <cell r="FH26">
            <v>37940</v>
          </cell>
          <cell r="FI26">
            <v>46</v>
          </cell>
          <cell r="FJ26">
            <v>46</v>
          </cell>
          <cell r="FK26" t="b">
            <v>1</v>
          </cell>
          <cell r="FL26" t="str">
            <v>03979GAH8</v>
          </cell>
          <cell r="FM26">
            <v>8.5000000000000006E-2</v>
          </cell>
          <cell r="FN26">
            <v>32583.333333333336</v>
          </cell>
          <cell r="FO26">
            <v>3607740</v>
          </cell>
          <cell r="FP26">
            <v>3640323.3333333335</v>
          </cell>
          <cell r="FQ26">
            <v>0</v>
          </cell>
          <cell r="FR26">
            <v>3607740</v>
          </cell>
          <cell r="FS26">
            <v>32583.333333333336</v>
          </cell>
          <cell r="FT26">
            <v>0</v>
          </cell>
          <cell r="FU26">
            <v>0</v>
          </cell>
          <cell r="FX26">
            <v>610</v>
          </cell>
        </row>
        <row r="27">
          <cell r="A27">
            <v>20</v>
          </cell>
          <cell r="B27" t="str">
            <v>779273AG6</v>
          </cell>
          <cell r="C27" t="str">
            <v>ROUSE COMPANY</v>
          </cell>
          <cell r="D27">
            <v>10000000</v>
          </cell>
          <cell r="E27">
            <v>1</v>
          </cell>
          <cell r="F27">
            <v>10000000</v>
          </cell>
          <cell r="G27">
            <v>2.5000000000000001E-2</v>
          </cell>
          <cell r="H27" t="str">
            <v>REIT</v>
          </cell>
          <cell r="I27" t="str">
            <v>Bullet</v>
          </cell>
          <cell r="J27">
            <v>80.099999999999994</v>
          </cell>
          <cell r="K27">
            <v>1.032745</v>
          </cell>
          <cell r="L27" t="str">
            <v>Baa3</v>
          </cell>
          <cell r="O27" t="str">
            <v>BBB-</v>
          </cell>
          <cell r="R27" t="str">
            <v>BB</v>
          </cell>
          <cell r="S27">
            <v>9.4083333333333332</v>
          </cell>
          <cell r="T27">
            <v>9.4027777777777786</v>
          </cell>
          <cell r="U27">
            <v>9.4083333333333332</v>
          </cell>
          <cell r="V27">
            <v>9.4083333333333332</v>
          </cell>
          <cell r="W27">
            <v>2</v>
          </cell>
          <cell r="X27">
            <v>5.3749999999999999E-2</v>
          </cell>
          <cell r="Y27">
            <v>0</v>
          </cell>
          <cell r="Z27">
            <v>41604</v>
          </cell>
          <cell r="AB27">
            <v>9.25</v>
          </cell>
          <cell r="AC27">
            <v>9.4083333333333332</v>
          </cell>
          <cell r="AD27">
            <v>9.5</v>
          </cell>
          <cell r="AE27">
            <v>5.9630000000000002E-2</v>
          </cell>
          <cell r="AF27">
            <v>5.9813666666666668E-2</v>
          </cell>
          <cell r="AG27">
            <v>5.9920000000000001E-2</v>
          </cell>
          <cell r="AH27">
            <v>2.9906833333333438E-2</v>
          </cell>
          <cell r="AI27">
            <v>0</v>
          </cell>
          <cell r="AJ27">
            <v>500</v>
          </cell>
          <cell r="AK27">
            <v>1</v>
          </cell>
          <cell r="AL27">
            <v>0</v>
          </cell>
          <cell r="AM27" t="str">
            <v>Baa3</v>
          </cell>
          <cell r="AN27">
            <v>38</v>
          </cell>
          <cell r="AO27" t="str">
            <v>REITS- Retail</v>
          </cell>
          <cell r="AP27" t="str">
            <v>REITS- Retail</v>
          </cell>
          <cell r="AQ27">
            <v>0</v>
          </cell>
          <cell r="AR27" t="str">
            <v>Baa3</v>
          </cell>
          <cell r="AS27" t="str">
            <v>Baa3</v>
          </cell>
          <cell r="AT27" t="str">
            <v>Baa3</v>
          </cell>
          <cell r="AU27">
            <v>0.4</v>
          </cell>
          <cell r="AV27">
            <v>610</v>
          </cell>
          <cell r="AW27">
            <v>3.0635000000000003E-2</v>
          </cell>
          <cell r="AX27">
            <v>5.1058333333333338E-2</v>
          </cell>
          <cell r="AY27">
            <v>5.3045456558095637E-2</v>
          </cell>
          <cell r="AZ27">
            <v>0</v>
          </cell>
          <cell r="BA27">
            <v>37951</v>
          </cell>
          <cell r="BB27" t="str">
            <v>ROUSE COMPANY</v>
          </cell>
          <cell r="BC27" t="str">
            <v>ROUSE COMPANY</v>
          </cell>
          <cell r="BD27" t="str">
            <v>BBB-</v>
          </cell>
          <cell r="BE27">
            <v>610</v>
          </cell>
          <cell r="BF27">
            <v>55</v>
          </cell>
          <cell r="BG27" t="str">
            <v>REITs and REOCs</v>
          </cell>
          <cell r="BH27">
            <v>40725</v>
          </cell>
          <cell r="BI27" t="str">
            <v>BBB</v>
          </cell>
          <cell r="BJ27">
            <v>0.4</v>
          </cell>
          <cell r="BK27">
            <v>0.4</v>
          </cell>
          <cell r="BL27">
            <v>0.4</v>
          </cell>
          <cell r="BM27">
            <v>0.4</v>
          </cell>
          <cell r="BN27">
            <v>0.4</v>
          </cell>
          <cell r="BO27"/>
          <cell r="BP27" t="str">
            <v>BB</v>
          </cell>
          <cell r="BQ27">
            <v>13.53</v>
          </cell>
          <cell r="BR27">
            <v>1</v>
          </cell>
          <cell r="BS27">
            <v>18</v>
          </cell>
          <cell r="BT27" t="str">
            <v>Non IG</v>
          </cell>
          <cell r="BU27" t="str">
            <v>Sub</v>
          </cell>
          <cell r="BV27" t="str">
            <v>REITS</v>
          </cell>
          <cell r="BW27" t="str">
            <v>REIT</v>
          </cell>
          <cell r="BX27" t="str">
            <v>Retail</v>
          </cell>
          <cell r="BY27">
            <v>41593.633333333331</v>
          </cell>
          <cell r="BZ27">
            <v>13.53</v>
          </cell>
          <cell r="CA27" t="str">
            <v>BB</v>
          </cell>
          <cell r="CB27">
            <v>22</v>
          </cell>
          <cell r="CC27" t="str">
            <v>REIT - Retail</v>
          </cell>
          <cell r="CD27">
            <v>2</v>
          </cell>
          <cell r="CE27">
            <v>2</v>
          </cell>
          <cell r="CF27">
            <v>2</v>
          </cell>
          <cell r="CG27">
            <v>1</v>
          </cell>
          <cell r="CH27">
            <v>0</v>
          </cell>
          <cell r="CI27">
            <v>0.5</v>
          </cell>
          <cell r="CJ27">
            <v>0.5</v>
          </cell>
          <cell r="CK27">
            <v>0.5</v>
          </cell>
          <cell r="CL27">
            <v>0.5</v>
          </cell>
          <cell r="CM27">
            <v>0.6</v>
          </cell>
          <cell r="CN27">
            <v>43.5</v>
          </cell>
          <cell r="CP27" t="str">
            <v>ROUSE</v>
          </cell>
          <cell r="CQ27" t="str">
            <v>11/26/2003</v>
          </cell>
          <cell r="CR27" t="str">
            <v>NA</v>
          </cell>
          <cell r="CS27" t="str">
            <v>#N/A N Ap</v>
          </cell>
          <cell r="CT27">
            <v>1</v>
          </cell>
          <cell r="CU27">
            <v>0</v>
          </cell>
          <cell r="CV27" t="str">
            <v>Senior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8.81107305936073</v>
          </cell>
          <cell r="DE27">
            <v>38061</v>
          </cell>
          <cell r="DF27">
            <v>80.099999999999994</v>
          </cell>
          <cell r="DG27">
            <v>0</v>
          </cell>
          <cell r="DH27">
            <v>1</v>
          </cell>
          <cell r="DI27">
            <v>10000000</v>
          </cell>
          <cell r="DJ27">
            <v>80.099999999999994</v>
          </cell>
          <cell r="DK27">
            <v>10327450</v>
          </cell>
          <cell r="DL27">
            <v>10379706.944444444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10000000</v>
          </cell>
          <cell r="DT27">
            <v>0</v>
          </cell>
          <cell r="DU27" t="b">
            <v>1</v>
          </cell>
          <cell r="DV27" t="str">
            <v>779273AG6 CORP</v>
          </cell>
          <cell r="DW27" t="str">
            <v>ROUSE COMPANY</v>
          </cell>
          <cell r="DX27" t="str">
            <v>ROUSE COMPANY</v>
          </cell>
          <cell r="DY27" t="str">
            <v>#N/A N Ap</v>
          </cell>
          <cell r="DZ27">
            <v>1</v>
          </cell>
          <cell r="EA27" t="str">
            <v>11/26/2003</v>
          </cell>
          <cell r="EB27">
            <v>5.375</v>
          </cell>
          <cell r="EC27" t="str">
            <v>#N/A N Ap</v>
          </cell>
          <cell r="ED27" t="str">
            <v>#N/A N Ap</v>
          </cell>
          <cell r="EE27" t="str">
            <v>Baa3</v>
          </cell>
          <cell r="EF27" t="str">
            <v>#N/A N Ap</v>
          </cell>
          <cell r="EG27" t="str">
            <v>BBB-</v>
          </cell>
          <cell r="EH27" t="str">
            <v>#N/A N Ap</v>
          </cell>
          <cell r="EI27" t="str">
            <v>NA</v>
          </cell>
          <cell r="EJ27" t="str">
            <v>#N/A N Ap</v>
          </cell>
          <cell r="EK27" t="str">
            <v>#N/A N Ap</v>
          </cell>
          <cell r="EL27" t="str">
            <v>#N/A N Ap</v>
          </cell>
          <cell r="EM27" t="str">
            <v>5/26/2004</v>
          </cell>
          <cell r="EN27" t="str">
            <v>11/26/2004</v>
          </cell>
          <cell r="EO27" t="str">
            <v>#N/A N Ap</v>
          </cell>
          <cell r="EP27" t="str">
            <v>#N/A N Ap</v>
          </cell>
          <cell r="EQ27" t="str">
            <v>11/26/2013</v>
          </cell>
          <cell r="ER27" t="str">
            <v>#N/A Fld</v>
          </cell>
          <cell r="ES27" t="str">
            <v>7/1/2004</v>
          </cell>
          <cell r="ET27" t="str">
            <v>#N/A N Ap</v>
          </cell>
          <cell r="EU27" t="str">
            <v>#N/A N Ap</v>
          </cell>
          <cell r="EV27" t="str">
            <v>#N/A N Ap</v>
          </cell>
          <cell r="EW27" t="str">
            <v>#N/A N Ap</v>
          </cell>
          <cell r="EY27" t="str">
            <v>7/1/2004</v>
          </cell>
          <cell r="EZ27">
            <v>0.52256944000000005</v>
          </cell>
          <cell r="FA27">
            <v>35</v>
          </cell>
          <cell r="FB27">
            <v>52256.944000000003</v>
          </cell>
          <cell r="FC27">
            <v>38317</v>
          </cell>
          <cell r="FD27">
            <v>6</v>
          </cell>
          <cell r="FE27">
            <v>38317</v>
          </cell>
          <cell r="FF27">
            <v>0</v>
          </cell>
          <cell r="FG27">
            <v>38133</v>
          </cell>
          <cell r="FH27">
            <v>37951</v>
          </cell>
          <cell r="FI27">
            <v>35</v>
          </cell>
          <cell r="FJ27">
            <v>35</v>
          </cell>
          <cell r="FK27" t="b">
            <v>1</v>
          </cell>
          <cell r="FL27" t="str">
            <v>779273AG6</v>
          </cell>
          <cell r="FM27">
            <v>5.3749999999999999E-2</v>
          </cell>
          <cell r="FN27">
            <v>52256.944444444445</v>
          </cell>
          <cell r="FO27">
            <v>10327450</v>
          </cell>
          <cell r="FP27">
            <v>10379706.944444444</v>
          </cell>
          <cell r="FQ27">
            <v>0</v>
          </cell>
          <cell r="FR27">
            <v>10327450</v>
          </cell>
          <cell r="FS27">
            <v>52256.944444444445</v>
          </cell>
          <cell r="FT27">
            <v>0</v>
          </cell>
          <cell r="FU27">
            <v>0</v>
          </cell>
          <cell r="FX27">
            <v>610</v>
          </cell>
        </row>
        <row r="28">
          <cell r="A28">
            <v>21</v>
          </cell>
          <cell r="B28" t="str">
            <v>22608UAD5</v>
          </cell>
          <cell r="C28" t="str">
            <v>CREST 2003-2A D1</v>
          </cell>
          <cell r="D28">
            <v>3875000</v>
          </cell>
          <cell r="E28">
            <v>1</v>
          </cell>
          <cell r="F28">
            <v>3875000</v>
          </cell>
          <cell r="G28">
            <v>9.6874999999999999E-3</v>
          </cell>
          <cell r="H28" t="str">
            <v>CDO</v>
          </cell>
          <cell r="I28" t="str">
            <v>Bullet</v>
          </cell>
          <cell r="J28">
            <v>225</v>
          </cell>
          <cell r="K28">
            <v>1</v>
          </cell>
          <cell r="L28" t="str">
            <v>Baa3</v>
          </cell>
          <cell r="O28" t="str">
            <v>BBB</v>
          </cell>
          <cell r="R28" t="str">
            <v>NA</v>
          </cell>
          <cell r="S28">
            <v>9.25</v>
          </cell>
          <cell r="T28">
            <v>9.24</v>
          </cell>
          <cell r="U28">
            <v>9.25</v>
          </cell>
          <cell r="V28">
            <v>12.25</v>
          </cell>
          <cell r="W28">
            <v>4</v>
          </cell>
          <cell r="X28">
            <v>0</v>
          </cell>
          <cell r="Y28">
            <v>225</v>
          </cell>
          <cell r="Z28">
            <v>50767</v>
          </cell>
          <cell r="AB28">
            <v>9.25</v>
          </cell>
          <cell r="AC28">
            <v>9.25</v>
          </cell>
          <cell r="AD28">
            <v>9.25</v>
          </cell>
          <cell r="AE28">
            <v>7.4119999999999991E-2</v>
          </cell>
          <cell r="AF28">
            <v>7.4119999999999991E-2</v>
          </cell>
          <cell r="AG28">
            <v>7.4119999999999991E-2</v>
          </cell>
          <cell r="AH28">
            <v>1.8361428963214355E-2</v>
          </cell>
          <cell r="AI28">
            <v>0</v>
          </cell>
          <cell r="AJ28">
            <v>500</v>
          </cell>
          <cell r="AK28">
            <v>1</v>
          </cell>
          <cell r="AL28">
            <v>0</v>
          </cell>
          <cell r="AM28" t="str">
            <v>Baa3</v>
          </cell>
          <cell r="AN28">
            <v>64</v>
          </cell>
          <cell r="AO28" t="str">
            <v>Corp-Real Estate CBO Baa</v>
          </cell>
          <cell r="AP28" t="str">
            <v>Real Estate CDO</v>
          </cell>
          <cell r="AQ28">
            <v>1.2E-2</v>
          </cell>
          <cell r="AR28" t="str">
            <v>Baa3</v>
          </cell>
          <cell r="AS28" t="str">
            <v>Baa3</v>
          </cell>
          <cell r="AT28" t="str">
            <v>Baa3</v>
          </cell>
          <cell r="AU28">
            <v>0.15</v>
          </cell>
          <cell r="AV28">
            <v>610</v>
          </cell>
          <cell r="AW28">
            <v>3.0635000000000003E-2</v>
          </cell>
          <cell r="AX28">
            <v>3.6041176470588236E-2</v>
          </cell>
          <cell r="AY28">
            <v>3.690033984224237E-2</v>
          </cell>
          <cell r="AZ28">
            <v>0</v>
          </cell>
          <cell r="BA28">
            <v>37973</v>
          </cell>
          <cell r="BB28" t="str">
            <v>CREST 2003-2A</v>
          </cell>
          <cell r="BC28" t="str">
            <v>CREST</v>
          </cell>
          <cell r="BD28" t="str">
            <v>BBB</v>
          </cell>
          <cell r="BE28">
            <v>360</v>
          </cell>
          <cell r="BF28">
            <v>50</v>
          </cell>
          <cell r="BG28" t="str">
            <v>CDO</v>
          </cell>
          <cell r="BH28">
            <v>41536</v>
          </cell>
          <cell r="BI28" t="str">
            <v>BBB</v>
          </cell>
          <cell r="BJ28">
            <v>0.3</v>
          </cell>
          <cell r="BK28">
            <v>0.35</v>
          </cell>
          <cell r="BL28">
            <v>0.4</v>
          </cell>
          <cell r="BM28">
            <v>0.45</v>
          </cell>
          <cell r="BN28">
            <v>0.5</v>
          </cell>
          <cell r="BO28" t="str">
            <v>BBB-</v>
          </cell>
          <cell r="BP28" t="str">
            <v>BBB-</v>
          </cell>
          <cell r="BQ28">
            <v>7.26</v>
          </cell>
          <cell r="BR28">
            <v>1</v>
          </cell>
          <cell r="BS28">
            <v>19</v>
          </cell>
          <cell r="BT28" t="str">
            <v>IG</v>
          </cell>
          <cell r="BU28" t="str">
            <v>Sub</v>
          </cell>
          <cell r="BV28" t="str">
            <v>ABS Mezzanine IG ( &lt; 10%)</v>
          </cell>
          <cell r="BW28" t="str">
            <v>CDO</v>
          </cell>
          <cell r="BX28" t="str">
            <v>SF - Real Estate</v>
          </cell>
          <cell r="BY28">
            <v>41536</v>
          </cell>
          <cell r="BZ28">
            <v>7.26</v>
          </cell>
          <cell r="CA28" t="str">
            <v>BBB-</v>
          </cell>
          <cell r="CB28">
            <v>53</v>
          </cell>
          <cell r="CC28" t="str">
            <v>CDO - Cash Flow</v>
          </cell>
          <cell r="CD28">
            <v>2</v>
          </cell>
          <cell r="CE28">
            <v>2</v>
          </cell>
          <cell r="CF28">
            <v>1</v>
          </cell>
          <cell r="CG28">
            <v>0</v>
          </cell>
          <cell r="CH28">
            <v>0</v>
          </cell>
          <cell r="CI28">
            <v>0.2</v>
          </cell>
          <cell r="CJ28">
            <v>0.2</v>
          </cell>
          <cell r="CK28">
            <v>0.3</v>
          </cell>
          <cell r="CL28">
            <v>0.4</v>
          </cell>
          <cell r="CM28">
            <v>0.4</v>
          </cell>
          <cell r="CN28">
            <v>20</v>
          </cell>
          <cell r="CP28" t="str">
            <v>CREST</v>
          </cell>
          <cell r="CQ28" t="str">
            <v>12/18/2003</v>
          </cell>
          <cell r="CR28" t="str">
            <v>NA</v>
          </cell>
          <cell r="CS28" t="str">
            <v>#N/A N Ap</v>
          </cell>
          <cell r="CT28">
            <v>0</v>
          </cell>
          <cell r="CU28">
            <v>1</v>
          </cell>
          <cell r="CV28" t="str">
            <v>Sub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>Allied</v>
          </cell>
          <cell r="DE28" t="e">
            <v>#N/A</v>
          </cell>
          <cell r="DF28">
            <v>0</v>
          </cell>
          <cell r="DG28">
            <v>225</v>
          </cell>
          <cell r="DH28">
            <v>1</v>
          </cell>
          <cell r="DI28">
            <v>3875000</v>
          </cell>
          <cell r="DJ28">
            <v>225</v>
          </cell>
          <cell r="DK28">
            <v>3875000</v>
          </cell>
          <cell r="DL28">
            <v>3876085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3875000</v>
          </cell>
          <cell r="DT28">
            <v>0</v>
          </cell>
          <cell r="DU28" t="b">
            <v>1</v>
          </cell>
          <cell r="DV28" t="str">
            <v>22608UAD5 MTGE</v>
          </cell>
          <cell r="DW28" t="str">
            <v>CREST 2003-2A D1</v>
          </cell>
          <cell r="DX28" t="str">
            <v>CREST LTD.</v>
          </cell>
          <cell r="DY28">
            <v>1.2</v>
          </cell>
          <cell r="DZ28">
            <v>1</v>
          </cell>
          <cell r="EA28" t="str">
            <v>12/18/2003</v>
          </cell>
          <cell r="EB28">
            <v>3.36</v>
          </cell>
          <cell r="EC28">
            <v>225</v>
          </cell>
          <cell r="ED28" t="str">
            <v>#N/A N Ap</v>
          </cell>
          <cell r="EE28" t="str">
            <v>Baa3e</v>
          </cell>
          <cell r="EF28" t="str">
            <v>#N/A N Ap</v>
          </cell>
          <cell r="EG28" t="str">
            <v>BBB</v>
          </cell>
          <cell r="EH28" t="str">
            <v>#N/A N Ap</v>
          </cell>
          <cell r="EI28" t="str">
            <v>#N/A N Ap</v>
          </cell>
          <cell r="EJ28" t="str">
            <v>#N/A N Ap</v>
          </cell>
          <cell r="EK28" t="str">
            <v>6/13/2004</v>
          </cell>
          <cell r="EL28" t="str">
            <v>0 DAYS</v>
          </cell>
          <cell r="EM28" t="str">
            <v>6/28/2004</v>
          </cell>
          <cell r="EN28" t="str">
            <v>9/28/2004</v>
          </cell>
          <cell r="EO28" t="str">
            <v>3/29/2004</v>
          </cell>
          <cell r="EP28" t="str">
            <v>6/27/2004</v>
          </cell>
          <cell r="EQ28" t="str">
            <v>12/28/2038</v>
          </cell>
          <cell r="ER28" t="str">
            <v>#N/A Fld</v>
          </cell>
          <cell r="ES28" t="str">
            <v>7/1/2004</v>
          </cell>
          <cell r="ET28">
            <v>9.24</v>
          </cell>
          <cell r="EU28">
            <v>0</v>
          </cell>
          <cell r="EV28" t="str">
            <v>CPR</v>
          </cell>
          <cell r="EW28" t="str">
            <v>To Worst</v>
          </cell>
          <cell r="EY28" t="str">
            <v>7/1/2004</v>
          </cell>
          <cell r="EZ28">
            <v>2.8000000000000001E-2</v>
          </cell>
          <cell r="FA28">
            <v>3</v>
          </cell>
          <cell r="FB28">
            <v>1085.0000000000002</v>
          </cell>
          <cell r="FC28">
            <v>38258</v>
          </cell>
          <cell r="FD28">
            <v>3</v>
          </cell>
          <cell r="FE28">
            <v>38258</v>
          </cell>
          <cell r="FF28">
            <v>0</v>
          </cell>
          <cell r="FG28">
            <v>38166</v>
          </cell>
          <cell r="FH28">
            <v>38074</v>
          </cell>
          <cell r="FI28">
            <v>3</v>
          </cell>
          <cell r="FJ28">
            <v>3</v>
          </cell>
          <cell r="FK28" t="b">
            <v>1</v>
          </cell>
          <cell r="FL28" t="str">
            <v>22608UAD5</v>
          </cell>
          <cell r="FM28">
            <v>3.3599999999999998E-2</v>
          </cell>
          <cell r="FN28">
            <v>1085</v>
          </cell>
          <cell r="FO28">
            <v>3875000</v>
          </cell>
          <cell r="FP28">
            <v>3876085</v>
          </cell>
          <cell r="FQ28">
            <v>0</v>
          </cell>
          <cell r="FR28">
            <v>3875000</v>
          </cell>
          <cell r="FS28">
            <v>1085</v>
          </cell>
          <cell r="FT28">
            <v>0</v>
          </cell>
          <cell r="FU28">
            <v>0</v>
          </cell>
          <cell r="FX28">
            <v>610</v>
          </cell>
        </row>
        <row r="29">
          <cell r="A29">
            <v>22</v>
          </cell>
          <cell r="B29" t="str">
            <v>589929PU6</v>
          </cell>
          <cell r="C29" t="str">
            <v>MLMI 1998-C1 A3</v>
          </cell>
          <cell r="D29">
            <v>7925000</v>
          </cell>
          <cell r="E29">
            <v>1</v>
          </cell>
          <cell r="F29">
            <v>7925000</v>
          </cell>
          <cell r="G29">
            <v>1.98125E-2</v>
          </cell>
          <cell r="H29" t="str">
            <v>CTL</v>
          </cell>
          <cell r="I29" t="str">
            <v>589929PU6</v>
          </cell>
          <cell r="J29">
            <v>84.943217665615137</v>
          </cell>
          <cell r="K29">
            <v>1.1012794426025236</v>
          </cell>
          <cell r="L29" t="str">
            <v>Aaa</v>
          </cell>
          <cell r="O29" t="str">
            <v>AAA</v>
          </cell>
          <cell r="R29" t="str">
            <v>NA</v>
          </cell>
          <cell r="S29">
            <v>8.6438936218527544</v>
          </cell>
          <cell r="T29">
            <v>8.59</v>
          </cell>
          <cell r="U29" t="str">
            <v>schedule</v>
          </cell>
          <cell r="V29" t="str">
            <v>schedule</v>
          </cell>
          <cell r="W29">
            <v>12</v>
          </cell>
          <cell r="X29">
            <v>6.7199999999999996E-2</v>
          </cell>
          <cell r="Y29">
            <v>0</v>
          </cell>
          <cell r="Z29">
            <v>46341</v>
          </cell>
          <cell r="AB29">
            <v>8.5</v>
          </cell>
          <cell r="AC29">
            <v>8.6438936218527544</v>
          </cell>
          <cell r="AD29">
            <v>8.75</v>
          </cell>
          <cell r="AE29">
            <v>5.9254321766561514E-2</v>
          </cell>
          <cell r="AF29">
            <v>5.940972687816249E-2</v>
          </cell>
          <cell r="AG29">
            <v>5.9524321766561514E-2</v>
          </cell>
          <cell r="AH29">
            <v>4.8906237227903659E-3</v>
          </cell>
          <cell r="AI29">
            <v>0</v>
          </cell>
          <cell r="AJ29">
            <v>12</v>
          </cell>
          <cell r="AK29">
            <v>0</v>
          </cell>
          <cell r="AL29">
            <v>0</v>
          </cell>
          <cell r="AM29" t="str">
            <v>Aaa</v>
          </cell>
          <cell r="AN29">
            <v>21</v>
          </cell>
          <cell r="AO29" t="str">
            <v>ABS-CMBS CTL</v>
          </cell>
          <cell r="AP29" t="str">
            <v>ABS-CMBS CTL</v>
          </cell>
          <cell r="AQ29">
            <v>0.36499999999999999</v>
          </cell>
          <cell r="AR29" t="str">
            <v>Aaa</v>
          </cell>
          <cell r="AS29" t="str">
            <v>Aaa</v>
          </cell>
          <cell r="AT29" t="str">
            <v>Aaa</v>
          </cell>
          <cell r="AU29">
            <v>0.7</v>
          </cell>
          <cell r="AV29">
            <v>1</v>
          </cell>
          <cell r="AW29">
            <v>4.5100000000000005E-5</v>
          </cell>
          <cell r="AX29">
            <v>1.5033333333333332E-4</v>
          </cell>
          <cell r="AY29">
            <v>1.3988760005289772E-4</v>
          </cell>
          <cell r="AZ29">
            <v>0</v>
          </cell>
          <cell r="BA29">
            <v>35855</v>
          </cell>
          <cell r="BB29" t="str">
            <v>MLMI 1998-C1</v>
          </cell>
          <cell r="BC29" t="str">
            <v>MLMI</v>
          </cell>
          <cell r="BD29" t="str">
            <v>AAA</v>
          </cell>
          <cell r="BE29">
            <v>1</v>
          </cell>
          <cell r="BF29">
            <v>53</v>
          </cell>
          <cell r="BG29" t="str">
            <v>CMBS Diversified (Conduit + CTL)</v>
          </cell>
          <cell r="BH29">
            <v>40725</v>
          </cell>
          <cell r="BI29" t="str">
            <v>AAA</v>
          </cell>
          <cell r="BJ29">
            <v>0.65</v>
          </cell>
          <cell r="BK29">
            <v>0.7</v>
          </cell>
          <cell r="BL29">
            <v>0.8</v>
          </cell>
          <cell r="BM29">
            <v>0.85</v>
          </cell>
          <cell r="BN29">
            <v>0.85</v>
          </cell>
          <cell r="BO29" t="str">
            <v>AAA</v>
          </cell>
          <cell r="BP29" t="str">
            <v>AAA</v>
          </cell>
          <cell r="BQ29">
            <v>0.19</v>
          </cell>
          <cell r="BR29">
            <v>1</v>
          </cell>
          <cell r="BS29">
            <v>20</v>
          </cell>
          <cell r="BT29" t="str">
            <v>IG</v>
          </cell>
          <cell r="BU29" t="str">
            <v>Senior</v>
          </cell>
          <cell r="BV29" t="str">
            <v>ABS Senior ( &gt; 10% )</v>
          </cell>
          <cell r="BW29" t="str">
            <v>CMBS</v>
          </cell>
          <cell r="BX29" t="str">
            <v>CTL's</v>
          </cell>
          <cell r="BY29">
            <v>41315.377278354405</v>
          </cell>
          <cell r="BZ29">
            <v>0.19</v>
          </cell>
          <cell r="CA29" t="str">
            <v>AAA</v>
          </cell>
          <cell r="CB29">
            <v>3</v>
          </cell>
          <cell r="CC29" t="str">
            <v>CMBS - Credit Tenant Leases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0.4</v>
          </cell>
          <cell r="CJ29">
            <v>0.4</v>
          </cell>
          <cell r="CK29">
            <v>0.4</v>
          </cell>
          <cell r="CL29">
            <v>0.4</v>
          </cell>
          <cell r="CM29">
            <v>0.4</v>
          </cell>
          <cell r="CN29">
            <v>1.3</v>
          </cell>
          <cell r="CP29" t="str">
            <v>MLMI</v>
          </cell>
          <cell r="CQ29" t="str">
            <v>3/1/1998</v>
          </cell>
          <cell r="CR29" t="str">
            <v>GMAC</v>
          </cell>
          <cell r="CS29" t="str">
            <v>GCMC</v>
          </cell>
          <cell r="CT29">
            <v>1</v>
          </cell>
          <cell r="CU29">
            <v>0</v>
          </cell>
          <cell r="CV29" t="str">
            <v>Sub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38013</v>
          </cell>
          <cell r="DF29">
            <v>84.943217665615137</v>
          </cell>
          <cell r="DG29">
            <v>0</v>
          </cell>
          <cell r="DH29">
            <v>1</v>
          </cell>
          <cell r="DI29">
            <v>7925000</v>
          </cell>
          <cell r="DJ29">
            <v>84.943217665615137</v>
          </cell>
          <cell r="DK29">
            <v>8727639.5826249998</v>
          </cell>
          <cell r="DL29">
            <v>8727639.5826249998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7925000</v>
          </cell>
          <cell r="DT29">
            <v>0</v>
          </cell>
          <cell r="DU29" t="b">
            <v>1</v>
          </cell>
          <cell r="DV29" t="str">
            <v>589929PU6 MTGE</v>
          </cell>
          <cell r="DW29" t="str">
            <v>MLMI 1998-C1 A3</v>
          </cell>
          <cell r="DX29" t="str">
            <v>MERRILL LYNCH MORTGAGE INVESTORS, INC.</v>
          </cell>
          <cell r="DY29">
            <v>36.5</v>
          </cell>
          <cell r="DZ29">
            <v>1</v>
          </cell>
          <cell r="EA29" t="str">
            <v>3/1/1998</v>
          </cell>
          <cell r="EB29">
            <v>6.72</v>
          </cell>
          <cell r="EC29" t="str">
            <v>#N/A N Ap</v>
          </cell>
          <cell r="ED29" t="str">
            <v>GCMC</v>
          </cell>
          <cell r="EE29" t="str">
            <v>Aaa</v>
          </cell>
          <cell r="EF29" t="str">
            <v>#N/A N Ap</v>
          </cell>
          <cell r="EG29" t="str">
            <v>AAA</v>
          </cell>
          <cell r="EH29" t="str">
            <v>#N/A N Ap</v>
          </cell>
          <cell r="EI29" t="str">
            <v>#N/A N Ap</v>
          </cell>
          <cell r="EJ29" t="str">
            <v>#N/A N Ap</v>
          </cell>
          <cell r="EK29" t="str">
            <v>6/30/2004</v>
          </cell>
          <cell r="EL29" t="str">
            <v>14 DAYS</v>
          </cell>
          <cell r="EM29" t="str">
            <v>7/15/2004</v>
          </cell>
          <cell r="EN29" t="str">
            <v>8/15/2004</v>
          </cell>
          <cell r="EO29" t="str">
            <v>6/1/2004</v>
          </cell>
          <cell r="EP29" t="str">
            <v>6/30/2004</v>
          </cell>
          <cell r="EQ29" t="str">
            <v>11/15/2026</v>
          </cell>
          <cell r="ER29" t="str">
            <v>#N/A Fld</v>
          </cell>
          <cell r="ES29" t="str">
            <v>7/1/2004</v>
          </cell>
          <cell r="ET29">
            <v>8.59</v>
          </cell>
          <cell r="EU29">
            <v>0</v>
          </cell>
          <cell r="EV29" t="str">
            <v>CPY</v>
          </cell>
          <cell r="EW29" t="str">
            <v>To Worst</v>
          </cell>
          <cell r="EY29" t="str">
            <v>7/1/2004</v>
          </cell>
          <cell r="EZ29">
            <v>0</v>
          </cell>
          <cell r="FA29">
            <v>0</v>
          </cell>
          <cell r="FB29">
            <v>0</v>
          </cell>
          <cell r="FC29">
            <v>38183</v>
          </cell>
          <cell r="FD29">
            <v>5</v>
          </cell>
          <cell r="FE29">
            <v>38214</v>
          </cell>
          <cell r="FF29">
            <v>14</v>
          </cell>
          <cell r="FG29">
            <v>38169</v>
          </cell>
          <cell r="FH29">
            <v>38139</v>
          </cell>
          <cell r="FI29">
            <v>0</v>
          </cell>
          <cell r="FJ29">
            <v>0</v>
          </cell>
          <cell r="FK29" t="b">
            <v>1</v>
          </cell>
          <cell r="FL29" t="str">
            <v>589929PU6</v>
          </cell>
          <cell r="FM29">
            <v>6.7199999999999996E-2</v>
          </cell>
          <cell r="FN29">
            <v>0</v>
          </cell>
          <cell r="FO29">
            <v>8727639.5826249998</v>
          </cell>
          <cell r="FP29">
            <v>8727639.5826249998</v>
          </cell>
          <cell r="FQ29">
            <v>0</v>
          </cell>
          <cell r="FR29">
            <v>8727639.5826249998</v>
          </cell>
          <cell r="FS29">
            <v>0</v>
          </cell>
          <cell r="FT29">
            <v>0</v>
          </cell>
          <cell r="FU29">
            <v>0</v>
          </cell>
          <cell r="FX29">
            <v>1</v>
          </cell>
        </row>
        <row r="30">
          <cell r="A30">
            <v>23</v>
          </cell>
          <cell r="B30" t="str">
            <v>396789EZ8</v>
          </cell>
          <cell r="C30" t="str">
            <v>GCCFC 2003-C2 H</v>
          </cell>
          <cell r="D30">
            <v>3500000</v>
          </cell>
          <cell r="E30">
            <v>1</v>
          </cell>
          <cell r="F30">
            <v>3500000</v>
          </cell>
          <cell r="G30">
            <v>8.7500000000000008E-3</v>
          </cell>
          <cell r="H30" t="str">
            <v>CMBS-Conduit</v>
          </cell>
          <cell r="I30" t="str">
            <v>Bullet</v>
          </cell>
          <cell r="J30">
            <v>130</v>
          </cell>
          <cell r="K30">
            <v>1.001852</v>
          </cell>
          <cell r="L30" t="str">
            <v>Baa3</v>
          </cell>
          <cell r="O30" t="str">
            <v>BBB-</v>
          </cell>
          <cell r="R30" t="str">
            <v>NA</v>
          </cell>
          <cell r="S30">
            <v>9.43</v>
          </cell>
          <cell r="T30">
            <v>9.43</v>
          </cell>
          <cell r="U30">
            <v>11.43</v>
          </cell>
          <cell r="V30">
            <v>12.43</v>
          </cell>
          <cell r="W30">
            <v>12</v>
          </cell>
          <cell r="X30">
            <v>5.8101599999999996E-2</v>
          </cell>
          <cell r="Y30">
            <v>0</v>
          </cell>
          <cell r="Z30">
            <v>49679</v>
          </cell>
          <cell r="AB30">
            <v>9.25</v>
          </cell>
          <cell r="AC30">
            <v>9.43</v>
          </cell>
          <cell r="AD30">
            <v>9.5</v>
          </cell>
          <cell r="AE30">
            <v>6.4619999999999997E-2</v>
          </cell>
          <cell r="AF30">
            <v>6.4828799999999992E-2</v>
          </cell>
          <cell r="AG30">
            <v>6.4909999999999995E-2</v>
          </cell>
          <cell r="AH30">
            <v>5.3308481493199444E-3</v>
          </cell>
          <cell r="AI30">
            <v>0</v>
          </cell>
          <cell r="AJ30">
            <v>500</v>
          </cell>
          <cell r="AK30">
            <v>1</v>
          </cell>
          <cell r="AL30">
            <v>0</v>
          </cell>
          <cell r="AM30" t="str">
            <v>Baa3</v>
          </cell>
          <cell r="AN30">
            <v>19</v>
          </cell>
          <cell r="AO30" t="str">
            <v>ABS-CMBS Conduit</v>
          </cell>
          <cell r="AP30" t="str">
            <v>ABS-CMBS Conduit</v>
          </cell>
          <cell r="AQ30">
            <v>1.4999999999999999E-2</v>
          </cell>
          <cell r="AR30" t="str">
            <v>Baa3</v>
          </cell>
          <cell r="AS30" t="str">
            <v>Baa3</v>
          </cell>
          <cell r="AT30" t="str">
            <v>Baa3</v>
          </cell>
          <cell r="AU30">
            <v>0.2</v>
          </cell>
          <cell r="AV30">
            <v>610</v>
          </cell>
          <cell r="AW30">
            <v>3.0635000000000003E-2</v>
          </cell>
          <cell r="AX30">
            <v>3.8293750000000001E-2</v>
          </cell>
          <cell r="AY30">
            <v>3.9863076157742573E-2</v>
          </cell>
          <cell r="AZ30">
            <v>0</v>
          </cell>
          <cell r="BA30">
            <v>37956</v>
          </cell>
          <cell r="BB30" t="str">
            <v>GCCFC 2003-C2</v>
          </cell>
          <cell r="BC30" t="str">
            <v>GCCFC</v>
          </cell>
          <cell r="BD30" t="str">
            <v>BBB-</v>
          </cell>
          <cell r="BE30">
            <v>610</v>
          </cell>
          <cell r="BF30">
            <v>53</v>
          </cell>
          <cell r="BG30" t="str">
            <v>CMBS Diversified (Conduit + CTL)</v>
          </cell>
          <cell r="BH30">
            <v>40725</v>
          </cell>
          <cell r="BI30" t="str">
            <v>BBB</v>
          </cell>
          <cell r="BJ30">
            <v>0.3</v>
          </cell>
          <cell r="BK30">
            <v>0.35</v>
          </cell>
          <cell r="BL30">
            <v>0.4</v>
          </cell>
          <cell r="BM30">
            <v>0.45</v>
          </cell>
          <cell r="BN30">
            <v>0.5</v>
          </cell>
          <cell r="BO30" t="str">
            <v>BBB-</v>
          </cell>
          <cell r="BP30" t="str">
            <v>BBB-</v>
          </cell>
          <cell r="BQ30">
            <v>7.26</v>
          </cell>
          <cell r="BR30">
            <v>1</v>
          </cell>
          <cell r="BS30">
            <v>21</v>
          </cell>
          <cell r="BT30" t="str">
            <v>IG</v>
          </cell>
          <cell r="BU30" t="str">
            <v>Sub</v>
          </cell>
          <cell r="BV30" t="str">
            <v>ABS Mezzanine IG ( &lt; 10%)</v>
          </cell>
          <cell r="BW30" t="str">
            <v>CMBS</v>
          </cell>
          <cell r="BX30" t="str">
            <v>Conduit</v>
          </cell>
          <cell r="BY30">
            <v>41601.519999999997</v>
          </cell>
          <cell r="BZ30">
            <v>7.26</v>
          </cell>
          <cell r="CA30" t="str">
            <v>BBB-</v>
          </cell>
          <cell r="CB30">
            <v>2</v>
          </cell>
          <cell r="CC30" t="str">
            <v>CMBS - Conduit</v>
          </cell>
          <cell r="CD30">
            <v>2</v>
          </cell>
          <cell r="CE30">
            <v>2</v>
          </cell>
          <cell r="CF30">
            <v>1</v>
          </cell>
          <cell r="CG30">
            <v>0</v>
          </cell>
          <cell r="CH30">
            <v>0</v>
          </cell>
          <cell r="CI30">
            <v>0.2</v>
          </cell>
          <cell r="CJ30">
            <v>0.2</v>
          </cell>
          <cell r="CK30">
            <v>0.3</v>
          </cell>
          <cell r="CL30">
            <v>0.4</v>
          </cell>
          <cell r="CM30">
            <v>0.4</v>
          </cell>
          <cell r="CN30">
            <v>20</v>
          </cell>
          <cell r="CP30" t="str">
            <v>GCCFC</v>
          </cell>
          <cell r="CQ30" t="str">
            <v>12/1/2003</v>
          </cell>
          <cell r="CR30" t="str">
            <v>Wachovia</v>
          </cell>
          <cell r="CS30" t="str">
            <v>WAB</v>
          </cell>
          <cell r="CT30">
            <v>1</v>
          </cell>
          <cell r="CU30">
            <v>0</v>
          </cell>
          <cell r="CV30" t="str">
            <v>Sub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37978</v>
          </cell>
          <cell r="DF30">
            <v>130</v>
          </cell>
          <cell r="DG30">
            <v>0</v>
          </cell>
          <cell r="DH30">
            <v>1</v>
          </cell>
          <cell r="DI30">
            <v>3500000</v>
          </cell>
          <cell r="DJ30">
            <v>130</v>
          </cell>
          <cell r="DK30">
            <v>3506482</v>
          </cell>
          <cell r="DL30">
            <v>3506482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3500000</v>
          </cell>
          <cell r="DT30">
            <v>0</v>
          </cell>
          <cell r="DU30" t="b">
            <v>1</v>
          </cell>
          <cell r="DV30" t="str">
            <v>396789EZ8 MTGE</v>
          </cell>
          <cell r="DW30" t="str">
            <v>GCCFC 2003-C2 H</v>
          </cell>
          <cell r="DX30" t="str">
            <v>GREENWICH CAPITAL COMMERCIAL FUNDING CORP.</v>
          </cell>
          <cell r="DY30">
            <v>1.5</v>
          </cell>
          <cell r="DZ30">
            <v>1</v>
          </cell>
          <cell r="EA30" t="str">
            <v>12/1/2003</v>
          </cell>
          <cell r="EB30">
            <v>5.9109999999999996</v>
          </cell>
          <cell r="EC30" t="str">
            <v>#N/A N Ap</v>
          </cell>
          <cell r="ED30" t="str">
            <v>WAB</v>
          </cell>
          <cell r="EE30" t="str">
            <v>Baa3e</v>
          </cell>
          <cell r="EF30" t="str">
            <v>#N/A N Ap</v>
          </cell>
          <cell r="EG30" t="str">
            <v>BBB-</v>
          </cell>
          <cell r="EH30" t="str">
            <v>#N/A N Ap</v>
          </cell>
          <cell r="EI30" t="str">
            <v>#N/A N Ap</v>
          </cell>
          <cell r="EJ30" t="str">
            <v>#N/A N Ap</v>
          </cell>
          <cell r="EK30" t="str">
            <v>6/30/2004</v>
          </cell>
          <cell r="EL30" t="str">
            <v>4 DAYS</v>
          </cell>
          <cell r="EM30" t="str">
            <v>7/5/2004</v>
          </cell>
          <cell r="EN30" t="str">
            <v>8/5/2004</v>
          </cell>
          <cell r="EO30" t="str">
            <v>6/1/2004</v>
          </cell>
          <cell r="EP30" t="str">
            <v>6/30/2004</v>
          </cell>
          <cell r="EQ30" t="str">
            <v>1/5/2036</v>
          </cell>
          <cell r="ER30" t="str">
            <v>#N/A Fld</v>
          </cell>
          <cell r="ES30" t="str">
            <v>7/1/2004</v>
          </cell>
          <cell r="ET30">
            <v>9.43</v>
          </cell>
          <cell r="EU30">
            <v>0</v>
          </cell>
          <cell r="EV30" t="str">
            <v>CPY</v>
          </cell>
          <cell r="EW30" t="str">
            <v>To Worst</v>
          </cell>
          <cell r="EY30" t="str">
            <v>7/1/2004</v>
          </cell>
          <cell r="EZ30">
            <v>0</v>
          </cell>
          <cell r="FA30">
            <v>0</v>
          </cell>
          <cell r="FB30">
            <v>0</v>
          </cell>
          <cell r="FC30">
            <v>38173</v>
          </cell>
          <cell r="FD30">
            <v>2</v>
          </cell>
          <cell r="FE30">
            <v>38204</v>
          </cell>
          <cell r="FF30">
            <v>4</v>
          </cell>
          <cell r="FG30">
            <v>38169</v>
          </cell>
          <cell r="FH30">
            <v>38139</v>
          </cell>
          <cell r="FI30">
            <v>0</v>
          </cell>
          <cell r="FJ30">
            <v>0</v>
          </cell>
          <cell r="FK30" t="b">
            <v>1</v>
          </cell>
          <cell r="FL30" t="str">
            <v>396789EZ8</v>
          </cell>
          <cell r="FM30">
            <v>5.8101599999999996E-2</v>
          </cell>
          <cell r="FN30">
            <v>0</v>
          </cell>
          <cell r="FO30">
            <v>3506482</v>
          </cell>
          <cell r="FP30">
            <v>3506482</v>
          </cell>
          <cell r="FQ30">
            <v>0</v>
          </cell>
          <cell r="FR30">
            <v>3506482</v>
          </cell>
          <cell r="FS30">
            <v>0</v>
          </cell>
          <cell r="FT30">
            <v>0</v>
          </cell>
          <cell r="FU30">
            <v>0</v>
          </cell>
          <cell r="FX30">
            <v>610</v>
          </cell>
        </row>
        <row r="31">
          <cell r="A31">
            <v>24</v>
          </cell>
          <cell r="B31" t="str">
            <v>63859CCK7</v>
          </cell>
          <cell r="C31" t="str">
            <v>NLFC 1999-LTL1 D</v>
          </cell>
          <cell r="D31">
            <v>5780731</v>
          </cell>
          <cell r="E31">
            <v>1</v>
          </cell>
          <cell r="F31">
            <v>5780731</v>
          </cell>
          <cell r="G31">
            <v>1.44518275E-2</v>
          </cell>
          <cell r="H31" t="str">
            <v>CTL</v>
          </cell>
          <cell r="I31" t="str">
            <v>63859CCK7</v>
          </cell>
          <cell r="J31">
            <v>499.62068984009113</v>
          </cell>
          <cell r="K31">
            <v>0.72692234618284002</v>
          </cell>
          <cell r="L31" t="str">
            <v>NA</v>
          </cell>
          <cell r="M31" t="str">
            <v>Baa3</v>
          </cell>
          <cell r="O31" t="str">
            <v>BBB</v>
          </cell>
          <cell r="R31" t="str">
            <v>NA</v>
          </cell>
          <cell r="S31">
            <v>14.97997245970538</v>
          </cell>
          <cell r="T31">
            <v>14.96</v>
          </cell>
          <cell r="U31" t="str">
            <v>schedule</v>
          </cell>
          <cell r="V31" t="str">
            <v>schedule</v>
          </cell>
          <cell r="W31">
            <v>12</v>
          </cell>
          <cell r="X31">
            <v>6.4500000000000002E-2</v>
          </cell>
          <cell r="Y31">
            <v>0</v>
          </cell>
          <cell r="Z31">
            <v>46044</v>
          </cell>
          <cell r="AB31">
            <v>14.75</v>
          </cell>
          <cell r="AC31">
            <v>14.97997245970538</v>
          </cell>
          <cell r="AD31">
            <v>15</v>
          </cell>
          <cell r="AE31">
            <v>0.10510206898400912</v>
          </cell>
          <cell r="AF31">
            <v>0.10510206898400912</v>
          </cell>
          <cell r="AG31">
            <v>0.10510206898400912</v>
          </cell>
          <cell r="AH31">
            <v>8.5726656738553952E-3</v>
          </cell>
          <cell r="AI31">
            <v>0</v>
          </cell>
          <cell r="AJ31">
            <v>500</v>
          </cell>
          <cell r="AK31">
            <v>1</v>
          </cell>
          <cell r="AL31">
            <v>0</v>
          </cell>
          <cell r="AM31" t="str">
            <v>Baa3</v>
          </cell>
          <cell r="AN31">
            <v>21</v>
          </cell>
          <cell r="AO31" t="str">
            <v>ABS-CMBS CTL</v>
          </cell>
          <cell r="AP31" t="str">
            <v>ABS-CMBS CTL</v>
          </cell>
          <cell r="AQ31">
            <v>6.2E-2</v>
          </cell>
          <cell r="AR31" t="str">
            <v>Baa3</v>
          </cell>
          <cell r="AS31" t="str">
            <v>Baa3</v>
          </cell>
          <cell r="AT31" t="str">
            <v>Baa3</v>
          </cell>
          <cell r="AU31">
            <v>0.35</v>
          </cell>
          <cell r="AV31">
            <v>610</v>
          </cell>
          <cell r="AW31">
            <v>5.9512766252679941E-2</v>
          </cell>
          <cell r="AX31">
            <v>9.1558101927199903E-2</v>
          </cell>
          <cell r="AY31">
            <v>9.142843070861488E-2</v>
          </cell>
          <cell r="AZ31">
            <v>5780731</v>
          </cell>
          <cell r="BA31">
            <v>36206</v>
          </cell>
          <cell r="BB31" t="str">
            <v>NLFC 1999-LTL1</v>
          </cell>
          <cell r="BC31" t="str">
            <v>NLFC</v>
          </cell>
          <cell r="BD31" t="str">
            <v>BBB</v>
          </cell>
          <cell r="BE31">
            <v>360</v>
          </cell>
          <cell r="BF31">
            <v>53</v>
          </cell>
          <cell r="BG31" t="str">
            <v>CMBS Diversified (Conduit + CTL)</v>
          </cell>
          <cell r="BH31">
            <v>40725</v>
          </cell>
          <cell r="BI31" t="str">
            <v>BBB</v>
          </cell>
          <cell r="BJ31">
            <v>0.3</v>
          </cell>
          <cell r="BK31">
            <v>0.35</v>
          </cell>
          <cell r="BL31">
            <v>0.4</v>
          </cell>
          <cell r="BM31">
            <v>0.45</v>
          </cell>
          <cell r="BN31">
            <v>0.5</v>
          </cell>
          <cell r="BO31" t="str">
            <v>BBB</v>
          </cell>
          <cell r="BP31" t="str">
            <v>BBB</v>
          </cell>
          <cell r="BQ31">
            <v>3.74</v>
          </cell>
          <cell r="BR31">
            <v>1</v>
          </cell>
          <cell r="BS31">
            <v>22</v>
          </cell>
          <cell r="BT31" t="str">
            <v>IG</v>
          </cell>
          <cell r="BU31" t="str">
            <v>Sub</v>
          </cell>
          <cell r="BV31" t="str">
            <v>ABS Mezzanine IG ( &lt; 10%)</v>
          </cell>
          <cell r="BW31" t="str">
            <v>CMBS</v>
          </cell>
          <cell r="BX31" t="str">
            <v>CTL's</v>
          </cell>
          <cell r="BY31">
            <v>43621.709975332757</v>
          </cell>
          <cell r="BZ31">
            <v>3.74</v>
          </cell>
          <cell r="CA31" t="str">
            <v>BBB</v>
          </cell>
          <cell r="CB31">
            <v>3</v>
          </cell>
          <cell r="CC31" t="str">
            <v>CMBS - Credit Tenant Leases</v>
          </cell>
          <cell r="CD31">
            <v>2</v>
          </cell>
          <cell r="CE31">
            <v>2</v>
          </cell>
          <cell r="CF31">
            <v>1</v>
          </cell>
          <cell r="CG31">
            <v>0</v>
          </cell>
          <cell r="CH31">
            <v>0</v>
          </cell>
          <cell r="CI31">
            <v>0.2</v>
          </cell>
          <cell r="CJ31">
            <v>0.2</v>
          </cell>
          <cell r="CK31">
            <v>0.3</v>
          </cell>
          <cell r="CL31">
            <v>0.4</v>
          </cell>
          <cell r="CM31">
            <v>0.4</v>
          </cell>
          <cell r="CN31">
            <v>14</v>
          </cell>
          <cell r="CP31" t="str">
            <v>NLFC</v>
          </cell>
          <cell r="CQ31" t="str">
            <v>2/15/1999</v>
          </cell>
          <cell r="CR31" t="str">
            <v>Midland</v>
          </cell>
          <cell r="CS31" t="str">
            <v>MLS</v>
          </cell>
          <cell r="CT31">
            <v>1</v>
          </cell>
          <cell r="CU31">
            <v>0</v>
          </cell>
          <cell r="CV31" t="str">
            <v>Sub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37971</v>
          </cell>
          <cell r="DF31">
            <v>499.62068984009113</v>
          </cell>
          <cell r="DG31">
            <v>0</v>
          </cell>
          <cell r="DH31">
            <v>1</v>
          </cell>
          <cell r="DI31">
            <v>5780731</v>
          </cell>
          <cell r="DJ31">
            <v>499.62068984009113</v>
          </cell>
          <cell r="DK31">
            <v>4202142.5411718749</v>
          </cell>
          <cell r="DL31">
            <v>4218713.9700385416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1</v>
          </cell>
          <cell r="DR31">
            <v>0</v>
          </cell>
          <cell r="DS31">
            <v>5780731</v>
          </cell>
          <cell r="DT31">
            <v>0</v>
          </cell>
          <cell r="DU31" t="b">
            <v>1</v>
          </cell>
          <cell r="DV31" t="str">
            <v>63859CCK7 MTGE</v>
          </cell>
          <cell r="DW31" t="str">
            <v>NLFC 1999-LTL1 D</v>
          </cell>
          <cell r="DX31" t="str">
            <v>NATIONSLINK FUNDING CORPORATION</v>
          </cell>
          <cell r="DY31">
            <v>6.2</v>
          </cell>
          <cell r="DZ31">
            <v>1</v>
          </cell>
          <cell r="EA31" t="str">
            <v>2/15/1999</v>
          </cell>
          <cell r="EB31">
            <v>6.45</v>
          </cell>
          <cell r="EC31" t="str">
            <v>#N/A N Ap</v>
          </cell>
          <cell r="ED31" t="str">
            <v>MLS</v>
          </cell>
          <cell r="EE31" t="str">
            <v>#N/A N Ap</v>
          </cell>
          <cell r="EF31" t="str">
            <v>#N/A N Ap</v>
          </cell>
          <cell r="EG31" t="str">
            <v>BBB</v>
          </cell>
          <cell r="EH31" t="str">
            <v>#N/A N Ap</v>
          </cell>
          <cell r="EI31" t="str">
            <v>#N/A N Ap</v>
          </cell>
          <cell r="EJ31" t="str">
            <v>#N/A N Ap</v>
          </cell>
          <cell r="EK31" t="str">
            <v>7/15/2004</v>
          </cell>
          <cell r="EL31" t="str">
            <v>7 DAYS</v>
          </cell>
          <cell r="EM31" t="str">
            <v>6/22/2004</v>
          </cell>
          <cell r="EN31" t="str">
            <v>7/22/2004</v>
          </cell>
          <cell r="EO31" t="str">
            <v>6/15/2004</v>
          </cell>
          <cell r="EP31" t="str">
            <v>7/14/2004</v>
          </cell>
          <cell r="EQ31" t="str">
            <v>1/22/2026</v>
          </cell>
          <cell r="ER31" t="str">
            <v>#N/A Fld</v>
          </cell>
          <cell r="ES31" t="str">
            <v>7/1/2004</v>
          </cell>
          <cell r="ET31">
            <v>14.96</v>
          </cell>
          <cell r="EU31">
            <v>0</v>
          </cell>
          <cell r="EV31" t="str">
            <v>CPY</v>
          </cell>
          <cell r="EW31" t="str">
            <v>To Worst</v>
          </cell>
          <cell r="EY31" t="str">
            <v>7/1/2004</v>
          </cell>
          <cell r="EZ31">
            <v>0.2866667</v>
          </cell>
          <cell r="FA31">
            <v>16</v>
          </cell>
          <cell r="FB31">
            <v>16571.430793576998</v>
          </cell>
          <cell r="FC31">
            <v>38190</v>
          </cell>
          <cell r="FD31">
            <v>5</v>
          </cell>
          <cell r="FE31">
            <v>38190</v>
          </cell>
          <cell r="FF31">
            <v>7</v>
          </cell>
          <cell r="FG31">
            <v>38153</v>
          </cell>
          <cell r="FH31">
            <v>38122</v>
          </cell>
          <cell r="FI31">
            <v>16</v>
          </cell>
          <cell r="FJ31">
            <v>16</v>
          </cell>
          <cell r="FK31" t="b">
            <v>1</v>
          </cell>
          <cell r="FL31" t="str">
            <v>63859CCK7</v>
          </cell>
          <cell r="FM31">
            <v>6.4500000000000002E-2</v>
          </cell>
          <cell r="FN31">
            <v>16571.428866666665</v>
          </cell>
          <cell r="FO31">
            <v>4202142.5411718749</v>
          </cell>
          <cell r="FP31">
            <v>4218713.9700385416</v>
          </cell>
          <cell r="FQ31">
            <v>0</v>
          </cell>
          <cell r="FR31">
            <v>4202142.5411718749</v>
          </cell>
          <cell r="FS31">
            <v>16571.428866666665</v>
          </cell>
          <cell r="FT31">
            <v>0</v>
          </cell>
          <cell r="FU31">
            <v>0</v>
          </cell>
          <cell r="FX31">
            <v>100000</v>
          </cell>
        </row>
        <row r="32">
          <cell r="A32">
            <v>25</v>
          </cell>
          <cell r="B32" t="str">
            <v>22541N2M0</v>
          </cell>
          <cell r="C32" t="str">
            <v>CSFB 2003-CK2 K</v>
          </cell>
          <cell r="D32">
            <v>3000000</v>
          </cell>
          <cell r="E32">
            <v>1</v>
          </cell>
          <cell r="F32">
            <v>3000000</v>
          </cell>
          <cell r="G32">
            <v>7.4999999999999997E-3</v>
          </cell>
          <cell r="H32" t="str">
            <v>CMBS-Conduit</v>
          </cell>
          <cell r="I32" t="str">
            <v>Bullet</v>
          </cell>
          <cell r="J32">
            <v>350</v>
          </cell>
          <cell r="K32">
            <v>0.79718750000000005</v>
          </cell>
          <cell r="L32" t="str">
            <v>Ba2</v>
          </cell>
          <cell r="O32" t="str">
            <v>NA</v>
          </cell>
          <cell r="Q32" t="str">
            <v>B</v>
          </cell>
          <cell r="R32" t="str">
            <v>BB</v>
          </cell>
          <cell r="S32">
            <v>8.7100000000000009</v>
          </cell>
          <cell r="T32">
            <v>8.7100000000000009</v>
          </cell>
          <cell r="U32">
            <v>10.71</v>
          </cell>
          <cell r="V32">
            <v>11.71</v>
          </cell>
          <cell r="W32">
            <v>12</v>
          </cell>
          <cell r="X32">
            <v>4.8980000000000003E-2</v>
          </cell>
          <cell r="Y32">
            <v>0</v>
          </cell>
          <cell r="Z32">
            <v>49749</v>
          </cell>
          <cell r="AB32">
            <v>8.5</v>
          </cell>
          <cell r="AC32">
            <v>8.7100000000000009</v>
          </cell>
          <cell r="AD32">
            <v>8.75</v>
          </cell>
          <cell r="AE32">
            <v>8.5760000000000003E-2</v>
          </cell>
          <cell r="AF32">
            <v>8.5986800000000002E-2</v>
          </cell>
          <cell r="AG32">
            <v>8.6029999999999995E-2</v>
          </cell>
          <cell r="AH32">
            <v>7.0404764533777975E-3</v>
          </cell>
          <cell r="AI32">
            <v>0</v>
          </cell>
          <cell r="AJ32">
            <v>500</v>
          </cell>
          <cell r="AK32">
            <v>1</v>
          </cell>
          <cell r="AL32">
            <v>0</v>
          </cell>
          <cell r="AM32" t="str">
            <v>Ba2</v>
          </cell>
          <cell r="AN32">
            <v>20</v>
          </cell>
          <cell r="AO32" t="str">
            <v>ABS-CMBS Conduit BIG</v>
          </cell>
          <cell r="AP32" t="str">
            <v>ABS-CMBS Conduit</v>
          </cell>
          <cell r="AQ32">
            <v>1.7000000000000001E-2</v>
          </cell>
          <cell r="AR32" t="str">
            <v>Ba2</v>
          </cell>
          <cell r="AS32" t="str">
            <v>Ba2</v>
          </cell>
          <cell r="AT32" t="str">
            <v>Ba2</v>
          </cell>
          <cell r="AU32">
            <v>0.1</v>
          </cell>
          <cell r="AV32">
            <v>1350</v>
          </cell>
          <cell r="AW32">
            <v>6.9575000000000012E-2</v>
          </cell>
          <cell r="AX32">
            <v>7.7305555555555572E-2</v>
          </cell>
          <cell r="AY32">
            <v>7.555806947501327E-2</v>
          </cell>
          <cell r="AZ32">
            <v>0</v>
          </cell>
          <cell r="BA32">
            <v>37712</v>
          </cell>
          <cell r="BB32" t="str">
            <v>CSFB 2003-CK2</v>
          </cell>
          <cell r="BC32" t="str">
            <v>CSFB</v>
          </cell>
          <cell r="BD32" t="str">
            <v>B</v>
          </cell>
          <cell r="BE32">
            <v>2720</v>
          </cell>
          <cell r="BF32">
            <v>53</v>
          </cell>
          <cell r="BG32" t="str">
            <v>CMBS Diversified (Conduit + CTL)</v>
          </cell>
          <cell r="BH32">
            <v>40725</v>
          </cell>
          <cell r="BI32" t="str">
            <v>B</v>
          </cell>
          <cell r="BJ32">
            <v>2.5000000000000001E-2</v>
          </cell>
          <cell r="BK32">
            <v>0.05</v>
          </cell>
          <cell r="BL32">
            <v>0.05</v>
          </cell>
          <cell r="BM32">
            <v>0.1</v>
          </cell>
          <cell r="BN32">
            <v>0.1</v>
          </cell>
          <cell r="BO32"/>
          <cell r="BP32" t="str">
            <v>BB</v>
          </cell>
          <cell r="BQ32">
            <v>13.53</v>
          </cell>
          <cell r="BR32">
            <v>1</v>
          </cell>
          <cell r="BS32">
            <v>23</v>
          </cell>
          <cell r="BT32" t="str">
            <v>Non IG</v>
          </cell>
          <cell r="BU32" t="str">
            <v>Sub</v>
          </cell>
          <cell r="BV32" t="str">
            <v>ABS Non IG ( &lt; 10%)</v>
          </cell>
          <cell r="BW32" t="str">
            <v>CMBS</v>
          </cell>
          <cell r="BX32" t="str">
            <v>Conduit</v>
          </cell>
          <cell r="BY32">
            <v>41339.440000000002</v>
          </cell>
          <cell r="BZ32">
            <v>13.53</v>
          </cell>
          <cell r="CA32" t="str">
            <v>BB</v>
          </cell>
          <cell r="CB32">
            <v>2</v>
          </cell>
          <cell r="CC32" t="str">
            <v>CMBS - Conduit</v>
          </cell>
          <cell r="CD32">
            <v>2</v>
          </cell>
          <cell r="CE32">
            <v>2</v>
          </cell>
          <cell r="CF32">
            <v>2</v>
          </cell>
          <cell r="CG32">
            <v>1</v>
          </cell>
          <cell r="CH32">
            <v>0</v>
          </cell>
          <cell r="CI32">
            <v>0.2</v>
          </cell>
          <cell r="CJ32">
            <v>0.2</v>
          </cell>
          <cell r="CK32">
            <v>0.2</v>
          </cell>
          <cell r="CL32">
            <v>0.3</v>
          </cell>
          <cell r="CM32">
            <v>0.4</v>
          </cell>
          <cell r="CN32">
            <v>43.5</v>
          </cell>
          <cell r="CP32" t="str">
            <v>CSFB</v>
          </cell>
          <cell r="CQ32" t="str">
            <v>4/1/2003</v>
          </cell>
          <cell r="CR32" t="str">
            <v>Key Corp</v>
          </cell>
          <cell r="CS32" t="str">
            <v>KRC</v>
          </cell>
          <cell r="CT32">
            <v>1</v>
          </cell>
          <cell r="CU32">
            <v>0</v>
          </cell>
          <cell r="CV32" t="str">
            <v>Sub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37970</v>
          </cell>
          <cell r="DF32">
            <v>350</v>
          </cell>
          <cell r="DG32">
            <v>0</v>
          </cell>
          <cell r="DH32">
            <v>1</v>
          </cell>
          <cell r="DI32">
            <v>3000000</v>
          </cell>
          <cell r="DJ32">
            <v>350</v>
          </cell>
          <cell r="DK32">
            <v>2391562.5</v>
          </cell>
          <cell r="DL32">
            <v>2391562.5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1</v>
          </cell>
          <cell r="DR32">
            <v>0</v>
          </cell>
          <cell r="DS32">
            <v>0</v>
          </cell>
          <cell r="DT32">
            <v>3000000</v>
          </cell>
          <cell r="DU32" t="b">
            <v>1</v>
          </cell>
          <cell r="DV32" t="str">
            <v>22541N2M0 MTGE</v>
          </cell>
          <cell r="DW32" t="str">
            <v>CSFB 2003-CK2 K</v>
          </cell>
          <cell r="DX32" t="str">
            <v>CS FIRST BOSTON MORTGAGE SECURITIES CORP.</v>
          </cell>
          <cell r="DY32">
            <v>1.7</v>
          </cell>
          <cell r="DZ32">
            <v>1</v>
          </cell>
          <cell r="EA32" t="str">
            <v>4/1/2003</v>
          </cell>
          <cell r="EB32">
            <v>4.8979999999999997</v>
          </cell>
          <cell r="EC32" t="str">
            <v>#N/A N Ap</v>
          </cell>
          <cell r="ED32" t="str">
            <v>KRC</v>
          </cell>
          <cell r="EE32" t="str">
            <v>Ba2</v>
          </cell>
          <cell r="EF32" t="str">
            <v>#N/A N Ap</v>
          </cell>
          <cell r="EG32" t="str">
            <v>#N/A N Ap</v>
          </cell>
          <cell r="EH32" t="str">
            <v>#N/A N Ap</v>
          </cell>
          <cell r="EI32" t="str">
            <v>BB</v>
          </cell>
          <cell r="EJ32" t="str">
            <v>#N/A N Ap</v>
          </cell>
          <cell r="EK32" t="str">
            <v>6/30/2004</v>
          </cell>
          <cell r="EL32" t="str">
            <v>14 DAYS</v>
          </cell>
          <cell r="EM32" t="str">
            <v>7/15/2004</v>
          </cell>
          <cell r="EN32" t="str">
            <v>8/15/2004</v>
          </cell>
          <cell r="EO32" t="str">
            <v>6/1/2004</v>
          </cell>
          <cell r="EP32" t="str">
            <v>6/30/2004</v>
          </cell>
          <cell r="EQ32" t="str">
            <v>3/15/2036</v>
          </cell>
          <cell r="ER32" t="str">
            <v>#N/A Fld</v>
          </cell>
          <cell r="ES32" t="str">
            <v>7/1/2004</v>
          </cell>
          <cell r="ET32">
            <v>8.7100000000000009</v>
          </cell>
          <cell r="EU32">
            <v>0</v>
          </cell>
          <cell r="EV32" t="str">
            <v>CPY</v>
          </cell>
          <cell r="EW32" t="str">
            <v>To Worst</v>
          </cell>
          <cell r="EY32" t="str">
            <v>7/1/2004</v>
          </cell>
          <cell r="EZ32">
            <v>0</v>
          </cell>
          <cell r="FA32">
            <v>0</v>
          </cell>
          <cell r="FB32">
            <v>0</v>
          </cell>
          <cell r="FC32">
            <v>38183</v>
          </cell>
          <cell r="FD32">
            <v>5</v>
          </cell>
          <cell r="FE32">
            <v>38214</v>
          </cell>
          <cell r="FF32">
            <v>14</v>
          </cell>
          <cell r="FG32">
            <v>38169</v>
          </cell>
          <cell r="FH32">
            <v>38139</v>
          </cell>
          <cell r="FI32">
            <v>0</v>
          </cell>
          <cell r="FJ32">
            <v>0</v>
          </cell>
          <cell r="FK32" t="b">
            <v>1</v>
          </cell>
          <cell r="FL32" t="str">
            <v>22541N2M0</v>
          </cell>
          <cell r="FM32">
            <v>4.8980000000000003E-2</v>
          </cell>
          <cell r="FN32">
            <v>0</v>
          </cell>
          <cell r="FO32">
            <v>2391562.5</v>
          </cell>
          <cell r="FP32">
            <v>2391562.5</v>
          </cell>
          <cell r="FQ32">
            <v>0</v>
          </cell>
          <cell r="FR32">
            <v>2391562.5</v>
          </cell>
          <cell r="FS32">
            <v>0</v>
          </cell>
          <cell r="FT32">
            <v>0</v>
          </cell>
          <cell r="FU32">
            <v>0</v>
          </cell>
          <cell r="FX32">
            <v>1350</v>
          </cell>
        </row>
        <row r="33">
          <cell r="A33">
            <v>26</v>
          </cell>
          <cell r="B33" t="str">
            <v>361849ZE5</v>
          </cell>
          <cell r="C33" t="str">
            <v>GMACC 2003-C2 J</v>
          </cell>
          <cell r="D33">
            <v>5000000</v>
          </cell>
          <cell r="E33">
            <v>1</v>
          </cell>
          <cell r="F33">
            <v>5000000</v>
          </cell>
          <cell r="G33">
            <v>1.2500000000000001E-2</v>
          </cell>
          <cell r="H33" t="str">
            <v>CMBS-Conduit</v>
          </cell>
          <cell r="I33" t="str">
            <v>Bullet</v>
          </cell>
          <cell r="J33">
            <v>315</v>
          </cell>
          <cell r="K33">
            <v>0.84425781249999998</v>
          </cell>
          <cell r="L33" t="str">
            <v>NA</v>
          </cell>
          <cell r="M33" t="str">
            <v>Ba3</v>
          </cell>
          <cell r="O33" t="str">
            <v>BB+</v>
          </cell>
          <cell r="R33" t="str">
            <v>BB+</v>
          </cell>
          <cell r="S33">
            <v>9.11</v>
          </cell>
          <cell r="T33">
            <v>9.11</v>
          </cell>
          <cell r="U33">
            <v>11.11</v>
          </cell>
          <cell r="V33">
            <v>12.11</v>
          </cell>
          <cell r="W33">
            <v>12</v>
          </cell>
          <cell r="X33">
            <v>5.2962300000000004E-2</v>
          </cell>
          <cell r="Y33">
            <v>0</v>
          </cell>
          <cell r="Z33">
            <v>51266</v>
          </cell>
          <cell r="AB33">
            <v>9</v>
          </cell>
          <cell r="AC33">
            <v>9.11</v>
          </cell>
          <cell r="AD33">
            <v>9.25</v>
          </cell>
          <cell r="AE33">
            <v>8.2830000000000001E-2</v>
          </cell>
          <cell r="AF33">
            <v>8.2957600000000006E-2</v>
          </cell>
          <cell r="AG33">
            <v>8.3119999999999999E-2</v>
          </cell>
          <cell r="AH33">
            <v>6.7965971191981112E-3</v>
          </cell>
          <cell r="AI33">
            <v>0</v>
          </cell>
          <cell r="AJ33">
            <v>500</v>
          </cell>
          <cell r="AK33">
            <v>1</v>
          </cell>
          <cell r="AL33">
            <v>0</v>
          </cell>
          <cell r="AM33" t="str">
            <v>Ba3</v>
          </cell>
          <cell r="AN33">
            <v>20</v>
          </cell>
          <cell r="AO33" t="str">
            <v>ABS-CMBS Conduit BIG</v>
          </cell>
          <cell r="AP33" t="str">
            <v>ABS-CMBS Conduit</v>
          </cell>
          <cell r="AQ33">
            <v>1.6E-2</v>
          </cell>
          <cell r="AR33" t="str">
            <v>Ba3</v>
          </cell>
          <cell r="AS33" t="str">
            <v>Ba3</v>
          </cell>
          <cell r="AT33" t="str">
            <v>Ba3</v>
          </cell>
          <cell r="AU33">
            <v>0.1</v>
          </cell>
          <cell r="AV33">
            <v>1766</v>
          </cell>
          <cell r="AW33">
            <v>9.1905000000000001E-2</v>
          </cell>
          <cell r="AX33">
            <v>0.10211666666666666</v>
          </cell>
          <cell r="AY33">
            <v>0.10275854262266822</v>
          </cell>
          <cell r="AZ33">
            <v>5000000</v>
          </cell>
          <cell r="BA33">
            <v>37834</v>
          </cell>
          <cell r="BB33" t="str">
            <v>GMACC 2003-C2</v>
          </cell>
          <cell r="BC33" t="str">
            <v>GMACC</v>
          </cell>
          <cell r="BD33" t="str">
            <v>BB+</v>
          </cell>
          <cell r="BE33">
            <v>940</v>
          </cell>
          <cell r="BF33">
            <v>53</v>
          </cell>
          <cell r="BG33" t="str">
            <v>CMBS Diversified (Conduit + CTL)</v>
          </cell>
          <cell r="BH33">
            <v>40725</v>
          </cell>
          <cell r="BI33" t="str">
            <v>BB</v>
          </cell>
          <cell r="BJ33">
            <v>0.1</v>
          </cell>
          <cell r="BK33">
            <v>0.1</v>
          </cell>
          <cell r="BL33">
            <v>0.1</v>
          </cell>
          <cell r="BM33">
            <v>0.25</v>
          </cell>
          <cell r="BN33">
            <v>0.35</v>
          </cell>
          <cell r="BO33"/>
          <cell r="BP33" t="str">
            <v>BB+</v>
          </cell>
          <cell r="BQ33">
            <v>10.18</v>
          </cell>
          <cell r="BR33">
            <v>1</v>
          </cell>
          <cell r="BS33">
            <v>24</v>
          </cell>
          <cell r="BT33" t="str">
            <v>Non IG</v>
          </cell>
          <cell r="BU33" t="str">
            <v>Sub</v>
          </cell>
          <cell r="BV33" t="str">
            <v>ABS Non IG ( &lt; 10%)</v>
          </cell>
          <cell r="BW33" t="str">
            <v>CMBS</v>
          </cell>
          <cell r="BX33" t="str">
            <v>Conduit</v>
          </cell>
          <cell r="BY33">
            <v>41485.040000000001</v>
          </cell>
          <cell r="BZ33">
            <v>10.18</v>
          </cell>
          <cell r="CA33" t="str">
            <v>BB+</v>
          </cell>
          <cell r="CB33">
            <v>2</v>
          </cell>
          <cell r="CC33" t="str">
            <v>CMBS - Conduit</v>
          </cell>
          <cell r="CD33">
            <v>2</v>
          </cell>
          <cell r="CE33">
            <v>2</v>
          </cell>
          <cell r="CF33">
            <v>2</v>
          </cell>
          <cell r="CG33">
            <v>1</v>
          </cell>
          <cell r="CH33">
            <v>0</v>
          </cell>
          <cell r="CI33">
            <v>0.2</v>
          </cell>
          <cell r="CJ33">
            <v>0.2</v>
          </cell>
          <cell r="CK33">
            <v>0.2</v>
          </cell>
          <cell r="CL33">
            <v>0.3</v>
          </cell>
          <cell r="CM33">
            <v>0.4</v>
          </cell>
          <cell r="CN33">
            <v>37</v>
          </cell>
          <cell r="CP33" t="str">
            <v>GMACC</v>
          </cell>
          <cell r="CQ33" t="str">
            <v>8/1/2003</v>
          </cell>
          <cell r="CR33" t="str">
            <v>GMAC</v>
          </cell>
          <cell r="CS33" t="str">
            <v>GCMC</v>
          </cell>
          <cell r="CT33">
            <v>1</v>
          </cell>
          <cell r="CU33">
            <v>0</v>
          </cell>
          <cell r="CV33" t="str">
            <v>Sub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37970</v>
          </cell>
          <cell r="DF33">
            <v>315</v>
          </cell>
          <cell r="DG33">
            <v>0</v>
          </cell>
          <cell r="DH33">
            <v>1</v>
          </cell>
          <cell r="DI33">
            <v>5000000</v>
          </cell>
          <cell r="DJ33">
            <v>315</v>
          </cell>
          <cell r="DK33">
            <v>4221289.0625</v>
          </cell>
          <cell r="DL33">
            <v>4221289.0625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5000000</v>
          </cell>
          <cell r="DU33" t="b">
            <v>1</v>
          </cell>
          <cell r="DV33" t="str">
            <v>361849ZE5 MTGE</v>
          </cell>
          <cell r="DW33" t="str">
            <v>GMACC 2003-C2 J</v>
          </cell>
          <cell r="DX33" t="str">
            <v>GMAC COMMERCIAL MORTGAGE SECURITIES INC</v>
          </cell>
          <cell r="DY33">
            <v>1.6</v>
          </cell>
          <cell r="DZ33">
            <v>1</v>
          </cell>
          <cell r="EA33" t="str">
            <v>8/1/2003</v>
          </cell>
          <cell r="EB33">
            <v>5.4618969999999996</v>
          </cell>
          <cell r="EC33" t="str">
            <v>#N/A N Ap</v>
          </cell>
          <cell r="ED33" t="str">
            <v>GCMC</v>
          </cell>
          <cell r="EE33" t="str">
            <v>#N/A N Ap</v>
          </cell>
          <cell r="EF33" t="str">
            <v>#N/A N Ap</v>
          </cell>
          <cell r="EG33" t="str">
            <v>BB+</v>
          </cell>
          <cell r="EH33" t="str">
            <v>#N/A N Ap</v>
          </cell>
          <cell r="EI33" t="str">
            <v>BB+</v>
          </cell>
          <cell r="EJ33" t="str">
            <v>#N/A N Ap</v>
          </cell>
          <cell r="EK33" t="str">
            <v>6/30/2004</v>
          </cell>
          <cell r="EL33" t="str">
            <v>9 DAYS</v>
          </cell>
          <cell r="EM33" t="str">
            <v>7/10/2004</v>
          </cell>
          <cell r="EN33" t="str">
            <v>8/10/2004</v>
          </cell>
          <cell r="EO33" t="str">
            <v>6/1/2004</v>
          </cell>
          <cell r="EP33" t="str">
            <v>6/30/2004</v>
          </cell>
          <cell r="EQ33" t="str">
            <v>5/10/2040</v>
          </cell>
          <cell r="ER33" t="str">
            <v>#N/A Fld</v>
          </cell>
          <cell r="ES33" t="str">
            <v>7/1/2004</v>
          </cell>
          <cell r="ET33">
            <v>9.11</v>
          </cell>
          <cell r="EU33">
            <v>0</v>
          </cell>
          <cell r="EV33" t="str">
            <v>CPY</v>
          </cell>
          <cell r="EW33" t="str">
            <v>To Worst</v>
          </cell>
          <cell r="EY33" t="str">
            <v>7/1/2004</v>
          </cell>
          <cell r="EZ33">
            <v>0</v>
          </cell>
          <cell r="FA33">
            <v>0</v>
          </cell>
          <cell r="FB33">
            <v>0</v>
          </cell>
          <cell r="FC33">
            <v>38178</v>
          </cell>
          <cell r="FD33">
            <v>7</v>
          </cell>
          <cell r="FE33">
            <v>38209</v>
          </cell>
          <cell r="FF33">
            <v>9</v>
          </cell>
          <cell r="FG33">
            <v>38169</v>
          </cell>
          <cell r="FH33">
            <v>38139</v>
          </cell>
          <cell r="FI33">
            <v>0</v>
          </cell>
          <cell r="FJ33">
            <v>0</v>
          </cell>
          <cell r="FK33" t="b">
            <v>1</v>
          </cell>
          <cell r="FL33" t="str">
            <v>361849ZE5</v>
          </cell>
          <cell r="FM33">
            <v>5.2962300000000004E-2</v>
          </cell>
          <cell r="FN33">
            <v>0</v>
          </cell>
          <cell r="FO33">
            <v>4221289.0625</v>
          </cell>
          <cell r="FP33">
            <v>4221289.0625</v>
          </cell>
          <cell r="FQ33">
            <v>0</v>
          </cell>
          <cell r="FR33">
            <v>4221289.0625</v>
          </cell>
          <cell r="FS33">
            <v>0</v>
          </cell>
          <cell r="FT33">
            <v>0</v>
          </cell>
          <cell r="FU33">
            <v>0</v>
          </cell>
          <cell r="FX33">
            <v>100000</v>
          </cell>
        </row>
        <row r="34">
          <cell r="A34">
            <v>27</v>
          </cell>
          <cell r="B34" t="str">
            <v>361849NQ1</v>
          </cell>
          <cell r="C34" t="str">
            <v>GMACC 2000-C3 G</v>
          </cell>
          <cell r="D34">
            <v>4966000</v>
          </cell>
          <cell r="E34">
            <v>1</v>
          </cell>
          <cell r="F34">
            <v>4966000</v>
          </cell>
          <cell r="G34">
            <v>1.2415000000000001E-2</v>
          </cell>
          <cell r="H34" t="str">
            <v>CMBS-Conduit</v>
          </cell>
          <cell r="I34" t="str">
            <v>Bullet</v>
          </cell>
          <cell r="J34">
            <v>320</v>
          </cell>
          <cell r="K34">
            <v>1.0516796875000001</v>
          </cell>
          <cell r="L34" t="str">
            <v>NA</v>
          </cell>
          <cell r="M34" t="str">
            <v>Ba1/Ba2</v>
          </cell>
          <cell r="O34" t="str">
            <v>NA</v>
          </cell>
          <cell r="P34" t="str">
            <v>BB</v>
          </cell>
          <cell r="R34" t="str">
            <v>BBB-</v>
          </cell>
          <cell r="S34">
            <v>6.38</v>
          </cell>
          <cell r="T34">
            <v>6.37</v>
          </cell>
          <cell r="U34">
            <v>8.379999999999999</v>
          </cell>
          <cell r="V34">
            <v>9.379999999999999</v>
          </cell>
          <cell r="W34">
            <v>12</v>
          </cell>
          <cell r="X34">
            <v>8.0701660000000008E-2</v>
          </cell>
          <cell r="Y34">
            <v>0</v>
          </cell>
          <cell r="Z34">
            <v>49567</v>
          </cell>
          <cell r="AB34">
            <v>6.25</v>
          </cell>
          <cell r="AC34">
            <v>6.38</v>
          </cell>
          <cell r="AD34">
            <v>6.5</v>
          </cell>
          <cell r="AE34">
            <v>7.9259999999999997E-2</v>
          </cell>
          <cell r="AF34">
            <v>7.9519999999999993E-2</v>
          </cell>
          <cell r="AG34">
            <v>7.9759999999999998E-2</v>
          </cell>
          <cell r="AH34">
            <v>6.5194794367504638E-3</v>
          </cell>
          <cell r="AI34">
            <v>0</v>
          </cell>
          <cell r="AJ34">
            <v>500</v>
          </cell>
          <cell r="AK34">
            <v>1</v>
          </cell>
          <cell r="AL34">
            <v>0</v>
          </cell>
          <cell r="AM34" t="str">
            <v>Ba1/Ba2</v>
          </cell>
          <cell r="AN34">
            <v>20</v>
          </cell>
          <cell r="AO34" t="str">
            <v>ABS-CMBS Conduit BIG</v>
          </cell>
          <cell r="AP34" t="str">
            <v>ABS-CMBS Conduit</v>
          </cell>
          <cell r="AQ34">
            <v>6.0000000000000001E-3</v>
          </cell>
          <cell r="AR34" t="str">
            <v>Ba2</v>
          </cell>
          <cell r="AS34" t="str">
            <v>Ba2</v>
          </cell>
          <cell r="AT34" t="str">
            <v>Ba2</v>
          </cell>
          <cell r="AU34">
            <v>0.1</v>
          </cell>
          <cell r="AV34">
            <v>1126.4990013311156</v>
          </cell>
          <cell r="AW34">
            <v>4.2978373922241402E-2</v>
          </cell>
          <cell r="AX34">
            <v>4.7753748802490448E-2</v>
          </cell>
          <cell r="AY34">
            <v>4.9796936271905394E-2</v>
          </cell>
          <cell r="AZ34">
            <v>4966000</v>
          </cell>
          <cell r="BA34">
            <v>36861</v>
          </cell>
          <cell r="BB34" t="str">
            <v>GMACC 2000-C3</v>
          </cell>
          <cell r="BC34" t="str">
            <v>GMACC</v>
          </cell>
          <cell r="BD34" t="str">
            <v>BB</v>
          </cell>
          <cell r="BE34">
            <v>1350</v>
          </cell>
          <cell r="BF34">
            <v>53</v>
          </cell>
          <cell r="BG34" t="str">
            <v>CMBS Diversified (Conduit + CTL)</v>
          </cell>
          <cell r="BH34">
            <v>40725</v>
          </cell>
          <cell r="BI34" t="str">
            <v>BB</v>
          </cell>
          <cell r="BJ34">
            <v>0.1</v>
          </cell>
          <cell r="BK34">
            <v>0.1</v>
          </cell>
          <cell r="BL34">
            <v>0.1</v>
          </cell>
          <cell r="BM34">
            <v>0.25</v>
          </cell>
          <cell r="BN34">
            <v>0.35</v>
          </cell>
          <cell r="BO34"/>
          <cell r="BP34" t="str">
            <v>BBB-</v>
          </cell>
          <cell r="BQ34">
            <v>7.26</v>
          </cell>
          <cell r="BR34">
            <v>1</v>
          </cell>
          <cell r="BS34">
            <v>25</v>
          </cell>
          <cell r="BT34" t="str">
            <v>IG</v>
          </cell>
          <cell r="BU34" t="str">
            <v>Sub</v>
          </cell>
          <cell r="BV34" t="str">
            <v>ABS Mezzanine IG ( &lt; 10%)</v>
          </cell>
          <cell r="BW34" t="str">
            <v>CMBS</v>
          </cell>
          <cell r="BX34" t="str">
            <v>Conduit</v>
          </cell>
          <cell r="BY34">
            <v>40491.32</v>
          </cell>
          <cell r="BZ34">
            <v>7.26</v>
          </cell>
          <cell r="CA34" t="str">
            <v>BBB-</v>
          </cell>
          <cell r="CB34">
            <v>2</v>
          </cell>
          <cell r="CC34" t="str">
            <v>CMBS - Conduit</v>
          </cell>
          <cell r="CD34">
            <v>2</v>
          </cell>
          <cell r="CE34">
            <v>2</v>
          </cell>
          <cell r="CF34">
            <v>1</v>
          </cell>
          <cell r="CG34">
            <v>0</v>
          </cell>
          <cell r="CH34">
            <v>0</v>
          </cell>
          <cell r="CI34">
            <v>0.2</v>
          </cell>
          <cell r="CJ34">
            <v>0.2</v>
          </cell>
          <cell r="CK34">
            <v>0.3</v>
          </cell>
          <cell r="CL34">
            <v>0.4</v>
          </cell>
          <cell r="CM34">
            <v>0.4</v>
          </cell>
          <cell r="CN34">
            <v>20</v>
          </cell>
          <cell r="CP34" t="str">
            <v>GMACC</v>
          </cell>
          <cell r="CQ34" t="str">
            <v>12/1/2000</v>
          </cell>
          <cell r="CR34" t="str">
            <v>GMAC</v>
          </cell>
          <cell r="CS34" t="str">
            <v>GCMC</v>
          </cell>
          <cell r="CT34">
            <v>1</v>
          </cell>
          <cell r="CU34">
            <v>0</v>
          </cell>
          <cell r="CV34" t="str">
            <v>Sub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37976</v>
          </cell>
          <cell r="DF34">
            <v>320</v>
          </cell>
          <cell r="DG34">
            <v>0</v>
          </cell>
          <cell r="DH34">
            <v>1</v>
          </cell>
          <cell r="DI34">
            <v>4966000</v>
          </cell>
          <cell r="DJ34">
            <v>320</v>
          </cell>
          <cell r="DK34">
            <v>5222641.328125</v>
          </cell>
          <cell r="DL34">
            <v>5222641.328125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4966000</v>
          </cell>
          <cell r="DU34" t="b">
            <v>1</v>
          </cell>
          <cell r="DV34" t="str">
            <v>361849NQ1 MTGE</v>
          </cell>
          <cell r="DW34" t="str">
            <v>GMACC 2000-C3 G</v>
          </cell>
          <cell r="DX34" t="str">
            <v>GMAC COMMERCIAL MORTGAGE SECURITIES INC</v>
          </cell>
          <cell r="DY34">
            <v>0.6</v>
          </cell>
          <cell r="DZ34">
            <v>1</v>
          </cell>
          <cell r="EA34" t="str">
            <v>12/1/2000</v>
          </cell>
          <cell r="EB34">
            <v>8.3391680000000008</v>
          </cell>
          <cell r="EC34" t="str">
            <v>#N/A N Ap</v>
          </cell>
          <cell r="ED34" t="str">
            <v>GCMC</v>
          </cell>
          <cell r="EE34" t="str">
            <v>#N/A N Ap</v>
          </cell>
          <cell r="EF34" t="str">
            <v>#N/A N Ap</v>
          </cell>
          <cell r="EG34" t="str">
            <v>#N/A N Ap</v>
          </cell>
          <cell r="EH34" t="str">
            <v>#N/A N Ap</v>
          </cell>
          <cell r="EI34" t="str">
            <v>BBB-</v>
          </cell>
          <cell r="EJ34" t="str">
            <v>#N/A N Ap</v>
          </cell>
          <cell r="EK34" t="str">
            <v>6/30/2004</v>
          </cell>
          <cell r="EL34" t="str">
            <v>14 DAYS</v>
          </cell>
          <cell r="EM34" t="str">
            <v>7/15/2004</v>
          </cell>
          <cell r="EN34" t="str">
            <v>8/15/2004</v>
          </cell>
          <cell r="EO34" t="str">
            <v>6/1/2004</v>
          </cell>
          <cell r="EP34" t="str">
            <v>6/30/2004</v>
          </cell>
          <cell r="EQ34" t="str">
            <v>9/15/2035</v>
          </cell>
          <cell r="ER34" t="str">
            <v>#N/A Fld</v>
          </cell>
          <cell r="ES34" t="str">
            <v>7/1/2004</v>
          </cell>
          <cell r="ET34">
            <v>6.37</v>
          </cell>
          <cell r="EU34">
            <v>0</v>
          </cell>
          <cell r="EV34" t="str">
            <v>CPY</v>
          </cell>
          <cell r="EW34" t="str">
            <v>To Worst</v>
          </cell>
          <cell r="EY34" t="str">
            <v>7/1/2004</v>
          </cell>
          <cell r="EZ34">
            <v>0</v>
          </cell>
          <cell r="FA34">
            <v>0</v>
          </cell>
          <cell r="FB34">
            <v>0</v>
          </cell>
          <cell r="FC34">
            <v>38183</v>
          </cell>
          <cell r="FD34">
            <v>5</v>
          </cell>
          <cell r="FE34">
            <v>38214</v>
          </cell>
          <cell r="FF34">
            <v>14</v>
          </cell>
          <cell r="FG34">
            <v>38169</v>
          </cell>
          <cell r="FH34">
            <v>38139</v>
          </cell>
          <cell r="FI34">
            <v>0</v>
          </cell>
          <cell r="FJ34">
            <v>0</v>
          </cell>
          <cell r="FK34" t="b">
            <v>1</v>
          </cell>
          <cell r="FL34" t="str">
            <v>361849NQ1</v>
          </cell>
          <cell r="FM34">
            <v>8.0701660000000008E-2</v>
          </cell>
          <cell r="FN34">
            <v>0</v>
          </cell>
          <cell r="FO34">
            <v>5222641.328125</v>
          </cell>
          <cell r="FP34">
            <v>5222641.328125</v>
          </cell>
          <cell r="FQ34">
            <v>0</v>
          </cell>
          <cell r="FR34">
            <v>5222641.328125</v>
          </cell>
          <cell r="FS34">
            <v>0</v>
          </cell>
          <cell r="FT34">
            <v>0</v>
          </cell>
          <cell r="FU34">
            <v>0</v>
          </cell>
          <cell r="FX34">
            <v>100000</v>
          </cell>
        </row>
        <row r="35">
          <cell r="A35">
            <v>28</v>
          </cell>
          <cell r="B35" t="str">
            <v>201728CL4</v>
          </cell>
          <cell r="C35" t="str">
            <v>CMAC 1997-ML1 D</v>
          </cell>
          <cell r="D35">
            <v>7690000</v>
          </cell>
          <cell r="E35">
            <v>1</v>
          </cell>
          <cell r="F35">
            <v>7690000</v>
          </cell>
          <cell r="G35">
            <v>1.9224999999999999E-2</v>
          </cell>
          <cell r="H35" t="str">
            <v>CMBS-LL</v>
          </cell>
          <cell r="I35" t="str">
            <v>201728CL4</v>
          </cell>
          <cell r="J35">
            <v>209.39531859557869</v>
          </cell>
          <cell r="K35">
            <v>1.0525832554453836</v>
          </cell>
          <cell r="L35" t="str">
            <v>Baa2</v>
          </cell>
          <cell r="M35" t="str">
            <v>Baa3</v>
          </cell>
          <cell r="O35" t="str">
            <v>BBB</v>
          </cell>
          <cell r="P35" t="str">
            <v>BBB-</v>
          </cell>
          <cell r="R35" t="str">
            <v>NA</v>
          </cell>
          <cell r="S35">
            <v>5.9976034764215962</v>
          </cell>
          <cell r="T35">
            <v>5.95</v>
          </cell>
          <cell r="U35" t="str">
            <v>schedule</v>
          </cell>
          <cell r="V35" t="str">
            <v>schedule</v>
          </cell>
          <cell r="W35">
            <v>12</v>
          </cell>
          <cell r="X35">
            <v>6.8659990000000004E-2</v>
          </cell>
          <cell r="Y35">
            <v>0</v>
          </cell>
          <cell r="Z35">
            <v>47832</v>
          </cell>
          <cell r="AB35">
            <v>5.75</v>
          </cell>
          <cell r="AC35">
            <v>5.9976034764215962</v>
          </cell>
          <cell r="AD35">
            <v>6</v>
          </cell>
          <cell r="AE35">
            <v>6.7189531859557866E-2</v>
          </cell>
          <cell r="AF35">
            <v>6.7704547090514794E-2</v>
          </cell>
          <cell r="AG35">
            <v>6.7709531859557873E-2</v>
          </cell>
          <cell r="AH35">
            <v>5.5640717612901458E-3</v>
          </cell>
          <cell r="AI35">
            <v>0</v>
          </cell>
          <cell r="AJ35">
            <v>500</v>
          </cell>
          <cell r="AK35">
            <v>1</v>
          </cell>
          <cell r="AL35">
            <v>0</v>
          </cell>
          <cell r="AM35" t="str">
            <v>Baa3</v>
          </cell>
          <cell r="AN35">
            <v>23</v>
          </cell>
          <cell r="AO35" t="str">
            <v>ABS-CMBS Large Loan</v>
          </cell>
          <cell r="AP35" t="str">
            <v>ABS-CMBS Large Loan</v>
          </cell>
          <cell r="AQ35">
            <v>5.5E-2</v>
          </cell>
          <cell r="AR35" t="str">
            <v>Baa2</v>
          </cell>
          <cell r="AS35" t="str">
            <v>Baa3</v>
          </cell>
          <cell r="AT35" t="str">
            <v>Baa2</v>
          </cell>
          <cell r="AU35">
            <v>0.35</v>
          </cell>
          <cell r="AV35">
            <v>610</v>
          </cell>
          <cell r="AW35">
            <v>2.035E-2</v>
          </cell>
          <cell r="AX35">
            <v>3.1307692307692307E-2</v>
          </cell>
          <cell r="AY35">
            <v>3.129455560671604E-2</v>
          </cell>
          <cell r="AZ35">
            <v>7690000</v>
          </cell>
          <cell r="BA35">
            <v>35765</v>
          </cell>
          <cell r="BB35" t="str">
            <v>CMAC 1997-ML1</v>
          </cell>
          <cell r="BC35" t="str">
            <v>CMAC</v>
          </cell>
          <cell r="BD35" t="str">
            <v>BBB-</v>
          </cell>
          <cell r="BE35">
            <v>610</v>
          </cell>
          <cell r="BF35">
            <v>54</v>
          </cell>
          <cell r="BG35" t="str">
            <v>CMBS (Large Loan, Single Borrower, and Single Property)</v>
          </cell>
          <cell r="BH35">
            <v>40725</v>
          </cell>
          <cell r="BI35" t="str">
            <v>BBB</v>
          </cell>
          <cell r="BJ35">
            <v>0.3</v>
          </cell>
          <cell r="BK35">
            <v>0.35</v>
          </cell>
          <cell r="BL35">
            <v>0.4</v>
          </cell>
          <cell r="BM35">
            <v>0.45</v>
          </cell>
          <cell r="BN35">
            <v>0.5</v>
          </cell>
          <cell r="BO35" t="str">
            <v>BBB</v>
          </cell>
          <cell r="BP35" t="str">
            <v>BBB</v>
          </cell>
          <cell r="BQ35">
            <v>3.74</v>
          </cell>
          <cell r="BR35">
            <v>1</v>
          </cell>
          <cell r="BS35">
            <v>26</v>
          </cell>
          <cell r="BT35" t="str">
            <v>IG</v>
          </cell>
          <cell r="BU35" t="str">
            <v>Sub</v>
          </cell>
          <cell r="BV35" t="str">
            <v>ABS Mezzanine IG ( &lt; 10%)</v>
          </cell>
          <cell r="BW35" t="str">
            <v>CMBS</v>
          </cell>
          <cell r="BX35" t="str">
            <v>Large Loan</v>
          </cell>
          <cell r="BY35">
            <v>40352.127665417458</v>
          </cell>
          <cell r="BZ35">
            <v>3.74</v>
          </cell>
          <cell r="CA35" t="str">
            <v>BBB</v>
          </cell>
          <cell r="CB35">
            <v>1</v>
          </cell>
          <cell r="CC35" t="str">
            <v>CMBS - Large Loan</v>
          </cell>
          <cell r="CD35">
            <v>2</v>
          </cell>
          <cell r="CE35">
            <v>2</v>
          </cell>
          <cell r="CF35">
            <v>1</v>
          </cell>
          <cell r="CG35">
            <v>0</v>
          </cell>
          <cell r="CH35">
            <v>0</v>
          </cell>
          <cell r="CI35">
            <v>0.2</v>
          </cell>
          <cell r="CJ35">
            <v>0.2</v>
          </cell>
          <cell r="CK35">
            <v>0.3</v>
          </cell>
          <cell r="CL35">
            <v>0.4</v>
          </cell>
          <cell r="CM35">
            <v>0.4</v>
          </cell>
          <cell r="CN35">
            <v>14</v>
          </cell>
          <cell r="CP35" t="str">
            <v>CMAC</v>
          </cell>
          <cell r="CQ35" t="str">
            <v>12/1/1997</v>
          </cell>
          <cell r="CR35" t="str">
            <v>Midland</v>
          </cell>
          <cell r="CS35" t="str">
            <v>MLS</v>
          </cell>
          <cell r="CT35">
            <v>1</v>
          </cell>
          <cell r="CU35">
            <v>0</v>
          </cell>
          <cell r="CV35" t="str">
            <v>Sub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37999</v>
          </cell>
          <cell r="DF35">
            <v>209.39531859557869</v>
          </cell>
          <cell r="DG35">
            <v>0</v>
          </cell>
          <cell r="DH35">
            <v>1</v>
          </cell>
          <cell r="DI35">
            <v>7690000</v>
          </cell>
          <cell r="DJ35">
            <v>209.39531859557869</v>
          </cell>
          <cell r="DK35">
            <v>8094365.234375</v>
          </cell>
          <cell r="DL35">
            <v>8094365.234375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7690000</v>
          </cell>
          <cell r="DT35">
            <v>0</v>
          </cell>
          <cell r="DU35" t="b">
            <v>1</v>
          </cell>
          <cell r="DV35" t="str">
            <v>201728CL4 MTGE</v>
          </cell>
          <cell r="DW35" t="str">
            <v>CMAC 1997-ML1 D</v>
          </cell>
          <cell r="DX35" t="str">
            <v>COMMERCIAL MORTGAGE ACCEPTANCE CORPORATION</v>
          </cell>
          <cell r="DY35">
            <v>5.5</v>
          </cell>
          <cell r="DZ35">
            <v>1</v>
          </cell>
          <cell r="EA35" t="str">
            <v>12/1/1997</v>
          </cell>
          <cell r="EB35">
            <v>6.8659990000000004</v>
          </cell>
          <cell r="EC35" t="str">
            <v>#N/A N Ap</v>
          </cell>
          <cell r="ED35" t="str">
            <v>MLS</v>
          </cell>
          <cell r="EE35" t="str">
            <v>Baa2/*-</v>
          </cell>
          <cell r="EF35" t="str">
            <v>*-</v>
          </cell>
          <cell r="EG35" t="str">
            <v>BBB/*-</v>
          </cell>
          <cell r="EH35" t="str">
            <v>*-</v>
          </cell>
          <cell r="EI35" t="str">
            <v>#N/A N Ap</v>
          </cell>
          <cell r="EJ35" t="str">
            <v>#N/A N Ap</v>
          </cell>
          <cell r="EK35" t="str">
            <v>6/30/2004</v>
          </cell>
          <cell r="EL35" t="str">
            <v>14 DAYS</v>
          </cell>
          <cell r="EM35" t="str">
            <v>7/15/2004</v>
          </cell>
          <cell r="EN35" t="str">
            <v>8/15/2004</v>
          </cell>
          <cell r="EO35" t="str">
            <v>6/1/2004</v>
          </cell>
          <cell r="EP35" t="str">
            <v>6/30/2004</v>
          </cell>
          <cell r="EQ35" t="str">
            <v>12/15/2030</v>
          </cell>
          <cell r="ER35" t="str">
            <v>#N/A Fld</v>
          </cell>
          <cell r="ES35" t="str">
            <v>7/1/2004</v>
          </cell>
          <cell r="ET35">
            <v>5.95</v>
          </cell>
          <cell r="EU35">
            <v>0</v>
          </cell>
          <cell r="EV35" t="str">
            <v>CPY</v>
          </cell>
          <cell r="EW35" t="str">
            <v>To Worst</v>
          </cell>
          <cell r="EY35" t="str">
            <v>7/1/2004</v>
          </cell>
          <cell r="EZ35">
            <v>0</v>
          </cell>
          <cell r="FA35">
            <v>0</v>
          </cell>
          <cell r="FB35">
            <v>0</v>
          </cell>
          <cell r="FC35">
            <v>38183</v>
          </cell>
          <cell r="FD35">
            <v>5</v>
          </cell>
          <cell r="FE35">
            <v>38214</v>
          </cell>
          <cell r="FF35">
            <v>14</v>
          </cell>
          <cell r="FG35">
            <v>38169</v>
          </cell>
          <cell r="FH35">
            <v>38139</v>
          </cell>
          <cell r="FI35">
            <v>0</v>
          </cell>
          <cell r="FJ35">
            <v>0</v>
          </cell>
          <cell r="FK35" t="b">
            <v>1</v>
          </cell>
          <cell r="FL35" t="str">
            <v>201728CL4</v>
          </cell>
          <cell r="FM35">
            <v>6.8659990000000004E-2</v>
          </cell>
          <cell r="FN35">
            <v>0</v>
          </cell>
          <cell r="FO35">
            <v>8094365.234375</v>
          </cell>
          <cell r="FP35">
            <v>8094365.234375</v>
          </cell>
          <cell r="FQ35">
            <v>0</v>
          </cell>
          <cell r="FR35">
            <v>8094365.234375</v>
          </cell>
          <cell r="FS35">
            <v>0</v>
          </cell>
          <cell r="FT35">
            <v>0</v>
          </cell>
          <cell r="FU35">
            <v>0</v>
          </cell>
          <cell r="FX35">
            <v>360</v>
          </cell>
        </row>
        <row r="36">
          <cell r="A36">
            <v>29</v>
          </cell>
          <cell r="B36" t="str">
            <v>313747AK3</v>
          </cell>
          <cell r="C36" t="str">
            <v>FEDERAL REALTY INVS TRST</v>
          </cell>
          <cell r="D36">
            <v>2000000</v>
          </cell>
          <cell r="E36">
            <v>1</v>
          </cell>
          <cell r="F36">
            <v>2000000</v>
          </cell>
          <cell r="G36">
            <v>5.0000000000000001E-3</v>
          </cell>
          <cell r="H36" t="str">
            <v>REIT</v>
          </cell>
          <cell r="I36" t="str">
            <v>Bullet</v>
          </cell>
          <cell r="J36">
            <v>51</v>
          </cell>
          <cell r="K36">
            <v>0.99697999999999998</v>
          </cell>
          <cell r="L36" t="str">
            <v>Baa2</v>
          </cell>
          <cell r="O36" t="str">
            <v>BBB</v>
          </cell>
          <cell r="R36" t="str">
            <v>NA</v>
          </cell>
          <cell r="S36">
            <v>6.6277777777777782</v>
          </cell>
          <cell r="T36">
            <v>6.6222222222222218</v>
          </cell>
          <cell r="U36">
            <v>6.6277777777777782</v>
          </cell>
          <cell r="V36">
            <v>6.6277777777777782</v>
          </cell>
          <cell r="W36">
            <v>2</v>
          </cell>
          <cell r="X36">
            <v>4.4999999999999998E-2</v>
          </cell>
          <cell r="Y36">
            <v>0</v>
          </cell>
          <cell r="Z36">
            <v>40589</v>
          </cell>
          <cell r="AB36">
            <v>6.5</v>
          </cell>
          <cell r="AC36">
            <v>6.6277777777777782</v>
          </cell>
          <cell r="AD36">
            <v>6.75</v>
          </cell>
          <cell r="AE36">
            <v>5.2859999999999997E-2</v>
          </cell>
          <cell r="AF36">
            <v>5.3059333333333333E-2</v>
          </cell>
          <cell r="AG36">
            <v>5.3250000000000006E-2</v>
          </cell>
          <cell r="AH36">
            <v>2.6529666666666563E-2</v>
          </cell>
          <cell r="AI36">
            <v>0</v>
          </cell>
          <cell r="AJ36">
            <v>500</v>
          </cell>
          <cell r="AK36">
            <v>1</v>
          </cell>
          <cell r="AL36">
            <v>0</v>
          </cell>
          <cell r="AM36" t="str">
            <v>Baa2</v>
          </cell>
          <cell r="AN36">
            <v>38</v>
          </cell>
          <cell r="AO36" t="str">
            <v>REITS- Retail</v>
          </cell>
          <cell r="AP36" t="str">
            <v>REITS- Retail</v>
          </cell>
          <cell r="AQ36">
            <v>0</v>
          </cell>
          <cell r="AR36" t="str">
            <v>Baa2</v>
          </cell>
          <cell r="AS36" t="str">
            <v>Baa2</v>
          </cell>
          <cell r="AT36" t="str">
            <v>Baa2</v>
          </cell>
          <cell r="AU36">
            <v>0.4</v>
          </cell>
          <cell r="AV36">
            <v>360</v>
          </cell>
          <cell r="AW36">
            <v>1.3255000000000001E-2</v>
          </cell>
          <cell r="AX36">
            <v>2.2091666666666669E-2</v>
          </cell>
          <cell r="AY36">
            <v>2.0592489849352736E-2</v>
          </cell>
          <cell r="AZ36">
            <v>0</v>
          </cell>
          <cell r="BA36">
            <v>38012</v>
          </cell>
          <cell r="BB36" t="str">
            <v>FEDERAL REALTY INVS TRST</v>
          </cell>
          <cell r="BC36" t="str">
            <v>FEDERAL REALTY INVS TRST</v>
          </cell>
          <cell r="BD36" t="str">
            <v>BBB</v>
          </cell>
          <cell r="BE36">
            <v>360</v>
          </cell>
          <cell r="BF36">
            <v>55</v>
          </cell>
          <cell r="BG36" t="str">
            <v>REITs and REOCs</v>
          </cell>
          <cell r="BH36">
            <v>40725</v>
          </cell>
          <cell r="BI36" t="str">
            <v>BBB</v>
          </cell>
          <cell r="BJ36">
            <v>0.4</v>
          </cell>
          <cell r="BK36">
            <v>0.4</v>
          </cell>
          <cell r="BL36">
            <v>0.4</v>
          </cell>
          <cell r="BM36">
            <v>0.4</v>
          </cell>
          <cell r="BN36">
            <v>0.4</v>
          </cell>
          <cell r="BO36" t="str">
            <v>BBB</v>
          </cell>
          <cell r="BP36" t="str">
            <v>BBB</v>
          </cell>
          <cell r="BQ36">
            <v>3.74</v>
          </cell>
          <cell r="BR36">
            <v>1</v>
          </cell>
          <cell r="BS36">
            <v>27</v>
          </cell>
          <cell r="BT36" t="str">
            <v>IG</v>
          </cell>
          <cell r="BU36" t="str">
            <v>Sub</v>
          </cell>
          <cell r="BV36" t="str">
            <v>REITS</v>
          </cell>
          <cell r="BW36" t="str">
            <v>REIT</v>
          </cell>
          <cell r="BX36" t="str">
            <v>Retail</v>
          </cell>
          <cell r="BY36">
            <v>40581.511111111111</v>
          </cell>
          <cell r="BZ36">
            <v>3.74</v>
          </cell>
          <cell r="CA36" t="str">
            <v>BBB</v>
          </cell>
          <cell r="CB36">
            <v>22</v>
          </cell>
          <cell r="CC36" t="str">
            <v>REIT - Retail</v>
          </cell>
          <cell r="CD36">
            <v>2</v>
          </cell>
          <cell r="CE36">
            <v>2</v>
          </cell>
          <cell r="CF36">
            <v>1</v>
          </cell>
          <cell r="CG36">
            <v>0</v>
          </cell>
          <cell r="CH36">
            <v>0</v>
          </cell>
          <cell r="CI36">
            <v>0.5</v>
          </cell>
          <cell r="CJ36">
            <v>0.5</v>
          </cell>
          <cell r="CK36">
            <v>0.5</v>
          </cell>
          <cell r="CL36">
            <v>0.6</v>
          </cell>
          <cell r="CM36">
            <v>0.6</v>
          </cell>
          <cell r="CN36">
            <v>14</v>
          </cell>
          <cell r="CP36" t="str">
            <v>FEDERAL</v>
          </cell>
          <cell r="CQ36" t="str">
            <v>1/26/2004</v>
          </cell>
          <cell r="CR36" t="str">
            <v>NA</v>
          </cell>
          <cell r="CS36" t="str">
            <v>#N/A N Ap</v>
          </cell>
          <cell r="CT36">
            <v>1</v>
          </cell>
          <cell r="CU36">
            <v>0</v>
          </cell>
          <cell r="CV36" t="str">
            <v>Senior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38012</v>
          </cell>
          <cell r="DF36">
            <v>51</v>
          </cell>
          <cell r="DG36">
            <v>0</v>
          </cell>
          <cell r="DH36">
            <v>1</v>
          </cell>
          <cell r="DI36">
            <v>2000000</v>
          </cell>
          <cell r="DJ36">
            <v>51</v>
          </cell>
          <cell r="DK36">
            <v>1993960</v>
          </cell>
          <cell r="DL36">
            <v>2027960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2000000</v>
          </cell>
          <cell r="DT36">
            <v>0</v>
          </cell>
          <cell r="DU36" t="b">
            <v>1</v>
          </cell>
          <cell r="DV36" t="str">
            <v>313747AK3 CORP</v>
          </cell>
          <cell r="DW36" t="str">
            <v>FEDERAL REALTY INVS TRST</v>
          </cell>
          <cell r="DX36" t="str">
            <v>FEDERAL REALTY INVS TRST</v>
          </cell>
          <cell r="DY36" t="str">
            <v>#N/A N Ap</v>
          </cell>
          <cell r="DZ36">
            <v>1</v>
          </cell>
          <cell r="EA36" t="str">
            <v>1/26/2004</v>
          </cell>
          <cell r="EB36">
            <v>4.5</v>
          </cell>
          <cell r="EC36" t="str">
            <v>#N/A N Ap</v>
          </cell>
          <cell r="ED36" t="str">
            <v>#N/A N Ap</v>
          </cell>
          <cell r="EE36" t="str">
            <v>Baa2</v>
          </cell>
          <cell r="EF36" t="str">
            <v>#N/A N Ap</v>
          </cell>
          <cell r="EG36" t="str">
            <v>BBB</v>
          </cell>
          <cell r="EH36" t="str">
            <v>#N/A N Ap</v>
          </cell>
          <cell r="EI36" t="str">
            <v>NA</v>
          </cell>
          <cell r="EJ36" t="str">
            <v>#N/A N Ap</v>
          </cell>
          <cell r="EK36" t="str">
            <v>#N/A N Ap</v>
          </cell>
          <cell r="EL36" t="str">
            <v>#N/A N Ap</v>
          </cell>
          <cell r="EM36" t="str">
            <v>1/26/2004</v>
          </cell>
          <cell r="EN36" t="str">
            <v>8/15/2004</v>
          </cell>
          <cell r="EO36" t="str">
            <v>#N/A N Ap</v>
          </cell>
          <cell r="EP36" t="str">
            <v>#N/A N Ap</v>
          </cell>
          <cell r="EQ36" t="str">
            <v>2/15/2011</v>
          </cell>
          <cell r="ER36" t="str">
            <v>#N/A Fld</v>
          </cell>
          <cell r="ES36" t="str">
            <v>7/1/2004</v>
          </cell>
          <cell r="ET36" t="str">
            <v>#N/A N Ap</v>
          </cell>
          <cell r="EU36" t="str">
            <v>#N/A N Ap</v>
          </cell>
          <cell r="EV36" t="str">
            <v>#N/A N Ap</v>
          </cell>
          <cell r="EW36" t="str">
            <v>#N/A N Ap</v>
          </cell>
          <cell r="EY36" t="str">
            <v>7/1/2004</v>
          </cell>
          <cell r="EZ36">
            <v>1.9375</v>
          </cell>
          <cell r="FA36">
            <v>155</v>
          </cell>
          <cell r="FB36">
            <v>38750</v>
          </cell>
          <cell r="FC36">
            <v>38214</v>
          </cell>
          <cell r="FD36">
            <v>1</v>
          </cell>
          <cell r="FE36">
            <v>38214</v>
          </cell>
          <cell r="FF36">
            <v>0</v>
          </cell>
          <cell r="FG36">
            <v>38032</v>
          </cell>
          <cell r="FH36">
            <v>37848</v>
          </cell>
          <cell r="FI36">
            <v>136</v>
          </cell>
          <cell r="FJ36">
            <v>136</v>
          </cell>
          <cell r="FK36" t="b">
            <v>0</v>
          </cell>
          <cell r="FL36" t="str">
            <v>313747AK3</v>
          </cell>
          <cell r="FM36">
            <v>4.4999999999999998E-2</v>
          </cell>
          <cell r="FN36">
            <v>33999.999999999993</v>
          </cell>
          <cell r="FO36">
            <v>1993960</v>
          </cell>
          <cell r="FP36">
            <v>2027960</v>
          </cell>
          <cell r="FQ36">
            <v>0</v>
          </cell>
          <cell r="FR36">
            <v>1993960</v>
          </cell>
          <cell r="FS36">
            <v>33999.999999999993</v>
          </cell>
          <cell r="FT36">
            <v>0</v>
          </cell>
          <cell r="FU36">
            <v>0</v>
          </cell>
          <cell r="FX36">
            <v>360</v>
          </cell>
        </row>
        <row r="37">
          <cell r="A37">
            <v>30</v>
          </cell>
          <cell r="B37" t="str">
            <v>22660BAD2</v>
          </cell>
          <cell r="C37" t="str">
            <v>CMCMT 1998-C1 C</v>
          </cell>
          <cell r="D37">
            <v>11500000</v>
          </cell>
          <cell r="E37">
            <v>1</v>
          </cell>
          <cell r="F37">
            <v>11500000</v>
          </cell>
          <cell r="G37">
            <v>2.8750000000000001E-2</v>
          </cell>
          <cell r="H37" t="str">
            <v>CMBS-Conduit</v>
          </cell>
          <cell r="I37" t="str">
            <v>22660BAD2</v>
          </cell>
          <cell r="J37">
            <v>218.47826086956522</v>
          </cell>
          <cell r="K37">
            <v>1.0419225543478261</v>
          </cell>
          <cell r="L37" t="str">
            <v>NA</v>
          </cell>
          <cell r="M37" t="str">
            <v>Ba1</v>
          </cell>
          <cell r="O37" t="str">
            <v>BBB</v>
          </cell>
          <cell r="R37" t="str">
            <v>BB</v>
          </cell>
          <cell r="S37">
            <v>8.0858504553580861</v>
          </cell>
          <cell r="T37" t="e">
            <v>#VALUE!</v>
          </cell>
          <cell r="U37" t="str">
            <v>schedule</v>
          </cell>
          <cell r="V37" t="str">
            <v>schedule</v>
          </cell>
          <cell r="W37">
            <v>12</v>
          </cell>
          <cell r="X37">
            <v>7.0000000000000007E-2</v>
          </cell>
          <cell r="Y37">
            <v>0</v>
          </cell>
          <cell r="Z37">
            <v>48732</v>
          </cell>
          <cell r="AB37">
            <v>8</v>
          </cell>
          <cell r="AC37">
            <v>8.0858504553580861</v>
          </cell>
          <cell r="AD37">
            <v>8.25</v>
          </cell>
          <cell r="AE37">
            <v>7.1927826086956526E-2</v>
          </cell>
          <cell r="AF37">
            <v>7.2041148688029202E-2</v>
          </cell>
          <cell r="AG37">
            <v>7.2257826086956523E-2</v>
          </cell>
          <cell r="AH37">
            <v>5.9152603055463437E-3</v>
          </cell>
          <cell r="AI37">
            <v>0</v>
          </cell>
          <cell r="AJ37">
            <v>12</v>
          </cell>
          <cell r="AK37">
            <v>0</v>
          </cell>
          <cell r="AL37">
            <v>0</v>
          </cell>
          <cell r="AM37" t="str">
            <v>Ba1</v>
          </cell>
          <cell r="AN37">
            <v>20</v>
          </cell>
          <cell r="AO37" t="str">
            <v>ABS-CMBS Conduit BIG</v>
          </cell>
          <cell r="AP37" t="str">
            <v>ABS-CMBS Conduit</v>
          </cell>
          <cell r="AQ37">
            <v>6.5000000000000002E-2</v>
          </cell>
          <cell r="AR37" t="str">
            <v>Ba1</v>
          </cell>
          <cell r="AS37" t="str">
            <v>Ba1</v>
          </cell>
          <cell r="AT37" t="str">
            <v>Ba1</v>
          </cell>
          <cell r="AU37">
            <v>0.25</v>
          </cell>
          <cell r="AV37">
            <v>940</v>
          </cell>
          <cell r="AW37">
            <v>4.3395000000000003E-2</v>
          </cell>
          <cell r="AX37">
            <v>5.7860000000000002E-2</v>
          </cell>
          <cell r="AY37">
            <v>5.8365666577449175E-2</v>
          </cell>
          <cell r="AZ37">
            <v>11500000</v>
          </cell>
          <cell r="BA37">
            <v>35916</v>
          </cell>
          <cell r="BB37" t="str">
            <v>CMCMT 1998-C1</v>
          </cell>
          <cell r="BC37" t="str">
            <v>CMCMT</v>
          </cell>
          <cell r="BD37" t="str">
            <v>BBB</v>
          </cell>
          <cell r="BE37">
            <v>360</v>
          </cell>
          <cell r="BF37">
            <v>53</v>
          </cell>
          <cell r="BG37" t="str">
            <v>CMBS Diversified (Conduit + CTL)</v>
          </cell>
          <cell r="BH37">
            <v>40725</v>
          </cell>
          <cell r="BI37" t="str">
            <v>BBB</v>
          </cell>
          <cell r="BJ37">
            <v>0.3</v>
          </cell>
          <cell r="BK37">
            <v>0.35</v>
          </cell>
          <cell r="BL37">
            <v>0.4</v>
          </cell>
          <cell r="BM37">
            <v>0.45</v>
          </cell>
          <cell r="BN37">
            <v>0.5</v>
          </cell>
          <cell r="BO37"/>
          <cell r="BP37" t="str">
            <v>BB</v>
          </cell>
          <cell r="BQ37">
            <v>13.53</v>
          </cell>
          <cell r="BR37">
            <v>1</v>
          </cell>
          <cell r="BS37">
            <v>28</v>
          </cell>
          <cell r="BT37" t="str">
            <v>Non IG</v>
          </cell>
          <cell r="BU37" t="str">
            <v>Sub</v>
          </cell>
          <cell r="BV37" t="str">
            <v>ABS Non IG ( &lt; 10%)</v>
          </cell>
          <cell r="BW37" t="str">
            <v>CMBS</v>
          </cell>
          <cell r="BX37" t="str">
            <v>Conduit</v>
          </cell>
          <cell r="BY37">
            <v>41112.249565750346</v>
          </cell>
          <cell r="BZ37">
            <v>13.53</v>
          </cell>
          <cell r="CA37" t="str">
            <v>BB</v>
          </cell>
          <cell r="CB37">
            <v>2</v>
          </cell>
          <cell r="CC37" t="str">
            <v>CMBS - Conduit</v>
          </cell>
          <cell r="CD37">
            <v>2</v>
          </cell>
          <cell r="CE37">
            <v>2</v>
          </cell>
          <cell r="CF37">
            <v>2</v>
          </cell>
          <cell r="CG37">
            <v>1</v>
          </cell>
          <cell r="CH37">
            <v>0</v>
          </cell>
          <cell r="CI37">
            <v>0.2</v>
          </cell>
          <cell r="CJ37">
            <v>0.2</v>
          </cell>
          <cell r="CK37">
            <v>0.2</v>
          </cell>
          <cell r="CL37">
            <v>0.3</v>
          </cell>
          <cell r="CM37">
            <v>0.4</v>
          </cell>
          <cell r="CN37">
            <v>43.5</v>
          </cell>
          <cell r="CP37" t="str">
            <v>CMCMT</v>
          </cell>
          <cell r="CQ37" t="str">
            <v>5/1/1998</v>
          </cell>
          <cell r="CR37" t="str">
            <v>NA</v>
          </cell>
          <cell r="CS37" t="str">
            <v>#N/A N Ap</v>
          </cell>
          <cell r="CT37">
            <v>1</v>
          </cell>
          <cell r="CU37">
            <v>0</v>
          </cell>
          <cell r="CV37" t="str">
            <v>Sub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38013</v>
          </cell>
          <cell r="DF37">
            <v>218.47826086956522</v>
          </cell>
          <cell r="DG37">
            <v>0</v>
          </cell>
          <cell r="DH37">
            <v>1</v>
          </cell>
          <cell r="DI37">
            <v>11500000</v>
          </cell>
          <cell r="DJ37">
            <v>218.47826086956522</v>
          </cell>
          <cell r="DK37">
            <v>11982109.375</v>
          </cell>
          <cell r="DL37">
            <v>12046956.597222222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11500000</v>
          </cell>
          <cell r="DU37" t="b">
            <v>1</v>
          </cell>
          <cell r="DV37" t="str">
            <v>22660BAD2 MTGE</v>
          </cell>
          <cell r="DW37" t="str">
            <v>CMCMT 1998-C1 C</v>
          </cell>
          <cell r="DX37" t="str">
            <v>CRIIMI MAE COMMERCIAL MORTGAGE TRUST</v>
          </cell>
          <cell r="DY37">
            <v>6.5</v>
          </cell>
          <cell r="DZ37">
            <v>1</v>
          </cell>
          <cell r="EA37" t="str">
            <v>5/1/1998</v>
          </cell>
          <cell r="EB37">
            <v>7</v>
          </cell>
          <cell r="EC37" t="str">
            <v>#N/A N Ap</v>
          </cell>
          <cell r="ED37" t="str">
            <v>#N/A N Ap</v>
          </cell>
          <cell r="EE37" t="str">
            <v>#N/A N Ap</v>
          </cell>
          <cell r="EF37" t="str">
            <v>#N/A N Ap</v>
          </cell>
          <cell r="EG37" t="str">
            <v>BBB</v>
          </cell>
          <cell r="EH37" t="str">
            <v>#N/A N Ap</v>
          </cell>
          <cell r="EI37" t="str">
            <v>#N/A N Ap</v>
          </cell>
          <cell r="EJ37" t="str">
            <v>#N/A N Ap</v>
          </cell>
          <cell r="EK37" t="str">
            <v>5/31/2004</v>
          </cell>
          <cell r="EL37" t="str">
            <v>31 DAYS</v>
          </cell>
          <cell r="EM37" t="str">
            <v>8/2/2004</v>
          </cell>
          <cell r="EN37" t="str">
            <v>9/2/2004</v>
          </cell>
          <cell r="EO37" t="str">
            <v>6/1/2004</v>
          </cell>
          <cell r="EP37" t="str">
            <v>6/30/2004</v>
          </cell>
          <cell r="EQ37" t="str">
            <v>6/2/2033</v>
          </cell>
          <cell r="ER37" t="str">
            <v>#N/A Fld</v>
          </cell>
          <cell r="ES37" t="str">
            <v>7/1/2004</v>
          </cell>
          <cell r="ET37" t="str">
            <v>#N/A N.A.</v>
          </cell>
          <cell r="EU37" t="str">
            <v>#N/A N Ap</v>
          </cell>
          <cell r="EV37" t="str">
            <v>#N/A N Ap</v>
          </cell>
          <cell r="EW37" t="str">
            <v>To Worst</v>
          </cell>
          <cell r="EY37" t="str">
            <v>7/1/2004</v>
          </cell>
          <cell r="EZ37">
            <v>0</v>
          </cell>
          <cell r="FA37">
            <v>0</v>
          </cell>
          <cell r="FB37">
            <v>0</v>
          </cell>
          <cell r="FC37">
            <v>38170</v>
          </cell>
          <cell r="FD37">
            <v>6</v>
          </cell>
          <cell r="FE37">
            <v>38201</v>
          </cell>
          <cell r="FF37">
            <v>31</v>
          </cell>
          <cell r="FG37">
            <v>38170</v>
          </cell>
          <cell r="FH37">
            <v>38140</v>
          </cell>
          <cell r="FI37">
            <v>-1</v>
          </cell>
          <cell r="FJ37">
            <v>29</v>
          </cell>
          <cell r="FK37" t="b">
            <v>0</v>
          </cell>
          <cell r="FL37" t="str">
            <v>22660BAD2</v>
          </cell>
          <cell r="FM37">
            <v>7.0000000000000007E-2</v>
          </cell>
          <cell r="FN37">
            <v>64847.222222222226</v>
          </cell>
          <cell r="FO37">
            <v>11982109.375</v>
          </cell>
          <cell r="FP37">
            <v>12046956.597222222</v>
          </cell>
          <cell r="FQ37">
            <v>67083.333333333343</v>
          </cell>
          <cell r="FR37">
            <v>11982109.375</v>
          </cell>
          <cell r="FS37">
            <v>64847.222222222226</v>
          </cell>
          <cell r="FT37">
            <v>0</v>
          </cell>
          <cell r="FU37">
            <v>0</v>
          </cell>
          <cell r="FX37">
            <v>100000</v>
          </cell>
        </row>
        <row r="38">
          <cell r="A38">
            <v>31</v>
          </cell>
          <cell r="B38" t="str">
            <v>05947UNK0</v>
          </cell>
          <cell r="C38" t="str">
            <v>BACM 2003-2 BWC</v>
          </cell>
          <cell r="D38">
            <v>6000000</v>
          </cell>
          <cell r="E38">
            <v>1</v>
          </cell>
          <cell r="F38">
            <v>6000000</v>
          </cell>
          <cell r="G38">
            <v>1.4999999999999999E-2</v>
          </cell>
          <cell r="H38" t="str">
            <v>CMBS-LL</v>
          </cell>
          <cell r="I38" t="str">
            <v>05947UNK0</v>
          </cell>
          <cell r="J38">
            <v>172</v>
          </cell>
          <cell r="K38">
            <v>0.99124999999999996</v>
          </cell>
          <cell r="L38" t="str">
            <v>NA</v>
          </cell>
          <cell r="N38" t="str">
            <v>Ba2</v>
          </cell>
          <cell r="O38" t="str">
            <v>BBB-</v>
          </cell>
          <cell r="R38" t="str">
            <v>BBB-</v>
          </cell>
          <cell r="S38">
            <v>8.815606968253169</v>
          </cell>
          <cell r="T38">
            <v>8.76</v>
          </cell>
          <cell r="U38" t="str">
            <v>schedule</v>
          </cell>
          <cell r="V38" t="str">
            <v>schedule</v>
          </cell>
          <cell r="W38">
            <v>12</v>
          </cell>
          <cell r="X38">
            <v>5.7829999999999999E-2</v>
          </cell>
          <cell r="Y38">
            <v>0</v>
          </cell>
          <cell r="Z38">
            <v>50324</v>
          </cell>
          <cell r="AB38">
            <v>8.75</v>
          </cell>
          <cell r="AC38">
            <v>8.815606968253169</v>
          </cell>
          <cell r="AD38">
            <v>9</v>
          </cell>
          <cell r="AE38">
            <v>6.8229999999999999E-2</v>
          </cell>
          <cell r="AF38">
            <v>6.8308728361903798E-2</v>
          </cell>
          <cell r="AG38">
            <v>6.8530000000000008E-2</v>
          </cell>
          <cell r="AH38">
            <v>5.613036608588029E-3</v>
          </cell>
          <cell r="AI38">
            <v>0</v>
          </cell>
          <cell r="AJ38">
            <v>500</v>
          </cell>
          <cell r="AK38">
            <v>1</v>
          </cell>
          <cell r="AL38">
            <v>0</v>
          </cell>
          <cell r="AM38" t="str">
            <v>Ba2</v>
          </cell>
          <cell r="AN38">
            <v>24</v>
          </cell>
          <cell r="AO38" t="str">
            <v>ABS-CMBS Large Loan BIG</v>
          </cell>
          <cell r="AP38" t="str">
            <v>ABS-CMBS Large Loan</v>
          </cell>
          <cell r="AQ38">
            <v>5.0000000000000001E-3</v>
          </cell>
          <cell r="AR38" t="str">
            <v>Ba2</v>
          </cell>
          <cell r="AS38" t="str">
            <v>Ba2</v>
          </cell>
          <cell r="AT38" t="str">
            <v>Ba2</v>
          </cell>
          <cell r="AU38">
            <v>0.1</v>
          </cell>
          <cell r="AV38">
            <v>1350</v>
          </cell>
          <cell r="AW38">
            <v>6.9575000000000012E-2</v>
          </cell>
          <cell r="AX38">
            <v>7.7305555555555572E-2</v>
          </cell>
          <cell r="AY38">
            <v>7.6195098747358608E-2</v>
          </cell>
          <cell r="AZ38">
            <v>0</v>
          </cell>
          <cell r="BA38">
            <v>37926</v>
          </cell>
          <cell r="BB38" t="str">
            <v>BACM 2003-2</v>
          </cell>
          <cell r="BC38" t="str">
            <v>BACM</v>
          </cell>
          <cell r="BD38" t="str">
            <v>BBB-</v>
          </cell>
          <cell r="BE38">
            <v>610</v>
          </cell>
          <cell r="BF38">
            <v>54</v>
          </cell>
          <cell r="BG38" t="str">
            <v>CMBS (Large Loan, Single Borrower, and Single Property)</v>
          </cell>
          <cell r="BH38">
            <v>40725</v>
          </cell>
          <cell r="BI38" t="str">
            <v>BBB</v>
          </cell>
          <cell r="BJ38">
            <v>0.3</v>
          </cell>
          <cell r="BK38">
            <v>0.35</v>
          </cell>
          <cell r="BL38">
            <v>0.4</v>
          </cell>
          <cell r="BM38">
            <v>0.45</v>
          </cell>
          <cell r="BN38">
            <v>0.5</v>
          </cell>
          <cell r="BO38"/>
          <cell r="BP38" t="str">
            <v>BBB-</v>
          </cell>
          <cell r="BQ38">
            <v>7.26</v>
          </cell>
          <cell r="BR38">
            <v>2</v>
          </cell>
          <cell r="BS38">
            <v>11</v>
          </cell>
          <cell r="BT38" t="str">
            <v>IG</v>
          </cell>
          <cell r="BU38" t="str">
            <v>Sub</v>
          </cell>
          <cell r="BV38" t="str">
            <v>ABS Mezzanine IG ( &lt; 10%)</v>
          </cell>
          <cell r="BW38" t="str">
            <v>CMBS</v>
          </cell>
          <cell r="BX38" t="str">
            <v>Large Loan</v>
          </cell>
          <cell r="BY38">
            <v>41377.880936444155</v>
          </cell>
          <cell r="BZ38">
            <v>7.26</v>
          </cell>
          <cell r="CA38" t="str">
            <v>BBB-</v>
          </cell>
          <cell r="CB38">
            <v>1</v>
          </cell>
          <cell r="CC38" t="str">
            <v>CMBS - Large Loan</v>
          </cell>
          <cell r="CD38">
            <v>2</v>
          </cell>
          <cell r="CE38">
            <v>2</v>
          </cell>
          <cell r="CF38">
            <v>1</v>
          </cell>
          <cell r="CG38">
            <v>0</v>
          </cell>
          <cell r="CH38">
            <v>0</v>
          </cell>
          <cell r="CI38">
            <v>0.2</v>
          </cell>
          <cell r="CJ38">
            <v>0.2</v>
          </cell>
          <cell r="CK38">
            <v>0.3</v>
          </cell>
          <cell r="CL38">
            <v>0.4</v>
          </cell>
          <cell r="CM38">
            <v>0.4</v>
          </cell>
          <cell r="CN38">
            <v>20</v>
          </cell>
          <cell r="CP38" t="str">
            <v>BACM</v>
          </cell>
          <cell r="CQ38" t="str">
            <v>11/1/2003</v>
          </cell>
          <cell r="CR38" t="str">
            <v>Bank of America</v>
          </cell>
          <cell r="CS38" t="str">
            <v>BOA</v>
          </cell>
          <cell r="CT38">
            <v>1</v>
          </cell>
          <cell r="CU38">
            <v>0</v>
          </cell>
          <cell r="CV38" t="str">
            <v>Sub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38014</v>
          </cell>
          <cell r="DF38">
            <v>172</v>
          </cell>
          <cell r="DG38">
            <v>0</v>
          </cell>
          <cell r="DH38">
            <v>1</v>
          </cell>
          <cell r="DI38">
            <v>6000000</v>
          </cell>
          <cell r="DJ38">
            <v>172</v>
          </cell>
          <cell r="DK38">
            <v>5947500</v>
          </cell>
          <cell r="DL38">
            <v>5947500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6000000</v>
          </cell>
          <cell r="DU38" t="b">
            <v>1</v>
          </cell>
          <cell r="DV38" t="str">
            <v>05947UNK0 MTGE</v>
          </cell>
          <cell r="DW38" t="str">
            <v>BACM 2003-2 BWC</v>
          </cell>
          <cell r="DX38" t="str">
            <v>BANC OF AMERICA COMMERCIAL MORTGAGE INC.</v>
          </cell>
          <cell r="DY38">
            <v>0.5</v>
          </cell>
          <cell r="DZ38">
            <v>1</v>
          </cell>
          <cell r="EA38" t="str">
            <v>11/1/2003</v>
          </cell>
          <cell r="EB38">
            <v>5.7830000000000004</v>
          </cell>
          <cell r="EC38" t="str">
            <v>#N/A N Ap</v>
          </cell>
          <cell r="ED38" t="str">
            <v>BOA</v>
          </cell>
          <cell r="EE38" t="str">
            <v>#N/A N Ap</v>
          </cell>
          <cell r="EF38" t="str">
            <v>#N/A N Ap</v>
          </cell>
          <cell r="EG38" t="str">
            <v>BBB-</v>
          </cell>
          <cell r="EH38" t="str">
            <v>#N/A N Ap</v>
          </cell>
          <cell r="EI38" t="str">
            <v>BBB-</v>
          </cell>
          <cell r="EJ38" t="str">
            <v>#N/A N Ap</v>
          </cell>
          <cell r="EK38" t="str">
            <v>6/30/2004</v>
          </cell>
          <cell r="EL38" t="str">
            <v>10 DAYS</v>
          </cell>
          <cell r="EM38" t="str">
            <v>7/11/2004</v>
          </cell>
          <cell r="EN38" t="str">
            <v>8/11/2004</v>
          </cell>
          <cell r="EO38" t="str">
            <v>6/1/2004</v>
          </cell>
          <cell r="EP38" t="str">
            <v>6/30/2004</v>
          </cell>
          <cell r="EQ38" t="str">
            <v>10/11/2037</v>
          </cell>
          <cell r="ER38" t="str">
            <v>#N/A Fld</v>
          </cell>
          <cell r="ES38" t="str">
            <v>7/1/2004</v>
          </cell>
          <cell r="ET38">
            <v>8.76</v>
          </cell>
          <cell r="EU38">
            <v>0</v>
          </cell>
          <cell r="EV38" t="str">
            <v>CPY</v>
          </cell>
          <cell r="EW38" t="str">
            <v>To Worst</v>
          </cell>
          <cell r="EY38" t="str">
            <v>7/1/2004</v>
          </cell>
          <cell r="EZ38">
            <v>0</v>
          </cell>
          <cell r="FA38">
            <v>0</v>
          </cell>
          <cell r="FB38">
            <v>0</v>
          </cell>
          <cell r="FC38">
            <v>38179</v>
          </cell>
          <cell r="FD38">
            <v>1</v>
          </cell>
          <cell r="FE38">
            <v>38210</v>
          </cell>
          <cell r="FF38">
            <v>10</v>
          </cell>
          <cell r="FG38">
            <v>38169</v>
          </cell>
          <cell r="FH38">
            <v>38139</v>
          </cell>
          <cell r="FI38">
            <v>0</v>
          </cell>
          <cell r="FJ38">
            <v>0</v>
          </cell>
          <cell r="FK38" t="b">
            <v>1</v>
          </cell>
          <cell r="FL38" t="str">
            <v>05947UNK0</v>
          </cell>
          <cell r="FM38">
            <v>5.7829999999999999E-2</v>
          </cell>
          <cell r="FN38">
            <v>0</v>
          </cell>
          <cell r="FO38">
            <v>5947500</v>
          </cell>
          <cell r="FP38">
            <v>5947500</v>
          </cell>
          <cell r="FQ38">
            <v>0</v>
          </cell>
          <cell r="FR38">
            <v>5947500</v>
          </cell>
          <cell r="FS38">
            <v>0</v>
          </cell>
          <cell r="FT38">
            <v>0</v>
          </cell>
          <cell r="FU38">
            <v>0</v>
          </cell>
          <cell r="FX38">
            <v>100000</v>
          </cell>
        </row>
        <row r="39">
          <cell r="A39">
            <v>32</v>
          </cell>
          <cell r="B39" t="str">
            <v>52108HCK8</v>
          </cell>
          <cell r="C39" t="str">
            <v>LBUBS 2000-C5 J</v>
          </cell>
          <cell r="D39">
            <v>2486000</v>
          </cell>
          <cell r="E39">
            <v>1</v>
          </cell>
          <cell r="F39">
            <v>2486000</v>
          </cell>
          <cell r="G39">
            <v>6.215E-3</v>
          </cell>
          <cell r="H39" t="str">
            <v>CMBS-Conduit</v>
          </cell>
          <cell r="I39" t="str">
            <v>Bullet</v>
          </cell>
          <cell r="J39">
            <v>450</v>
          </cell>
          <cell r="K39">
            <v>0.88761718749999996</v>
          </cell>
          <cell r="L39" t="str">
            <v>Ba3</v>
          </cell>
          <cell r="O39" t="str">
            <v>BB-</v>
          </cell>
          <cell r="R39" t="str">
            <v>NA</v>
          </cell>
          <cell r="S39">
            <v>6.46</v>
          </cell>
          <cell r="T39">
            <v>6.46</v>
          </cell>
          <cell r="U39">
            <v>8.4600000000000009</v>
          </cell>
          <cell r="V39">
            <v>9.4600000000000009</v>
          </cell>
          <cell r="W39">
            <v>12</v>
          </cell>
          <cell r="X39">
            <v>6.2199999999999998E-2</v>
          </cell>
          <cell r="Y39">
            <v>0</v>
          </cell>
          <cell r="Z39">
            <v>48563</v>
          </cell>
          <cell r="AB39">
            <v>6.25</v>
          </cell>
          <cell r="AC39">
            <v>6.46</v>
          </cell>
          <cell r="AD39">
            <v>6.5</v>
          </cell>
          <cell r="AE39">
            <v>9.2259999999999995E-2</v>
          </cell>
          <cell r="AF39">
            <v>9.2679999999999998E-2</v>
          </cell>
          <cell r="AG39">
            <v>9.2759999999999995E-2</v>
          </cell>
          <cell r="AH39">
            <v>7.5782978143050794E-3</v>
          </cell>
          <cell r="AI39">
            <v>0</v>
          </cell>
          <cell r="AJ39">
            <v>500</v>
          </cell>
          <cell r="AK39">
            <v>1</v>
          </cell>
          <cell r="AL39">
            <v>0</v>
          </cell>
          <cell r="AM39" t="str">
            <v>Ba3</v>
          </cell>
          <cell r="AN39">
            <v>20</v>
          </cell>
          <cell r="AO39" t="str">
            <v>ABS-CMBS Conduit BIG</v>
          </cell>
          <cell r="AP39" t="str">
            <v>ABS-CMBS Conduit</v>
          </cell>
          <cell r="AQ39">
            <v>0.01</v>
          </cell>
          <cell r="AR39" t="str">
            <v>Ba2</v>
          </cell>
          <cell r="AS39" t="str">
            <v>Ba3</v>
          </cell>
          <cell r="AT39" t="str">
            <v>Ba2</v>
          </cell>
          <cell r="AU39">
            <v>0.1</v>
          </cell>
          <cell r="AV39">
            <v>1766</v>
          </cell>
          <cell r="AW39">
            <v>7.4194999999999997E-2</v>
          </cell>
          <cell r="AX39">
            <v>8.2438888888888881E-2</v>
          </cell>
          <cell r="AY39">
            <v>8.5626723140104277E-2</v>
          </cell>
          <cell r="AZ39">
            <v>0</v>
          </cell>
          <cell r="BA39">
            <v>36871</v>
          </cell>
          <cell r="BB39" t="str">
            <v>LBUBS 2000-C5</v>
          </cell>
          <cell r="BC39" t="str">
            <v>LBUBS</v>
          </cell>
          <cell r="BD39" t="str">
            <v>BB-</v>
          </cell>
          <cell r="BE39">
            <v>1766</v>
          </cell>
          <cell r="BF39">
            <v>53</v>
          </cell>
          <cell r="BG39" t="str">
            <v>CMBS Diversified (Conduit + CTL)</v>
          </cell>
          <cell r="BH39">
            <v>40725</v>
          </cell>
          <cell r="BI39" t="str">
            <v>BB</v>
          </cell>
          <cell r="BJ39">
            <v>0.1</v>
          </cell>
          <cell r="BK39">
            <v>0.1</v>
          </cell>
          <cell r="BL39">
            <v>0.1</v>
          </cell>
          <cell r="BM39">
            <v>0.25</v>
          </cell>
          <cell r="BN39">
            <v>0.35</v>
          </cell>
          <cell r="BO39" t="str">
            <v>BB-</v>
          </cell>
          <cell r="BP39" t="str">
            <v>BB-</v>
          </cell>
          <cell r="BQ39">
            <v>18.46</v>
          </cell>
          <cell r="BR39">
            <v>1</v>
          </cell>
          <cell r="BS39">
            <v>29</v>
          </cell>
          <cell r="BT39" t="str">
            <v>Non IG</v>
          </cell>
          <cell r="BU39" t="str">
            <v>Sub</v>
          </cell>
          <cell r="BV39" t="str">
            <v>ABS Non IG ( &lt; 10%)</v>
          </cell>
          <cell r="BW39" t="str">
            <v>CMBS</v>
          </cell>
          <cell r="BX39" t="str">
            <v>Conduit</v>
          </cell>
          <cell r="BY39">
            <v>40520.44</v>
          </cell>
          <cell r="BZ39">
            <v>18.46</v>
          </cell>
          <cell r="CA39" t="str">
            <v>BB-</v>
          </cell>
          <cell r="CB39">
            <v>2</v>
          </cell>
          <cell r="CC39" t="str">
            <v>CMBS - Conduit</v>
          </cell>
          <cell r="CD39">
            <v>2</v>
          </cell>
          <cell r="CE39">
            <v>2</v>
          </cell>
          <cell r="CF39">
            <v>2</v>
          </cell>
          <cell r="CG39">
            <v>1</v>
          </cell>
          <cell r="CH39">
            <v>0</v>
          </cell>
          <cell r="CI39">
            <v>0.2</v>
          </cell>
          <cell r="CJ39">
            <v>0.2</v>
          </cell>
          <cell r="CK39">
            <v>0.2</v>
          </cell>
          <cell r="CL39">
            <v>0.3</v>
          </cell>
          <cell r="CM39">
            <v>0.4</v>
          </cell>
          <cell r="CN39">
            <v>46.5</v>
          </cell>
          <cell r="CP39" t="str">
            <v>LBUBS</v>
          </cell>
          <cell r="CQ39" t="str">
            <v>12/11/2000</v>
          </cell>
          <cell r="CR39" t="str">
            <v>First Union</v>
          </cell>
          <cell r="CS39" t="str">
            <v>FUNB</v>
          </cell>
          <cell r="CT39">
            <v>1</v>
          </cell>
          <cell r="CU39">
            <v>0</v>
          </cell>
          <cell r="CV39" t="str">
            <v>Sub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38015</v>
          </cell>
          <cell r="DF39">
            <v>450</v>
          </cell>
          <cell r="DG39">
            <v>0</v>
          </cell>
          <cell r="DH39">
            <v>1</v>
          </cell>
          <cell r="DI39">
            <v>2486000</v>
          </cell>
          <cell r="DJ39">
            <v>450</v>
          </cell>
          <cell r="DK39">
            <v>2206616.328125</v>
          </cell>
          <cell r="DL39">
            <v>2215206.8392361109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1</v>
          </cell>
          <cell r="DR39">
            <v>0</v>
          </cell>
          <cell r="DS39">
            <v>0</v>
          </cell>
          <cell r="DT39">
            <v>2486000</v>
          </cell>
          <cell r="DU39" t="b">
            <v>1</v>
          </cell>
          <cell r="DV39" t="str">
            <v>52108HCK8 MTGE</v>
          </cell>
          <cell r="DW39" t="str">
            <v>LBUBS 2000-C5 J</v>
          </cell>
          <cell r="DX39" t="str">
            <v>LB-UBS COMMERCIAL MORTGAGE TRUST</v>
          </cell>
          <cell r="DY39">
            <v>1</v>
          </cell>
          <cell r="DZ39">
            <v>1</v>
          </cell>
          <cell r="EA39" t="str">
            <v>12/11/2000</v>
          </cell>
          <cell r="EB39">
            <v>6.22</v>
          </cell>
          <cell r="EC39" t="str">
            <v>#N/A N Ap</v>
          </cell>
          <cell r="ED39" t="str">
            <v>FUNB</v>
          </cell>
          <cell r="EE39" t="str">
            <v>Ba3</v>
          </cell>
          <cell r="EF39" t="str">
            <v>#N/A N Ap</v>
          </cell>
          <cell r="EG39" t="str">
            <v>BB-</v>
          </cell>
          <cell r="EH39" t="str">
            <v>#N/A N Ap</v>
          </cell>
          <cell r="EI39" t="str">
            <v>#N/A N Ap</v>
          </cell>
          <cell r="EJ39" t="str">
            <v>#N/A N Ap</v>
          </cell>
          <cell r="EK39" t="str">
            <v>6/30/2004</v>
          </cell>
          <cell r="EL39" t="str">
            <v>4 DAYS</v>
          </cell>
          <cell r="EM39" t="str">
            <v>6/15/2004</v>
          </cell>
          <cell r="EN39" t="str">
            <v>7/15/2004</v>
          </cell>
          <cell r="EO39" t="str">
            <v>6/11/2004</v>
          </cell>
          <cell r="EP39" t="str">
            <v>7/10/2004</v>
          </cell>
          <cell r="EQ39" t="str">
            <v>12/15/2032</v>
          </cell>
          <cell r="ER39" t="str">
            <v>#N/A Fld</v>
          </cell>
          <cell r="ES39" t="str">
            <v>7/1/2004</v>
          </cell>
          <cell r="ET39">
            <v>6.46</v>
          </cell>
          <cell r="EU39">
            <v>0</v>
          </cell>
          <cell r="EV39" t="str">
            <v>CPY</v>
          </cell>
          <cell r="EW39" t="str">
            <v>To Worst</v>
          </cell>
          <cell r="EY39" t="str">
            <v>7/1/2004</v>
          </cell>
          <cell r="EZ39">
            <v>0.34555560000000002</v>
          </cell>
          <cell r="FA39">
            <v>20</v>
          </cell>
          <cell r="FB39">
            <v>8590.512216000001</v>
          </cell>
          <cell r="FC39">
            <v>38183</v>
          </cell>
          <cell r="FD39">
            <v>5</v>
          </cell>
          <cell r="FE39">
            <v>38183</v>
          </cell>
          <cell r="FF39">
            <v>4</v>
          </cell>
          <cell r="FG39">
            <v>38149</v>
          </cell>
          <cell r="FH39">
            <v>38118</v>
          </cell>
          <cell r="FI39">
            <v>20</v>
          </cell>
          <cell r="FJ39">
            <v>20</v>
          </cell>
          <cell r="FK39" t="b">
            <v>1</v>
          </cell>
          <cell r="FL39" t="str">
            <v>52108HCK8</v>
          </cell>
          <cell r="FM39">
            <v>6.2199999999999998E-2</v>
          </cell>
          <cell r="FN39">
            <v>8590.5111111111109</v>
          </cell>
          <cell r="FO39">
            <v>2206616.328125</v>
          </cell>
          <cell r="FP39">
            <v>2215206.8392361109</v>
          </cell>
          <cell r="FQ39">
            <v>0</v>
          </cell>
          <cell r="FR39">
            <v>2206616.328125</v>
          </cell>
          <cell r="FS39">
            <v>8590.5111111111109</v>
          </cell>
          <cell r="FT39">
            <v>0</v>
          </cell>
          <cell r="FU39">
            <v>0</v>
          </cell>
          <cell r="FX39">
            <v>1766</v>
          </cell>
        </row>
        <row r="40">
          <cell r="A40">
            <v>33</v>
          </cell>
          <cell r="B40" t="str">
            <v>589929UD8</v>
          </cell>
          <cell r="C40" t="str">
            <v>MLMI 1999-C1 A2</v>
          </cell>
          <cell r="D40">
            <v>4700000</v>
          </cell>
          <cell r="E40">
            <v>1</v>
          </cell>
          <cell r="F40">
            <v>4700000</v>
          </cell>
          <cell r="G40">
            <v>1.175E-2</v>
          </cell>
          <cell r="H40" t="str">
            <v>CMBS-Conduit</v>
          </cell>
          <cell r="I40" t="str">
            <v>589929UD8</v>
          </cell>
          <cell r="J40">
            <v>89</v>
          </cell>
          <cell r="K40">
            <v>1.1408203125</v>
          </cell>
          <cell r="L40" t="str">
            <v>NA</v>
          </cell>
          <cell r="M40" t="str">
            <v>Aa2</v>
          </cell>
          <cell r="O40" t="str">
            <v>AAA</v>
          </cell>
          <cell r="R40" t="str">
            <v>AAA</v>
          </cell>
          <cell r="S40">
            <v>4.8348420469621312</v>
          </cell>
          <cell r="T40">
            <v>4.8899999999999997</v>
          </cell>
          <cell r="U40" t="str">
            <v>schedule</v>
          </cell>
          <cell r="V40" t="str">
            <v>schedule</v>
          </cell>
          <cell r="W40">
            <v>12</v>
          </cell>
          <cell r="X40">
            <v>7.5600000000000001E-2</v>
          </cell>
          <cell r="Y40">
            <v>0</v>
          </cell>
          <cell r="Z40">
            <v>48167</v>
          </cell>
          <cell r="AB40">
            <v>4.75</v>
          </cell>
          <cell r="AC40">
            <v>4.8348420469621312</v>
          </cell>
          <cell r="AD40">
            <v>5</v>
          </cell>
          <cell r="AE40">
            <v>5.2760000000000001E-2</v>
          </cell>
          <cell r="AF40">
            <v>5.2980589322101541E-2</v>
          </cell>
          <cell r="AG40">
            <v>5.3409999999999992E-2</v>
          </cell>
          <cell r="AH40">
            <v>4.3670918480780418E-3</v>
          </cell>
          <cell r="AI40">
            <v>0</v>
          </cell>
          <cell r="AJ40">
            <v>500</v>
          </cell>
          <cell r="AK40">
            <v>1</v>
          </cell>
          <cell r="AL40">
            <v>0</v>
          </cell>
          <cell r="AM40" t="str">
            <v>Aa2</v>
          </cell>
          <cell r="AN40">
            <v>19</v>
          </cell>
          <cell r="AO40" t="str">
            <v>ABS-CMBS Conduit</v>
          </cell>
          <cell r="AP40" t="str">
            <v>ABS-CMBS Conduit</v>
          </cell>
          <cell r="AQ40">
            <v>0.56999999999999995</v>
          </cell>
          <cell r="AR40" t="str">
            <v>Aa2</v>
          </cell>
          <cell r="AS40" t="str">
            <v>Aa2</v>
          </cell>
          <cell r="AT40" t="str">
            <v>Aa2</v>
          </cell>
          <cell r="AU40">
            <v>0.7</v>
          </cell>
          <cell r="AV40">
            <v>20</v>
          </cell>
          <cell r="AW40">
            <v>3.7400000000000004E-4</v>
          </cell>
          <cell r="AX40">
            <v>1.2466666666666665E-3</v>
          </cell>
          <cell r="AY40">
            <v>1.1830864316547353E-3</v>
          </cell>
          <cell r="AZ40">
            <v>4700000</v>
          </cell>
          <cell r="BA40">
            <v>36465</v>
          </cell>
          <cell r="BB40" t="str">
            <v>MLMI 1999-C1</v>
          </cell>
          <cell r="BC40" t="str">
            <v>MLMI</v>
          </cell>
          <cell r="BD40" t="str">
            <v>AAA</v>
          </cell>
          <cell r="BE40">
            <v>1</v>
          </cell>
          <cell r="BF40">
            <v>53</v>
          </cell>
          <cell r="BG40" t="str">
            <v>CMBS Diversified (Conduit + CTL)</v>
          </cell>
          <cell r="BH40">
            <v>40725</v>
          </cell>
          <cell r="BI40" t="str">
            <v>AAA</v>
          </cell>
          <cell r="BJ40">
            <v>0.65</v>
          </cell>
          <cell r="BK40">
            <v>0.7</v>
          </cell>
          <cell r="BL40">
            <v>0.8</v>
          </cell>
          <cell r="BM40">
            <v>0.85</v>
          </cell>
          <cell r="BN40">
            <v>0.85</v>
          </cell>
          <cell r="BO40"/>
          <cell r="BP40" t="str">
            <v>AAA</v>
          </cell>
          <cell r="BQ40">
            <v>0.19</v>
          </cell>
          <cell r="BR40">
            <v>1</v>
          </cell>
          <cell r="BS40">
            <v>30</v>
          </cell>
          <cell r="BT40" t="str">
            <v>IG</v>
          </cell>
          <cell r="BU40" t="str">
            <v>Senior</v>
          </cell>
          <cell r="BV40" t="str">
            <v>ABS Senior ( &gt; 10% )</v>
          </cell>
          <cell r="BW40" t="str">
            <v>CMBS</v>
          </cell>
          <cell r="BX40" t="str">
            <v>Conduit</v>
          </cell>
          <cell r="BY40">
            <v>39928.882505094218</v>
          </cell>
          <cell r="BZ40">
            <v>0.19</v>
          </cell>
          <cell r="CA40" t="str">
            <v>AAA</v>
          </cell>
          <cell r="CB40">
            <v>2</v>
          </cell>
          <cell r="CC40" t="str">
            <v>CMBS - Conduit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0.4</v>
          </cell>
          <cell r="CJ40">
            <v>0.4</v>
          </cell>
          <cell r="CK40">
            <v>0.4</v>
          </cell>
          <cell r="CL40">
            <v>0.4</v>
          </cell>
          <cell r="CM40">
            <v>0.4</v>
          </cell>
          <cell r="CN40">
            <v>1.3</v>
          </cell>
          <cell r="CP40" t="str">
            <v>MLMI</v>
          </cell>
          <cell r="CQ40" t="str">
            <v>11/1/1999</v>
          </cell>
          <cell r="CR40" t="str">
            <v>Orix</v>
          </cell>
          <cell r="CS40" t="str">
            <v>ORIX</v>
          </cell>
          <cell r="CT40">
            <v>1</v>
          </cell>
          <cell r="CU40">
            <v>0</v>
          </cell>
          <cell r="CV40" t="str">
            <v>Sub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38019</v>
          </cell>
          <cell r="DF40">
            <v>89</v>
          </cell>
          <cell r="DG40">
            <v>0</v>
          </cell>
          <cell r="DH40">
            <v>1</v>
          </cell>
          <cell r="DI40">
            <v>4700000</v>
          </cell>
          <cell r="DJ40">
            <v>89</v>
          </cell>
          <cell r="DK40">
            <v>5361855.46875</v>
          </cell>
          <cell r="DL40">
            <v>5361855.46875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1</v>
          </cell>
          <cell r="DR40">
            <v>0</v>
          </cell>
          <cell r="DS40">
            <v>4700000</v>
          </cell>
          <cell r="DT40">
            <v>0</v>
          </cell>
          <cell r="DU40" t="b">
            <v>1</v>
          </cell>
          <cell r="DV40" t="str">
            <v>589929UD8 MTGE</v>
          </cell>
          <cell r="DW40" t="str">
            <v>MLMI 1999-C1 A2</v>
          </cell>
          <cell r="DX40" t="str">
            <v>MERRILL LYNCH MORTGAGE INVESTORS, INC.</v>
          </cell>
          <cell r="DY40">
            <v>57</v>
          </cell>
          <cell r="DZ40">
            <v>1</v>
          </cell>
          <cell r="EA40" t="str">
            <v>11/1/1999</v>
          </cell>
          <cell r="EB40">
            <v>7.56</v>
          </cell>
          <cell r="EC40" t="str">
            <v>#N/A N Ap</v>
          </cell>
          <cell r="ED40" t="str">
            <v>ORIX</v>
          </cell>
          <cell r="EE40" t="str">
            <v>#N/A N Ap</v>
          </cell>
          <cell r="EF40" t="str">
            <v>#N/A N Ap</v>
          </cell>
          <cell r="EG40" t="str">
            <v>AAA</v>
          </cell>
          <cell r="EH40" t="str">
            <v>#N/A N Ap</v>
          </cell>
          <cell r="EI40" t="str">
            <v>AAA</v>
          </cell>
          <cell r="EJ40" t="str">
            <v>#N/A N Ap</v>
          </cell>
          <cell r="EK40" t="str">
            <v>6/30/2004</v>
          </cell>
          <cell r="EL40" t="str">
            <v>14 DAYS</v>
          </cell>
          <cell r="EM40" t="str">
            <v>7/15/2004</v>
          </cell>
          <cell r="EN40" t="str">
            <v>8/15/2004</v>
          </cell>
          <cell r="EO40" t="str">
            <v>6/1/2004</v>
          </cell>
          <cell r="EP40" t="str">
            <v>6/30/2004</v>
          </cell>
          <cell r="EQ40" t="str">
            <v>11/15/2031</v>
          </cell>
          <cell r="ER40" t="str">
            <v>#N/A Fld</v>
          </cell>
          <cell r="ES40" t="str">
            <v>7/1/2004</v>
          </cell>
          <cell r="ET40">
            <v>4.8899999999999997</v>
          </cell>
          <cell r="EU40">
            <v>0</v>
          </cell>
          <cell r="EV40" t="str">
            <v>CPY</v>
          </cell>
          <cell r="EW40" t="str">
            <v>To Worst</v>
          </cell>
          <cell r="EY40" t="str">
            <v>7/1/2004</v>
          </cell>
          <cell r="EZ40">
            <v>0</v>
          </cell>
          <cell r="FA40">
            <v>0</v>
          </cell>
          <cell r="FB40">
            <v>0</v>
          </cell>
          <cell r="FC40">
            <v>38183</v>
          </cell>
          <cell r="FD40">
            <v>5</v>
          </cell>
          <cell r="FE40">
            <v>38214</v>
          </cell>
          <cell r="FF40">
            <v>14</v>
          </cell>
          <cell r="FG40">
            <v>38169</v>
          </cell>
          <cell r="FH40">
            <v>38139</v>
          </cell>
          <cell r="FI40">
            <v>0</v>
          </cell>
          <cell r="FJ40">
            <v>0</v>
          </cell>
          <cell r="FK40" t="b">
            <v>1</v>
          </cell>
          <cell r="FL40" t="str">
            <v>589929UD8</v>
          </cell>
          <cell r="FM40">
            <v>7.5600000000000001E-2</v>
          </cell>
          <cell r="FN40">
            <v>0</v>
          </cell>
          <cell r="FO40">
            <v>5361855.46875</v>
          </cell>
          <cell r="FP40">
            <v>5361855.46875</v>
          </cell>
          <cell r="FQ40">
            <v>0</v>
          </cell>
          <cell r="FR40">
            <v>5361855.46875</v>
          </cell>
          <cell r="FS40">
            <v>0</v>
          </cell>
          <cell r="FT40">
            <v>0</v>
          </cell>
          <cell r="FU40">
            <v>0</v>
          </cell>
          <cell r="FX40">
            <v>100000</v>
          </cell>
        </row>
        <row r="41">
          <cell r="A41">
            <v>34</v>
          </cell>
          <cell r="B41" t="str">
            <v>40426WAP6</v>
          </cell>
          <cell r="C41" t="str">
            <v>HRPT PROPERTIES TRUST</v>
          </cell>
          <cell r="D41">
            <v>1680000</v>
          </cell>
          <cell r="E41">
            <v>1</v>
          </cell>
          <cell r="F41">
            <v>1680000</v>
          </cell>
          <cell r="G41">
            <v>4.1999999999999997E-3</v>
          </cell>
          <cell r="H41" t="str">
            <v>REIT</v>
          </cell>
          <cell r="I41" t="str">
            <v>Bullet</v>
          </cell>
          <cell r="J41">
            <v>90</v>
          </cell>
          <cell r="K41">
            <v>1.0643</v>
          </cell>
          <cell r="L41" t="str">
            <v>Baa2</v>
          </cell>
          <cell r="O41" t="str">
            <v>BBB</v>
          </cell>
          <cell r="R41" t="str">
            <v>BBB</v>
          </cell>
          <cell r="S41">
            <v>10.627777777777778</v>
          </cell>
          <cell r="T41">
            <v>10.622222222222222</v>
          </cell>
          <cell r="U41">
            <v>10.627777777777778</v>
          </cell>
          <cell r="V41">
            <v>10.627777777777778</v>
          </cell>
          <cell r="W41">
            <v>2</v>
          </cell>
          <cell r="X41">
            <v>6.4000000000000001E-2</v>
          </cell>
          <cell r="Y41">
            <v>0</v>
          </cell>
          <cell r="Z41">
            <v>42050</v>
          </cell>
          <cell r="AB41">
            <v>10.5</v>
          </cell>
          <cell r="AC41">
            <v>10.627777777777778</v>
          </cell>
          <cell r="AD41">
            <v>10.75</v>
          </cell>
          <cell r="AE41">
            <v>6.1830000000000003E-2</v>
          </cell>
          <cell r="AF41">
            <v>6.1937333333333337E-2</v>
          </cell>
          <cell r="AG41">
            <v>6.2040000000000005E-2</v>
          </cell>
          <cell r="AH41">
            <v>3.0968666666666644E-2</v>
          </cell>
          <cell r="AI41">
            <v>0</v>
          </cell>
          <cell r="AJ41">
            <v>500</v>
          </cell>
          <cell r="AK41">
            <v>1</v>
          </cell>
          <cell r="AL41">
            <v>0</v>
          </cell>
          <cell r="AM41" t="str">
            <v>Baa2</v>
          </cell>
          <cell r="AN41">
            <v>37</v>
          </cell>
          <cell r="AO41" t="str">
            <v>REITS- Office</v>
          </cell>
          <cell r="AP41" t="str">
            <v>REITS- Office</v>
          </cell>
          <cell r="AQ41">
            <v>0</v>
          </cell>
          <cell r="AR41" t="str">
            <v>Baa2</v>
          </cell>
          <cell r="AS41" t="str">
            <v>Baa2</v>
          </cell>
          <cell r="AT41" t="str">
            <v>Baa2</v>
          </cell>
          <cell r="AU41">
            <v>0.4</v>
          </cell>
          <cell r="AV41">
            <v>360</v>
          </cell>
          <cell r="AW41">
            <v>2.2719382628284147E-2</v>
          </cell>
          <cell r="AX41">
            <v>3.786563771380691E-2</v>
          </cell>
          <cell r="AY41">
            <v>3.6057677320821713E-2</v>
          </cell>
          <cell r="AZ41">
            <v>0</v>
          </cell>
          <cell r="BA41">
            <v>37651</v>
          </cell>
          <cell r="BB41" t="str">
            <v>HRPT PROPERTIES TRUST</v>
          </cell>
          <cell r="BC41" t="str">
            <v>HRPT PROPERTIES TRUST</v>
          </cell>
          <cell r="BD41" t="str">
            <v>BBB</v>
          </cell>
          <cell r="BE41">
            <v>360</v>
          </cell>
          <cell r="BF41">
            <v>55</v>
          </cell>
          <cell r="BG41" t="str">
            <v>REITs and REOCs</v>
          </cell>
          <cell r="BH41">
            <v>40725</v>
          </cell>
          <cell r="BI41" t="str">
            <v>BBB</v>
          </cell>
          <cell r="BJ41">
            <v>0.4</v>
          </cell>
          <cell r="BK41">
            <v>0.4</v>
          </cell>
          <cell r="BL41">
            <v>0.4</v>
          </cell>
          <cell r="BM41">
            <v>0.4</v>
          </cell>
          <cell r="BN41">
            <v>0.4</v>
          </cell>
          <cell r="BO41"/>
          <cell r="BP41" t="str">
            <v>BBB</v>
          </cell>
          <cell r="BQ41">
            <v>3.74</v>
          </cell>
          <cell r="BR41">
            <v>1</v>
          </cell>
          <cell r="BS41">
            <v>31</v>
          </cell>
          <cell r="BT41" t="str">
            <v>IG</v>
          </cell>
          <cell r="BU41" t="str">
            <v>Sub</v>
          </cell>
          <cell r="BV41" t="str">
            <v>REITS</v>
          </cell>
          <cell r="BW41" t="str">
            <v>REIT</v>
          </cell>
          <cell r="BX41" t="str">
            <v>Industrial/Office</v>
          </cell>
          <cell r="BY41">
            <v>42037.511111111111</v>
          </cell>
          <cell r="BZ41">
            <v>3.74</v>
          </cell>
          <cell r="CA41" t="str">
            <v>BBB</v>
          </cell>
          <cell r="CB41">
            <v>25</v>
          </cell>
          <cell r="CC41" t="str">
            <v>REIT - Industrial/Office</v>
          </cell>
          <cell r="CD41">
            <v>2</v>
          </cell>
          <cell r="CE41">
            <v>2</v>
          </cell>
          <cell r="CF41">
            <v>1</v>
          </cell>
          <cell r="CG41">
            <v>0</v>
          </cell>
          <cell r="CH41">
            <v>0</v>
          </cell>
          <cell r="CI41">
            <v>0.5</v>
          </cell>
          <cell r="CJ41">
            <v>0.5</v>
          </cell>
          <cell r="CK41">
            <v>0.5</v>
          </cell>
          <cell r="CL41">
            <v>0.6</v>
          </cell>
          <cell r="CM41">
            <v>0.6</v>
          </cell>
          <cell r="CN41">
            <v>14</v>
          </cell>
          <cell r="CP41" t="str">
            <v>HRPT</v>
          </cell>
          <cell r="CQ41" t="str">
            <v>1/30/2003</v>
          </cell>
          <cell r="CR41" t="str">
            <v>NA</v>
          </cell>
          <cell r="CS41" t="str">
            <v>#N/A N Ap</v>
          </cell>
          <cell r="CT41">
            <v>1</v>
          </cell>
          <cell r="CU41">
            <v>0</v>
          </cell>
          <cell r="CV41" t="str">
            <v>Senior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38020</v>
          </cell>
          <cell r="DF41">
            <v>90</v>
          </cell>
          <cell r="DG41">
            <v>0</v>
          </cell>
          <cell r="DH41">
            <v>1</v>
          </cell>
          <cell r="DI41">
            <v>1680000</v>
          </cell>
          <cell r="DJ41">
            <v>90</v>
          </cell>
          <cell r="DK41">
            <v>1788024</v>
          </cell>
          <cell r="DL41">
            <v>1828642.6666666667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1680000</v>
          </cell>
          <cell r="DT41">
            <v>0</v>
          </cell>
          <cell r="DU41" t="b">
            <v>1</v>
          </cell>
          <cell r="DV41" t="str">
            <v>40426WAP6 CORP</v>
          </cell>
          <cell r="DW41" t="str">
            <v>HRPT PROPERTIES TRUST</v>
          </cell>
          <cell r="DX41" t="str">
            <v>HRPT PROPERTIES TRUST</v>
          </cell>
          <cell r="DY41" t="str">
            <v>#N/A N Ap</v>
          </cell>
          <cell r="DZ41">
            <v>1</v>
          </cell>
          <cell r="EA41" t="str">
            <v>1/30/2003</v>
          </cell>
          <cell r="EB41">
            <v>6.4</v>
          </cell>
          <cell r="EC41" t="str">
            <v>#N/A N Ap</v>
          </cell>
          <cell r="ED41" t="str">
            <v>#N/A N Ap</v>
          </cell>
          <cell r="EE41" t="str">
            <v>Baa2</v>
          </cell>
          <cell r="EF41" t="str">
            <v>#N/A N Ap</v>
          </cell>
          <cell r="EG41" t="str">
            <v>BBB</v>
          </cell>
          <cell r="EH41" t="str">
            <v>#N/A N Ap</v>
          </cell>
          <cell r="EI41" t="str">
            <v>BBB</v>
          </cell>
          <cell r="EJ41" t="str">
            <v>#N/A N Ap</v>
          </cell>
          <cell r="EK41" t="str">
            <v>#N/A N Ap</v>
          </cell>
          <cell r="EL41" t="str">
            <v>#N/A N Ap</v>
          </cell>
          <cell r="EM41" t="str">
            <v>2/15/2004</v>
          </cell>
          <cell r="EN41" t="str">
            <v>8/15/2004</v>
          </cell>
          <cell r="EO41" t="str">
            <v>#N/A N Ap</v>
          </cell>
          <cell r="EP41" t="str">
            <v>#N/A N Ap</v>
          </cell>
          <cell r="EQ41" t="str">
            <v>2/15/2015</v>
          </cell>
          <cell r="ER41" t="str">
            <v>#N/A Fld</v>
          </cell>
          <cell r="ES41" t="str">
            <v>7/1/2004</v>
          </cell>
          <cell r="ET41" t="str">
            <v>#N/A N Ap</v>
          </cell>
          <cell r="EU41" t="str">
            <v>#N/A N Ap</v>
          </cell>
          <cell r="EV41" t="str">
            <v>#N/A N Ap</v>
          </cell>
          <cell r="EW41" t="str">
            <v>#N/A N Ap</v>
          </cell>
          <cell r="EY41" t="str">
            <v>7/1/2004</v>
          </cell>
          <cell r="EZ41">
            <v>2.4177777800000002</v>
          </cell>
          <cell r="FA41">
            <v>136</v>
          </cell>
          <cell r="FB41">
            <v>40618.666704000003</v>
          </cell>
          <cell r="FC41">
            <v>38214</v>
          </cell>
          <cell r="FD41">
            <v>1</v>
          </cell>
          <cell r="FE41">
            <v>38214</v>
          </cell>
          <cell r="FF41">
            <v>0</v>
          </cell>
          <cell r="FG41">
            <v>38032</v>
          </cell>
          <cell r="FH41">
            <v>37848</v>
          </cell>
          <cell r="FI41">
            <v>136</v>
          </cell>
          <cell r="FJ41">
            <v>136</v>
          </cell>
          <cell r="FK41" t="b">
            <v>1</v>
          </cell>
          <cell r="FL41" t="str">
            <v>40426WAP6</v>
          </cell>
          <cell r="FM41">
            <v>6.4000000000000001E-2</v>
          </cell>
          <cell r="FN41">
            <v>40618.666666666664</v>
          </cell>
          <cell r="FO41">
            <v>1788024</v>
          </cell>
          <cell r="FP41">
            <v>1828642.6666666667</v>
          </cell>
          <cell r="FQ41">
            <v>0</v>
          </cell>
          <cell r="FR41">
            <v>1788024</v>
          </cell>
          <cell r="FS41">
            <v>40618.666666666664</v>
          </cell>
          <cell r="FT41">
            <v>0</v>
          </cell>
          <cell r="FU41">
            <v>0</v>
          </cell>
          <cell r="FX41">
            <v>360</v>
          </cell>
        </row>
        <row r="42">
          <cell r="A42">
            <v>35</v>
          </cell>
          <cell r="B42" t="str">
            <v>40426WAN1</v>
          </cell>
          <cell r="C42" t="str">
            <v>HRPT PROPERTIES TRUST</v>
          </cell>
          <cell r="D42">
            <v>3435000</v>
          </cell>
          <cell r="E42">
            <v>1</v>
          </cell>
          <cell r="F42">
            <v>3435000</v>
          </cell>
          <cell r="G42">
            <v>8.5874999999999996E-3</v>
          </cell>
          <cell r="H42" t="str">
            <v>REIT</v>
          </cell>
          <cell r="I42" t="str">
            <v>Bullet</v>
          </cell>
          <cell r="J42">
            <v>94</v>
          </cell>
          <cell r="K42">
            <v>1.0799000000000001</v>
          </cell>
          <cell r="L42" t="str">
            <v>Baa2</v>
          </cell>
          <cell r="O42" t="str">
            <v>BBB</v>
          </cell>
          <cell r="R42" t="str">
            <v>BBB</v>
          </cell>
          <cell r="S42">
            <v>8.5444444444444443</v>
          </cell>
          <cell r="T42">
            <v>8.5388888888888896</v>
          </cell>
          <cell r="U42">
            <v>8.5444444444444443</v>
          </cell>
          <cell r="V42">
            <v>8.5444444444444443</v>
          </cell>
          <cell r="W42">
            <v>2</v>
          </cell>
          <cell r="X42">
            <v>6.5000000000000002E-2</v>
          </cell>
          <cell r="Y42">
            <v>0</v>
          </cell>
          <cell r="Z42">
            <v>41289</v>
          </cell>
          <cell r="AB42">
            <v>8.5</v>
          </cell>
          <cell r="AC42">
            <v>8.5444444444444443</v>
          </cell>
          <cell r="AD42">
            <v>8.75</v>
          </cell>
          <cell r="AE42">
            <v>6.0159999999999998E-2</v>
          </cell>
          <cell r="AF42">
            <v>6.0207999999999998E-2</v>
          </cell>
          <cell r="AG42">
            <v>6.0429999999999998E-2</v>
          </cell>
          <cell r="AH42">
            <v>3.0103999999999909E-2</v>
          </cell>
          <cell r="AI42">
            <v>0</v>
          </cell>
          <cell r="AJ42">
            <v>500</v>
          </cell>
          <cell r="AK42">
            <v>1</v>
          </cell>
          <cell r="AL42">
            <v>0</v>
          </cell>
          <cell r="AM42" t="str">
            <v>Baa2</v>
          </cell>
          <cell r="AN42">
            <v>37</v>
          </cell>
          <cell r="AO42" t="str">
            <v>REITS- Office</v>
          </cell>
          <cell r="AP42" t="str">
            <v>REITS- Office</v>
          </cell>
          <cell r="AQ42">
            <v>0</v>
          </cell>
          <cell r="AR42" t="str">
            <v>Baa2</v>
          </cell>
          <cell r="AS42" t="str">
            <v>Baa2</v>
          </cell>
          <cell r="AT42" t="str">
            <v>Baa2</v>
          </cell>
          <cell r="AU42">
            <v>0.4</v>
          </cell>
          <cell r="AV42">
            <v>360</v>
          </cell>
          <cell r="AW42">
            <v>1.7819999999999999E-2</v>
          </cell>
          <cell r="AX42">
            <v>2.9700000000000001E-2</v>
          </cell>
          <cell r="AY42">
            <v>2.8073172129407482E-2</v>
          </cell>
          <cell r="AZ42">
            <v>0</v>
          </cell>
          <cell r="BA42">
            <v>37596</v>
          </cell>
          <cell r="BB42" t="str">
            <v>HRPT PROPERTIES TRUST</v>
          </cell>
          <cell r="BC42" t="str">
            <v>HRPT PROPERTIES TRUST</v>
          </cell>
          <cell r="BD42" t="str">
            <v>BBB</v>
          </cell>
          <cell r="BE42">
            <v>360</v>
          </cell>
          <cell r="BF42">
            <v>55</v>
          </cell>
          <cell r="BG42" t="str">
            <v>REITs and REOCs</v>
          </cell>
          <cell r="BH42">
            <v>40725</v>
          </cell>
          <cell r="BI42" t="str">
            <v>BBB</v>
          </cell>
          <cell r="BJ42">
            <v>0.4</v>
          </cell>
          <cell r="BK42">
            <v>0.4</v>
          </cell>
          <cell r="BL42">
            <v>0.4</v>
          </cell>
          <cell r="BM42">
            <v>0.4</v>
          </cell>
          <cell r="BN42">
            <v>0.4</v>
          </cell>
          <cell r="BO42"/>
          <cell r="BP42" t="str">
            <v>BBB</v>
          </cell>
          <cell r="BQ42">
            <v>3.74</v>
          </cell>
          <cell r="BR42">
            <v>2</v>
          </cell>
          <cell r="BS42">
            <v>31</v>
          </cell>
          <cell r="BT42" t="str">
            <v>IG</v>
          </cell>
          <cell r="BU42" t="str">
            <v>Sub</v>
          </cell>
          <cell r="BV42" t="str">
            <v>REITS</v>
          </cell>
          <cell r="BW42" t="str">
            <v>REIT</v>
          </cell>
          <cell r="BX42" t="str">
            <v>Industrial/Office</v>
          </cell>
          <cell r="BY42">
            <v>41279.177777777775</v>
          </cell>
          <cell r="BZ42">
            <v>3.74</v>
          </cell>
          <cell r="CA42" t="str">
            <v>BBB</v>
          </cell>
          <cell r="CB42">
            <v>25</v>
          </cell>
          <cell r="CC42" t="str">
            <v>REIT - Industrial/Office</v>
          </cell>
          <cell r="CD42">
            <v>2</v>
          </cell>
          <cell r="CE42">
            <v>2</v>
          </cell>
          <cell r="CF42">
            <v>1</v>
          </cell>
          <cell r="CG42">
            <v>0</v>
          </cell>
          <cell r="CH42">
            <v>0</v>
          </cell>
          <cell r="CI42">
            <v>0.5</v>
          </cell>
          <cell r="CJ42">
            <v>0.5</v>
          </cell>
          <cell r="CK42">
            <v>0.5</v>
          </cell>
          <cell r="CL42">
            <v>0.6</v>
          </cell>
          <cell r="CM42">
            <v>0.6</v>
          </cell>
          <cell r="CN42">
            <v>14</v>
          </cell>
          <cell r="CP42" t="str">
            <v>HRPT</v>
          </cell>
          <cell r="CQ42" t="str">
            <v>12/6/2002</v>
          </cell>
          <cell r="CR42" t="str">
            <v>NA</v>
          </cell>
          <cell r="CS42" t="str">
            <v>#N/A N Ap</v>
          </cell>
          <cell r="CT42">
            <v>1</v>
          </cell>
          <cell r="CU42">
            <v>0</v>
          </cell>
          <cell r="CV42" t="str">
            <v>Senior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38021</v>
          </cell>
          <cell r="DF42">
            <v>94</v>
          </cell>
          <cell r="DG42">
            <v>0</v>
          </cell>
          <cell r="DH42">
            <v>1</v>
          </cell>
          <cell r="DI42">
            <v>3435000</v>
          </cell>
          <cell r="DJ42">
            <v>94</v>
          </cell>
          <cell r="DK42">
            <v>3709456.5000000005</v>
          </cell>
          <cell r="DL42">
            <v>3812411.083333334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3435000</v>
          </cell>
          <cell r="DT42">
            <v>0</v>
          </cell>
          <cell r="DU42" t="b">
            <v>1</v>
          </cell>
          <cell r="DV42" t="str">
            <v>40426WAN1 CORP</v>
          </cell>
          <cell r="DW42" t="str">
            <v>HRPT PROPERTIES TRUST</v>
          </cell>
          <cell r="DX42" t="str">
            <v>HRPT PROPERTIES TRUST</v>
          </cell>
          <cell r="DY42" t="str">
            <v>#N/A N Ap</v>
          </cell>
          <cell r="DZ42">
            <v>1</v>
          </cell>
          <cell r="EA42" t="str">
            <v>12/6/2002</v>
          </cell>
          <cell r="EB42">
            <v>6.5</v>
          </cell>
          <cell r="EC42" t="str">
            <v>#N/A N Ap</v>
          </cell>
          <cell r="ED42" t="str">
            <v>#N/A N Ap</v>
          </cell>
          <cell r="EE42" t="str">
            <v>Baa2</v>
          </cell>
          <cell r="EF42" t="str">
            <v>#N/A N Ap</v>
          </cell>
          <cell r="EG42" t="str">
            <v>BBB</v>
          </cell>
          <cell r="EH42" t="str">
            <v>#N/A N Ap</v>
          </cell>
          <cell r="EI42" t="str">
            <v>BBB</v>
          </cell>
          <cell r="EJ42" t="str">
            <v>#N/A N Ap</v>
          </cell>
          <cell r="EK42" t="str">
            <v>#N/A N Ap</v>
          </cell>
          <cell r="EL42" t="str">
            <v>#N/A N Ap</v>
          </cell>
          <cell r="EM42" t="str">
            <v>1/15/2004</v>
          </cell>
          <cell r="EN42" t="str">
            <v>7/15/2004</v>
          </cell>
          <cell r="EO42" t="str">
            <v>#N/A N Ap</v>
          </cell>
          <cell r="EP42" t="str">
            <v>#N/A N Ap</v>
          </cell>
          <cell r="EQ42" t="str">
            <v>1/15/2013</v>
          </cell>
          <cell r="ER42" t="str">
            <v>#N/A Fld</v>
          </cell>
          <cell r="ES42" t="str">
            <v>7/1/2004</v>
          </cell>
          <cell r="ET42" t="str">
            <v>#N/A N Ap</v>
          </cell>
          <cell r="EU42" t="str">
            <v>#N/A N Ap</v>
          </cell>
          <cell r="EV42" t="str">
            <v>#N/A N Ap</v>
          </cell>
          <cell r="EW42" t="str">
            <v>#N/A N Ap</v>
          </cell>
          <cell r="EY42" t="str">
            <v>7/1/2004</v>
          </cell>
          <cell r="EZ42">
            <v>2.9972222199999998</v>
          </cell>
          <cell r="FA42">
            <v>166</v>
          </cell>
          <cell r="FB42">
            <v>102954.58325699999</v>
          </cell>
          <cell r="FC42">
            <v>38183</v>
          </cell>
          <cell r="FD42">
            <v>5</v>
          </cell>
          <cell r="FE42">
            <v>38183</v>
          </cell>
          <cell r="FF42">
            <v>0</v>
          </cell>
          <cell r="FG42">
            <v>38001</v>
          </cell>
          <cell r="FH42">
            <v>37817</v>
          </cell>
          <cell r="FI42">
            <v>166</v>
          </cell>
          <cell r="FJ42">
            <v>166</v>
          </cell>
          <cell r="FK42" t="b">
            <v>1</v>
          </cell>
          <cell r="FL42" t="str">
            <v>40426WAN1</v>
          </cell>
          <cell r="FM42">
            <v>6.5000000000000002E-2</v>
          </cell>
          <cell r="FN42">
            <v>102954.58333333334</v>
          </cell>
          <cell r="FO42">
            <v>3709456.5000000005</v>
          </cell>
          <cell r="FP42">
            <v>3812411.083333334</v>
          </cell>
          <cell r="FQ42">
            <v>0</v>
          </cell>
          <cell r="FR42">
            <v>3709456.5000000005</v>
          </cell>
          <cell r="FS42">
            <v>102954.58333333334</v>
          </cell>
          <cell r="FT42">
            <v>0</v>
          </cell>
          <cell r="FU42">
            <v>0</v>
          </cell>
          <cell r="FX42">
            <v>360</v>
          </cell>
        </row>
        <row r="43">
          <cell r="A43">
            <v>36</v>
          </cell>
          <cell r="B43" t="str">
            <v>648053AC0</v>
          </cell>
          <cell r="C43" t="str">
            <v>NEW PLAN EXCEL REALTY TR</v>
          </cell>
          <cell r="D43">
            <v>3000000</v>
          </cell>
          <cell r="E43">
            <v>1</v>
          </cell>
          <cell r="F43">
            <v>3000000</v>
          </cell>
          <cell r="G43">
            <v>7.4999999999999997E-3</v>
          </cell>
          <cell r="H43" t="str">
            <v>REIT</v>
          </cell>
          <cell r="I43" t="str">
            <v>Bullet</v>
          </cell>
          <cell r="J43">
            <v>54</v>
          </cell>
          <cell r="K43">
            <v>0.99409000000000003</v>
          </cell>
          <cell r="L43" t="str">
            <v>Baa2</v>
          </cell>
          <cell r="O43" t="str">
            <v>BBB</v>
          </cell>
          <cell r="R43" t="str">
            <v>BBB+</v>
          </cell>
          <cell r="S43">
            <v>6.5888888888888886</v>
          </cell>
          <cell r="T43">
            <v>6.583333333333333</v>
          </cell>
          <cell r="U43">
            <v>6.5888888888888886</v>
          </cell>
          <cell r="V43">
            <v>6.5888888888888886</v>
          </cell>
          <cell r="W43">
            <v>2</v>
          </cell>
          <cell r="X43">
            <v>4.4999999999999998E-2</v>
          </cell>
          <cell r="Y43">
            <v>0</v>
          </cell>
          <cell r="Z43">
            <v>40575</v>
          </cell>
          <cell r="AB43">
            <v>6.5</v>
          </cell>
          <cell r="AC43">
            <v>6.5888888888888886</v>
          </cell>
          <cell r="AD43">
            <v>6.75</v>
          </cell>
          <cell r="AE43">
            <v>5.3159999999999999E-2</v>
          </cell>
          <cell r="AF43">
            <v>5.3298666666666668E-2</v>
          </cell>
          <cell r="AG43">
            <v>5.3550000000000007E-2</v>
          </cell>
          <cell r="AH43">
            <v>2.6649333333333303E-2</v>
          </cell>
          <cell r="AI43">
            <v>0</v>
          </cell>
          <cell r="AJ43">
            <v>500</v>
          </cell>
          <cell r="AK43">
            <v>1</v>
          </cell>
          <cell r="AL43">
            <v>0</v>
          </cell>
          <cell r="AM43" t="str">
            <v>Baa2</v>
          </cell>
          <cell r="AN43">
            <v>38</v>
          </cell>
          <cell r="AO43" t="str">
            <v>REITS- Retail</v>
          </cell>
          <cell r="AP43" t="str">
            <v>REITS- Retail</v>
          </cell>
          <cell r="AQ43">
            <v>0</v>
          </cell>
          <cell r="AR43" t="str">
            <v>Baa2</v>
          </cell>
          <cell r="AS43" t="str">
            <v>Baa2</v>
          </cell>
          <cell r="AT43" t="str">
            <v>Baa2</v>
          </cell>
          <cell r="AU43">
            <v>0.4</v>
          </cell>
          <cell r="AV43">
            <v>360</v>
          </cell>
          <cell r="AW43">
            <v>1.3255000000000001E-2</v>
          </cell>
          <cell r="AX43">
            <v>2.2091666666666669E-2</v>
          </cell>
          <cell r="AY43">
            <v>2.0435714551086628E-2</v>
          </cell>
          <cell r="AZ43">
            <v>0</v>
          </cell>
          <cell r="BA43">
            <v>38023</v>
          </cell>
          <cell r="BB43" t="str">
            <v>NEW PLAN EXCEL REALTY TR</v>
          </cell>
          <cell r="BC43" t="str">
            <v>NEW PLAN EXCEL REALTY TR</v>
          </cell>
          <cell r="BD43" t="str">
            <v>BBB</v>
          </cell>
          <cell r="BE43">
            <v>360</v>
          </cell>
          <cell r="BF43">
            <v>55</v>
          </cell>
          <cell r="BG43" t="str">
            <v>REITs and REOCs</v>
          </cell>
          <cell r="BH43">
            <v>40725</v>
          </cell>
          <cell r="BI43" t="str">
            <v>BBB</v>
          </cell>
          <cell r="BJ43">
            <v>0.4</v>
          </cell>
          <cell r="BK43">
            <v>0.4</v>
          </cell>
          <cell r="BL43">
            <v>0.4</v>
          </cell>
          <cell r="BM43">
            <v>0.4</v>
          </cell>
          <cell r="BN43">
            <v>0.4</v>
          </cell>
          <cell r="BO43"/>
          <cell r="BP43" t="str">
            <v>BBB+</v>
          </cell>
          <cell r="BQ43">
            <v>3.13</v>
          </cell>
          <cell r="BR43">
            <v>1</v>
          </cell>
          <cell r="BS43">
            <v>32</v>
          </cell>
          <cell r="BT43" t="str">
            <v>IG</v>
          </cell>
          <cell r="BU43" t="str">
            <v>Sub</v>
          </cell>
          <cell r="BV43" t="str">
            <v>REITS</v>
          </cell>
          <cell r="BW43" t="str">
            <v>REIT</v>
          </cell>
          <cell r="BX43" t="str">
            <v>Retail</v>
          </cell>
          <cell r="BY43">
            <v>40567.355555555558</v>
          </cell>
          <cell r="BZ43">
            <v>3.13</v>
          </cell>
          <cell r="CA43" t="str">
            <v>BBB+</v>
          </cell>
          <cell r="CB43">
            <v>22</v>
          </cell>
          <cell r="CC43" t="str">
            <v>REIT - Retail</v>
          </cell>
          <cell r="CD43">
            <v>2</v>
          </cell>
          <cell r="CE43">
            <v>2</v>
          </cell>
          <cell r="CF43">
            <v>1</v>
          </cell>
          <cell r="CG43">
            <v>0</v>
          </cell>
          <cell r="CH43">
            <v>0</v>
          </cell>
          <cell r="CI43">
            <v>0.5</v>
          </cell>
          <cell r="CJ43">
            <v>0.5</v>
          </cell>
          <cell r="CK43">
            <v>0.5</v>
          </cell>
          <cell r="CL43">
            <v>0.6</v>
          </cell>
          <cell r="CM43">
            <v>0.6</v>
          </cell>
          <cell r="CN43">
            <v>10</v>
          </cell>
          <cell r="CP43" t="str">
            <v>NEW</v>
          </cell>
          <cell r="CQ43" t="str">
            <v>2/6/2004</v>
          </cell>
          <cell r="CR43" t="str">
            <v>NA</v>
          </cell>
          <cell r="CS43" t="str">
            <v>#N/A N Ap</v>
          </cell>
          <cell r="CT43">
            <v>1</v>
          </cell>
          <cell r="CU43">
            <v>0</v>
          </cell>
          <cell r="CV43" t="str">
            <v>Senior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38023</v>
          </cell>
          <cell r="DF43">
            <v>54</v>
          </cell>
          <cell r="DG43">
            <v>0</v>
          </cell>
          <cell r="DH43">
            <v>1</v>
          </cell>
          <cell r="DI43">
            <v>3000000</v>
          </cell>
          <cell r="DJ43">
            <v>54</v>
          </cell>
          <cell r="DK43">
            <v>2982270</v>
          </cell>
          <cell r="DL43">
            <v>3038520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3000000</v>
          </cell>
          <cell r="DT43">
            <v>0</v>
          </cell>
          <cell r="DU43" t="b">
            <v>1</v>
          </cell>
          <cell r="DV43" t="str">
            <v>648053AC0 CORP</v>
          </cell>
          <cell r="DW43" t="str">
            <v>NEW PLAN EXCEL REALTY TR</v>
          </cell>
          <cell r="DX43" t="str">
            <v>NEW PLAN EXCEL REALTY TR</v>
          </cell>
          <cell r="DY43" t="str">
            <v>#N/A N Ap</v>
          </cell>
          <cell r="DZ43">
            <v>1</v>
          </cell>
          <cell r="EA43" t="str">
            <v>2/6/2004</v>
          </cell>
          <cell r="EB43">
            <v>4.5</v>
          </cell>
          <cell r="EC43" t="str">
            <v>#N/A N Ap</v>
          </cell>
          <cell r="ED43" t="str">
            <v>#N/A N Ap</v>
          </cell>
          <cell r="EE43" t="str">
            <v>Baa2</v>
          </cell>
          <cell r="EF43" t="str">
            <v>#N/A N Ap</v>
          </cell>
          <cell r="EG43" t="str">
            <v>BBB</v>
          </cell>
          <cell r="EH43" t="str">
            <v>#N/A N Ap</v>
          </cell>
          <cell r="EI43" t="str">
            <v>NA</v>
          </cell>
          <cell r="EJ43" t="str">
            <v>#N/A N Ap</v>
          </cell>
          <cell r="EK43" t="str">
            <v>#N/A N Ap</v>
          </cell>
          <cell r="EL43" t="str">
            <v>#N/A N Ap</v>
          </cell>
          <cell r="EM43" t="str">
            <v>2/6/2004</v>
          </cell>
          <cell r="EN43" t="str">
            <v>8/1/2004</v>
          </cell>
          <cell r="EO43" t="str">
            <v>#N/A N Ap</v>
          </cell>
          <cell r="EP43" t="str">
            <v>#N/A N Ap</v>
          </cell>
          <cell r="EQ43" t="str">
            <v>2/1/2011</v>
          </cell>
          <cell r="ER43" t="str">
            <v>#N/A Fld</v>
          </cell>
          <cell r="ES43" t="str">
            <v>7/1/2004</v>
          </cell>
          <cell r="ET43" t="str">
            <v>#N/A N Ap</v>
          </cell>
          <cell r="EU43" t="str">
            <v>#N/A N Ap</v>
          </cell>
          <cell r="EV43" t="str">
            <v>#N/A N Ap</v>
          </cell>
          <cell r="EW43" t="str">
            <v>#N/A N Ap</v>
          </cell>
          <cell r="EY43" t="str">
            <v>7/1/2004</v>
          </cell>
          <cell r="EZ43">
            <v>1.8125</v>
          </cell>
          <cell r="FA43">
            <v>145</v>
          </cell>
          <cell r="FB43">
            <v>54374.999999999993</v>
          </cell>
          <cell r="FC43">
            <v>38200</v>
          </cell>
          <cell r="FD43">
            <v>1</v>
          </cell>
          <cell r="FE43">
            <v>38200</v>
          </cell>
          <cell r="FF43">
            <v>0</v>
          </cell>
          <cell r="FG43">
            <v>38018</v>
          </cell>
          <cell r="FH43">
            <v>37834</v>
          </cell>
          <cell r="FI43">
            <v>150</v>
          </cell>
          <cell r="FJ43">
            <v>150</v>
          </cell>
          <cell r="FK43" t="b">
            <v>0</v>
          </cell>
          <cell r="FL43" t="str">
            <v>648053AC0</v>
          </cell>
          <cell r="FM43">
            <v>4.4999999999999998E-2</v>
          </cell>
          <cell r="FN43">
            <v>56250</v>
          </cell>
          <cell r="FO43">
            <v>2982270</v>
          </cell>
          <cell r="FP43">
            <v>3038520</v>
          </cell>
          <cell r="FQ43">
            <v>0</v>
          </cell>
          <cell r="FR43">
            <v>2982270</v>
          </cell>
          <cell r="FS43">
            <v>56250</v>
          </cell>
          <cell r="FT43">
            <v>0</v>
          </cell>
          <cell r="FU43">
            <v>0</v>
          </cell>
          <cell r="FX43">
            <v>360</v>
          </cell>
        </row>
        <row r="44">
          <cell r="A44">
            <v>37</v>
          </cell>
          <cell r="B44" t="str">
            <v>22540A6S2</v>
          </cell>
          <cell r="C44" t="str">
            <v>CSFB 2001-CP4 J</v>
          </cell>
          <cell r="D44">
            <v>6000000</v>
          </cell>
          <cell r="E44">
            <v>1</v>
          </cell>
          <cell r="F44">
            <v>6000000</v>
          </cell>
          <cell r="G44">
            <v>1.4999999999999999E-2</v>
          </cell>
          <cell r="H44" t="str">
            <v>CMBS-Conduit</v>
          </cell>
          <cell r="I44" t="str">
            <v>Bullet</v>
          </cell>
          <cell r="J44">
            <v>460</v>
          </cell>
          <cell r="K44">
            <v>0.85578125000000005</v>
          </cell>
          <cell r="L44" t="str">
            <v>NA</v>
          </cell>
          <cell r="M44" t="str">
            <v>B1</v>
          </cell>
          <cell r="O44" t="str">
            <v>BB</v>
          </cell>
          <cell r="R44" t="str">
            <v>BB</v>
          </cell>
          <cell r="S44">
            <v>7.13</v>
          </cell>
          <cell r="T44">
            <v>7.12</v>
          </cell>
          <cell r="U44">
            <v>9.129999999999999</v>
          </cell>
          <cell r="V44">
            <v>10.129999999999999</v>
          </cell>
          <cell r="W44">
            <v>12</v>
          </cell>
          <cell r="X44">
            <v>0.06</v>
          </cell>
          <cell r="Y44">
            <v>0</v>
          </cell>
          <cell r="Z44">
            <v>49658</v>
          </cell>
          <cell r="AB44">
            <v>7</v>
          </cell>
          <cell r="AC44">
            <v>7.13</v>
          </cell>
          <cell r="AD44">
            <v>7.25</v>
          </cell>
          <cell r="AE44">
            <v>9.4579999999999997E-2</v>
          </cell>
          <cell r="AF44">
            <v>9.4793199999999994E-2</v>
          </cell>
          <cell r="AG44">
            <v>9.4989999999999991E-2</v>
          </cell>
          <cell r="AH44">
            <v>7.7478028779423003E-3</v>
          </cell>
          <cell r="AI44">
            <v>0</v>
          </cell>
          <cell r="AJ44">
            <v>500</v>
          </cell>
          <cell r="AK44">
            <v>1</v>
          </cell>
          <cell r="AL44">
            <v>0</v>
          </cell>
          <cell r="AM44" t="str">
            <v>B1</v>
          </cell>
          <cell r="AN44">
            <v>20</v>
          </cell>
          <cell r="AO44" t="str">
            <v>ABS-CMBS Conduit BIG</v>
          </cell>
          <cell r="AP44" t="str">
            <v>ABS-CMBS Conduit</v>
          </cell>
          <cell r="AQ44">
            <v>1.6E-2</v>
          </cell>
          <cell r="AR44" t="str">
            <v>B1</v>
          </cell>
          <cell r="AS44" t="str">
            <v>B1</v>
          </cell>
          <cell r="AT44" t="str">
            <v>B1</v>
          </cell>
          <cell r="AU44">
            <v>0.05</v>
          </cell>
          <cell r="AV44">
            <v>2220</v>
          </cell>
          <cell r="AW44">
            <v>0.105215</v>
          </cell>
          <cell r="AX44">
            <v>0.11075263157894738</v>
          </cell>
          <cell r="AY44">
            <v>0.1115854668320391</v>
          </cell>
          <cell r="AZ44">
            <v>6000000</v>
          </cell>
          <cell r="BA44">
            <v>37104</v>
          </cell>
          <cell r="BB44" t="str">
            <v>CSFB 2001-CP4</v>
          </cell>
          <cell r="BC44" t="str">
            <v>CSFB</v>
          </cell>
          <cell r="BD44" t="str">
            <v>BB</v>
          </cell>
          <cell r="BE44">
            <v>1350</v>
          </cell>
          <cell r="BF44">
            <v>53</v>
          </cell>
          <cell r="BG44" t="str">
            <v>CMBS Diversified (Conduit + CTL)</v>
          </cell>
          <cell r="BH44">
            <v>40725</v>
          </cell>
          <cell r="BI44" t="str">
            <v>BB</v>
          </cell>
          <cell r="BJ44">
            <v>0.1</v>
          </cell>
          <cell r="BK44">
            <v>0.1</v>
          </cell>
          <cell r="BL44">
            <v>0.1</v>
          </cell>
          <cell r="BM44">
            <v>0.25</v>
          </cell>
          <cell r="BN44">
            <v>0.35</v>
          </cell>
          <cell r="BO44"/>
          <cell r="BP44" t="str">
            <v>BB</v>
          </cell>
          <cell r="BQ44">
            <v>13.53</v>
          </cell>
          <cell r="BR44">
            <v>1</v>
          </cell>
          <cell r="BS44">
            <v>33</v>
          </cell>
          <cell r="BT44" t="str">
            <v>Non IG</v>
          </cell>
          <cell r="BU44" t="str">
            <v>Sub</v>
          </cell>
          <cell r="BV44" t="str">
            <v>ABS Non IG ( &lt; 10%)</v>
          </cell>
          <cell r="BW44" t="str">
            <v>CMBS</v>
          </cell>
          <cell r="BX44" t="str">
            <v>Conduit</v>
          </cell>
          <cell r="BY44">
            <v>40764.32</v>
          </cell>
          <cell r="BZ44">
            <v>13.53</v>
          </cell>
          <cell r="CA44" t="str">
            <v>BB</v>
          </cell>
          <cell r="CB44">
            <v>2</v>
          </cell>
          <cell r="CC44" t="str">
            <v>CMBS - Conduit</v>
          </cell>
          <cell r="CD44">
            <v>2</v>
          </cell>
          <cell r="CE44">
            <v>2</v>
          </cell>
          <cell r="CF44">
            <v>2</v>
          </cell>
          <cell r="CG44">
            <v>1</v>
          </cell>
          <cell r="CH44">
            <v>0</v>
          </cell>
          <cell r="CI44">
            <v>0.2</v>
          </cell>
          <cell r="CJ44">
            <v>0.2</v>
          </cell>
          <cell r="CK44">
            <v>0.2</v>
          </cell>
          <cell r="CL44">
            <v>0.3</v>
          </cell>
          <cell r="CM44">
            <v>0.4</v>
          </cell>
          <cell r="CN44">
            <v>43.5</v>
          </cell>
          <cell r="CP44" t="str">
            <v>CSFB</v>
          </cell>
          <cell r="CQ44" t="str">
            <v>8/1/2001</v>
          </cell>
          <cell r="CR44" t="str">
            <v>Midland</v>
          </cell>
          <cell r="CS44" t="str">
            <v>MLS</v>
          </cell>
          <cell r="CT44">
            <v>1</v>
          </cell>
          <cell r="CU44">
            <v>0</v>
          </cell>
          <cell r="CV44" t="str">
            <v>Sub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38026</v>
          </cell>
          <cell r="DF44">
            <v>460</v>
          </cell>
          <cell r="DG44">
            <v>0</v>
          </cell>
          <cell r="DH44">
            <v>1</v>
          </cell>
          <cell r="DI44">
            <v>6000000</v>
          </cell>
          <cell r="DJ44">
            <v>460</v>
          </cell>
          <cell r="DK44">
            <v>5134687.5</v>
          </cell>
          <cell r="DL44">
            <v>5134687.5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6000000</v>
          </cell>
          <cell r="DU44" t="b">
            <v>1</v>
          </cell>
          <cell r="DV44" t="str">
            <v>22540A6S2 MTGE</v>
          </cell>
          <cell r="DW44" t="str">
            <v>CSFB 2001-CP4 J</v>
          </cell>
          <cell r="DX44" t="str">
            <v>CS FIRST BOSTON MORTGAGE SECURITIES CORP.</v>
          </cell>
          <cell r="DY44">
            <v>1.6</v>
          </cell>
          <cell r="DZ44">
            <v>1</v>
          </cell>
          <cell r="EA44" t="str">
            <v>8/1/2001</v>
          </cell>
          <cell r="EB44">
            <v>6</v>
          </cell>
          <cell r="EC44" t="str">
            <v>#N/A N Ap</v>
          </cell>
          <cell r="ED44" t="str">
            <v>MLS</v>
          </cell>
          <cell r="EE44" t="str">
            <v>#N/A N Ap</v>
          </cell>
          <cell r="EF44" t="str">
            <v>#N/A N Ap</v>
          </cell>
          <cell r="EG44" t="str">
            <v>BB</v>
          </cell>
          <cell r="EH44" t="str">
            <v>#N/A N Ap</v>
          </cell>
          <cell r="EI44" t="str">
            <v>BB</v>
          </cell>
          <cell r="EJ44" t="str">
            <v>#N/A N Ap</v>
          </cell>
          <cell r="EK44" t="str">
            <v>6/30/2004</v>
          </cell>
          <cell r="EL44" t="str">
            <v>14 DAYS</v>
          </cell>
          <cell r="EM44" t="str">
            <v>7/15/2004</v>
          </cell>
          <cell r="EN44" t="str">
            <v>8/15/2004</v>
          </cell>
          <cell r="EO44" t="str">
            <v>6/1/2004</v>
          </cell>
          <cell r="EP44" t="str">
            <v>6/30/2004</v>
          </cell>
          <cell r="EQ44" t="str">
            <v>12/15/2035</v>
          </cell>
          <cell r="ER44" t="str">
            <v>#N/A Fld</v>
          </cell>
          <cell r="ES44" t="str">
            <v>7/1/2004</v>
          </cell>
          <cell r="ET44">
            <v>7.12</v>
          </cell>
          <cell r="EU44">
            <v>0</v>
          </cell>
          <cell r="EV44" t="str">
            <v>CPY</v>
          </cell>
          <cell r="EW44" t="str">
            <v>To Worst</v>
          </cell>
          <cell r="EY44" t="str">
            <v>7/1/2004</v>
          </cell>
          <cell r="EZ44">
            <v>0</v>
          </cell>
          <cell r="FA44">
            <v>0</v>
          </cell>
          <cell r="FB44">
            <v>0</v>
          </cell>
          <cell r="FC44">
            <v>38183</v>
          </cell>
          <cell r="FD44">
            <v>5</v>
          </cell>
          <cell r="FE44">
            <v>38214</v>
          </cell>
          <cell r="FF44">
            <v>14</v>
          </cell>
          <cell r="FG44">
            <v>38169</v>
          </cell>
          <cell r="FH44">
            <v>38139</v>
          </cell>
          <cell r="FI44">
            <v>0</v>
          </cell>
          <cell r="FJ44">
            <v>0</v>
          </cell>
          <cell r="FK44" t="b">
            <v>1</v>
          </cell>
          <cell r="FL44" t="str">
            <v>22540A6S2</v>
          </cell>
          <cell r="FM44">
            <v>0.06</v>
          </cell>
          <cell r="FN44">
            <v>0</v>
          </cell>
          <cell r="FO44">
            <v>5134687.5</v>
          </cell>
          <cell r="FP44">
            <v>5134687.5</v>
          </cell>
          <cell r="FQ44">
            <v>0</v>
          </cell>
          <cell r="FR44">
            <v>5134687.5</v>
          </cell>
          <cell r="FS44">
            <v>0</v>
          </cell>
          <cell r="FT44">
            <v>0</v>
          </cell>
          <cell r="FU44">
            <v>0</v>
          </cell>
          <cell r="FX44">
            <v>100000</v>
          </cell>
        </row>
        <row r="45">
          <cell r="A45">
            <v>38</v>
          </cell>
          <cell r="B45" t="str">
            <v>79548CAH9</v>
          </cell>
          <cell r="C45" t="str">
            <v>SBM7 2000-C3 G</v>
          </cell>
          <cell r="D45">
            <v>3000000</v>
          </cell>
          <cell r="E45">
            <v>1</v>
          </cell>
          <cell r="F45">
            <v>3000000</v>
          </cell>
          <cell r="G45">
            <v>7.4999999999999997E-3</v>
          </cell>
          <cell r="H45" t="str">
            <v>CMBS-Conduit</v>
          </cell>
          <cell r="I45" t="str">
            <v>Bullet</v>
          </cell>
          <cell r="J45">
            <v>175</v>
          </cell>
          <cell r="K45">
            <v>1.1354296875000001</v>
          </cell>
          <cell r="L45" t="str">
            <v>Baa3</v>
          </cell>
          <cell r="O45" t="str">
            <v>BBB-</v>
          </cell>
          <cell r="R45" t="str">
            <v>NA</v>
          </cell>
          <cell r="S45">
            <v>6.41</v>
          </cell>
          <cell r="T45">
            <v>6.4</v>
          </cell>
          <cell r="U45">
            <v>8.41</v>
          </cell>
          <cell r="V45">
            <v>9.41</v>
          </cell>
          <cell r="W45">
            <v>12</v>
          </cell>
          <cell r="X45">
            <v>8.09E-2</v>
          </cell>
          <cell r="Y45">
            <v>0</v>
          </cell>
          <cell r="Z45">
            <v>48931</v>
          </cell>
          <cell r="AB45">
            <v>6.25</v>
          </cell>
          <cell r="AC45">
            <v>6.41</v>
          </cell>
          <cell r="AD45">
            <v>6.5</v>
          </cell>
          <cell r="AE45">
            <v>6.4759999999999998E-2</v>
          </cell>
          <cell r="AF45">
            <v>6.5079999999999999E-2</v>
          </cell>
          <cell r="AG45">
            <v>6.5259999999999999E-2</v>
          </cell>
          <cell r="AH45">
            <v>5.3512313007575418E-3</v>
          </cell>
          <cell r="AI45">
            <v>0</v>
          </cell>
          <cell r="AJ45">
            <v>500</v>
          </cell>
          <cell r="AK45">
            <v>1</v>
          </cell>
          <cell r="AL45">
            <v>0</v>
          </cell>
          <cell r="AM45" t="str">
            <v>Baa3</v>
          </cell>
          <cell r="AN45">
            <v>19</v>
          </cell>
          <cell r="AO45" t="str">
            <v>ABS-CMBS Conduit</v>
          </cell>
          <cell r="AP45" t="str">
            <v>ABS-CMBS Conduit</v>
          </cell>
          <cell r="AQ45">
            <v>1.4999999999999999E-2</v>
          </cell>
          <cell r="AR45" t="str">
            <v>Baa3</v>
          </cell>
          <cell r="AS45" t="str">
            <v>Baa3</v>
          </cell>
          <cell r="AT45" t="str">
            <v>Baa3</v>
          </cell>
          <cell r="AU45">
            <v>0.2</v>
          </cell>
          <cell r="AV45">
            <v>610</v>
          </cell>
          <cell r="AW45">
            <v>2.035E-2</v>
          </cell>
          <cell r="AX45">
            <v>2.5437499999999998E-2</v>
          </cell>
          <cell r="AY45">
            <v>2.7216751585664205E-2</v>
          </cell>
          <cell r="AZ45">
            <v>0</v>
          </cell>
          <cell r="BA45">
            <v>36861</v>
          </cell>
          <cell r="BB45" t="str">
            <v>SBM7 2000-C3</v>
          </cell>
          <cell r="BC45" t="str">
            <v>SBM7</v>
          </cell>
          <cell r="BD45" t="str">
            <v>BBB-</v>
          </cell>
          <cell r="BE45">
            <v>610</v>
          </cell>
          <cell r="BF45">
            <v>53</v>
          </cell>
          <cell r="BG45" t="str">
            <v>CMBS Diversified (Conduit + CTL)</v>
          </cell>
          <cell r="BH45">
            <v>40725</v>
          </cell>
          <cell r="BI45" t="str">
            <v>BBB</v>
          </cell>
          <cell r="BJ45">
            <v>0.3</v>
          </cell>
          <cell r="BK45">
            <v>0.35</v>
          </cell>
          <cell r="BL45">
            <v>0.4</v>
          </cell>
          <cell r="BM45">
            <v>0.45</v>
          </cell>
          <cell r="BN45">
            <v>0.5</v>
          </cell>
          <cell r="BO45" t="str">
            <v>BBB-</v>
          </cell>
          <cell r="BP45" t="str">
            <v>BBB-</v>
          </cell>
          <cell r="BQ45">
            <v>7.26</v>
          </cell>
          <cell r="BR45">
            <v>1</v>
          </cell>
          <cell r="BS45">
            <v>34</v>
          </cell>
          <cell r="BT45" t="str">
            <v>IG</v>
          </cell>
          <cell r="BU45" t="str">
            <v>Sub</v>
          </cell>
          <cell r="BV45" t="str">
            <v>ABS Mezzanine IG ( &lt; 10%)</v>
          </cell>
          <cell r="BW45" t="str">
            <v>CMBS</v>
          </cell>
          <cell r="BX45" t="str">
            <v>Conduit</v>
          </cell>
          <cell r="BY45">
            <v>40502.239999999998</v>
          </cell>
          <cell r="BZ45">
            <v>7.26</v>
          </cell>
          <cell r="CA45" t="str">
            <v>BBB-</v>
          </cell>
          <cell r="CB45">
            <v>2</v>
          </cell>
          <cell r="CC45" t="str">
            <v>CMBS - Conduit</v>
          </cell>
          <cell r="CD45">
            <v>2</v>
          </cell>
          <cell r="CE45">
            <v>2</v>
          </cell>
          <cell r="CF45">
            <v>1</v>
          </cell>
          <cell r="CG45">
            <v>0</v>
          </cell>
          <cell r="CH45">
            <v>0</v>
          </cell>
          <cell r="CI45">
            <v>0.2</v>
          </cell>
          <cell r="CJ45">
            <v>0.2</v>
          </cell>
          <cell r="CK45">
            <v>0.3</v>
          </cell>
          <cell r="CL45">
            <v>0.4</v>
          </cell>
          <cell r="CM45">
            <v>0.4</v>
          </cell>
          <cell r="CN45">
            <v>20</v>
          </cell>
          <cell r="CP45" t="str">
            <v>SBM7</v>
          </cell>
          <cell r="CQ45" t="str">
            <v>12/1/2000</v>
          </cell>
          <cell r="CR45" t="str">
            <v>Midland</v>
          </cell>
          <cell r="CS45" t="str">
            <v>MLS</v>
          </cell>
          <cell r="CT45">
            <v>1</v>
          </cell>
          <cell r="CU45">
            <v>0</v>
          </cell>
          <cell r="CV45" t="str">
            <v>Sub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38029</v>
          </cell>
          <cell r="DF45">
            <v>175</v>
          </cell>
          <cell r="DG45">
            <v>0</v>
          </cell>
          <cell r="DH45">
            <v>1</v>
          </cell>
          <cell r="DI45">
            <v>3000000</v>
          </cell>
          <cell r="DJ45">
            <v>175</v>
          </cell>
          <cell r="DK45">
            <v>3406289.0625</v>
          </cell>
          <cell r="DL45">
            <v>3406289.0625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3000000</v>
          </cell>
          <cell r="DT45">
            <v>0</v>
          </cell>
          <cell r="DU45" t="b">
            <v>1</v>
          </cell>
          <cell r="DV45" t="str">
            <v>79548CAH9 MTGE</v>
          </cell>
          <cell r="DW45" t="str">
            <v>SBM7 2000-C3 G</v>
          </cell>
          <cell r="DX45" t="str">
            <v>SALOMON BROTHERS MORTGAGE SECURITIES VII</v>
          </cell>
          <cell r="DY45">
            <v>1.5</v>
          </cell>
          <cell r="DZ45">
            <v>1</v>
          </cell>
          <cell r="EA45" t="str">
            <v>12/1/2000</v>
          </cell>
          <cell r="EB45">
            <v>8.09</v>
          </cell>
          <cell r="EC45" t="str">
            <v>#N/A N Ap</v>
          </cell>
          <cell r="ED45" t="str">
            <v>MLS</v>
          </cell>
          <cell r="EE45" t="str">
            <v>Baa3</v>
          </cell>
          <cell r="EF45" t="str">
            <v>#N/A N Ap</v>
          </cell>
          <cell r="EG45" t="str">
            <v>BBB-</v>
          </cell>
          <cell r="EH45" t="str">
            <v>#N/A N Ap</v>
          </cell>
          <cell r="EI45" t="str">
            <v>#N/A N Ap</v>
          </cell>
          <cell r="EJ45" t="str">
            <v>#N/A N Ap</v>
          </cell>
          <cell r="EK45" t="str">
            <v>6/30/2004</v>
          </cell>
          <cell r="EL45" t="str">
            <v>17 DAYS</v>
          </cell>
          <cell r="EM45" t="str">
            <v>7/18/2004</v>
          </cell>
          <cell r="EN45" t="str">
            <v>8/18/2004</v>
          </cell>
          <cell r="EO45" t="str">
            <v>6/1/2004</v>
          </cell>
          <cell r="EP45" t="str">
            <v>6/30/2004</v>
          </cell>
          <cell r="EQ45" t="str">
            <v>12/18/2033</v>
          </cell>
          <cell r="ER45" t="str">
            <v>#N/A Fld</v>
          </cell>
          <cell r="ES45" t="str">
            <v>7/1/2004</v>
          </cell>
          <cell r="ET45">
            <v>6.4</v>
          </cell>
          <cell r="EU45">
            <v>0</v>
          </cell>
          <cell r="EV45" t="str">
            <v>CPY</v>
          </cell>
          <cell r="EW45" t="str">
            <v>To Worst</v>
          </cell>
          <cell r="EY45" t="str">
            <v>7/1/2004</v>
          </cell>
          <cell r="EZ45">
            <v>0</v>
          </cell>
          <cell r="FA45">
            <v>0</v>
          </cell>
          <cell r="FB45">
            <v>0</v>
          </cell>
          <cell r="FC45">
            <v>38186</v>
          </cell>
          <cell r="FD45">
            <v>1</v>
          </cell>
          <cell r="FE45">
            <v>38217</v>
          </cell>
          <cell r="FF45">
            <v>17</v>
          </cell>
          <cell r="FG45">
            <v>38169</v>
          </cell>
          <cell r="FH45">
            <v>38139</v>
          </cell>
          <cell r="FI45">
            <v>0</v>
          </cell>
          <cell r="FJ45">
            <v>0</v>
          </cell>
          <cell r="FK45" t="b">
            <v>1</v>
          </cell>
          <cell r="FL45" t="str">
            <v>79548CAH9</v>
          </cell>
          <cell r="FM45">
            <v>8.09E-2</v>
          </cell>
          <cell r="FN45">
            <v>0</v>
          </cell>
          <cell r="FO45">
            <v>3406289.0625</v>
          </cell>
          <cell r="FP45">
            <v>3406289.0625</v>
          </cell>
          <cell r="FQ45">
            <v>0</v>
          </cell>
          <cell r="FR45">
            <v>3406289.0625</v>
          </cell>
          <cell r="FS45">
            <v>0</v>
          </cell>
          <cell r="FT45">
            <v>0</v>
          </cell>
          <cell r="FU45">
            <v>0</v>
          </cell>
          <cell r="FX45">
            <v>610</v>
          </cell>
        </row>
        <row r="46">
          <cell r="A46">
            <v>39</v>
          </cell>
          <cell r="B46" t="str">
            <v>40426WAQ4</v>
          </cell>
          <cell r="C46" t="str">
            <v>HRPT PROPERTIES TRUST</v>
          </cell>
          <cell r="D46">
            <v>5000000</v>
          </cell>
          <cell r="E46">
            <v>1</v>
          </cell>
          <cell r="F46">
            <v>5000000</v>
          </cell>
          <cell r="G46">
            <v>1.2500000000000001E-2</v>
          </cell>
          <cell r="H46" t="str">
            <v>REIT</v>
          </cell>
          <cell r="I46" t="str">
            <v>Bullet</v>
          </cell>
          <cell r="J46">
            <v>94</v>
          </cell>
          <cell r="K46">
            <v>1.0293600000000001</v>
          </cell>
          <cell r="L46" t="str">
            <v>Baa2</v>
          </cell>
          <cell r="O46" t="str">
            <v>BBB</v>
          </cell>
          <cell r="R46" t="str">
            <v>BBB</v>
          </cell>
          <cell r="S46">
            <v>9.6277777777777782</v>
          </cell>
          <cell r="T46">
            <v>9.6222222222222218</v>
          </cell>
          <cell r="U46">
            <v>9.6277777777777782</v>
          </cell>
          <cell r="V46">
            <v>9.6277777777777782</v>
          </cell>
          <cell r="W46">
            <v>2</v>
          </cell>
          <cell r="X46">
            <v>5.7500000000000002E-2</v>
          </cell>
          <cell r="Y46">
            <v>0</v>
          </cell>
          <cell r="Z46">
            <v>41685</v>
          </cell>
          <cell r="AB46">
            <v>9.5</v>
          </cell>
          <cell r="AC46">
            <v>9.6277777777777782</v>
          </cell>
          <cell r="AD46">
            <v>9.75</v>
          </cell>
          <cell r="AE46">
            <v>6.1309999999999996E-2</v>
          </cell>
          <cell r="AF46">
            <v>6.1432666666666663E-2</v>
          </cell>
          <cell r="AG46">
            <v>6.1550000000000001E-2</v>
          </cell>
          <cell r="AH46">
            <v>3.0716333333333345E-2</v>
          </cell>
          <cell r="AI46">
            <v>0</v>
          </cell>
          <cell r="AJ46">
            <v>500</v>
          </cell>
          <cell r="AK46">
            <v>1</v>
          </cell>
          <cell r="AL46">
            <v>0</v>
          </cell>
          <cell r="AM46" t="str">
            <v>Baa2</v>
          </cell>
          <cell r="AN46">
            <v>37</v>
          </cell>
          <cell r="AO46" t="str">
            <v>REITS- Office</v>
          </cell>
          <cell r="AP46" t="str">
            <v>REITS- Office</v>
          </cell>
          <cell r="AQ46">
            <v>0</v>
          </cell>
          <cell r="AR46" t="str">
            <v>Baa2</v>
          </cell>
          <cell r="AS46" t="str">
            <v>Baa2</v>
          </cell>
          <cell r="AT46" t="str">
            <v>Baa2</v>
          </cell>
          <cell r="AU46">
            <v>0.4</v>
          </cell>
          <cell r="AV46">
            <v>360</v>
          </cell>
          <cell r="AW46">
            <v>1.9800000000000002E-2</v>
          </cell>
          <cell r="AX46">
            <v>3.3000000000000002E-2</v>
          </cell>
          <cell r="AY46">
            <v>3.1773103607577929E-2</v>
          </cell>
          <cell r="AZ46">
            <v>0</v>
          </cell>
          <cell r="BA46">
            <v>37924</v>
          </cell>
          <cell r="BB46" t="str">
            <v>HRPT PROPERTIES TRUST</v>
          </cell>
          <cell r="BC46" t="str">
            <v>HRPT PROPERTIES TRUST</v>
          </cell>
          <cell r="BD46" t="str">
            <v>BBB</v>
          </cell>
          <cell r="BE46">
            <v>360</v>
          </cell>
          <cell r="BF46">
            <v>55</v>
          </cell>
          <cell r="BG46" t="str">
            <v>REITs and REOCs</v>
          </cell>
          <cell r="BH46">
            <v>40725</v>
          </cell>
          <cell r="BI46" t="str">
            <v>BBB</v>
          </cell>
          <cell r="BJ46">
            <v>0.4</v>
          </cell>
          <cell r="BK46">
            <v>0.4</v>
          </cell>
          <cell r="BL46">
            <v>0.4</v>
          </cell>
          <cell r="BM46">
            <v>0.4</v>
          </cell>
          <cell r="BN46">
            <v>0.4</v>
          </cell>
          <cell r="BO46"/>
          <cell r="BP46" t="str">
            <v>BBB</v>
          </cell>
          <cell r="BQ46">
            <v>3.74</v>
          </cell>
          <cell r="BR46">
            <v>3</v>
          </cell>
          <cell r="BS46">
            <v>31</v>
          </cell>
          <cell r="BT46" t="str">
            <v>IG</v>
          </cell>
          <cell r="BU46" t="str">
            <v>Sub</v>
          </cell>
          <cell r="BV46" t="str">
            <v>REITS</v>
          </cell>
          <cell r="BW46" t="str">
            <v>REIT</v>
          </cell>
          <cell r="BX46" t="str">
            <v>Industrial/Office</v>
          </cell>
          <cell r="BY46">
            <v>41673.511111111111</v>
          </cell>
          <cell r="BZ46">
            <v>3.74</v>
          </cell>
          <cell r="CA46" t="str">
            <v>BBB</v>
          </cell>
          <cell r="CB46">
            <v>25</v>
          </cell>
          <cell r="CC46" t="str">
            <v>REIT - Industrial/Office</v>
          </cell>
          <cell r="CD46">
            <v>2</v>
          </cell>
          <cell r="CE46">
            <v>2</v>
          </cell>
          <cell r="CF46">
            <v>1</v>
          </cell>
          <cell r="CG46">
            <v>0</v>
          </cell>
          <cell r="CH46">
            <v>0</v>
          </cell>
          <cell r="CI46">
            <v>0.5</v>
          </cell>
          <cell r="CJ46">
            <v>0.5</v>
          </cell>
          <cell r="CK46">
            <v>0.5</v>
          </cell>
          <cell r="CL46">
            <v>0.6</v>
          </cell>
          <cell r="CM46">
            <v>0.6</v>
          </cell>
          <cell r="CN46">
            <v>14</v>
          </cell>
          <cell r="CP46" t="str">
            <v>HRPT</v>
          </cell>
          <cell r="CQ46" t="str">
            <v>10/30/2003</v>
          </cell>
          <cell r="CR46" t="str">
            <v>NA</v>
          </cell>
          <cell r="CS46" t="str">
            <v>#N/A N Ap</v>
          </cell>
          <cell r="CT46">
            <v>1</v>
          </cell>
          <cell r="CU46">
            <v>0</v>
          </cell>
          <cell r="CV46" t="str">
            <v>Senior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38029</v>
          </cell>
          <cell r="DF46">
            <v>94</v>
          </cell>
          <cell r="DG46">
            <v>0</v>
          </cell>
          <cell r="DH46">
            <v>1</v>
          </cell>
          <cell r="DI46">
            <v>5000000</v>
          </cell>
          <cell r="DJ46">
            <v>94</v>
          </cell>
          <cell r="DK46">
            <v>5146800</v>
          </cell>
          <cell r="DL46">
            <v>5255411.111111111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5000000</v>
          </cell>
          <cell r="DT46">
            <v>0</v>
          </cell>
          <cell r="DU46" t="b">
            <v>1</v>
          </cell>
          <cell r="DV46" t="str">
            <v>40426WAQ4 CORP</v>
          </cell>
          <cell r="DW46" t="str">
            <v>HRPT PROPERTIES TRUST</v>
          </cell>
          <cell r="DX46" t="str">
            <v>HRPT PROPERTIES TRUST</v>
          </cell>
          <cell r="DY46" t="str">
            <v>#N/A N Ap</v>
          </cell>
          <cell r="DZ46">
            <v>1</v>
          </cell>
          <cell r="EA46" t="str">
            <v>10/30/2003</v>
          </cell>
          <cell r="EB46">
            <v>5.75</v>
          </cell>
          <cell r="EC46" t="str">
            <v>#N/A N Ap</v>
          </cell>
          <cell r="ED46" t="str">
            <v>#N/A N Ap</v>
          </cell>
          <cell r="EE46" t="str">
            <v>Baa2</v>
          </cell>
          <cell r="EF46" t="str">
            <v>#N/A N Ap</v>
          </cell>
          <cell r="EG46" t="str">
            <v>BBB</v>
          </cell>
          <cell r="EH46" t="str">
            <v>#N/A N Ap</v>
          </cell>
          <cell r="EI46" t="str">
            <v>BBB</v>
          </cell>
          <cell r="EJ46" t="str">
            <v>#N/A N Ap</v>
          </cell>
          <cell r="EK46" t="str">
            <v>#N/A N Ap</v>
          </cell>
          <cell r="EL46" t="str">
            <v>#N/A N Ap</v>
          </cell>
          <cell r="EM46" t="str">
            <v>2/15/2004</v>
          </cell>
          <cell r="EN46" t="str">
            <v>8/15/2004</v>
          </cell>
          <cell r="EO46" t="str">
            <v>#N/A N Ap</v>
          </cell>
          <cell r="EP46" t="str">
            <v>#N/A N Ap</v>
          </cell>
          <cell r="EQ46" t="str">
            <v>2/15/2014</v>
          </cell>
          <cell r="ER46" t="str">
            <v>#N/A Fld</v>
          </cell>
          <cell r="ES46" t="str">
            <v>7/1/2004</v>
          </cell>
          <cell r="ET46" t="str">
            <v>#N/A N Ap</v>
          </cell>
          <cell r="EU46" t="str">
            <v>#N/A N Ap</v>
          </cell>
          <cell r="EV46" t="str">
            <v>#N/A N Ap</v>
          </cell>
          <cell r="EW46" t="str">
            <v>#N/A N Ap</v>
          </cell>
          <cell r="EY46" t="str">
            <v>7/1/2004</v>
          </cell>
          <cell r="EZ46">
            <v>2.1722222200000001</v>
          </cell>
          <cell r="FA46">
            <v>136</v>
          </cell>
          <cell r="FB46">
            <v>108611.111</v>
          </cell>
          <cell r="FC46">
            <v>38214</v>
          </cell>
          <cell r="FD46">
            <v>1</v>
          </cell>
          <cell r="FE46">
            <v>38214</v>
          </cell>
          <cell r="FF46">
            <v>0</v>
          </cell>
          <cell r="FG46">
            <v>38032</v>
          </cell>
          <cell r="FH46">
            <v>37848</v>
          </cell>
          <cell r="FI46">
            <v>136</v>
          </cell>
          <cell r="FJ46">
            <v>136</v>
          </cell>
          <cell r="FK46" t="b">
            <v>1</v>
          </cell>
          <cell r="FL46" t="str">
            <v>40426WAQ4</v>
          </cell>
          <cell r="FM46">
            <v>5.7500000000000002E-2</v>
          </cell>
          <cell r="FN46">
            <v>108611.11111111111</v>
          </cell>
          <cell r="FO46">
            <v>5146800</v>
          </cell>
          <cell r="FP46">
            <v>5255411.111111111</v>
          </cell>
          <cell r="FQ46">
            <v>0</v>
          </cell>
          <cell r="FR46">
            <v>5146800</v>
          </cell>
          <cell r="FS46">
            <v>108611.11111111111</v>
          </cell>
          <cell r="FT46">
            <v>0</v>
          </cell>
          <cell r="FU46">
            <v>0</v>
          </cell>
          <cell r="FX46">
            <v>360</v>
          </cell>
        </row>
        <row r="47">
          <cell r="A47">
            <v>40</v>
          </cell>
          <cell r="B47" t="str">
            <v>929766NY5</v>
          </cell>
          <cell r="C47" t="str">
            <v>WBCMT 2004-C10 H</v>
          </cell>
          <cell r="D47">
            <v>4000000</v>
          </cell>
          <cell r="E47">
            <v>1</v>
          </cell>
          <cell r="F47">
            <v>4000000</v>
          </cell>
          <cell r="G47">
            <v>0.01</v>
          </cell>
          <cell r="H47" t="str">
            <v>CMBS-Conduit</v>
          </cell>
          <cell r="I47" t="str">
            <v>Bullet</v>
          </cell>
          <cell r="J47">
            <v>110</v>
          </cell>
          <cell r="K47">
            <v>1.00482608</v>
          </cell>
          <cell r="L47" t="str">
            <v>Baa3</v>
          </cell>
          <cell r="O47" t="str">
            <v>BBB-</v>
          </cell>
          <cell r="R47" t="str">
            <v>NA</v>
          </cell>
          <cell r="S47">
            <v>10.130000000000001</v>
          </cell>
          <cell r="T47">
            <v>10.119999999999999</v>
          </cell>
          <cell r="U47">
            <v>12.13</v>
          </cell>
          <cell r="V47">
            <v>13.13</v>
          </cell>
          <cell r="W47">
            <v>12</v>
          </cell>
          <cell r="X47">
            <v>5.4890629999999996E-2</v>
          </cell>
          <cell r="Y47">
            <v>0</v>
          </cell>
          <cell r="Z47">
            <v>51547</v>
          </cell>
          <cell r="AB47">
            <v>10</v>
          </cell>
          <cell r="AC47">
            <v>10.130000000000001</v>
          </cell>
          <cell r="AD47">
            <v>10.25</v>
          </cell>
          <cell r="AE47">
            <v>6.3329999999999997E-2</v>
          </cell>
          <cell r="AF47">
            <v>6.3465199999999999E-2</v>
          </cell>
          <cell r="AG47">
            <v>6.3590000000000008E-2</v>
          </cell>
          <cell r="AH47">
            <v>5.2201653241259471E-3</v>
          </cell>
          <cell r="AI47">
            <v>0</v>
          </cell>
          <cell r="AJ47">
            <v>500</v>
          </cell>
          <cell r="AK47">
            <v>1</v>
          </cell>
          <cell r="AL47">
            <v>0</v>
          </cell>
          <cell r="AM47" t="str">
            <v>Baa3</v>
          </cell>
          <cell r="AN47">
            <v>19</v>
          </cell>
          <cell r="AO47" t="str">
            <v>ABS-CMBS Conduit</v>
          </cell>
          <cell r="AP47" t="str">
            <v>ABS-CMBS Conduit</v>
          </cell>
          <cell r="AQ47">
            <v>1.3000000000000001E-2</v>
          </cell>
          <cell r="AR47" t="str">
            <v>Baa3</v>
          </cell>
          <cell r="AS47" t="str">
            <v>Baa3</v>
          </cell>
          <cell r="AT47" t="str">
            <v>Baa3</v>
          </cell>
          <cell r="AU47">
            <v>0.2</v>
          </cell>
          <cell r="AV47">
            <v>610</v>
          </cell>
          <cell r="AW47">
            <v>3.3550000000000003E-2</v>
          </cell>
          <cell r="AX47">
            <v>4.1937500000000003E-2</v>
          </cell>
          <cell r="AY47">
            <v>4.3375330296357595E-2</v>
          </cell>
          <cell r="AZ47">
            <v>0</v>
          </cell>
          <cell r="BA47">
            <v>38018</v>
          </cell>
          <cell r="BB47" t="str">
            <v>WBCMT 2004-C10</v>
          </cell>
          <cell r="BC47" t="str">
            <v>WBCMT</v>
          </cell>
          <cell r="BD47" t="str">
            <v>BBB-</v>
          </cell>
          <cell r="BE47">
            <v>610</v>
          </cell>
          <cell r="BF47">
            <v>53</v>
          </cell>
          <cell r="BG47" t="str">
            <v>CMBS Diversified (Conduit + CTL)</v>
          </cell>
          <cell r="BH47">
            <v>40725</v>
          </cell>
          <cell r="BI47" t="str">
            <v>BBB</v>
          </cell>
          <cell r="BJ47">
            <v>0.3</v>
          </cell>
          <cell r="BK47">
            <v>0.35</v>
          </cell>
          <cell r="BL47">
            <v>0.4</v>
          </cell>
          <cell r="BM47">
            <v>0.45</v>
          </cell>
          <cell r="BN47">
            <v>0.5</v>
          </cell>
          <cell r="BO47" t="str">
            <v>BBB-</v>
          </cell>
          <cell r="BP47" t="str">
            <v>BBB-</v>
          </cell>
          <cell r="BQ47">
            <v>7.26</v>
          </cell>
          <cell r="BR47">
            <v>1</v>
          </cell>
          <cell r="BS47">
            <v>35</v>
          </cell>
          <cell r="BT47" t="str">
            <v>IG</v>
          </cell>
          <cell r="BU47" t="str">
            <v>Sub</v>
          </cell>
          <cell r="BV47" t="str">
            <v>ABS Mezzanine IG ( &lt; 10%)</v>
          </cell>
          <cell r="BW47" t="str">
            <v>CMBS</v>
          </cell>
          <cell r="BX47" t="str">
            <v>Conduit</v>
          </cell>
          <cell r="BY47">
            <v>41856.32</v>
          </cell>
          <cell r="BZ47">
            <v>7.26</v>
          </cell>
          <cell r="CA47" t="str">
            <v>BBB-</v>
          </cell>
          <cell r="CB47">
            <v>2</v>
          </cell>
          <cell r="CC47" t="str">
            <v>CMBS - Conduit</v>
          </cell>
          <cell r="CD47">
            <v>2</v>
          </cell>
          <cell r="CE47">
            <v>2</v>
          </cell>
          <cell r="CF47">
            <v>1</v>
          </cell>
          <cell r="CG47">
            <v>0</v>
          </cell>
          <cell r="CH47">
            <v>0</v>
          </cell>
          <cell r="CI47">
            <v>0.2</v>
          </cell>
          <cell r="CJ47">
            <v>0.2</v>
          </cell>
          <cell r="CK47">
            <v>0.3</v>
          </cell>
          <cell r="CL47">
            <v>0.4</v>
          </cell>
          <cell r="CM47">
            <v>0.4</v>
          </cell>
          <cell r="CN47">
            <v>20</v>
          </cell>
          <cell r="CP47" t="str">
            <v>WBCMT</v>
          </cell>
          <cell r="CQ47" t="str">
            <v>2/1/2004</v>
          </cell>
          <cell r="CR47" t="str">
            <v>Wachovia</v>
          </cell>
          <cell r="CS47" t="str">
            <v>WAB</v>
          </cell>
          <cell r="CT47">
            <v>1</v>
          </cell>
          <cell r="CU47">
            <v>0</v>
          </cell>
          <cell r="CV47" t="str">
            <v>Sub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38043</v>
          </cell>
          <cell r="DF47">
            <v>110</v>
          </cell>
          <cell r="DG47">
            <v>0</v>
          </cell>
          <cell r="DH47">
            <v>1</v>
          </cell>
          <cell r="DI47">
            <v>4000000</v>
          </cell>
          <cell r="DJ47">
            <v>110</v>
          </cell>
          <cell r="DK47">
            <v>4019304.32</v>
          </cell>
          <cell r="DL47">
            <v>4019304.32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4000000</v>
          </cell>
          <cell r="DT47">
            <v>0</v>
          </cell>
          <cell r="DU47" t="b">
            <v>1</v>
          </cell>
          <cell r="DV47" t="str">
            <v>929766NY5 MTGE</v>
          </cell>
          <cell r="DW47" t="str">
            <v>WBCMT 2004-C10 H</v>
          </cell>
          <cell r="DX47" t="str">
            <v>WACHOVIA BANK COMMERCIAL MORTGAGE TRUST</v>
          </cell>
          <cell r="DY47">
            <v>1.3</v>
          </cell>
          <cell r="DZ47">
            <v>1</v>
          </cell>
          <cell r="EA47" t="str">
            <v>2/1/2004</v>
          </cell>
          <cell r="EB47">
            <v>5.6734590000000003</v>
          </cell>
          <cell r="EC47" t="str">
            <v>#N/A N Ap</v>
          </cell>
          <cell r="ED47" t="str">
            <v>WAB</v>
          </cell>
          <cell r="EE47" t="str">
            <v>Baa3e</v>
          </cell>
          <cell r="EF47" t="str">
            <v>#N/A N Ap</v>
          </cell>
          <cell r="EG47" t="str">
            <v>BBB-</v>
          </cell>
          <cell r="EH47" t="str">
            <v>#N/A N Ap</v>
          </cell>
          <cell r="EI47" t="str">
            <v>#N/A N Ap</v>
          </cell>
          <cell r="EJ47" t="str">
            <v>#N/A N Ap</v>
          </cell>
          <cell r="EK47" t="str">
            <v>6/30/2004</v>
          </cell>
          <cell r="EL47" t="str">
            <v>14 DAYS</v>
          </cell>
          <cell r="EM47" t="str">
            <v>7/15/2004</v>
          </cell>
          <cell r="EN47" t="str">
            <v>8/15/2004</v>
          </cell>
          <cell r="EO47" t="str">
            <v>6/1/2004</v>
          </cell>
          <cell r="EP47" t="str">
            <v>6/30/2004</v>
          </cell>
          <cell r="EQ47" t="str">
            <v>2/15/2041</v>
          </cell>
          <cell r="ER47" t="str">
            <v>#N/A Fld</v>
          </cell>
          <cell r="ES47" t="str">
            <v>7/1/2004</v>
          </cell>
          <cell r="ET47">
            <v>10.119999999999999</v>
          </cell>
          <cell r="EU47">
            <v>0</v>
          </cell>
          <cell r="EV47" t="str">
            <v>CPY</v>
          </cell>
          <cell r="EW47" t="str">
            <v>To Worst</v>
          </cell>
          <cell r="EY47" t="str">
            <v>7/1/2004</v>
          </cell>
          <cell r="EZ47">
            <v>0</v>
          </cell>
          <cell r="FA47">
            <v>0</v>
          </cell>
          <cell r="FB47">
            <v>0</v>
          </cell>
          <cell r="FC47">
            <v>38183</v>
          </cell>
          <cell r="FD47">
            <v>5</v>
          </cell>
          <cell r="FE47">
            <v>38214</v>
          </cell>
          <cell r="FF47">
            <v>14</v>
          </cell>
          <cell r="FG47">
            <v>38169</v>
          </cell>
          <cell r="FH47">
            <v>38139</v>
          </cell>
          <cell r="FI47">
            <v>0</v>
          </cell>
          <cell r="FJ47">
            <v>0</v>
          </cell>
          <cell r="FK47" t="b">
            <v>1</v>
          </cell>
          <cell r="FL47" t="str">
            <v>929766NY5</v>
          </cell>
          <cell r="FM47">
            <v>5.4890629999999996E-2</v>
          </cell>
          <cell r="FN47">
            <v>0</v>
          </cell>
          <cell r="FO47">
            <v>4019304.32</v>
          </cell>
          <cell r="FP47">
            <v>4019304.32</v>
          </cell>
          <cell r="FQ47">
            <v>0</v>
          </cell>
          <cell r="FR47">
            <v>4019304.32</v>
          </cell>
          <cell r="FS47">
            <v>0</v>
          </cell>
          <cell r="FT47">
            <v>0</v>
          </cell>
          <cell r="FU47">
            <v>0</v>
          </cell>
          <cell r="FX47">
            <v>610</v>
          </cell>
        </row>
        <row r="48">
          <cell r="A48">
            <v>41</v>
          </cell>
          <cell r="B48" t="str">
            <v>361849AK8</v>
          </cell>
          <cell r="C48" t="str">
            <v>GMACC 1996-C1 F</v>
          </cell>
          <cell r="D48">
            <v>7000000</v>
          </cell>
          <cell r="E48">
            <v>1</v>
          </cell>
          <cell r="F48">
            <v>7000000</v>
          </cell>
          <cell r="G48">
            <v>1.7500000000000002E-2</v>
          </cell>
          <cell r="H48" t="str">
            <v>CMBS-Conduit</v>
          </cell>
          <cell r="I48" t="str">
            <v>Bullet</v>
          </cell>
          <cell r="J48">
            <v>129</v>
          </cell>
          <cell r="K48">
            <v>1.1012890625</v>
          </cell>
          <cell r="L48" t="str">
            <v>Ba1</v>
          </cell>
          <cell r="O48" t="str">
            <v>BBB+</v>
          </cell>
          <cell r="R48" t="str">
            <v>AAA</v>
          </cell>
          <cell r="S48">
            <v>2.2200000000000002</v>
          </cell>
          <cell r="T48">
            <v>2.21</v>
          </cell>
          <cell r="U48">
            <v>4.2200000000000006</v>
          </cell>
          <cell r="V48">
            <v>5.2200000000000006</v>
          </cell>
          <cell r="W48">
            <v>12</v>
          </cell>
          <cell r="X48">
            <v>7.8600000000000003E-2</v>
          </cell>
          <cell r="Y48">
            <v>0</v>
          </cell>
          <cell r="Z48">
            <v>39036</v>
          </cell>
          <cell r="AB48">
            <v>2</v>
          </cell>
          <cell r="AC48">
            <v>2.2200000000000002</v>
          </cell>
          <cell r="AD48">
            <v>2.25</v>
          </cell>
          <cell r="AE48">
            <v>4.5699999999999998E-2</v>
          </cell>
          <cell r="AF48">
            <v>4.7020000000000006E-2</v>
          </cell>
          <cell r="AG48">
            <v>4.7200000000000006E-2</v>
          </cell>
          <cell r="AH48">
            <v>3.8804924340354319E-3</v>
          </cell>
          <cell r="AI48">
            <v>0</v>
          </cell>
          <cell r="AJ48">
            <v>500</v>
          </cell>
          <cell r="AK48">
            <v>1</v>
          </cell>
          <cell r="AL48">
            <v>0</v>
          </cell>
          <cell r="AM48" t="str">
            <v>Ba1</v>
          </cell>
          <cell r="AN48">
            <v>19</v>
          </cell>
          <cell r="AO48" t="str">
            <v>ABS-CMBS Conduit</v>
          </cell>
          <cell r="AP48" t="str">
            <v>ABS-CMBS Conduit</v>
          </cell>
          <cell r="AQ48">
            <v>5.4000000000000006E-2</v>
          </cell>
          <cell r="AR48" t="str">
            <v>Ba3</v>
          </cell>
          <cell r="AS48" t="str">
            <v>Ba1</v>
          </cell>
          <cell r="AT48" t="str">
            <v>Ba3</v>
          </cell>
          <cell r="AU48">
            <v>0.25</v>
          </cell>
          <cell r="AV48">
            <v>940</v>
          </cell>
          <cell r="AW48">
            <v>1.111E-2</v>
          </cell>
          <cell r="AX48">
            <v>1.4813333333333333E-2</v>
          </cell>
          <cell r="AY48">
            <v>1.6612099139397027E-2</v>
          </cell>
          <cell r="AZ48">
            <v>0</v>
          </cell>
          <cell r="BA48">
            <v>35370</v>
          </cell>
          <cell r="BB48" t="str">
            <v>GMACC 1996-C1</v>
          </cell>
          <cell r="BC48" t="str">
            <v>GMACC</v>
          </cell>
          <cell r="BD48" t="str">
            <v>BBB+</v>
          </cell>
          <cell r="BE48">
            <v>260</v>
          </cell>
          <cell r="BF48">
            <v>53</v>
          </cell>
          <cell r="BG48" t="str">
            <v>CMBS Diversified (Conduit + CTL)</v>
          </cell>
          <cell r="BH48">
            <v>40725</v>
          </cell>
          <cell r="BI48" t="str">
            <v>BBB</v>
          </cell>
          <cell r="BJ48">
            <v>0.3</v>
          </cell>
          <cell r="BK48">
            <v>0.35</v>
          </cell>
          <cell r="BL48">
            <v>0.4</v>
          </cell>
          <cell r="BM48">
            <v>0.45</v>
          </cell>
          <cell r="BN48">
            <v>0.5</v>
          </cell>
          <cell r="BO48"/>
          <cell r="BP48" t="str">
            <v>AAA</v>
          </cell>
          <cell r="BQ48">
            <v>0.19</v>
          </cell>
          <cell r="BR48">
            <v>1</v>
          </cell>
          <cell r="BS48">
            <v>36</v>
          </cell>
          <cell r="BT48" t="str">
            <v>IG</v>
          </cell>
          <cell r="BU48" t="str">
            <v>Sub</v>
          </cell>
          <cell r="BV48" t="str">
            <v>ABS Mezzanine IG ( &lt; 10%)</v>
          </cell>
          <cell r="BW48" t="str">
            <v>CMBS</v>
          </cell>
          <cell r="BX48" t="str">
            <v>Conduit</v>
          </cell>
          <cell r="BY48">
            <v>38977.08</v>
          </cell>
          <cell r="BZ48">
            <v>0.19</v>
          </cell>
          <cell r="CA48" t="str">
            <v>AAA</v>
          </cell>
          <cell r="CB48">
            <v>2</v>
          </cell>
          <cell r="CC48" t="str">
            <v>CMBS - Conduit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0.4</v>
          </cell>
          <cell r="CJ48">
            <v>0.4</v>
          </cell>
          <cell r="CK48">
            <v>0.4</v>
          </cell>
          <cell r="CL48">
            <v>0.4</v>
          </cell>
          <cell r="CM48">
            <v>0.4</v>
          </cell>
          <cell r="CN48">
            <v>1.3</v>
          </cell>
          <cell r="CP48" t="str">
            <v>GMACC</v>
          </cell>
          <cell r="CQ48" t="str">
            <v>11/1/1996</v>
          </cell>
          <cell r="CR48" t="str">
            <v>GMACC</v>
          </cell>
          <cell r="CS48" t="str">
            <v>GCMC</v>
          </cell>
          <cell r="CT48">
            <v>1</v>
          </cell>
          <cell r="CU48">
            <v>0</v>
          </cell>
          <cell r="CV48" t="str">
            <v>Sub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38040</v>
          </cell>
          <cell r="DF48">
            <v>129</v>
          </cell>
          <cell r="DG48">
            <v>0</v>
          </cell>
          <cell r="DH48">
            <v>1</v>
          </cell>
          <cell r="DI48">
            <v>7000000</v>
          </cell>
          <cell r="DJ48">
            <v>129</v>
          </cell>
          <cell r="DK48">
            <v>7709023.4375</v>
          </cell>
          <cell r="DL48">
            <v>7709023.4375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1</v>
          </cell>
          <cell r="DR48">
            <v>0</v>
          </cell>
          <cell r="DS48">
            <v>0</v>
          </cell>
          <cell r="DT48">
            <v>7000000</v>
          </cell>
          <cell r="DU48" t="b">
            <v>1</v>
          </cell>
          <cell r="DV48" t="str">
            <v>361849AK8 MTGE</v>
          </cell>
          <cell r="DW48" t="str">
            <v>GMACC 1996-C1 F</v>
          </cell>
          <cell r="DX48" t="str">
            <v>GMAC COMMERCIAL MORTGAGE SECURITIES INC</v>
          </cell>
          <cell r="DY48">
            <v>5.4</v>
          </cell>
          <cell r="DZ48">
            <v>1</v>
          </cell>
          <cell r="EA48" t="str">
            <v>11/1/1996</v>
          </cell>
          <cell r="EB48">
            <v>7.86</v>
          </cell>
          <cell r="EC48" t="str">
            <v>#N/A N Ap</v>
          </cell>
          <cell r="ED48" t="str">
            <v>GCMC</v>
          </cell>
          <cell r="EE48" t="str">
            <v>Ba1</v>
          </cell>
          <cell r="EF48" t="str">
            <v>#N/A N Ap</v>
          </cell>
          <cell r="EG48" t="str">
            <v>BBB+</v>
          </cell>
          <cell r="EH48" t="str">
            <v>#N/A N Ap</v>
          </cell>
          <cell r="EI48" t="str">
            <v>#N/A N Ap</v>
          </cell>
          <cell r="EJ48" t="str">
            <v>#N/A N Ap</v>
          </cell>
          <cell r="EK48" t="str">
            <v>6/30/2004</v>
          </cell>
          <cell r="EL48" t="str">
            <v>14 DAYS</v>
          </cell>
          <cell r="EM48" t="str">
            <v>7/15/2004</v>
          </cell>
          <cell r="EN48" t="str">
            <v>8/15/2004</v>
          </cell>
          <cell r="EO48" t="str">
            <v>6/1/2004</v>
          </cell>
          <cell r="EP48" t="str">
            <v>6/30/2004</v>
          </cell>
          <cell r="EQ48" t="str">
            <v>11/15/2006</v>
          </cell>
          <cell r="ER48" t="str">
            <v>#N/A Fld</v>
          </cell>
          <cell r="ES48" t="str">
            <v>7/1/2004</v>
          </cell>
          <cell r="ET48">
            <v>2.21</v>
          </cell>
          <cell r="EU48">
            <v>0</v>
          </cell>
          <cell r="EV48" t="str">
            <v>CPY</v>
          </cell>
          <cell r="EW48" t="str">
            <v>To Worst</v>
          </cell>
          <cell r="EY48" t="str">
            <v>7/1/2004</v>
          </cell>
          <cell r="EZ48">
            <v>0</v>
          </cell>
          <cell r="FA48">
            <v>0</v>
          </cell>
          <cell r="FB48">
            <v>0</v>
          </cell>
          <cell r="FC48">
            <v>38183</v>
          </cell>
          <cell r="FD48">
            <v>5</v>
          </cell>
          <cell r="FE48">
            <v>38214</v>
          </cell>
          <cell r="FF48">
            <v>14</v>
          </cell>
          <cell r="FG48">
            <v>38169</v>
          </cell>
          <cell r="FH48">
            <v>38139</v>
          </cell>
          <cell r="FI48">
            <v>0</v>
          </cell>
          <cell r="FJ48">
            <v>0</v>
          </cell>
          <cell r="FK48" t="b">
            <v>1</v>
          </cell>
          <cell r="FL48" t="str">
            <v>361849AK8</v>
          </cell>
          <cell r="FM48">
            <v>7.8600000000000003E-2</v>
          </cell>
          <cell r="FN48">
            <v>0</v>
          </cell>
          <cell r="FO48">
            <v>7709023.4375</v>
          </cell>
          <cell r="FP48">
            <v>7709023.4375</v>
          </cell>
          <cell r="FQ48">
            <v>0</v>
          </cell>
          <cell r="FR48">
            <v>7709023.4375</v>
          </cell>
          <cell r="FS48">
            <v>0</v>
          </cell>
          <cell r="FT48">
            <v>0</v>
          </cell>
          <cell r="FU48">
            <v>0</v>
          </cell>
          <cell r="FX48">
            <v>940</v>
          </cell>
        </row>
        <row r="49">
          <cell r="A49">
            <v>42</v>
          </cell>
          <cell r="B49" t="str">
            <v>36228CBG7</v>
          </cell>
          <cell r="C49" t="str">
            <v>GSMS 1998-GLII F</v>
          </cell>
          <cell r="D49">
            <v>6000000</v>
          </cell>
          <cell r="E49">
            <v>1</v>
          </cell>
          <cell r="F49">
            <v>6000000</v>
          </cell>
          <cell r="G49">
            <v>1.4999999999999999E-2</v>
          </cell>
          <cell r="H49" t="str">
            <v>CMBS-LL</v>
          </cell>
          <cell r="I49" t="str">
            <v>36228CBG7</v>
          </cell>
          <cell r="J49">
            <v>569</v>
          </cell>
          <cell r="K49">
            <v>0.91195312500000003</v>
          </cell>
          <cell r="L49" t="str">
            <v>Ba2</v>
          </cell>
          <cell r="O49" t="str">
            <v>NA</v>
          </cell>
          <cell r="P49" t="str">
            <v>B+</v>
          </cell>
          <cell r="R49" t="str">
            <v>BB</v>
          </cell>
          <cell r="S49">
            <v>5.5761241161267954</v>
          </cell>
          <cell r="T49">
            <v>5.53</v>
          </cell>
          <cell r="U49" t="str">
            <v>schedule</v>
          </cell>
          <cell r="V49" t="str">
            <v>schedule</v>
          </cell>
          <cell r="W49">
            <v>12</v>
          </cell>
          <cell r="X49">
            <v>6.9702010000000009E-2</v>
          </cell>
          <cell r="Y49">
            <v>0</v>
          </cell>
          <cell r="Z49">
            <v>47951</v>
          </cell>
          <cell r="AB49">
            <v>5.5</v>
          </cell>
          <cell r="AC49">
            <v>5.5761241161267954</v>
          </cell>
          <cell r="AD49">
            <v>5.75</v>
          </cell>
          <cell r="AE49">
            <v>0.10267</v>
          </cell>
          <cell r="AF49">
            <v>0.10281615830296344</v>
          </cell>
          <cell r="AG49">
            <v>0.10314999999999999</v>
          </cell>
          <cell r="AH49">
            <v>8.3900497576079314E-3</v>
          </cell>
          <cell r="AI49">
            <v>0</v>
          </cell>
          <cell r="AJ49">
            <v>500</v>
          </cell>
          <cell r="AK49">
            <v>1</v>
          </cell>
          <cell r="AL49">
            <v>0</v>
          </cell>
          <cell r="AM49" t="str">
            <v>Ba2</v>
          </cell>
          <cell r="AN49">
            <v>24</v>
          </cell>
          <cell r="AO49" t="str">
            <v>ABS-CMBS Large Loan BIG</v>
          </cell>
          <cell r="AP49" t="str">
            <v>ABS-CMBS Large Loan</v>
          </cell>
          <cell r="AQ49">
            <v>4.4999999999999998E-2</v>
          </cell>
          <cell r="AR49" t="str">
            <v>Ba2</v>
          </cell>
          <cell r="AS49" t="str">
            <v>Ba2</v>
          </cell>
          <cell r="AT49" t="str">
            <v>Ba2</v>
          </cell>
          <cell r="AU49">
            <v>0.2</v>
          </cell>
          <cell r="AV49">
            <v>1350</v>
          </cell>
          <cell r="AW49">
            <v>5.3735000000000005E-2</v>
          </cell>
          <cell r="AX49">
            <v>6.7168749999999999E-2</v>
          </cell>
          <cell r="AY49">
            <v>6.3222583289909567E-2</v>
          </cell>
          <cell r="AZ49">
            <v>0</v>
          </cell>
          <cell r="BA49">
            <v>35916</v>
          </cell>
          <cell r="BB49" t="str">
            <v>GSMS 1998-GLII</v>
          </cell>
          <cell r="BC49" t="str">
            <v>GSMS</v>
          </cell>
          <cell r="BD49" t="str">
            <v>B+</v>
          </cell>
          <cell r="BE49">
            <v>2220</v>
          </cell>
          <cell r="BF49">
            <v>54</v>
          </cell>
          <cell r="BG49" t="str">
            <v>CMBS (Large Loan, Single Borrower, and Single Property)</v>
          </cell>
          <cell r="BH49">
            <v>40725</v>
          </cell>
          <cell r="BI49" t="str">
            <v>B</v>
          </cell>
          <cell r="BJ49">
            <v>2.5000000000000001E-2</v>
          </cell>
          <cell r="BK49">
            <v>0.05</v>
          </cell>
          <cell r="BL49">
            <v>0.05</v>
          </cell>
          <cell r="BM49">
            <v>0.1</v>
          </cell>
          <cell r="BN49">
            <v>0.1</v>
          </cell>
          <cell r="BO49"/>
          <cell r="BP49" t="str">
            <v>BB</v>
          </cell>
          <cell r="BQ49">
            <v>13.53</v>
          </cell>
          <cell r="BR49">
            <v>1</v>
          </cell>
          <cell r="BS49">
            <v>37</v>
          </cell>
          <cell r="BT49" t="str">
            <v>Non IG</v>
          </cell>
          <cell r="BU49" t="str">
            <v>Sub</v>
          </cell>
          <cell r="BV49" t="str">
            <v>ABS Non IG ( &lt; 10%)</v>
          </cell>
          <cell r="BW49" t="str">
            <v>CMBS</v>
          </cell>
          <cell r="BX49" t="str">
            <v>Large Loan</v>
          </cell>
          <cell r="BY49">
            <v>40198.709178270154</v>
          </cell>
          <cell r="BZ49">
            <v>13.53</v>
          </cell>
          <cell r="CA49" t="str">
            <v>BB</v>
          </cell>
          <cell r="CB49">
            <v>1</v>
          </cell>
          <cell r="CC49" t="str">
            <v>CMBS - Large Loan</v>
          </cell>
          <cell r="CD49">
            <v>2</v>
          </cell>
          <cell r="CE49">
            <v>2</v>
          </cell>
          <cell r="CF49">
            <v>2</v>
          </cell>
          <cell r="CG49">
            <v>1</v>
          </cell>
          <cell r="CH49">
            <v>0</v>
          </cell>
          <cell r="CI49">
            <v>0.2</v>
          </cell>
          <cell r="CJ49">
            <v>0.2</v>
          </cell>
          <cell r="CK49">
            <v>0.2</v>
          </cell>
          <cell r="CL49">
            <v>0.3</v>
          </cell>
          <cell r="CM49">
            <v>0.4</v>
          </cell>
          <cell r="CN49">
            <v>43.5</v>
          </cell>
          <cell r="CP49" t="str">
            <v>GSMS</v>
          </cell>
          <cell r="CQ49" t="str">
            <v>5/1/1998</v>
          </cell>
          <cell r="CR49" t="str">
            <v>GMACC</v>
          </cell>
          <cell r="CS49" t="str">
            <v>GCMC</v>
          </cell>
          <cell r="CT49">
            <v>1</v>
          </cell>
          <cell r="CU49">
            <v>0</v>
          </cell>
          <cell r="CV49" t="str">
            <v>Sub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38041</v>
          </cell>
          <cell r="DF49">
            <v>569</v>
          </cell>
          <cell r="DG49">
            <v>0</v>
          </cell>
          <cell r="DH49">
            <v>1</v>
          </cell>
          <cell r="DI49">
            <v>6000000</v>
          </cell>
          <cell r="DJ49">
            <v>569</v>
          </cell>
          <cell r="DK49">
            <v>5471718.75</v>
          </cell>
          <cell r="DL49">
            <v>5471718.75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6000000</v>
          </cell>
          <cell r="DU49" t="b">
            <v>1</v>
          </cell>
          <cell r="DV49" t="str">
            <v>36228CBG7 MTGE</v>
          </cell>
          <cell r="DW49" t="str">
            <v>GSMS 1998-GLII F</v>
          </cell>
          <cell r="DX49" t="str">
            <v>GS MORTGAGE SECURITIES CORPORATION II</v>
          </cell>
          <cell r="DY49">
            <v>4.5</v>
          </cell>
          <cell r="DZ49">
            <v>1</v>
          </cell>
          <cell r="EA49" t="str">
            <v>5/1/1998</v>
          </cell>
          <cell r="EB49">
            <v>7.1905000000000001</v>
          </cell>
          <cell r="EC49" t="str">
            <v>#N/A N Ap</v>
          </cell>
          <cell r="ED49" t="str">
            <v>GCMC</v>
          </cell>
          <cell r="EE49" t="str">
            <v>Ba2</v>
          </cell>
          <cell r="EF49" t="str">
            <v>#N/A N Ap</v>
          </cell>
          <cell r="EG49" t="str">
            <v>#N/A N Ap</v>
          </cell>
          <cell r="EH49" t="str">
            <v>#N/A N Ap</v>
          </cell>
          <cell r="EI49" t="str">
            <v>BB</v>
          </cell>
          <cell r="EJ49" t="str">
            <v>#N/A N Ap</v>
          </cell>
          <cell r="EK49" t="str">
            <v>6/30/2004</v>
          </cell>
          <cell r="EL49" t="str">
            <v>12 DAYS</v>
          </cell>
          <cell r="EM49" t="str">
            <v>7/13/2004</v>
          </cell>
          <cell r="EN49" t="str">
            <v>8/13/2004</v>
          </cell>
          <cell r="EO49" t="str">
            <v>6/1/2004</v>
          </cell>
          <cell r="EP49" t="str">
            <v>6/30/2004</v>
          </cell>
          <cell r="EQ49" t="str">
            <v>4/13/2031</v>
          </cell>
          <cell r="ER49" t="str">
            <v>#N/A Fld</v>
          </cell>
          <cell r="ES49" t="str">
            <v>7/1/2004</v>
          </cell>
          <cell r="ET49">
            <v>5.53</v>
          </cell>
          <cell r="EU49">
            <v>0</v>
          </cell>
          <cell r="EV49" t="str">
            <v>CPY</v>
          </cell>
          <cell r="EW49" t="str">
            <v>To Worst</v>
          </cell>
          <cell r="EY49" t="str">
            <v>7/1/2004</v>
          </cell>
          <cell r="EZ49">
            <v>0</v>
          </cell>
          <cell r="FA49">
            <v>0</v>
          </cell>
          <cell r="FB49">
            <v>0</v>
          </cell>
          <cell r="FC49">
            <v>38181</v>
          </cell>
          <cell r="FD49">
            <v>3</v>
          </cell>
          <cell r="FE49">
            <v>38212</v>
          </cell>
          <cell r="FF49">
            <v>12</v>
          </cell>
          <cell r="FG49">
            <v>38169</v>
          </cell>
          <cell r="FH49">
            <v>38139</v>
          </cell>
          <cell r="FI49">
            <v>0</v>
          </cell>
          <cell r="FJ49">
            <v>0</v>
          </cell>
          <cell r="FK49" t="b">
            <v>1</v>
          </cell>
          <cell r="FL49" t="str">
            <v>36228CBG7</v>
          </cell>
          <cell r="FM49">
            <v>6.9702010000000009E-2</v>
          </cell>
          <cell r="FN49">
            <v>0</v>
          </cell>
          <cell r="FO49">
            <v>5471718.75</v>
          </cell>
          <cell r="FP49">
            <v>5471718.75</v>
          </cell>
          <cell r="FQ49">
            <v>0</v>
          </cell>
          <cell r="FR49">
            <v>5471718.75</v>
          </cell>
          <cell r="FS49">
            <v>0</v>
          </cell>
          <cell r="FT49">
            <v>0</v>
          </cell>
          <cell r="FU49">
            <v>0</v>
          </cell>
          <cell r="FX49">
            <v>1350</v>
          </cell>
        </row>
        <row r="50">
          <cell r="A50">
            <v>43</v>
          </cell>
          <cell r="B50" t="str">
            <v>61745MXN8</v>
          </cell>
          <cell r="C50" t="str">
            <v>MSC 2004-HQ3 K</v>
          </cell>
          <cell r="D50">
            <v>10000000</v>
          </cell>
          <cell r="E50">
            <v>1</v>
          </cell>
          <cell r="F50">
            <v>10000000</v>
          </cell>
          <cell r="G50">
            <v>2.5000000000000001E-2</v>
          </cell>
          <cell r="H50" t="str">
            <v>CMBS-Conduit</v>
          </cell>
          <cell r="I50" t="str">
            <v>Bullet</v>
          </cell>
          <cell r="J50">
            <v>120</v>
          </cell>
          <cell r="K50">
            <v>1.0052430000000001</v>
          </cell>
          <cell r="L50" t="str">
            <v>Baa3</v>
          </cell>
          <cell r="O50" t="str">
            <v>BBB-</v>
          </cell>
          <cell r="R50" t="str">
            <v>NA</v>
          </cell>
          <cell r="S50">
            <v>9.6199999999999992</v>
          </cell>
          <cell r="T50">
            <v>9.6199999999999992</v>
          </cell>
          <cell r="U50">
            <v>11.62</v>
          </cell>
          <cell r="V50">
            <v>12.62</v>
          </cell>
          <cell r="W50">
            <v>12</v>
          </cell>
          <cell r="X50">
            <v>5.4615169999999998E-2</v>
          </cell>
          <cell r="Y50">
            <v>0</v>
          </cell>
          <cell r="Z50">
            <v>51514</v>
          </cell>
          <cell r="AB50">
            <v>9.5</v>
          </cell>
          <cell r="AC50">
            <v>9.6199999999999992</v>
          </cell>
          <cell r="AD50">
            <v>9.75</v>
          </cell>
          <cell r="AE50">
            <v>6.3909999999999995E-2</v>
          </cell>
          <cell r="AF50">
            <v>6.402519999999999E-2</v>
          </cell>
          <cell r="AG50">
            <v>6.4149999999999999E-2</v>
          </cell>
          <cell r="AH50">
            <v>5.2656276568299187E-3</v>
          </cell>
          <cell r="AI50">
            <v>0</v>
          </cell>
          <cell r="AJ50">
            <v>500</v>
          </cell>
          <cell r="AK50">
            <v>1</v>
          </cell>
          <cell r="AL50">
            <v>0</v>
          </cell>
          <cell r="AM50" t="str">
            <v>Baa3</v>
          </cell>
          <cell r="AN50">
            <v>19</v>
          </cell>
          <cell r="AO50" t="str">
            <v>ABS-CMBS Conduit</v>
          </cell>
          <cell r="AP50" t="str">
            <v>ABS-CMBS Conduit</v>
          </cell>
          <cell r="AQ50">
            <v>1.7000000000000001E-2</v>
          </cell>
          <cell r="AR50" t="str">
            <v>Baa3</v>
          </cell>
          <cell r="AS50" t="str">
            <v>Baa3</v>
          </cell>
          <cell r="AT50" t="str">
            <v>Baa3</v>
          </cell>
          <cell r="AU50">
            <v>0.2</v>
          </cell>
          <cell r="AV50">
            <v>610</v>
          </cell>
          <cell r="AW50">
            <v>3.3550000000000003E-2</v>
          </cell>
          <cell r="AX50">
            <v>4.1937500000000003E-2</v>
          </cell>
          <cell r="AY50">
            <v>4.0555290368014807E-2</v>
          </cell>
          <cell r="AZ50">
            <v>0</v>
          </cell>
          <cell r="BA50">
            <v>38047</v>
          </cell>
          <cell r="BB50" t="str">
            <v>MSC 2004-HQ3</v>
          </cell>
          <cell r="BC50" t="str">
            <v>MSC</v>
          </cell>
          <cell r="BD50" t="str">
            <v>BBB-</v>
          </cell>
          <cell r="BE50">
            <v>610</v>
          </cell>
          <cell r="BF50">
            <v>53</v>
          </cell>
          <cell r="BG50" t="str">
            <v>CMBS Diversified (Conduit + CTL)</v>
          </cell>
          <cell r="BH50">
            <v>40725</v>
          </cell>
          <cell r="BI50" t="str">
            <v>BBB</v>
          </cell>
          <cell r="BJ50">
            <v>0.3</v>
          </cell>
          <cell r="BK50">
            <v>0.35</v>
          </cell>
          <cell r="BL50">
            <v>0.4</v>
          </cell>
          <cell r="BM50">
            <v>0.45</v>
          </cell>
          <cell r="BN50">
            <v>0.5</v>
          </cell>
          <cell r="BO50" t="str">
            <v>BBB-</v>
          </cell>
          <cell r="BP50" t="str">
            <v>BBB-</v>
          </cell>
          <cell r="BQ50">
            <v>7.26</v>
          </cell>
          <cell r="BR50">
            <v>1</v>
          </cell>
          <cell r="BS50">
            <v>38</v>
          </cell>
          <cell r="BT50" t="str">
            <v>IG</v>
          </cell>
          <cell r="BU50" t="str">
            <v>Sub</v>
          </cell>
          <cell r="BV50" t="str">
            <v>ABS Mezzanine IG ( &lt; 10%)</v>
          </cell>
          <cell r="BW50" t="str">
            <v>CMBS</v>
          </cell>
          <cell r="BX50" t="str">
            <v>Conduit</v>
          </cell>
          <cell r="BY50">
            <v>41670.68</v>
          </cell>
          <cell r="BZ50">
            <v>7.26</v>
          </cell>
          <cell r="CA50" t="str">
            <v>BBB-</v>
          </cell>
          <cell r="CB50">
            <v>2</v>
          </cell>
          <cell r="CC50" t="str">
            <v>CMBS - Conduit</v>
          </cell>
          <cell r="CD50">
            <v>2</v>
          </cell>
          <cell r="CE50">
            <v>2</v>
          </cell>
          <cell r="CF50">
            <v>1</v>
          </cell>
          <cell r="CG50">
            <v>0</v>
          </cell>
          <cell r="CH50">
            <v>0</v>
          </cell>
          <cell r="CI50">
            <v>0.2</v>
          </cell>
          <cell r="CJ50">
            <v>0.2</v>
          </cell>
          <cell r="CK50">
            <v>0.3</v>
          </cell>
          <cell r="CL50">
            <v>0.4</v>
          </cell>
          <cell r="CM50">
            <v>0.4</v>
          </cell>
          <cell r="CN50">
            <v>20</v>
          </cell>
          <cell r="CP50" t="str">
            <v>MSC</v>
          </cell>
          <cell r="CQ50" t="str">
            <v>3/1/2004</v>
          </cell>
          <cell r="CR50" t="str">
            <v>Wells Fargo</v>
          </cell>
          <cell r="CS50" t="str">
            <v>WFB</v>
          </cell>
          <cell r="CT50">
            <v>1</v>
          </cell>
          <cell r="CU50">
            <v>0</v>
          </cell>
          <cell r="CV50" t="str">
            <v>Sub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38048</v>
          </cell>
          <cell r="DF50">
            <v>120</v>
          </cell>
          <cell r="DG50">
            <v>0</v>
          </cell>
          <cell r="DH50">
            <v>1</v>
          </cell>
          <cell r="DI50">
            <v>10000000</v>
          </cell>
          <cell r="DJ50">
            <v>120</v>
          </cell>
          <cell r="DK50">
            <v>10052430.000000002</v>
          </cell>
          <cell r="DL50">
            <v>10052430.000000002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1</v>
          </cell>
          <cell r="DR50">
            <v>0</v>
          </cell>
          <cell r="DS50">
            <v>10000000</v>
          </cell>
          <cell r="DT50">
            <v>0</v>
          </cell>
          <cell r="DU50" t="b">
            <v>1</v>
          </cell>
          <cell r="DV50" t="str">
            <v>61745MXN8 MTGE</v>
          </cell>
          <cell r="DW50" t="str">
            <v>MSC 2004-HQ3 K</v>
          </cell>
          <cell r="DX50" t="str">
            <v>MORGAN STANLEY CAPITAL I</v>
          </cell>
          <cell r="DY50">
            <v>1.7</v>
          </cell>
          <cell r="DZ50">
            <v>1</v>
          </cell>
          <cell r="EA50" t="str">
            <v>3/1/2004</v>
          </cell>
          <cell r="EB50">
            <v>5.64954</v>
          </cell>
          <cell r="EC50" t="str">
            <v>#N/A N Ap</v>
          </cell>
          <cell r="ED50" t="str">
            <v>WFB</v>
          </cell>
          <cell r="EE50" t="str">
            <v>Baa3e</v>
          </cell>
          <cell r="EF50" t="str">
            <v>#N/A N Ap</v>
          </cell>
          <cell r="EG50" t="str">
            <v>BBB-</v>
          </cell>
          <cell r="EH50" t="str">
            <v>#N/A N Ap</v>
          </cell>
          <cell r="EI50" t="str">
            <v>#N/A N Ap</v>
          </cell>
          <cell r="EJ50" t="str">
            <v>#N/A N Ap</v>
          </cell>
          <cell r="EK50" t="str">
            <v>6/30/2004</v>
          </cell>
          <cell r="EL50" t="str">
            <v>12 DAYS</v>
          </cell>
          <cell r="EM50" t="str">
            <v>7/13/2004</v>
          </cell>
          <cell r="EN50" t="str">
            <v>8/13/2004</v>
          </cell>
          <cell r="EO50" t="str">
            <v>6/1/2004</v>
          </cell>
          <cell r="EP50" t="str">
            <v>6/30/2004</v>
          </cell>
          <cell r="EQ50" t="str">
            <v>1/13/2041</v>
          </cell>
          <cell r="ER50" t="str">
            <v>#N/A Fld</v>
          </cell>
          <cell r="ES50" t="str">
            <v>7/1/2004</v>
          </cell>
          <cell r="ET50">
            <v>9.6199999999999992</v>
          </cell>
          <cell r="EU50">
            <v>0</v>
          </cell>
          <cell r="EV50" t="str">
            <v>CPY</v>
          </cell>
          <cell r="EW50" t="str">
            <v>To Worst</v>
          </cell>
          <cell r="EY50" t="str">
            <v>7/1/2004</v>
          </cell>
          <cell r="EZ50">
            <v>0</v>
          </cell>
          <cell r="FA50">
            <v>0</v>
          </cell>
          <cell r="FB50">
            <v>0</v>
          </cell>
          <cell r="FC50">
            <v>38181</v>
          </cell>
          <cell r="FD50">
            <v>3</v>
          </cell>
          <cell r="FE50">
            <v>38212</v>
          </cell>
          <cell r="FF50">
            <v>12</v>
          </cell>
          <cell r="FG50">
            <v>38169</v>
          </cell>
          <cell r="FH50">
            <v>38139</v>
          </cell>
          <cell r="FI50">
            <v>0</v>
          </cell>
          <cell r="FJ50">
            <v>0</v>
          </cell>
          <cell r="FK50" t="b">
            <v>1</v>
          </cell>
          <cell r="FL50" t="str">
            <v>61745MXN8</v>
          </cell>
          <cell r="FM50">
            <v>5.4615169999999998E-2</v>
          </cell>
          <cell r="FN50">
            <v>0</v>
          </cell>
          <cell r="FO50">
            <v>10052430.000000002</v>
          </cell>
          <cell r="FP50">
            <v>10052430.000000002</v>
          </cell>
          <cell r="FQ50">
            <v>0</v>
          </cell>
          <cell r="FR50">
            <v>10052430.000000002</v>
          </cell>
          <cell r="FS50">
            <v>0</v>
          </cell>
          <cell r="FT50">
            <v>0</v>
          </cell>
          <cell r="FU50">
            <v>0</v>
          </cell>
          <cell r="FX50">
            <v>610</v>
          </cell>
        </row>
        <row r="51">
          <cell r="A51">
            <v>44</v>
          </cell>
          <cell r="B51" t="str">
            <v>45031UAG6</v>
          </cell>
          <cell r="C51" t="str">
            <v>ISTAR FINANCIAL INC</v>
          </cell>
          <cell r="D51">
            <v>6000000</v>
          </cell>
          <cell r="E51">
            <v>1</v>
          </cell>
          <cell r="F51">
            <v>6000000</v>
          </cell>
          <cell r="G51">
            <v>1.4999999999999999E-2</v>
          </cell>
          <cell r="H51" t="str">
            <v>REIT</v>
          </cell>
          <cell r="I51" t="str">
            <v>Bullet</v>
          </cell>
          <cell r="J51">
            <v>128.66666666666666</v>
          </cell>
          <cell r="K51">
            <v>0.99802000000000002</v>
          </cell>
          <cell r="L51" t="str">
            <v>Ba1</v>
          </cell>
          <cell r="O51" t="str">
            <v>BB+</v>
          </cell>
          <cell r="R51" t="str">
            <v>BBB-</v>
          </cell>
          <cell r="S51">
            <v>9.6722222222222225</v>
          </cell>
          <cell r="T51">
            <v>9.6666666666666661</v>
          </cell>
          <cell r="U51">
            <v>9.6722222222222225</v>
          </cell>
          <cell r="V51">
            <v>9.6722222222222225</v>
          </cell>
          <cell r="W51">
            <v>2</v>
          </cell>
          <cell r="X51">
            <v>5.7000000000000002E-2</v>
          </cell>
          <cell r="Y51">
            <v>0</v>
          </cell>
          <cell r="Z51">
            <v>41699</v>
          </cell>
          <cell r="AB51">
            <v>9.5</v>
          </cell>
          <cell r="AC51">
            <v>9.6722222222222225</v>
          </cell>
          <cell r="AD51">
            <v>9.75</v>
          </cell>
          <cell r="AE51">
            <v>6.4776666666666663E-2</v>
          </cell>
          <cell r="AF51">
            <v>6.4942E-2</v>
          </cell>
          <cell r="AG51">
            <v>6.5016666666666667E-2</v>
          </cell>
          <cell r="AH51">
            <v>3.2470999999999917E-2</v>
          </cell>
          <cell r="AI51">
            <v>0</v>
          </cell>
          <cell r="AJ51">
            <v>500</v>
          </cell>
          <cell r="AK51">
            <v>1</v>
          </cell>
          <cell r="AL51">
            <v>0</v>
          </cell>
          <cell r="AM51" t="str">
            <v>Ba1</v>
          </cell>
          <cell r="AN51">
            <v>42</v>
          </cell>
          <cell r="AO51" t="str">
            <v>REITS- Diversified</v>
          </cell>
          <cell r="AP51" t="str">
            <v>REITS- Diversified</v>
          </cell>
          <cell r="AQ51">
            <v>0</v>
          </cell>
          <cell r="AR51" t="str">
            <v>Ba1</v>
          </cell>
          <cell r="AS51" t="str">
            <v>Ba1</v>
          </cell>
          <cell r="AT51" t="str">
            <v>Ba1</v>
          </cell>
          <cell r="AU51">
            <v>0.4</v>
          </cell>
          <cell r="AV51">
            <v>940</v>
          </cell>
          <cell r="AW51">
            <v>5.1700000000000003E-2</v>
          </cell>
          <cell r="AX51">
            <v>8.6166666666666669E-2</v>
          </cell>
          <cell r="AY51">
            <v>8.4038974254748114E-2</v>
          </cell>
          <cell r="AZ51">
            <v>0</v>
          </cell>
          <cell r="BA51">
            <v>38055</v>
          </cell>
          <cell r="BB51" t="str">
            <v>ISTAR FINANCIAL INC</v>
          </cell>
          <cell r="BC51" t="str">
            <v>ISTAR FINANCIAL INC</v>
          </cell>
          <cell r="BD51" t="str">
            <v>BB+</v>
          </cell>
          <cell r="BE51">
            <v>940</v>
          </cell>
          <cell r="BF51">
            <v>55</v>
          </cell>
          <cell r="BG51" t="str">
            <v>REITs and REOCs</v>
          </cell>
          <cell r="BH51">
            <v>40725</v>
          </cell>
          <cell r="BI51" t="str">
            <v>BB</v>
          </cell>
          <cell r="BJ51">
            <v>0.4</v>
          </cell>
          <cell r="BK51">
            <v>0.4</v>
          </cell>
          <cell r="BL51">
            <v>0.4</v>
          </cell>
          <cell r="BM51">
            <v>0.4</v>
          </cell>
          <cell r="BN51">
            <v>0.4</v>
          </cell>
          <cell r="BO51"/>
          <cell r="BP51" t="str">
            <v>BBB-</v>
          </cell>
          <cell r="BQ51">
            <v>7.26</v>
          </cell>
          <cell r="BR51">
            <v>1</v>
          </cell>
          <cell r="BS51">
            <v>39</v>
          </cell>
          <cell r="BT51" t="str">
            <v>IG</v>
          </cell>
          <cell r="BU51" t="str">
            <v>Sub</v>
          </cell>
          <cell r="BV51" t="str">
            <v>REITS</v>
          </cell>
          <cell r="BW51" t="str">
            <v>REIT</v>
          </cell>
          <cell r="BX51" t="str">
            <v>Diversified</v>
          </cell>
          <cell r="BY51">
            <v>41689.688888888886</v>
          </cell>
          <cell r="BZ51">
            <v>7.26</v>
          </cell>
          <cell r="CA51" t="str">
            <v>BBB-</v>
          </cell>
          <cell r="CB51">
            <v>26</v>
          </cell>
          <cell r="CC51" t="str">
            <v>REIT - Diversified</v>
          </cell>
          <cell r="CD51">
            <v>2</v>
          </cell>
          <cell r="CE51">
            <v>2</v>
          </cell>
          <cell r="CF51">
            <v>1</v>
          </cell>
          <cell r="CG51">
            <v>0</v>
          </cell>
          <cell r="CH51">
            <v>0</v>
          </cell>
          <cell r="CI51">
            <v>0.5</v>
          </cell>
          <cell r="CJ51">
            <v>0.5</v>
          </cell>
          <cell r="CK51">
            <v>0.5</v>
          </cell>
          <cell r="CL51">
            <v>0.6</v>
          </cell>
          <cell r="CM51">
            <v>0.6</v>
          </cell>
          <cell r="CN51">
            <v>20</v>
          </cell>
          <cell r="CP51" t="str">
            <v>ISTAR</v>
          </cell>
          <cell r="CQ51" t="str">
            <v>3/9/2004</v>
          </cell>
          <cell r="CR51" t="str">
            <v>NA</v>
          </cell>
          <cell r="CS51" t="str">
            <v>#N/A N Ap</v>
          </cell>
          <cell r="CT51">
            <v>1</v>
          </cell>
          <cell r="CU51">
            <v>0</v>
          </cell>
          <cell r="CV51" t="str">
            <v>Senior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38055</v>
          </cell>
          <cell r="DF51">
            <v>128.66666666666666</v>
          </cell>
          <cell r="DG51">
            <v>0</v>
          </cell>
          <cell r="DH51">
            <v>1</v>
          </cell>
          <cell r="DI51">
            <v>6000000</v>
          </cell>
          <cell r="DJ51">
            <v>128.66666666666666</v>
          </cell>
          <cell r="DK51">
            <v>5988120</v>
          </cell>
          <cell r="DL51">
            <v>6102120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6000000</v>
          </cell>
          <cell r="DU51" t="b">
            <v>1</v>
          </cell>
          <cell r="DV51" t="str">
            <v>45031UAG6 CORP</v>
          </cell>
          <cell r="DW51" t="str">
            <v>ISTAR FINANCIAL INC</v>
          </cell>
          <cell r="DX51" t="str">
            <v>ISTAR FINANCIAL INC</v>
          </cell>
          <cell r="DY51" t="str">
            <v>#N/A N Ap</v>
          </cell>
          <cell r="DZ51">
            <v>1</v>
          </cell>
          <cell r="EA51" t="str">
            <v>3/9/2004</v>
          </cell>
          <cell r="EB51">
            <v>5.7</v>
          </cell>
          <cell r="EC51" t="str">
            <v>#N/A N Ap</v>
          </cell>
          <cell r="ED51" t="str">
            <v>#N/A N Ap</v>
          </cell>
          <cell r="EE51" t="str">
            <v>Ba1</v>
          </cell>
          <cell r="EF51" t="str">
            <v>#N/A N Ap</v>
          </cell>
          <cell r="EG51" t="str">
            <v>BB+</v>
          </cell>
          <cell r="EH51" t="str">
            <v>#N/A N Ap</v>
          </cell>
          <cell r="EI51" t="str">
            <v>BBB-</v>
          </cell>
          <cell r="EJ51" t="str">
            <v>#N/A N Ap</v>
          </cell>
          <cell r="EK51" t="str">
            <v>#N/A N Ap</v>
          </cell>
          <cell r="EL51" t="str">
            <v>#N/A N Ap</v>
          </cell>
          <cell r="EM51" t="str">
            <v>3/9/2004</v>
          </cell>
          <cell r="EN51" t="str">
            <v>9/1/2004</v>
          </cell>
          <cell r="EO51" t="str">
            <v>#N/A N Ap</v>
          </cell>
          <cell r="EP51" t="str">
            <v>#N/A N Ap</v>
          </cell>
          <cell r="EQ51" t="str">
            <v>3/1/2014</v>
          </cell>
          <cell r="ER51" t="str">
            <v>#N/A Fld</v>
          </cell>
          <cell r="ES51" t="str">
            <v>7/1/2004</v>
          </cell>
          <cell r="ET51" t="str">
            <v>#N/A N Ap</v>
          </cell>
          <cell r="EU51" t="str">
            <v>#N/A N Ap</v>
          </cell>
          <cell r="EV51" t="str">
            <v>#N/A N Ap</v>
          </cell>
          <cell r="EW51" t="str">
            <v>#N/A N Ap</v>
          </cell>
          <cell r="EY51" t="str">
            <v>7/1/2004</v>
          </cell>
          <cell r="EZ51">
            <v>1.77333333</v>
          </cell>
          <cell r="FA51">
            <v>112</v>
          </cell>
          <cell r="FB51">
            <v>106399.99980000001</v>
          </cell>
          <cell r="FC51">
            <v>38231</v>
          </cell>
          <cell r="FD51">
            <v>4</v>
          </cell>
          <cell r="FE51">
            <v>38231</v>
          </cell>
          <cell r="FF51">
            <v>0</v>
          </cell>
          <cell r="FG51">
            <v>38047</v>
          </cell>
          <cell r="FH51">
            <v>37865</v>
          </cell>
          <cell r="FI51">
            <v>120</v>
          </cell>
          <cell r="FJ51">
            <v>120</v>
          </cell>
          <cell r="FK51" t="b">
            <v>0</v>
          </cell>
          <cell r="FL51" t="str">
            <v>45031UAG6</v>
          </cell>
          <cell r="FM51">
            <v>5.7000000000000002E-2</v>
          </cell>
          <cell r="FN51">
            <v>114000</v>
          </cell>
          <cell r="FO51">
            <v>5988120</v>
          </cell>
          <cell r="FP51">
            <v>6102120</v>
          </cell>
          <cell r="FQ51">
            <v>0</v>
          </cell>
          <cell r="FR51">
            <v>5988120</v>
          </cell>
          <cell r="FS51">
            <v>114000</v>
          </cell>
          <cell r="FT51">
            <v>0</v>
          </cell>
          <cell r="FU51">
            <v>0</v>
          </cell>
          <cell r="FX51">
            <v>940</v>
          </cell>
        </row>
        <row r="52">
          <cell r="A52">
            <v>45</v>
          </cell>
          <cell r="B52" t="str">
            <v>126175AM0</v>
          </cell>
          <cell r="C52" t="str">
            <v>COMM 2003-LB1A H</v>
          </cell>
          <cell r="D52">
            <v>2000000</v>
          </cell>
          <cell r="E52">
            <v>1</v>
          </cell>
          <cell r="F52">
            <v>2000000</v>
          </cell>
          <cell r="G52">
            <v>5.0000000000000001E-3</v>
          </cell>
          <cell r="H52" t="str">
            <v>CMBS-Conduit</v>
          </cell>
          <cell r="I52" t="str">
            <v>Bullet</v>
          </cell>
          <cell r="J52">
            <v>113</v>
          </cell>
          <cell r="K52">
            <v>0.96171874999999996</v>
          </cell>
          <cell r="L52" t="str">
            <v>Baa3</v>
          </cell>
          <cell r="O52" t="str">
            <v>BBB-</v>
          </cell>
          <cell r="R52" t="str">
            <v>NA</v>
          </cell>
          <cell r="S52">
            <v>10.11</v>
          </cell>
          <cell r="T52">
            <v>10.11</v>
          </cell>
          <cell r="U52">
            <v>12.11</v>
          </cell>
          <cell r="V52">
            <v>13.11</v>
          </cell>
          <cell r="W52">
            <v>12</v>
          </cell>
          <cell r="X52">
            <v>4.82E-2</v>
          </cell>
          <cell r="Y52">
            <v>0</v>
          </cell>
          <cell r="Z52">
            <v>50566</v>
          </cell>
          <cell r="AB52">
            <v>10</v>
          </cell>
          <cell r="AC52">
            <v>10.11</v>
          </cell>
          <cell r="AD52">
            <v>10.25</v>
          </cell>
          <cell r="AE52">
            <v>6.3629999999999992E-2</v>
          </cell>
          <cell r="AF52">
            <v>6.3744399999999993E-2</v>
          </cell>
          <cell r="AG52">
            <v>6.3890000000000002E-2</v>
          </cell>
          <cell r="AH52">
            <v>5.2428328293057103E-3</v>
          </cell>
          <cell r="AI52">
            <v>0</v>
          </cell>
          <cell r="AJ52">
            <v>500</v>
          </cell>
          <cell r="AK52">
            <v>1</v>
          </cell>
          <cell r="AL52">
            <v>0</v>
          </cell>
          <cell r="AM52" t="str">
            <v>Baa3</v>
          </cell>
          <cell r="AN52">
            <v>19</v>
          </cell>
          <cell r="AO52" t="str">
            <v>ABS-CMBS Conduit</v>
          </cell>
          <cell r="AP52" t="str">
            <v>ABS-CMBS Conduit</v>
          </cell>
          <cell r="AQ52">
            <v>1.4999999999999999E-2</v>
          </cell>
          <cell r="AR52" t="str">
            <v>Baa3</v>
          </cell>
          <cell r="AS52" t="str">
            <v>Baa3</v>
          </cell>
          <cell r="AT52" t="str">
            <v>Baa3</v>
          </cell>
          <cell r="AU52">
            <v>0.2</v>
          </cell>
          <cell r="AV52">
            <v>610</v>
          </cell>
          <cell r="AW52">
            <v>3.3550000000000003E-2</v>
          </cell>
          <cell r="AX52">
            <v>4.1937500000000003E-2</v>
          </cell>
          <cell r="AY52">
            <v>4.3154334255055035E-2</v>
          </cell>
          <cell r="AZ52">
            <v>0</v>
          </cell>
          <cell r="BA52">
            <v>37773</v>
          </cell>
          <cell r="BB52" t="str">
            <v>COMM 2003-LB1A</v>
          </cell>
          <cell r="BC52" t="str">
            <v>COMM</v>
          </cell>
          <cell r="BD52" t="str">
            <v>BBB-</v>
          </cell>
          <cell r="BE52">
            <v>610</v>
          </cell>
          <cell r="BF52">
            <v>53</v>
          </cell>
          <cell r="BG52" t="str">
            <v>CMBS Diversified (Conduit + CTL)</v>
          </cell>
          <cell r="BH52">
            <v>40725</v>
          </cell>
          <cell r="BI52" t="str">
            <v>BBB</v>
          </cell>
          <cell r="BJ52">
            <v>0.3</v>
          </cell>
          <cell r="BK52">
            <v>0.35</v>
          </cell>
          <cell r="BL52">
            <v>0.4</v>
          </cell>
          <cell r="BM52">
            <v>0.45</v>
          </cell>
          <cell r="BN52">
            <v>0.5</v>
          </cell>
          <cell r="BO52" t="str">
            <v>BBB-</v>
          </cell>
          <cell r="BP52" t="str">
            <v>BBB-</v>
          </cell>
          <cell r="BQ52">
            <v>7.26</v>
          </cell>
          <cell r="BR52">
            <v>1</v>
          </cell>
          <cell r="BS52">
            <v>40</v>
          </cell>
          <cell r="BT52" t="str">
            <v>IG</v>
          </cell>
          <cell r="BU52" t="str">
            <v>Sub</v>
          </cell>
          <cell r="BV52" t="str">
            <v>ABS Mezzanine IG ( &lt; 10%)</v>
          </cell>
          <cell r="BW52" t="str">
            <v>CMBS</v>
          </cell>
          <cell r="BX52" t="str">
            <v>Conduit</v>
          </cell>
          <cell r="BY52">
            <v>41849.040000000001</v>
          </cell>
          <cell r="BZ52">
            <v>7.26</v>
          </cell>
          <cell r="CA52" t="str">
            <v>BBB-</v>
          </cell>
          <cell r="CB52">
            <v>2</v>
          </cell>
          <cell r="CC52" t="str">
            <v>CMBS - Conduit</v>
          </cell>
          <cell r="CD52">
            <v>2</v>
          </cell>
          <cell r="CE52">
            <v>2</v>
          </cell>
          <cell r="CF52">
            <v>1</v>
          </cell>
          <cell r="CG52">
            <v>0</v>
          </cell>
          <cell r="CH52">
            <v>0</v>
          </cell>
          <cell r="CI52">
            <v>0.2</v>
          </cell>
          <cell r="CJ52">
            <v>0.2</v>
          </cell>
          <cell r="CK52">
            <v>0.3</v>
          </cell>
          <cell r="CL52">
            <v>0.4</v>
          </cell>
          <cell r="CM52">
            <v>0.4</v>
          </cell>
          <cell r="CN52">
            <v>20</v>
          </cell>
          <cell r="CP52" t="str">
            <v>COMM</v>
          </cell>
          <cell r="CQ52" t="str">
            <v>6/1/2003</v>
          </cell>
          <cell r="CR52" t="str">
            <v>GMACC</v>
          </cell>
          <cell r="CS52" t="str">
            <v>GCMC</v>
          </cell>
          <cell r="CT52">
            <v>1</v>
          </cell>
          <cell r="CU52">
            <v>0</v>
          </cell>
          <cell r="CV52" t="str">
            <v>Sub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38057</v>
          </cell>
          <cell r="DF52">
            <v>113</v>
          </cell>
          <cell r="DG52">
            <v>0</v>
          </cell>
          <cell r="DH52">
            <v>1</v>
          </cell>
          <cell r="DI52">
            <v>2000000</v>
          </cell>
          <cell r="DJ52">
            <v>113</v>
          </cell>
          <cell r="DK52">
            <v>1923437.5</v>
          </cell>
          <cell r="DL52">
            <v>1923437.5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2000000</v>
          </cell>
          <cell r="DT52">
            <v>0</v>
          </cell>
          <cell r="DU52" t="b">
            <v>1</v>
          </cell>
          <cell r="DV52" t="str">
            <v>126175AM0 MTGE</v>
          </cell>
          <cell r="DW52" t="str">
            <v>COMM 2003-LB1A H</v>
          </cell>
          <cell r="DX52" t="str">
            <v>COMMERCIAL MORTGAGE PASS-THROUGH CERTIFICATES</v>
          </cell>
          <cell r="DY52">
            <v>1.5</v>
          </cell>
          <cell r="DZ52">
            <v>1</v>
          </cell>
          <cell r="EA52" t="str">
            <v>6/1/2003</v>
          </cell>
          <cell r="EB52">
            <v>4.82</v>
          </cell>
          <cell r="EC52" t="str">
            <v>#N/A N Ap</v>
          </cell>
          <cell r="ED52" t="str">
            <v>GCMC</v>
          </cell>
          <cell r="EE52" t="str">
            <v>Baa3e</v>
          </cell>
          <cell r="EF52" t="str">
            <v>#N/A N Ap</v>
          </cell>
          <cell r="EG52" t="str">
            <v>BBB-</v>
          </cell>
          <cell r="EH52" t="str">
            <v>#N/A N Ap</v>
          </cell>
          <cell r="EI52" t="str">
            <v>#N/A N Ap</v>
          </cell>
          <cell r="EJ52" t="str">
            <v>#N/A N Ap</v>
          </cell>
          <cell r="EK52" t="str">
            <v>6/30/2004</v>
          </cell>
          <cell r="EL52" t="str">
            <v>9 DAYS</v>
          </cell>
          <cell r="EM52" t="str">
            <v>7/10/2004</v>
          </cell>
          <cell r="EN52" t="str">
            <v>8/10/2004</v>
          </cell>
          <cell r="EO52" t="str">
            <v>6/1/2004</v>
          </cell>
          <cell r="EP52" t="str">
            <v>6/30/2004</v>
          </cell>
          <cell r="EQ52" t="str">
            <v>6/10/2038</v>
          </cell>
          <cell r="ER52" t="str">
            <v>#N/A Fld</v>
          </cell>
          <cell r="ES52" t="str">
            <v>7/1/2004</v>
          </cell>
          <cell r="ET52">
            <v>10.11</v>
          </cell>
          <cell r="EU52">
            <v>0</v>
          </cell>
          <cell r="EV52" t="str">
            <v>CPY</v>
          </cell>
          <cell r="EW52" t="str">
            <v>To Worst</v>
          </cell>
          <cell r="EY52" t="str">
            <v>7/1/2004</v>
          </cell>
          <cell r="EZ52">
            <v>0</v>
          </cell>
          <cell r="FA52">
            <v>0</v>
          </cell>
          <cell r="FB52">
            <v>0</v>
          </cell>
          <cell r="FC52">
            <v>38178</v>
          </cell>
          <cell r="FD52">
            <v>7</v>
          </cell>
          <cell r="FE52">
            <v>38209</v>
          </cell>
          <cell r="FF52">
            <v>9</v>
          </cell>
          <cell r="FG52">
            <v>38169</v>
          </cell>
          <cell r="FH52">
            <v>38139</v>
          </cell>
          <cell r="FI52">
            <v>0</v>
          </cell>
          <cell r="FJ52">
            <v>0</v>
          </cell>
          <cell r="FK52" t="b">
            <v>1</v>
          </cell>
          <cell r="FL52" t="str">
            <v>126175AM0</v>
          </cell>
          <cell r="FM52">
            <v>4.82E-2</v>
          </cell>
          <cell r="FN52">
            <v>0</v>
          </cell>
          <cell r="FO52">
            <v>1923437.5</v>
          </cell>
          <cell r="FP52">
            <v>1923437.5</v>
          </cell>
          <cell r="FQ52">
            <v>0</v>
          </cell>
          <cell r="FR52">
            <v>1923437.5</v>
          </cell>
          <cell r="FS52">
            <v>0</v>
          </cell>
          <cell r="FT52">
            <v>0</v>
          </cell>
          <cell r="FU52">
            <v>0</v>
          </cell>
          <cell r="FX52">
            <v>610</v>
          </cell>
        </row>
        <row r="53">
          <cell r="A53">
            <v>46</v>
          </cell>
          <cell r="B53" t="str">
            <v>22540AEB0</v>
          </cell>
          <cell r="C53" t="str">
            <v>CSFB 1997-SPCE G</v>
          </cell>
          <cell r="D53">
            <v>2236000</v>
          </cell>
          <cell r="E53">
            <v>0.74841365999999998</v>
          </cell>
          <cell r="F53">
            <v>1673452.9437599999</v>
          </cell>
          <cell r="G53">
            <v>4.1836323593999998E-3</v>
          </cell>
          <cell r="H53" t="str">
            <v>CMBS-Conduit</v>
          </cell>
          <cell r="I53" t="str">
            <v>22540AEB0</v>
          </cell>
          <cell r="J53">
            <v>177</v>
          </cell>
          <cell r="K53">
            <v>1.0531250000000001</v>
          </cell>
          <cell r="L53" t="str">
            <v>NA</v>
          </cell>
          <cell r="M53" t="str">
            <v>Aa2</v>
          </cell>
          <cell r="O53" t="str">
            <v>NA</v>
          </cell>
          <cell r="P53" t="str">
            <v>AA</v>
          </cell>
          <cell r="R53" t="str">
            <v>AAA</v>
          </cell>
          <cell r="S53">
            <v>1.0249784465668375</v>
          </cell>
          <cell r="T53">
            <v>1.1200000000000001</v>
          </cell>
          <cell r="U53" t="str">
            <v>schedule</v>
          </cell>
          <cell r="V53" t="str">
            <v>schedule</v>
          </cell>
          <cell r="W53">
            <v>12</v>
          </cell>
          <cell r="X53">
            <v>7.5421000000000002E-2</v>
          </cell>
          <cell r="Y53">
            <v>0</v>
          </cell>
          <cell r="Z53">
            <v>50515</v>
          </cell>
          <cell r="AB53">
            <v>1</v>
          </cell>
          <cell r="AC53">
            <v>1.0249784465668375</v>
          </cell>
          <cell r="AD53">
            <v>1.25</v>
          </cell>
          <cell r="AE53">
            <v>4.2429999999999995E-2</v>
          </cell>
          <cell r="AF53">
            <v>4.2674788776355006E-2</v>
          </cell>
          <cell r="AG53">
            <v>4.4880000000000003E-2</v>
          </cell>
          <cell r="AH53">
            <v>3.5250215651252415E-3</v>
          </cell>
          <cell r="AI53">
            <v>0</v>
          </cell>
          <cell r="AJ53">
            <v>12</v>
          </cell>
          <cell r="AK53">
            <v>0</v>
          </cell>
          <cell r="AL53">
            <v>0</v>
          </cell>
          <cell r="AM53" t="str">
            <v>Aa2</v>
          </cell>
          <cell r="AN53">
            <v>19</v>
          </cell>
          <cell r="AO53" t="str">
            <v>ABS-CMBS Conduit</v>
          </cell>
          <cell r="AP53" t="str">
            <v>ABS-CMBS Conduit</v>
          </cell>
          <cell r="AQ53">
            <v>0.04</v>
          </cell>
          <cell r="AR53" t="str">
            <v>Aa2</v>
          </cell>
          <cell r="AS53" t="str">
            <v>Aa2</v>
          </cell>
          <cell r="AT53" t="str">
            <v>Aa2</v>
          </cell>
          <cell r="AU53">
            <v>0.45</v>
          </cell>
          <cell r="AV53">
            <v>20</v>
          </cell>
          <cell r="AW53">
            <v>7.4800000000000004E-6</v>
          </cell>
          <cell r="AX53">
            <v>1.36E-5</v>
          </cell>
          <cell r="AY53">
            <v>1.5258622544077631E-5</v>
          </cell>
          <cell r="AZ53">
            <v>1673452.9437599999</v>
          </cell>
          <cell r="BA53">
            <v>35765</v>
          </cell>
          <cell r="BB53" t="str">
            <v>CSFB 1997-SPCE</v>
          </cell>
          <cell r="BC53" t="str">
            <v>CSFB</v>
          </cell>
          <cell r="BD53" t="str">
            <v>AA</v>
          </cell>
          <cell r="BE53">
            <v>20</v>
          </cell>
          <cell r="BF53">
            <v>53</v>
          </cell>
          <cell r="BG53" t="str">
            <v>CMBS Diversified (Conduit + CTL)</v>
          </cell>
          <cell r="BH53">
            <v>40725</v>
          </cell>
          <cell r="BI53" t="str">
            <v>AA</v>
          </cell>
          <cell r="BJ53">
            <v>0.55000000000000004</v>
          </cell>
          <cell r="BK53">
            <v>0.65</v>
          </cell>
          <cell r="BL53">
            <v>0.75</v>
          </cell>
          <cell r="BM53">
            <v>0.8</v>
          </cell>
          <cell r="BN53">
            <v>0.8</v>
          </cell>
          <cell r="BO53"/>
          <cell r="BP53" t="str">
            <v>AAA</v>
          </cell>
          <cell r="BQ53">
            <v>0.19</v>
          </cell>
          <cell r="BR53">
            <v>1</v>
          </cell>
          <cell r="BS53">
            <v>41</v>
          </cell>
          <cell r="BT53" t="str">
            <v>IG</v>
          </cell>
          <cell r="BU53" t="str">
            <v>Sub</v>
          </cell>
          <cell r="BV53" t="str">
            <v>ABS Mezzanine IG ( &lt; 10%)</v>
          </cell>
          <cell r="BW53" t="str">
            <v>CMBS</v>
          </cell>
          <cell r="BX53" t="str">
            <v>Conduit</v>
          </cell>
          <cell r="BY53">
            <v>38542.09215455033</v>
          </cell>
          <cell r="BZ53">
            <v>0.19</v>
          </cell>
          <cell r="CA53" t="str">
            <v>AAA</v>
          </cell>
          <cell r="CB53">
            <v>2</v>
          </cell>
          <cell r="CC53" t="str">
            <v>CMBS - Conduit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0.4</v>
          </cell>
          <cell r="CJ53">
            <v>0.4</v>
          </cell>
          <cell r="CK53">
            <v>0.4</v>
          </cell>
          <cell r="CL53">
            <v>0.4</v>
          </cell>
          <cell r="CM53">
            <v>0.4</v>
          </cell>
          <cell r="CN53">
            <v>1.3</v>
          </cell>
          <cell r="CP53" t="str">
            <v>CSFB</v>
          </cell>
          <cell r="CQ53" t="str">
            <v>12/1/1997</v>
          </cell>
          <cell r="CR53" t="str">
            <v>Midland</v>
          </cell>
          <cell r="CS53" t="str">
            <v>MLS</v>
          </cell>
          <cell r="CT53">
            <v>1</v>
          </cell>
          <cell r="CU53">
            <v>0</v>
          </cell>
          <cell r="CV53" t="str">
            <v>Sub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38058</v>
          </cell>
          <cell r="DF53">
            <v>177</v>
          </cell>
          <cell r="DG53">
            <v>0</v>
          </cell>
          <cell r="DH53">
            <v>1</v>
          </cell>
          <cell r="DI53">
            <v>1673452.9437599999</v>
          </cell>
          <cell r="DJ53">
            <v>177</v>
          </cell>
          <cell r="DK53">
            <v>1762355.1313972501</v>
          </cell>
          <cell r="DL53">
            <v>1762355.1313972501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1673452.9437599999</v>
          </cell>
          <cell r="DT53">
            <v>0</v>
          </cell>
          <cell r="DU53" t="b">
            <v>1</v>
          </cell>
          <cell r="DV53" t="str">
            <v>22540AEB0 MTGE</v>
          </cell>
          <cell r="DW53" t="str">
            <v>CSFB 1997-SPCE G</v>
          </cell>
          <cell r="DX53" t="str">
            <v>CS FIRST BOSTON MORTGAGE SECURITIES CORP.</v>
          </cell>
          <cell r="DY53">
            <v>4</v>
          </cell>
          <cell r="DZ53">
            <v>0.74841365999999998</v>
          </cell>
          <cell r="EA53" t="str">
            <v>12/1/1997</v>
          </cell>
          <cell r="EB53">
            <v>7.5655000000000001</v>
          </cell>
          <cell r="EC53" t="str">
            <v>#N/A N Ap</v>
          </cell>
          <cell r="ED53" t="str">
            <v>MLS</v>
          </cell>
          <cell r="EE53" t="str">
            <v>#N/A N Ap</v>
          </cell>
          <cell r="EF53" t="str">
            <v>#N/A N Ap</v>
          </cell>
          <cell r="EG53" t="str">
            <v>#N/A N Ap</v>
          </cell>
          <cell r="EH53" t="str">
            <v>#N/A N Ap</v>
          </cell>
          <cell r="EI53" t="str">
            <v>AAA</v>
          </cell>
          <cell r="EJ53" t="str">
            <v>#N/A N Ap</v>
          </cell>
          <cell r="EK53" t="str">
            <v>6/30/2004</v>
          </cell>
          <cell r="EL53" t="str">
            <v>19 DAYS</v>
          </cell>
          <cell r="EM53" t="str">
            <v>7/20/2004</v>
          </cell>
          <cell r="EN53" t="str">
            <v>8/20/2004</v>
          </cell>
          <cell r="EO53" t="str">
            <v>6/1/2004</v>
          </cell>
          <cell r="EP53" t="str">
            <v>6/30/2004</v>
          </cell>
          <cell r="EQ53" t="str">
            <v>4/20/2038</v>
          </cell>
          <cell r="ER53" t="str">
            <v>#N/A Fld</v>
          </cell>
          <cell r="ES53" t="str">
            <v>7/1/2004</v>
          </cell>
          <cell r="ET53">
            <v>1.1200000000000001</v>
          </cell>
          <cell r="EU53">
            <v>0</v>
          </cell>
          <cell r="EV53" t="str">
            <v>CPY</v>
          </cell>
          <cell r="EW53" t="str">
            <v>To Worst</v>
          </cell>
          <cell r="EY53" t="str">
            <v>7/1/2004</v>
          </cell>
          <cell r="EZ53">
            <v>0</v>
          </cell>
          <cell r="FA53">
            <v>0</v>
          </cell>
          <cell r="FB53">
            <v>0</v>
          </cell>
          <cell r="FC53">
            <v>38188</v>
          </cell>
          <cell r="FD53">
            <v>3</v>
          </cell>
          <cell r="FE53">
            <v>38219</v>
          </cell>
          <cell r="FF53">
            <v>19</v>
          </cell>
          <cell r="FG53">
            <v>38169</v>
          </cell>
          <cell r="FH53">
            <v>38139</v>
          </cell>
          <cell r="FI53">
            <v>0</v>
          </cell>
          <cell r="FJ53">
            <v>0</v>
          </cell>
          <cell r="FK53" t="b">
            <v>1</v>
          </cell>
          <cell r="FL53" t="str">
            <v>22540AEB0</v>
          </cell>
          <cell r="FM53">
            <v>7.5421000000000002E-2</v>
          </cell>
          <cell r="FN53">
            <v>0</v>
          </cell>
          <cell r="FO53">
            <v>1762355.1313972501</v>
          </cell>
          <cell r="FP53">
            <v>1762355.1313972501</v>
          </cell>
          <cell r="FQ53">
            <v>0</v>
          </cell>
          <cell r="FR53">
            <v>1762355.1313972501</v>
          </cell>
          <cell r="FS53">
            <v>0</v>
          </cell>
          <cell r="FT53">
            <v>0</v>
          </cell>
          <cell r="FU53">
            <v>0</v>
          </cell>
          <cell r="FX53">
            <v>100000</v>
          </cell>
        </row>
        <row r="54">
          <cell r="A54">
            <v>47</v>
          </cell>
          <cell r="B54" t="str">
            <v>00768RAA0</v>
          </cell>
          <cell r="C54" t="str">
            <v>AERO 1 HQ FINANCE TRUST</v>
          </cell>
          <cell r="D54">
            <v>2255000</v>
          </cell>
          <cell r="E54">
            <v>1</v>
          </cell>
          <cell r="F54">
            <v>2255000</v>
          </cell>
          <cell r="G54">
            <v>5.6375000000000001E-3</v>
          </cell>
          <cell r="H54" t="str">
            <v>CMBS-LL</v>
          </cell>
          <cell r="I54" t="str">
            <v>Bullet</v>
          </cell>
          <cell r="J54">
            <v>75</v>
          </cell>
          <cell r="K54">
            <v>1.0282100000000001</v>
          </cell>
          <cell r="L54" t="str">
            <v>NA</v>
          </cell>
          <cell r="N54" t="str">
            <v>Aa3</v>
          </cell>
          <cell r="O54" t="str">
            <v>AAA</v>
          </cell>
          <cell r="R54" t="str">
            <v>NA</v>
          </cell>
          <cell r="S54">
            <v>6.35</v>
          </cell>
          <cell r="T54" t="e">
            <v>#VALUE!</v>
          </cell>
          <cell r="U54">
            <v>8.35</v>
          </cell>
          <cell r="V54">
            <v>9.35</v>
          </cell>
          <cell r="W54">
            <v>12</v>
          </cell>
          <cell r="X54">
            <v>4.6399999999999997E-2</v>
          </cell>
          <cell r="Y54">
            <v>0</v>
          </cell>
          <cell r="Z54">
            <v>40366</v>
          </cell>
          <cell r="AB54">
            <v>6.25</v>
          </cell>
          <cell r="AC54">
            <v>6.35</v>
          </cell>
          <cell r="AD54">
            <v>6.5</v>
          </cell>
          <cell r="AE54">
            <v>5.4759999999999996E-2</v>
          </cell>
          <cell r="AF54">
            <v>5.4959999999999995E-2</v>
          </cell>
          <cell r="AG54">
            <v>5.5259999999999997E-2</v>
          </cell>
          <cell r="AH54">
            <v>4.5284228704947083E-3</v>
          </cell>
          <cell r="AI54">
            <v>0</v>
          </cell>
          <cell r="AJ54">
            <v>500</v>
          </cell>
          <cell r="AK54">
            <v>1</v>
          </cell>
          <cell r="AL54">
            <v>0</v>
          </cell>
          <cell r="AM54" t="str">
            <v>Aa3</v>
          </cell>
          <cell r="AN54">
            <v>23</v>
          </cell>
          <cell r="AO54" t="str">
            <v>ABS-CMBS Large Loan</v>
          </cell>
          <cell r="AP54" t="str">
            <v>ABS-CMBS Large Loan</v>
          </cell>
          <cell r="AQ54">
            <v>0.61537398036775892</v>
          </cell>
          <cell r="AR54" t="str">
            <v>Aa3</v>
          </cell>
          <cell r="AS54" t="str">
            <v>Aa3</v>
          </cell>
          <cell r="AT54" t="str">
            <v>Aa3</v>
          </cell>
          <cell r="AU54">
            <v>0.7</v>
          </cell>
          <cell r="AV54">
            <v>40</v>
          </cell>
          <cell r="AW54">
            <v>1.0065E-3</v>
          </cell>
          <cell r="AX54">
            <v>3.3549999999999995E-3</v>
          </cell>
          <cell r="AY54">
            <v>3.6373737908283466E-3</v>
          </cell>
          <cell r="AZ54">
            <v>0</v>
          </cell>
          <cell r="BA54">
            <v>37797</v>
          </cell>
          <cell r="BB54" t="str">
            <v>AERO 1 HQ FINANCE TRUST</v>
          </cell>
          <cell r="BC54" t="str">
            <v>AERO</v>
          </cell>
          <cell r="BD54" t="str">
            <v>AAA</v>
          </cell>
          <cell r="BE54">
            <v>1</v>
          </cell>
          <cell r="BF54">
            <v>54</v>
          </cell>
          <cell r="BG54" t="str">
            <v>CMBS (Large Loan, Single Borrower, and Single Property)</v>
          </cell>
          <cell r="BH54">
            <v>40725</v>
          </cell>
          <cell r="BI54" t="str">
            <v>AAA</v>
          </cell>
          <cell r="BJ54">
            <v>0.8</v>
          </cell>
          <cell r="BK54">
            <v>0.85</v>
          </cell>
          <cell r="BL54">
            <v>0.9</v>
          </cell>
          <cell r="BM54">
            <v>0.9</v>
          </cell>
          <cell r="BN54">
            <v>0.9</v>
          </cell>
          <cell r="BO54" t="str">
            <v>AAA</v>
          </cell>
          <cell r="BP54" t="str">
            <v>AAA</v>
          </cell>
          <cell r="BQ54">
            <v>0.19</v>
          </cell>
          <cell r="BR54">
            <v>1</v>
          </cell>
          <cell r="BS54">
            <v>42</v>
          </cell>
          <cell r="BT54" t="str">
            <v>IG</v>
          </cell>
          <cell r="BU54" t="str">
            <v>Senior</v>
          </cell>
          <cell r="BV54" t="str">
            <v>ABS Senior ( &gt; 10% )</v>
          </cell>
          <cell r="BW54" t="str">
            <v>CMBS</v>
          </cell>
          <cell r="BX54" t="str">
            <v>Large Loan</v>
          </cell>
          <cell r="BY54">
            <v>40480.400000000001</v>
          </cell>
          <cell r="BZ54">
            <v>0.19</v>
          </cell>
          <cell r="CA54" t="str">
            <v>AAA</v>
          </cell>
          <cell r="CB54">
            <v>1</v>
          </cell>
          <cell r="CC54" t="str">
            <v>CMBS - Large Loan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0.6</v>
          </cell>
          <cell r="CJ54">
            <v>0.6</v>
          </cell>
          <cell r="CK54">
            <v>0.6</v>
          </cell>
          <cell r="CL54">
            <v>0.6</v>
          </cell>
          <cell r="CM54">
            <v>0.6</v>
          </cell>
          <cell r="CN54">
            <v>1.3</v>
          </cell>
          <cell r="CP54" t="str">
            <v>AERO</v>
          </cell>
          <cell r="CQ54" t="str">
            <v>6/25/2003</v>
          </cell>
          <cell r="CR54" t="str">
            <v>Pacific Life</v>
          </cell>
          <cell r="CS54" t="str">
            <v>#N/A N Ap</v>
          </cell>
          <cell r="CT54">
            <v>1</v>
          </cell>
          <cell r="CU54">
            <v>0</v>
          </cell>
          <cell r="CV54" t="str">
            <v>Senior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38062</v>
          </cell>
          <cell r="DF54">
            <v>75</v>
          </cell>
          <cell r="DG54">
            <v>0</v>
          </cell>
          <cell r="DH54">
            <v>1</v>
          </cell>
          <cell r="DI54">
            <v>2255000</v>
          </cell>
          <cell r="DJ54">
            <v>75</v>
          </cell>
          <cell r="DK54">
            <v>2318613.5500000003</v>
          </cell>
          <cell r="DL54">
            <v>2325589.0166666671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1</v>
          </cell>
          <cell r="DR54">
            <v>0</v>
          </cell>
          <cell r="DS54">
            <v>2255000</v>
          </cell>
          <cell r="DT54">
            <v>0</v>
          </cell>
          <cell r="DU54" t="b">
            <v>1</v>
          </cell>
          <cell r="DV54" t="str">
            <v>00768RAA0 CORP</v>
          </cell>
          <cell r="DW54" t="str">
            <v>AERO 1 HQ FINANCE TRUST</v>
          </cell>
          <cell r="DX54" t="str">
            <v>AERO 1 HQ FINANCE TRUST</v>
          </cell>
          <cell r="DY54" t="str">
            <v>#N/A N Ap</v>
          </cell>
          <cell r="DZ54">
            <v>1</v>
          </cell>
          <cell r="EA54" t="str">
            <v>6/25/2003</v>
          </cell>
          <cell r="EB54">
            <v>4.6399999999999997</v>
          </cell>
          <cell r="EC54" t="str">
            <v>#N/A N Ap</v>
          </cell>
          <cell r="ED54" t="str">
            <v>#N/A N Ap</v>
          </cell>
          <cell r="EE54" t="str">
            <v>NA</v>
          </cell>
          <cell r="EF54" t="str">
            <v>#N/A N Ap</v>
          </cell>
          <cell r="EG54" t="str">
            <v>AAA</v>
          </cell>
          <cell r="EH54" t="str">
            <v>#N/A N Ap</v>
          </cell>
          <cell r="EI54" t="str">
            <v>NA</v>
          </cell>
          <cell r="EJ54" t="str">
            <v>#N/A N Ap</v>
          </cell>
          <cell r="EK54" t="str">
            <v>#N/A N Ap</v>
          </cell>
          <cell r="EL54" t="str">
            <v>0 DAYS</v>
          </cell>
          <cell r="EM54" t="str">
            <v>6/1/2004</v>
          </cell>
          <cell r="EN54" t="str">
            <v>7/1/2004</v>
          </cell>
          <cell r="EO54" t="str">
            <v>#N/A N Ap</v>
          </cell>
          <cell r="EP54" t="str">
            <v>#N/A N Ap</v>
          </cell>
          <cell r="EQ54" t="str">
            <v>7/7/2010</v>
          </cell>
          <cell r="ER54" t="str">
            <v>#N/A Fld</v>
          </cell>
          <cell r="ES54" t="str">
            <v>7/1/2004</v>
          </cell>
          <cell r="ET54" t="str">
            <v>#N/A N Ap</v>
          </cell>
          <cell r="EU54" t="str">
            <v>#N/A N Ap</v>
          </cell>
          <cell r="EV54" t="str">
            <v>#N/A N Ap</v>
          </cell>
          <cell r="EW54" t="str">
            <v>#N/A N Ap</v>
          </cell>
          <cell r="EY54" t="str">
            <v>7/1/2004</v>
          </cell>
          <cell r="EZ54">
            <v>0</v>
          </cell>
          <cell r="FA54">
            <v>0</v>
          </cell>
          <cell r="FB54">
            <v>0</v>
          </cell>
          <cell r="FC54">
            <v>38175</v>
          </cell>
          <cell r="FD54">
            <v>4</v>
          </cell>
          <cell r="FE54">
            <v>38175</v>
          </cell>
          <cell r="FF54">
            <v>0</v>
          </cell>
          <cell r="FG54">
            <v>38145</v>
          </cell>
          <cell r="FH54">
            <v>38114</v>
          </cell>
          <cell r="FI54">
            <v>24</v>
          </cell>
          <cell r="FJ54">
            <v>24</v>
          </cell>
          <cell r="FK54" t="b">
            <v>0</v>
          </cell>
          <cell r="FL54" t="str">
            <v>00768RAA0</v>
          </cell>
          <cell r="FM54">
            <v>4.6399999999999997E-2</v>
          </cell>
          <cell r="FN54">
            <v>6975.4666666666653</v>
          </cell>
          <cell r="FO54">
            <v>2318613.5500000003</v>
          </cell>
          <cell r="FP54">
            <v>2325589.0166666671</v>
          </cell>
          <cell r="FQ54">
            <v>0</v>
          </cell>
          <cell r="FR54">
            <v>2318613.5500000003</v>
          </cell>
          <cell r="FS54">
            <v>6975.4666666666653</v>
          </cell>
          <cell r="FT54">
            <v>0</v>
          </cell>
          <cell r="FU54">
            <v>0</v>
          </cell>
          <cell r="FX54">
            <v>100000</v>
          </cell>
        </row>
        <row r="55">
          <cell r="A55">
            <v>48</v>
          </cell>
          <cell r="B55" t="str">
            <v>589929WG9</v>
          </cell>
          <cell r="C55" t="str">
            <v>OPT 2001-HRPA H</v>
          </cell>
          <cell r="D55">
            <v>4500000</v>
          </cell>
          <cell r="E55">
            <v>1</v>
          </cell>
          <cell r="F55">
            <v>4500000</v>
          </cell>
          <cell r="G55">
            <v>1.125E-2</v>
          </cell>
          <cell r="H55" t="str">
            <v>CMBS-LL</v>
          </cell>
          <cell r="I55" t="str">
            <v>Bullet</v>
          </cell>
          <cell r="J55">
            <v>210</v>
          </cell>
          <cell r="K55">
            <v>1.0679296874999999</v>
          </cell>
          <cell r="L55" t="str">
            <v>Baa3</v>
          </cell>
          <cell r="O55" t="str">
            <v>NA</v>
          </cell>
          <cell r="P55" t="str">
            <v>BB-</v>
          </cell>
          <cell r="R55" t="str">
            <v>BB+</v>
          </cell>
          <cell r="S55">
            <v>6.59</v>
          </cell>
          <cell r="T55">
            <v>6.59</v>
          </cell>
          <cell r="U55">
            <v>8.59</v>
          </cell>
          <cell r="V55">
            <v>9.59</v>
          </cell>
          <cell r="W55">
            <v>12</v>
          </cell>
          <cell r="X55">
            <v>6.7780000000000007E-2</v>
          </cell>
          <cell r="Y55">
            <v>0</v>
          </cell>
          <cell r="Z55">
            <v>42403</v>
          </cell>
          <cell r="AB55">
            <v>6.5</v>
          </cell>
          <cell r="AC55">
            <v>6.59</v>
          </cell>
          <cell r="AD55">
            <v>6.75</v>
          </cell>
          <cell r="AE55">
            <v>6.8760000000000002E-2</v>
          </cell>
          <cell r="AF55">
            <v>6.8900400000000001E-2</v>
          </cell>
          <cell r="AG55">
            <v>6.9150000000000003E-2</v>
          </cell>
          <cell r="AH55">
            <v>5.6609760834334111E-3</v>
          </cell>
          <cell r="AI55">
            <v>0</v>
          </cell>
          <cell r="AJ55">
            <v>500</v>
          </cell>
          <cell r="AK55">
            <v>1</v>
          </cell>
          <cell r="AL55">
            <v>0</v>
          </cell>
          <cell r="AM55" t="str">
            <v>Baa3</v>
          </cell>
          <cell r="AN55">
            <v>24</v>
          </cell>
          <cell r="AO55" t="str">
            <v>ABS-CMBS Large Loan BIG</v>
          </cell>
          <cell r="AP55" t="str">
            <v>ABS-CMBS Large Loan</v>
          </cell>
          <cell r="AQ55">
            <v>6.6000000000000003E-2</v>
          </cell>
          <cell r="AR55" t="str">
            <v>Baa3</v>
          </cell>
          <cell r="AS55" t="str">
            <v>Baa3</v>
          </cell>
          <cell r="AT55" t="str">
            <v>Baa3</v>
          </cell>
          <cell r="AU55">
            <v>0.35</v>
          </cell>
          <cell r="AV55">
            <v>610</v>
          </cell>
          <cell r="AW55">
            <v>2.3814999999999999E-2</v>
          </cell>
          <cell r="AX55">
            <v>3.6638461538461536E-2</v>
          </cell>
          <cell r="AY55">
            <v>3.4457077208092102E-2</v>
          </cell>
          <cell r="AZ55">
            <v>0</v>
          </cell>
          <cell r="BA55">
            <v>36923</v>
          </cell>
          <cell r="BB55" t="str">
            <v>OPT 2001-HRPA</v>
          </cell>
          <cell r="BC55" t="str">
            <v>OPT</v>
          </cell>
          <cell r="BD55" t="str">
            <v>BB-</v>
          </cell>
          <cell r="BE55">
            <v>1766</v>
          </cell>
          <cell r="BF55">
            <v>54</v>
          </cell>
          <cell r="BG55" t="str">
            <v>CMBS (Large Loan, Single Borrower, and Single Property)</v>
          </cell>
          <cell r="BH55">
            <v>40725</v>
          </cell>
          <cell r="BI55" t="str">
            <v>BB</v>
          </cell>
          <cell r="BJ55">
            <v>0.1</v>
          </cell>
          <cell r="BK55">
            <v>0.1</v>
          </cell>
          <cell r="BL55">
            <v>0.1</v>
          </cell>
          <cell r="BM55">
            <v>0.25</v>
          </cell>
          <cell r="BN55">
            <v>0.35</v>
          </cell>
          <cell r="BO55"/>
          <cell r="BP55" t="str">
            <v>BB+</v>
          </cell>
          <cell r="BQ55">
            <v>10.18</v>
          </cell>
          <cell r="BR55">
            <v>1</v>
          </cell>
          <cell r="BS55">
            <v>43</v>
          </cell>
          <cell r="BT55" t="str">
            <v>Non IG</v>
          </cell>
          <cell r="BU55" t="str">
            <v>Sub</v>
          </cell>
          <cell r="BV55" t="str">
            <v>ABS Non IG ( &lt; 10%)</v>
          </cell>
          <cell r="BW55" t="str">
            <v>CMBS</v>
          </cell>
          <cell r="BX55" t="str">
            <v>Large Loan</v>
          </cell>
          <cell r="BY55">
            <v>40567.760000000002</v>
          </cell>
          <cell r="BZ55">
            <v>10.18</v>
          </cell>
          <cell r="CA55" t="str">
            <v>BB+</v>
          </cell>
          <cell r="CB55">
            <v>1</v>
          </cell>
          <cell r="CC55" t="str">
            <v>CMBS - Large Loan</v>
          </cell>
          <cell r="CD55">
            <v>2</v>
          </cell>
          <cell r="CE55">
            <v>2</v>
          </cell>
          <cell r="CF55">
            <v>2</v>
          </cell>
          <cell r="CG55">
            <v>1</v>
          </cell>
          <cell r="CH55">
            <v>0</v>
          </cell>
          <cell r="CI55">
            <v>0.2</v>
          </cell>
          <cell r="CJ55">
            <v>0.2</v>
          </cell>
          <cell r="CK55">
            <v>0.2</v>
          </cell>
          <cell r="CL55">
            <v>0.3</v>
          </cell>
          <cell r="CM55">
            <v>0.4</v>
          </cell>
          <cell r="CN55">
            <v>37</v>
          </cell>
          <cell r="CP55" t="str">
            <v>OPT</v>
          </cell>
          <cell r="CQ55" t="str">
            <v>2/1/2001</v>
          </cell>
          <cell r="CR55" t="str">
            <v>Wachovia</v>
          </cell>
          <cell r="CS55" t="str">
            <v>FUNB</v>
          </cell>
          <cell r="CT55">
            <v>1</v>
          </cell>
          <cell r="CU55">
            <v>0</v>
          </cell>
          <cell r="CV55" t="str">
            <v>Sub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38063</v>
          </cell>
          <cell r="DF55">
            <v>210</v>
          </cell>
          <cell r="DG55">
            <v>0</v>
          </cell>
          <cell r="DH55">
            <v>1</v>
          </cell>
          <cell r="DI55">
            <v>4500000</v>
          </cell>
          <cell r="DJ55">
            <v>210</v>
          </cell>
          <cell r="DK55">
            <v>4805683.59375</v>
          </cell>
          <cell r="DL55">
            <v>4805683.59375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4500000</v>
          </cell>
          <cell r="DT55">
            <v>0</v>
          </cell>
          <cell r="DU55" t="b">
            <v>1</v>
          </cell>
          <cell r="DV55" t="str">
            <v>589929WG9 MTGE</v>
          </cell>
          <cell r="DW55" t="str">
            <v>OPT 2001-HRPA H</v>
          </cell>
          <cell r="DX55" t="str">
            <v>OFFICE PORTFOLIO TRUST</v>
          </cell>
          <cell r="DY55">
            <v>6.6</v>
          </cell>
          <cell r="DZ55">
            <v>1</v>
          </cell>
          <cell r="EA55" t="str">
            <v>2/1/2001</v>
          </cell>
          <cell r="EB55">
            <v>6.7779999999999996</v>
          </cell>
          <cell r="EC55" t="str">
            <v>#N/A N Ap</v>
          </cell>
          <cell r="ED55" t="str">
            <v>FUNB</v>
          </cell>
          <cell r="EE55" t="str">
            <v>Baa3</v>
          </cell>
          <cell r="EF55" t="str">
            <v>#N/A N Ap</v>
          </cell>
          <cell r="EG55" t="str">
            <v>#N/A N Ap</v>
          </cell>
          <cell r="EH55" t="str">
            <v>#N/A N Ap</v>
          </cell>
          <cell r="EI55" t="str">
            <v>BB+</v>
          </cell>
          <cell r="EJ55" t="str">
            <v>#N/A N Ap</v>
          </cell>
          <cell r="EK55" t="str">
            <v>6/30/2004</v>
          </cell>
          <cell r="EL55" t="str">
            <v>2 DAYS</v>
          </cell>
          <cell r="EM55" t="str">
            <v>7/3/2004</v>
          </cell>
          <cell r="EN55" t="str">
            <v>8/3/2004</v>
          </cell>
          <cell r="EO55" t="str">
            <v>6/1/2004</v>
          </cell>
          <cell r="EP55" t="str">
            <v>6/30/2004</v>
          </cell>
          <cell r="EQ55" t="str">
            <v>2/3/2016</v>
          </cell>
          <cell r="ER55" t="str">
            <v>#N/A Fld</v>
          </cell>
          <cell r="ES55" t="str">
            <v>7/1/2004</v>
          </cell>
          <cell r="ET55">
            <v>6.59</v>
          </cell>
          <cell r="EU55">
            <v>0</v>
          </cell>
          <cell r="EV55" t="str">
            <v>CPY</v>
          </cell>
          <cell r="EW55" t="str">
            <v>To Worst</v>
          </cell>
          <cell r="EY55" t="str">
            <v>7/1/2004</v>
          </cell>
          <cell r="EZ55">
            <v>0</v>
          </cell>
          <cell r="FA55">
            <v>0</v>
          </cell>
          <cell r="FB55">
            <v>0</v>
          </cell>
          <cell r="FC55">
            <v>38171</v>
          </cell>
          <cell r="FD55">
            <v>7</v>
          </cell>
          <cell r="FE55">
            <v>38202</v>
          </cell>
          <cell r="FF55">
            <v>2</v>
          </cell>
          <cell r="FG55">
            <v>38169</v>
          </cell>
          <cell r="FH55">
            <v>38139</v>
          </cell>
          <cell r="FI55">
            <v>0</v>
          </cell>
          <cell r="FJ55">
            <v>0</v>
          </cell>
          <cell r="FK55" t="b">
            <v>1</v>
          </cell>
          <cell r="FL55" t="str">
            <v>589929WG9</v>
          </cell>
          <cell r="FM55">
            <v>6.7780000000000007E-2</v>
          </cell>
          <cell r="FN55">
            <v>0</v>
          </cell>
          <cell r="FO55">
            <v>4805683.59375</v>
          </cell>
          <cell r="FP55">
            <v>4805683.59375</v>
          </cell>
          <cell r="FQ55">
            <v>0</v>
          </cell>
          <cell r="FR55">
            <v>4805683.59375</v>
          </cell>
          <cell r="FS55">
            <v>0</v>
          </cell>
          <cell r="FT55">
            <v>0</v>
          </cell>
          <cell r="FU55">
            <v>0</v>
          </cell>
          <cell r="FX55">
            <v>610</v>
          </cell>
        </row>
        <row r="56">
          <cell r="A56">
            <v>49</v>
          </cell>
          <cell r="B56" t="str">
            <v>91019PCJ9</v>
          </cell>
          <cell r="C56" t="str">
            <v>UNITED DOMINION RLTY TR</v>
          </cell>
          <cell r="D56">
            <v>5000000</v>
          </cell>
          <cell r="E56">
            <v>1</v>
          </cell>
          <cell r="F56">
            <v>5000000</v>
          </cell>
          <cell r="G56">
            <v>1.2500000000000001E-2</v>
          </cell>
          <cell r="H56" t="str">
            <v>REIT</v>
          </cell>
          <cell r="I56" t="str">
            <v>Bullet</v>
          </cell>
          <cell r="J56">
            <v>68</v>
          </cell>
          <cell r="K56">
            <v>1.02451</v>
          </cell>
          <cell r="L56" t="str">
            <v>Baa3</v>
          </cell>
          <cell r="O56" t="str">
            <v>BBB</v>
          </cell>
          <cell r="R56" t="str">
            <v>NA</v>
          </cell>
          <cell r="S56">
            <v>9.5444444444444443</v>
          </cell>
          <cell r="T56">
            <v>9.5388888888888896</v>
          </cell>
          <cell r="U56">
            <v>9.5444444444444443</v>
          </cell>
          <cell r="V56">
            <v>9.5444444444444443</v>
          </cell>
          <cell r="W56">
            <v>2</v>
          </cell>
          <cell r="X56">
            <v>5.1299999999999998E-2</v>
          </cell>
          <cell r="Y56">
            <v>0</v>
          </cell>
          <cell r="Z56">
            <v>41654</v>
          </cell>
          <cell r="AB56">
            <v>9.5</v>
          </cell>
          <cell r="AC56">
            <v>9.5444444444444443</v>
          </cell>
          <cell r="AD56">
            <v>9.75</v>
          </cell>
          <cell r="AE56">
            <v>5.8709999999999998E-2</v>
          </cell>
          <cell r="AF56">
            <v>5.8752666666666668E-2</v>
          </cell>
          <cell r="AG56">
            <v>5.8950000000000002E-2</v>
          </cell>
          <cell r="AH56">
            <v>2.9376333333333227E-2</v>
          </cell>
          <cell r="AI56">
            <v>0</v>
          </cell>
          <cell r="AJ56">
            <v>500</v>
          </cell>
          <cell r="AK56">
            <v>1</v>
          </cell>
          <cell r="AL56">
            <v>0</v>
          </cell>
          <cell r="AM56" t="str">
            <v>Baa3</v>
          </cell>
          <cell r="AN56">
            <v>36</v>
          </cell>
          <cell r="AO56" t="str">
            <v>REITS- Multi Family</v>
          </cell>
          <cell r="AP56" t="str">
            <v>REITS- Multi Family</v>
          </cell>
          <cell r="AQ56">
            <v>0</v>
          </cell>
          <cell r="AR56" t="str">
            <v>Baa3</v>
          </cell>
          <cell r="AS56" t="str">
            <v>Baa3</v>
          </cell>
          <cell r="AT56" t="str">
            <v>Baa3</v>
          </cell>
          <cell r="AU56">
            <v>0.4</v>
          </cell>
          <cell r="AV56">
            <v>610</v>
          </cell>
          <cell r="AW56">
            <v>3.3550000000000003E-2</v>
          </cell>
          <cell r="AX56">
            <v>5.5916666666666677E-2</v>
          </cell>
          <cell r="AY56">
            <v>5.3706816734222618E-2</v>
          </cell>
          <cell r="AZ56">
            <v>0</v>
          </cell>
          <cell r="BA56">
            <v>37897</v>
          </cell>
          <cell r="BB56" t="str">
            <v>UNITED DOMINION RLTY TR</v>
          </cell>
          <cell r="BC56" t="str">
            <v>UNITED DOMINION RLTY TR</v>
          </cell>
          <cell r="BD56" t="str">
            <v>BBB</v>
          </cell>
          <cell r="BE56">
            <v>360</v>
          </cell>
          <cell r="BF56">
            <v>55</v>
          </cell>
          <cell r="BG56" t="str">
            <v>REITs and REOCs</v>
          </cell>
          <cell r="BH56">
            <v>40725</v>
          </cell>
          <cell r="BI56" t="str">
            <v>BBB</v>
          </cell>
          <cell r="BJ56">
            <v>0.4</v>
          </cell>
          <cell r="BK56">
            <v>0.4</v>
          </cell>
          <cell r="BL56">
            <v>0.4</v>
          </cell>
          <cell r="BM56">
            <v>0.4</v>
          </cell>
          <cell r="BN56">
            <v>0.4</v>
          </cell>
          <cell r="BO56" t="str">
            <v>BBB-</v>
          </cell>
          <cell r="BP56" t="str">
            <v>BBB-</v>
          </cell>
          <cell r="BQ56">
            <v>7.26</v>
          </cell>
          <cell r="BR56">
            <v>1</v>
          </cell>
          <cell r="BS56">
            <v>44</v>
          </cell>
          <cell r="BT56" t="str">
            <v>IG</v>
          </cell>
          <cell r="BU56" t="str">
            <v>Sub</v>
          </cell>
          <cell r="BV56" t="str">
            <v>REITS</v>
          </cell>
          <cell r="BW56" t="str">
            <v>REIT</v>
          </cell>
          <cell r="BX56" t="str">
            <v>Apartments</v>
          </cell>
          <cell r="BY56">
            <v>41643.177777777775</v>
          </cell>
          <cell r="BZ56">
            <v>7.26</v>
          </cell>
          <cell r="CA56" t="str">
            <v>BBB-</v>
          </cell>
          <cell r="CB56">
            <v>26</v>
          </cell>
          <cell r="CC56" t="str">
            <v>REIT - Diversified</v>
          </cell>
          <cell r="CD56">
            <v>2</v>
          </cell>
          <cell r="CE56">
            <v>2</v>
          </cell>
          <cell r="CF56">
            <v>1</v>
          </cell>
          <cell r="CG56">
            <v>0</v>
          </cell>
          <cell r="CH56">
            <v>0</v>
          </cell>
          <cell r="CI56">
            <v>0.5</v>
          </cell>
          <cell r="CJ56">
            <v>0.5</v>
          </cell>
          <cell r="CK56">
            <v>0.5</v>
          </cell>
          <cell r="CL56">
            <v>0.6</v>
          </cell>
          <cell r="CM56">
            <v>0.6</v>
          </cell>
          <cell r="CN56">
            <v>20</v>
          </cell>
          <cell r="CP56" t="str">
            <v>UNITED</v>
          </cell>
          <cell r="CQ56" t="str">
            <v>10/3/2003</v>
          </cell>
          <cell r="CR56" t="str">
            <v>NA</v>
          </cell>
          <cell r="CS56" t="str">
            <v>#N/A N Ap</v>
          </cell>
          <cell r="CT56">
            <v>1</v>
          </cell>
          <cell r="CU56">
            <v>0</v>
          </cell>
          <cell r="CV56" t="str">
            <v>Senior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38064</v>
          </cell>
          <cell r="DF56">
            <v>68</v>
          </cell>
          <cell r="DG56">
            <v>0</v>
          </cell>
          <cell r="DH56">
            <v>1</v>
          </cell>
          <cell r="DI56">
            <v>5000000</v>
          </cell>
          <cell r="DJ56">
            <v>68</v>
          </cell>
          <cell r="DK56">
            <v>5122550</v>
          </cell>
          <cell r="DL56">
            <v>5240825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5000000</v>
          </cell>
          <cell r="DT56">
            <v>0</v>
          </cell>
          <cell r="DU56" t="b">
            <v>1</v>
          </cell>
          <cell r="DV56" t="str">
            <v>91019PCJ9 CORP</v>
          </cell>
          <cell r="DW56" t="str">
            <v>UNITED DOMINION RLTY TR</v>
          </cell>
          <cell r="DX56" t="str">
            <v>UNITED DOMINION RLTY TR</v>
          </cell>
          <cell r="DY56" t="str">
            <v>#N/A N Ap</v>
          </cell>
          <cell r="DZ56">
            <v>1</v>
          </cell>
          <cell r="EA56" t="str">
            <v>10/3/2003</v>
          </cell>
          <cell r="EB56">
            <v>5.13</v>
          </cell>
          <cell r="EC56" t="str">
            <v>#N/A N Ap</v>
          </cell>
          <cell r="ED56" t="str">
            <v>#N/A N Ap</v>
          </cell>
          <cell r="EE56" t="str">
            <v>Baa3</v>
          </cell>
          <cell r="EF56" t="str">
            <v>#N/A N Ap</v>
          </cell>
          <cell r="EG56" t="str">
            <v>BBB</v>
          </cell>
          <cell r="EH56" t="str">
            <v>#N/A N Ap</v>
          </cell>
          <cell r="EI56" t="str">
            <v>NA</v>
          </cell>
          <cell r="EJ56" t="str">
            <v>#N/A N Ap</v>
          </cell>
          <cell r="EK56" t="str">
            <v>#N/A N Ap</v>
          </cell>
          <cell r="EL56" t="str">
            <v>#N/A N Ap</v>
          </cell>
          <cell r="EM56" t="str">
            <v>4/15/2004</v>
          </cell>
          <cell r="EN56" t="str">
            <v>10/15/2004</v>
          </cell>
          <cell r="EO56" t="str">
            <v>#N/A N Ap</v>
          </cell>
          <cell r="EP56" t="str">
            <v>#N/A N Ap</v>
          </cell>
          <cell r="EQ56" t="str">
            <v>1/15/2014</v>
          </cell>
          <cell r="ER56" t="str">
            <v>#N/A Fld</v>
          </cell>
          <cell r="ES56" t="str">
            <v>7/1/2004</v>
          </cell>
          <cell r="ET56" t="str">
            <v>#N/A N Ap</v>
          </cell>
          <cell r="EU56" t="str">
            <v>#N/A N Ap</v>
          </cell>
          <cell r="EV56" t="str">
            <v>#N/A N Ap</v>
          </cell>
          <cell r="EW56" t="str">
            <v>#N/A N Ap</v>
          </cell>
          <cell r="EY56" t="str">
            <v>7/1/2004</v>
          </cell>
          <cell r="EZ56">
            <v>1.083</v>
          </cell>
          <cell r="FA56">
            <v>76</v>
          </cell>
          <cell r="FB56">
            <v>54150</v>
          </cell>
          <cell r="FC56">
            <v>38183</v>
          </cell>
          <cell r="FD56">
            <v>5</v>
          </cell>
          <cell r="FE56">
            <v>38183</v>
          </cell>
          <cell r="FF56">
            <v>0</v>
          </cell>
          <cell r="FG56">
            <v>38001</v>
          </cell>
          <cell r="FH56">
            <v>37817</v>
          </cell>
          <cell r="FI56">
            <v>166</v>
          </cell>
          <cell r="FJ56">
            <v>166</v>
          </cell>
          <cell r="FK56" t="b">
            <v>0</v>
          </cell>
          <cell r="FL56" t="str">
            <v>91019PCJ9</v>
          </cell>
          <cell r="FM56">
            <v>5.1299999999999998E-2</v>
          </cell>
          <cell r="FN56">
            <v>118275</v>
          </cell>
          <cell r="FO56">
            <v>5122550</v>
          </cell>
          <cell r="FP56">
            <v>5240825</v>
          </cell>
          <cell r="FQ56">
            <v>0</v>
          </cell>
          <cell r="FR56">
            <v>5122550</v>
          </cell>
          <cell r="FS56">
            <v>118275</v>
          </cell>
          <cell r="FT56">
            <v>0</v>
          </cell>
          <cell r="FU56">
            <v>0</v>
          </cell>
          <cell r="FX56">
            <v>610</v>
          </cell>
        </row>
        <row r="57">
          <cell r="A57">
            <v>50</v>
          </cell>
          <cell r="B57" t="str">
            <v>36228CCQ4</v>
          </cell>
          <cell r="C57" t="str">
            <v>GSMS 1998-C1 D</v>
          </cell>
          <cell r="D57">
            <v>1000000</v>
          </cell>
          <cell r="E57">
            <v>1</v>
          </cell>
          <cell r="F57">
            <v>1000000</v>
          </cell>
          <cell r="G57">
            <v>2.5000000000000001E-3</v>
          </cell>
          <cell r="H57" t="str">
            <v>CMBS-Conduit</v>
          </cell>
          <cell r="I57" t="str">
            <v>Bullet</v>
          </cell>
          <cell r="J57">
            <v>120</v>
          </cell>
          <cell r="K57">
            <v>1.1272656249999999</v>
          </cell>
          <cell r="L57" t="str">
            <v>NA</v>
          </cell>
          <cell r="M57" t="str">
            <v>Ba1</v>
          </cell>
          <cell r="O57" t="str">
            <v>BBB</v>
          </cell>
          <cell r="R57" t="str">
            <v>BBB</v>
          </cell>
          <cell r="S57">
            <v>4.22</v>
          </cell>
          <cell r="T57">
            <v>4.21</v>
          </cell>
          <cell r="U57">
            <v>6.22</v>
          </cell>
          <cell r="V57">
            <v>7.22</v>
          </cell>
          <cell r="W57">
            <v>12</v>
          </cell>
          <cell r="X57">
            <v>7.2084259999999997E-2</v>
          </cell>
          <cell r="Y57">
            <v>0</v>
          </cell>
          <cell r="Z57">
            <v>47774</v>
          </cell>
          <cell r="AB57">
            <v>4</v>
          </cell>
          <cell r="AC57">
            <v>4.22</v>
          </cell>
          <cell r="AD57">
            <v>4.25</v>
          </cell>
          <cell r="AE57">
            <v>5.3420000000000009E-2</v>
          </cell>
          <cell r="AF57">
            <v>5.4132800000000002E-2</v>
          </cell>
          <cell r="AG57">
            <v>5.423E-2</v>
          </cell>
          <cell r="AH57">
            <v>4.4610180454625059E-3</v>
          </cell>
          <cell r="AI57">
            <v>0</v>
          </cell>
          <cell r="AJ57">
            <v>500</v>
          </cell>
          <cell r="AK57">
            <v>1</v>
          </cell>
          <cell r="AL57">
            <v>0</v>
          </cell>
          <cell r="AM57" t="str">
            <v>Ba1</v>
          </cell>
          <cell r="AN57">
            <v>19</v>
          </cell>
          <cell r="AO57" t="str">
            <v>ABS-CMBS Conduit</v>
          </cell>
          <cell r="AP57" t="str">
            <v>ABS-CMBS Conduit</v>
          </cell>
          <cell r="AQ57">
            <v>5.7999999999999996E-2</v>
          </cell>
          <cell r="AR57" t="str">
            <v>Ba1</v>
          </cell>
          <cell r="AS57" t="str">
            <v>Ba1</v>
          </cell>
          <cell r="AT57" t="str">
            <v>Ba1</v>
          </cell>
          <cell r="AU57">
            <v>0.25</v>
          </cell>
          <cell r="AV57">
            <v>940</v>
          </cell>
          <cell r="AW57">
            <v>2.3100000000000002E-2</v>
          </cell>
          <cell r="AX57">
            <v>3.0800000000000004E-2</v>
          </cell>
          <cell r="AY57">
            <v>3.2550112387007134E-2</v>
          </cell>
          <cell r="AZ57">
            <v>1000000</v>
          </cell>
          <cell r="BA57">
            <v>36069</v>
          </cell>
          <cell r="BB57" t="str">
            <v>GSMS 1998-C1</v>
          </cell>
          <cell r="BC57" t="str">
            <v>GSMS</v>
          </cell>
          <cell r="BD57" t="str">
            <v>BBB</v>
          </cell>
          <cell r="BE57">
            <v>360</v>
          </cell>
          <cell r="BF57">
            <v>53</v>
          </cell>
          <cell r="BG57" t="str">
            <v>CMBS Diversified (Conduit + CTL)</v>
          </cell>
          <cell r="BH57">
            <v>40725</v>
          </cell>
          <cell r="BI57" t="str">
            <v>BBB</v>
          </cell>
          <cell r="BJ57">
            <v>0.3</v>
          </cell>
          <cell r="BK57">
            <v>0.35</v>
          </cell>
          <cell r="BL57">
            <v>0.4</v>
          </cell>
          <cell r="BM57">
            <v>0.45</v>
          </cell>
          <cell r="BN57">
            <v>0.5</v>
          </cell>
          <cell r="BO57"/>
          <cell r="BP57" t="str">
            <v>BBB</v>
          </cell>
          <cell r="BQ57">
            <v>3.74</v>
          </cell>
          <cell r="BR57">
            <v>1</v>
          </cell>
          <cell r="BS57">
            <v>45</v>
          </cell>
          <cell r="BT57" t="str">
            <v>IG</v>
          </cell>
          <cell r="BU57" t="str">
            <v>Sub</v>
          </cell>
          <cell r="BV57" t="str">
            <v>ABS Mezzanine IG ( &lt; 10%)</v>
          </cell>
          <cell r="BW57" t="str">
            <v>CMBS</v>
          </cell>
          <cell r="BX57" t="str">
            <v>Conduit</v>
          </cell>
          <cell r="BY57">
            <v>39705.08</v>
          </cell>
          <cell r="BZ57">
            <v>3.74</v>
          </cell>
          <cell r="CA57" t="str">
            <v>BBB</v>
          </cell>
          <cell r="CB57">
            <v>2</v>
          </cell>
          <cell r="CC57" t="str">
            <v>CMBS - Conduit</v>
          </cell>
          <cell r="CD57">
            <v>2</v>
          </cell>
          <cell r="CE57">
            <v>2</v>
          </cell>
          <cell r="CF57">
            <v>1</v>
          </cell>
          <cell r="CG57">
            <v>0</v>
          </cell>
          <cell r="CH57">
            <v>0</v>
          </cell>
          <cell r="CI57">
            <v>0.2</v>
          </cell>
          <cell r="CJ57">
            <v>0.2</v>
          </cell>
          <cell r="CK57">
            <v>0.3</v>
          </cell>
          <cell r="CL57">
            <v>0.4</v>
          </cell>
          <cell r="CM57">
            <v>0.4</v>
          </cell>
          <cell r="CN57">
            <v>14</v>
          </cell>
          <cell r="CP57" t="str">
            <v>GSMS</v>
          </cell>
          <cell r="CQ57" t="str">
            <v>10/1/1998</v>
          </cell>
          <cell r="CR57" t="str">
            <v>GMACC</v>
          </cell>
          <cell r="CS57" t="str">
            <v>GCMC</v>
          </cell>
          <cell r="CT57">
            <v>1</v>
          </cell>
          <cell r="CU57">
            <v>0</v>
          </cell>
          <cell r="CV57" t="str">
            <v>Sub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38064</v>
          </cell>
          <cell r="DF57">
            <v>120</v>
          </cell>
          <cell r="DG57">
            <v>0</v>
          </cell>
          <cell r="DH57">
            <v>1</v>
          </cell>
          <cell r="DI57">
            <v>1000000</v>
          </cell>
          <cell r="DJ57">
            <v>120</v>
          </cell>
          <cell r="DK57">
            <v>1127265.625</v>
          </cell>
          <cell r="DL57">
            <v>1127265.625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1000000</v>
          </cell>
          <cell r="DU57" t="b">
            <v>1</v>
          </cell>
          <cell r="DV57" t="str">
            <v>36228CCQ4 MTGE</v>
          </cell>
          <cell r="DW57" t="str">
            <v>GSMS 1998-C1 D</v>
          </cell>
          <cell r="DX57" t="str">
            <v>GS MORTGAGE SECURITIES CORPORATION II</v>
          </cell>
          <cell r="DY57">
            <v>5.8</v>
          </cell>
          <cell r="DZ57">
            <v>1</v>
          </cell>
          <cell r="EA57" t="str">
            <v>10/1/1998</v>
          </cell>
          <cell r="EB57">
            <v>7.4211859999999996</v>
          </cell>
          <cell r="EC57" t="str">
            <v>#N/A N Ap</v>
          </cell>
          <cell r="ED57" t="str">
            <v>GCMC</v>
          </cell>
          <cell r="EE57" t="str">
            <v>#N/A N Ap</v>
          </cell>
          <cell r="EF57" t="str">
            <v>#N/A N Ap</v>
          </cell>
          <cell r="EG57" t="str">
            <v>BBB</v>
          </cell>
          <cell r="EH57" t="str">
            <v>#N/A N Ap</v>
          </cell>
          <cell r="EI57" t="str">
            <v>BBB</v>
          </cell>
          <cell r="EJ57" t="str">
            <v>#N/A N Ap</v>
          </cell>
          <cell r="EK57" t="str">
            <v>6/30/2004</v>
          </cell>
          <cell r="EL57" t="str">
            <v>17 DAYS</v>
          </cell>
          <cell r="EM57" t="str">
            <v>7/18/2004</v>
          </cell>
          <cell r="EN57" t="str">
            <v>8/18/2004</v>
          </cell>
          <cell r="EO57" t="str">
            <v>6/1/2004</v>
          </cell>
          <cell r="EP57" t="str">
            <v>6/30/2004</v>
          </cell>
          <cell r="EQ57" t="str">
            <v>10/18/2030</v>
          </cell>
          <cell r="ER57" t="str">
            <v>#N/A Fld</v>
          </cell>
          <cell r="ES57" t="str">
            <v>7/1/2004</v>
          </cell>
          <cell r="ET57">
            <v>4.21</v>
          </cell>
          <cell r="EU57">
            <v>0</v>
          </cell>
          <cell r="EV57" t="str">
            <v>CPY</v>
          </cell>
          <cell r="EW57" t="str">
            <v>To Worst</v>
          </cell>
          <cell r="EY57" t="str">
            <v>7/1/2004</v>
          </cell>
          <cell r="EZ57">
            <v>0</v>
          </cell>
          <cell r="FA57">
            <v>0</v>
          </cell>
          <cell r="FB57">
            <v>0</v>
          </cell>
          <cell r="FC57">
            <v>38186</v>
          </cell>
          <cell r="FD57">
            <v>1</v>
          </cell>
          <cell r="FE57">
            <v>38217</v>
          </cell>
          <cell r="FF57">
            <v>17</v>
          </cell>
          <cell r="FG57">
            <v>38169</v>
          </cell>
          <cell r="FH57">
            <v>38139</v>
          </cell>
          <cell r="FI57">
            <v>0</v>
          </cell>
          <cell r="FJ57">
            <v>0</v>
          </cell>
          <cell r="FK57" t="b">
            <v>1</v>
          </cell>
          <cell r="FL57" t="str">
            <v>36228CCQ4</v>
          </cell>
          <cell r="FM57">
            <v>7.2084259999999997E-2</v>
          </cell>
          <cell r="FN57">
            <v>0</v>
          </cell>
          <cell r="FO57">
            <v>1127265.625</v>
          </cell>
          <cell r="FP57">
            <v>1127265.625</v>
          </cell>
          <cell r="FQ57">
            <v>0</v>
          </cell>
          <cell r="FR57">
            <v>1127265.625</v>
          </cell>
          <cell r="FS57">
            <v>0</v>
          </cell>
          <cell r="FT57">
            <v>0</v>
          </cell>
          <cell r="FU57">
            <v>0</v>
          </cell>
          <cell r="FX57">
            <v>100000</v>
          </cell>
        </row>
        <row r="58">
          <cell r="A58">
            <v>51</v>
          </cell>
          <cell r="B58" t="str">
            <v>501773BG9</v>
          </cell>
          <cell r="C58" t="str">
            <v>LBCMT 1998-C1 F</v>
          </cell>
          <cell r="D58">
            <v>5000000</v>
          </cell>
          <cell r="E58">
            <v>1</v>
          </cell>
          <cell r="F58">
            <v>5000000</v>
          </cell>
          <cell r="G58">
            <v>1.2500000000000001E-2</v>
          </cell>
          <cell r="H58" t="str">
            <v>CMBS-Conduit</v>
          </cell>
          <cell r="I58" t="str">
            <v>Bullet</v>
          </cell>
          <cell r="J58">
            <v>286</v>
          </cell>
          <cell r="K58">
            <v>0.96773437500000004</v>
          </cell>
          <cell r="L58" t="str">
            <v>NA</v>
          </cell>
          <cell r="N58" t="str">
            <v>Ba1</v>
          </cell>
          <cell r="O58" t="str">
            <v>NA</v>
          </cell>
          <cell r="Q58" t="str">
            <v>BB+</v>
          </cell>
          <cell r="R58" t="str">
            <v>BB+</v>
          </cell>
          <cell r="S58">
            <v>8.51</v>
          </cell>
          <cell r="T58">
            <v>8.51</v>
          </cell>
          <cell r="U58">
            <v>10.51</v>
          </cell>
          <cell r="V58">
            <v>11.51</v>
          </cell>
          <cell r="W58">
            <v>12</v>
          </cell>
          <cell r="X58">
            <v>6.3E-2</v>
          </cell>
          <cell r="Y58">
            <v>0</v>
          </cell>
          <cell r="Z58">
            <v>47532</v>
          </cell>
          <cell r="AB58">
            <v>8.5</v>
          </cell>
          <cell r="AC58">
            <v>8.51</v>
          </cell>
          <cell r="AD58">
            <v>8.75</v>
          </cell>
          <cell r="AE58">
            <v>7.936E-2</v>
          </cell>
          <cell r="AF58">
            <v>7.9370800000000005E-2</v>
          </cell>
          <cell r="AG58">
            <v>7.9630000000000006E-2</v>
          </cell>
          <cell r="AH58">
            <v>6.5074432300056273E-3</v>
          </cell>
          <cell r="AI58">
            <v>0</v>
          </cell>
          <cell r="AJ58">
            <v>500</v>
          </cell>
          <cell r="AK58">
            <v>1</v>
          </cell>
          <cell r="AL58">
            <v>0</v>
          </cell>
          <cell r="AM58" t="str">
            <v>Ba1</v>
          </cell>
          <cell r="AN58">
            <v>20</v>
          </cell>
          <cell r="AO58" t="str">
            <v>ABS-CMBS Conduit BIG</v>
          </cell>
          <cell r="AP58" t="str">
            <v>ABS-CMBS Conduit</v>
          </cell>
          <cell r="AQ58">
            <v>0.03</v>
          </cell>
          <cell r="AR58" t="str">
            <v>Ba1</v>
          </cell>
          <cell r="AS58" t="str">
            <v>Ba1</v>
          </cell>
          <cell r="AT58" t="str">
            <v>Ba1</v>
          </cell>
          <cell r="AU58">
            <v>0.2</v>
          </cell>
          <cell r="AV58">
            <v>940</v>
          </cell>
          <cell r="AW58">
            <v>4.7795000000000004E-2</v>
          </cell>
          <cell r="AX58">
            <v>5.9743750000000005E-2</v>
          </cell>
          <cell r="AY58">
            <v>5.7054744620312167E-2</v>
          </cell>
          <cell r="AZ58">
            <v>0</v>
          </cell>
          <cell r="BA58">
            <v>35827</v>
          </cell>
          <cell r="BB58" t="str">
            <v>LBCMT 1998-C1</v>
          </cell>
          <cell r="BC58" t="str">
            <v>LBCMT</v>
          </cell>
          <cell r="BD58" t="str">
            <v>BB+</v>
          </cell>
          <cell r="BE58">
            <v>940</v>
          </cell>
          <cell r="BF58">
            <v>53</v>
          </cell>
          <cell r="BG58" t="str">
            <v>CMBS Diversified (Conduit + CTL)</v>
          </cell>
          <cell r="BH58">
            <v>40725</v>
          </cell>
          <cell r="BI58" t="str">
            <v>BB</v>
          </cell>
          <cell r="BJ58">
            <v>0.1</v>
          </cell>
          <cell r="BK58">
            <v>0.1</v>
          </cell>
          <cell r="BL58">
            <v>0.1</v>
          </cell>
          <cell r="BM58">
            <v>0.25</v>
          </cell>
          <cell r="BN58">
            <v>0.35</v>
          </cell>
          <cell r="BO58"/>
          <cell r="BP58" t="str">
            <v>BB+</v>
          </cell>
          <cell r="BQ58">
            <v>10.18</v>
          </cell>
          <cell r="BR58">
            <v>1</v>
          </cell>
          <cell r="BS58">
            <v>46</v>
          </cell>
          <cell r="BT58" t="str">
            <v>Non IG</v>
          </cell>
          <cell r="BU58" t="str">
            <v>Sub</v>
          </cell>
          <cell r="BV58" t="str">
            <v>ABS Non IG ( &lt; 10%)</v>
          </cell>
          <cell r="BW58" t="str">
            <v>CMBS</v>
          </cell>
          <cell r="BX58" t="str">
            <v>Conduit</v>
          </cell>
          <cell r="BY58">
            <v>41266.639999999999</v>
          </cell>
          <cell r="BZ58">
            <v>10.18</v>
          </cell>
          <cell r="CA58" t="str">
            <v>BB+</v>
          </cell>
          <cell r="CB58">
            <v>2</v>
          </cell>
          <cell r="CC58" t="str">
            <v>CMBS - Conduit</v>
          </cell>
          <cell r="CD58">
            <v>2</v>
          </cell>
          <cell r="CE58">
            <v>2</v>
          </cell>
          <cell r="CF58">
            <v>2</v>
          </cell>
          <cell r="CG58">
            <v>1</v>
          </cell>
          <cell r="CH58">
            <v>0</v>
          </cell>
          <cell r="CI58">
            <v>0.2</v>
          </cell>
          <cell r="CJ58">
            <v>0.2</v>
          </cell>
          <cell r="CK58">
            <v>0.2</v>
          </cell>
          <cell r="CL58">
            <v>0.3</v>
          </cell>
          <cell r="CM58">
            <v>0.4</v>
          </cell>
          <cell r="CN58">
            <v>37</v>
          </cell>
          <cell r="CP58" t="str">
            <v>LBCMT</v>
          </cell>
          <cell r="CQ58" t="str">
            <v>2/1/1998</v>
          </cell>
          <cell r="CR58" t="str">
            <v>GMACC</v>
          </cell>
          <cell r="CS58" t="str">
            <v>GCMC</v>
          </cell>
          <cell r="CT58">
            <v>1</v>
          </cell>
          <cell r="CU58">
            <v>0</v>
          </cell>
          <cell r="CV58" t="str">
            <v>Sub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38065</v>
          </cell>
          <cell r="DF58">
            <v>286</v>
          </cell>
          <cell r="DG58">
            <v>0</v>
          </cell>
          <cell r="DH58">
            <v>1</v>
          </cell>
          <cell r="DI58">
            <v>5000000</v>
          </cell>
          <cell r="DJ58">
            <v>286</v>
          </cell>
          <cell r="DK58">
            <v>4838671.875</v>
          </cell>
          <cell r="DL58">
            <v>4838671.875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5000000</v>
          </cell>
          <cell r="DU58" t="b">
            <v>1</v>
          </cell>
          <cell r="DV58" t="str">
            <v>501773BG9 MTGE</v>
          </cell>
          <cell r="DW58" t="str">
            <v>LBCMT 1998-C1 F</v>
          </cell>
          <cell r="DX58" t="str">
            <v>LB COMMERCIAL CONDUIT MORTGAGE TRUST</v>
          </cell>
          <cell r="DY58">
            <v>3</v>
          </cell>
          <cell r="DZ58">
            <v>1</v>
          </cell>
          <cell r="EA58" t="str">
            <v>2/1/1998</v>
          </cell>
          <cell r="EB58">
            <v>6.3</v>
          </cell>
          <cell r="EC58" t="str">
            <v>#N/A N Ap</v>
          </cell>
          <cell r="ED58" t="str">
            <v>GCMC</v>
          </cell>
          <cell r="EE58" t="str">
            <v>#N/A N Ap</v>
          </cell>
          <cell r="EF58" t="str">
            <v>#N/A N Ap</v>
          </cell>
          <cell r="EG58" t="str">
            <v>#N/A N Ap</v>
          </cell>
          <cell r="EH58" t="str">
            <v>#N/A N Ap</v>
          </cell>
          <cell r="EI58" t="str">
            <v>BBB</v>
          </cell>
          <cell r="EJ58" t="str">
            <v>#N/A N Ap</v>
          </cell>
          <cell r="EK58" t="str">
            <v>6/30/2004</v>
          </cell>
          <cell r="EL58" t="str">
            <v>17 DAYS</v>
          </cell>
          <cell r="EM58" t="str">
            <v>7/18/2004</v>
          </cell>
          <cell r="EN58" t="str">
            <v>8/18/2004</v>
          </cell>
          <cell r="EO58" t="str">
            <v>6/1/2004</v>
          </cell>
          <cell r="EP58" t="str">
            <v>6/30/2004</v>
          </cell>
          <cell r="EQ58" t="str">
            <v>2/18/2030</v>
          </cell>
          <cell r="ER58" t="str">
            <v>#N/A Fld</v>
          </cell>
          <cell r="ES58" t="str">
            <v>7/1/2004</v>
          </cell>
          <cell r="ET58">
            <v>8.51</v>
          </cell>
          <cell r="EU58">
            <v>0</v>
          </cell>
          <cell r="EV58" t="str">
            <v>CPY</v>
          </cell>
          <cell r="EW58" t="str">
            <v>To Worst</v>
          </cell>
          <cell r="EY58" t="str">
            <v>7/1/2004</v>
          </cell>
          <cell r="EZ58">
            <v>0</v>
          </cell>
          <cell r="FA58">
            <v>0</v>
          </cell>
          <cell r="FB58">
            <v>0</v>
          </cell>
          <cell r="FC58">
            <v>38186</v>
          </cell>
          <cell r="FD58">
            <v>1</v>
          </cell>
          <cell r="FE58">
            <v>38217</v>
          </cell>
          <cell r="FF58">
            <v>17</v>
          </cell>
          <cell r="FG58">
            <v>38169</v>
          </cell>
          <cell r="FH58">
            <v>38139</v>
          </cell>
          <cell r="FI58">
            <v>0</v>
          </cell>
          <cell r="FJ58">
            <v>0</v>
          </cell>
          <cell r="FK58" t="b">
            <v>1</v>
          </cell>
          <cell r="FL58" t="str">
            <v>501773BG9</v>
          </cell>
          <cell r="FM58">
            <v>6.3E-2</v>
          </cell>
          <cell r="FN58">
            <v>0</v>
          </cell>
          <cell r="FO58">
            <v>4838671.875</v>
          </cell>
          <cell r="FP58">
            <v>4838671.875</v>
          </cell>
          <cell r="FQ58">
            <v>0</v>
          </cell>
          <cell r="FR58">
            <v>4838671.875</v>
          </cell>
          <cell r="FS58">
            <v>0</v>
          </cell>
          <cell r="FT58">
            <v>0</v>
          </cell>
          <cell r="FU58">
            <v>0</v>
          </cell>
          <cell r="FX58">
            <v>100000</v>
          </cell>
        </row>
        <row r="59">
          <cell r="A59">
            <v>52</v>
          </cell>
          <cell r="B59" t="str">
            <v>03702WAG9</v>
          </cell>
          <cell r="C59" t="str">
            <v>AHR 2004-1A G</v>
          </cell>
          <cell r="D59">
            <v>5523000</v>
          </cell>
          <cell r="E59">
            <v>1</v>
          </cell>
          <cell r="F59">
            <v>5523000</v>
          </cell>
          <cell r="G59">
            <v>1.38075E-2</v>
          </cell>
          <cell r="H59" t="str">
            <v>CDO</v>
          </cell>
          <cell r="I59" t="str">
            <v>Bullet</v>
          </cell>
          <cell r="J59">
            <v>295</v>
          </cell>
          <cell r="K59">
            <v>1</v>
          </cell>
          <cell r="L59" t="str">
            <v>NA</v>
          </cell>
          <cell r="N59" t="str">
            <v>Ba3</v>
          </cell>
          <cell r="O59" t="str">
            <v>BBB-</v>
          </cell>
          <cell r="R59" t="str">
            <v>BBB-</v>
          </cell>
          <cell r="S59">
            <v>9.6199999999999992</v>
          </cell>
          <cell r="T59">
            <v>9.61</v>
          </cell>
          <cell r="U59">
            <v>9.6199999999999992</v>
          </cell>
          <cell r="V59">
            <v>12.62</v>
          </cell>
          <cell r="W59">
            <v>12</v>
          </cell>
          <cell r="X59">
            <v>0</v>
          </cell>
          <cell r="Y59">
            <v>295</v>
          </cell>
          <cell r="Z59">
            <v>50852</v>
          </cell>
          <cell r="AB59">
            <v>9.5</v>
          </cell>
          <cell r="AC59">
            <v>9.6199999999999992</v>
          </cell>
          <cell r="AD59">
            <v>9.75</v>
          </cell>
          <cell r="AE59">
            <v>8.1409999999999996E-2</v>
          </cell>
          <cell r="AF59">
            <v>8.1525199999999992E-2</v>
          </cell>
          <cell r="AG59">
            <v>8.165E-2</v>
          </cell>
          <cell r="AH59">
            <v>6.6811723951631929E-3</v>
          </cell>
          <cell r="AI59">
            <v>0</v>
          </cell>
          <cell r="AJ59">
            <v>500</v>
          </cell>
          <cell r="AK59">
            <v>1</v>
          </cell>
          <cell r="AL59">
            <v>0</v>
          </cell>
          <cell r="AM59" t="str">
            <v>Ba3</v>
          </cell>
          <cell r="AN59">
            <v>65</v>
          </cell>
          <cell r="AO59" t="str">
            <v>Corp-Real Estate CBO Ba</v>
          </cell>
          <cell r="AP59" t="str">
            <v>Real Estate CDO</v>
          </cell>
          <cell r="AQ59">
            <v>0.02</v>
          </cell>
          <cell r="AR59" t="str">
            <v>Ba3</v>
          </cell>
          <cell r="AS59" t="str">
            <v>Ba3</v>
          </cell>
          <cell r="AT59" t="str">
            <v>Ba3</v>
          </cell>
          <cell r="AU59">
            <v>7.0000000000000007E-2</v>
          </cell>
          <cell r="AV59">
            <v>1766</v>
          </cell>
          <cell r="AW59">
            <v>9.7130000000000008E-2</v>
          </cell>
          <cell r="AX59">
            <v>0.10444086021505378</v>
          </cell>
          <cell r="AY59">
            <v>0.10231350268140113</v>
          </cell>
          <cell r="AZ59">
            <v>0</v>
          </cell>
          <cell r="BA59">
            <v>38076</v>
          </cell>
          <cell r="BB59" t="str">
            <v>AHR 2004-1A</v>
          </cell>
          <cell r="BC59" t="str">
            <v>AHR</v>
          </cell>
          <cell r="BD59" t="str">
            <v>BBB-</v>
          </cell>
          <cell r="BE59">
            <v>610</v>
          </cell>
          <cell r="BF59">
            <v>50</v>
          </cell>
          <cell r="BG59" t="str">
            <v>CDO</v>
          </cell>
          <cell r="BH59">
            <v>41670.68</v>
          </cell>
          <cell r="BI59" t="str">
            <v>BBB</v>
          </cell>
          <cell r="BJ59">
            <v>0.3</v>
          </cell>
          <cell r="BK59">
            <v>0.35</v>
          </cell>
          <cell r="BL59">
            <v>0.4</v>
          </cell>
          <cell r="BM59">
            <v>0.45</v>
          </cell>
          <cell r="BN59">
            <v>0.5</v>
          </cell>
          <cell r="BO59"/>
          <cell r="BP59" t="str">
            <v>BBB-</v>
          </cell>
          <cell r="BQ59">
            <v>7.26</v>
          </cell>
          <cell r="BR59">
            <v>1</v>
          </cell>
          <cell r="BS59">
            <v>47</v>
          </cell>
          <cell r="BT59" t="str">
            <v>IG</v>
          </cell>
          <cell r="BU59" t="str">
            <v>Sub</v>
          </cell>
          <cell r="BV59" t="str">
            <v>ABS Mezzanine IG ( &lt; 10%)</v>
          </cell>
          <cell r="BW59" t="str">
            <v>CDO</v>
          </cell>
          <cell r="BX59" t="str">
            <v>SF - Real Estate</v>
          </cell>
          <cell r="BY59">
            <v>41670.68</v>
          </cell>
          <cell r="BZ59">
            <v>7.26</v>
          </cell>
          <cell r="CA59" t="str">
            <v>BBB-</v>
          </cell>
          <cell r="CB59">
            <v>53</v>
          </cell>
          <cell r="CC59" t="str">
            <v>CDO - Cash Flow</v>
          </cell>
          <cell r="CD59">
            <v>2</v>
          </cell>
          <cell r="CE59">
            <v>2</v>
          </cell>
          <cell r="CF59">
            <v>1</v>
          </cell>
          <cell r="CG59">
            <v>0</v>
          </cell>
          <cell r="CH59">
            <v>0</v>
          </cell>
          <cell r="CI59">
            <v>0.2</v>
          </cell>
          <cell r="CJ59">
            <v>0.2</v>
          </cell>
          <cell r="CK59">
            <v>0.3</v>
          </cell>
          <cell r="CL59">
            <v>0.4</v>
          </cell>
          <cell r="CM59">
            <v>0.4</v>
          </cell>
          <cell r="CN59">
            <v>20</v>
          </cell>
          <cell r="CP59" t="str">
            <v>AHR</v>
          </cell>
          <cell r="CQ59" t="str">
            <v>3/30/2004</v>
          </cell>
          <cell r="CR59" t="str">
            <v>NA</v>
          </cell>
          <cell r="CS59" t="str">
            <v>#N/A N Ap</v>
          </cell>
          <cell r="CT59">
            <v>0</v>
          </cell>
          <cell r="CU59">
            <v>1</v>
          </cell>
          <cell r="CV59" t="str">
            <v>Sub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 t="str">
            <v>Anthracite</v>
          </cell>
          <cell r="DE59">
            <v>38076</v>
          </cell>
          <cell r="DF59">
            <v>0</v>
          </cell>
          <cell r="DG59">
            <v>295</v>
          </cell>
          <cell r="DH59">
            <v>1</v>
          </cell>
          <cell r="DI59">
            <v>5523000</v>
          </cell>
          <cell r="DJ59">
            <v>295</v>
          </cell>
          <cell r="DK59">
            <v>5523000</v>
          </cell>
          <cell r="DL59">
            <v>5527970.7000000002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5523000</v>
          </cell>
          <cell r="DU59" t="b">
            <v>1</v>
          </cell>
          <cell r="DV59" t="str">
            <v>03702WAG9 MTGE</v>
          </cell>
          <cell r="DW59" t="str">
            <v>AHR 2004-1A G</v>
          </cell>
          <cell r="DX59" t="str">
            <v>ANTHRACITE CDO, LTD.</v>
          </cell>
          <cell r="DY59">
            <v>2</v>
          </cell>
          <cell r="DZ59">
            <v>1</v>
          </cell>
          <cell r="EA59" t="str">
            <v>3/30/2004</v>
          </cell>
          <cell r="EB59">
            <v>4.05</v>
          </cell>
          <cell r="EC59">
            <v>295</v>
          </cell>
          <cell r="ED59" t="str">
            <v>#N/A N Ap</v>
          </cell>
          <cell r="EE59" t="str">
            <v>#N/A N Ap</v>
          </cell>
          <cell r="EF59" t="str">
            <v>#N/A N Ap</v>
          </cell>
          <cell r="EG59" t="str">
            <v>BBB-</v>
          </cell>
          <cell r="EH59" t="str">
            <v>#N/A N Ap</v>
          </cell>
          <cell r="EI59" t="str">
            <v>BBB-</v>
          </cell>
          <cell r="EJ59" t="str">
            <v>#N/A N Ap</v>
          </cell>
          <cell r="EK59" t="str">
            <v>6/30/2004</v>
          </cell>
          <cell r="EL59" t="str">
            <v>0 DAYS</v>
          </cell>
          <cell r="EM59" t="str">
            <v>6/23/2004</v>
          </cell>
          <cell r="EN59" t="str">
            <v>7/23/2004</v>
          </cell>
          <cell r="EO59" t="str">
            <v>6/23/2004</v>
          </cell>
          <cell r="EP59" t="str">
            <v>7/22/2004</v>
          </cell>
          <cell r="EQ59" t="str">
            <v>3/23/2039</v>
          </cell>
          <cell r="ER59" t="str">
            <v>#N/A Fld</v>
          </cell>
          <cell r="ES59" t="str">
            <v>7/1/2004</v>
          </cell>
          <cell r="ET59">
            <v>9.61</v>
          </cell>
          <cell r="EU59">
            <v>0</v>
          </cell>
          <cell r="EV59" t="str">
            <v>CPY</v>
          </cell>
          <cell r="EW59" t="str">
            <v>To Worst</v>
          </cell>
          <cell r="EY59" t="str">
            <v>7/1/2004</v>
          </cell>
          <cell r="EZ59">
            <v>0.09</v>
          </cell>
          <cell r="FA59">
            <v>8</v>
          </cell>
          <cell r="FB59">
            <v>4970.7</v>
          </cell>
          <cell r="FC59">
            <v>38191</v>
          </cell>
          <cell r="FD59">
            <v>6</v>
          </cell>
          <cell r="FE59">
            <v>38191</v>
          </cell>
          <cell r="FF59">
            <v>0</v>
          </cell>
          <cell r="FG59">
            <v>38161</v>
          </cell>
          <cell r="FH59">
            <v>38130</v>
          </cell>
          <cell r="FI59">
            <v>8</v>
          </cell>
          <cell r="FJ59">
            <v>8</v>
          </cell>
          <cell r="FK59" t="b">
            <v>1</v>
          </cell>
          <cell r="FL59" t="str">
            <v>03702WAG9</v>
          </cell>
          <cell r="FM59">
            <v>4.0500000000000001E-2</v>
          </cell>
          <cell r="FN59">
            <v>4970.7000000000007</v>
          </cell>
          <cell r="FO59">
            <v>5523000</v>
          </cell>
          <cell r="FP59">
            <v>5527970.7000000002</v>
          </cell>
          <cell r="FQ59">
            <v>0</v>
          </cell>
          <cell r="FR59">
            <v>5523000</v>
          </cell>
          <cell r="FS59">
            <v>4970.7000000000007</v>
          </cell>
          <cell r="FT59">
            <v>0</v>
          </cell>
          <cell r="FU59">
            <v>0</v>
          </cell>
          <cell r="FX59">
            <v>100000</v>
          </cell>
        </row>
        <row r="60">
          <cell r="A60">
            <v>53</v>
          </cell>
          <cell r="B60" t="str">
            <v>23321PG69</v>
          </cell>
          <cell r="C60" t="str">
            <v>DLJMA 1997-CF2 B3TB</v>
          </cell>
          <cell r="D60">
            <v>4500000</v>
          </cell>
          <cell r="E60">
            <v>1</v>
          </cell>
          <cell r="F60">
            <v>4500000</v>
          </cell>
          <cell r="G60">
            <v>1.125E-2</v>
          </cell>
          <cell r="H60" t="str">
            <v>CMBS-Conduit</v>
          </cell>
          <cell r="I60" t="str">
            <v>23321PG69</v>
          </cell>
          <cell r="J60">
            <v>563</v>
          </cell>
          <cell r="K60">
            <v>0.94499999999999995</v>
          </cell>
          <cell r="L60" t="str">
            <v>B1</v>
          </cell>
          <cell r="O60" t="str">
            <v>BB</v>
          </cell>
          <cell r="R60" t="str">
            <v>NA</v>
          </cell>
          <cell r="S60">
            <v>5.1418747257019151</v>
          </cell>
          <cell r="T60">
            <v>2.2599999999999998</v>
          </cell>
          <cell r="U60" t="str">
            <v>schedule</v>
          </cell>
          <cell r="V60" t="str">
            <v>schedule</v>
          </cell>
          <cell r="W60">
            <v>12</v>
          </cell>
          <cell r="X60">
            <v>6.9900000000000004E-2</v>
          </cell>
          <cell r="Y60">
            <v>0</v>
          </cell>
          <cell r="Z60">
            <v>47771</v>
          </cell>
          <cell r="AB60">
            <v>5</v>
          </cell>
          <cell r="AC60">
            <v>5.1418747257019151</v>
          </cell>
          <cell r="AD60">
            <v>5.25</v>
          </cell>
          <cell r="AE60">
            <v>0.10081</v>
          </cell>
          <cell r="AF60">
            <v>0.10116752430876882</v>
          </cell>
          <cell r="AG60">
            <v>0.10144</v>
          </cell>
          <cell r="AH60">
            <v>8.2582416384431312E-3</v>
          </cell>
          <cell r="AI60">
            <v>0</v>
          </cell>
          <cell r="AJ60">
            <v>24</v>
          </cell>
          <cell r="AK60">
            <v>0</v>
          </cell>
          <cell r="AL60">
            <v>0</v>
          </cell>
          <cell r="AM60" t="str">
            <v>B1</v>
          </cell>
          <cell r="AN60">
            <v>20</v>
          </cell>
          <cell r="AO60" t="str">
            <v>ABS-CMBS Conduit BIG</v>
          </cell>
          <cell r="AP60" t="str">
            <v>ABS-CMBS Conduit</v>
          </cell>
          <cell r="AQ60">
            <v>2.2000000000000002E-2</v>
          </cell>
          <cell r="AR60" t="str">
            <v>Ba1</v>
          </cell>
          <cell r="AS60" t="str">
            <v>B1</v>
          </cell>
          <cell r="AT60" t="str">
            <v>Ba1</v>
          </cell>
          <cell r="AU60">
            <v>0.2</v>
          </cell>
          <cell r="AV60">
            <v>2220</v>
          </cell>
          <cell r="AW60">
            <v>8.8660000000000017E-2</v>
          </cell>
          <cell r="AX60">
            <v>0.11082500000000002</v>
          </cell>
          <cell r="AY60">
            <v>0.11256727648566002</v>
          </cell>
          <cell r="AZ60">
            <v>0</v>
          </cell>
          <cell r="BA60">
            <v>35704</v>
          </cell>
          <cell r="BB60" t="str">
            <v>DLJMA 1997-CF2</v>
          </cell>
          <cell r="BC60" t="str">
            <v>DLJMA</v>
          </cell>
          <cell r="BD60" t="str">
            <v>BB</v>
          </cell>
          <cell r="BE60">
            <v>1350</v>
          </cell>
          <cell r="BF60">
            <v>53</v>
          </cell>
          <cell r="BG60" t="str">
            <v>CMBS Diversified (Conduit + CTL)</v>
          </cell>
          <cell r="BH60">
            <v>40725</v>
          </cell>
          <cell r="BI60" t="str">
            <v>BB</v>
          </cell>
          <cell r="BJ60">
            <v>0.1</v>
          </cell>
          <cell r="BK60">
            <v>0.1</v>
          </cell>
          <cell r="BL60">
            <v>0.1</v>
          </cell>
          <cell r="BM60">
            <v>0.25</v>
          </cell>
          <cell r="BN60">
            <v>0.35</v>
          </cell>
          <cell r="BO60" t="str">
            <v>B+</v>
          </cell>
          <cell r="BP60" t="str">
            <v>B+</v>
          </cell>
          <cell r="BQ60">
            <v>22.84</v>
          </cell>
          <cell r="BR60">
            <v>1</v>
          </cell>
          <cell r="BS60">
            <v>48</v>
          </cell>
          <cell r="BT60" t="str">
            <v>Non IG</v>
          </cell>
          <cell r="BU60" t="str">
            <v>Sub</v>
          </cell>
          <cell r="BV60" t="str">
            <v>ABS Non IG ( &lt; 10%)</v>
          </cell>
          <cell r="BW60" t="str">
            <v>CMBS</v>
          </cell>
          <cell r="BX60" t="str">
            <v>Conduit</v>
          </cell>
          <cell r="BY60">
            <v>40040.642400155499</v>
          </cell>
          <cell r="BZ60">
            <v>22.84</v>
          </cell>
          <cell r="CA60" t="str">
            <v>B+</v>
          </cell>
          <cell r="CB60">
            <v>2</v>
          </cell>
          <cell r="CC60" t="str">
            <v>CMBS - Conduit</v>
          </cell>
          <cell r="CD60">
            <v>2</v>
          </cell>
          <cell r="CE60">
            <v>2</v>
          </cell>
          <cell r="CF60">
            <v>2</v>
          </cell>
          <cell r="CG60">
            <v>2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0.05</v>
          </cell>
          <cell r="CN60">
            <v>50</v>
          </cell>
          <cell r="CP60" t="str">
            <v>DLJMA</v>
          </cell>
          <cell r="CQ60" t="str">
            <v>10/1/1997</v>
          </cell>
          <cell r="CR60" t="str">
            <v>Orix</v>
          </cell>
          <cell r="CS60" t="str">
            <v>CRMI</v>
          </cell>
          <cell r="CT60">
            <v>1</v>
          </cell>
          <cell r="CU60">
            <v>0</v>
          </cell>
          <cell r="CV60" t="str">
            <v>Sub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38065</v>
          </cell>
          <cell r="DF60">
            <v>563</v>
          </cell>
          <cell r="DG60">
            <v>0</v>
          </cell>
          <cell r="DH60">
            <v>1</v>
          </cell>
          <cell r="DI60">
            <v>4500000</v>
          </cell>
          <cell r="DJ60">
            <v>563</v>
          </cell>
          <cell r="DK60">
            <v>4252500</v>
          </cell>
          <cell r="DL60">
            <v>4252500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4500000</v>
          </cell>
          <cell r="DU60" t="b">
            <v>1</v>
          </cell>
          <cell r="DV60" t="str">
            <v>23321PG69 MTGE</v>
          </cell>
          <cell r="DW60" t="str">
            <v>DLJMA 1997-CF2 B3TB</v>
          </cell>
          <cell r="DX60" t="str">
            <v>DLJ MORTGAGE ACCEPTANCE CORP</v>
          </cell>
          <cell r="DY60">
            <v>2.2000000000000002</v>
          </cell>
          <cell r="DZ60">
            <v>1</v>
          </cell>
          <cell r="EA60" t="str">
            <v>10/1/1997</v>
          </cell>
          <cell r="EB60">
            <v>6.99</v>
          </cell>
          <cell r="EC60" t="str">
            <v>#N/A N Ap</v>
          </cell>
          <cell r="ED60" t="str">
            <v>CRMI</v>
          </cell>
          <cell r="EE60" t="str">
            <v>B1</v>
          </cell>
          <cell r="EF60" t="str">
            <v>#N/A N Ap</v>
          </cell>
          <cell r="EG60" t="str">
            <v>BB</v>
          </cell>
          <cell r="EH60" t="str">
            <v>#N/A N Ap</v>
          </cell>
          <cell r="EI60" t="str">
            <v>#N/A N Ap</v>
          </cell>
          <cell r="EJ60" t="str">
            <v>#N/A N Ap</v>
          </cell>
          <cell r="EK60" t="str">
            <v>6/30/2004</v>
          </cell>
          <cell r="EL60" t="str">
            <v>14 DAYS</v>
          </cell>
          <cell r="EM60" t="str">
            <v>7/15/2004</v>
          </cell>
          <cell r="EN60" t="str">
            <v>8/15/2004</v>
          </cell>
          <cell r="EO60" t="str">
            <v>6/1/2004</v>
          </cell>
          <cell r="EP60" t="str">
            <v>6/30/2004</v>
          </cell>
          <cell r="EQ60" t="str">
            <v>10/15/2030</v>
          </cell>
          <cell r="ER60" t="str">
            <v>#N/A Fld</v>
          </cell>
          <cell r="ES60" t="str">
            <v>7/1/2004</v>
          </cell>
          <cell r="ET60">
            <v>2.2599999999999998</v>
          </cell>
          <cell r="EU60">
            <v>0</v>
          </cell>
          <cell r="EV60" t="str">
            <v>CPY</v>
          </cell>
          <cell r="EW60" t="str">
            <v>To Worst</v>
          </cell>
          <cell r="EY60" t="str">
            <v>7/1/2004</v>
          </cell>
          <cell r="EZ60">
            <v>0</v>
          </cell>
          <cell r="FA60">
            <v>0</v>
          </cell>
          <cell r="FB60">
            <v>0</v>
          </cell>
          <cell r="FC60">
            <v>38183</v>
          </cell>
          <cell r="FD60">
            <v>5</v>
          </cell>
          <cell r="FE60">
            <v>38214</v>
          </cell>
          <cell r="FF60">
            <v>14</v>
          </cell>
          <cell r="FG60">
            <v>38169</v>
          </cell>
          <cell r="FH60">
            <v>38139</v>
          </cell>
          <cell r="FI60">
            <v>0</v>
          </cell>
          <cell r="FJ60">
            <v>0</v>
          </cell>
          <cell r="FK60" t="b">
            <v>1</v>
          </cell>
          <cell r="FL60" t="str">
            <v>23321PG69</v>
          </cell>
          <cell r="FM60">
            <v>6.9900000000000004E-2</v>
          </cell>
          <cell r="FN60">
            <v>0</v>
          </cell>
          <cell r="FO60">
            <v>4252500</v>
          </cell>
          <cell r="FP60">
            <v>4252500</v>
          </cell>
          <cell r="FQ60">
            <v>0</v>
          </cell>
          <cell r="FR60">
            <v>4252500</v>
          </cell>
          <cell r="FS60">
            <v>0</v>
          </cell>
          <cell r="FT60">
            <v>0</v>
          </cell>
          <cell r="FU60">
            <v>0</v>
          </cell>
          <cell r="FX60">
            <v>2220</v>
          </cell>
        </row>
        <row r="61">
          <cell r="A61">
            <v>54</v>
          </cell>
          <cell r="B61" t="str">
            <v>131702AG7</v>
          </cell>
          <cell r="C61" t="str">
            <v>CALW 2003-CALA D</v>
          </cell>
          <cell r="D61">
            <v>8500000</v>
          </cell>
          <cell r="E61">
            <v>0.96655424459999995</v>
          </cell>
          <cell r="F61">
            <v>8215711.0790999997</v>
          </cell>
          <cell r="G61">
            <v>2.0539277697749998E-2</v>
          </cell>
          <cell r="H61" t="str">
            <v>CMBS-LL</v>
          </cell>
          <cell r="I61" t="str">
            <v>Bullet</v>
          </cell>
          <cell r="J61">
            <v>139</v>
          </cell>
          <cell r="K61">
            <v>1.0065625</v>
          </cell>
          <cell r="L61" t="str">
            <v>Baa2</v>
          </cell>
          <cell r="O61" t="str">
            <v>BBB</v>
          </cell>
          <cell r="R61" t="str">
            <v>BBB</v>
          </cell>
          <cell r="S61">
            <v>4.24</v>
          </cell>
          <cell r="T61">
            <v>1.96</v>
          </cell>
          <cell r="U61">
            <v>4.24</v>
          </cell>
          <cell r="V61">
            <v>10.24</v>
          </cell>
          <cell r="W61">
            <v>12</v>
          </cell>
          <cell r="X61">
            <v>0</v>
          </cell>
          <cell r="Y61">
            <v>155</v>
          </cell>
          <cell r="Z61">
            <v>42170</v>
          </cell>
          <cell r="AB61">
            <v>4</v>
          </cell>
          <cell r="AC61">
            <v>4.24</v>
          </cell>
          <cell r="AD61">
            <v>4.25</v>
          </cell>
          <cell r="AE61">
            <v>5.5320000000000008E-2</v>
          </cell>
          <cell r="AF61">
            <v>5.6097599999999997E-2</v>
          </cell>
          <cell r="AG61">
            <v>5.6129999999999999E-2</v>
          </cell>
          <cell r="AH61">
            <v>4.6210838820877065E-3</v>
          </cell>
          <cell r="AI61">
            <v>0</v>
          </cell>
          <cell r="AJ61">
            <v>500</v>
          </cell>
          <cell r="AK61">
            <v>1</v>
          </cell>
          <cell r="AL61">
            <v>0</v>
          </cell>
          <cell r="AM61" t="str">
            <v>Baa2</v>
          </cell>
          <cell r="AN61">
            <v>23</v>
          </cell>
          <cell r="AO61" t="str">
            <v>ABS-CMBS Large Loan</v>
          </cell>
          <cell r="AP61" t="str">
            <v>ABS-CMBS Large Loan</v>
          </cell>
          <cell r="AQ61">
            <v>8.5000000000000006E-2</v>
          </cell>
          <cell r="AR61" t="str">
            <v>Baa2</v>
          </cell>
          <cell r="AS61" t="str">
            <v>Baa2</v>
          </cell>
          <cell r="AT61" t="str">
            <v>Baa2</v>
          </cell>
          <cell r="AU61">
            <v>0.35</v>
          </cell>
          <cell r="AV61">
            <v>360</v>
          </cell>
          <cell r="AW61">
            <v>6.6000000000000008E-3</v>
          </cell>
          <cell r="AX61">
            <v>1.0153846153846154E-2</v>
          </cell>
          <cell r="AY61">
            <v>1.092666887121036E-2</v>
          </cell>
          <cell r="AZ61">
            <v>0</v>
          </cell>
          <cell r="BA61">
            <v>37797</v>
          </cell>
          <cell r="BB61" t="str">
            <v>CALW 2003-CALA</v>
          </cell>
          <cell r="BC61" t="str">
            <v>CALW</v>
          </cell>
          <cell r="BD61" t="str">
            <v>BBB</v>
          </cell>
          <cell r="BE61">
            <v>360</v>
          </cell>
          <cell r="BF61">
            <v>54</v>
          </cell>
          <cell r="BG61" t="str">
            <v>CMBS (Large Loan, Single Borrower, and Single Property)</v>
          </cell>
          <cell r="BH61">
            <v>40725</v>
          </cell>
          <cell r="BI61" t="str">
            <v>BBB</v>
          </cell>
          <cell r="BJ61">
            <v>0.3</v>
          </cell>
          <cell r="BK61">
            <v>0.35</v>
          </cell>
          <cell r="BL61">
            <v>0.4</v>
          </cell>
          <cell r="BM61">
            <v>0.45</v>
          </cell>
          <cell r="BN61">
            <v>0.5</v>
          </cell>
          <cell r="BO61"/>
          <cell r="BP61" t="str">
            <v>BBB</v>
          </cell>
          <cell r="BQ61">
            <v>3.74</v>
          </cell>
          <cell r="BR61">
            <v>1</v>
          </cell>
          <cell r="BS61">
            <v>49</v>
          </cell>
          <cell r="BT61" t="str">
            <v>IG</v>
          </cell>
          <cell r="BU61" t="str">
            <v>Sub</v>
          </cell>
          <cell r="BV61" t="str">
            <v>ABS Mezzanine IG ( &lt; 10%)</v>
          </cell>
          <cell r="BW61" t="str">
            <v>CMBS</v>
          </cell>
          <cell r="BX61" t="str">
            <v>Large Loan</v>
          </cell>
          <cell r="BY61">
            <v>39712.36</v>
          </cell>
          <cell r="BZ61">
            <v>3.74</v>
          </cell>
          <cell r="CA61" t="str">
            <v>BBB</v>
          </cell>
          <cell r="CB61">
            <v>1</v>
          </cell>
          <cell r="CC61" t="str">
            <v>CMBS - Large Loan</v>
          </cell>
          <cell r="CD61">
            <v>2</v>
          </cell>
          <cell r="CE61">
            <v>2</v>
          </cell>
          <cell r="CF61">
            <v>1</v>
          </cell>
          <cell r="CG61">
            <v>0</v>
          </cell>
          <cell r="CH61">
            <v>0</v>
          </cell>
          <cell r="CI61">
            <v>0.2</v>
          </cell>
          <cell r="CJ61">
            <v>0.2</v>
          </cell>
          <cell r="CK61">
            <v>0.3</v>
          </cell>
          <cell r="CL61">
            <v>0.4</v>
          </cell>
          <cell r="CM61">
            <v>0.4</v>
          </cell>
          <cell r="CN61">
            <v>14</v>
          </cell>
          <cell r="CP61" t="str">
            <v>CALW</v>
          </cell>
          <cell r="CQ61" t="str">
            <v>6/25/2003</v>
          </cell>
          <cell r="CR61" t="str">
            <v>GMACC</v>
          </cell>
          <cell r="CS61" t="str">
            <v>GCMC</v>
          </cell>
          <cell r="CT61">
            <v>0</v>
          </cell>
          <cell r="CU61">
            <v>1</v>
          </cell>
          <cell r="CV61" t="str">
            <v>Sub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38068</v>
          </cell>
          <cell r="DF61">
            <v>0</v>
          </cell>
          <cell r="DG61">
            <v>139</v>
          </cell>
          <cell r="DH61">
            <v>1</v>
          </cell>
          <cell r="DI61">
            <v>8215711.0790999997</v>
          </cell>
          <cell r="DJ61">
            <v>139</v>
          </cell>
          <cell r="DK61">
            <v>8269626.6830565939</v>
          </cell>
          <cell r="DL61">
            <v>8279809.6005107453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8215711.0790999997</v>
          </cell>
          <cell r="DT61">
            <v>0</v>
          </cell>
          <cell r="DU61" t="b">
            <v>1</v>
          </cell>
          <cell r="DV61" t="str">
            <v>131702AG7 MTGE</v>
          </cell>
          <cell r="DW61" t="str">
            <v>CALW 2003-CALA D</v>
          </cell>
          <cell r="DX61" t="str">
            <v>CALWEST INDUSTRIAL TRUST</v>
          </cell>
          <cell r="DY61">
            <v>8.5</v>
          </cell>
          <cell r="DZ61">
            <v>0.96655424459999995</v>
          </cell>
          <cell r="EA61" t="str">
            <v>6/25/2003</v>
          </cell>
          <cell r="EB61">
            <v>2.7887499999999998</v>
          </cell>
          <cell r="EC61">
            <v>155</v>
          </cell>
          <cell r="ED61" t="str">
            <v>GCMC</v>
          </cell>
          <cell r="EE61" t="str">
            <v>Baa2e</v>
          </cell>
          <cell r="EF61" t="str">
            <v>#N/A N Ap</v>
          </cell>
          <cell r="EG61" t="str">
            <v>BBB</v>
          </cell>
          <cell r="EH61" t="str">
            <v>#N/A N Ap</v>
          </cell>
          <cell r="EI61" t="str">
            <v>BBB</v>
          </cell>
          <cell r="EJ61" t="str">
            <v>#N/A N Ap</v>
          </cell>
          <cell r="EK61" t="str">
            <v>6/30/2004</v>
          </cell>
          <cell r="EL61" t="str">
            <v>0 DAYS</v>
          </cell>
          <cell r="EM61" t="str">
            <v>6/15/2004</v>
          </cell>
          <cell r="EN61" t="str">
            <v>7/15/2004</v>
          </cell>
          <cell r="EO61" t="str">
            <v>6/15/2004</v>
          </cell>
          <cell r="EP61" t="str">
            <v>7/14/2004</v>
          </cell>
          <cell r="EQ61" t="str">
            <v>6/15/2015</v>
          </cell>
          <cell r="ER61" t="str">
            <v>#N/A Fld</v>
          </cell>
          <cell r="ES61" t="str">
            <v>7/1/2004</v>
          </cell>
          <cell r="ET61">
            <v>1.96</v>
          </cell>
          <cell r="EU61">
            <v>0</v>
          </cell>
          <cell r="EV61" t="str">
            <v>CPY</v>
          </cell>
          <cell r="EW61" t="str">
            <v>To Worst</v>
          </cell>
          <cell r="EY61" t="str">
            <v>7/1/2004</v>
          </cell>
          <cell r="EZ61">
            <v>0.1239444</v>
          </cell>
          <cell r="FA61">
            <v>16</v>
          </cell>
          <cell r="FB61">
            <v>10535.273999999999</v>
          </cell>
          <cell r="FC61">
            <v>38183</v>
          </cell>
          <cell r="FD61">
            <v>5</v>
          </cell>
          <cell r="FE61">
            <v>38183</v>
          </cell>
          <cell r="FF61">
            <v>0</v>
          </cell>
          <cell r="FG61">
            <v>38153</v>
          </cell>
          <cell r="FH61">
            <v>38122</v>
          </cell>
          <cell r="FI61">
            <v>16</v>
          </cell>
          <cell r="FJ61">
            <v>16</v>
          </cell>
          <cell r="FK61" t="b">
            <v>1</v>
          </cell>
          <cell r="FL61" t="str">
            <v>131702AG7</v>
          </cell>
          <cell r="FM61">
            <v>2.7887499999999999E-2</v>
          </cell>
          <cell r="FN61">
            <v>10182.917454151167</v>
          </cell>
          <cell r="FO61">
            <v>8269626.6830565939</v>
          </cell>
          <cell r="FP61">
            <v>8279809.6005107453</v>
          </cell>
          <cell r="FQ61">
            <v>0</v>
          </cell>
          <cell r="FR61">
            <v>8269626.6830565939</v>
          </cell>
          <cell r="FS61">
            <v>10182.917454151167</v>
          </cell>
          <cell r="FT61">
            <v>0</v>
          </cell>
          <cell r="FU61">
            <v>0</v>
          </cell>
          <cell r="FX61">
            <v>360</v>
          </cell>
        </row>
        <row r="62">
          <cell r="A62">
            <v>55</v>
          </cell>
          <cell r="B62" t="str">
            <v>268766BZ4</v>
          </cell>
          <cell r="C62" t="str">
            <v>EOP OPERATING LP</v>
          </cell>
          <cell r="D62">
            <v>10000000</v>
          </cell>
          <cell r="E62">
            <v>1</v>
          </cell>
          <cell r="F62">
            <v>10000000</v>
          </cell>
          <cell r="G62">
            <v>2.5000000000000001E-2</v>
          </cell>
          <cell r="H62" t="str">
            <v>REIT</v>
          </cell>
          <cell r="I62" t="str">
            <v>Bullet</v>
          </cell>
          <cell r="J62">
            <v>71</v>
          </cell>
          <cell r="K62">
            <v>0.99578</v>
          </cell>
          <cell r="L62" t="str">
            <v>Baa1</v>
          </cell>
          <cell r="O62" t="str">
            <v>BBB+</v>
          </cell>
          <cell r="R62" t="str">
            <v>BBB+</v>
          </cell>
          <cell r="S62">
            <v>9.7111111111111104</v>
          </cell>
          <cell r="T62">
            <v>9.7055555555555557</v>
          </cell>
          <cell r="U62">
            <v>9.7111111111111104</v>
          </cell>
          <cell r="V62">
            <v>9.7111111111111104</v>
          </cell>
          <cell r="W62">
            <v>2</v>
          </cell>
          <cell r="X62">
            <v>4.7500000000000001E-2</v>
          </cell>
          <cell r="Y62">
            <v>0</v>
          </cell>
          <cell r="Z62">
            <v>41713</v>
          </cell>
          <cell r="AB62">
            <v>9.5</v>
          </cell>
          <cell r="AC62">
            <v>9.7111111111111104</v>
          </cell>
          <cell r="AD62">
            <v>9.75</v>
          </cell>
          <cell r="AE62">
            <v>5.901E-2</v>
          </cell>
          <cell r="AF62">
            <v>5.921266666666667E-2</v>
          </cell>
          <cell r="AG62">
            <v>5.9250000000000004E-2</v>
          </cell>
          <cell r="AH62">
            <v>2.9606333333333401E-2</v>
          </cell>
          <cell r="AI62">
            <v>0</v>
          </cell>
          <cell r="AJ62">
            <v>500</v>
          </cell>
          <cell r="AK62">
            <v>1</v>
          </cell>
          <cell r="AL62">
            <v>0</v>
          </cell>
          <cell r="AM62" t="str">
            <v>Baa1</v>
          </cell>
          <cell r="AN62">
            <v>37</v>
          </cell>
          <cell r="AO62" t="str">
            <v>REITS- Office</v>
          </cell>
          <cell r="AP62" t="str">
            <v>REITS- Office</v>
          </cell>
          <cell r="AQ62">
            <v>0</v>
          </cell>
          <cell r="AR62" t="str">
            <v>Baa1</v>
          </cell>
          <cell r="AS62" t="str">
            <v>Baa1</v>
          </cell>
          <cell r="AT62" t="str">
            <v>Baa1</v>
          </cell>
          <cell r="AU62">
            <v>0.4</v>
          </cell>
          <cell r="AV62">
            <v>260</v>
          </cell>
          <cell r="AW62">
            <v>1.43E-2</v>
          </cell>
          <cell r="AX62">
            <v>2.3833333333333335E-2</v>
          </cell>
          <cell r="AY62">
            <v>2.2960495148779504E-2</v>
          </cell>
          <cell r="AZ62">
            <v>0</v>
          </cell>
          <cell r="BA62">
            <v>38072</v>
          </cell>
          <cell r="BB62" t="str">
            <v>EOP OPERATING LP</v>
          </cell>
          <cell r="BC62" t="str">
            <v>EOP OPERATING LP</v>
          </cell>
          <cell r="BD62" t="str">
            <v>BBB+</v>
          </cell>
          <cell r="BE62">
            <v>260</v>
          </cell>
          <cell r="BF62">
            <v>55</v>
          </cell>
          <cell r="BG62" t="str">
            <v>REITs and REOCs</v>
          </cell>
          <cell r="BH62">
            <v>40725</v>
          </cell>
          <cell r="BI62" t="str">
            <v>BBB</v>
          </cell>
          <cell r="BJ62">
            <v>0.4</v>
          </cell>
          <cell r="BK62">
            <v>0.4</v>
          </cell>
          <cell r="BL62">
            <v>0.4</v>
          </cell>
          <cell r="BM62">
            <v>0.4</v>
          </cell>
          <cell r="BN62">
            <v>0.4</v>
          </cell>
          <cell r="BO62"/>
          <cell r="BP62" t="str">
            <v>BBB+</v>
          </cell>
          <cell r="BQ62">
            <v>3.13</v>
          </cell>
          <cell r="BR62">
            <v>1</v>
          </cell>
          <cell r="BS62">
            <v>50</v>
          </cell>
          <cell r="BT62" t="str">
            <v>IG</v>
          </cell>
          <cell r="BU62" t="str">
            <v>Sub</v>
          </cell>
          <cell r="BV62" t="str">
            <v>REITS</v>
          </cell>
          <cell r="BW62" t="str">
            <v>REIT</v>
          </cell>
          <cell r="BX62" t="str">
            <v>Industrial/Office</v>
          </cell>
          <cell r="BY62">
            <v>41703.844444444447</v>
          </cell>
          <cell r="BZ62">
            <v>3.13</v>
          </cell>
          <cell r="CA62" t="str">
            <v>BBB+</v>
          </cell>
          <cell r="CB62">
            <v>25</v>
          </cell>
          <cell r="CC62" t="str">
            <v>REIT - Industrial/Office</v>
          </cell>
          <cell r="CD62">
            <v>2</v>
          </cell>
          <cell r="CE62">
            <v>2</v>
          </cell>
          <cell r="CF62">
            <v>1</v>
          </cell>
          <cell r="CG62">
            <v>0</v>
          </cell>
          <cell r="CH62">
            <v>0</v>
          </cell>
          <cell r="CI62">
            <v>0.5</v>
          </cell>
          <cell r="CJ62">
            <v>0.5</v>
          </cell>
          <cell r="CK62">
            <v>0.5</v>
          </cell>
          <cell r="CL62">
            <v>0.6</v>
          </cell>
          <cell r="CM62">
            <v>0.6</v>
          </cell>
          <cell r="CN62">
            <v>10</v>
          </cell>
          <cell r="CP62" t="str">
            <v>EOP</v>
          </cell>
          <cell r="CQ62" t="str">
            <v>3/26/2004</v>
          </cell>
          <cell r="CR62" t="str">
            <v>NA</v>
          </cell>
          <cell r="CS62" t="str">
            <v>#N/A N Ap</v>
          </cell>
          <cell r="CT62">
            <v>1</v>
          </cell>
          <cell r="CU62">
            <v>0</v>
          </cell>
          <cell r="CV62" t="str">
            <v>Senior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38072</v>
          </cell>
          <cell r="DF62">
            <v>71</v>
          </cell>
          <cell r="DG62">
            <v>0</v>
          </cell>
          <cell r="DH62">
            <v>1</v>
          </cell>
          <cell r="DI62">
            <v>10000000</v>
          </cell>
          <cell r="DJ62">
            <v>71</v>
          </cell>
          <cell r="DK62">
            <v>9957800</v>
          </cell>
          <cell r="DL62">
            <v>10097661.111111112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10000000</v>
          </cell>
          <cell r="DT62">
            <v>0</v>
          </cell>
          <cell r="DU62" t="b">
            <v>1</v>
          </cell>
          <cell r="DV62" t="str">
            <v>268766BZ4 CORP</v>
          </cell>
          <cell r="DW62" t="str">
            <v>EOP OPERATING LP</v>
          </cell>
          <cell r="DX62" t="str">
            <v>EOP OPERATING LP</v>
          </cell>
          <cell r="DY62" t="str">
            <v>#N/A N Ap</v>
          </cell>
          <cell r="DZ62">
            <v>1</v>
          </cell>
          <cell r="EA62" t="str">
            <v>3/26/2004</v>
          </cell>
          <cell r="EB62">
            <v>4.75</v>
          </cell>
          <cell r="EC62" t="str">
            <v>#N/A N Ap</v>
          </cell>
          <cell r="ED62" t="str">
            <v>#N/A N Ap</v>
          </cell>
          <cell r="EE62" t="str">
            <v>Baa1</v>
          </cell>
          <cell r="EF62" t="str">
            <v>#N/A N Ap</v>
          </cell>
          <cell r="EG62" t="str">
            <v>BBB+</v>
          </cell>
          <cell r="EH62" t="str">
            <v>#N/A N Ap</v>
          </cell>
          <cell r="EI62" t="str">
            <v>BBB+</v>
          </cell>
          <cell r="EJ62" t="str">
            <v>#N/A N Ap</v>
          </cell>
          <cell r="EK62" t="str">
            <v>#N/A N Ap</v>
          </cell>
          <cell r="EL62" t="str">
            <v>#N/A N Ap</v>
          </cell>
          <cell r="EM62" t="str">
            <v>3/26/2004</v>
          </cell>
          <cell r="EN62" t="str">
            <v>9/15/2004</v>
          </cell>
          <cell r="EO62" t="str">
            <v>#N/A N Ap</v>
          </cell>
          <cell r="EP62" t="str">
            <v>#N/A N Ap</v>
          </cell>
          <cell r="EQ62" t="str">
            <v>3/15/2014</v>
          </cell>
          <cell r="ER62" t="str">
            <v>#N/A Fld</v>
          </cell>
          <cell r="ES62" t="str">
            <v>7/1/2004</v>
          </cell>
          <cell r="ET62" t="str">
            <v>#N/A N Ap</v>
          </cell>
          <cell r="EU62" t="str">
            <v>#N/A N Ap</v>
          </cell>
          <cell r="EV62" t="str">
            <v>#N/A N Ap</v>
          </cell>
          <cell r="EW62" t="str">
            <v>#N/A N Ap</v>
          </cell>
          <cell r="EY62" t="str">
            <v>7/1/2004</v>
          </cell>
          <cell r="EZ62">
            <v>1.2534722199999999</v>
          </cell>
          <cell r="FA62">
            <v>95</v>
          </cell>
          <cell r="FB62">
            <v>125347.22199999999</v>
          </cell>
          <cell r="FC62">
            <v>38245</v>
          </cell>
          <cell r="FD62">
            <v>4</v>
          </cell>
          <cell r="FE62">
            <v>38245</v>
          </cell>
          <cell r="FF62">
            <v>0</v>
          </cell>
          <cell r="FG62">
            <v>38061</v>
          </cell>
          <cell r="FH62">
            <v>37879</v>
          </cell>
          <cell r="FI62">
            <v>106</v>
          </cell>
          <cell r="FJ62">
            <v>106</v>
          </cell>
          <cell r="FK62" t="b">
            <v>0</v>
          </cell>
          <cell r="FL62" t="str">
            <v>268766BZ4</v>
          </cell>
          <cell r="FM62">
            <v>4.7500000000000001E-2</v>
          </cell>
          <cell r="FN62">
            <v>139861.11111111112</v>
          </cell>
          <cell r="FO62">
            <v>9957800</v>
          </cell>
          <cell r="FP62">
            <v>10097661.111111112</v>
          </cell>
          <cell r="FQ62">
            <v>0</v>
          </cell>
          <cell r="FR62">
            <v>9957800</v>
          </cell>
          <cell r="FS62">
            <v>139861.11111111112</v>
          </cell>
          <cell r="FT62">
            <v>0</v>
          </cell>
          <cell r="FU62">
            <v>0</v>
          </cell>
          <cell r="FX62">
            <v>260</v>
          </cell>
        </row>
        <row r="63">
          <cell r="A63">
            <v>56</v>
          </cell>
          <cell r="B63" t="str">
            <v>294752AA8</v>
          </cell>
          <cell r="C63" t="str">
            <v>EQUITY ONE INC</v>
          </cell>
          <cell r="D63">
            <v>10000000</v>
          </cell>
          <cell r="E63">
            <v>1</v>
          </cell>
          <cell r="F63">
            <v>10000000</v>
          </cell>
          <cell r="G63">
            <v>2.5000000000000001E-2</v>
          </cell>
          <cell r="H63" t="str">
            <v>REIT</v>
          </cell>
          <cell r="I63" t="str">
            <v>Bullet</v>
          </cell>
          <cell r="J63">
            <v>88</v>
          </cell>
          <cell r="K63">
            <v>0.99875000000000003</v>
          </cell>
          <cell r="L63" t="str">
            <v>Baa3</v>
          </cell>
          <cell r="O63" t="str">
            <v>BBB-</v>
          </cell>
          <cell r="R63" t="str">
            <v>NA</v>
          </cell>
          <cell r="S63">
            <v>4.7944444444444443</v>
          </cell>
          <cell r="T63">
            <v>4.7888888888888888</v>
          </cell>
          <cell r="U63">
            <v>4.7944444444444443</v>
          </cell>
          <cell r="V63">
            <v>4.7944444444444443</v>
          </cell>
          <cell r="W63">
            <v>2</v>
          </cell>
          <cell r="X63">
            <v>3.875E-2</v>
          </cell>
          <cell r="Y63">
            <v>0</v>
          </cell>
          <cell r="Z63">
            <v>39918</v>
          </cell>
          <cell r="AB63">
            <v>4.75</v>
          </cell>
          <cell r="AC63">
            <v>4.7944444444444443</v>
          </cell>
          <cell r="AD63">
            <v>5</v>
          </cell>
          <cell r="AE63">
            <v>5.2660000000000005E-2</v>
          </cell>
          <cell r="AF63">
            <v>5.2775555555555562E-2</v>
          </cell>
          <cell r="AG63">
            <v>5.3309999999999996E-2</v>
          </cell>
          <cell r="AH63">
            <v>2.6387777777777677E-2</v>
          </cell>
          <cell r="AI63">
            <v>0</v>
          </cell>
          <cell r="AJ63">
            <v>12</v>
          </cell>
          <cell r="AK63">
            <v>0.5</v>
          </cell>
          <cell r="AL63">
            <v>12</v>
          </cell>
          <cell r="AM63" t="str">
            <v>Baa3</v>
          </cell>
          <cell r="AN63">
            <v>38</v>
          </cell>
          <cell r="AO63" t="str">
            <v>REITS- Retail</v>
          </cell>
          <cell r="AP63" t="str">
            <v>REITS- Retail</v>
          </cell>
          <cell r="AQ63">
            <v>0</v>
          </cell>
          <cell r="AR63" t="str">
            <v>Baa3</v>
          </cell>
          <cell r="AS63" t="str">
            <v>Baa3</v>
          </cell>
          <cell r="AT63" t="str">
            <v>Baa3</v>
          </cell>
          <cell r="AU63">
            <v>0.4</v>
          </cell>
          <cell r="AV63">
            <v>610</v>
          </cell>
          <cell r="AW63">
            <v>1.6775000000000002E-2</v>
          </cell>
          <cell r="AX63">
            <v>2.7958333333333339E-2</v>
          </cell>
          <cell r="AY63">
            <v>2.6699330953331542E-2</v>
          </cell>
          <cell r="AZ63">
            <v>0</v>
          </cell>
          <cell r="BA63">
            <v>38072</v>
          </cell>
          <cell r="BB63" t="str">
            <v>EQUITY ONE INC</v>
          </cell>
          <cell r="BC63" t="str">
            <v>EQUITY ONE INC</v>
          </cell>
          <cell r="BD63" t="str">
            <v>BBB-</v>
          </cell>
          <cell r="BE63">
            <v>610</v>
          </cell>
          <cell r="BF63">
            <v>55</v>
          </cell>
          <cell r="BG63" t="str">
            <v>REITs and REOCs</v>
          </cell>
          <cell r="BH63">
            <v>40725</v>
          </cell>
          <cell r="BI63" t="str">
            <v>BBB</v>
          </cell>
          <cell r="BJ63">
            <v>0.4</v>
          </cell>
          <cell r="BK63">
            <v>0.4</v>
          </cell>
          <cell r="BL63">
            <v>0.4</v>
          </cell>
          <cell r="BM63">
            <v>0.4</v>
          </cell>
          <cell r="BN63">
            <v>0.4</v>
          </cell>
          <cell r="BO63" t="str">
            <v>BBB-</v>
          </cell>
          <cell r="BP63" t="str">
            <v>BBB-</v>
          </cell>
          <cell r="BQ63">
            <v>7.26</v>
          </cell>
          <cell r="BR63">
            <v>1</v>
          </cell>
          <cell r="BS63">
            <v>51</v>
          </cell>
          <cell r="BT63" t="str">
            <v>IG</v>
          </cell>
          <cell r="BU63" t="str">
            <v>Sub</v>
          </cell>
          <cell r="BV63" t="str">
            <v>REITS</v>
          </cell>
          <cell r="BW63" t="str">
            <v>REIT</v>
          </cell>
          <cell r="BX63" t="str">
            <v>Retail</v>
          </cell>
          <cell r="BY63">
            <v>39914.177777777775</v>
          </cell>
          <cell r="BZ63">
            <v>7.26</v>
          </cell>
          <cell r="CA63" t="str">
            <v>BBB-</v>
          </cell>
          <cell r="CB63">
            <v>22</v>
          </cell>
          <cell r="CC63" t="str">
            <v>REIT - Retail</v>
          </cell>
          <cell r="CD63">
            <v>2</v>
          </cell>
          <cell r="CE63">
            <v>2</v>
          </cell>
          <cell r="CF63">
            <v>1</v>
          </cell>
          <cell r="CG63">
            <v>0</v>
          </cell>
          <cell r="CH63">
            <v>0</v>
          </cell>
          <cell r="CI63">
            <v>0.5</v>
          </cell>
          <cell r="CJ63">
            <v>0.5</v>
          </cell>
          <cell r="CK63">
            <v>0.5</v>
          </cell>
          <cell r="CL63">
            <v>0.6</v>
          </cell>
          <cell r="CM63">
            <v>0.6</v>
          </cell>
          <cell r="CN63">
            <v>20</v>
          </cell>
          <cell r="CP63" t="str">
            <v>EQUITY</v>
          </cell>
          <cell r="CQ63" t="str">
            <v>3/26/2004</v>
          </cell>
          <cell r="CR63" t="str">
            <v>NA</v>
          </cell>
          <cell r="CS63" t="str">
            <v>#N/A N Ap</v>
          </cell>
          <cell r="CT63">
            <v>1</v>
          </cell>
          <cell r="CU63">
            <v>0</v>
          </cell>
          <cell r="CV63" t="str">
            <v>Senior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38072</v>
          </cell>
          <cell r="DF63">
            <v>88</v>
          </cell>
          <cell r="DG63">
            <v>0</v>
          </cell>
          <cell r="DH63">
            <v>1</v>
          </cell>
          <cell r="DI63">
            <v>10000000</v>
          </cell>
          <cell r="DJ63">
            <v>88</v>
          </cell>
          <cell r="DK63">
            <v>9987500</v>
          </cell>
          <cell r="DL63">
            <v>10069305.555555556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10000000</v>
          </cell>
          <cell r="DT63">
            <v>0</v>
          </cell>
          <cell r="DU63" t="b">
            <v>1</v>
          </cell>
          <cell r="DV63" t="str">
            <v>294752AA8 CORP</v>
          </cell>
          <cell r="DW63" t="str">
            <v>EQUITY ONE INC</v>
          </cell>
          <cell r="DX63" t="str">
            <v>EQUITY ONE INC</v>
          </cell>
          <cell r="DY63" t="str">
            <v>#N/A N Ap</v>
          </cell>
          <cell r="DZ63">
            <v>1</v>
          </cell>
          <cell r="EA63" t="str">
            <v>3/26/2004</v>
          </cell>
          <cell r="EB63">
            <v>3.875</v>
          </cell>
          <cell r="EC63" t="str">
            <v>#N/A N Ap</v>
          </cell>
          <cell r="ED63" t="str">
            <v>#N/A N Ap</v>
          </cell>
          <cell r="EE63" t="str">
            <v>Baa3</v>
          </cell>
          <cell r="EF63" t="str">
            <v>#N/A N Ap</v>
          </cell>
          <cell r="EG63" t="str">
            <v>BBB-</v>
          </cell>
          <cell r="EH63" t="str">
            <v>#N/A N Ap</v>
          </cell>
          <cell r="EI63" t="str">
            <v>NA</v>
          </cell>
          <cell r="EJ63" t="str">
            <v>#N/A N Ap</v>
          </cell>
          <cell r="EK63" t="str">
            <v>#N/A N Ap</v>
          </cell>
          <cell r="EL63" t="str">
            <v>#N/A N Ap</v>
          </cell>
          <cell r="EM63" t="str">
            <v>3/26/2004</v>
          </cell>
          <cell r="EN63" t="str">
            <v>10/15/2004</v>
          </cell>
          <cell r="EO63" t="str">
            <v>#N/A N Ap</v>
          </cell>
          <cell r="EP63" t="str">
            <v>#N/A N Ap</v>
          </cell>
          <cell r="EQ63" t="str">
            <v>4/15/2009</v>
          </cell>
          <cell r="ER63" t="str">
            <v>#N/A Fld</v>
          </cell>
          <cell r="ES63" t="str">
            <v>7/1/2004</v>
          </cell>
          <cell r="ET63" t="str">
            <v>#N/A N Ap</v>
          </cell>
          <cell r="EU63" t="str">
            <v>#N/A N Ap</v>
          </cell>
          <cell r="EV63" t="str">
            <v>#N/A N Ap</v>
          </cell>
          <cell r="EW63" t="str">
            <v>#N/A N Ap</v>
          </cell>
          <cell r="EY63" t="str">
            <v>7/1/2004</v>
          </cell>
          <cell r="EZ63">
            <v>1.0225694400000001</v>
          </cell>
          <cell r="FA63">
            <v>95</v>
          </cell>
          <cell r="FB63">
            <v>102256.944</v>
          </cell>
          <cell r="FC63">
            <v>38275</v>
          </cell>
          <cell r="FD63">
            <v>6</v>
          </cell>
          <cell r="FE63">
            <v>38275</v>
          </cell>
          <cell r="FF63">
            <v>0</v>
          </cell>
          <cell r="FG63">
            <v>38092</v>
          </cell>
          <cell r="FH63">
            <v>37909</v>
          </cell>
          <cell r="FI63">
            <v>76</v>
          </cell>
          <cell r="FJ63">
            <v>76</v>
          </cell>
          <cell r="FK63" t="b">
            <v>0</v>
          </cell>
          <cell r="FL63" t="str">
            <v>294752AA8</v>
          </cell>
          <cell r="FM63">
            <v>3.875E-2</v>
          </cell>
          <cell r="FN63">
            <v>81805.555555555562</v>
          </cell>
          <cell r="FO63">
            <v>9987500</v>
          </cell>
          <cell r="FP63">
            <v>10069305.555555556</v>
          </cell>
          <cell r="FQ63">
            <v>0</v>
          </cell>
          <cell r="FR63">
            <v>9987500</v>
          </cell>
          <cell r="FS63">
            <v>81805.555555555562</v>
          </cell>
          <cell r="FT63">
            <v>0</v>
          </cell>
          <cell r="FU63">
            <v>0</v>
          </cell>
          <cell r="FX63">
            <v>610</v>
          </cell>
        </row>
        <row r="64">
          <cell r="A64">
            <v>57</v>
          </cell>
          <cell r="B64" t="str">
            <v>07383FZY7</v>
          </cell>
          <cell r="C64" t="str">
            <v>BSCMS 2004-HS2A J</v>
          </cell>
          <cell r="D64">
            <v>3500000</v>
          </cell>
          <cell r="E64">
            <v>1</v>
          </cell>
          <cell r="F64">
            <v>3500000</v>
          </cell>
          <cell r="G64">
            <v>8.7500000000000008E-3</v>
          </cell>
          <cell r="H64" t="str">
            <v>CMBS-LL</v>
          </cell>
          <cell r="I64" t="str">
            <v>Bullet</v>
          </cell>
          <cell r="J64">
            <v>210</v>
          </cell>
          <cell r="K64">
            <v>1</v>
          </cell>
          <cell r="L64" t="str">
            <v>Baa3</v>
          </cell>
          <cell r="O64" t="str">
            <v>BBB-</v>
          </cell>
          <cell r="R64" t="str">
            <v>NA</v>
          </cell>
          <cell r="S64">
            <v>2</v>
          </cell>
          <cell r="T64" t="e">
            <v>#VALUE!</v>
          </cell>
          <cell r="U64">
            <v>2</v>
          </cell>
          <cell r="V64">
            <v>8</v>
          </cell>
          <cell r="W64">
            <v>12</v>
          </cell>
          <cell r="X64">
            <v>0</v>
          </cell>
          <cell r="Y64">
            <v>210</v>
          </cell>
          <cell r="Z64">
            <v>42383</v>
          </cell>
          <cell r="AB64">
            <v>2</v>
          </cell>
          <cell r="AC64">
            <v>2</v>
          </cell>
          <cell r="AD64">
            <v>2</v>
          </cell>
          <cell r="AE64">
            <v>5.3800000000000001E-2</v>
          </cell>
          <cell r="AF64">
            <v>5.3800000000000001E-2</v>
          </cell>
          <cell r="AG64">
            <v>5.3800000000000001E-2</v>
          </cell>
          <cell r="AH64">
            <v>4.4338932822112209E-3</v>
          </cell>
          <cell r="AI64">
            <v>0</v>
          </cell>
          <cell r="AJ64">
            <v>500</v>
          </cell>
          <cell r="AK64">
            <v>1</v>
          </cell>
          <cell r="AL64">
            <v>0</v>
          </cell>
          <cell r="AM64" t="str">
            <v>Baa3</v>
          </cell>
          <cell r="AN64">
            <v>23</v>
          </cell>
          <cell r="AO64" t="str">
            <v>ABS-CMBS Large Loan</v>
          </cell>
          <cell r="AP64" t="str">
            <v>ABS-CMBS Large Loan</v>
          </cell>
          <cell r="AQ64">
            <v>8.1000000000000003E-2</v>
          </cell>
          <cell r="AR64" t="str">
            <v>Baa3</v>
          </cell>
          <cell r="AS64" t="str">
            <v>Baa3</v>
          </cell>
          <cell r="AT64" t="str">
            <v>Baa3</v>
          </cell>
          <cell r="AU64">
            <v>0.35</v>
          </cell>
          <cell r="AV64">
            <v>610</v>
          </cell>
          <cell r="AW64">
            <v>5.7750000000000006E-3</v>
          </cell>
          <cell r="AX64">
            <v>8.8846153846153849E-3</v>
          </cell>
          <cell r="AY64">
            <v>8.884615384615345E-3</v>
          </cell>
          <cell r="AZ64">
            <v>0</v>
          </cell>
          <cell r="BA64">
            <v>38078</v>
          </cell>
          <cell r="BB64" t="str">
            <v>BSCMS 2004-HS2A</v>
          </cell>
          <cell r="BC64" t="str">
            <v>BSCMS</v>
          </cell>
          <cell r="BD64" t="str">
            <v>BBB-</v>
          </cell>
          <cell r="BE64">
            <v>610</v>
          </cell>
          <cell r="BF64">
            <v>54</v>
          </cell>
          <cell r="BG64" t="str">
            <v>CMBS (Large Loan, Single Borrower, and Single Property)</v>
          </cell>
          <cell r="BH64">
            <v>40725</v>
          </cell>
          <cell r="BI64" t="str">
            <v>BBB</v>
          </cell>
          <cell r="BJ64">
            <v>0.3</v>
          </cell>
          <cell r="BK64">
            <v>0.35</v>
          </cell>
          <cell r="BL64">
            <v>0.4</v>
          </cell>
          <cell r="BM64">
            <v>0.45</v>
          </cell>
          <cell r="BN64">
            <v>0.5</v>
          </cell>
          <cell r="BO64" t="str">
            <v>BBB-</v>
          </cell>
          <cell r="BP64" t="str">
            <v>BBB-</v>
          </cell>
          <cell r="BQ64">
            <v>7.26</v>
          </cell>
          <cell r="BR64">
            <v>1</v>
          </cell>
          <cell r="BS64">
            <v>52</v>
          </cell>
          <cell r="BT64" t="str">
            <v>IG</v>
          </cell>
          <cell r="BU64" t="str">
            <v>Sub</v>
          </cell>
          <cell r="BV64" t="str">
            <v>ABS Mezzanine IG ( &lt; 10%)</v>
          </cell>
          <cell r="BW64" t="str">
            <v>CMBS</v>
          </cell>
          <cell r="BX64" t="str">
            <v>Large Loan</v>
          </cell>
          <cell r="BY64">
            <v>38897</v>
          </cell>
          <cell r="BZ64">
            <v>7.26</v>
          </cell>
          <cell r="CA64" t="str">
            <v>BBB-</v>
          </cell>
          <cell r="CB64">
            <v>1</v>
          </cell>
          <cell r="CC64" t="str">
            <v>CMBS - Large Loan</v>
          </cell>
          <cell r="CD64">
            <v>2</v>
          </cell>
          <cell r="CE64">
            <v>2</v>
          </cell>
          <cell r="CF64">
            <v>1</v>
          </cell>
          <cell r="CG64">
            <v>0</v>
          </cell>
          <cell r="CH64">
            <v>0</v>
          </cell>
          <cell r="CI64">
            <v>0.2</v>
          </cell>
          <cell r="CJ64">
            <v>0.2</v>
          </cell>
          <cell r="CK64">
            <v>0.3</v>
          </cell>
          <cell r="CL64">
            <v>0.4</v>
          </cell>
          <cell r="CM64">
            <v>0.4</v>
          </cell>
          <cell r="CN64">
            <v>20</v>
          </cell>
          <cell r="CP64" t="str">
            <v>BSCMS</v>
          </cell>
          <cell r="CQ64" t="str">
            <v>4/1/2004</v>
          </cell>
          <cell r="CR64" t="str">
            <v>Midland</v>
          </cell>
          <cell r="CS64" t="str">
            <v>MLS</v>
          </cell>
          <cell r="CT64">
            <v>0</v>
          </cell>
          <cell r="CU64">
            <v>1</v>
          </cell>
          <cell r="CV64" t="str">
            <v>Sub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38081</v>
          </cell>
          <cell r="DF64">
            <v>0</v>
          </cell>
          <cell r="DG64">
            <v>210</v>
          </cell>
          <cell r="DH64">
            <v>1</v>
          </cell>
          <cell r="DI64">
            <v>3500000</v>
          </cell>
          <cell r="DJ64">
            <v>210</v>
          </cell>
          <cell r="DK64">
            <v>3500000</v>
          </cell>
          <cell r="DL64">
            <v>3505472.7604166665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3500000</v>
          </cell>
          <cell r="DT64">
            <v>0</v>
          </cell>
          <cell r="DU64" t="b">
            <v>1</v>
          </cell>
          <cell r="DV64" t="str">
            <v>07383FZY7 MTGE</v>
          </cell>
          <cell r="DW64" t="str">
            <v>BSCMS 2004-HS2A J</v>
          </cell>
          <cell r="DX64" t="str">
            <v>BEAR STEARNS COMMERCIAL MORTGAGE SECURITIES INC.</v>
          </cell>
          <cell r="DY64">
            <v>8.1</v>
          </cell>
          <cell r="DZ64">
            <v>1</v>
          </cell>
          <cell r="EA64" t="str">
            <v>4/1/2004</v>
          </cell>
          <cell r="EB64">
            <v>3.3112499999999998</v>
          </cell>
          <cell r="EC64">
            <v>210</v>
          </cell>
          <cell r="ED64" t="str">
            <v>MLS</v>
          </cell>
          <cell r="EE64" t="str">
            <v>Baa3</v>
          </cell>
          <cell r="EF64" t="str">
            <v>#N/A N Ap</v>
          </cell>
          <cell r="EG64" t="str">
            <v>BBB-</v>
          </cell>
          <cell r="EH64" t="str">
            <v>#N/A N Ap</v>
          </cell>
          <cell r="EI64" t="str">
            <v>#N/A N Ap</v>
          </cell>
          <cell r="EJ64" t="str">
            <v>#N/A N Ap</v>
          </cell>
          <cell r="EK64" t="str">
            <v>6/30/2004</v>
          </cell>
          <cell r="EL64" t="str">
            <v>0 DAYS</v>
          </cell>
          <cell r="EM64" t="str">
            <v>6/14/2004</v>
          </cell>
          <cell r="EN64" t="str">
            <v>7/14/2004</v>
          </cell>
          <cell r="EO64" t="str">
            <v>6/14/2004</v>
          </cell>
          <cell r="EP64" t="str">
            <v>7/13/2004</v>
          </cell>
          <cell r="EQ64" t="str">
            <v>1/14/2016</v>
          </cell>
          <cell r="ER64" t="str">
            <v>#N/A Fld</v>
          </cell>
          <cell r="ES64" t="str">
            <v>7/1/2004</v>
          </cell>
          <cell r="ET64" t="str">
            <v>#N/A N.A.</v>
          </cell>
          <cell r="EU64" t="str">
            <v>#N/A N Ap</v>
          </cell>
          <cell r="EV64" t="str">
            <v>#N/A N Ap</v>
          </cell>
          <cell r="EW64" t="str">
            <v>To Worst</v>
          </cell>
          <cell r="EY64" t="str">
            <v>7/1/2004</v>
          </cell>
          <cell r="EZ64">
            <v>0.15636459999999999</v>
          </cell>
          <cell r="FA64">
            <v>17</v>
          </cell>
          <cell r="FB64">
            <v>5472.7609999999995</v>
          </cell>
          <cell r="FC64">
            <v>38182</v>
          </cell>
          <cell r="FD64">
            <v>4</v>
          </cell>
          <cell r="FE64">
            <v>38182</v>
          </cell>
          <cell r="FF64">
            <v>0</v>
          </cell>
          <cell r="FG64">
            <v>38152</v>
          </cell>
          <cell r="FH64">
            <v>38121</v>
          </cell>
          <cell r="FI64">
            <v>17</v>
          </cell>
          <cell r="FJ64">
            <v>17</v>
          </cell>
          <cell r="FK64" t="b">
            <v>1</v>
          </cell>
          <cell r="FL64" t="str">
            <v>07383FZY7</v>
          </cell>
          <cell r="FM64">
            <v>3.3112499999999996E-2</v>
          </cell>
          <cell r="FN64">
            <v>5472.7604166666661</v>
          </cell>
          <cell r="FO64">
            <v>3500000</v>
          </cell>
          <cell r="FP64">
            <v>3505472.7604166665</v>
          </cell>
          <cell r="FQ64">
            <v>0</v>
          </cell>
          <cell r="FR64">
            <v>3500000</v>
          </cell>
          <cell r="FS64">
            <v>5472.7604166666661</v>
          </cell>
          <cell r="FT64">
            <v>0</v>
          </cell>
          <cell r="FU64">
            <v>0</v>
          </cell>
          <cell r="FX64">
            <v>610</v>
          </cell>
        </row>
        <row r="65">
          <cell r="A65">
            <v>58</v>
          </cell>
          <cell r="B65" t="str">
            <v>46625M2S7</v>
          </cell>
          <cell r="C65" t="str">
            <v>JPMCC 2004-CB8 H</v>
          </cell>
          <cell r="D65">
            <v>3000000</v>
          </cell>
          <cell r="E65">
            <v>1</v>
          </cell>
          <cell r="F65">
            <v>3000000</v>
          </cell>
          <cell r="G65">
            <v>7.4999999999999997E-3</v>
          </cell>
          <cell r="H65" t="str">
            <v>CMBS-Conduit</v>
          </cell>
          <cell r="I65" t="str">
            <v>Bullet</v>
          </cell>
          <cell r="J65">
            <v>115</v>
          </cell>
          <cell r="K65">
            <v>1.0049650000000001</v>
          </cell>
          <cell r="L65" t="str">
            <v>Baa3</v>
          </cell>
          <cell r="O65" t="str">
            <v>BBB-</v>
          </cell>
          <cell r="R65" t="str">
            <v>NA</v>
          </cell>
          <cell r="S65">
            <v>11.18</v>
          </cell>
          <cell r="T65">
            <v>11.18</v>
          </cell>
          <cell r="U65">
            <v>13.18</v>
          </cell>
          <cell r="V65">
            <v>14.18</v>
          </cell>
          <cell r="W65">
            <v>12</v>
          </cell>
          <cell r="X65">
            <v>5.2813299999999994E-2</v>
          </cell>
          <cell r="Y65">
            <v>0</v>
          </cell>
          <cell r="Z65">
            <v>50782</v>
          </cell>
          <cell r="AB65">
            <v>11</v>
          </cell>
          <cell r="AC65">
            <v>11.18</v>
          </cell>
          <cell r="AD65">
            <v>11.25</v>
          </cell>
          <cell r="AE65">
            <v>6.4780000000000004E-2</v>
          </cell>
          <cell r="AF65">
            <v>6.4938400000000007E-2</v>
          </cell>
          <cell r="AG65">
            <v>6.5000000000000002E-2</v>
          </cell>
          <cell r="AH65">
            <v>5.3397416892388971E-3</v>
          </cell>
          <cell r="AI65">
            <v>0</v>
          </cell>
          <cell r="AJ65">
            <v>500</v>
          </cell>
          <cell r="AK65">
            <v>1</v>
          </cell>
          <cell r="AL65">
            <v>0</v>
          </cell>
          <cell r="AM65" t="str">
            <v>Baa3</v>
          </cell>
          <cell r="AN65">
            <v>20</v>
          </cell>
          <cell r="AO65" t="str">
            <v>ABS-CMBS Conduit BIG</v>
          </cell>
          <cell r="AP65" t="str">
            <v>ABS-CMBS Conduit</v>
          </cell>
          <cell r="AQ65">
            <v>1.4999999999999999E-2</v>
          </cell>
          <cell r="AR65" t="str">
            <v>Baa3</v>
          </cell>
          <cell r="AS65" t="str">
            <v>Baa3</v>
          </cell>
          <cell r="AT65" t="str">
            <v>Baa3</v>
          </cell>
          <cell r="AU65">
            <v>0.2</v>
          </cell>
          <cell r="AV65">
            <v>610</v>
          </cell>
          <cell r="AW65">
            <v>4.2332521270179772E-2</v>
          </cell>
          <cell r="AX65">
            <v>5.291565158772471E-2</v>
          </cell>
          <cell r="AY65">
            <v>5.3898052985159123E-2</v>
          </cell>
          <cell r="AZ65">
            <v>0</v>
          </cell>
          <cell r="BA65">
            <v>38047</v>
          </cell>
          <cell r="BB65" t="str">
            <v>JPMCC 2004-CB8</v>
          </cell>
          <cell r="BC65" t="str">
            <v>JPMCC</v>
          </cell>
          <cell r="BD65" t="str">
            <v>BBB-</v>
          </cell>
          <cell r="BE65">
            <v>610</v>
          </cell>
          <cell r="BF65">
            <v>53</v>
          </cell>
          <cell r="BG65" t="str">
            <v>CMBS Diversified (Conduit + CTL)</v>
          </cell>
          <cell r="BH65">
            <v>40725</v>
          </cell>
          <cell r="BI65" t="str">
            <v>BBB</v>
          </cell>
          <cell r="BJ65">
            <v>0.3</v>
          </cell>
          <cell r="BK65">
            <v>0.35</v>
          </cell>
          <cell r="BL65">
            <v>0.4</v>
          </cell>
          <cell r="BM65">
            <v>0.45</v>
          </cell>
          <cell r="BN65">
            <v>0.5</v>
          </cell>
          <cell r="BO65" t="str">
            <v>BBB-</v>
          </cell>
          <cell r="BP65" t="str">
            <v>BBB-</v>
          </cell>
          <cell r="BQ65">
            <v>7.26</v>
          </cell>
          <cell r="BR65">
            <v>1</v>
          </cell>
          <cell r="BS65">
            <v>53</v>
          </cell>
          <cell r="BT65" t="str">
            <v>IG</v>
          </cell>
          <cell r="BU65" t="str">
            <v>Sub</v>
          </cell>
          <cell r="BV65" t="str">
            <v>ABS Mezzanine IG ( &lt; 10%)</v>
          </cell>
          <cell r="BW65" t="str">
            <v>CMBS</v>
          </cell>
          <cell r="BX65" t="str">
            <v>Conduit</v>
          </cell>
          <cell r="BY65">
            <v>42238.52</v>
          </cell>
          <cell r="BZ65">
            <v>7.26</v>
          </cell>
          <cell r="CA65" t="str">
            <v>BBB-</v>
          </cell>
          <cell r="CB65">
            <v>2</v>
          </cell>
          <cell r="CC65" t="str">
            <v>CMBS - Conduit</v>
          </cell>
          <cell r="CD65">
            <v>2</v>
          </cell>
          <cell r="CE65">
            <v>2</v>
          </cell>
          <cell r="CF65">
            <v>1</v>
          </cell>
          <cell r="CG65">
            <v>0</v>
          </cell>
          <cell r="CH65">
            <v>0</v>
          </cell>
          <cell r="CI65">
            <v>0.2</v>
          </cell>
          <cell r="CJ65">
            <v>0.2</v>
          </cell>
          <cell r="CK65">
            <v>0.3</v>
          </cell>
          <cell r="CL65">
            <v>0.4</v>
          </cell>
          <cell r="CM65">
            <v>0.4</v>
          </cell>
          <cell r="CN65">
            <v>20</v>
          </cell>
          <cell r="CP65" t="str">
            <v>JPMCC</v>
          </cell>
          <cell r="CQ65" t="str">
            <v>3/1/2004</v>
          </cell>
          <cell r="CR65" t="str">
            <v>GMACC</v>
          </cell>
          <cell r="CS65" t="str">
            <v>GCMC</v>
          </cell>
          <cell r="CT65">
            <v>1</v>
          </cell>
          <cell r="CU65">
            <v>0</v>
          </cell>
          <cell r="CV65" t="str">
            <v>Sub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38077</v>
          </cell>
          <cell r="DF65">
            <v>115</v>
          </cell>
          <cell r="DG65">
            <v>0</v>
          </cell>
          <cell r="DH65">
            <v>1</v>
          </cell>
          <cell r="DI65">
            <v>3000000</v>
          </cell>
          <cell r="DJ65">
            <v>115</v>
          </cell>
          <cell r="DK65">
            <v>3014895.0000000005</v>
          </cell>
          <cell r="DL65">
            <v>3014895.0000000005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3000000</v>
          </cell>
          <cell r="DT65">
            <v>0</v>
          </cell>
          <cell r="DU65" t="b">
            <v>1</v>
          </cell>
          <cell r="DV65" t="str">
            <v>46625M2S7 MTGE</v>
          </cell>
          <cell r="DW65" t="str">
            <v>JPMCC 2004-CB8 H</v>
          </cell>
          <cell r="DX65" t="str">
            <v>JP MORGAN CHASE COMMERCIAL MORTGAGE SEC CORP</v>
          </cell>
          <cell r="DY65">
            <v>1.5</v>
          </cell>
          <cell r="DZ65">
            <v>1</v>
          </cell>
          <cell r="EA65" t="str">
            <v>3/1/2004</v>
          </cell>
          <cell r="EB65">
            <v>5.4557000000000002</v>
          </cell>
          <cell r="EC65" t="str">
            <v>#N/A N Ap</v>
          </cell>
          <cell r="ED65" t="str">
            <v>GCMC</v>
          </cell>
          <cell r="EE65" t="str">
            <v>Baa3e</v>
          </cell>
          <cell r="EF65" t="str">
            <v>#N/A N Ap</v>
          </cell>
          <cell r="EG65" t="str">
            <v>BBB-</v>
          </cell>
          <cell r="EH65" t="str">
            <v>#N/A N Ap</v>
          </cell>
          <cell r="EI65" t="str">
            <v>#N/A N Ap</v>
          </cell>
          <cell r="EJ65" t="str">
            <v>#N/A N Ap</v>
          </cell>
          <cell r="EK65" t="str">
            <v>6/30/2004</v>
          </cell>
          <cell r="EL65" t="str">
            <v>11 DAYS</v>
          </cell>
          <cell r="EM65" t="str">
            <v>7/12/2004</v>
          </cell>
          <cell r="EN65" t="str">
            <v>8/12/2004</v>
          </cell>
          <cell r="EO65" t="str">
            <v>6/1/2004</v>
          </cell>
          <cell r="EP65" t="str">
            <v>6/30/2004</v>
          </cell>
          <cell r="EQ65" t="str">
            <v>1/12/2039</v>
          </cell>
          <cell r="ER65" t="str">
            <v>#N/A Fld</v>
          </cell>
          <cell r="ES65" t="str">
            <v>7/1/2004</v>
          </cell>
          <cell r="ET65">
            <v>11.18</v>
          </cell>
          <cell r="EU65">
            <v>0</v>
          </cell>
          <cell r="EV65" t="str">
            <v>CPY</v>
          </cell>
          <cell r="EW65" t="str">
            <v>To Worst</v>
          </cell>
          <cell r="EY65" t="str">
            <v>7/1/2004</v>
          </cell>
          <cell r="EZ65">
            <v>0</v>
          </cell>
          <cell r="FA65">
            <v>0</v>
          </cell>
          <cell r="FB65">
            <v>0</v>
          </cell>
          <cell r="FC65">
            <v>38180</v>
          </cell>
          <cell r="FD65">
            <v>2</v>
          </cell>
          <cell r="FE65">
            <v>38211</v>
          </cell>
          <cell r="FF65">
            <v>11</v>
          </cell>
          <cell r="FG65">
            <v>38169</v>
          </cell>
          <cell r="FH65">
            <v>38139</v>
          </cell>
          <cell r="FI65">
            <v>0</v>
          </cell>
          <cell r="FJ65">
            <v>0</v>
          </cell>
          <cell r="FK65" t="b">
            <v>1</v>
          </cell>
          <cell r="FL65" t="str">
            <v>46625M2S7</v>
          </cell>
          <cell r="FM65">
            <v>5.2813299999999994E-2</v>
          </cell>
          <cell r="FN65">
            <v>0</v>
          </cell>
          <cell r="FO65">
            <v>3014895.0000000005</v>
          </cell>
          <cell r="FP65">
            <v>3014895.0000000005</v>
          </cell>
          <cell r="FQ65">
            <v>0</v>
          </cell>
          <cell r="FR65">
            <v>3014895.0000000005</v>
          </cell>
          <cell r="FS65">
            <v>0</v>
          </cell>
          <cell r="FT65">
            <v>0</v>
          </cell>
          <cell r="FU65">
            <v>0</v>
          </cell>
          <cell r="FX65">
            <v>610</v>
          </cell>
        </row>
        <row r="66">
          <cell r="A66">
            <v>59</v>
          </cell>
          <cell r="B66" t="str">
            <v>421946AF1</v>
          </cell>
          <cell r="C66" t="str">
            <v>HEALTHCARE REALTY TRUST</v>
          </cell>
          <cell r="D66">
            <v>6000000</v>
          </cell>
          <cell r="E66">
            <v>1</v>
          </cell>
          <cell r="F66">
            <v>6000000</v>
          </cell>
          <cell r="G66">
            <v>1.4999999999999999E-2</v>
          </cell>
          <cell r="H66" t="str">
            <v>REIT</v>
          </cell>
          <cell r="I66" t="str">
            <v>Bullet</v>
          </cell>
          <cell r="J66">
            <v>106</v>
          </cell>
          <cell r="K66">
            <v>0.99497999999999998</v>
          </cell>
          <cell r="L66" t="str">
            <v>Baa3</v>
          </cell>
          <cell r="O66" t="str">
            <v>BBB-</v>
          </cell>
          <cell r="R66" t="str">
            <v>BBB</v>
          </cell>
          <cell r="S66">
            <v>9.7555555555555564</v>
          </cell>
          <cell r="T66">
            <v>9.75</v>
          </cell>
          <cell r="U66">
            <v>9.7555555555555564</v>
          </cell>
          <cell r="V66">
            <v>9.7555555555555564</v>
          </cell>
          <cell r="W66">
            <v>2</v>
          </cell>
          <cell r="X66">
            <v>5.1249999999999997E-2</v>
          </cell>
          <cell r="Y66">
            <v>0</v>
          </cell>
          <cell r="Z66">
            <v>41730</v>
          </cell>
          <cell r="AB66">
            <v>9.75</v>
          </cell>
          <cell r="AC66">
            <v>9.7555555555555564</v>
          </cell>
          <cell r="AD66">
            <v>10</v>
          </cell>
          <cell r="AE66">
            <v>6.275E-2</v>
          </cell>
          <cell r="AF66">
            <v>6.2754000000000004E-2</v>
          </cell>
          <cell r="AG66">
            <v>6.293E-2</v>
          </cell>
          <cell r="AH66">
            <v>3.1376999999999988E-2</v>
          </cell>
          <cell r="AI66">
            <v>0</v>
          </cell>
          <cell r="AJ66">
            <v>500</v>
          </cell>
          <cell r="AK66">
            <v>1</v>
          </cell>
          <cell r="AL66">
            <v>0</v>
          </cell>
          <cell r="AM66" t="str">
            <v>Baa3</v>
          </cell>
          <cell r="AN66">
            <v>40</v>
          </cell>
          <cell r="AO66" t="str">
            <v>REITS- Healthcare</v>
          </cell>
          <cell r="AP66" t="str">
            <v>REITS- Healthcare</v>
          </cell>
          <cell r="AQ66">
            <v>0</v>
          </cell>
          <cell r="AR66" t="str">
            <v>Baa3</v>
          </cell>
          <cell r="AS66" t="str">
            <v>Baa3</v>
          </cell>
          <cell r="AT66" t="str">
            <v>Baa3</v>
          </cell>
          <cell r="AU66">
            <v>0.1</v>
          </cell>
          <cell r="AV66">
            <v>610</v>
          </cell>
          <cell r="AW66">
            <v>3.3550000000000003E-2</v>
          </cell>
          <cell r="AX66">
            <v>3.7277777777777778E-2</v>
          </cell>
          <cell r="AY66">
            <v>3.6487732024409629E-2</v>
          </cell>
          <cell r="AZ66">
            <v>0</v>
          </cell>
          <cell r="BA66">
            <v>38076</v>
          </cell>
          <cell r="BB66" t="str">
            <v>HEALTHCARE REALTY TRUST</v>
          </cell>
          <cell r="BC66" t="str">
            <v>HEALTHCARE REALTY TRUST</v>
          </cell>
          <cell r="BD66" t="str">
            <v>BBB-</v>
          </cell>
          <cell r="BE66">
            <v>610</v>
          </cell>
          <cell r="BF66">
            <v>55</v>
          </cell>
          <cell r="BG66" t="str">
            <v>REITs and REOCs</v>
          </cell>
          <cell r="BH66">
            <v>40725</v>
          </cell>
          <cell r="BI66" t="str">
            <v>BBB</v>
          </cell>
          <cell r="BJ66">
            <v>0.4</v>
          </cell>
          <cell r="BK66">
            <v>0.4</v>
          </cell>
          <cell r="BL66">
            <v>0.4</v>
          </cell>
          <cell r="BM66">
            <v>0.4</v>
          </cell>
          <cell r="BN66">
            <v>0.4</v>
          </cell>
          <cell r="BO66"/>
          <cell r="BP66" t="str">
            <v>BBB</v>
          </cell>
          <cell r="BQ66">
            <v>3.74</v>
          </cell>
          <cell r="BR66">
            <v>1</v>
          </cell>
          <cell r="BS66">
            <v>54</v>
          </cell>
          <cell r="BT66" t="str">
            <v>IG</v>
          </cell>
          <cell r="BU66" t="str">
            <v>Sub</v>
          </cell>
          <cell r="BV66" t="str">
            <v>REITS</v>
          </cell>
          <cell r="BW66" t="str">
            <v>REIT</v>
          </cell>
          <cell r="BX66" t="str">
            <v>Healthcare</v>
          </cell>
          <cell r="BY66">
            <v>41720.022222222222</v>
          </cell>
          <cell r="BZ66">
            <v>3.74</v>
          </cell>
          <cell r="CA66" t="str">
            <v>BBB</v>
          </cell>
          <cell r="CB66">
            <v>21</v>
          </cell>
          <cell r="CC66" t="str">
            <v>REIT - Health Care</v>
          </cell>
          <cell r="CD66">
            <v>2</v>
          </cell>
          <cell r="CE66">
            <v>2</v>
          </cell>
          <cell r="CF66">
            <v>1</v>
          </cell>
          <cell r="CG66">
            <v>0</v>
          </cell>
          <cell r="CH66">
            <v>0</v>
          </cell>
          <cell r="CI66">
            <v>0.5</v>
          </cell>
          <cell r="CJ66">
            <v>0.5</v>
          </cell>
          <cell r="CK66">
            <v>0.5</v>
          </cell>
          <cell r="CL66">
            <v>0.6</v>
          </cell>
          <cell r="CM66">
            <v>0.6</v>
          </cell>
          <cell r="CN66">
            <v>14</v>
          </cell>
          <cell r="CP66" t="str">
            <v>HEALTHCARE</v>
          </cell>
          <cell r="CQ66" t="str">
            <v>3/30/2004</v>
          </cell>
          <cell r="CR66" t="str">
            <v>NA</v>
          </cell>
          <cell r="CS66" t="str">
            <v>#N/A N Ap</v>
          </cell>
          <cell r="CT66">
            <v>1</v>
          </cell>
          <cell r="CU66">
            <v>0</v>
          </cell>
          <cell r="CV66" t="str">
            <v>Senior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38076</v>
          </cell>
          <cell r="DF66">
            <v>106</v>
          </cell>
          <cell r="DG66">
            <v>0</v>
          </cell>
          <cell r="DH66">
            <v>1</v>
          </cell>
          <cell r="DI66">
            <v>6000000</v>
          </cell>
          <cell r="DJ66">
            <v>106</v>
          </cell>
          <cell r="DK66">
            <v>5969880</v>
          </cell>
          <cell r="DL66">
            <v>6046755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6000000</v>
          </cell>
          <cell r="DT66">
            <v>0</v>
          </cell>
          <cell r="DU66" t="b">
            <v>1</v>
          </cell>
          <cell r="DV66" t="str">
            <v>421946AF1 CORP</v>
          </cell>
          <cell r="DW66" t="str">
            <v>HEALTHCARE REALTY TRUST</v>
          </cell>
          <cell r="DX66" t="str">
            <v>HEALTHCARE REALTY TRUST</v>
          </cell>
          <cell r="DY66" t="str">
            <v>#N/A N Ap</v>
          </cell>
          <cell r="DZ66">
            <v>1</v>
          </cell>
          <cell r="EA66" t="str">
            <v>3/30/2004</v>
          </cell>
          <cell r="EB66">
            <v>5.125</v>
          </cell>
          <cell r="EC66" t="str">
            <v>#N/A N Ap</v>
          </cell>
          <cell r="ED66" t="str">
            <v>#N/A N Ap</v>
          </cell>
          <cell r="EE66" t="str">
            <v>Baa3</v>
          </cell>
          <cell r="EF66" t="str">
            <v>#N/A N Ap</v>
          </cell>
          <cell r="EG66" t="str">
            <v>BBB-</v>
          </cell>
          <cell r="EH66" t="str">
            <v>#N/A N Ap</v>
          </cell>
          <cell r="EI66" t="str">
            <v>BBB</v>
          </cell>
          <cell r="EJ66" t="str">
            <v>#N/A N Ap</v>
          </cell>
          <cell r="EK66" t="str">
            <v>#N/A N Ap</v>
          </cell>
          <cell r="EL66" t="str">
            <v>#N/A N Ap</v>
          </cell>
          <cell r="EM66" t="str">
            <v>3/30/2004</v>
          </cell>
          <cell r="EN66" t="str">
            <v>10/1/2004</v>
          </cell>
          <cell r="EO66" t="str">
            <v>#N/A N Ap</v>
          </cell>
          <cell r="EP66" t="str">
            <v>#N/A N Ap</v>
          </cell>
          <cell r="EQ66" t="str">
            <v>4/1/2014</v>
          </cell>
          <cell r="ER66" t="str">
            <v>#N/A Fld</v>
          </cell>
          <cell r="ES66" t="str">
            <v>7/1/2004</v>
          </cell>
          <cell r="ET66" t="str">
            <v>#N/A N Ap</v>
          </cell>
          <cell r="EU66" t="str">
            <v>#N/A N Ap</v>
          </cell>
          <cell r="EV66" t="str">
            <v>#N/A N Ap</v>
          </cell>
          <cell r="EW66" t="str">
            <v>#N/A N Ap</v>
          </cell>
          <cell r="EY66" t="str">
            <v>7/1/2004</v>
          </cell>
          <cell r="EZ66">
            <v>1.2954861099999999</v>
          </cell>
          <cell r="FA66">
            <v>91</v>
          </cell>
          <cell r="FB66">
            <v>77729.166599999997</v>
          </cell>
          <cell r="FC66">
            <v>38261</v>
          </cell>
          <cell r="FD66">
            <v>6</v>
          </cell>
          <cell r="FE66">
            <v>38261</v>
          </cell>
          <cell r="FF66">
            <v>0</v>
          </cell>
          <cell r="FG66">
            <v>38078</v>
          </cell>
          <cell r="FH66">
            <v>37895</v>
          </cell>
          <cell r="FI66">
            <v>90</v>
          </cell>
          <cell r="FJ66">
            <v>90</v>
          </cell>
          <cell r="FK66" t="b">
            <v>0</v>
          </cell>
          <cell r="FL66" t="str">
            <v>421946AF1</v>
          </cell>
          <cell r="FM66">
            <v>5.1249999999999997E-2</v>
          </cell>
          <cell r="FN66">
            <v>76875</v>
          </cell>
          <cell r="FO66">
            <v>5969880</v>
          </cell>
          <cell r="FP66">
            <v>6046755</v>
          </cell>
          <cell r="FQ66">
            <v>0</v>
          </cell>
          <cell r="FR66">
            <v>5969880</v>
          </cell>
          <cell r="FS66">
            <v>76875</v>
          </cell>
          <cell r="FT66">
            <v>0</v>
          </cell>
          <cell r="FU66">
            <v>0</v>
          </cell>
          <cell r="FX66">
            <v>610</v>
          </cell>
        </row>
        <row r="67">
          <cell r="A67">
            <v>60</v>
          </cell>
          <cell r="B67" t="str">
            <v>42725MAA5</v>
          </cell>
          <cell r="C67" t="str">
            <v>HERITGAE PROPERTY INV TR</v>
          </cell>
          <cell r="D67">
            <v>8000000</v>
          </cell>
          <cell r="E67">
            <v>1</v>
          </cell>
          <cell r="F67">
            <v>8000000</v>
          </cell>
          <cell r="G67">
            <v>0.02</v>
          </cell>
          <cell r="H67" t="str">
            <v>REIT</v>
          </cell>
          <cell r="I67" t="str">
            <v>Bullet</v>
          </cell>
          <cell r="J67">
            <v>97</v>
          </cell>
          <cell r="K67">
            <v>0.99138999999999999</v>
          </cell>
          <cell r="L67" t="str">
            <v>Baa3</v>
          </cell>
          <cell r="O67" t="str">
            <v>BBB-</v>
          </cell>
          <cell r="R67" t="str">
            <v>NA</v>
          </cell>
          <cell r="S67">
            <v>9.7944444444444443</v>
          </cell>
          <cell r="T67">
            <v>9.7888888888888896</v>
          </cell>
          <cell r="U67">
            <v>9.7944444444444443</v>
          </cell>
          <cell r="V67">
            <v>9.7944444444444443</v>
          </cell>
          <cell r="W67">
            <v>2</v>
          </cell>
          <cell r="X67">
            <v>5.1249999999999997E-2</v>
          </cell>
          <cell r="Y67">
            <v>0</v>
          </cell>
          <cell r="Z67">
            <v>41744</v>
          </cell>
          <cell r="AB67">
            <v>9.75</v>
          </cell>
          <cell r="AC67">
            <v>9.7944444444444443</v>
          </cell>
          <cell r="AD67">
            <v>10</v>
          </cell>
          <cell r="AE67">
            <v>6.1850000000000002E-2</v>
          </cell>
          <cell r="AF67">
            <v>6.1882E-2</v>
          </cell>
          <cell r="AG67">
            <v>6.2029999999999995E-2</v>
          </cell>
          <cell r="AH67">
            <v>3.0941000000000107E-2</v>
          </cell>
          <cell r="AI67">
            <v>0</v>
          </cell>
          <cell r="AJ67">
            <v>12</v>
          </cell>
          <cell r="AK67">
            <v>0.5</v>
          </cell>
          <cell r="AL67">
            <v>12</v>
          </cell>
          <cell r="AM67" t="str">
            <v>Baa3</v>
          </cell>
          <cell r="AN67">
            <v>38</v>
          </cell>
          <cell r="AO67" t="str">
            <v>REITS- Retail</v>
          </cell>
          <cell r="AP67" t="str">
            <v>REITS- Retail</v>
          </cell>
          <cell r="AQ67">
            <v>0</v>
          </cell>
          <cell r="AR67" t="str">
            <v>Baa3</v>
          </cell>
          <cell r="AS67" t="str">
            <v>Baa3</v>
          </cell>
          <cell r="AT67" t="str">
            <v>Baa3</v>
          </cell>
          <cell r="AU67">
            <v>0.4</v>
          </cell>
          <cell r="AV67">
            <v>610</v>
          </cell>
          <cell r="AW67">
            <v>3.3550000000000003E-2</v>
          </cell>
          <cell r="AX67">
            <v>5.5916666666666677E-2</v>
          </cell>
          <cell r="AY67">
            <v>5.4920240761890331E-2</v>
          </cell>
          <cell r="AZ67">
            <v>0</v>
          </cell>
          <cell r="BA67">
            <v>38078</v>
          </cell>
          <cell r="BB67" t="str">
            <v>HERITGAE PROPERTY INV TR</v>
          </cell>
          <cell r="BC67" t="str">
            <v>HERITGAE PROPERTY INV TR</v>
          </cell>
          <cell r="BD67" t="str">
            <v>BBB-</v>
          </cell>
          <cell r="BE67">
            <v>610</v>
          </cell>
          <cell r="BF67">
            <v>55</v>
          </cell>
          <cell r="BG67" t="str">
            <v>REITs and REOCs</v>
          </cell>
          <cell r="BH67">
            <v>40725</v>
          </cell>
          <cell r="BI67" t="str">
            <v>BBB</v>
          </cell>
          <cell r="BJ67">
            <v>0.4</v>
          </cell>
          <cell r="BK67">
            <v>0.4</v>
          </cell>
          <cell r="BL67">
            <v>0.4</v>
          </cell>
          <cell r="BM67">
            <v>0.4</v>
          </cell>
          <cell r="BN67">
            <v>0.4</v>
          </cell>
          <cell r="BO67" t="str">
            <v>BBB-</v>
          </cell>
          <cell r="BP67" t="str">
            <v>BBB-</v>
          </cell>
          <cell r="BQ67">
            <v>7.26</v>
          </cell>
          <cell r="BR67">
            <v>1</v>
          </cell>
          <cell r="BS67">
            <v>55</v>
          </cell>
          <cell r="BT67" t="str">
            <v>IG</v>
          </cell>
          <cell r="BU67" t="str">
            <v>Sub</v>
          </cell>
          <cell r="BV67" t="str">
            <v>REITS</v>
          </cell>
          <cell r="BW67" t="str">
            <v>REIT</v>
          </cell>
          <cell r="BX67" t="str">
            <v>Retail</v>
          </cell>
          <cell r="BY67">
            <v>41734.177777777775</v>
          </cell>
          <cell r="BZ67">
            <v>7.26</v>
          </cell>
          <cell r="CA67" t="str">
            <v>BBB-</v>
          </cell>
          <cell r="CB67">
            <v>22</v>
          </cell>
          <cell r="CC67" t="str">
            <v>REIT - Retail</v>
          </cell>
          <cell r="CD67">
            <v>2</v>
          </cell>
          <cell r="CE67">
            <v>2</v>
          </cell>
          <cell r="CF67">
            <v>1</v>
          </cell>
          <cell r="CG67">
            <v>0</v>
          </cell>
          <cell r="CH67">
            <v>0</v>
          </cell>
          <cell r="CI67">
            <v>0.5</v>
          </cell>
          <cell r="CJ67">
            <v>0.5</v>
          </cell>
          <cell r="CK67">
            <v>0.5</v>
          </cell>
          <cell r="CL67">
            <v>0.6</v>
          </cell>
          <cell r="CM67">
            <v>0.6</v>
          </cell>
          <cell r="CN67">
            <v>20</v>
          </cell>
          <cell r="CP67" t="str">
            <v>HERITGAE</v>
          </cell>
          <cell r="CQ67" t="str">
            <v>4/1/2004</v>
          </cell>
          <cell r="CR67" t="str">
            <v>NA</v>
          </cell>
          <cell r="CS67" t="str">
            <v>#N/A N Ap</v>
          </cell>
          <cell r="CT67">
            <v>1</v>
          </cell>
          <cell r="CU67">
            <v>0</v>
          </cell>
          <cell r="CV67" t="str">
            <v>Senior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38078</v>
          </cell>
          <cell r="DF67">
            <v>97</v>
          </cell>
          <cell r="DG67">
            <v>0</v>
          </cell>
          <cell r="DH67">
            <v>1</v>
          </cell>
          <cell r="DI67">
            <v>8000000</v>
          </cell>
          <cell r="DJ67">
            <v>97</v>
          </cell>
          <cell r="DK67">
            <v>7931120</v>
          </cell>
          <cell r="DL67">
            <v>8017675.555555556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8000000</v>
          </cell>
          <cell r="DT67">
            <v>0</v>
          </cell>
          <cell r="DU67" t="b">
            <v>1</v>
          </cell>
          <cell r="DV67" t="str">
            <v>42725MAA5 CORP</v>
          </cell>
          <cell r="DW67" t="str">
            <v>HERITGAE PROPERTY INV TR</v>
          </cell>
          <cell r="DX67" t="str">
            <v>HERITGAE PROPERTY INV TR</v>
          </cell>
          <cell r="DY67" t="str">
            <v>#N/A N Ap</v>
          </cell>
          <cell r="DZ67">
            <v>1</v>
          </cell>
          <cell r="EA67" t="str">
            <v>4/1/2004</v>
          </cell>
          <cell r="EB67">
            <v>5.125</v>
          </cell>
          <cell r="EC67" t="str">
            <v>#N/A N Ap</v>
          </cell>
          <cell r="ED67" t="str">
            <v>#N/A N Ap</v>
          </cell>
          <cell r="EE67" t="str">
            <v>Baa3</v>
          </cell>
          <cell r="EF67" t="str">
            <v>#N/A N Ap</v>
          </cell>
          <cell r="EG67" t="str">
            <v>BBB-</v>
          </cell>
          <cell r="EH67" t="str">
            <v>#N/A N Ap</v>
          </cell>
          <cell r="EI67" t="str">
            <v>NA</v>
          </cell>
          <cell r="EJ67" t="str">
            <v>#N/A N Ap</v>
          </cell>
          <cell r="EK67" t="str">
            <v>#N/A N Ap</v>
          </cell>
          <cell r="EL67" t="str">
            <v>#N/A N Ap</v>
          </cell>
          <cell r="EM67" t="str">
            <v>4/1/2004</v>
          </cell>
          <cell r="EN67" t="str">
            <v>10/15/2004</v>
          </cell>
          <cell r="EO67" t="str">
            <v>#N/A N Ap</v>
          </cell>
          <cell r="EP67" t="str">
            <v>#N/A N Ap</v>
          </cell>
          <cell r="EQ67" t="str">
            <v>4/15/2014</v>
          </cell>
          <cell r="ER67" t="str">
            <v>#N/A Fld</v>
          </cell>
          <cell r="ES67" t="str">
            <v>7/1/2004</v>
          </cell>
          <cell r="ET67" t="str">
            <v>#N/A N Ap</v>
          </cell>
          <cell r="EU67" t="str">
            <v>#N/A N Ap</v>
          </cell>
          <cell r="EV67" t="str">
            <v>#N/A N Ap</v>
          </cell>
          <cell r="EW67" t="str">
            <v>#N/A N Ap</v>
          </cell>
          <cell r="EY67" t="str">
            <v>7/1/2004</v>
          </cell>
          <cell r="EZ67">
            <v>1.28125</v>
          </cell>
          <cell r="FA67">
            <v>90</v>
          </cell>
          <cell r="FB67">
            <v>102500</v>
          </cell>
          <cell r="FC67">
            <v>38275</v>
          </cell>
          <cell r="FD67">
            <v>6</v>
          </cell>
          <cell r="FE67">
            <v>38275</v>
          </cell>
          <cell r="FF67">
            <v>0</v>
          </cell>
          <cell r="FG67">
            <v>38092</v>
          </cell>
          <cell r="FH67">
            <v>37909</v>
          </cell>
          <cell r="FI67">
            <v>76</v>
          </cell>
          <cell r="FJ67">
            <v>76</v>
          </cell>
          <cell r="FK67" t="b">
            <v>0</v>
          </cell>
          <cell r="FL67" t="str">
            <v>42725MAA5</v>
          </cell>
          <cell r="FM67">
            <v>5.1249999999999997E-2</v>
          </cell>
          <cell r="FN67">
            <v>86555.555555555547</v>
          </cell>
          <cell r="FO67">
            <v>7931120</v>
          </cell>
          <cell r="FP67">
            <v>8017675.555555556</v>
          </cell>
          <cell r="FQ67">
            <v>0</v>
          </cell>
          <cell r="FR67">
            <v>7931120</v>
          </cell>
          <cell r="FS67">
            <v>86555.555555555547</v>
          </cell>
          <cell r="FT67">
            <v>0</v>
          </cell>
          <cell r="FU67">
            <v>0</v>
          </cell>
          <cell r="FX67">
            <v>610</v>
          </cell>
        </row>
        <row r="68">
          <cell r="A68">
            <v>61</v>
          </cell>
          <cell r="B68" t="str">
            <v>195891AF3</v>
          </cell>
          <cell r="C68" t="str">
            <v>COLONIAL REALTY LP</v>
          </cell>
          <cell r="D68">
            <v>5500000</v>
          </cell>
          <cell r="E68">
            <v>1</v>
          </cell>
          <cell r="F68">
            <v>5500000</v>
          </cell>
          <cell r="G68">
            <v>1.375E-2</v>
          </cell>
          <cell r="H68" t="str">
            <v>REIT</v>
          </cell>
          <cell r="I68" t="str">
            <v>Bullet</v>
          </cell>
          <cell r="J68">
            <v>103</v>
          </cell>
          <cell r="K68">
            <v>0.99894000000000005</v>
          </cell>
          <cell r="L68" t="str">
            <v>Baa3</v>
          </cell>
          <cell r="O68" t="str">
            <v>BBB-</v>
          </cell>
          <cell r="R68" t="str">
            <v>NA</v>
          </cell>
          <cell r="S68">
            <v>6.7555555555555555</v>
          </cell>
          <cell r="T68">
            <v>6.75</v>
          </cell>
          <cell r="U68">
            <v>6.7555555555555555</v>
          </cell>
          <cell r="V68">
            <v>6.7555555555555555</v>
          </cell>
          <cell r="W68">
            <v>2</v>
          </cell>
          <cell r="X68">
            <v>4.8000000000000001E-2</v>
          </cell>
          <cell r="Y68">
            <v>0</v>
          </cell>
          <cell r="Z68">
            <v>40634</v>
          </cell>
          <cell r="AB68">
            <v>6.75</v>
          </cell>
          <cell r="AC68">
            <v>6.7555555555555555</v>
          </cell>
          <cell r="AD68">
            <v>7</v>
          </cell>
          <cell r="AE68">
            <v>5.8450000000000002E-2</v>
          </cell>
          <cell r="AF68">
            <v>5.8459555555555556E-2</v>
          </cell>
          <cell r="AG68">
            <v>5.8880000000000002E-2</v>
          </cell>
          <cell r="AH68">
            <v>2.9229777777777688E-2</v>
          </cell>
          <cell r="AI68">
            <v>0</v>
          </cell>
          <cell r="AJ68">
            <v>500</v>
          </cell>
          <cell r="AK68">
            <v>1</v>
          </cell>
          <cell r="AL68">
            <v>0</v>
          </cell>
          <cell r="AM68" t="str">
            <v>Baa3</v>
          </cell>
          <cell r="AN68">
            <v>42</v>
          </cell>
          <cell r="AO68" t="str">
            <v>REITS- Diversified</v>
          </cell>
          <cell r="AP68" t="str">
            <v>REITS- Diversified</v>
          </cell>
          <cell r="AQ68">
            <v>0</v>
          </cell>
          <cell r="AR68" t="str">
            <v>Baa3</v>
          </cell>
          <cell r="AS68" t="str">
            <v>Baa3</v>
          </cell>
          <cell r="AT68" t="str">
            <v>Baa3</v>
          </cell>
          <cell r="AU68">
            <v>0.4</v>
          </cell>
          <cell r="AV68">
            <v>610</v>
          </cell>
          <cell r="AW68">
            <v>2.3814999999999999E-2</v>
          </cell>
          <cell r="AX68">
            <v>3.9691666666666667E-2</v>
          </cell>
          <cell r="AY68">
            <v>3.8283498357027455E-2</v>
          </cell>
          <cell r="AZ68">
            <v>0</v>
          </cell>
          <cell r="BA68">
            <v>38079</v>
          </cell>
          <cell r="BB68" t="str">
            <v>COLONIAL REALTY LP</v>
          </cell>
          <cell r="BC68" t="str">
            <v>COLONIAL REALTY LP</v>
          </cell>
          <cell r="BD68" t="str">
            <v>BBB-</v>
          </cell>
          <cell r="BE68">
            <v>610</v>
          </cell>
          <cell r="BF68">
            <v>55</v>
          </cell>
          <cell r="BG68" t="str">
            <v>REITs and REOCs</v>
          </cell>
          <cell r="BH68">
            <v>40725</v>
          </cell>
          <cell r="BI68" t="str">
            <v>BBB</v>
          </cell>
          <cell r="BJ68">
            <v>0.4</v>
          </cell>
          <cell r="BK68">
            <v>0.4</v>
          </cell>
          <cell r="BL68">
            <v>0.4</v>
          </cell>
          <cell r="BM68">
            <v>0.4</v>
          </cell>
          <cell r="BN68">
            <v>0.4</v>
          </cell>
          <cell r="BO68" t="str">
            <v>BBB-</v>
          </cell>
          <cell r="BP68" t="str">
            <v>BBB-</v>
          </cell>
          <cell r="BQ68">
            <v>7.26</v>
          </cell>
          <cell r="BR68">
            <v>1</v>
          </cell>
          <cell r="BS68">
            <v>56</v>
          </cell>
          <cell r="BT68" t="str">
            <v>IG</v>
          </cell>
          <cell r="BU68" t="str">
            <v>Sub</v>
          </cell>
          <cell r="BV68" t="str">
            <v>REITS</v>
          </cell>
          <cell r="BW68" t="str">
            <v>REIT</v>
          </cell>
          <cell r="BX68" t="str">
            <v>Diversified</v>
          </cell>
          <cell r="BY68">
            <v>40628.022222222222</v>
          </cell>
          <cell r="BZ68">
            <v>7.26</v>
          </cell>
          <cell r="CA68" t="str">
            <v>BBB-</v>
          </cell>
          <cell r="CB68">
            <v>26</v>
          </cell>
          <cell r="CC68" t="str">
            <v>REIT - Diversified</v>
          </cell>
          <cell r="CD68">
            <v>2</v>
          </cell>
          <cell r="CE68">
            <v>2</v>
          </cell>
          <cell r="CF68">
            <v>1</v>
          </cell>
          <cell r="CG68">
            <v>0</v>
          </cell>
          <cell r="CH68">
            <v>0</v>
          </cell>
          <cell r="CI68">
            <v>0.5</v>
          </cell>
          <cell r="CJ68">
            <v>0.5</v>
          </cell>
          <cell r="CK68">
            <v>0.5</v>
          </cell>
          <cell r="CL68">
            <v>0.6</v>
          </cell>
          <cell r="CM68">
            <v>0.6</v>
          </cell>
          <cell r="CN68">
            <v>20</v>
          </cell>
          <cell r="CP68" t="str">
            <v>COLONIAL</v>
          </cell>
          <cell r="CQ68" t="str">
            <v>4/2/2004</v>
          </cell>
          <cell r="CR68" t="str">
            <v>NA</v>
          </cell>
          <cell r="CS68" t="str">
            <v>#N/A N Ap</v>
          </cell>
          <cell r="CT68">
            <v>1</v>
          </cell>
          <cell r="CU68">
            <v>0</v>
          </cell>
          <cell r="CV68" t="str">
            <v>Senior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38079</v>
          </cell>
          <cell r="DF68">
            <v>103</v>
          </cell>
          <cell r="DG68">
            <v>0</v>
          </cell>
          <cell r="DH68">
            <v>1</v>
          </cell>
          <cell r="DI68">
            <v>5500000</v>
          </cell>
          <cell r="DJ68">
            <v>103</v>
          </cell>
          <cell r="DK68">
            <v>5494170</v>
          </cell>
          <cell r="DL68">
            <v>5560170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5500000</v>
          </cell>
          <cell r="DT68">
            <v>0</v>
          </cell>
          <cell r="DU68" t="b">
            <v>1</v>
          </cell>
          <cell r="DV68" t="str">
            <v>195891AF3 CORP</v>
          </cell>
          <cell r="DW68" t="str">
            <v>COLONIAL REALTY LP</v>
          </cell>
          <cell r="DX68" t="str">
            <v>COLONIAL REALTY LP</v>
          </cell>
          <cell r="DY68" t="str">
            <v>#N/A N Ap</v>
          </cell>
          <cell r="DZ68">
            <v>1</v>
          </cell>
          <cell r="EA68" t="str">
            <v>4/2/2004</v>
          </cell>
          <cell r="EB68">
            <v>4.8</v>
          </cell>
          <cell r="EC68" t="str">
            <v>#N/A N Ap</v>
          </cell>
          <cell r="ED68" t="str">
            <v>#N/A N Ap</v>
          </cell>
          <cell r="EE68" t="str">
            <v>Baa3</v>
          </cell>
          <cell r="EF68" t="str">
            <v>#N/A N Ap</v>
          </cell>
          <cell r="EG68" t="str">
            <v>BBB-</v>
          </cell>
          <cell r="EH68" t="str">
            <v>#N/A N Ap</v>
          </cell>
          <cell r="EI68" t="str">
            <v>BBB-</v>
          </cell>
          <cell r="EJ68" t="str">
            <v>#N/A N Ap</v>
          </cell>
          <cell r="EK68" t="str">
            <v>#N/A N Ap</v>
          </cell>
          <cell r="EL68" t="str">
            <v>#N/A N Ap</v>
          </cell>
          <cell r="EM68" t="str">
            <v>4/2/2004</v>
          </cell>
          <cell r="EN68" t="str">
            <v>10/1/2004</v>
          </cell>
          <cell r="EO68" t="str">
            <v>#N/A N Ap</v>
          </cell>
          <cell r="EP68" t="str">
            <v>#N/A N Ap</v>
          </cell>
          <cell r="EQ68" t="str">
            <v>4/1/2011</v>
          </cell>
          <cell r="ER68" t="str">
            <v>#N/A Fld</v>
          </cell>
          <cell r="ES68" t="str">
            <v>7/1/2004</v>
          </cell>
          <cell r="ET68" t="str">
            <v>#N/A N Ap</v>
          </cell>
          <cell r="EU68" t="str">
            <v>#N/A N Ap</v>
          </cell>
          <cell r="EV68" t="str">
            <v>#N/A N Ap</v>
          </cell>
          <cell r="EW68" t="str">
            <v>#N/A N Ap</v>
          </cell>
          <cell r="EY68" t="str">
            <v>7/1/2004</v>
          </cell>
          <cell r="EZ68">
            <v>1.1866666699999999</v>
          </cell>
          <cell r="FA68">
            <v>89</v>
          </cell>
          <cell r="FB68">
            <v>65266.666849999994</v>
          </cell>
          <cell r="FC68">
            <v>38261</v>
          </cell>
          <cell r="FD68">
            <v>6</v>
          </cell>
          <cell r="FE68">
            <v>38261</v>
          </cell>
          <cell r="FF68">
            <v>0</v>
          </cell>
          <cell r="FG68">
            <v>38078</v>
          </cell>
          <cell r="FH68">
            <v>37895</v>
          </cell>
          <cell r="FI68">
            <v>90</v>
          </cell>
          <cell r="FJ68">
            <v>90</v>
          </cell>
          <cell r="FK68" t="b">
            <v>0</v>
          </cell>
          <cell r="FL68" t="str">
            <v>195891AF3</v>
          </cell>
          <cell r="FM68">
            <v>4.8000000000000001E-2</v>
          </cell>
          <cell r="FN68">
            <v>66000</v>
          </cell>
          <cell r="FO68">
            <v>5494170</v>
          </cell>
          <cell r="FP68">
            <v>5560170</v>
          </cell>
          <cell r="FQ68">
            <v>0</v>
          </cell>
          <cell r="FR68">
            <v>5494170</v>
          </cell>
          <cell r="FS68">
            <v>66000</v>
          </cell>
          <cell r="FT68">
            <v>0</v>
          </cell>
          <cell r="FU68">
            <v>0</v>
          </cell>
          <cell r="FX68">
            <v>610</v>
          </cell>
        </row>
        <row r="69">
          <cell r="A69">
            <v>62</v>
          </cell>
          <cell r="B69" t="str">
            <v>22540AFZ6</v>
          </cell>
          <cell r="C69" t="str">
            <v>CSFB 1998-C1 F</v>
          </cell>
          <cell r="D69">
            <v>6000000</v>
          </cell>
          <cell r="E69">
            <v>1</v>
          </cell>
          <cell r="F69">
            <v>6000000</v>
          </cell>
          <cell r="G69">
            <v>1.4999999999999999E-2</v>
          </cell>
          <cell r="H69" t="str">
            <v>CMBS-Conduit</v>
          </cell>
          <cell r="I69" t="str">
            <v>Bullet</v>
          </cell>
          <cell r="J69">
            <v>777</v>
          </cell>
          <cell r="K69">
            <v>0.64988281250000002</v>
          </cell>
          <cell r="L69" t="str">
            <v>NA</v>
          </cell>
          <cell r="M69" t="str">
            <v>B2/B3</v>
          </cell>
          <cell r="O69" t="str">
            <v>B+</v>
          </cell>
          <cell r="R69" t="str">
            <v>NA</v>
          </cell>
          <cell r="S69">
            <v>10.47</v>
          </cell>
          <cell r="T69">
            <v>10.58</v>
          </cell>
          <cell r="U69">
            <v>12.47</v>
          </cell>
          <cell r="V69">
            <v>13.47</v>
          </cell>
          <cell r="W69">
            <v>12</v>
          </cell>
          <cell r="X69">
            <v>0.06</v>
          </cell>
          <cell r="Y69">
            <v>0</v>
          </cell>
          <cell r="Z69">
            <v>51273</v>
          </cell>
          <cell r="AB69">
            <v>10.25</v>
          </cell>
          <cell r="AC69">
            <v>10.47</v>
          </cell>
          <cell r="AD69">
            <v>10.5</v>
          </cell>
          <cell r="AE69">
            <v>0.13029000000000002</v>
          </cell>
          <cell r="AF69">
            <v>0.13050120000000001</v>
          </cell>
          <cell r="AG69">
            <v>0.13053000000000001</v>
          </cell>
          <cell r="AH69">
            <v>1.0590701409731285E-2</v>
          </cell>
          <cell r="AI69">
            <v>0</v>
          </cell>
          <cell r="AJ69">
            <v>24</v>
          </cell>
          <cell r="AK69">
            <v>0</v>
          </cell>
          <cell r="AL69">
            <v>0</v>
          </cell>
          <cell r="AM69" t="str">
            <v>B2/B3</v>
          </cell>
          <cell r="AN69">
            <v>20</v>
          </cell>
          <cell r="AO69" t="str">
            <v>ABS-CMBS Conduit BIG</v>
          </cell>
          <cell r="AP69" t="str">
            <v>ABS-CMBS Conduit</v>
          </cell>
          <cell r="AQ69">
            <v>6.5000000000000002E-2</v>
          </cell>
          <cell r="AR69" t="str">
            <v>B3</v>
          </cell>
          <cell r="AS69" t="str">
            <v>B3</v>
          </cell>
          <cell r="AT69" t="str">
            <v>B3</v>
          </cell>
          <cell r="AU69">
            <v>0.15</v>
          </cell>
          <cell r="AV69">
            <v>3081.0387858642766</v>
          </cell>
          <cell r="AW69">
            <v>0.16945713322253506</v>
          </cell>
          <cell r="AX69">
            <v>0.19936133320298241</v>
          </cell>
          <cell r="AY69">
            <v>0.20629951979918054</v>
          </cell>
          <cell r="AZ69">
            <v>6000000</v>
          </cell>
          <cell r="BA69">
            <v>35957</v>
          </cell>
          <cell r="BB69" t="str">
            <v>CSFB 1998-C1</v>
          </cell>
          <cell r="BC69" t="str">
            <v>CSFB</v>
          </cell>
          <cell r="BD69" t="str">
            <v>B+</v>
          </cell>
          <cell r="BE69">
            <v>2220</v>
          </cell>
          <cell r="BF69">
            <v>53</v>
          </cell>
          <cell r="BG69" t="str">
            <v>CMBS Diversified (Conduit + CTL)</v>
          </cell>
          <cell r="BH69">
            <v>40725</v>
          </cell>
          <cell r="BI69" t="str">
            <v>B</v>
          </cell>
          <cell r="BJ69">
            <v>2.5000000000000001E-2</v>
          </cell>
          <cell r="BK69">
            <v>0.05</v>
          </cell>
          <cell r="BL69">
            <v>0.05</v>
          </cell>
          <cell r="BM69">
            <v>0.1</v>
          </cell>
          <cell r="BN69">
            <v>0.1</v>
          </cell>
          <cell r="BO69" t="str">
            <v>B+</v>
          </cell>
          <cell r="BP69" t="str">
            <v>B+</v>
          </cell>
          <cell r="BQ69">
            <v>22.84</v>
          </cell>
          <cell r="BR69">
            <v>2</v>
          </cell>
          <cell r="BS69">
            <v>7</v>
          </cell>
          <cell r="BT69" t="str">
            <v>Non IG</v>
          </cell>
          <cell r="BU69" t="str">
            <v>Sub</v>
          </cell>
          <cell r="BV69" t="str">
            <v>ABS Non IG ( &lt; 10%)</v>
          </cell>
          <cell r="BW69" t="str">
            <v>CMBS</v>
          </cell>
          <cell r="BX69" t="str">
            <v>Conduit</v>
          </cell>
          <cell r="BY69">
            <v>41980.08</v>
          </cell>
          <cell r="BZ69">
            <v>22.84</v>
          </cell>
          <cell r="CA69" t="str">
            <v>B+</v>
          </cell>
          <cell r="CB69">
            <v>2</v>
          </cell>
          <cell r="CC69" t="str">
            <v>CMBS - Conduit</v>
          </cell>
          <cell r="CD69">
            <v>2</v>
          </cell>
          <cell r="CE69">
            <v>2</v>
          </cell>
          <cell r="CF69">
            <v>2</v>
          </cell>
          <cell r="CG69">
            <v>2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0.05</v>
          </cell>
          <cell r="CN69">
            <v>50</v>
          </cell>
          <cell r="CP69" t="str">
            <v>CSFB</v>
          </cell>
          <cell r="CQ69" t="str">
            <v>6/11/1998</v>
          </cell>
          <cell r="CR69" t="str">
            <v>Orix</v>
          </cell>
          <cell r="CS69" t="str">
            <v>BMCM</v>
          </cell>
          <cell r="CT69">
            <v>1</v>
          </cell>
          <cell r="CU69">
            <v>0</v>
          </cell>
          <cell r="CV69" t="str">
            <v>Sub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38083</v>
          </cell>
          <cell r="DF69">
            <v>777</v>
          </cell>
          <cell r="DG69">
            <v>0</v>
          </cell>
          <cell r="DH69">
            <v>1</v>
          </cell>
          <cell r="DI69">
            <v>6000000</v>
          </cell>
          <cell r="DJ69">
            <v>777</v>
          </cell>
          <cell r="DK69">
            <v>3899296.875</v>
          </cell>
          <cell r="DL69">
            <v>3919296.875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6000000</v>
          </cell>
          <cell r="DU69" t="b">
            <v>1</v>
          </cell>
          <cell r="DV69" t="str">
            <v>22540AFZ6 MTGE</v>
          </cell>
          <cell r="DW69" t="str">
            <v>CSFB 1998-C1 F</v>
          </cell>
          <cell r="DX69" t="str">
            <v>CS FIRST BOSTON MORTGAGE SECURITIES CORP.</v>
          </cell>
          <cell r="DY69">
            <v>6.5</v>
          </cell>
          <cell r="DZ69">
            <v>1</v>
          </cell>
          <cell r="EA69" t="str">
            <v>6/11/1998</v>
          </cell>
          <cell r="EB69">
            <v>6</v>
          </cell>
          <cell r="EC69" t="str">
            <v>#N/A N Ap</v>
          </cell>
          <cell r="ED69" t="str">
            <v>BMCM</v>
          </cell>
          <cell r="EE69" t="str">
            <v>#N/A N Ap</v>
          </cell>
          <cell r="EF69" t="str">
            <v>#N/A N Ap</v>
          </cell>
          <cell r="EG69" t="str">
            <v>B+</v>
          </cell>
          <cell r="EH69" t="str">
            <v>#N/A N Ap</v>
          </cell>
          <cell r="EI69" t="str">
            <v>#N/A N Ap</v>
          </cell>
          <cell r="EJ69" t="str">
            <v>#N/A N Ap</v>
          </cell>
          <cell r="EK69" t="str">
            <v>6/30/2004</v>
          </cell>
          <cell r="EL69" t="str">
            <v>6 DAYS</v>
          </cell>
          <cell r="EM69" t="str">
            <v>6/17/2004</v>
          </cell>
          <cell r="EN69" t="str">
            <v>7/17/2004</v>
          </cell>
          <cell r="EO69" t="str">
            <v>6/11/2004</v>
          </cell>
          <cell r="EP69" t="str">
            <v>7/10/2004</v>
          </cell>
          <cell r="EQ69" t="str">
            <v>5/17/2040</v>
          </cell>
          <cell r="ER69" t="str">
            <v>#N/A Fld</v>
          </cell>
          <cell r="ES69" t="str">
            <v>7/1/2004</v>
          </cell>
          <cell r="ET69">
            <v>10.58</v>
          </cell>
          <cell r="EU69">
            <v>0</v>
          </cell>
          <cell r="EV69" t="str">
            <v>CPY</v>
          </cell>
          <cell r="EW69" t="str">
            <v>To Worst</v>
          </cell>
          <cell r="EY69" t="str">
            <v>7/1/2004</v>
          </cell>
          <cell r="EZ69">
            <v>0.3333333</v>
          </cell>
          <cell r="FA69">
            <v>20</v>
          </cell>
          <cell r="FB69">
            <v>19999.998</v>
          </cell>
          <cell r="FC69">
            <v>38185</v>
          </cell>
          <cell r="FD69">
            <v>7</v>
          </cell>
          <cell r="FE69">
            <v>38185</v>
          </cell>
          <cell r="FF69">
            <v>6</v>
          </cell>
          <cell r="FG69">
            <v>38149</v>
          </cell>
          <cell r="FH69">
            <v>38118</v>
          </cell>
          <cell r="FI69">
            <v>20</v>
          </cell>
          <cell r="FJ69">
            <v>20</v>
          </cell>
          <cell r="FK69" t="b">
            <v>1</v>
          </cell>
          <cell r="FL69" t="str">
            <v>22540AFZ6</v>
          </cell>
          <cell r="FM69">
            <v>0.06</v>
          </cell>
          <cell r="FN69">
            <v>20000</v>
          </cell>
          <cell r="FO69">
            <v>3899296.875</v>
          </cell>
          <cell r="FP69">
            <v>3919296.875</v>
          </cell>
          <cell r="FQ69">
            <v>0</v>
          </cell>
          <cell r="FR69">
            <v>3899296.875</v>
          </cell>
          <cell r="FS69">
            <v>20000</v>
          </cell>
          <cell r="FT69">
            <v>0</v>
          </cell>
          <cell r="FU69">
            <v>0</v>
          </cell>
          <cell r="FX69">
            <v>100000</v>
          </cell>
        </row>
        <row r="70">
          <cell r="A70">
            <v>63</v>
          </cell>
          <cell r="B70" t="str">
            <v>05947URP5</v>
          </cell>
          <cell r="C70" t="str">
            <v>BACM 2004-2 H</v>
          </cell>
          <cell r="D70">
            <v>4000000</v>
          </cell>
          <cell r="E70">
            <v>1</v>
          </cell>
          <cell r="F70">
            <v>4000000</v>
          </cell>
          <cell r="G70">
            <v>0.01</v>
          </cell>
          <cell r="H70" t="str">
            <v>CMBS-Conduit</v>
          </cell>
          <cell r="I70" t="str">
            <v>Bullet</v>
          </cell>
          <cell r="J70">
            <v>115</v>
          </cell>
          <cell r="K70">
            <v>0.99845141000000004</v>
          </cell>
          <cell r="L70" t="str">
            <v>Baa3</v>
          </cell>
          <cell r="O70" t="str">
            <v>BBB-</v>
          </cell>
          <cell r="R70" t="str">
            <v>NA</v>
          </cell>
          <cell r="S70">
            <v>11.36</v>
          </cell>
          <cell r="T70">
            <v>11.36</v>
          </cell>
          <cell r="U70">
            <v>13.36</v>
          </cell>
          <cell r="V70">
            <v>14.36</v>
          </cell>
          <cell r="W70">
            <v>12</v>
          </cell>
          <cell r="X70">
            <v>5.2763200000000003E-2</v>
          </cell>
          <cell r="Y70">
            <v>0</v>
          </cell>
          <cell r="Z70">
            <v>50719</v>
          </cell>
          <cell r="AB70">
            <v>11.25</v>
          </cell>
          <cell r="AC70">
            <v>11.36</v>
          </cell>
          <cell r="AD70">
            <v>11.5</v>
          </cell>
          <cell r="AE70">
            <v>6.5000000000000002E-2</v>
          </cell>
          <cell r="AF70">
            <v>6.5092400000000009E-2</v>
          </cell>
          <cell r="AG70">
            <v>6.5210000000000004E-2</v>
          </cell>
          <cell r="AH70">
            <v>5.3522374219148183E-3</v>
          </cell>
          <cell r="AI70">
            <v>0</v>
          </cell>
          <cell r="AJ70">
            <v>500</v>
          </cell>
          <cell r="AK70">
            <v>1</v>
          </cell>
          <cell r="AL70">
            <v>0</v>
          </cell>
          <cell r="AM70" t="str">
            <v>Baa3</v>
          </cell>
          <cell r="AN70">
            <v>20</v>
          </cell>
          <cell r="AO70" t="str">
            <v>ABS-CMBS Conduit BIG</v>
          </cell>
          <cell r="AP70" t="str">
            <v>ABS-CMBS Conduit</v>
          </cell>
          <cell r="AQ70">
            <v>1.3999999999999999E-2</v>
          </cell>
          <cell r="AR70" t="str">
            <v>Baa3</v>
          </cell>
          <cell r="AS70" t="str">
            <v>Baa3</v>
          </cell>
          <cell r="AT70" t="str">
            <v>Baa3</v>
          </cell>
          <cell r="AU70">
            <v>0.2</v>
          </cell>
          <cell r="AV70">
            <v>610</v>
          </cell>
          <cell r="AW70">
            <v>4.2332521270179772E-2</v>
          </cell>
          <cell r="AX70">
            <v>5.291565158772471E-2</v>
          </cell>
          <cell r="AY70">
            <v>5.4878933524872948E-2</v>
          </cell>
          <cell r="AZ70">
            <v>0</v>
          </cell>
          <cell r="BA70">
            <v>38078</v>
          </cell>
          <cell r="BB70" t="str">
            <v>BACM 2004-2</v>
          </cell>
          <cell r="BC70" t="str">
            <v>BACM</v>
          </cell>
          <cell r="BD70" t="str">
            <v>BBB-</v>
          </cell>
          <cell r="BE70">
            <v>610</v>
          </cell>
          <cell r="BF70">
            <v>53</v>
          </cell>
          <cell r="BG70" t="str">
            <v>CMBS Diversified (Conduit + CTL)</v>
          </cell>
          <cell r="BH70">
            <v>40725</v>
          </cell>
          <cell r="BI70" t="str">
            <v>BBB</v>
          </cell>
          <cell r="BJ70">
            <v>0.3</v>
          </cell>
          <cell r="BK70">
            <v>0.35</v>
          </cell>
          <cell r="BL70">
            <v>0.4</v>
          </cell>
          <cell r="BM70">
            <v>0.45</v>
          </cell>
          <cell r="BN70">
            <v>0.5</v>
          </cell>
          <cell r="BO70" t="str">
            <v>BBB-</v>
          </cell>
          <cell r="BP70" t="str">
            <v>BBB-</v>
          </cell>
          <cell r="BQ70">
            <v>7.26</v>
          </cell>
          <cell r="BR70">
            <v>1</v>
          </cell>
          <cell r="BS70">
            <v>57</v>
          </cell>
          <cell r="BT70" t="str">
            <v>IG</v>
          </cell>
          <cell r="BU70" t="str">
            <v>Sub</v>
          </cell>
          <cell r="BV70" t="str">
            <v>ABS Mezzanine IG ( &lt; 10%)</v>
          </cell>
          <cell r="BW70" t="str">
            <v>CMBS</v>
          </cell>
          <cell r="BX70" t="str">
            <v>Conduit</v>
          </cell>
          <cell r="BY70">
            <v>42304.04</v>
          </cell>
          <cell r="BZ70">
            <v>7.26</v>
          </cell>
          <cell r="CA70" t="str">
            <v>BBB-</v>
          </cell>
          <cell r="CB70">
            <v>2</v>
          </cell>
          <cell r="CC70" t="str">
            <v>CMBS - Conduit</v>
          </cell>
          <cell r="CD70">
            <v>2</v>
          </cell>
          <cell r="CE70">
            <v>2</v>
          </cell>
          <cell r="CF70">
            <v>1</v>
          </cell>
          <cell r="CG70">
            <v>0</v>
          </cell>
          <cell r="CH70">
            <v>0</v>
          </cell>
          <cell r="CI70">
            <v>0.2</v>
          </cell>
          <cell r="CJ70">
            <v>0.2</v>
          </cell>
          <cell r="CK70">
            <v>0.3</v>
          </cell>
          <cell r="CL70">
            <v>0.4</v>
          </cell>
          <cell r="CM70">
            <v>0.4</v>
          </cell>
          <cell r="CN70">
            <v>20</v>
          </cell>
          <cell r="CP70" t="str">
            <v>BACM</v>
          </cell>
          <cell r="CQ70" t="str">
            <v>4/1/2004</v>
          </cell>
          <cell r="CR70" t="str">
            <v>Bank of America</v>
          </cell>
          <cell r="CS70" t="str">
            <v>BOA</v>
          </cell>
          <cell r="CT70">
            <v>1</v>
          </cell>
          <cell r="CU70">
            <v>0</v>
          </cell>
          <cell r="CV70" t="str">
            <v>Sub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38091</v>
          </cell>
          <cell r="DF70">
            <v>115</v>
          </cell>
          <cell r="DG70">
            <v>0</v>
          </cell>
          <cell r="DH70">
            <v>1</v>
          </cell>
          <cell r="DI70">
            <v>4000000</v>
          </cell>
          <cell r="DJ70">
            <v>115</v>
          </cell>
          <cell r="DK70">
            <v>3993805.64</v>
          </cell>
          <cell r="DL70">
            <v>3993805.64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4000000</v>
          </cell>
          <cell r="DT70">
            <v>0</v>
          </cell>
          <cell r="DU70" t="b">
            <v>1</v>
          </cell>
          <cell r="DV70" t="str">
            <v>05947URP5 MTGE</v>
          </cell>
          <cell r="DW70" t="str">
            <v>BACM 2004-2 H</v>
          </cell>
          <cell r="DX70" t="str">
            <v>BANC OF AMERICA COMMERCIAL MORTGAGE INC.</v>
          </cell>
          <cell r="DY70">
            <v>1.4</v>
          </cell>
          <cell r="DZ70">
            <v>1</v>
          </cell>
          <cell r="EA70" t="str">
            <v>4/1/2004</v>
          </cell>
          <cell r="EB70">
            <v>5.4325169999999998</v>
          </cell>
          <cell r="EC70" t="str">
            <v>#N/A N Ap</v>
          </cell>
          <cell r="ED70" t="str">
            <v>BOA</v>
          </cell>
          <cell r="EE70" t="str">
            <v>Baa3e</v>
          </cell>
          <cell r="EF70" t="str">
            <v>#N/A N Ap</v>
          </cell>
          <cell r="EG70" t="str">
            <v>BBB-</v>
          </cell>
          <cell r="EH70" t="str">
            <v>#N/A N Ap</v>
          </cell>
          <cell r="EI70" t="str">
            <v>#N/A N Ap</v>
          </cell>
          <cell r="EJ70" t="str">
            <v>#N/A N Ap</v>
          </cell>
          <cell r="EK70" t="str">
            <v>6/30/2004</v>
          </cell>
          <cell r="EL70" t="str">
            <v>9 DAYS</v>
          </cell>
          <cell r="EM70" t="str">
            <v>7/10/2004</v>
          </cell>
          <cell r="EN70" t="str">
            <v>8/10/2004</v>
          </cell>
          <cell r="EO70" t="str">
            <v>6/1/2004</v>
          </cell>
          <cell r="EP70" t="str">
            <v>6/30/2004</v>
          </cell>
          <cell r="EQ70" t="str">
            <v>11/10/2038</v>
          </cell>
          <cell r="ER70" t="str">
            <v>#N/A Fld</v>
          </cell>
          <cell r="ES70" t="str">
            <v>7/1/2004</v>
          </cell>
          <cell r="ET70">
            <v>11.36</v>
          </cell>
          <cell r="EU70">
            <v>0</v>
          </cell>
          <cell r="EV70" t="str">
            <v>CPY</v>
          </cell>
          <cell r="EW70" t="str">
            <v>To Worst</v>
          </cell>
          <cell r="EY70" t="str">
            <v>7/1/2004</v>
          </cell>
          <cell r="EZ70">
            <v>0</v>
          </cell>
          <cell r="FA70">
            <v>0</v>
          </cell>
          <cell r="FB70">
            <v>0</v>
          </cell>
          <cell r="FC70">
            <v>38178</v>
          </cell>
          <cell r="FD70">
            <v>7</v>
          </cell>
          <cell r="FE70">
            <v>38209</v>
          </cell>
          <cell r="FF70">
            <v>9</v>
          </cell>
          <cell r="FG70">
            <v>38169</v>
          </cell>
          <cell r="FH70">
            <v>38139</v>
          </cell>
          <cell r="FI70">
            <v>0</v>
          </cell>
          <cell r="FJ70">
            <v>0</v>
          </cell>
          <cell r="FK70" t="b">
            <v>1</v>
          </cell>
          <cell r="FL70" t="str">
            <v>05947URP5</v>
          </cell>
          <cell r="FM70">
            <v>5.2763200000000003E-2</v>
          </cell>
          <cell r="FN70">
            <v>0</v>
          </cell>
          <cell r="FO70">
            <v>3993805.64</v>
          </cell>
          <cell r="FP70">
            <v>3993805.64</v>
          </cell>
          <cell r="FQ70">
            <v>0</v>
          </cell>
          <cell r="FR70">
            <v>3993805.64</v>
          </cell>
          <cell r="FS70">
            <v>0</v>
          </cell>
          <cell r="FT70">
            <v>0</v>
          </cell>
          <cell r="FU70">
            <v>0</v>
          </cell>
          <cell r="FX70">
            <v>610</v>
          </cell>
        </row>
        <row r="71">
          <cell r="A71">
            <v>64</v>
          </cell>
          <cell r="B71" t="str">
            <v>22606VAE3</v>
          </cell>
          <cell r="C71" t="str">
            <v>CRSTE 2004-1A E1</v>
          </cell>
          <cell r="D71">
            <v>4000000</v>
          </cell>
          <cell r="E71">
            <v>1</v>
          </cell>
          <cell r="F71">
            <v>4000000</v>
          </cell>
          <cell r="G71">
            <v>0.01</v>
          </cell>
          <cell r="H71" t="str">
            <v>CDO</v>
          </cell>
          <cell r="I71" t="str">
            <v>Bullet</v>
          </cell>
          <cell r="J71">
            <v>375</v>
          </cell>
          <cell r="K71">
            <v>1</v>
          </cell>
          <cell r="L71" t="str">
            <v>NA</v>
          </cell>
          <cell r="N71" t="str">
            <v>B1</v>
          </cell>
          <cell r="O71" t="str">
            <v>BB+</v>
          </cell>
          <cell r="R71" t="str">
            <v>BB</v>
          </cell>
          <cell r="S71">
            <v>11.08</v>
          </cell>
          <cell r="T71">
            <v>11.08</v>
          </cell>
          <cell r="U71">
            <v>11.08</v>
          </cell>
          <cell r="V71">
            <v>14.08</v>
          </cell>
          <cell r="W71">
            <v>4</v>
          </cell>
          <cell r="X71">
            <v>0</v>
          </cell>
          <cell r="Y71">
            <v>375</v>
          </cell>
          <cell r="Z71">
            <v>50949</v>
          </cell>
          <cell r="AB71">
            <v>11</v>
          </cell>
          <cell r="AC71">
            <v>11.08</v>
          </cell>
          <cell r="AD71">
            <v>11.25</v>
          </cell>
          <cell r="AE71">
            <v>9.078E-2</v>
          </cell>
          <cell r="AF71">
            <v>9.0850399999999998E-2</v>
          </cell>
          <cell r="AG71">
            <v>9.0999999999999998E-2</v>
          </cell>
          <cell r="AH71">
            <v>2.2460365980021768E-2</v>
          </cell>
          <cell r="AI71">
            <v>0</v>
          </cell>
          <cell r="AJ71">
            <v>500</v>
          </cell>
          <cell r="AK71">
            <v>1</v>
          </cell>
          <cell r="AL71">
            <v>0</v>
          </cell>
          <cell r="AM71" t="str">
            <v>B1</v>
          </cell>
          <cell r="AN71">
            <v>66</v>
          </cell>
          <cell r="AO71" t="str">
            <v>Corp-Real Estate CBO B</v>
          </cell>
          <cell r="AP71" t="str">
            <v>Real Estate CDO</v>
          </cell>
          <cell r="AQ71">
            <v>1.3000000000000001E-2</v>
          </cell>
          <cell r="AR71" t="str">
            <v>B1</v>
          </cell>
          <cell r="AS71" t="str">
            <v>B1</v>
          </cell>
          <cell r="AT71" t="str">
            <v>B1</v>
          </cell>
          <cell r="AU71">
            <v>0.04</v>
          </cell>
          <cell r="AV71">
            <v>2220</v>
          </cell>
          <cell r="AW71">
            <v>0.13419247484693858</v>
          </cell>
          <cell r="AX71">
            <v>0.13978382796556102</v>
          </cell>
          <cell r="AY71">
            <v>0.14054670159217789</v>
          </cell>
          <cell r="AZ71">
            <v>0</v>
          </cell>
          <cell r="BA71">
            <v>38106</v>
          </cell>
          <cell r="BB71" t="str">
            <v>CRSTE 2004-1A</v>
          </cell>
          <cell r="BC71" t="str">
            <v>CRSTE</v>
          </cell>
          <cell r="BD71" t="str">
            <v>BB+</v>
          </cell>
          <cell r="BE71">
            <v>940</v>
          </cell>
          <cell r="BF71">
            <v>50</v>
          </cell>
          <cell r="BG71" t="str">
            <v>CDO</v>
          </cell>
          <cell r="BH71">
            <v>42202.12</v>
          </cell>
          <cell r="BI71" t="str">
            <v>BB</v>
          </cell>
          <cell r="BJ71">
            <v>0.1</v>
          </cell>
          <cell r="BK71">
            <v>0.1</v>
          </cell>
          <cell r="BL71">
            <v>0.1</v>
          </cell>
          <cell r="BM71">
            <v>0.25</v>
          </cell>
          <cell r="BN71">
            <v>0.35</v>
          </cell>
          <cell r="BO71"/>
          <cell r="BP71" t="str">
            <v>BB</v>
          </cell>
          <cell r="BQ71">
            <v>13.53</v>
          </cell>
          <cell r="BR71">
            <v>1</v>
          </cell>
          <cell r="BS71">
            <v>58</v>
          </cell>
          <cell r="BT71" t="str">
            <v>Non IG</v>
          </cell>
          <cell r="BU71" t="str">
            <v>Sub</v>
          </cell>
          <cell r="BV71" t="str">
            <v>ABS Non IG ( &lt; 10%)</v>
          </cell>
          <cell r="BW71" t="str">
            <v>CDO</v>
          </cell>
          <cell r="BX71" t="str">
            <v>SF - Real Estate</v>
          </cell>
          <cell r="BY71">
            <v>42202.12</v>
          </cell>
          <cell r="BZ71">
            <v>13.53</v>
          </cell>
          <cell r="CA71" t="str">
            <v>BB</v>
          </cell>
          <cell r="CB71">
            <v>53</v>
          </cell>
          <cell r="CC71" t="str">
            <v>CDO - Cash Flow</v>
          </cell>
          <cell r="CD71">
            <v>2</v>
          </cell>
          <cell r="CE71">
            <v>2</v>
          </cell>
          <cell r="CF71">
            <v>2</v>
          </cell>
          <cell r="CG71">
            <v>1</v>
          </cell>
          <cell r="CH71">
            <v>0</v>
          </cell>
          <cell r="CI71">
            <v>0.2</v>
          </cell>
          <cell r="CJ71">
            <v>0.2</v>
          </cell>
          <cell r="CK71">
            <v>0.2</v>
          </cell>
          <cell r="CL71">
            <v>0.3</v>
          </cell>
          <cell r="CM71">
            <v>0.4</v>
          </cell>
          <cell r="CN71">
            <v>43.5</v>
          </cell>
          <cell r="CP71" t="str">
            <v>CRSTE</v>
          </cell>
          <cell r="CQ71" t="str">
            <v>4/29/2004</v>
          </cell>
          <cell r="CR71" t="str">
            <v>NA</v>
          </cell>
          <cell r="CS71" t="str">
            <v>#N/A N Ap</v>
          </cell>
          <cell r="CT71">
            <v>0</v>
          </cell>
          <cell r="CU71">
            <v>1</v>
          </cell>
          <cell r="CV71" t="str">
            <v>Sub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 t="str">
            <v>MFS</v>
          </cell>
          <cell r="DE71">
            <v>38106</v>
          </cell>
          <cell r="DF71">
            <v>0</v>
          </cell>
          <cell r="DG71">
            <v>375</v>
          </cell>
          <cell r="DH71">
            <v>1</v>
          </cell>
          <cell r="DI71">
            <v>4000000</v>
          </cell>
          <cell r="DJ71">
            <v>375</v>
          </cell>
          <cell r="DK71">
            <v>4000000</v>
          </cell>
          <cell r="DL71">
            <v>4001626.3233333332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4000000</v>
          </cell>
          <cell r="DU71" t="b">
            <v>1</v>
          </cell>
          <cell r="DV71" t="str">
            <v>22606VAE3 MTGE</v>
          </cell>
          <cell r="DW71" t="str">
            <v>CRSTE 2004-1A E1</v>
          </cell>
          <cell r="DX71" t="str">
            <v>CREST EXETER STREET SOLAR</v>
          </cell>
          <cell r="DY71">
            <v>1.3</v>
          </cell>
          <cell r="DZ71">
            <v>1</v>
          </cell>
          <cell r="EA71" t="str">
            <v>4/29/2004</v>
          </cell>
          <cell r="EB71">
            <v>4.8789699999999998</v>
          </cell>
          <cell r="EC71">
            <v>375</v>
          </cell>
          <cell r="ED71" t="str">
            <v>#N/A N Ap</v>
          </cell>
          <cell r="EE71" t="str">
            <v>#N/A N Ap</v>
          </cell>
          <cell r="EF71" t="str">
            <v>#N/A N Ap</v>
          </cell>
          <cell r="EG71" t="str">
            <v>BB+</v>
          </cell>
          <cell r="EH71" t="str">
            <v>#N/A N Ap</v>
          </cell>
          <cell r="EI71" t="str">
            <v>BB</v>
          </cell>
          <cell r="EJ71" t="str">
            <v>#N/A N Ap</v>
          </cell>
          <cell r="EK71" t="str">
            <v>6/13/2004</v>
          </cell>
          <cell r="EL71" t="str">
            <v>0 DAYS</v>
          </cell>
          <cell r="EM71" t="str">
            <v>6/28/2004</v>
          </cell>
          <cell r="EN71" t="str">
            <v>9/28/2004</v>
          </cell>
          <cell r="EO71" t="str">
            <v>4/29/2004</v>
          </cell>
          <cell r="EP71" t="str">
            <v>6/27/2004</v>
          </cell>
          <cell r="EQ71" t="str">
            <v>6/28/2039</v>
          </cell>
          <cell r="ER71" t="str">
            <v>#N/A Fld</v>
          </cell>
          <cell r="ES71" t="str">
            <v>7/1/2004</v>
          </cell>
          <cell r="ET71">
            <v>11.08</v>
          </cell>
          <cell r="EU71">
            <v>0</v>
          </cell>
          <cell r="EV71" t="str">
            <v>CPR</v>
          </cell>
          <cell r="EW71" t="str">
            <v>To Worst</v>
          </cell>
          <cell r="EY71" t="str">
            <v>7/1/2004</v>
          </cell>
          <cell r="EZ71">
            <v>4.0658100000000003E-2</v>
          </cell>
          <cell r="FA71">
            <v>3</v>
          </cell>
          <cell r="FB71">
            <v>1626.3240000000001</v>
          </cell>
          <cell r="FC71">
            <v>38258</v>
          </cell>
          <cell r="FD71">
            <v>3</v>
          </cell>
          <cell r="FE71">
            <v>38258</v>
          </cell>
          <cell r="FF71">
            <v>0</v>
          </cell>
          <cell r="FG71">
            <v>38166</v>
          </cell>
          <cell r="FH71">
            <v>38074</v>
          </cell>
          <cell r="FI71">
            <v>3</v>
          </cell>
          <cell r="FJ71">
            <v>3</v>
          </cell>
          <cell r="FK71" t="b">
            <v>1</v>
          </cell>
          <cell r="FL71" t="str">
            <v>22606VAE3</v>
          </cell>
          <cell r="FM71">
            <v>4.8789699999999998E-2</v>
          </cell>
          <cell r="FN71">
            <v>1626.3233333333333</v>
          </cell>
          <cell r="FO71">
            <v>4000000</v>
          </cell>
          <cell r="FP71">
            <v>4001626.3233333332</v>
          </cell>
          <cell r="FQ71">
            <v>0</v>
          </cell>
          <cell r="FR71">
            <v>4000000</v>
          </cell>
          <cell r="FS71">
            <v>1626.3233333333333</v>
          </cell>
          <cell r="FT71">
            <v>0</v>
          </cell>
          <cell r="FU71">
            <v>0</v>
          </cell>
          <cell r="FX71">
            <v>100000</v>
          </cell>
        </row>
        <row r="72">
          <cell r="A72">
            <v>65</v>
          </cell>
          <cell r="B72" t="str">
            <v>361849BZ4</v>
          </cell>
          <cell r="C72" t="str">
            <v>GMACC 1997-C1 E</v>
          </cell>
          <cell r="D72">
            <v>650000</v>
          </cell>
          <cell r="E72">
            <v>1</v>
          </cell>
          <cell r="F72">
            <v>650000</v>
          </cell>
          <cell r="G72">
            <v>1.6249999999999999E-3</v>
          </cell>
          <cell r="H72" t="str">
            <v>CMBS-Conduit</v>
          </cell>
          <cell r="I72" t="str">
            <v>Bullet</v>
          </cell>
          <cell r="J72">
            <v>100</v>
          </cell>
          <cell r="K72">
            <v>1.1035937499999999</v>
          </cell>
          <cell r="L72" t="str">
            <v>Baa2</v>
          </cell>
          <cell r="O72" t="str">
            <v>NA</v>
          </cell>
          <cell r="Q72" t="str">
            <v>BBB-</v>
          </cell>
          <cell r="R72" t="str">
            <v>A</v>
          </cell>
          <cell r="S72">
            <v>4.79</v>
          </cell>
          <cell r="T72">
            <v>4.78</v>
          </cell>
          <cell r="U72">
            <v>6.79</v>
          </cell>
          <cell r="V72">
            <v>7.79</v>
          </cell>
          <cell r="W72">
            <v>12</v>
          </cell>
          <cell r="X72">
            <v>7.0849999999999996E-2</v>
          </cell>
          <cell r="Y72">
            <v>0</v>
          </cell>
          <cell r="Z72">
            <v>47314</v>
          </cell>
          <cell r="AB72">
            <v>4.75</v>
          </cell>
          <cell r="AC72">
            <v>4.79</v>
          </cell>
          <cell r="AD72">
            <v>5</v>
          </cell>
          <cell r="AE72">
            <v>5.3860000000000005E-2</v>
          </cell>
          <cell r="AF72">
            <v>5.3964000000000005E-2</v>
          </cell>
          <cell r="AG72">
            <v>5.4509999999999996E-2</v>
          </cell>
          <cell r="AH72">
            <v>4.4472605102778839E-3</v>
          </cell>
          <cell r="AI72">
            <v>0</v>
          </cell>
          <cell r="AJ72">
            <v>500</v>
          </cell>
          <cell r="AK72">
            <v>1</v>
          </cell>
          <cell r="AL72">
            <v>0</v>
          </cell>
          <cell r="AM72" t="str">
            <v>Baa2</v>
          </cell>
          <cell r="AN72">
            <v>20</v>
          </cell>
          <cell r="AO72" t="str">
            <v>ABS-CMBS Conduit BIG</v>
          </cell>
          <cell r="AP72" t="str">
            <v>ABS-CMBS Conduit</v>
          </cell>
          <cell r="AQ72">
            <v>5.5E-2</v>
          </cell>
          <cell r="AR72" t="str">
            <v>Baa2</v>
          </cell>
          <cell r="AS72" t="str">
            <v>Baa2</v>
          </cell>
          <cell r="AT72" t="str">
            <v>Baa2</v>
          </cell>
          <cell r="AU72">
            <v>0.35</v>
          </cell>
          <cell r="AV72">
            <v>360</v>
          </cell>
          <cell r="AW72">
            <v>8.6900000000000015E-3</v>
          </cell>
          <cell r="AX72">
            <v>1.336923076923077E-2</v>
          </cell>
          <cell r="AY72">
            <v>1.2695027426104715E-2</v>
          </cell>
          <cell r="AZ72">
            <v>0</v>
          </cell>
          <cell r="BA72">
            <v>35674</v>
          </cell>
          <cell r="BB72" t="str">
            <v>GMACC 1997-C1</v>
          </cell>
          <cell r="BC72" t="str">
            <v>GMACC</v>
          </cell>
          <cell r="BD72" t="str">
            <v>BBB-</v>
          </cell>
          <cell r="BE72">
            <v>610</v>
          </cell>
          <cell r="BF72">
            <v>53</v>
          </cell>
          <cell r="BG72" t="str">
            <v>CMBS Diversified (Conduit + CTL)</v>
          </cell>
          <cell r="BH72">
            <v>40725</v>
          </cell>
          <cell r="BI72" t="str">
            <v>BBB</v>
          </cell>
          <cell r="BJ72">
            <v>0.3</v>
          </cell>
          <cell r="BK72">
            <v>0.35</v>
          </cell>
          <cell r="BL72">
            <v>0.4</v>
          </cell>
          <cell r="BM72">
            <v>0.45</v>
          </cell>
          <cell r="BN72">
            <v>0.5</v>
          </cell>
          <cell r="BO72"/>
          <cell r="BP72" t="str">
            <v>A</v>
          </cell>
          <cell r="BQ72">
            <v>1.85</v>
          </cell>
          <cell r="BR72">
            <v>1</v>
          </cell>
          <cell r="BS72">
            <v>59</v>
          </cell>
          <cell r="BT72" t="str">
            <v>IG</v>
          </cell>
          <cell r="BU72" t="str">
            <v>Sub</v>
          </cell>
          <cell r="BV72" t="str">
            <v>ABS Mezzanine IG ( &lt; 10%)</v>
          </cell>
          <cell r="BW72" t="str">
            <v>CMBS</v>
          </cell>
          <cell r="BX72" t="str">
            <v>Conduit</v>
          </cell>
          <cell r="BY72">
            <v>39912.559999999998</v>
          </cell>
          <cell r="BZ72">
            <v>1.85</v>
          </cell>
          <cell r="CA72" t="str">
            <v>A</v>
          </cell>
          <cell r="CB72">
            <v>2</v>
          </cell>
          <cell r="CC72" t="str">
            <v>CMBS - Conduit</v>
          </cell>
          <cell r="CD72">
            <v>2</v>
          </cell>
          <cell r="CE72">
            <v>1</v>
          </cell>
          <cell r="CF72">
            <v>0</v>
          </cell>
          <cell r="CG72">
            <v>0</v>
          </cell>
          <cell r="CH72">
            <v>0</v>
          </cell>
          <cell r="CI72">
            <v>0.2</v>
          </cell>
          <cell r="CJ72">
            <v>0.3</v>
          </cell>
          <cell r="CK72">
            <v>0.4</v>
          </cell>
          <cell r="CL72">
            <v>0.4</v>
          </cell>
          <cell r="CM72">
            <v>0.4</v>
          </cell>
          <cell r="CN72">
            <v>5</v>
          </cell>
          <cell r="CP72" t="str">
            <v>GMACC</v>
          </cell>
          <cell r="CQ72" t="str">
            <v>9/1/1997</v>
          </cell>
          <cell r="CR72" t="str">
            <v>GMAC</v>
          </cell>
          <cell r="CS72" t="str">
            <v>GCMC</v>
          </cell>
          <cell r="CT72">
            <v>1</v>
          </cell>
          <cell r="CU72">
            <v>0</v>
          </cell>
          <cell r="CV72" t="str">
            <v>Sub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38093</v>
          </cell>
          <cell r="DF72">
            <v>100</v>
          </cell>
          <cell r="DG72">
            <v>0</v>
          </cell>
          <cell r="DH72">
            <v>1</v>
          </cell>
          <cell r="DI72">
            <v>650000</v>
          </cell>
          <cell r="DJ72">
            <v>100</v>
          </cell>
          <cell r="DK72">
            <v>717335.9375</v>
          </cell>
          <cell r="DL72">
            <v>717335.9375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650000</v>
          </cell>
          <cell r="DT72">
            <v>0</v>
          </cell>
          <cell r="DU72" t="b">
            <v>1</v>
          </cell>
          <cell r="DV72" t="str">
            <v>361849BZ4 MTGE</v>
          </cell>
          <cell r="DW72" t="str">
            <v>GMACC 1997-C1 E</v>
          </cell>
          <cell r="DX72" t="str">
            <v>GMAC COMMERCIAL MORTGAGE SECURITIES INC</v>
          </cell>
          <cell r="DY72">
            <v>5.5</v>
          </cell>
          <cell r="DZ72">
            <v>1</v>
          </cell>
          <cell r="EA72" t="str">
            <v>9/1/1997</v>
          </cell>
          <cell r="EB72">
            <v>7.085</v>
          </cell>
          <cell r="EC72" t="str">
            <v>#N/A N Ap</v>
          </cell>
          <cell r="ED72" t="str">
            <v>GCMC</v>
          </cell>
          <cell r="EE72" t="str">
            <v>Baa2</v>
          </cell>
          <cell r="EF72" t="str">
            <v>#N/A N Ap</v>
          </cell>
          <cell r="EG72" t="str">
            <v>#N/A N Ap</v>
          </cell>
          <cell r="EH72" t="str">
            <v>#N/A N Ap</v>
          </cell>
          <cell r="EI72" t="str">
            <v>A</v>
          </cell>
          <cell r="EJ72" t="str">
            <v>#N/A N Ap</v>
          </cell>
          <cell r="EK72" t="str">
            <v>6/30/2004</v>
          </cell>
          <cell r="EL72" t="str">
            <v>14 DAYS</v>
          </cell>
          <cell r="EM72" t="str">
            <v>7/15/2004</v>
          </cell>
          <cell r="EN72" t="str">
            <v>8/15/2004</v>
          </cell>
          <cell r="EO72" t="str">
            <v>6/1/2004</v>
          </cell>
          <cell r="EP72" t="str">
            <v>6/30/2004</v>
          </cell>
          <cell r="EQ72" t="str">
            <v>7/15/2029</v>
          </cell>
          <cell r="ER72" t="str">
            <v>#N/A Fld</v>
          </cell>
          <cell r="ES72" t="str">
            <v>7/1/2004</v>
          </cell>
          <cell r="ET72">
            <v>4.78</v>
          </cell>
          <cell r="EU72">
            <v>0</v>
          </cell>
          <cell r="EV72" t="str">
            <v>CPY</v>
          </cell>
          <cell r="EW72" t="str">
            <v>To Worst</v>
          </cell>
          <cell r="EY72" t="str">
            <v>7/1/2004</v>
          </cell>
          <cell r="EZ72">
            <v>0</v>
          </cell>
          <cell r="FA72">
            <v>0</v>
          </cell>
          <cell r="FB72">
            <v>0</v>
          </cell>
          <cell r="FC72">
            <v>38183</v>
          </cell>
          <cell r="FD72">
            <v>5</v>
          </cell>
          <cell r="FE72">
            <v>38214</v>
          </cell>
          <cell r="FF72">
            <v>14</v>
          </cell>
          <cell r="FG72">
            <v>38169</v>
          </cell>
          <cell r="FH72">
            <v>38139</v>
          </cell>
          <cell r="FI72">
            <v>0</v>
          </cell>
          <cell r="FJ72">
            <v>0</v>
          </cell>
          <cell r="FK72" t="b">
            <v>1</v>
          </cell>
          <cell r="FL72" t="str">
            <v>361849BZ4</v>
          </cell>
          <cell r="FM72">
            <v>7.0849999999999996E-2</v>
          </cell>
          <cell r="FN72">
            <v>0</v>
          </cell>
          <cell r="FO72">
            <v>717335.9375</v>
          </cell>
          <cell r="FP72">
            <v>717335.9375</v>
          </cell>
          <cell r="FQ72">
            <v>0</v>
          </cell>
          <cell r="FR72">
            <v>717335.9375</v>
          </cell>
          <cell r="FS72">
            <v>0</v>
          </cell>
          <cell r="FT72">
            <v>0</v>
          </cell>
          <cell r="FU72">
            <v>0</v>
          </cell>
          <cell r="FX72">
            <v>360</v>
          </cell>
        </row>
        <row r="73">
          <cell r="A73">
            <v>66</v>
          </cell>
          <cell r="B73" t="str">
            <v>039279AF1</v>
          </cell>
          <cell r="C73" t="str">
            <v>ARCAP 2004-1A F</v>
          </cell>
          <cell r="D73">
            <v>3000000</v>
          </cell>
          <cell r="E73">
            <v>1</v>
          </cell>
          <cell r="F73">
            <v>3000000</v>
          </cell>
          <cell r="G73">
            <v>7.4999999999999997E-3</v>
          </cell>
          <cell r="H73" t="str">
            <v>CDO</v>
          </cell>
          <cell r="I73" t="str">
            <v>Bullet</v>
          </cell>
          <cell r="J73">
            <v>210</v>
          </cell>
          <cell r="K73">
            <v>0.99990699999999999</v>
          </cell>
          <cell r="L73" t="str">
            <v>Baa3</v>
          </cell>
          <cell r="O73" t="str">
            <v>BBB</v>
          </cell>
          <cell r="R73" t="str">
            <v>BBB</v>
          </cell>
          <cell r="S73">
            <v>9.7200000000000006</v>
          </cell>
          <cell r="T73" t="e">
            <v>#VALUE!</v>
          </cell>
          <cell r="U73">
            <v>9.7200000000000006</v>
          </cell>
          <cell r="V73">
            <v>12.72</v>
          </cell>
          <cell r="W73">
            <v>12</v>
          </cell>
          <cell r="X73">
            <v>6.8600000000000008E-2</v>
          </cell>
          <cell r="Y73">
            <v>0</v>
          </cell>
          <cell r="Z73">
            <v>50881</v>
          </cell>
          <cell r="AB73">
            <v>9.5</v>
          </cell>
          <cell r="AC73">
            <v>9.7200000000000006</v>
          </cell>
          <cell r="AD73">
            <v>9.75</v>
          </cell>
          <cell r="AE73">
            <v>7.2910000000000003E-2</v>
          </cell>
          <cell r="AF73">
            <v>7.3121200000000011E-2</v>
          </cell>
          <cell r="AG73">
            <v>7.3150000000000007E-2</v>
          </cell>
          <cell r="AH73">
            <v>6.0026302089923878E-3</v>
          </cell>
          <cell r="AI73">
            <v>0</v>
          </cell>
          <cell r="AJ73">
            <v>500</v>
          </cell>
          <cell r="AK73">
            <v>1</v>
          </cell>
          <cell r="AL73">
            <v>0</v>
          </cell>
          <cell r="AM73" t="str">
            <v>Baa3</v>
          </cell>
          <cell r="AN73">
            <v>66</v>
          </cell>
          <cell r="AO73" t="str">
            <v>Corp-Real Estate CBO B</v>
          </cell>
          <cell r="AP73" t="str">
            <v>Real Estate CDO</v>
          </cell>
          <cell r="AQ73">
            <v>0.04</v>
          </cell>
          <cell r="AR73" t="str">
            <v>Baa3</v>
          </cell>
          <cell r="AS73" t="str">
            <v>Baa3</v>
          </cell>
          <cell r="AT73" t="str">
            <v>Baa3</v>
          </cell>
          <cell r="AU73">
            <v>0.3</v>
          </cell>
          <cell r="AV73">
            <v>610</v>
          </cell>
          <cell r="AW73">
            <v>3.3550000000000003E-2</v>
          </cell>
          <cell r="AX73">
            <v>4.7928571428571438E-2</v>
          </cell>
          <cell r="AY73">
            <v>4.6764933043212782E-2</v>
          </cell>
          <cell r="AZ73">
            <v>0</v>
          </cell>
          <cell r="BA73">
            <v>38078</v>
          </cell>
          <cell r="BB73" t="str">
            <v>ARCAP 2004-1A</v>
          </cell>
          <cell r="BC73" t="str">
            <v>ARCAP</v>
          </cell>
          <cell r="BD73" t="str">
            <v>BBB</v>
          </cell>
          <cell r="BE73">
            <v>360</v>
          </cell>
          <cell r="BF73">
            <v>50</v>
          </cell>
          <cell r="BG73" t="str">
            <v>CDO</v>
          </cell>
          <cell r="BH73">
            <v>41707.08</v>
          </cell>
          <cell r="BI73" t="str">
            <v>BBB</v>
          </cell>
          <cell r="BJ73">
            <v>0.3</v>
          </cell>
          <cell r="BK73">
            <v>0.35</v>
          </cell>
          <cell r="BL73">
            <v>0.4</v>
          </cell>
          <cell r="BM73">
            <v>0.45</v>
          </cell>
          <cell r="BN73">
            <v>0.5</v>
          </cell>
          <cell r="BO73"/>
          <cell r="BP73" t="str">
            <v>BBB</v>
          </cell>
          <cell r="BQ73">
            <v>3.74</v>
          </cell>
          <cell r="BR73">
            <v>1</v>
          </cell>
          <cell r="BS73">
            <v>60</v>
          </cell>
          <cell r="BT73" t="str">
            <v>IG</v>
          </cell>
          <cell r="BU73" t="str">
            <v>Sub</v>
          </cell>
          <cell r="BV73" t="str">
            <v>ABS Mezzanine IG ( &lt; 10%)</v>
          </cell>
          <cell r="BW73" t="str">
            <v>CDO</v>
          </cell>
          <cell r="BX73" t="str">
            <v>SF - Real Estate</v>
          </cell>
          <cell r="BY73">
            <v>41707.08</v>
          </cell>
          <cell r="BZ73">
            <v>3.74</v>
          </cell>
          <cell r="CA73" t="str">
            <v>BBB</v>
          </cell>
          <cell r="CB73">
            <v>53</v>
          </cell>
          <cell r="CC73" t="str">
            <v>CDO - Cash Flow</v>
          </cell>
          <cell r="CD73">
            <v>2</v>
          </cell>
          <cell r="CE73">
            <v>2</v>
          </cell>
          <cell r="CF73">
            <v>1</v>
          </cell>
          <cell r="CG73">
            <v>0</v>
          </cell>
          <cell r="CH73">
            <v>0</v>
          </cell>
          <cell r="CI73">
            <v>0.2</v>
          </cell>
          <cell r="CJ73">
            <v>0.2</v>
          </cell>
          <cell r="CK73">
            <v>0.3</v>
          </cell>
          <cell r="CL73">
            <v>0.4</v>
          </cell>
          <cell r="CM73">
            <v>0.4</v>
          </cell>
          <cell r="CN73">
            <v>14</v>
          </cell>
          <cell r="CP73" t="str">
            <v>ARCAP</v>
          </cell>
          <cell r="CQ73" t="str">
            <v>4/1/2004</v>
          </cell>
          <cell r="CR73" t="str">
            <v xml:space="preserve"> </v>
          </cell>
          <cell r="CS73" t="str">
            <v>#N/A N Ap</v>
          </cell>
          <cell r="CT73">
            <v>1</v>
          </cell>
          <cell r="CU73">
            <v>0</v>
          </cell>
          <cell r="CV73" t="str">
            <v>Sub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 t="str">
            <v>ARCap</v>
          </cell>
          <cell r="DE73">
            <v>38106</v>
          </cell>
          <cell r="DF73">
            <v>210</v>
          </cell>
          <cell r="DG73">
            <v>0</v>
          </cell>
          <cell r="DH73">
            <v>1</v>
          </cell>
          <cell r="DI73">
            <v>3000000</v>
          </cell>
          <cell r="DJ73">
            <v>210</v>
          </cell>
          <cell r="DK73">
            <v>2999721</v>
          </cell>
          <cell r="DL73">
            <v>2999721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1</v>
          </cell>
          <cell r="DR73">
            <v>0</v>
          </cell>
          <cell r="DS73">
            <v>3000000</v>
          </cell>
          <cell r="DT73">
            <v>0</v>
          </cell>
          <cell r="DU73" t="b">
            <v>1</v>
          </cell>
          <cell r="DV73" t="str">
            <v>039279AF1 MTGE</v>
          </cell>
          <cell r="DW73" t="str">
            <v>ARCAP 2004-1A F</v>
          </cell>
          <cell r="DX73" t="str">
            <v>ARCAP REIT, INC</v>
          </cell>
          <cell r="DY73">
            <v>4</v>
          </cell>
          <cell r="DZ73">
            <v>1</v>
          </cell>
          <cell r="EA73" t="str">
            <v>4/1/2004</v>
          </cell>
          <cell r="EB73">
            <v>6.86</v>
          </cell>
          <cell r="EC73" t="str">
            <v>#N/A N Ap</v>
          </cell>
          <cell r="ED73" t="str">
            <v>#N/A N Ap</v>
          </cell>
          <cell r="EE73" t="str">
            <v>Baa3e</v>
          </cell>
          <cell r="EF73" t="str">
            <v>#N/A N Ap</v>
          </cell>
          <cell r="EG73" t="str">
            <v>BBB</v>
          </cell>
          <cell r="EH73" t="str">
            <v>#N/A N Ap</v>
          </cell>
          <cell r="EI73" t="str">
            <v>BBB</v>
          </cell>
          <cell r="EJ73" t="str">
            <v>#N/A N Ap</v>
          </cell>
          <cell r="EK73" t="str">
            <v>6/30/2004</v>
          </cell>
          <cell r="EL73" t="str">
            <v>20 DAYS</v>
          </cell>
          <cell r="EM73" t="str">
            <v>7/21/2004</v>
          </cell>
          <cell r="EN73" t="str">
            <v>8/21/2004</v>
          </cell>
          <cell r="EO73" t="str">
            <v>6/1/2004</v>
          </cell>
          <cell r="EP73" t="str">
            <v>6/30/2004</v>
          </cell>
          <cell r="EQ73" t="str">
            <v>4/21/2039</v>
          </cell>
          <cell r="ER73" t="str">
            <v>#N/A Fld</v>
          </cell>
          <cell r="ES73" t="str">
            <v>7/1/2004</v>
          </cell>
          <cell r="ET73" t="str">
            <v>#N/A N.A.</v>
          </cell>
          <cell r="EU73" t="str">
            <v>#N/A N Ap</v>
          </cell>
          <cell r="EV73" t="str">
            <v>#N/A N Ap</v>
          </cell>
          <cell r="EW73" t="str">
            <v>To Worst</v>
          </cell>
          <cell r="EY73" t="str">
            <v>7/1/2004</v>
          </cell>
          <cell r="EZ73">
            <v>0</v>
          </cell>
          <cell r="FA73">
            <v>0</v>
          </cell>
          <cell r="FB73">
            <v>0</v>
          </cell>
          <cell r="FC73">
            <v>38189</v>
          </cell>
          <cell r="FD73">
            <v>4</v>
          </cell>
          <cell r="FE73">
            <v>38220</v>
          </cell>
          <cell r="FF73">
            <v>20</v>
          </cell>
          <cell r="FG73">
            <v>38169</v>
          </cell>
          <cell r="FH73">
            <v>38139</v>
          </cell>
          <cell r="FI73">
            <v>0</v>
          </cell>
          <cell r="FJ73">
            <v>0</v>
          </cell>
          <cell r="FK73" t="b">
            <v>1</v>
          </cell>
          <cell r="FL73" t="str">
            <v>039279AF1</v>
          </cell>
          <cell r="FM73">
            <v>6.8600000000000008E-2</v>
          </cell>
          <cell r="FN73">
            <v>0</v>
          </cell>
          <cell r="FO73">
            <v>2999721</v>
          </cell>
          <cell r="FP73">
            <v>2999721</v>
          </cell>
          <cell r="FQ73">
            <v>0</v>
          </cell>
          <cell r="FR73">
            <v>2999721</v>
          </cell>
          <cell r="FS73">
            <v>0</v>
          </cell>
          <cell r="FT73">
            <v>0</v>
          </cell>
          <cell r="FU73">
            <v>0</v>
          </cell>
          <cell r="FX73">
            <v>610</v>
          </cell>
        </row>
        <row r="74">
          <cell r="A74">
            <v>67</v>
          </cell>
          <cell r="B74" t="str">
            <v>251591AJ2</v>
          </cell>
          <cell r="C74" t="str">
            <v>DEVELOPERS DIVERS REALTY</v>
          </cell>
          <cell r="D74">
            <v>4000000</v>
          </cell>
          <cell r="E74">
            <v>1</v>
          </cell>
          <cell r="F74">
            <v>4000000</v>
          </cell>
          <cell r="G74">
            <v>0.01</v>
          </cell>
          <cell r="H74" t="str">
            <v>REIT</v>
          </cell>
          <cell r="I74" t="str">
            <v>Bullet</v>
          </cell>
          <cell r="J74">
            <v>94</v>
          </cell>
          <cell r="K74">
            <v>0.99573999999999996</v>
          </cell>
          <cell r="L74" t="str">
            <v>Baa3</v>
          </cell>
          <cell r="O74" t="str">
            <v>BBB</v>
          </cell>
          <cell r="R74" t="str">
            <v>BBB-</v>
          </cell>
          <cell r="S74">
            <v>6.7944444444444443</v>
          </cell>
          <cell r="T74">
            <v>6.7888888888888888</v>
          </cell>
          <cell r="U74">
            <v>6.7944444444444443</v>
          </cell>
          <cell r="V74">
            <v>6.7944444444444443</v>
          </cell>
          <cell r="W74">
            <v>2</v>
          </cell>
          <cell r="X74">
            <v>5.2499999999999998E-2</v>
          </cell>
          <cell r="Y74">
            <v>0</v>
          </cell>
          <cell r="Z74">
            <v>40648</v>
          </cell>
          <cell r="AB74">
            <v>6.75</v>
          </cell>
          <cell r="AC74">
            <v>6.7944444444444443</v>
          </cell>
          <cell r="AD74">
            <v>7</v>
          </cell>
          <cell r="AE74">
            <v>5.7550000000000004E-2</v>
          </cell>
          <cell r="AF74">
            <v>5.7626444444444445E-2</v>
          </cell>
          <cell r="AG74">
            <v>5.7979999999999997E-2</v>
          </cell>
          <cell r="AH74">
            <v>2.8813222222222157E-2</v>
          </cell>
          <cell r="AI74">
            <v>0</v>
          </cell>
          <cell r="AJ74">
            <v>500</v>
          </cell>
          <cell r="AK74">
            <v>1</v>
          </cell>
          <cell r="AL74">
            <v>0</v>
          </cell>
          <cell r="AM74" t="str">
            <v>Baa3</v>
          </cell>
          <cell r="AN74">
            <v>38</v>
          </cell>
          <cell r="AO74" t="str">
            <v>REITS- Retail</v>
          </cell>
          <cell r="AP74" t="str">
            <v>REITS- Retail</v>
          </cell>
          <cell r="AQ74">
            <v>0</v>
          </cell>
          <cell r="AR74" t="str">
            <v>Baa3</v>
          </cell>
          <cell r="AS74" t="str">
            <v>Baa3</v>
          </cell>
          <cell r="AT74" t="str">
            <v>Baa3</v>
          </cell>
          <cell r="AU74">
            <v>0.4</v>
          </cell>
          <cell r="AV74">
            <v>610</v>
          </cell>
          <cell r="AW74">
            <v>2.3814999999999999E-2</v>
          </cell>
          <cell r="AX74">
            <v>3.9691666666666667E-2</v>
          </cell>
          <cell r="AY74">
            <v>3.8507676286659326E-2</v>
          </cell>
          <cell r="AZ74">
            <v>0</v>
          </cell>
          <cell r="BA74">
            <v>38099</v>
          </cell>
          <cell r="BB74" t="str">
            <v>DEVELOPERS DIVERS REALTY</v>
          </cell>
          <cell r="BC74" t="str">
            <v>DEVELOPERS DIVERS REALTY</v>
          </cell>
          <cell r="BD74" t="str">
            <v>BBB</v>
          </cell>
          <cell r="BE74">
            <v>360</v>
          </cell>
          <cell r="BF74">
            <v>55</v>
          </cell>
          <cell r="BG74" t="str">
            <v>REITs and REOCs</v>
          </cell>
          <cell r="BH74">
            <v>40725</v>
          </cell>
          <cell r="BI74" t="str">
            <v>BBB</v>
          </cell>
          <cell r="BJ74">
            <v>0.4</v>
          </cell>
          <cell r="BK74">
            <v>0.4</v>
          </cell>
          <cell r="BL74">
            <v>0.4</v>
          </cell>
          <cell r="BM74">
            <v>0.4</v>
          </cell>
          <cell r="BN74">
            <v>0.4</v>
          </cell>
          <cell r="BO74"/>
          <cell r="BP74" t="str">
            <v>BBB-</v>
          </cell>
          <cell r="BQ74">
            <v>7.26</v>
          </cell>
          <cell r="BR74">
            <v>1</v>
          </cell>
          <cell r="BS74">
            <v>61</v>
          </cell>
          <cell r="BT74" t="str">
            <v>IG</v>
          </cell>
          <cell r="BU74" t="str">
            <v>Sub</v>
          </cell>
          <cell r="BV74" t="str">
            <v>REITS</v>
          </cell>
          <cell r="BW74" t="str">
            <v>REIT</v>
          </cell>
          <cell r="BX74" t="str">
            <v>Retail</v>
          </cell>
          <cell r="BY74">
            <v>40642.177777777775</v>
          </cell>
          <cell r="BZ74">
            <v>7.26</v>
          </cell>
          <cell r="CA74" t="str">
            <v>BBB-</v>
          </cell>
          <cell r="CB74">
            <v>22</v>
          </cell>
          <cell r="CC74" t="str">
            <v>REIT - Retail</v>
          </cell>
          <cell r="CD74">
            <v>2</v>
          </cell>
          <cell r="CE74">
            <v>2</v>
          </cell>
          <cell r="CF74">
            <v>1</v>
          </cell>
          <cell r="CG74">
            <v>0</v>
          </cell>
          <cell r="CH74">
            <v>0</v>
          </cell>
          <cell r="CI74">
            <v>0.5</v>
          </cell>
          <cell r="CJ74">
            <v>0.5</v>
          </cell>
          <cell r="CK74">
            <v>0.5</v>
          </cell>
          <cell r="CL74">
            <v>0.6</v>
          </cell>
          <cell r="CM74">
            <v>0.6</v>
          </cell>
          <cell r="CN74">
            <v>20</v>
          </cell>
          <cell r="CP74" t="str">
            <v>DEVELOPERS</v>
          </cell>
          <cell r="CQ74" t="str">
            <v>4/22/2004</v>
          </cell>
          <cell r="CR74">
            <v>0</v>
          </cell>
          <cell r="CS74" t="str">
            <v>#N/A N Ap</v>
          </cell>
          <cell r="CT74">
            <v>1</v>
          </cell>
          <cell r="CU74">
            <v>0</v>
          </cell>
          <cell r="CV74" t="str">
            <v>Senior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38099</v>
          </cell>
          <cell r="DF74">
            <v>94</v>
          </cell>
          <cell r="DG74">
            <v>0</v>
          </cell>
          <cell r="DH74">
            <v>1</v>
          </cell>
          <cell r="DI74">
            <v>4000000</v>
          </cell>
          <cell r="DJ74">
            <v>94</v>
          </cell>
          <cell r="DK74">
            <v>3982960</v>
          </cell>
          <cell r="DL74">
            <v>4027293.3333333335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4000000</v>
          </cell>
          <cell r="DT74">
            <v>0</v>
          </cell>
          <cell r="DU74" t="b">
            <v>1</v>
          </cell>
          <cell r="DV74" t="str">
            <v>251591AJ2 CORP</v>
          </cell>
          <cell r="DW74" t="str">
            <v>DEVELOPERS DIVERS REALTY</v>
          </cell>
          <cell r="DX74" t="str">
            <v>DEVELOPERS DIVERS REALTY</v>
          </cell>
          <cell r="DY74" t="str">
            <v>#N/A N Ap</v>
          </cell>
          <cell r="DZ74">
            <v>1</v>
          </cell>
          <cell r="EA74" t="str">
            <v>4/22/2004</v>
          </cell>
          <cell r="EB74">
            <v>5.25</v>
          </cell>
          <cell r="EC74" t="str">
            <v>#N/A N Ap</v>
          </cell>
          <cell r="ED74" t="str">
            <v>#N/A N Ap</v>
          </cell>
          <cell r="EE74" t="str">
            <v>Baa3</v>
          </cell>
          <cell r="EF74" t="str">
            <v>#N/A N Ap</v>
          </cell>
          <cell r="EG74" t="str">
            <v>BBB</v>
          </cell>
          <cell r="EH74" t="str">
            <v>#N/A N Ap</v>
          </cell>
          <cell r="EI74" t="str">
            <v>BBB-</v>
          </cell>
          <cell r="EJ74" t="str">
            <v>#N/A N Ap</v>
          </cell>
          <cell r="EK74" t="str">
            <v>#N/A N Ap</v>
          </cell>
          <cell r="EL74" t="str">
            <v>#N/A N Ap</v>
          </cell>
          <cell r="EM74" t="str">
            <v>4/22/2004</v>
          </cell>
          <cell r="EN74" t="str">
            <v>10/15/2004</v>
          </cell>
          <cell r="EO74" t="str">
            <v>#N/A N Ap</v>
          </cell>
          <cell r="EP74" t="str">
            <v>#N/A N Ap</v>
          </cell>
          <cell r="EQ74" t="str">
            <v>4/15/2011</v>
          </cell>
          <cell r="ER74" t="str">
            <v>#N/A Fld</v>
          </cell>
          <cell r="ES74" t="str">
            <v>7/1/2004</v>
          </cell>
          <cell r="ET74" t="str">
            <v>#N/A N Ap</v>
          </cell>
          <cell r="EU74" t="str">
            <v>#N/A N Ap</v>
          </cell>
          <cell r="EV74" t="str">
            <v>#N/A N Ap</v>
          </cell>
          <cell r="EW74" t="str">
            <v>#N/A N Ap</v>
          </cell>
          <cell r="EY74" t="str">
            <v>7/1/2004</v>
          </cell>
          <cell r="EZ74">
            <v>1.0062500000000001</v>
          </cell>
          <cell r="FA74">
            <v>69</v>
          </cell>
          <cell r="FB74">
            <v>40250</v>
          </cell>
          <cell r="FC74">
            <v>38275</v>
          </cell>
          <cell r="FD74">
            <v>6</v>
          </cell>
          <cell r="FE74">
            <v>38275</v>
          </cell>
          <cell r="FF74">
            <v>0</v>
          </cell>
          <cell r="FG74">
            <v>38092</v>
          </cell>
          <cell r="FH74">
            <v>37909</v>
          </cell>
          <cell r="FI74">
            <v>76</v>
          </cell>
          <cell r="FJ74">
            <v>76</v>
          </cell>
          <cell r="FK74" t="b">
            <v>0</v>
          </cell>
          <cell r="FL74" t="str">
            <v>251591AJ2</v>
          </cell>
          <cell r="FM74">
            <v>5.2499999999999998E-2</v>
          </cell>
          <cell r="FN74">
            <v>44333.333333333328</v>
          </cell>
          <cell r="FO74">
            <v>3982960</v>
          </cell>
          <cell r="FP74">
            <v>4027293.3333333335</v>
          </cell>
          <cell r="FQ74">
            <v>0</v>
          </cell>
          <cell r="FR74">
            <v>3982960</v>
          </cell>
          <cell r="FS74">
            <v>44333.333333333328</v>
          </cell>
          <cell r="FT74">
            <v>0</v>
          </cell>
          <cell r="FU74">
            <v>0</v>
          </cell>
          <cell r="FX74">
            <v>610</v>
          </cell>
        </row>
        <row r="75">
          <cell r="A75">
            <v>68</v>
          </cell>
          <cell r="B75" t="str">
            <v>29380TAE5</v>
          </cell>
          <cell r="C75" t="str">
            <v>EPT 2003-EPR D</v>
          </cell>
          <cell r="D75">
            <v>4776000</v>
          </cell>
          <cell r="E75">
            <v>1</v>
          </cell>
          <cell r="F75">
            <v>4776000</v>
          </cell>
          <cell r="G75">
            <v>1.1939999999999999E-2</v>
          </cell>
          <cell r="H75" t="str">
            <v>CMBS-LL</v>
          </cell>
          <cell r="I75" t="str">
            <v>Bullet</v>
          </cell>
          <cell r="J75">
            <v>150</v>
          </cell>
          <cell r="K75">
            <v>1.0441510940117253</v>
          </cell>
          <cell r="L75" t="str">
            <v>A3</v>
          </cell>
          <cell r="O75" t="str">
            <v>NA</v>
          </cell>
          <cell r="P75" t="str">
            <v>BBB-</v>
          </cell>
          <cell r="R75" t="str">
            <v>BBB+</v>
          </cell>
          <cell r="S75">
            <v>8.6300000000000008</v>
          </cell>
          <cell r="T75">
            <v>8.6199999999999992</v>
          </cell>
          <cell r="U75">
            <v>10.63</v>
          </cell>
          <cell r="V75">
            <v>11.63</v>
          </cell>
          <cell r="W75">
            <v>12</v>
          </cell>
          <cell r="X75">
            <v>6.7110000000000003E-2</v>
          </cell>
          <cell r="Y75">
            <v>0</v>
          </cell>
          <cell r="Z75">
            <v>43146</v>
          </cell>
          <cell r="AB75">
            <v>8.5</v>
          </cell>
          <cell r="AC75">
            <v>8.6300000000000008</v>
          </cell>
          <cell r="AD75">
            <v>8.75</v>
          </cell>
          <cell r="AE75">
            <v>6.5759999999999999E-2</v>
          </cell>
          <cell r="AF75">
            <v>6.5900399999999998E-2</v>
          </cell>
          <cell r="AG75">
            <v>6.6030000000000005E-2</v>
          </cell>
          <cell r="AH75">
            <v>5.4177867252063194E-3</v>
          </cell>
          <cell r="AI75">
            <v>0</v>
          </cell>
          <cell r="AJ75">
            <v>500</v>
          </cell>
          <cell r="AK75">
            <v>1</v>
          </cell>
          <cell r="AL75">
            <v>0</v>
          </cell>
          <cell r="AM75" t="str">
            <v>A3</v>
          </cell>
          <cell r="AN75">
            <v>23</v>
          </cell>
          <cell r="AO75" t="str">
            <v>ABS-CMBS Large Loan</v>
          </cell>
          <cell r="AP75" t="str">
            <v>ABS-CMBS Large Loan</v>
          </cell>
          <cell r="AQ75">
            <v>3.7000000000000005E-2</v>
          </cell>
          <cell r="AR75" t="str">
            <v>A3</v>
          </cell>
          <cell r="AS75" t="str">
            <v>A3</v>
          </cell>
          <cell r="AT75" t="str">
            <v>A3</v>
          </cell>
          <cell r="AU75">
            <v>0.35</v>
          </cell>
          <cell r="AV75">
            <v>180</v>
          </cell>
          <cell r="AW75">
            <v>8.3600000000000011E-3</v>
          </cell>
          <cell r="AX75">
            <v>1.2861538461538462E-2</v>
          </cell>
          <cell r="AY75">
            <v>1.2173253327608454E-2</v>
          </cell>
          <cell r="AZ75">
            <v>0</v>
          </cell>
          <cell r="BA75">
            <v>37679</v>
          </cell>
          <cell r="BB75" t="str">
            <v>EPT 2003-EPR</v>
          </cell>
          <cell r="BC75" t="str">
            <v>EPT</v>
          </cell>
          <cell r="BD75" t="str">
            <v>BBB-</v>
          </cell>
          <cell r="BE75">
            <v>610</v>
          </cell>
          <cell r="BF75">
            <v>54</v>
          </cell>
          <cell r="BG75" t="str">
            <v>CMBS (Large Loan, Single Borrower, and Single Property)</v>
          </cell>
          <cell r="BH75">
            <v>40725</v>
          </cell>
          <cell r="BI75" t="str">
            <v>BBB</v>
          </cell>
          <cell r="BJ75">
            <v>0.3</v>
          </cell>
          <cell r="BK75">
            <v>0.35</v>
          </cell>
          <cell r="BL75">
            <v>0.4</v>
          </cell>
          <cell r="BM75">
            <v>0.45</v>
          </cell>
          <cell r="BN75">
            <v>0.5</v>
          </cell>
          <cell r="BO75"/>
          <cell r="BP75" t="str">
            <v>BBB+</v>
          </cell>
          <cell r="BQ75">
            <v>3.13</v>
          </cell>
          <cell r="BR75">
            <v>1</v>
          </cell>
          <cell r="BS75">
            <v>62</v>
          </cell>
          <cell r="BT75" t="str">
            <v>IG</v>
          </cell>
          <cell r="BU75" t="str">
            <v>Sub</v>
          </cell>
          <cell r="BV75" t="str">
            <v>ABS Mezzanine IG ( &lt; 10%)</v>
          </cell>
          <cell r="BW75" t="str">
            <v>CMBS</v>
          </cell>
          <cell r="BX75" t="str">
            <v>Large Loan</v>
          </cell>
          <cell r="BY75">
            <v>41310.32</v>
          </cell>
          <cell r="BZ75">
            <v>3.13</v>
          </cell>
          <cell r="CA75" t="str">
            <v>BBB+</v>
          </cell>
          <cell r="CB75">
            <v>1</v>
          </cell>
          <cell r="CC75" t="str">
            <v>CMBS - Large Loan</v>
          </cell>
          <cell r="CD75">
            <v>2</v>
          </cell>
          <cell r="CE75">
            <v>2</v>
          </cell>
          <cell r="CF75">
            <v>1</v>
          </cell>
          <cell r="CG75">
            <v>0</v>
          </cell>
          <cell r="CH75">
            <v>0</v>
          </cell>
          <cell r="CI75">
            <v>0.2</v>
          </cell>
          <cell r="CJ75">
            <v>0.2</v>
          </cell>
          <cell r="CK75">
            <v>0.3</v>
          </cell>
          <cell r="CL75">
            <v>0.4</v>
          </cell>
          <cell r="CM75">
            <v>0.4</v>
          </cell>
          <cell r="CN75">
            <v>10</v>
          </cell>
          <cell r="CP75" t="str">
            <v>EPT</v>
          </cell>
          <cell r="CQ75" t="str">
            <v>2/27/2003</v>
          </cell>
          <cell r="CR75" t="str">
            <v>Wachovia</v>
          </cell>
          <cell r="CS75" t="str">
            <v>WAB</v>
          </cell>
          <cell r="CT75">
            <v>1</v>
          </cell>
          <cell r="CU75">
            <v>0</v>
          </cell>
          <cell r="CV75" t="str">
            <v>Sub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38098</v>
          </cell>
          <cell r="DF75">
            <v>150</v>
          </cell>
          <cell r="DG75">
            <v>0</v>
          </cell>
          <cell r="DH75">
            <v>1</v>
          </cell>
          <cell r="DI75">
            <v>4776000</v>
          </cell>
          <cell r="DJ75">
            <v>150</v>
          </cell>
          <cell r="DK75">
            <v>4986865.625</v>
          </cell>
          <cell r="DL75">
            <v>5005562.4709999999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4776000</v>
          </cell>
          <cell r="DT75">
            <v>0</v>
          </cell>
          <cell r="DU75" t="b">
            <v>1</v>
          </cell>
          <cell r="DV75" t="str">
            <v>29380TAE5 MTGE</v>
          </cell>
          <cell r="DW75" t="str">
            <v>EPT 2003-EPR D</v>
          </cell>
          <cell r="DX75" t="str">
            <v>ENTERTAINMENT PROPERTIES TRUST</v>
          </cell>
          <cell r="DY75">
            <v>3.7</v>
          </cell>
          <cell r="DZ75">
            <v>1</v>
          </cell>
          <cell r="EA75" t="str">
            <v>2/27/2003</v>
          </cell>
          <cell r="EB75">
            <v>6.7110000000000003</v>
          </cell>
          <cell r="EC75" t="str">
            <v>#N/A N Ap</v>
          </cell>
          <cell r="ED75" t="str">
            <v>WAB</v>
          </cell>
          <cell r="EE75" t="str">
            <v>A3</v>
          </cell>
          <cell r="EF75" t="str">
            <v>#N/A N Ap</v>
          </cell>
          <cell r="EG75" t="str">
            <v>#N/A N Ap</v>
          </cell>
          <cell r="EH75" t="str">
            <v>#N/A N Ap</v>
          </cell>
          <cell r="EI75" t="str">
            <v>BBB+</v>
          </cell>
          <cell r="EJ75" t="str">
            <v>#N/A N Ap</v>
          </cell>
          <cell r="EK75" t="str">
            <v>6/30/2004</v>
          </cell>
          <cell r="EL75" t="str">
            <v>5 DAYS</v>
          </cell>
          <cell r="EM75" t="str">
            <v>6/15/2004</v>
          </cell>
          <cell r="EN75" t="str">
            <v>7/15/2004</v>
          </cell>
          <cell r="EO75" t="str">
            <v>6/10/2004</v>
          </cell>
          <cell r="EP75" t="str">
            <v>7/9/2004</v>
          </cell>
          <cell r="EQ75" t="str">
            <v>2/15/2018</v>
          </cell>
          <cell r="ER75" t="str">
            <v>#N/A Fld</v>
          </cell>
          <cell r="ES75" t="str">
            <v>7/1/2004</v>
          </cell>
          <cell r="ET75">
            <v>8.6199999999999992</v>
          </cell>
          <cell r="EU75">
            <v>0</v>
          </cell>
          <cell r="EV75" t="str">
            <v>CPY</v>
          </cell>
          <cell r="EW75" t="str">
            <v>To Worst</v>
          </cell>
          <cell r="EY75" t="str">
            <v>7/1/2004</v>
          </cell>
          <cell r="EZ75">
            <v>0.39147500000000002</v>
          </cell>
          <cell r="FA75">
            <v>21</v>
          </cell>
          <cell r="FB75">
            <v>18696.845999999998</v>
          </cell>
          <cell r="FC75">
            <v>38183</v>
          </cell>
          <cell r="FD75">
            <v>5</v>
          </cell>
          <cell r="FE75">
            <v>38183</v>
          </cell>
          <cell r="FF75">
            <v>5</v>
          </cell>
          <cell r="FG75">
            <v>38148</v>
          </cell>
          <cell r="FH75">
            <v>38117</v>
          </cell>
          <cell r="FI75">
            <v>21</v>
          </cell>
          <cell r="FJ75">
            <v>21</v>
          </cell>
          <cell r="FK75" t="b">
            <v>1</v>
          </cell>
          <cell r="FL75" t="str">
            <v>29380TAE5</v>
          </cell>
          <cell r="FM75">
            <v>6.7110000000000003E-2</v>
          </cell>
          <cell r="FN75">
            <v>18696.845999999998</v>
          </cell>
          <cell r="FO75">
            <v>4986865.625</v>
          </cell>
          <cell r="FP75">
            <v>5005562.4709999999</v>
          </cell>
          <cell r="FQ75">
            <v>0</v>
          </cell>
          <cell r="FR75">
            <v>4986865.625</v>
          </cell>
          <cell r="FS75">
            <v>18696.845999999998</v>
          </cell>
          <cell r="FT75">
            <v>0</v>
          </cell>
          <cell r="FU75">
            <v>0</v>
          </cell>
          <cell r="FX75">
            <v>180</v>
          </cell>
        </row>
        <row r="76">
          <cell r="A76">
            <v>69</v>
          </cell>
          <cell r="B76" t="str">
            <v>33736LAY1</v>
          </cell>
          <cell r="C76" t="str">
            <v>FULB 1997-C2 G</v>
          </cell>
          <cell r="D76">
            <v>7500000</v>
          </cell>
          <cell r="E76">
            <v>1</v>
          </cell>
          <cell r="F76">
            <v>7500000</v>
          </cell>
          <cell r="G76">
            <v>1.8749999999999999E-2</v>
          </cell>
          <cell r="H76" t="str">
            <v>CMBS-Conduit</v>
          </cell>
          <cell r="I76" t="str">
            <v>33736LAY1</v>
          </cell>
          <cell r="J76">
            <v>386.8</v>
          </cell>
          <cell r="K76">
            <v>0.88366666666666671</v>
          </cell>
          <cell r="L76" t="str">
            <v>NA</v>
          </cell>
          <cell r="N76" t="str">
            <v>Ba3/B1</v>
          </cell>
          <cell r="O76" t="str">
            <v>BB</v>
          </cell>
          <cell r="R76" t="str">
            <v>NA</v>
          </cell>
          <cell r="S76">
            <v>12.750352301575083</v>
          </cell>
          <cell r="T76">
            <v>12.71</v>
          </cell>
          <cell r="U76" t="str">
            <v>schedule</v>
          </cell>
          <cell r="V76" t="str">
            <v>schedule</v>
          </cell>
          <cell r="W76">
            <v>12</v>
          </cell>
          <cell r="X76">
            <v>7.4999999999999997E-2</v>
          </cell>
          <cell r="Y76">
            <v>0</v>
          </cell>
          <cell r="Z76">
            <v>47440</v>
          </cell>
          <cell r="AB76">
            <v>12.75</v>
          </cell>
          <cell r="AC76">
            <v>12.750352301575083</v>
          </cell>
          <cell r="AD76">
            <v>13</v>
          </cell>
          <cell r="AE76">
            <v>9.3329999999999996E-2</v>
          </cell>
          <cell r="AF76">
            <v>9.3330253657134057E-2</v>
          </cell>
          <cell r="AG76">
            <v>9.3509999999999996E-2</v>
          </cell>
          <cell r="AH76">
            <v>7.630471475419176E-3</v>
          </cell>
          <cell r="AI76">
            <v>0</v>
          </cell>
          <cell r="AJ76">
            <v>500</v>
          </cell>
          <cell r="AK76">
            <v>1</v>
          </cell>
          <cell r="AL76">
            <v>0</v>
          </cell>
          <cell r="AM76" t="str">
            <v>Ba3/B1</v>
          </cell>
          <cell r="AN76">
            <v>20</v>
          </cell>
          <cell r="AO76" t="str">
            <v>ABS-CMBS Conduit BIG</v>
          </cell>
          <cell r="AP76" t="str">
            <v>ABS-CMBS Conduit</v>
          </cell>
          <cell r="AQ76">
            <v>2.2000000000000002E-2</v>
          </cell>
          <cell r="AR76" t="str">
            <v>B1</v>
          </cell>
          <cell r="AS76" t="str">
            <v>B1</v>
          </cell>
          <cell r="AT76" t="str">
            <v>B1</v>
          </cell>
          <cell r="AU76">
            <v>0.1</v>
          </cell>
          <cell r="AV76">
            <v>1980.0303027984191</v>
          </cell>
          <cell r="AW76">
            <v>0.13695717855138032</v>
          </cell>
          <cell r="AX76">
            <v>0.15217464283486701</v>
          </cell>
          <cell r="AY76">
            <v>0.14994869941608621</v>
          </cell>
          <cell r="AZ76">
            <v>7500000</v>
          </cell>
          <cell r="BA76">
            <v>35735</v>
          </cell>
          <cell r="BB76" t="str">
            <v>FULB 1997-C2</v>
          </cell>
          <cell r="BC76" t="str">
            <v>FULB</v>
          </cell>
          <cell r="BD76" t="str">
            <v>BB</v>
          </cell>
          <cell r="BE76">
            <v>1350</v>
          </cell>
          <cell r="BF76">
            <v>53</v>
          </cell>
          <cell r="BG76" t="str">
            <v>CMBS Diversified (Conduit + CTL)</v>
          </cell>
          <cell r="BH76">
            <v>40725</v>
          </cell>
          <cell r="BI76" t="str">
            <v>BB</v>
          </cell>
          <cell r="BJ76">
            <v>0.1</v>
          </cell>
          <cell r="BK76">
            <v>0.1</v>
          </cell>
          <cell r="BL76">
            <v>0.1</v>
          </cell>
          <cell r="BM76">
            <v>0.25</v>
          </cell>
          <cell r="BN76">
            <v>0.35</v>
          </cell>
          <cell r="BO76" t="str">
            <v>BB</v>
          </cell>
          <cell r="BP76" t="str">
            <v>BB</v>
          </cell>
          <cell r="BQ76">
            <v>13.53</v>
          </cell>
          <cell r="BR76">
            <v>1</v>
          </cell>
          <cell r="BS76">
            <v>63</v>
          </cell>
          <cell r="BT76" t="str">
            <v>Non IG</v>
          </cell>
          <cell r="BU76" t="str">
            <v>Sub</v>
          </cell>
          <cell r="BV76" t="str">
            <v>ABS Non IG ( &lt; 10%)</v>
          </cell>
          <cell r="BW76" t="str">
            <v>CMBS</v>
          </cell>
          <cell r="BX76" t="str">
            <v>Conduit</v>
          </cell>
          <cell r="BY76">
            <v>42810.12823777333</v>
          </cell>
          <cell r="BZ76">
            <v>13.53</v>
          </cell>
          <cell r="CA76" t="str">
            <v>BB</v>
          </cell>
          <cell r="CB76">
            <v>2</v>
          </cell>
          <cell r="CC76" t="str">
            <v>CMBS - Conduit</v>
          </cell>
          <cell r="CD76">
            <v>2</v>
          </cell>
          <cell r="CE76">
            <v>2</v>
          </cell>
          <cell r="CF76">
            <v>2</v>
          </cell>
          <cell r="CG76">
            <v>1</v>
          </cell>
          <cell r="CH76">
            <v>0</v>
          </cell>
          <cell r="CI76">
            <v>0.2</v>
          </cell>
          <cell r="CJ76">
            <v>0.2</v>
          </cell>
          <cell r="CK76">
            <v>0.2</v>
          </cell>
          <cell r="CL76">
            <v>0.3</v>
          </cell>
          <cell r="CM76">
            <v>0.4</v>
          </cell>
          <cell r="CN76">
            <v>43.5</v>
          </cell>
          <cell r="CP76" t="str">
            <v>FULB</v>
          </cell>
          <cell r="CQ76" t="str">
            <v>11/1/1997</v>
          </cell>
          <cell r="CR76" t="str">
            <v>Wachovia</v>
          </cell>
          <cell r="CS76" t="str">
            <v>FUNB</v>
          </cell>
          <cell r="CT76">
            <v>1</v>
          </cell>
          <cell r="CU76">
            <v>0</v>
          </cell>
          <cell r="CV76" t="str">
            <v>Sub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38100</v>
          </cell>
          <cell r="DF76">
            <v>386.8</v>
          </cell>
          <cell r="DG76">
            <v>0</v>
          </cell>
          <cell r="DH76">
            <v>1</v>
          </cell>
          <cell r="DI76">
            <v>7500000</v>
          </cell>
          <cell r="DJ76">
            <v>386.8</v>
          </cell>
          <cell r="DK76">
            <v>6627500</v>
          </cell>
          <cell r="DL76">
            <v>6627500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7500000</v>
          </cell>
          <cell r="DU76" t="b">
            <v>1</v>
          </cell>
          <cell r="DV76" t="str">
            <v>33736LAY1 MTGE</v>
          </cell>
          <cell r="DW76" t="str">
            <v>FULB 1997-C2 G</v>
          </cell>
          <cell r="DX76" t="str">
            <v>FIRST UNION-LEHMAN BROTHERS COMMERCIAL MORTGAGE T</v>
          </cell>
          <cell r="DY76">
            <v>2.2000000000000002</v>
          </cell>
          <cell r="DZ76">
            <v>1</v>
          </cell>
          <cell r="EA76" t="str">
            <v>11/1/1997</v>
          </cell>
          <cell r="EB76">
            <v>7.5</v>
          </cell>
          <cell r="EC76" t="str">
            <v>#N/A N Ap</v>
          </cell>
          <cell r="ED76" t="str">
            <v>FUNB</v>
          </cell>
          <cell r="EE76" t="str">
            <v>#N/A N Ap</v>
          </cell>
          <cell r="EF76" t="str">
            <v>#N/A N Ap</v>
          </cell>
          <cell r="EG76" t="str">
            <v>BB</v>
          </cell>
          <cell r="EH76" t="str">
            <v>#N/A N Ap</v>
          </cell>
          <cell r="EI76" t="str">
            <v>#N/A N Ap</v>
          </cell>
          <cell r="EJ76" t="str">
            <v>#N/A N Ap</v>
          </cell>
          <cell r="EK76" t="str">
            <v>6/30/2004</v>
          </cell>
          <cell r="EL76" t="str">
            <v>17 DAYS</v>
          </cell>
          <cell r="EM76" t="str">
            <v>7/18/2004</v>
          </cell>
          <cell r="EN76" t="str">
            <v>8/18/2004</v>
          </cell>
          <cell r="EO76" t="str">
            <v>6/1/2004</v>
          </cell>
          <cell r="EP76" t="str">
            <v>6/30/2004</v>
          </cell>
          <cell r="EQ76" t="str">
            <v>11/18/2029</v>
          </cell>
          <cell r="ER76" t="str">
            <v>#N/A Fld</v>
          </cell>
          <cell r="ES76" t="str">
            <v>7/1/2004</v>
          </cell>
          <cell r="ET76">
            <v>12.71</v>
          </cell>
          <cell r="EU76">
            <v>0</v>
          </cell>
          <cell r="EV76" t="str">
            <v>CPY</v>
          </cell>
          <cell r="EW76" t="str">
            <v>To Worst</v>
          </cell>
          <cell r="EY76" t="str">
            <v>7/1/2004</v>
          </cell>
          <cell r="EZ76">
            <v>0</v>
          </cell>
          <cell r="FA76">
            <v>0</v>
          </cell>
          <cell r="FB76">
            <v>0</v>
          </cell>
          <cell r="FC76">
            <v>38186</v>
          </cell>
          <cell r="FD76">
            <v>1</v>
          </cell>
          <cell r="FE76">
            <v>38217</v>
          </cell>
          <cell r="FF76">
            <v>17</v>
          </cell>
          <cell r="FG76">
            <v>38169</v>
          </cell>
          <cell r="FH76">
            <v>38139</v>
          </cell>
          <cell r="FI76">
            <v>0</v>
          </cell>
          <cell r="FJ76">
            <v>0</v>
          </cell>
          <cell r="FK76" t="b">
            <v>1</v>
          </cell>
          <cell r="FL76" t="str">
            <v>33736LAY1</v>
          </cell>
          <cell r="FM76">
            <v>7.4999999999999997E-2</v>
          </cell>
          <cell r="FN76">
            <v>0</v>
          </cell>
          <cell r="FO76">
            <v>6627500</v>
          </cell>
          <cell r="FP76">
            <v>6627500</v>
          </cell>
          <cell r="FQ76">
            <v>0</v>
          </cell>
          <cell r="FR76">
            <v>6627500</v>
          </cell>
          <cell r="FS76">
            <v>0</v>
          </cell>
          <cell r="FT76">
            <v>0</v>
          </cell>
          <cell r="FU76">
            <v>0</v>
          </cell>
          <cell r="FX76">
            <v>100000</v>
          </cell>
        </row>
        <row r="77">
          <cell r="A77">
            <v>70</v>
          </cell>
          <cell r="B77" t="str">
            <v>929766RD7</v>
          </cell>
          <cell r="C77" t="str">
            <v>WBCMT 2004-C11 H</v>
          </cell>
          <cell r="D77">
            <v>2000000</v>
          </cell>
          <cell r="E77">
            <v>1</v>
          </cell>
          <cell r="F77">
            <v>2000000</v>
          </cell>
          <cell r="G77">
            <v>5.0000000000000001E-3</v>
          </cell>
          <cell r="H77" t="str">
            <v>CMBS-Conduit</v>
          </cell>
          <cell r="I77" t="str">
            <v>Bullet</v>
          </cell>
          <cell r="J77">
            <v>115</v>
          </cell>
          <cell r="K77">
            <v>0.96110980000000001</v>
          </cell>
          <cell r="L77" t="str">
            <v>Baa3</v>
          </cell>
          <cell r="O77" t="str">
            <v>BBB-</v>
          </cell>
          <cell r="R77" t="str">
            <v>NA</v>
          </cell>
          <cell r="S77">
            <v>9.7899999999999991</v>
          </cell>
          <cell r="T77">
            <v>9.7899999999999991</v>
          </cell>
          <cell r="U77">
            <v>11.79</v>
          </cell>
          <cell r="V77">
            <v>12.79</v>
          </cell>
          <cell r="W77">
            <v>12</v>
          </cell>
          <cell r="X77">
            <v>5.3366999999999998E-2</v>
          </cell>
          <cell r="Y77">
            <v>0</v>
          </cell>
          <cell r="Z77">
            <v>51516</v>
          </cell>
          <cell r="AB77">
            <v>9.75</v>
          </cell>
          <cell r="AC77">
            <v>9.7899999999999991</v>
          </cell>
          <cell r="AD77">
            <v>10</v>
          </cell>
          <cell r="AE77">
            <v>6.3649999999999998E-2</v>
          </cell>
          <cell r="AF77">
            <v>6.3678799999999994E-2</v>
          </cell>
          <cell r="AG77">
            <v>6.3829999999999998E-2</v>
          </cell>
          <cell r="AH77">
            <v>5.2375071695287545E-3</v>
          </cell>
          <cell r="AI77">
            <v>0</v>
          </cell>
          <cell r="AJ77">
            <v>500</v>
          </cell>
          <cell r="AK77">
            <v>1</v>
          </cell>
          <cell r="AL77">
            <v>0</v>
          </cell>
          <cell r="AM77" t="str">
            <v>Baa3</v>
          </cell>
          <cell r="AN77">
            <v>20</v>
          </cell>
          <cell r="AO77" t="str">
            <v>ABS-CMBS Conduit BIG</v>
          </cell>
          <cell r="AP77" t="str">
            <v>ABS-CMBS Conduit</v>
          </cell>
          <cell r="AQ77">
            <v>0.01</v>
          </cell>
          <cell r="AR77" t="str">
            <v>Baa3</v>
          </cell>
          <cell r="AS77" t="str">
            <v>Baa3</v>
          </cell>
          <cell r="AT77" t="str">
            <v>Baa3</v>
          </cell>
          <cell r="AU77">
            <v>0.2</v>
          </cell>
          <cell r="AV77">
            <v>610</v>
          </cell>
          <cell r="AW77">
            <v>3.3550000000000003E-2</v>
          </cell>
          <cell r="AX77">
            <v>4.1937500000000003E-2</v>
          </cell>
          <cell r="AY77">
            <v>4.1174012762285737E-2</v>
          </cell>
          <cell r="AZ77">
            <v>0</v>
          </cell>
          <cell r="BA77">
            <v>38078</v>
          </cell>
          <cell r="BB77" t="str">
            <v>WBCMT 2004-C11</v>
          </cell>
          <cell r="BC77" t="str">
            <v>WBCMT</v>
          </cell>
          <cell r="BD77" t="str">
            <v>BBB-</v>
          </cell>
          <cell r="BE77">
            <v>610</v>
          </cell>
          <cell r="BF77">
            <v>53</v>
          </cell>
          <cell r="BG77" t="str">
            <v>CMBS Diversified (Conduit + CTL)</v>
          </cell>
          <cell r="BH77">
            <v>40725</v>
          </cell>
          <cell r="BI77" t="str">
            <v>BBB</v>
          </cell>
          <cell r="BJ77">
            <v>0.3</v>
          </cell>
          <cell r="BK77">
            <v>0.35</v>
          </cell>
          <cell r="BL77">
            <v>0.4</v>
          </cell>
          <cell r="BM77">
            <v>0.45</v>
          </cell>
          <cell r="BN77">
            <v>0.5</v>
          </cell>
          <cell r="BO77" t="str">
            <v>BBB-</v>
          </cell>
          <cell r="BP77" t="str">
            <v>BBB-</v>
          </cell>
          <cell r="BQ77">
            <v>7.26</v>
          </cell>
          <cell r="BR77">
            <v>1</v>
          </cell>
          <cell r="BS77">
            <v>64</v>
          </cell>
          <cell r="BT77" t="str">
            <v>IG</v>
          </cell>
          <cell r="BU77" t="str">
            <v>Sub</v>
          </cell>
          <cell r="BV77" t="str">
            <v>ABS Mezzanine IG ( &lt; 10%)</v>
          </cell>
          <cell r="BW77" t="str">
            <v>CMBS</v>
          </cell>
          <cell r="BX77" t="str">
            <v>Conduit</v>
          </cell>
          <cell r="BY77">
            <v>41732.559999999998</v>
          </cell>
          <cell r="BZ77">
            <v>7.26</v>
          </cell>
          <cell r="CA77" t="str">
            <v>BBB-</v>
          </cell>
          <cell r="CB77">
            <v>2</v>
          </cell>
          <cell r="CC77" t="str">
            <v>CMBS - Conduit</v>
          </cell>
          <cell r="CD77">
            <v>2</v>
          </cell>
          <cell r="CE77">
            <v>2</v>
          </cell>
          <cell r="CF77">
            <v>1</v>
          </cell>
          <cell r="CG77">
            <v>0</v>
          </cell>
          <cell r="CH77">
            <v>0</v>
          </cell>
          <cell r="CI77">
            <v>0.2</v>
          </cell>
          <cell r="CJ77">
            <v>0.2</v>
          </cell>
          <cell r="CK77">
            <v>0.3</v>
          </cell>
          <cell r="CL77">
            <v>0.4</v>
          </cell>
          <cell r="CM77">
            <v>0.4</v>
          </cell>
          <cell r="CN77">
            <v>20</v>
          </cell>
          <cell r="CP77" t="str">
            <v>WBCMT</v>
          </cell>
          <cell r="CQ77" t="str">
            <v>4/1/2004</v>
          </cell>
          <cell r="CR77" t="str">
            <v>Wachovia</v>
          </cell>
          <cell r="CS77" t="str">
            <v>WAB</v>
          </cell>
          <cell r="CT77">
            <v>1</v>
          </cell>
          <cell r="CU77">
            <v>0</v>
          </cell>
          <cell r="CV77" t="str">
            <v>Sub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38107</v>
          </cell>
          <cell r="DF77">
            <v>115</v>
          </cell>
          <cell r="DG77">
            <v>0</v>
          </cell>
          <cell r="DH77">
            <v>1</v>
          </cell>
          <cell r="DI77">
            <v>2000000</v>
          </cell>
          <cell r="DJ77">
            <v>115</v>
          </cell>
          <cell r="DK77">
            <v>1922219.6</v>
          </cell>
          <cell r="DL77">
            <v>1922219.6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2000000</v>
          </cell>
          <cell r="DT77">
            <v>0</v>
          </cell>
          <cell r="DU77" t="b">
            <v>1</v>
          </cell>
          <cell r="DV77" t="str">
            <v>929766RD7 MTGE</v>
          </cell>
          <cell r="DW77" t="str">
            <v>WBCMT 2004-C11 H</v>
          </cell>
          <cell r="DX77" t="str">
            <v>WACHOVIA BANK COMMERCIAL MORTGAGE TRUST</v>
          </cell>
          <cell r="DY77">
            <v>1</v>
          </cell>
          <cell r="DZ77">
            <v>1</v>
          </cell>
          <cell r="EA77" t="str">
            <v>4/1/2004</v>
          </cell>
          <cell r="EB77">
            <v>5.5161280000000001</v>
          </cell>
          <cell r="EC77" t="str">
            <v>#N/A N Ap</v>
          </cell>
          <cell r="ED77" t="str">
            <v>WAB</v>
          </cell>
          <cell r="EE77" t="str">
            <v>Baa3</v>
          </cell>
          <cell r="EF77" t="str">
            <v>#N/A N Ap</v>
          </cell>
          <cell r="EG77" t="str">
            <v>BBB-</v>
          </cell>
          <cell r="EH77" t="str">
            <v>#N/A N Ap</v>
          </cell>
          <cell r="EI77" t="str">
            <v>#N/A N Ap</v>
          </cell>
          <cell r="EJ77" t="str">
            <v>#N/A N Ap</v>
          </cell>
          <cell r="EK77" t="str">
            <v>6/30/2004</v>
          </cell>
          <cell r="EL77" t="str">
            <v>14 DAYS</v>
          </cell>
          <cell r="EM77" t="str">
            <v>7/15/2004</v>
          </cell>
          <cell r="EN77" t="str">
            <v>8/15/2004</v>
          </cell>
          <cell r="EO77" t="str">
            <v>6/1/2004</v>
          </cell>
          <cell r="EP77" t="str">
            <v>6/30/2004</v>
          </cell>
          <cell r="EQ77" t="str">
            <v>1/15/2041</v>
          </cell>
          <cell r="ER77" t="str">
            <v>#N/A Fld</v>
          </cell>
          <cell r="ES77" t="str">
            <v>7/1/2004</v>
          </cell>
          <cell r="ET77">
            <v>9.7899999999999991</v>
          </cell>
          <cell r="EU77">
            <v>0</v>
          </cell>
          <cell r="EV77" t="str">
            <v>CPY</v>
          </cell>
          <cell r="EW77" t="str">
            <v>To Worst</v>
          </cell>
          <cell r="EY77" t="str">
            <v>7/1/2004</v>
          </cell>
          <cell r="EZ77">
            <v>0</v>
          </cell>
          <cell r="FA77">
            <v>0</v>
          </cell>
          <cell r="FB77">
            <v>0</v>
          </cell>
          <cell r="FC77">
            <v>38183</v>
          </cell>
          <cell r="FD77">
            <v>5</v>
          </cell>
          <cell r="FE77">
            <v>38214</v>
          </cell>
          <cell r="FF77">
            <v>14</v>
          </cell>
          <cell r="FG77">
            <v>38169</v>
          </cell>
          <cell r="FH77">
            <v>38139</v>
          </cell>
          <cell r="FI77">
            <v>0</v>
          </cell>
          <cell r="FJ77">
            <v>0</v>
          </cell>
          <cell r="FK77" t="b">
            <v>1</v>
          </cell>
          <cell r="FL77" t="str">
            <v>929766RD7</v>
          </cell>
          <cell r="FM77">
            <v>5.3366999999999998E-2</v>
          </cell>
          <cell r="FN77">
            <v>0</v>
          </cell>
          <cell r="FO77">
            <v>1922219.6</v>
          </cell>
          <cell r="FP77">
            <v>1922219.6</v>
          </cell>
          <cell r="FQ77">
            <v>0</v>
          </cell>
          <cell r="FR77">
            <v>1922219.6</v>
          </cell>
          <cell r="FS77">
            <v>0</v>
          </cell>
          <cell r="FT77">
            <v>0</v>
          </cell>
          <cell r="FU77">
            <v>0</v>
          </cell>
          <cell r="FX77">
            <v>610</v>
          </cell>
        </row>
        <row r="78">
          <cell r="A78">
            <v>71</v>
          </cell>
          <cell r="B78" t="str">
            <v>22540AJT6</v>
          </cell>
          <cell r="C78" t="str">
            <v>CSFB 1998-C2 F</v>
          </cell>
          <cell r="D78">
            <v>5840000</v>
          </cell>
          <cell r="E78">
            <v>1</v>
          </cell>
          <cell r="F78">
            <v>5840000</v>
          </cell>
          <cell r="G78">
            <v>1.46E-2</v>
          </cell>
          <cell r="H78" t="str">
            <v>CMBS-Conduit</v>
          </cell>
          <cell r="I78" t="str">
            <v>Bullet</v>
          </cell>
          <cell r="J78">
            <v>332</v>
          </cell>
          <cell r="K78">
            <v>0.91691406249999996</v>
          </cell>
          <cell r="L78" t="str">
            <v>Ba2</v>
          </cell>
          <cell r="O78" t="str">
            <v>NA</v>
          </cell>
          <cell r="Q78" t="str">
            <v>B</v>
          </cell>
          <cell r="R78" t="str">
            <v>BB</v>
          </cell>
          <cell r="S78">
            <v>9.34</v>
          </cell>
          <cell r="T78">
            <v>9.33</v>
          </cell>
          <cell r="U78">
            <v>11.34</v>
          </cell>
          <cell r="V78">
            <v>12.34</v>
          </cell>
          <cell r="W78">
            <v>12</v>
          </cell>
          <cell r="X78">
            <v>6.7500000000000004E-2</v>
          </cell>
          <cell r="Y78">
            <v>0</v>
          </cell>
          <cell r="Z78">
            <v>47798</v>
          </cell>
          <cell r="AB78">
            <v>9.25</v>
          </cell>
          <cell r="AC78">
            <v>9.34</v>
          </cell>
          <cell r="AD78">
            <v>9.5</v>
          </cell>
          <cell r="AE78">
            <v>8.4820000000000007E-2</v>
          </cell>
          <cell r="AF78">
            <v>8.4924399999999997E-2</v>
          </cell>
          <cell r="AG78">
            <v>8.5109999999999991E-2</v>
          </cell>
          <cell r="AH78">
            <v>6.9549767982695077E-3</v>
          </cell>
          <cell r="AI78">
            <v>0</v>
          </cell>
          <cell r="AJ78">
            <v>500</v>
          </cell>
          <cell r="AK78">
            <v>1</v>
          </cell>
          <cell r="AL78">
            <v>0</v>
          </cell>
          <cell r="AM78" t="str">
            <v>Ba2</v>
          </cell>
          <cell r="AN78">
            <v>20</v>
          </cell>
          <cell r="AO78" t="str">
            <v>ABS-CMBS Conduit BIG</v>
          </cell>
          <cell r="AP78" t="str">
            <v>ABS-CMBS Conduit</v>
          </cell>
          <cell r="AQ78">
            <v>5.5E-2</v>
          </cell>
          <cell r="AR78" t="str">
            <v>Ba2</v>
          </cell>
          <cell r="AS78" t="str">
            <v>Ba2</v>
          </cell>
          <cell r="AT78" t="str">
            <v>Ba2</v>
          </cell>
          <cell r="AU78">
            <v>0.25</v>
          </cell>
          <cell r="AV78">
            <v>1350</v>
          </cell>
          <cell r="AW78">
            <v>6.9575000000000012E-2</v>
          </cell>
          <cell r="AX78">
            <v>9.2766666666666678E-2</v>
          </cell>
          <cell r="AY78">
            <v>9.4892842527571158E-2</v>
          </cell>
          <cell r="AZ78">
            <v>0</v>
          </cell>
          <cell r="BA78">
            <v>36110</v>
          </cell>
          <cell r="BB78" t="str">
            <v>CSFB 1998-C2</v>
          </cell>
          <cell r="BC78" t="str">
            <v>CSFB</v>
          </cell>
          <cell r="BD78" t="str">
            <v>B</v>
          </cell>
          <cell r="BE78">
            <v>2720</v>
          </cell>
          <cell r="BF78">
            <v>53</v>
          </cell>
          <cell r="BG78" t="str">
            <v>CMBS Diversified (Conduit + CTL)</v>
          </cell>
          <cell r="BH78">
            <v>40725</v>
          </cell>
          <cell r="BI78" t="str">
            <v>B</v>
          </cell>
          <cell r="BJ78">
            <v>2.5000000000000001E-2</v>
          </cell>
          <cell r="BK78">
            <v>0.05</v>
          </cell>
          <cell r="BL78">
            <v>0.05</v>
          </cell>
          <cell r="BM78">
            <v>0.1</v>
          </cell>
          <cell r="BN78">
            <v>0.1</v>
          </cell>
          <cell r="BO78"/>
          <cell r="BP78" t="str">
            <v>BB</v>
          </cell>
          <cell r="BQ78">
            <v>13.53</v>
          </cell>
          <cell r="BR78">
            <v>1</v>
          </cell>
          <cell r="BS78">
            <v>65</v>
          </cell>
          <cell r="BT78" t="str">
            <v>Non IG</v>
          </cell>
          <cell r="BU78" t="str">
            <v>Sub</v>
          </cell>
          <cell r="BV78" t="str">
            <v>ABS Non IG ( &lt; 10%)</v>
          </cell>
          <cell r="BW78" t="str">
            <v>CMBS</v>
          </cell>
          <cell r="BX78" t="str">
            <v>Conduit</v>
          </cell>
          <cell r="BY78">
            <v>41568.76</v>
          </cell>
          <cell r="BZ78">
            <v>13.53</v>
          </cell>
          <cell r="CA78" t="str">
            <v>BB</v>
          </cell>
          <cell r="CB78">
            <v>2</v>
          </cell>
          <cell r="CC78" t="str">
            <v>CMBS - Conduit</v>
          </cell>
          <cell r="CD78">
            <v>2</v>
          </cell>
          <cell r="CE78">
            <v>2</v>
          </cell>
          <cell r="CF78">
            <v>2</v>
          </cell>
          <cell r="CG78">
            <v>1</v>
          </cell>
          <cell r="CH78">
            <v>0</v>
          </cell>
          <cell r="CI78">
            <v>0.2</v>
          </cell>
          <cell r="CJ78">
            <v>0.2</v>
          </cell>
          <cell r="CK78">
            <v>0.2</v>
          </cell>
          <cell r="CL78">
            <v>0.3</v>
          </cell>
          <cell r="CM78">
            <v>0.4</v>
          </cell>
          <cell r="CN78">
            <v>43.5</v>
          </cell>
          <cell r="CP78" t="str">
            <v>CSFB</v>
          </cell>
          <cell r="CQ78" t="str">
            <v>11/11/1998</v>
          </cell>
          <cell r="CR78" t="str">
            <v>Wachovia</v>
          </cell>
          <cell r="CS78" t="str">
            <v>FUNB</v>
          </cell>
          <cell r="CT78">
            <v>1</v>
          </cell>
          <cell r="CU78">
            <v>0</v>
          </cell>
          <cell r="CV78" t="str">
            <v>Sub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38107</v>
          </cell>
          <cell r="DF78">
            <v>332</v>
          </cell>
          <cell r="DG78">
            <v>0</v>
          </cell>
          <cell r="DH78">
            <v>1</v>
          </cell>
          <cell r="DI78">
            <v>5840000</v>
          </cell>
          <cell r="DJ78">
            <v>332</v>
          </cell>
          <cell r="DK78">
            <v>5354778.125</v>
          </cell>
          <cell r="DL78">
            <v>5381058.125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5840000</v>
          </cell>
          <cell r="DU78" t="b">
            <v>1</v>
          </cell>
          <cell r="DV78" t="str">
            <v>22540AJT6 MTGE</v>
          </cell>
          <cell r="DW78" t="str">
            <v>CSFB 1998-C2 F</v>
          </cell>
          <cell r="DX78" t="str">
            <v>CS FIRST BOSTON MORTGAGE SECURITIES CORP.</v>
          </cell>
          <cell r="DY78">
            <v>5.5</v>
          </cell>
          <cell r="DZ78">
            <v>1</v>
          </cell>
          <cell r="EA78" t="str">
            <v>11/11/1998</v>
          </cell>
          <cell r="EB78">
            <v>6.75</v>
          </cell>
          <cell r="EC78" t="str">
            <v>#N/A N Ap</v>
          </cell>
          <cell r="ED78" t="str">
            <v>FUNB</v>
          </cell>
          <cell r="EE78" t="str">
            <v>Ba2</v>
          </cell>
          <cell r="EF78" t="str">
            <v>#N/A N Ap</v>
          </cell>
          <cell r="EG78" t="str">
            <v>#N/A N Ap</v>
          </cell>
          <cell r="EH78" t="str">
            <v>#N/A N Ap</v>
          </cell>
          <cell r="EI78" t="str">
            <v>BB</v>
          </cell>
          <cell r="EJ78" t="str">
            <v>#N/A N Ap</v>
          </cell>
          <cell r="EK78" t="str">
            <v>6/30/2004</v>
          </cell>
          <cell r="EL78" t="str">
            <v>4 DAYS</v>
          </cell>
          <cell r="EM78" t="str">
            <v>6/15/2004</v>
          </cell>
          <cell r="EN78" t="str">
            <v>7/15/2004</v>
          </cell>
          <cell r="EO78" t="str">
            <v>6/11/2004</v>
          </cell>
          <cell r="EP78" t="str">
            <v>7/10/2004</v>
          </cell>
          <cell r="EQ78" t="str">
            <v>11/11/2030</v>
          </cell>
          <cell r="ER78" t="str">
            <v>#N/A Fld</v>
          </cell>
          <cell r="ES78" t="str">
            <v>7/1/2004</v>
          </cell>
          <cell r="ET78">
            <v>9.33</v>
          </cell>
          <cell r="EU78">
            <v>0</v>
          </cell>
          <cell r="EV78" t="str">
            <v>CPY</v>
          </cell>
          <cell r="EW78" t="str">
            <v>To Worst</v>
          </cell>
          <cell r="EY78" t="str">
            <v>7/1/2004</v>
          </cell>
          <cell r="EZ78">
            <v>0.375</v>
          </cell>
          <cell r="FA78">
            <v>20</v>
          </cell>
          <cell r="FB78">
            <v>21900</v>
          </cell>
          <cell r="FC78">
            <v>38179</v>
          </cell>
          <cell r="FD78">
            <v>1</v>
          </cell>
          <cell r="FE78">
            <v>38179</v>
          </cell>
          <cell r="FF78">
            <v>4</v>
          </cell>
          <cell r="FG78">
            <v>38145</v>
          </cell>
          <cell r="FH78">
            <v>38114</v>
          </cell>
          <cell r="FI78">
            <v>24</v>
          </cell>
          <cell r="FJ78">
            <v>24</v>
          </cell>
          <cell r="FK78" t="b">
            <v>0</v>
          </cell>
          <cell r="FL78" t="str">
            <v>22540AJT6</v>
          </cell>
          <cell r="FM78">
            <v>6.7500000000000004E-2</v>
          </cell>
          <cell r="FN78">
            <v>26280.000000000004</v>
          </cell>
          <cell r="FO78">
            <v>5354778.125</v>
          </cell>
          <cell r="FP78">
            <v>5381058.125</v>
          </cell>
          <cell r="FQ78">
            <v>0</v>
          </cell>
          <cell r="FR78">
            <v>5354778.125</v>
          </cell>
          <cell r="FS78">
            <v>26280.000000000004</v>
          </cell>
          <cell r="FT78">
            <v>0</v>
          </cell>
          <cell r="FU78">
            <v>0</v>
          </cell>
          <cell r="FX78">
            <v>1350</v>
          </cell>
        </row>
        <row r="79">
          <cell r="A79">
            <v>72</v>
          </cell>
          <cell r="B79" t="str">
            <v>361849B35</v>
          </cell>
          <cell r="C79" t="str">
            <v>GMACC 2003-C3 H</v>
          </cell>
          <cell r="D79">
            <v>2000000</v>
          </cell>
          <cell r="E79">
            <v>1</v>
          </cell>
          <cell r="F79">
            <v>2000000</v>
          </cell>
          <cell r="G79">
            <v>5.0000000000000001E-3</v>
          </cell>
          <cell r="H79" t="str">
            <v>CMBS-Conduit</v>
          </cell>
          <cell r="I79" t="str">
            <v>Bullet</v>
          </cell>
          <cell r="J79">
            <v>115</v>
          </cell>
          <cell r="K79">
            <v>0.98363281250000001</v>
          </cell>
          <cell r="L79" t="str">
            <v>Baa3</v>
          </cell>
          <cell r="O79" t="str">
            <v>BBB-</v>
          </cell>
          <cell r="R79" t="str">
            <v>NA</v>
          </cell>
          <cell r="S79">
            <v>9.4499999999999993</v>
          </cell>
          <cell r="T79">
            <v>9.44</v>
          </cell>
          <cell r="U79">
            <v>11.45</v>
          </cell>
          <cell r="V79">
            <v>12.45</v>
          </cell>
          <cell r="W79">
            <v>12</v>
          </cell>
          <cell r="X79">
            <v>5.5548900000000005E-2</v>
          </cell>
          <cell r="Y79">
            <v>0</v>
          </cell>
          <cell r="Z79">
            <v>51236</v>
          </cell>
          <cell r="AB79">
            <v>9.25</v>
          </cell>
          <cell r="AC79">
            <v>9.4499999999999993</v>
          </cell>
          <cell r="AD79">
            <v>9.5</v>
          </cell>
          <cell r="AE79">
            <v>6.3119999999999996E-2</v>
          </cell>
          <cell r="AF79">
            <v>6.3351999999999992E-2</v>
          </cell>
          <cell r="AG79">
            <v>6.3409999999999994E-2</v>
          </cell>
          <cell r="AH79">
            <v>5.2109741890848937E-3</v>
          </cell>
          <cell r="AI79">
            <v>0</v>
          </cell>
          <cell r="AJ79">
            <v>500</v>
          </cell>
          <cell r="AK79">
            <v>1</v>
          </cell>
          <cell r="AL79">
            <v>0</v>
          </cell>
          <cell r="AM79" t="str">
            <v>Baa3</v>
          </cell>
          <cell r="AN79">
            <v>20</v>
          </cell>
          <cell r="AO79" t="str">
            <v>ABS-CMBS Conduit BIG</v>
          </cell>
          <cell r="AP79" t="str">
            <v>ABS-CMBS Conduit</v>
          </cell>
          <cell r="AQ79">
            <v>1.2E-2</v>
          </cell>
          <cell r="AR79" t="str">
            <v>Baa3</v>
          </cell>
          <cell r="AS79" t="str">
            <v>Baa3</v>
          </cell>
          <cell r="AT79" t="str">
            <v>Baa3</v>
          </cell>
          <cell r="AU79">
            <v>0.2</v>
          </cell>
          <cell r="AV79">
            <v>610</v>
          </cell>
          <cell r="AW79">
            <v>3.0635000000000003E-2</v>
          </cell>
          <cell r="AX79">
            <v>3.8293750000000001E-2</v>
          </cell>
          <cell r="AY79">
            <v>3.993597567603549E-2</v>
          </cell>
          <cell r="AZ79">
            <v>0</v>
          </cell>
          <cell r="BA79">
            <v>37956</v>
          </cell>
          <cell r="BB79" t="str">
            <v>GMACC 2003-C3</v>
          </cell>
          <cell r="BC79" t="str">
            <v>GMACC</v>
          </cell>
          <cell r="BD79" t="str">
            <v>BBB-</v>
          </cell>
          <cell r="BE79">
            <v>610</v>
          </cell>
          <cell r="BF79">
            <v>53</v>
          </cell>
          <cell r="BG79" t="str">
            <v>CMBS Diversified (Conduit + CTL)</v>
          </cell>
          <cell r="BH79">
            <v>40725</v>
          </cell>
          <cell r="BI79" t="str">
            <v>BBB</v>
          </cell>
          <cell r="BJ79">
            <v>0.3</v>
          </cell>
          <cell r="BK79">
            <v>0.35</v>
          </cell>
          <cell r="BL79">
            <v>0.4</v>
          </cell>
          <cell r="BM79">
            <v>0.45</v>
          </cell>
          <cell r="BN79">
            <v>0.5</v>
          </cell>
          <cell r="BO79" t="str">
            <v>BBB-</v>
          </cell>
          <cell r="BP79" t="str">
            <v>BBB-</v>
          </cell>
          <cell r="BQ79">
            <v>7.26</v>
          </cell>
          <cell r="BR79">
            <v>1</v>
          </cell>
          <cell r="BS79">
            <v>66</v>
          </cell>
          <cell r="BT79" t="str">
            <v>IG</v>
          </cell>
          <cell r="BU79" t="str">
            <v>Sub</v>
          </cell>
          <cell r="BV79" t="str">
            <v>ABS Mezzanine IG ( &lt; 10%)</v>
          </cell>
          <cell r="BW79" t="str">
            <v>CMBS</v>
          </cell>
          <cell r="BX79" t="str">
            <v>Conduit</v>
          </cell>
          <cell r="BY79">
            <v>41608.800000000003</v>
          </cell>
          <cell r="BZ79">
            <v>7.26</v>
          </cell>
          <cell r="CA79" t="str">
            <v>BBB-</v>
          </cell>
          <cell r="CB79">
            <v>2</v>
          </cell>
          <cell r="CC79" t="str">
            <v>CMBS - Conduit</v>
          </cell>
          <cell r="CD79">
            <v>2</v>
          </cell>
          <cell r="CE79">
            <v>2</v>
          </cell>
          <cell r="CF79">
            <v>1</v>
          </cell>
          <cell r="CG79">
            <v>0</v>
          </cell>
          <cell r="CH79">
            <v>0</v>
          </cell>
          <cell r="CI79">
            <v>0.2</v>
          </cell>
          <cell r="CJ79">
            <v>0.2</v>
          </cell>
          <cell r="CK79">
            <v>0.3</v>
          </cell>
          <cell r="CL79">
            <v>0.4</v>
          </cell>
          <cell r="CM79">
            <v>0.4</v>
          </cell>
          <cell r="CN79">
            <v>20</v>
          </cell>
          <cell r="CP79" t="str">
            <v>GMACC</v>
          </cell>
          <cell r="CQ79" t="str">
            <v>12/1/2003</v>
          </cell>
          <cell r="CR79" t="str">
            <v>GMACC</v>
          </cell>
          <cell r="CS79" t="str">
            <v>GMCM</v>
          </cell>
          <cell r="CT79">
            <v>1</v>
          </cell>
          <cell r="CU79">
            <v>0</v>
          </cell>
          <cell r="CV79" t="str">
            <v>Sub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38110</v>
          </cell>
          <cell r="DF79">
            <v>115</v>
          </cell>
          <cell r="DG79">
            <v>0</v>
          </cell>
          <cell r="DH79">
            <v>1</v>
          </cell>
          <cell r="DI79">
            <v>2000000</v>
          </cell>
          <cell r="DJ79">
            <v>115</v>
          </cell>
          <cell r="DK79">
            <v>1967265.625</v>
          </cell>
          <cell r="DL79">
            <v>1967265.625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2000000</v>
          </cell>
          <cell r="DT79">
            <v>0</v>
          </cell>
          <cell r="DU79" t="b">
            <v>1</v>
          </cell>
          <cell r="DV79" t="str">
            <v>361849B35 MTGE</v>
          </cell>
          <cell r="DW79" t="str">
            <v>GMACC 2003-C3 H</v>
          </cell>
          <cell r="DX79" t="str">
            <v>GMAC COMMERCIAL MORTGAGE SECURITIES INC</v>
          </cell>
          <cell r="DY79">
            <v>1.2</v>
          </cell>
          <cell r="DZ79">
            <v>1</v>
          </cell>
          <cell r="EA79" t="str">
            <v>12/1/2003</v>
          </cell>
          <cell r="EB79">
            <v>5.7313700000000001</v>
          </cell>
          <cell r="EC79" t="str">
            <v>#N/A N Ap</v>
          </cell>
          <cell r="ED79" t="str">
            <v>GMCM</v>
          </cell>
          <cell r="EE79" t="str">
            <v>Baa3e</v>
          </cell>
          <cell r="EF79" t="str">
            <v>#N/A N Ap</v>
          </cell>
          <cell r="EG79" t="str">
            <v>BBB-</v>
          </cell>
          <cell r="EH79" t="str">
            <v>#N/A N Ap</v>
          </cell>
          <cell r="EI79" t="str">
            <v>#N/A N Ap</v>
          </cell>
          <cell r="EJ79" t="str">
            <v>#N/A N Ap</v>
          </cell>
          <cell r="EK79" t="str">
            <v>6/30/2004</v>
          </cell>
          <cell r="EL79" t="str">
            <v>9 DAYS</v>
          </cell>
          <cell r="EM79" t="str">
            <v>7/10/2004</v>
          </cell>
          <cell r="EN79" t="str">
            <v>8/10/2004</v>
          </cell>
          <cell r="EO79" t="str">
            <v>6/1/2004</v>
          </cell>
          <cell r="EP79" t="str">
            <v>6/30/2004</v>
          </cell>
          <cell r="EQ79" t="str">
            <v>4/10/2040</v>
          </cell>
          <cell r="ER79" t="str">
            <v>#N/A Fld</v>
          </cell>
          <cell r="ES79" t="str">
            <v>7/1/2004</v>
          </cell>
          <cell r="ET79">
            <v>9.44</v>
          </cell>
          <cell r="EU79">
            <v>0</v>
          </cell>
          <cell r="EV79" t="str">
            <v>CPY</v>
          </cell>
          <cell r="EW79" t="str">
            <v>To Worst</v>
          </cell>
          <cell r="EY79" t="str">
            <v>7/1/2004</v>
          </cell>
          <cell r="EZ79">
            <v>0</v>
          </cell>
          <cell r="FA79">
            <v>0</v>
          </cell>
          <cell r="FB79">
            <v>0</v>
          </cell>
          <cell r="FC79">
            <v>38178</v>
          </cell>
          <cell r="FD79">
            <v>7</v>
          </cell>
          <cell r="FE79">
            <v>38209</v>
          </cell>
          <cell r="FF79">
            <v>9</v>
          </cell>
          <cell r="FG79">
            <v>38169</v>
          </cell>
          <cell r="FH79">
            <v>38139</v>
          </cell>
          <cell r="FI79">
            <v>0</v>
          </cell>
          <cell r="FJ79">
            <v>0</v>
          </cell>
          <cell r="FK79" t="b">
            <v>1</v>
          </cell>
          <cell r="FL79" t="str">
            <v>361849B35</v>
          </cell>
          <cell r="FM79">
            <v>5.5548900000000005E-2</v>
          </cell>
          <cell r="FN79">
            <v>0</v>
          </cell>
          <cell r="FO79">
            <v>1967265.625</v>
          </cell>
          <cell r="FP79">
            <v>1967265.625</v>
          </cell>
          <cell r="FQ79">
            <v>0</v>
          </cell>
          <cell r="FR79">
            <v>1967265.625</v>
          </cell>
          <cell r="FS79">
            <v>0</v>
          </cell>
          <cell r="FT79">
            <v>0</v>
          </cell>
          <cell r="FU79">
            <v>0</v>
          </cell>
          <cell r="FX79">
            <v>610</v>
          </cell>
        </row>
        <row r="80">
          <cell r="A80">
            <v>73</v>
          </cell>
          <cell r="B80" t="str">
            <v>33736XBE8</v>
          </cell>
          <cell r="C80" t="str">
            <v>FUNBC 2000-C2 H</v>
          </cell>
          <cell r="D80">
            <v>6000000</v>
          </cell>
          <cell r="E80">
            <v>1</v>
          </cell>
          <cell r="F80">
            <v>6000000</v>
          </cell>
          <cell r="G80">
            <v>1.4999999999999999E-2</v>
          </cell>
          <cell r="H80" t="str">
            <v>CMBS-Conduit</v>
          </cell>
          <cell r="I80" t="str">
            <v>Bullet</v>
          </cell>
          <cell r="J80">
            <v>503</v>
          </cell>
          <cell r="K80">
            <v>0.87378906249999999</v>
          </cell>
          <cell r="L80" t="str">
            <v>NA</v>
          </cell>
          <cell r="M80" t="str">
            <v>B1</v>
          </cell>
          <cell r="O80" t="str">
            <v>BB</v>
          </cell>
          <cell r="R80" t="str">
            <v>NA</v>
          </cell>
          <cell r="S80">
            <v>6.29</v>
          </cell>
          <cell r="T80">
            <v>6.29</v>
          </cell>
          <cell r="U80">
            <v>8.2899999999999991</v>
          </cell>
          <cell r="V80">
            <v>9.2899999999999991</v>
          </cell>
          <cell r="W80">
            <v>12</v>
          </cell>
          <cell r="X80">
            <v>6.7500000000000004E-2</v>
          </cell>
          <cell r="Y80">
            <v>0</v>
          </cell>
          <cell r="Z80">
            <v>48502</v>
          </cell>
          <cell r="AB80">
            <v>6.25</v>
          </cell>
          <cell r="AC80">
            <v>6.29</v>
          </cell>
          <cell r="AD80">
            <v>6.5</v>
          </cell>
          <cell r="AE80">
            <v>9.7559999999999994E-2</v>
          </cell>
          <cell r="AF80">
            <v>9.7639999999999991E-2</v>
          </cell>
          <cell r="AG80">
            <v>9.8059999999999994E-2</v>
          </cell>
          <cell r="AH80">
            <v>7.9759266943935092E-3</v>
          </cell>
          <cell r="AI80">
            <v>0</v>
          </cell>
          <cell r="AJ80">
            <v>500</v>
          </cell>
          <cell r="AK80">
            <v>1</v>
          </cell>
          <cell r="AL80">
            <v>0</v>
          </cell>
          <cell r="AM80" t="str">
            <v>B1</v>
          </cell>
          <cell r="AN80">
            <v>20</v>
          </cell>
          <cell r="AO80" t="str">
            <v>ABS-CMBS Conduit BIG</v>
          </cell>
          <cell r="AP80" t="str">
            <v>ABS-CMBS Conduit</v>
          </cell>
          <cell r="AQ80">
            <v>3.4000000000000002E-2</v>
          </cell>
          <cell r="AR80" t="str">
            <v>B1</v>
          </cell>
          <cell r="AS80" t="str">
            <v>B1</v>
          </cell>
          <cell r="AT80" t="str">
            <v>B1</v>
          </cell>
          <cell r="AU80">
            <v>0.1</v>
          </cell>
          <cell r="AV80">
            <v>2220</v>
          </cell>
          <cell r="AW80">
            <v>9.839500000000001E-2</v>
          </cell>
          <cell r="AX80">
            <v>0.10932777777777779</v>
          </cell>
          <cell r="AY80">
            <v>0.11153721711306651</v>
          </cell>
          <cell r="AZ80">
            <v>0</v>
          </cell>
          <cell r="BA80">
            <v>36831</v>
          </cell>
          <cell r="BB80" t="str">
            <v>FUNBC 2000-C2</v>
          </cell>
          <cell r="BC80" t="str">
            <v>FUNBC</v>
          </cell>
          <cell r="BD80" t="str">
            <v>BB</v>
          </cell>
          <cell r="BE80">
            <v>1350</v>
          </cell>
          <cell r="BF80">
            <v>53</v>
          </cell>
          <cell r="BG80" t="str">
            <v>CMBS Diversified (Conduit + CTL)</v>
          </cell>
          <cell r="BH80">
            <v>40725</v>
          </cell>
          <cell r="BI80" t="str">
            <v>BB</v>
          </cell>
          <cell r="BJ80">
            <v>0.1</v>
          </cell>
          <cell r="BK80">
            <v>0.1</v>
          </cell>
          <cell r="BL80">
            <v>0.1</v>
          </cell>
          <cell r="BM80">
            <v>0.25</v>
          </cell>
          <cell r="BN80">
            <v>0.35</v>
          </cell>
          <cell r="BO80" t="str">
            <v>BB</v>
          </cell>
          <cell r="BP80" t="str">
            <v>BB</v>
          </cell>
          <cell r="BQ80">
            <v>13.53</v>
          </cell>
          <cell r="BR80">
            <v>1</v>
          </cell>
          <cell r="BS80">
            <v>67</v>
          </cell>
          <cell r="BT80" t="str">
            <v>Non IG</v>
          </cell>
          <cell r="BU80" t="str">
            <v>Sub</v>
          </cell>
          <cell r="BV80" t="str">
            <v>ABS Non IG ( &lt; 10%)</v>
          </cell>
          <cell r="BW80" t="str">
            <v>CMBS</v>
          </cell>
          <cell r="BX80" t="str">
            <v>Conduit</v>
          </cell>
          <cell r="BY80">
            <v>40458.559999999998</v>
          </cell>
          <cell r="BZ80">
            <v>13.53</v>
          </cell>
          <cell r="CA80" t="str">
            <v>BB</v>
          </cell>
          <cell r="CB80">
            <v>2</v>
          </cell>
          <cell r="CC80" t="str">
            <v>CMBS - Conduit</v>
          </cell>
          <cell r="CD80">
            <v>2</v>
          </cell>
          <cell r="CE80">
            <v>2</v>
          </cell>
          <cell r="CF80">
            <v>2</v>
          </cell>
          <cell r="CG80">
            <v>1</v>
          </cell>
          <cell r="CH80">
            <v>0</v>
          </cell>
          <cell r="CI80">
            <v>0.2</v>
          </cell>
          <cell r="CJ80">
            <v>0.2</v>
          </cell>
          <cell r="CK80">
            <v>0.2</v>
          </cell>
          <cell r="CL80">
            <v>0.3</v>
          </cell>
          <cell r="CM80">
            <v>0.4</v>
          </cell>
          <cell r="CN80">
            <v>43.5</v>
          </cell>
          <cell r="CP80" t="str">
            <v>FUNBC</v>
          </cell>
          <cell r="CQ80" t="str">
            <v>11/1/2000</v>
          </cell>
          <cell r="CR80" t="str">
            <v>Wachovia</v>
          </cell>
          <cell r="CS80" t="str">
            <v>FUNB</v>
          </cell>
          <cell r="CT80">
            <v>1</v>
          </cell>
          <cell r="CU80">
            <v>0</v>
          </cell>
          <cell r="CV80" t="str">
            <v>Sub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38113</v>
          </cell>
          <cell r="DF80">
            <v>503</v>
          </cell>
          <cell r="DG80">
            <v>0</v>
          </cell>
          <cell r="DH80">
            <v>1</v>
          </cell>
          <cell r="DI80">
            <v>6000000</v>
          </cell>
          <cell r="DJ80">
            <v>503</v>
          </cell>
          <cell r="DK80">
            <v>5242734.375</v>
          </cell>
          <cell r="DL80">
            <v>5242734.375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6000000</v>
          </cell>
          <cell r="DU80" t="b">
            <v>1</v>
          </cell>
          <cell r="DV80" t="str">
            <v>33736XBE8 MTGE</v>
          </cell>
          <cell r="DW80" t="str">
            <v>FUNBC 2000-C2 H</v>
          </cell>
          <cell r="DX80" t="str">
            <v>FIRST UNION NATIONAL BANK COMMERCIAL MORTGAGE</v>
          </cell>
          <cell r="DY80">
            <v>3.4</v>
          </cell>
          <cell r="DZ80">
            <v>1</v>
          </cell>
          <cell r="EA80" t="str">
            <v>11/1/2000</v>
          </cell>
          <cell r="EB80">
            <v>6.75</v>
          </cell>
          <cell r="EC80" t="str">
            <v>#N/A N Ap</v>
          </cell>
          <cell r="ED80" t="str">
            <v>FUNB</v>
          </cell>
          <cell r="EE80" t="str">
            <v>#N/A N Ap</v>
          </cell>
          <cell r="EF80" t="str">
            <v>#N/A N Ap</v>
          </cell>
          <cell r="EG80" t="str">
            <v>BB</v>
          </cell>
          <cell r="EH80" t="str">
            <v>#N/A N Ap</v>
          </cell>
          <cell r="EI80" t="str">
            <v>#N/A N Ap</v>
          </cell>
          <cell r="EJ80" t="str">
            <v>#N/A N Ap</v>
          </cell>
          <cell r="EK80" t="str">
            <v>7/11/2004</v>
          </cell>
          <cell r="EL80" t="str">
            <v>14 DAYS</v>
          </cell>
          <cell r="EM80" t="str">
            <v>7/15/2004</v>
          </cell>
          <cell r="EN80" t="str">
            <v>8/15/2004</v>
          </cell>
          <cell r="EO80" t="str">
            <v>6/1/2004</v>
          </cell>
          <cell r="EP80" t="str">
            <v>6/30/2004</v>
          </cell>
          <cell r="EQ80" t="str">
            <v>10/15/2032</v>
          </cell>
          <cell r="ER80" t="str">
            <v>#N/A Fld</v>
          </cell>
          <cell r="ES80" t="str">
            <v>7/1/2004</v>
          </cell>
          <cell r="ET80">
            <v>6.29</v>
          </cell>
          <cell r="EU80">
            <v>0</v>
          </cell>
          <cell r="EV80" t="str">
            <v>CPY</v>
          </cell>
          <cell r="EW80" t="str">
            <v>To Worst</v>
          </cell>
          <cell r="EY80" t="str">
            <v>7/1/2004</v>
          </cell>
          <cell r="EZ80">
            <v>0</v>
          </cell>
          <cell r="FA80">
            <v>0</v>
          </cell>
          <cell r="FB80">
            <v>0</v>
          </cell>
          <cell r="FC80">
            <v>38183</v>
          </cell>
          <cell r="FD80">
            <v>5</v>
          </cell>
          <cell r="FE80">
            <v>38214</v>
          </cell>
          <cell r="FF80">
            <v>14</v>
          </cell>
          <cell r="FG80">
            <v>38169</v>
          </cell>
          <cell r="FH80">
            <v>38139</v>
          </cell>
          <cell r="FI80">
            <v>0</v>
          </cell>
          <cell r="FJ80">
            <v>0</v>
          </cell>
          <cell r="FK80" t="b">
            <v>1</v>
          </cell>
          <cell r="FL80" t="str">
            <v>33736XBE8</v>
          </cell>
          <cell r="FM80">
            <v>6.7500000000000004E-2</v>
          </cell>
          <cell r="FN80">
            <v>0</v>
          </cell>
          <cell r="FO80">
            <v>5242734.375</v>
          </cell>
          <cell r="FP80">
            <v>5242734.375</v>
          </cell>
          <cell r="FQ80">
            <v>0</v>
          </cell>
          <cell r="FR80">
            <v>5242734.375</v>
          </cell>
          <cell r="FS80">
            <v>0</v>
          </cell>
          <cell r="FT80">
            <v>0</v>
          </cell>
          <cell r="FU80">
            <v>0</v>
          </cell>
          <cell r="FX80">
            <v>100000</v>
          </cell>
        </row>
        <row r="81">
          <cell r="A81">
            <v>74</v>
          </cell>
          <cell r="B81" t="str">
            <v>22608SAD0</v>
          </cell>
          <cell r="C81" t="str">
            <v>CREST 2003-1A D2</v>
          </cell>
          <cell r="D81">
            <v>4000000</v>
          </cell>
          <cell r="E81">
            <v>1</v>
          </cell>
          <cell r="F81">
            <v>4000000</v>
          </cell>
          <cell r="G81">
            <v>0.01</v>
          </cell>
          <cell r="H81" t="str">
            <v>CDO</v>
          </cell>
          <cell r="I81" t="str">
            <v>Bullet</v>
          </cell>
          <cell r="J81">
            <v>240</v>
          </cell>
          <cell r="K81">
            <v>1.0059765624999999</v>
          </cell>
          <cell r="L81" t="str">
            <v>NA</v>
          </cell>
          <cell r="N81" t="str">
            <v>Ba2</v>
          </cell>
          <cell r="O81" t="str">
            <v>BBB</v>
          </cell>
          <cell r="R81" t="str">
            <v>BBB</v>
          </cell>
          <cell r="S81">
            <v>8.16</v>
          </cell>
          <cell r="T81">
            <v>8.16</v>
          </cell>
          <cell r="U81">
            <v>8.16</v>
          </cell>
          <cell r="V81">
            <v>11.16</v>
          </cell>
          <cell r="W81">
            <v>4</v>
          </cell>
          <cell r="X81">
            <v>7.3319999999999996E-2</v>
          </cell>
          <cell r="Y81">
            <v>0</v>
          </cell>
          <cell r="Z81">
            <v>50553</v>
          </cell>
          <cell r="AB81">
            <v>8</v>
          </cell>
          <cell r="AC81">
            <v>8.16</v>
          </cell>
          <cell r="AD81">
            <v>8.25</v>
          </cell>
          <cell r="AE81">
            <v>7.4080000000000007E-2</v>
          </cell>
          <cell r="AF81">
            <v>7.4291200000000002E-2</v>
          </cell>
          <cell r="AG81">
            <v>7.4410000000000004E-2</v>
          </cell>
          <cell r="AH81">
            <v>1.8403456396334228E-2</v>
          </cell>
          <cell r="AI81">
            <v>0</v>
          </cell>
          <cell r="AJ81">
            <v>500</v>
          </cell>
          <cell r="AK81">
            <v>1</v>
          </cell>
          <cell r="AL81">
            <v>0</v>
          </cell>
          <cell r="AM81" t="str">
            <v>Ba2</v>
          </cell>
          <cell r="AN81">
            <v>65</v>
          </cell>
          <cell r="AO81" t="str">
            <v>Corp-Real Estate CBO Ba</v>
          </cell>
          <cell r="AP81" t="str">
            <v>Real Estate CDO</v>
          </cell>
          <cell r="AQ81">
            <v>8.8000000000000009E-2</v>
          </cell>
          <cell r="AR81" t="str">
            <v>Ba2</v>
          </cell>
          <cell r="AS81" t="str">
            <v>Ba2</v>
          </cell>
          <cell r="AT81" t="str">
            <v>Ba2</v>
          </cell>
          <cell r="AU81">
            <v>0.25</v>
          </cell>
          <cell r="AV81">
            <v>1350</v>
          </cell>
          <cell r="AW81">
            <v>6.4130000000000006E-2</v>
          </cell>
          <cell r="AX81">
            <v>8.5506666666666675E-2</v>
          </cell>
          <cell r="AY81">
            <v>8.6673771984207032E-2</v>
          </cell>
          <cell r="AZ81">
            <v>4000000</v>
          </cell>
          <cell r="BA81">
            <v>37700</v>
          </cell>
          <cell r="BB81" t="str">
            <v>CREST 2003-1A</v>
          </cell>
          <cell r="BC81" t="str">
            <v>CREST</v>
          </cell>
          <cell r="BD81" t="str">
            <v>BBB</v>
          </cell>
          <cell r="BE81">
            <v>360</v>
          </cell>
          <cell r="BF81">
            <v>50</v>
          </cell>
          <cell r="BG81" t="str">
            <v>CDO</v>
          </cell>
          <cell r="BH81">
            <v>41139.24</v>
          </cell>
          <cell r="BI81" t="str">
            <v>BBB</v>
          </cell>
          <cell r="BJ81">
            <v>0.3</v>
          </cell>
          <cell r="BK81">
            <v>0.35</v>
          </cell>
          <cell r="BL81">
            <v>0.4</v>
          </cell>
          <cell r="BM81">
            <v>0.45</v>
          </cell>
          <cell r="BN81">
            <v>0.5</v>
          </cell>
          <cell r="BO81"/>
          <cell r="BP81" t="str">
            <v>BBB</v>
          </cell>
          <cell r="BQ81">
            <v>3.74</v>
          </cell>
          <cell r="BR81">
            <v>1</v>
          </cell>
          <cell r="BS81">
            <v>68</v>
          </cell>
          <cell r="BT81" t="str">
            <v>IG</v>
          </cell>
          <cell r="BU81" t="str">
            <v>Sub</v>
          </cell>
          <cell r="BV81" t="str">
            <v>ABS Mezzanine IG ( &lt; 10%)</v>
          </cell>
          <cell r="BW81" t="str">
            <v>CDO</v>
          </cell>
          <cell r="BX81" t="str">
            <v>SF - Real Estate</v>
          </cell>
          <cell r="BY81">
            <v>41139.24</v>
          </cell>
          <cell r="BZ81">
            <v>3.74</v>
          </cell>
          <cell r="CA81" t="str">
            <v>BBB</v>
          </cell>
          <cell r="CB81">
            <v>53</v>
          </cell>
          <cell r="CC81" t="str">
            <v>CDO - Cash Flow</v>
          </cell>
          <cell r="CD81">
            <v>2</v>
          </cell>
          <cell r="CE81">
            <v>2</v>
          </cell>
          <cell r="CF81">
            <v>1</v>
          </cell>
          <cell r="CG81">
            <v>0</v>
          </cell>
          <cell r="CH81">
            <v>0</v>
          </cell>
          <cell r="CI81">
            <v>0.2</v>
          </cell>
          <cell r="CJ81">
            <v>0.2</v>
          </cell>
          <cell r="CK81">
            <v>0.3</v>
          </cell>
          <cell r="CL81">
            <v>0.4</v>
          </cell>
          <cell r="CM81">
            <v>0.4</v>
          </cell>
          <cell r="CN81">
            <v>14</v>
          </cell>
          <cell r="CP81" t="str">
            <v>CREST</v>
          </cell>
          <cell r="CQ81" t="str">
            <v>3/20/2003</v>
          </cell>
          <cell r="CR81">
            <v>0</v>
          </cell>
          <cell r="CS81" t="str">
            <v>#N/A N Ap</v>
          </cell>
          <cell r="CT81">
            <v>1</v>
          </cell>
          <cell r="CU81">
            <v>0</v>
          </cell>
          <cell r="CV81" t="str">
            <v>Sub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 t="str">
            <v>Allied</v>
          </cell>
          <cell r="DE81">
            <v>38118</v>
          </cell>
          <cell r="DF81">
            <v>240</v>
          </cell>
          <cell r="DG81">
            <v>0</v>
          </cell>
          <cell r="DH81">
            <v>1</v>
          </cell>
          <cell r="DI81">
            <v>4000000</v>
          </cell>
          <cell r="DJ81">
            <v>240</v>
          </cell>
          <cell r="DK81">
            <v>4023906.2499999995</v>
          </cell>
          <cell r="DL81">
            <v>4050790.2499999995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4000000</v>
          </cell>
          <cell r="DU81" t="b">
            <v>1</v>
          </cell>
          <cell r="DV81" t="str">
            <v>22608SAD0 MTGE</v>
          </cell>
          <cell r="DW81" t="str">
            <v>CREST 2003-1A D2</v>
          </cell>
          <cell r="DX81" t="str">
            <v>CREST LTD.</v>
          </cell>
          <cell r="DY81">
            <v>8.8000000000000007</v>
          </cell>
          <cell r="DZ81">
            <v>1</v>
          </cell>
          <cell r="EA81" t="str">
            <v>3/20/2003</v>
          </cell>
          <cell r="EB81">
            <v>7.3319999999999999</v>
          </cell>
          <cell r="EC81" t="str">
            <v>#N/A N Ap</v>
          </cell>
          <cell r="ED81" t="str">
            <v>#N/A N Ap</v>
          </cell>
          <cell r="EE81" t="str">
            <v>#N/A N Ap</v>
          </cell>
          <cell r="EF81" t="str">
            <v>#N/A N Ap</v>
          </cell>
          <cell r="EG81" t="str">
            <v>BBB</v>
          </cell>
          <cell r="EH81" t="str">
            <v>#N/A N Ap</v>
          </cell>
          <cell r="EI81" t="str">
            <v>BBB</v>
          </cell>
          <cell r="EJ81" t="str">
            <v>#N/A N Ap</v>
          </cell>
          <cell r="EK81" t="str">
            <v>8/13/2004</v>
          </cell>
          <cell r="EL81" t="str">
            <v>0 DAYS</v>
          </cell>
          <cell r="EM81" t="str">
            <v>5/28/2004</v>
          </cell>
          <cell r="EN81" t="str">
            <v>8/28/2004</v>
          </cell>
          <cell r="EO81" t="str">
            <v>5/28/2004</v>
          </cell>
          <cell r="EP81" t="str">
            <v>8/27/2004</v>
          </cell>
          <cell r="EQ81" t="str">
            <v>5/28/2038</v>
          </cell>
          <cell r="ER81" t="str">
            <v>#N/A Fld</v>
          </cell>
          <cell r="ES81" t="str">
            <v>7/1/2004</v>
          </cell>
          <cell r="ET81">
            <v>8.16</v>
          </cell>
          <cell r="EU81">
            <v>0</v>
          </cell>
          <cell r="EV81" t="str">
            <v>CPR</v>
          </cell>
          <cell r="EW81" t="str">
            <v>To Worst</v>
          </cell>
          <cell r="EY81" t="str">
            <v>7/1/2004</v>
          </cell>
          <cell r="EZ81">
            <v>0.67210000000000003</v>
          </cell>
          <cell r="FA81">
            <v>33</v>
          </cell>
          <cell r="FB81">
            <v>26884</v>
          </cell>
          <cell r="FC81">
            <v>38227</v>
          </cell>
          <cell r="FD81">
            <v>7</v>
          </cell>
          <cell r="FE81">
            <v>38227</v>
          </cell>
          <cell r="FF81">
            <v>0</v>
          </cell>
          <cell r="FG81">
            <v>38135</v>
          </cell>
          <cell r="FH81">
            <v>38045</v>
          </cell>
          <cell r="FI81">
            <v>33</v>
          </cell>
          <cell r="FJ81">
            <v>33</v>
          </cell>
          <cell r="FK81" t="b">
            <v>1</v>
          </cell>
          <cell r="FL81" t="str">
            <v>22608SAD0</v>
          </cell>
          <cell r="FM81">
            <v>7.3319999999999996E-2</v>
          </cell>
          <cell r="FN81">
            <v>26883.999999999996</v>
          </cell>
          <cell r="FO81">
            <v>4023906.2499999995</v>
          </cell>
          <cell r="FP81">
            <v>4050790.2499999995</v>
          </cell>
          <cell r="FQ81">
            <v>0</v>
          </cell>
          <cell r="FR81">
            <v>4023906.2499999995</v>
          </cell>
          <cell r="FS81">
            <v>26883.999999999996</v>
          </cell>
          <cell r="FT81">
            <v>0</v>
          </cell>
          <cell r="FU81">
            <v>0</v>
          </cell>
          <cell r="FX81">
            <v>100000</v>
          </cell>
        </row>
        <row r="82">
          <cell r="A82">
            <v>75</v>
          </cell>
          <cell r="B82" t="str">
            <v>896880BF7</v>
          </cell>
          <cell r="C82" t="str">
            <v>TRIZE 2001-TZHA E4</v>
          </cell>
          <cell r="D82">
            <v>2000000</v>
          </cell>
          <cell r="E82">
            <v>1</v>
          </cell>
          <cell r="F82">
            <v>2000000</v>
          </cell>
          <cell r="G82">
            <v>5.0000000000000001E-3</v>
          </cell>
          <cell r="H82" t="str">
            <v>CMBS-LL</v>
          </cell>
          <cell r="I82" t="str">
            <v>Bullet</v>
          </cell>
          <cell r="J82">
            <v>170</v>
          </cell>
          <cell r="K82">
            <v>1.0586718749999999</v>
          </cell>
          <cell r="L82" t="str">
            <v>Ba1</v>
          </cell>
          <cell r="O82" t="str">
            <v>BBB-</v>
          </cell>
          <cell r="R82" t="str">
            <v>BBB-</v>
          </cell>
          <cell r="S82">
            <v>6.88</v>
          </cell>
          <cell r="T82">
            <v>6.87</v>
          </cell>
          <cell r="U82">
            <v>8.879999999999999</v>
          </cell>
          <cell r="V82">
            <v>9.879999999999999</v>
          </cell>
          <cell r="W82">
            <v>12</v>
          </cell>
          <cell r="X82">
            <v>7.6039999999999996E-2</v>
          </cell>
          <cell r="Y82">
            <v>0</v>
          </cell>
          <cell r="Z82">
            <v>42505</v>
          </cell>
          <cell r="AB82">
            <v>6.75</v>
          </cell>
          <cell r="AC82">
            <v>6.88</v>
          </cell>
          <cell r="AD82">
            <v>7</v>
          </cell>
          <cell r="AE82">
            <v>6.5150000000000013E-2</v>
          </cell>
          <cell r="AF82">
            <v>6.5373600000000004E-2</v>
          </cell>
          <cell r="AG82">
            <v>6.5579999999999999E-2</v>
          </cell>
          <cell r="AH82">
            <v>5.3750523018307739E-3</v>
          </cell>
          <cell r="AI82">
            <v>0</v>
          </cell>
          <cell r="AJ82">
            <v>500</v>
          </cell>
          <cell r="AK82">
            <v>1</v>
          </cell>
          <cell r="AL82">
            <v>0</v>
          </cell>
          <cell r="AM82" t="str">
            <v>Ba1</v>
          </cell>
          <cell r="AN82">
            <v>23</v>
          </cell>
          <cell r="AO82" t="str">
            <v>ABS-CMBS Large Loan</v>
          </cell>
          <cell r="AP82" t="str">
            <v>ABS-CMBS Large Loan</v>
          </cell>
          <cell r="AQ82">
            <v>2.2000000000000002E-2</v>
          </cell>
          <cell r="AR82" t="str">
            <v>Baa3</v>
          </cell>
          <cell r="AS82" t="str">
            <v>Ba1</v>
          </cell>
          <cell r="AT82" t="str">
            <v>Baa3</v>
          </cell>
          <cell r="AU82">
            <v>0.3</v>
          </cell>
          <cell r="AV82">
            <v>940</v>
          </cell>
          <cell r="AW82">
            <v>3.8830000000000003E-2</v>
          </cell>
          <cell r="AX82">
            <v>5.5471428571428581E-2</v>
          </cell>
          <cell r="AY82">
            <v>5.4710627030061021E-2</v>
          </cell>
          <cell r="AZ82">
            <v>0</v>
          </cell>
          <cell r="BA82">
            <v>37021</v>
          </cell>
          <cell r="BB82" t="str">
            <v>TRIZE 2001-TZHA</v>
          </cell>
          <cell r="BC82" t="str">
            <v>TRIZE</v>
          </cell>
          <cell r="BD82" t="str">
            <v>BBB-</v>
          </cell>
          <cell r="BE82">
            <v>610</v>
          </cell>
          <cell r="BF82">
            <v>54</v>
          </cell>
          <cell r="BG82" t="str">
            <v>CMBS (Large Loan, Single Borrower, and Single Property)</v>
          </cell>
          <cell r="BH82">
            <v>40725</v>
          </cell>
          <cell r="BI82" t="str">
            <v>BBB</v>
          </cell>
          <cell r="BJ82">
            <v>0.3</v>
          </cell>
          <cell r="BK82">
            <v>0.35</v>
          </cell>
          <cell r="BL82">
            <v>0.4</v>
          </cell>
          <cell r="BM82">
            <v>0.45</v>
          </cell>
          <cell r="BN82">
            <v>0.5</v>
          </cell>
          <cell r="BO82"/>
          <cell r="BP82" t="str">
            <v>BBB-</v>
          </cell>
          <cell r="BQ82">
            <v>7.26</v>
          </cell>
          <cell r="BR82">
            <v>1</v>
          </cell>
          <cell r="BS82">
            <v>69</v>
          </cell>
          <cell r="BT82" t="str">
            <v>IG</v>
          </cell>
          <cell r="BU82" t="str">
            <v>Sub</v>
          </cell>
          <cell r="BV82" t="str">
            <v>ABS Mezzanine IG ( &lt; 10%)</v>
          </cell>
          <cell r="BW82" t="str">
            <v>CMBS</v>
          </cell>
          <cell r="BX82" t="str">
            <v>Large Loan</v>
          </cell>
          <cell r="BY82">
            <v>40673.32</v>
          </cell>
          <cell r="BZ82">
            <v>7.26</v>
          </cell>
          <cell r="CA82" t="str">
            <v>BBB-</v>
          </cell>
          <cell r="CB82">
            <v>1</v>
          </cell>
          <cell r="CC82" t="str">
            <v>CMBS - Large Loan</v>
          </cell>
          <cell r="CD82">
            <v>2</v>
          </cell>
          <cell r="CE82">
            <v>2</v>
          </cell>
          <cell r="CF82">
            <v>1</v>
          </cell>
          <cell r="CG82">
            <v>0</v>
          </cell>
          <cell r="CH82">
            <v>0</v>
          </cell>
          <cell r="CI82">
            <v>0.2</v>
          </cell>
          <cell r="CJ82">
            <v>0.2</v>
          </cell>
          <cell r="CK82">
            <v>0.3</v>
          </cell>
          <cell r="CL82">
            <v>0.4</v>
          </cell>
          <cell r="CM82">
            <v>0.4</v>
          </cell>
          <cell r="CN82">
            <v>20</v>
          </cell>
          <cell r="CP82" t="str">
            <v>TRIZE</v>
          </cell>
          <cell r="CQ82" t="str">
            <v>5/10/2001</v>
          </cell>
          <cell r="CR82" t="str">
            <v>Wells Fargo</v>
          </cell>
          <cell r="CS82" t="str">
            <v>WFB</v>
          </cell>
          <cell r="CT82">
            <v>1</v>
          </cell>
          <cell r="CU82">
            <v>0</v>
          </cell>
          <cell r="CV82" t="str">
            <v>Sub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38120</v>
          </cell>
          <cell r="DF82">
            <v>170</v>
          </cell>
          <cell r="DG82">
            <v>0</v>
          </cell>
          <cell r="DH82">
            <v>1</v>
          </cell>
          <cell r="DI82">
            <v>2000000</v>
          </cell>
          <cell r="DJ82">
            <v>170</v>
          </cell>
          <cell r="DK82">
            <v>2117343.75</v>
          </cell>
          <cell r="DL82">
            <v>2126215.0833333335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2000000</v>
          </cell>
          <cell r="DU82" t="b">
            <v>1</v>
          </cell>
          <cell r="DV82" t="str">
            <v>896880BF7 MTGE</v>
          </cell>
          <cell r="DW82" t="str">
            <v>TRIZE 2001-TZHA E4</v>
          </cell>
          <cell r="DX82" t="str">
            <v>TRIZECHAHN OFFICE PROPERTIES TRUST</v>
          </cell>
          <cell r="DY82">
            <v>2.2000000000000002</v>
          </cell>
          <cell r="DZ82">
            <v>1</v>
          </cell>
          <cell r="EA82" t="str">
            <v>5/10/2001</v>
          </cell>
          <cell r="EB82">
            <v>7.6040000000000001</v>
          </cell>
          <cell r="EC82" t="str">
            <v>#N/A N Ap</v>
          </cell>
          <cell r="ED82" t="str">
            <v>WFB</v>
          </cell>
          <cell r="EE82" t="str">
            <v>Ba1</v>
          </cell>
          <cell r="EF82" t="str">
            <v>#N/A N Ap</v>
          </cell>
          <cell r="EG82" t="str">
            <v>BBB-</v>
          </cell>
          <cell r="EH82" t="str">
            <v>#N/A N Ap</v>
          </cell>
          <cell r="EI82" t="str">
            <v>BBB-</v>
          </cell>
          <cell r="EJ82" t="str">
            <v>#N/A N Ap</v>
          </cell>
          <cell r="EK82" t="str">
            <v>7/9/2004</v>
          </cell>
          <cell r="EL82" t="str">
            <v>5 DAYS</v>
          </cell>
          <cell r="EM82" t="str">
            <v>6/15/2004</v>
          </cell>
          <cell r="EN82" t="str">
            <v>7/15/2004</v>
          </cell>
          <cell r="EO82" t="str">
            <v>6/10/2004</v>
          </cell>
          <cell r="EP82" t="str">
            <v>7/9/2004</v>
          </cell>
          <cell r="EQ82" t="str">
            <v>5/15/2016</v>
          </cell>
          <cell r="ER82" t="str">
            <v>#N/A Fld</v>
          </cell>
          <cell r="ES82" t="str">
            <v>7/1/2004</v>
          </cell>
          <cell r="ET82">
            <v>6.87</v>
          </cell>
          <cell r="EU82">
            <v>0</v>
          </cell>
          <cell r="EV82" t="str">
            <v>CPY</v>
          </cell>
          <cell r="EW82" t="str">
            <v>To Worst</v>
          </cell>
          <cell r="EY82" t="str">
            <v>7/1/2004</v>
          </cell>
          <cell r="EZ82">
            <v>0.44356669999999998</v>
          </cell>
          <cell r="FA82">
            <v>21</v>
          </cell>
          <cell r="FB82">
            <v>8871.3339999999989</v>
          </cell>
          <cell r="FC82">
            <v>38183</v>
          </cell>
          <cell r="FD82">
            <v>5</v>
          </cell>
          <cell r="FE82">
            <v>38183</v>
          </cell>
          <cell r="FF82">
            <v>5</v>
          </cell>
          <cell r="FG82">
            <v>38148</v>
          </cell>
          <cell r="FH82">
            <v>38117</v>
          </cell>
          <cell r="FI82">
            <v>21</v>
          </cell>
          <cell r="FJ82">
            <v>21</v>
          </cell>
          <cell r="FK82" t="b">
            <v>1</v>
          </cell>
          <cell r="FL82" t="str">
            <v>896880BF7</v>
          </cell>
          <cell r="FM82">
            <v>7.6039999999999996E-2</v>
          </cell>
          <cell r="FN82">
            <v>8871.3333333333339</v>
          </cell>
          <cell r="FO82">
            <v>2117343.75</v>
          </cell>
          <cell r="FP82">
            <v>2126215.0833333335</v>
          </cell>
          <cell r="FQ82">
            <v>0</v>
          </cell>
          <cell r="FR82">
            <v>2117343.75</v>
          </cell>
          <cell r="FS82">
            <v>8871.3333333333339</v>
          </cell>
          <cell r="FT82">
            <v>0</v>
          </cell>
          <cell r="FU82">
            <v>0</v>
          </cell>
          <cell r="FX82">
            <v>940</v>
          </cell>
        </row>
        <row r="83">
          <cell r="A83">
            <v>76</v>
          </cell>
          <cell r="B83" t="str">
            <v>617059DL1</v>
          </cell>
          <cell r="C83" t="str">
            <v>JPMC 1997-C5 F</v>
          </cell>
          <cell r="D83">
            <v>2000000</v>
          </cell>
          <cell r="E83">
            <v>1</v>
          </cell>
          <cell r="F83">
            <v>2000000</v>
          </cell>
          <cell r="G83">
            <v>5.0000000000000001E-3</v>
          </cell>
          <cell r="H83" t="str">
            <v>CMBS-Conduit</v>
          </cell>
          <cell r="I83" t="str">
            <v>617059DL1</v>
          </cell>
          <cell r="J83">
            <v>386</v>
          </cell>
          <cell r="K83">
            <v>0.92249999999999999</v>
          </cell>
          <cell r="L83" t="str">
            <v>NA</v>
          </cell>
          <cell r="N83" t="str">
            <v>Ba3</v>
          </cell>
          <cell r="O83" t="str">
            <v>B+</v>
          </cell>
          <cell r="R83" t="str">
            <v>BB</v>
          </cell>
          <cell r="S83">
            <v>8.3274754039910821</v>
          </cell>
          <cell r="T83">
            <v>8.2799999999999994</v>
          </cell>
          <cell r="U83" t="str">
            <v>schedule</v>
          </cell>
          <cell r="V83" t="str">
            <v>schedule</v>
          </cell>
          <cell r="W83">
            <v>12</v>
          </cell>
          <cell r="X83">
            <v>7.5605000000000006E-2</v>
          </cell>
          <cell r="Y83">
            <v>0</v>
          </cell>
          <cell r="Z83">
            <v>47376</v>
          </cell>
          <cell r="AB83">
            <v>8.25</v>
          </cell>
          <cell r="AC83">
            <v>8.3274754039910821</v>
          </cell>
          <cell r="AD83">
            <v>8.5</v>
          </cell>
          <cell r="AE83">
            <v>8.9010000000000006E-2</v>
          </cell>
          <cell r="AF83">
            <v>8.9118465565587515E-2</v>
          </cell>
          <cell r="AG83">
            <v>8.9359999999999995E-2</v>
          </cell>
          <cell r="AH83">
            <v>7.2922951632243826E-3</v>
          </cell>
          <cell r="AI83">
            <v>0</v>
          </cell>
          <cell r="AJ83">
            <v>500</v>
          </cell>
          <cell r="AK83">
            <v>1</v>
          </cell>
          <cell r="AL83">
            <v>0</v>
          </cell>
          <cell r="AM83" t="str">
            <v>Ba3</v>
          </cell>
          <cell r="AN83">
            <v>20</v>
          </cell>
          <cell r="AO83" t="str">
            <v>ABS-CMBS Conduit BIG</v>
          </cell>
          <cell r="AP83" t="str">
            <v>ABS-CMBS Conduit</v>
          </cell>
          <cell r="AQ83">
            <v>0.05</v>
          </cell>
          <cell r="AR83" t="str">
            <v>Ba3</v>
          </cell>
          <cell r="AS83" t="str">
            <v>Ba3</v>
          </cell>
          <cell r="AT83" t="str">
            <v>Ba3</v>
          </cell>
          <cell r="AU83">
            <v>0.2</v>
          </cell>
          <cell r="AV83">
            <v>1766</v>
          </cell>
          <cell r="AW83">
            <v>8.6404999999999996E-2</v>
          </cell>
          <cell r="AX83">
            <v>0.10800624999999998</v>
          </cell>
          <cell r="AY83">
            <v>0.11026668487915625</v>
          </cell>
          <cell r="AZ83">
            <v>0</v>
          </cell>
          <cell r="BA83">
            <v>35674</v>
          </cell>
          <cell r="BB83" t="str">
            <v>JPMC 1997-C5</v>
          </cell>
          <cell r="BC83" t="str">
            <v>JPMC</v>
          </cell>
          <cell r="BD83" t="str">
            <v>B+</v>
          </cell>
          <cell r="BE83">
            <v>2220</v>
          </cell>
          <cell r="BF83">
            <v>53</v>
          </cell>
          <cell r="BG83" t="str">
            <v>CMBS Diversified (Conduit + CTL)</v>
          </cell>
          <cell r="BH83">
            <v>40725</v>
          </cell>
          <cell r="BI83" t="str">
            <v>B</v>
          </cell>
          <cell r="BJ83">
            <v>2.5000000000000001E-2</v>
          </cell>
          <cell r="BK83">
            <v>0.05</v>
          </cell>
          <cell r="BL83">
            <v>0.05</v>
          </cell>
          <cell r="BM83">
            <v>0.1</v>
          </cell>
          <cell r="BN83">
            <v>0.1</v>
          </cell>
          <cell r="BO83"/>
          <cell r="BP83" t="str">
            <v>BB</v>
          </cell>
          <cell r="BQ83">
            <v>13.53</v>
          </cell>
          <cell r="BR83">
            <v>1</v>
          </cell>
          <cell r="BS83">
            <v>70</v>
          </cell>
          <cell r="BT83" t="str">
            <v>Non IG</v>
          </cell>
          <cell r="BU83" t="str">
            <v>Sub</v>
          </cell>
          <cell r="BV83" t="str">
            <v>ABS Non IG ( &lt; 10%)</v>
          </cell>
          <cell r="BW83" t="str">
            <v>CMBS</v>
          </cell>
          <cell r="BX83" t="str">
            <v>Conduit</v>
          </cell>
          <cell r="BY83">
            <v>41200.201047052753</v>
          </cell>
          <cell r="BZ83">
            <v>13.53</v>
          </cell>
          <cell r="CA83" t="str">
            <v>BB</v>
          </cell>
          <cell r="CB83">
            <v>2</v>
          </cell>
          <cell r="CC83" t="str">
            <v>CMBS - Conduit</v>
          </cell>
          <cell r="CD83">
            <v>2</v>
          </cell>
          <cell r="CE83">
            <v>2</v>
          </cell>
          <cell r="CF83">
            <v>2</v>
          </cell>
          <cell r="CG83">
            <v>1</v>
          </cell>
          <cell r="CH83">
            <v>0</v>
          </cell>
          <cell r="CI83">
            <v>0.2</v>
          </cell>
          <cell r="CJ83">
            <v>0.2</v>
          </cell>
          <cell r="CK83">
            <v>0.2</v>
          </cell>
          <cell r="CL83">
            <v>0.3</v>
          </cell>
          <cell r="CM83">
            <v>0.4</v>
          </cell>
          <cell r="CN83">
            <v>43.5</v>
          </cell>
          <cell r="CP83" t="str">
            <v>JPMC</v>
          </cell>
          <cell r="CQ83" t="str">
            <v>9/1/1997</v>
          </cell>
          <cell r="CR83" t="str">
            <v>Midland</v>
          </cell>
          <cell r="CS83" t="str">
            <v>MLS</v>
          </cell>
          <cell r="CT83">
            <v>1</v>
          </cell>
          <cell r="CU83">
            <v>0</v>
          </cell>
          <cell r="CV83" t="str">
            <v>Sub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38121</v>
          </cell>
          <cell r="DF83">
            <v>386</v>
          </cell>
          <cell r="DG83">
            <v>0</v>
          </cell>
          <cell r="DH83">
            <v>1</v>
          </cell>
          <cell r="DI83">
            <v>2000000</v>
          </cell>
          <cell r="DJ83">
            <v>386</v>
          </cell>
          <cell r="DK83">
            <v>1845000</v>
          </cell>
          <cell r="DL83">
            <v>1845000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2000000</v>
          </cell>
          <cell r="DU83" t="b">
            <v>1</v>
          </cell>
          <cell r="DV83" t="str">
            <v>617059DL1 MTGE</v>
          </cell>
          <cell r="DW83" t="str">
            <v>JPMC 1997-C5 F</v>
          </cell>
          <cell r="DX83" t="str">
            <v>JP MORGAN COMMERCIAL MORTGAGE FINANCE CORP.</v>
          </cell>
          <cell r="DY83">
            <v>5</v>
          </cell>
          <cell r="DZ83">
            <v>1</v>
          </cell>
          <cell r="EA83" t="str">
            <v>9/1/1997</v>
          </cell>
          <cell r="EB83">
            <v>7.5605000000000002</v>
          </cell>
          <cell r="EC83" t="str">
            <v>#N/A N Ap</v>
          </cell>
          <cell r="ED83" t="str">
            <v>MLS</v>
          </cell>
          <cell r="EE83" t="str">
            <v>#N/A N Ap</v>
          </cell>
          <cell r="EF83" t="str">
            <v>#N/A N Ap</v>
          </cell>
          <cell r="EG83" t="str">
            <v>B+</v>
          </cell>
          <cell r="EH83" t="str">
            <v>#N/A N Ap</v>
          </cell>
          <cell r="EI83" t="str">
            <v>BB</v>
          </cell>
          <cell r="EJ83" t="str">
            <v>#N/A N Ap</v>
          </cell>
          <cell r="EK83" t="str">
            <v>6/30/2004</v>
          </cell>
          <cell r="EL83" t="str">
            <v>14 DAYS</v>
          </cell>
          <cell r="EM83" t="str">
            <v>7/15/2004</v>
          </cell>
          <cell r="EN83" t="str">
            <v>8/15/2004</v>
          </cell>
          <cell r="EO83" t="str">
            <v>6/1/2004</v>
          </cell>
          <cell r="EP83" t="str">
            <v>6/30/2004</v>
          </cell>
          <cell r="EQ83" t="str">
            <v>9/15/2029</v>
          </cell>
          <cell r="ER83" t="str">
            <v>#N/A Fld</v>
          </cell>
          <cell r="ES83" t="str">
            <v>7/1/2004</v>
          </cell>
          <cell r="ET83">
            <v>8.2799999999999994</v>
          </cell>
          <cell r="EU83">
            <v>0</v>
          </cell>
          <cell r="EV83" t="str">
            <v>CPY</v>
          </cell>
          <cell r="EW83" t="str">
            <v>To Worst</v>
          </cell>
          <cell r="EY83" t="str">
            <v>7/1/2004</v>
          </cell>
          <cell r="EZ83">
            <v>0</v>
          </cell>
          <cell r="FA83">
            <v>0</v>
          </cell>
          <cell r="FB83">
            <v>0</v>
          </cell>
          <cell r="FC83">
            <v>38183</v>
          </cell>
          <cell r="FD83">
            <v>5</v>
          </cell>
          <cell r="FE83">
            <v>38214</v>
          </cell>
          <cell r="FF83">
            <v>14</v>
          </cell>
          <cell r="FG83">
            <v>38169</v>
          </cell>
          <cell r="FH83">
            <v>38139</v>
          </cell>
          <cell r="FI83">
            <v>0</v>
          </cell>
          <cell r="FJ83">
            <v>0</v>
          </cell>
          <cell r="FK83" t="b">
            <v>1</v>
          </cell>
          <cell r="FL83" t="str">
            <v>617059DL1</v>
          </cell>
          <cell r="FM83">
            <v>7.5605000000000006E-2</v>
          </cell>
          <cell r="FN83">
            <v>0</v>
          </cell>
          <cell r="FO83">
            <v>1845000</v>
          </cell>
          <cell r="FP83">
            <v>1845000</v>
          </cell>
          <cell r="FQ83">
            <v>0</v>
          </cell>
          <cell r="FR83">
            <v>1845000</v>
          </cell>
          <cell r="FS83">
            <v>0</v>
          </cell>
          <cell r="FT83">
            <v>0</v>
          </cell>
          <cell r="FU83">
            <v>0</v>
          </cell>
          <cell r="FX83">
            <v>100000</v>
          </cell>
        </row>
        <row r="84">
          <cell r="A84">
            <v>77</v>
          </cell>
          <cell r="B84" t="str">
            <v>22540VCZ3</v>
          </cell>
          <cell r="C84" t="str">
            <v>CSFB 2001-CKN5 H</v>
          </cell>
          <cell r="D84">
            <v>2000000</v>
          </cell>
          <cell r="E84">
            <v>1</v>
          </cell>
          <cell r="F84">
            <v>2000000</v>
          </cell>
          <cell r="G84">
            <v>5.0000000000000001E-3</v>
          </cell>
          <cell r="H84" t="str">
            <v>CMBS-Conduit</v>
          </cell>
          <cell r="I84" t="str">
            <v>Bullet</v>
          </cell>
          <cell r="J84">
            <v>108</v>
          </cell>
          <cell r="K84">
            <v>1.0211328125000001</v>
          </cell>
          <cell r="L84" t="str">
            <v>Baa3</v>
          </cell>
          <cell r="O84" t="str">
            <v>BBB-</v>
          </cell>
          <cell r="R84" t="str">
            <v>NA</v>
          </cell>
          <cell r="S84">
            <v>7.13</v>
          </cell>
          <cell r="T84">
            <v>7.12</v>
          </cell>
          <cell r="U84">
            <v>9.129999999999999</v>
          </cell>
          <cell r="V84">
            <v>10.129999999999999</v>
          </cell>
          <cell r="W84">
            <v>12</v>
          </cell>
          <cell r="X84">
            <v>6.3149999999999998E-2</v>
          </cell>
          <cell r="Y84">
            <v>0</v>
          </cell>
          <cell r="Z84">
            <v>49202</v>
          </cell>
          <cell r="AB84">
            <v>7</v>
          </cell>
          <cell r="AC84">
            <v>7.13</v>
          </cell>
          <cell r="AD84">
            <v>7.25</v>
          </cell>
          <cell r="AE84">
            <v>5.9380000000000002E-2</v>
          </cell>
          <cell r="AF84">
            <v>5.9593199999999999E-2</v>
          </cell>
          <cell r="AG84">
            <v>5.9789999999999996E-2</v>
          </cell>
          <cell r="AH84">
            <v>4.9055441450365223E-3</v>
          </cell>
          <cell r="AI84">
            <v>0</v>
          </cell>
          <cell r="AJ84">
            <v>500</v>
          </cell>
          <cell r="AK84">
            <v>1</v>
          </cell>
          <cell r="AL84">
            <v>0</v>
          </cell>
          <cell r="AM84" t="str">
            <v>Baa3</v>
          </cell>
          <cell r="AN84">
            <v>19</v>
          </cell>
          <cell r="AO84" t="str">
            <v>ABS-CMBS Conduit</v>
          </cell>
          <cell r="AP84" t="str">
            <v>ABS-CMBS Conduit</v>
          </cell>
          <cell r="AQ84">
            <v>1.1000000000000001E-2</v>
          </cell>
          <cell r="AR84" t="str">
            <v>Baa3</v>
          </cell>
          <cell r="AS84" t="str">
            <v>Baa3</v>
          </cell>
          <cell r="AT84" t="str">
            <v>Baa3</v>
          </cell>
          <cell r="AU84">
            <v>0.2</v>
          </cell>
          <cell r="AV84">
            <v>610</v>
          </cell>
          <cell r="AW84">
            <v>2.3814999999999999E-2</v>
          </cell>
          <cell r="AX84">
            <v>2.9768749999999997E-2</v>
          </cell>
          <cell r="AY84">
            <v>3.0342421496154189E-2</v>
          </cell>
          <cell r="AZ84">
            <v>0</v>
          </cell>
          <cell r="BA84">
            <v>37196</v>
          </cell>
          <cell r="BB84" t="str">
            <v>CSFB 2001-CKN5</v>
          </cell>
          <cell r="BC84" t="str">
            <v>CSFB</v>
          </cell>
          <cell r="BD84" t="str">
            <v>BBB-</v>
          </cell>
          <cell r="BE84">
            <v>610</v>
          </cell>
          <cell r="BF84">
            <v>53</v>
          </cell>
          <cell r="BG84" t="str">
            <v>CMBS Diversified (Conduit + CTL)</v>
          </cell>
          <cell r="BH84">
            <v>40725</v>
          </cell>
          <cell r="BI84" t="str">
            <v>BBB</v>
          </cell>
          <cell r="BJ84">
            <v>0.3</v>
          </cell>
          <cell r="BK84">
            <v>0.35</v>
          </cell>
          <cell r="BL84">
            <v>0.4</v>
          </cell>
          <cell r="BM84">
            <v>0.45</v>
          </cell>
          <cell r="BN84">
            <v>0.5</v>
          </cell>
          <cell r="BO84" t="str">
            <v>BBB-</v>
          </cell>
          <cell r="BP84" t="str">
            <v>BBB-</v>
          </cell>
          <cell r="BQ84">
            <v>7.26</v>
          </cell>
          <cell r="BR84">
            <v>1</v>
          </cell>
          <cell r="BS84">
            <v>71</v>
          </cell>
          <cell r="BT84" t="str">
            <v>IG</v>
          </cell>
          <cell r="BU84" t="str">
            <v>Sub</v>
          </cell>
          <cell r="BV84" t="str">
            <v>ABS Mezzanine IG ( &lt; 10%)</v>
          </cell>
          <cell r="BW84" t="str">
            <v>CMBS</v>
          </cell>
          <cell r="BX84" t="str">
            <v>Conduit</v>
          </cell>
          <cell r="BY84">
            <v>40764.32</v>
          </cell>
          <cell r="BZ84">
            <v>7.26</v>
          </cell>
          <cell r="CA84" t="str">
            <v>BBB-</v>
          </cell>
          <cell r="CB84">
            <v>2</v>
          </cell>
          <cell r="CC84" t="str">
            <v>CMBS - Conduit</v>
          </cell>
          <cell r="CD84">
            <v>2</v>
          </cell>
          <cell r="CE84">
            <v>2</v>
          </cell>
          <cell r="CF84">
            <v>1</v>
          </cell>
          <cell r="CG84">
            <v>0</v>
          </cell>
          <cell r="CH84">
            <v>0</v>
          </cell>
          <cell r="CI84">
            <v>0.2</v>
          </cell>
          <cell r="CJ84">
            <v>0.2</v>
          </cell>
          <cell r="CK84">
            <v>0.3</v>
          </cell>
          <cell r="CL84">
            <v>0.4</v>
          </cell>
          <cell r="CM84">
            <v>0.4</v>
          </cell>
          <cell r="CN84">
            <v>20</v>
          </cell>
          <cell r="CP84" t="str">
            <v>CSFB</v>
          </cell>
          <cell r="CQ84" t="str">
            <v>11/1/2001</v>
          </cell>
          <cell r="CR84" t="str">
            <v>Key Corp</v>
          </cell>
          <cell r="CS84" t="str">
            <v>KRC</v>
          </cell>
          <cell r="CT84">
            <v>1</v>
          </cell>
          <cell r="CU84">
            <v>0</v>
          </cell>
          <cell r="CV84" t="str">
            <v>Sub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38124</v>
          </cell>
          <cell r="DF84">
            <v>108</v>
          </cell>
          <cell r="DG84">
            <v>0</v>
          </cell>
          <cell r="DH84">
            <v>1</v>
          </cell>
          <cell r="DI84">
            <v>2000000</v>
          </cell>
          <cell r="DJ84">
            <v>108</v>
          </cell>
          <cell r="DK84">
            <v>2042265.6250000002</v>
          </cell>
          <cell r="DL84">
            <v>2042265.6250000002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2000000</v>
          </cell>
          <cell r="DT84">
            <v>0</v>
          </cell>
          <cell r="DU84" t="b">
            <v>1</v>
          </cell>
          <cell r="DV84" t="str">
            <v>22540VCZ3 MTGE</v>
          </cell>
          <cell r="DW84" t="str">
            <v>CSFB 2001-CKN5 H</v>
          </cell>
          <cell r="DX84" t="str">
            <v>CS FIRST BOSTON MORTGAGE SECURITIES CORP.</v>
          </cell>
          <cell r="DY84">
            <v>1.1000000000000001</v>
          </cell>
          <cell r="DZ84">
            <v>1</v>
          </cell>
          <cell r="EA84" t="str">
            <v>11/1/2001</v>
          </cell>
          <cell r="EB84">
            <v>6.3150000000000004</v>
          </cell>
          <cell r="EC84" t="str">
            <v>#N/A N Ap</v>
          </cell>
          <cell r="ED84" t="str">
            <v>KRC</v>
          </cell>
          <cell r="EE84" t="str">
            <v>Baa3</v>
          </cell>
          <cell r="EF84" t="str">
            <v>#N/A N Ap</v>
          </cell>
          <cell r="EG84" t="str">
            <v>BBB-</v>
          </cell>
          <cell r="EH84" t="str">
            <v>#N/A N Ap</v>
          </cell>
          <cell r="EI84" t="str">
            <v>#N/A N Ap</v>
          </cell>
          <cell r="EJ84" t="str">
            <v>#N/A N Ap</v>
          </cell>
          <cell r="EK84" t="str">
            <v>6/30/2004</v>
          </cell>
          <cell r="EL84" t="str">
            <v>14 DAYS</v>
          </cell>
          <cell r="EM84" t="str">
            <v>7/15/2004</v>
          </cell>
          <cell r="EN84" t="str">
            <v>8/15/2004</v>
          </cell>
          <cell r="EO84" t="str">
            <v>6/1/2004</v>
          </cell>
          <cell r="EP84" t="str">
            <v>6/30/2004</v>
          </cell>
          <cell r="EQ84" t="str">
            <v>9/15/2034</v>
          </cell>
          <cell r="ER84" t="str">
            <v>#N/A Fld</v>
          </cell>
          <cell r="ES84" t="str">
            <v>7/1/2004</v>
          </cell>
          <cell r="ET84">
            <v>7.12</v>
          </cell>
          <cell r="EU84">
            <v>0</v>
          </cell>
          <cell r="EV84" t="str">
            <v>CPY</v>
          </cell>
          <cell r="EW84" t="str">
            <v>To Worst</v>
          </cell>
          <cell r="EY84" t="str">
            <v>7/1/2004</v>
          </cell>
          <cell r="EZ84">
            <v>0</v>
          </cell>
          <cell r="FA84">
            <v>0</v>
          </cell>
          <cell r="FB84">
            <v>0</v>
          </cell>
          <cell r="FC84">
            <v>38183</v>
          </cell>
          <cell r="FD84">
            <v>5</v>
          </cell>
          <cell r="FE84">
            <v>38214</v>
          </cell>
          <cell r="FF84">
            <v>14</v>
          </cell>
          <cell r="FG84">
            <v>38169</v>
          </cell>
          <cell r="FH84">
            <v>38139</v>
          </cell>
          <cell r="FI84">
            <v>0</v>
          </cell>
          <cell r="FJ84">
            <v>0</v>
          </cell>
          <cell r="FK84" t="b">
            <v>1</v>
          </cell>
          <cell r="FL84" t="str">
            <v>22540VCZ3</v>
          </cell>
          <cell r="FM84">
            <v>6.3149999999999998E-2</v>
          </cell>
          <cell r="FN84">
            <v>0</v>
          </cell>
          <cell r="FO84">
            <v>2042265.6250000002</v>
          </cell>
          <cell r="FP84">
            <v>2042265.6250000002</v>
          </cell>
          <cell r="FQ84">
            <v>0</v>
          </cell>
          <cell r="FR84">
            <v>2042265.6250000002</v>
          </cell>
          <cell r="FS84">
            <v>0</v>
          </cell>
          <cell r="FT84">
            <v>0</v>
          </cell>
          <cell r="FU84">
            <v>0</v>
          </cell>
          <cell r="FX84">
            <v>610</v>
          </cell>
        </row>
        <row r="85">
          <cell r="A85">
            <v>78</v>
          </cell>
          <cell r="B85" t="str">
            <v>79548CBM7</v>
          </cell>
          <cell r="C85" t="str">
            <v>SBM7 2001-C1 E</v>
          </cell>
          <cell r="D85">
            <v>4290000</v>
          </cell>
          <cell r="E85">
            <v>1</v>
          </cell>
          <cell r="F85">
            <v>4290000</v>
          </cell>
          <cell r="G85">
            <v>1.0725E-2</v>
          </cell>
          <cell r="H85" t="str">
            <v>CMBS-Conduit</v>
          </cell>
          <cell r="I85" t="str">
            <v>Bullet</v>
          </cell>
          <cell r="J85">
            <v>82</v>
          </cell>
          <cell r="K85">
            <v>1.0310937499999999</v>
          </cell>
          <cell r="L85" t="str">
            <v>Baa1</v>
          </cell>
          <cell r="O85" t="str">
            <v>BBB+</v>
          </cell>
          <cell r="R85" t="str">
            <v>NA</v>
          </cell>
          <cell r="S85">
            <v>6.8</v>
          </cell>
          <cell r="T85">
            <v>6.8</v>
          </cell>
          <cell r="U85">
            <v>8.8000000000000007</v>
          </cell>
          <cell r="V85">
            <v>9.8000000000000007</v>
          </cell>
          <cell r="W85">
            <v>12</v>
          </cell>
          <cell r="X85">
            <v>6.3100000000000003E-2</v>
          </cell>
          <cell r="Y85">
            <v>0</v>
          </cell>
          <cell r="Z85">
            <v>49661</v>
          </cell>
          <cell r="AB85">
            <v>6.75</v>
          </cell>
          <cell r="AC85">
            <v>6.8</v>
          </cell>
          <cell r="AD85">
            <v>7</v>
          </cell>
          <cell r="AE85">
            <v>5.6350000000000004E-2</v>
          </cell>
          <cell r="AF85">
            <v>5.6436E-2</v>
          </cell>
          <cell r="AG85">
            <v>5.6779999999999997E-2</v>
          </cell>
          <cell r="AH85">
            <v>4.6486393560756234E-3</v>
          </cell>
          <cell r="AI85">
            <v>0</v>
          </cell>
          <cell r="AJ85">
            <v>500</v>
          </cell>
          <cell r="AK85">
            <v>1</v>
          </cell>
          <cell r="AL85">
            <v>0</v>
          </cell>
          <cell r="AM85" t="str">
            <v>Baa1</v>
          </cell>
          <cell r="AN85">
            <v>19</v>
          </cell>
          <cell r="AO85" t="str">
            <v>ABS-CMBS Conduit</v>
          </cell>
          <cell r="AP85" t="str">
            <v>ABS-CMBS Conduit</v>
          </cell>
          <cell r="AQ85">
            <v>1.4999999999999999E-2</v>
          </cell>
          <cell r="AR85" t="str">
            <v>Baa1</v>
          </cell>
          <cell r="AS85" t="str">
            <v>Baa1</v>
          </cell>
          <cell r="AT85" t="str">
            <v>Baa1</v>
          </cell>
          <cell r="AU85">
            <v>0.2</v>
          </cell>
          <cell r="AV85">
            <v>260</v>
          </cell>
          <cell r="AW85">
            <v>9.1850000000000005E-3</v>
          </cell>
          <cell r="AX85">
            <v>1.148125E-2</v>
          </cell>
          <cell r="AY85">
            <v>1.1069252487336813E-2</v>
          </cell>
          <cell r="AZ85">
            <v>0</v>
          </cell>
          <cell r="BA85">
            <v>37073</v>
          </cell>
          <cell r="BB85" t="str">
            <v>SBM7 2001-C1</v>
          </cell>
          <cell r="BC85" t="str">
            <v>SBM7</v>
          </cell>
          <cell r="BD85" t="str">
            <v>BBB+</v>
          </cell>
          <cell r="BE85">
            <v>260</v>
          </cell>
          <cell r="BF85">
            <v>53</v>
          </cell>
          <cell r="BG85" t="str">
            <v>CMBS Diversified (Conduit + CTL)</v>
          </cell>
          <cell r="BH85">
            <v>40725</v>
          </cell>
          <cell r="BI85" t="str">
            <v>BBB</v>
          </cell>
          <cell r="BJ85">
            <v>0.3</v>
          </cell>
          <cell r="BK85">
            <v>0.35</v>
          </cell>
          <cell r="BL85">
            <v>0.4</v>
          </cell>
          <cell r="BM85">
            <v>0.45</v>
          </cell>
          <cell r="BN85">
            <v>0.5</v>
          </cell>
          <cell r="BO85" t="str">
            <v>BBB+</v>
          </cell>
          <cell r="BP85" t="str">
            <v>BBB+</v>
          </cell>
          <cell r="BQ85">
            <v>3.13</v>
          </cell>
          <cell r="BR85">
            <v>1</v>
          </cell>
          <cell r="BS85">
            <v>72</v>
          </cell>
          <cell r="BT85" t="str">
            <v>IG</v>
          </cell>
          <cell r="BU85" t="str">
            <v>Sub</v>
          </cell>
          <cell r="BV85" t="str">
            <v>ABS Mezzanine IG ( &lt; 10%)</v>
          </cell>
          <cell r="BW85" t="str">
            <v>CMBS</v>
          </cell>
          <cell r="BX85" t="str">
            <v>Conduit</v>
          </cell>
          <cell r="BY85">
            <v>40644.199999999997</v>
          </cell>
          <cell r="BZ85">
            <v>3.13</v>
          </cell>
          <cell r="CA85" t="str">
            <v>BBB+</v>
          </cell>
          <cell r="CB85">
            <v>2</v>
          </cell>
          <cell r="CC85" t="str">
            <v>CMBS - Conduit</v>
          </cell>
          <cell r="CD85">
            <v>2</v>
          </cell>
          <cell r="CE85">
            <v>2</v>
          </cell>
          <cell r="CF85">
            <v>1</v>
          </cell>
          <cell r="CG85">
            <v>0</v>
          </cell>
          <cell r="CH85">
            <v>0</v>
          </cell>
          <cell r="CI85">
            <v>0.2</v>
          </cell>
          <cell r="CJ85">
            <v>0.2</v>
          </cell>
          <cell r="CK85">
            <v>0.3</v>
          </cell>
          <cell r="CL85">
            <v>0.4</v>
          </cell>
          <cell r="CM85">
            <v>0.4</v>
          </cell>
          <cell r="CN85">
            <v>10</v>
          </cell>
          <cell r="CP85" t="str">
            <v>SBM7</v>
          </cell>
          <cell r="CQ85" t="str">
            <v>7/1/2001</v>
          </cell>
          <cell r="CR85" t="str">
            <v>Midland</v>
          </cell>
          <cell r="CS85" t="str">
            <v>MLS</v>
          </cell>
          <cell r="CT85">
            <v>1</v>
          </cell>
          <cell r="CU85">
            <v>0</v>
          </cell>
          <cell r="CV85" t="str">
            <v>Sub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38125</v>
          </cell>
          <cell r="DF85">
            <v>82</v>
          </cell>
          <cell r="DG85">
            <v>0</v>
          </cell>
          <cell r="DH85">
            <v>1</v>
          </cell>
          <cell r="DI85">
            <v>4290000</v>
          </cell>
          <cell r="DJ85">
            <v>82</v>
          </cell>
          <cell r="DK85">
            <v>4423392.1875</v>
          </cell>
          <cell r="DL85">
            <v>4423392.1875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4290000</v>
          </cell>
          <cell r="DT85">
            <v>0</v>
          </cell>
          <cell r="DU85" t="b">
            <v>1</v>
          </cell>
          <cell r="DV85" t="str">
            <v>79548CBM7 MTGE</v>
          </cell>
          <cell r="DW85" t="str">
            <v>SBM7 2001-C1 E</v>
          </cell>
          <cell r="DX85" t="str">
            <v>SALOMON BROTHERS MORTGAGE SECURITIES VII</v>
          </cell>
          <cell r="DY85">
            <v>1.5</v>
          </cell>
          <cell r="DZ85">
            <v>1</v>
          </cell>
          <cell r="EA85" t="str">
            <v>7/1/2001</v>
          </cell>
          <cell r="EB85">
            <v>6.31</v>
          </cell>
          <cell r="EC85" t="str">
            <v>#N/A N Ap</v>
          </cell>
          <cell r="ED85" t="str">
            <v>MLS</v>
          </cell>
          <cell r="EE85" t="str">
            <v>Baa1</v>
          </cell>
          <cell r="EF85" t="str">
            <v>#N/A N Ap</v>
          </cell>
          <cell r="EG85" t="str">
            <v>BBB+</v>
          </cell>
          <cell r="EH85" t="str">
            <v>#N/A N Ap</v>
          </cell>
          <cell r="EI85" t="str">
            <v>#N/A N Ap</v>
          </cell>
          <cell r="EJ85" t="str">
            <v>#N/A N Ap</v>
          </cell>
          <cell r="EK85" t="str">
            <v>6/30/2004</v>
          </cell>
          <cell r="EL85" t="str">
            <v>17 DAYS</v>
          </cell>
          <cell r="EM85" t="str">
            <v>7/18/2004</v>
          </cell>
          <cell r="EN85" t="str">
            <v>8/18/2004</v>
          </cell>
          <cell r="EO85" t="str">
            <v>6/1/2004</v>
          </cell>
          <cell r="EP85" t="str">
            <v>6/30/2004</v>
          </cell>
          <cell r="EQ85" t="str">
            <v>12/18/2035</v>
          </cell>
          <cell r="ER85" t="str">
            <v>#N/A Fld</v>
          </cell>
          <cell r="ES85" t="str">
            <v>7/1/2004</v>
          </cell>
          <cell r="ET85">
            <v>6.8</v>
          </cell>
          <cell r="EU85">
            <v>0</v>
          </cell>
          <cell r="EV85" t="str">
            <v>CPY</v>
          </cell>
          <cell r="EW85" t="str">
            <v>To Worst</v>
          </cell>
          <cell r="EY85" t="str">
            <v>7/1/2004</v>
          </cell>
          <cell r="EZ85">
            <v>0</v>
          </cell>
          <cell r="FA85">
            <v>0</v>
          </cell>
          <cell r="FB85">
            <v>0</v>
          </cell>
          <cell r="FC85">
            <v>38186</v>
          </cell>
          <cell r="FD85">
            <v>1</v>
          </cell>
          <cell r="FE85">
            <v>38217</v>
          </cell>
          <cell r="FF85">
            <v>17</v>
          </cell>
          <cell r="FG85">
            <v>38169</v>
          </cell>
          <cell r="FH85">
            <v>38139</v>
          </cell>
          <cell r="FI85">
            <v>0</v>
          </cell>
          <cell r="FJ85">
            <v>0</v>
          </cell>
          <cell r="FK85" t="b">
            <v>1</v>
          </cell>
          <cell r="FL85" t="str">
            <v>79548CBM7</v>
          </cell>
          <cell r="FM85">
            <v>6.3100000000000003E-2</v>
          </cell>
          <cell r="FN85">
            <v>0</v>
          </cell>
          <cell r="FO85">
            <v>4423392.1875</v>
          </cell>
          <cell r="FP85">
            <v>4423392.1875</v>
          </cell>
          <cell r="FQ85">
            <v>0</v>
          </cell>
          <cell r="FR85">
            <v>4423392.1875</v>
          </cell>
          <cell r="FS85">
            <v>0</v>
          </cell>
          <cell r="FT85">
            <v>0</v>
          </cell>
          <cell r="FU85">
            <v>0</v>
          </cell>
          <cell r="FX85">
            <v>260</v>
          </cell>
        </row>
        <row r="86">
          <cell r="A86">
            <v>79</v>
          </cell>
          <cell r="B86" t="str">
            <v>61746WXC9</v>
          </cell>
          <cell r="C86" t="str">
            <v>MSDWC 2002-IQ3 G</v>
          </cell>
          <cell r="D86">
            <v>3000000</v>
          </cell>
          <cell r="E86">
            <v>1</v>
          </cell>
          <cell r="F86">
            <v>3000000</v>
          </cell>
          <cell r="G86">
            <v>7.4999999999999997E-3</v>
          </cell>
          <cell r="H86" t="str">
            <v>CMBS-Conduit</v>
          </cell>
          <cell r="I86" t="str">
            <v>Bullet</v>
          </cell>
          <cell r="J86">
            <v>109</v>
          </cell>
          <cell r="K86">
            <v>1.016796875</v>
          </cell>
          <cell r="L86" t="str">
            <v>Baa3</v>
          </cell>
          <cell r="O86" t="str">
            <v>BBB-</v>
          </cell>
          <cell r="R86" t="str">
            <v>NA</v>
          </cell>
          <cell r="S86">
            <v>10.42</v>
          </cell>
          <cell r="T86">
            <v>10.42</v>
          </cell>
          <cell r="U86">
            <v>12.42</v>
          </cell>
          <cell r="V86">
            <v>13.42</v>
          </cell>
          <cell r="W86">
            <v>12</v>
          </cell>
          <cell r="X86">
            <v>6.4973459999999997E-2</v>
          </cell>
          <cell r="Y86">
            <v>0</v>
          </cell>
          <cell r="Z86">
            <v>50298</v>
          </cell>
          <cell r="AB86">
            <v>10.25</v>
          </cell>
          <cell r="AC86">
            <v>10.42</v>
          </cell>
          <cell r="AD86">
            <v>10.5</v>
          </cell>
          <cell r="AE86">
            <v>6.3490000000000005E-2</v>
          </cell>
          <cell r="AF86">
            <v>6.3653200000000007E-2</v>
          </cell>
          <cell r="AG86">
            <v>6.3730000000000009E-2</v>
          </cell>
          <cell r="AH86">
            <v>5.2354288250047176E-3</v>
          </cell>
          <cell r="AI86">
            <v>0</v>
          </cell>
          <cell r="AJ86">
            <v>500</v>
          </cell>
          <cell r="AK86">
            <v>1</v>
          </cell>
          <cell r="AL86">
            <v>0</v>
          </cell>
          <cell r="AM86" t="str">
            <v>Baa3</v>
          </cell>
          <cell r="AN86">
            <v>19</v>
          </cell>
          <cell r="AO86" t="str">
            <v>ABS-CMBS Conduit</v>
          </cell>
          <cell r="AP86" t="str">
            <v>ABS-CMBS Conduit</v>
          </cell>
          <cell r="AQ86">
            <v>8.0000000000000002E-3</v>
          </cell>
          <cell r="AR86" t="str">
            <v>Baa3</v>
          </cell>
          <cell r="AS86" t="str">
            <v>Baa3</v>
          </cell>
          <cell r="AT86" t="str">
            <v>Baa3</v>
          </cell>
          <cell r="AU86">
            <v>0.2</v>
          </cell>
          <cell r="AV86">
            <v>610</v>
          </cell>
          <cell r="AW86">
            <v>3.3550000000000003E-2</v>
          </cell>
          <cell r="AX86">
            <v>4.1937500000000003E-2</v>
          </cell>
          <cell r="AY86">
            <v>4.6571268377465939E-2</v>
          </cell>
          <cell r="AZ86">
            <v>0</v>
          </cell>
          <cell r="BA86">
            <v>37591</v>
          </cell>
          <cell r="BB86" t="str">
            <v>MSDWC 2002-IQ3</v>
          </cell>
          <cell r="BC86" t="str">
            <v>MSDWC</v>
          </cell>
          <cell r="BD86" t="str">
            <v>BBB-</v>
          </cell>
          <cell r="BE86">
            <v>610</v>
          </cell>
          <cell r="BF86">
            <v>53</v>
          </cell>
          <cell r="BG86" t="str">
            <v>CMBS Diversified (Conduit + CTL)</v>
          </cell>
          <cell r="BH86">
            <v>40725</v>
          </cell>
          <cell r="BI86" t="str">
            <v>BBB</v>
          </cell>
          <cell r="BJ86">
            <v>0.3</v>
          </cell>
          <cell r="BK86">
            <v>0.35</v>
          </cell>
          <cell r="BL86">
            <v>0.4</v>
          </cell>
          <cell r="BM86">
            <v>0.45</v>
          </cell>
          <cell r="BN86">
            <v>0.5</v>
          </cell>
          <cell r="BO86" t="str">
            <v>BBB-</v>
          </cell>
          <cell r="BP86" t="str">
            <v>BBB-</v>
          </cell>
          <cell r="BQ86">
            <v>7.26</v>
          </cell>
          <cell r="BR86">
            <v>1</v>
          </cell>
          <cell r="BS86">
            <v>73</v>
          </cell>
          <cell r="BT86" t="str">
            <v>IG</v>
          </cell>
          <cell r="BU86" t="str">
            <v>Sub</v>
          </cell>
          <cell r="BV86" t="str">
            <v>ABS Mezzanine IG ( &lt; 10%)</v>
          </cell>
          <cell r="BW86" t="str">
            <v>CMBS</v>
          </cell>
          <cell r="BX86" t="str">
            <v>Conduit</v>
          </cell>
          <cell r="BY86">
            <v>41961.88</v>
          </cell>
          <cell r="BZ86">
            <v>7.26</v>
          </cell>
          <cell r="CA86" t="str">
            <v>BBB-</v>
          </cell>
          <cell r="CB86">
            <v>2</v>
          </cell>
          <cell r="CC86" t="str">
            <v>CMBS - Conduit</v>
          </cell>
          <cell r="CD86">
            <v>2</v>
          </cell>
          <cell r="CE86">
            <v>2</v>
          </cell>
          <cell r="CF86">
            <v>1</v>
          </cell>
          <cell r="CG86">
            <v>0</v>
          </cell>
          <cell r="CH86">
            <v>0</v>
          </cell>
          <cell r="CI86">
            <v>0.2</v>
          </cell>
          <cell r="CJ86">
            <v>0.2</v>
          </cell>
          <cell r="CK86">
            <v>0.3</v>
          </cell>
          <cell r="CL86">
            <v>0.4</v>
          </cell>
          <cell r="CM86">
            <v>0.4</v>
          </cell>
          <cell r="CN86">
            <v>20</v>
          </cell>
          <cell r="CP86" t="str">
            <v>MSDWC</v>
          </cell>
          <cell r="CQ86" t="str">
            <v>12/1/2002</v>
          </cell>
          <cell r="CR86" t="str">
            <v>GMACC</v>
          </cell>
          <cell r="CS86" t="str">
            <v>GCMC</v>
          </cell>
          <cell r="CT86">
            <v>1</v>
          </cell>
          <cell r="CU86">
            <v>0</v>
          </cell>
          <cell r="CV86" t="str">
            <v>Sub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38131</v>
          </cell>
          <cell r="DF86">
            <v>109</v>
          </cell>
          <cell r="DG86">
            <v>0</v>
          </cell>
          <cell r="DH86">
            <v>1</v>
          </cell>
          <cell r="DI86">
            <v>3000000</v>
          </cell>
          <cell r="DJ86">
            <v>109</v>
          </cell>
          <cell r="DK86">
            <v>3050390.625</v>
          </cell>
          <cell r="DL86">
            <v>3050390.625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3000000</v>
          </cell>
          <cell r="DT86">
            <v>0</v>
          </cell>
          <cell r="DU86" t="b">
            <v>1</v>
          </cell>
          <cell r="DV86" t="str">
            <v>61746WXC9 MTGE</v>
          </cell>
          <cell r="DW86" t="str">
            <v>MSDWC 2002-IQ3 G</v>
          </cell>
          <cell r="DX86" t="str">
            <v>MORGAN STANLEY DEAN WITTER CAPITAL I</v>
          </cell>
          <cell r="DY86">
            <v>0.8</v>
          </cell>
          <cell r="DZ86">
            <v>1</v>
          </cell>
          <cell r="EA86" t="str">
            <v>12/1/2002</v>
          </cell>
          <cell r="EB86">
            <v>6.6313789999999999</v>
          </cell>
          <cell r="EC86" t="str">
            <v>#N/A N Ap</v>
          </cell>
          <cell r="ED86" t="str">
            <v>GCMC</v>
          </cell>
          <cell r="EE86" t="str">
            <v>Baa3</v>
          </cell>
          <cell r="EF86" t="str">
            <v>#N/A N Ap</v>
          </cell>
          <cell r="EG86" t="str">
            <v>BBB-</v>
          </cell>
          <cell r="EH86" t="str">
            <v>#N/A N Ap</v>
          </cell>
          <cell r="EI86" t="str">
            <v>#N/A N Ap</v>
          </cell>
          <cell r="EJ86" t="str">
            <v>#N/A N Ap</v>
          </cell>
          <cell r="EK86" t="str">
            <v>6/30/2004</v>
          </cell>
          <cell r="EL86" t="str">
            <v>14 DAYS</v>
          </cell>
          <cell r="EM86" t="str">
            <v>7/15/2004</v>
          </cell>
          <cell r="EN86" t="str">
            <v>8/15/2004</v>
          </cell>
          <cell r="EO86" t="str">
            <v>6/1/2004</v>
          </cell>
          <cell r="EP86" t="str">
            <v>6/30/2004</v>
          </cell>
          <cell r="EQ86" t="str">
            <v>9/15/2037</v>
          </cell>
          <cell r="ER86" t="str">
            <v>#N/A Fld</v>
          </cell>
          <cell r="ES86" t="str">
            <v>7/1/2004</v>
          </cell>
          <cell r="ET86">
            <v>10.42</v>
          </cell>
          <cell r="EU86">
            <v>0</v>
          </cell>
          <cell r="EV86" t="str">
            <v>CPY</v>
          </cell>
          <cell r="EW86" t="str">
            <v>To Worst</v>
          </cell>
          <cell r="EY86" t="str">
            <v>7/1/2004</v>
          </cell>
          <cell r="EZ86">
            <v>0</v>
          </cell>
          <cell r="FA86">
            <v>0</v>
          </cell>
          <cell r="FB86">
            <v>0</v>
          </cell>
          <cell r="FC86">
            <v>38183</v>
          </cell>
          <cell r="FD86">
            <v>5</v>
          </cell>
          <cell r="FE86">
            <v>38214</v>
          </cell>
          <cell r="FF86">
            <v>14</v>
          </cell>
          <cell r="FG86">
            <v>38169</v>
          </cell>
          <cell r="FH86">
            <v>38139</v>
          </cell>
          <cell r="FI86">
            <v>0</v>
          </cell>
          <cell r="FJ86">
            <v>0</v>
          </cell>
          <cell r="FK86" t="b">
            <v>1</v>
          </cell>
          <cell r="FL86" t="str">
            <v>61746WXC9</v>
          </cell>
          <cell r="FM86">
            <v>6.4973459999999997E-2</v>
          </cell>
          <cell r="FN86">
            <v>0</v>
          </cell>
          <cell r="FO86">
            <v>3050390.625</v>
          </cell>
          <cell r="FP86">
            <v>3050390.625</v>
          </cell>
          <cell r="FQ86">
            <v>0</v>
          </cell>
          <cell r="FR86">
            <v>3050390.625</v>
          </cell>
          <cell r="FS86">
            <v>0</v>
          </cell>
          <cell r="FT86">
            <v>0</v>
          </cell>
          <cell r="FU86">
            <v>0</v>
          </cell>
          <cell r="FX86">
            <v>610</v>
          </cell>
        </row>
        <row r="87">
          <cell r="A87">
            <v>80</v>
          </cell>
          <cell r="B87" t="str">
            <v>361849MP4</v>
          </cell>
          <cell r="C87" t="str">
            <v>GMACC 2000-C2 E</v>
          </cell>
          <cell r="D87">
            <v>7844000</v>
          </cell>
          <cell r="E87">
            <v>1</v>
          </cell>
          <cell r="F87">
            <v>7844000</v>
          </cell>
          <cell r="G87">
            <v>1.9609999999999999E-2</v>
          </cell>
          <cell r="H87" t="str">
            <v>CMBS-Conduit</v>
          </cell>
          <cell r="I87" t="str">
            <v>Bullet</v>
          </cell>
          <cell r="J87">
            <v>142</v>
          </cell>
          <cell r="K87">
            <v>1.1200390625000001</v>
          </cell>
          <cell r="L87" t="str">
            <v>NA</v>
          </cell>
          <cell r="N87" t="str">
            <v>Baa3</v>
          </cell>
          <cell r="O87" t="str">
            <v>BBB</v>
          </cell>
          <cell r="R87" t="str">
            <v>BBB</v>
          </cell>
          <cell r="S87">
            <v>6.05</v>
          </cell>
          <cell r="T87">
            <v>6.04</v>
          </cell>
          <cell r="U87">
            <v>8.0500000000000007</v>
          </cell>
          <cell r="V87">
            <v>9.0500000000000007</v>
          </cell>
          <cell r="W87">
            <v>12</v>
          </cell>
          <cell r="X87">
            <v>8.24931E-2</v>
          </cell>
          <cell r="Y87">
            <v>0</v>
          </cell>
          <cell r="Z87">
            <v>48807</v>
          </cell>
          <cell r="AB87">
            <v>6</v>
          </cell>
          <cell r="AC87">
            <v>6.05</v>
          </cell>
          <cell r="AD87">
            <v>6.25</v>
          </cell>
          <cell r="AE87">
            <v>6.0969999999999996E-2</v>
          </cell>
          <cell r="AF87">
            <v>6.1067999999999997E-2</v>
          </cell>
          <cell r="AG87">
            <v>6.1460000000000001E-2</v>
          </cell>
          <cell r="AH87">
            <v>5.0254377814913376E-3</v>
          </cell>
          <cell r="AI87">
            <v>0</v>
          </cell>
          <cell r="AJ87">
            <v>500</v>
          </cell>
          <cell r="AK87">
            <v>1</v>
          </cell>
          <cell r="AL87">
            <v>0</v>
          </cell>
          <cell r="AM87" t="str">
            <v>Baa3</v>
          </cell>
          <cell r="AN87">
            <v>19</v>
          </cell>
          <cell r="AO87" t="str">
            <v>ABS-CMBS Conduit</v>
          </cell>
          <cell r="AP87" t="str">
            <v>ABS-CMBS Conduit</v>
          </cell>
          <cell r="AQ87">
            <v>2.5000000000000001E-2</v>
          </cell>
          <cell r="AR87" t="str">
            <v>Baa3</v>
          </cell>
          <cell r="AS87" t="str">
            <v>Baa3</v>
          </cell>
          <cell r="AT87" t="str">
            <v>Baa3</v>
          </cell>
          <cell r="AU87">
            <v>0.3</v>
          </cell>
          <cell r="AV87">
            <v>610</v>
          </cell>
          <cell r="AW87">
            <v>2.035E-2</v>
          </cell>
          <cell r="AX87">
            <v>2.9071428571428574E-2</v>
          </cell>
          <cell r="AY87">
            <v>2.9319700958231096E-2</v>
          </cell>
          <cell r="AZ87">
            <v>0</v>
          </cell>
          <cell r="BA87">
            <v>36739</v>
          </cell>
          <cell r="BB87" t="str">
            <v>GMACC 2000-C2</v>
          </cell>
          <cell r="BC87" t="str">
            <v>GMACC</v>
          </cell>
          <cell r="BD87" t="str">
            <v>BBB</v>
          </cell>
          <cell r="BE87">
            <v>360</v>
          </cell>
          <cell r="BF87">
            <v>53</v>
          </cell>
          <cell r="BG87" t="str">
            <v>CMBS Diversified (Conduit + CTL)</v>
          </cell>
          <cell r="BH87">
            <v>40725</v>
          </cell>
          <cell r="BI87" t="str">
            <v>BBB</v>
          </cell>
          <cell r="BJ87">
            <v>0.3</v>
          </cell>
          <cell r="BK87">
            <v>0.35</v>
          </cell>
          <cell r="BL87">
            <v>0.4</v>
          </cell>
          <cell r="BM87">
            <v>0.45</v>
          </cell>
          <cell r="BN87">
            <v>0.5</v>
          </cell>
          <cell r="BO87"/>
          <cell r="BP87" t="str">
            <v>BBB</v>
          </cell>
          <cell r="BQ87">
            <v>3.74</v>
          </cell>
          <cell r="BR87">
            <v>1</v>
          </cell>
          <cell r="BS87">
            <v>74</v>
          </cell>
          <cell r="BT87" t="str">
            <v>IG</v>
          </cell>
          <cell r="BU87" t="str">
            <v>Sub</v>
          </cell>
          <cell r="BV87" t="str">
            <v>ABS Mezzanine IG ( &lt; 10%)</v>
          </cell>
          <cell r="BW87" t="str">
            <v>CMBS</v>
          </cell>
          <cell r="BX87" t="str">
            <v>Conduit</v>
          </cell>
          <cell r="BY87">
            <v>40371.199999999997</v>
          </cell>
          <cell r="BZ87">
            <v>3.74</v>
          </cell>
          <cell r="CA87" t="str">
            <v>BBB</v>
          </cell>
          <cell r="CB87">
            <v>2</v>
          </cell>
          <cell r="CC87" t="str">
            <v>CMBS - Conduit</v>
          </cell>
          <cell r="CD87">
            <v>2</v>
          </cell>
          <cell r="CE87">
            <v>2</v>
          </cell>
          <cell r="CF87">
            <v>1</v>
          </cell>
          <cell r="CG87">
            <v>0</v>
          </cell>
          <cell r="CH87">
            <v>0</v>
          </cell>
          <cell r="CI87">
            <v>0.2</v>
          </cell>
          <cell r="CJ87">
            <v>0.2</v>
          </cell>
          <cell r="CK87">
            <v>0.3</v>
          </cell>
          <cell r="CL87">
            <v>0.4</v>
          </cell>
          <cell r="CM87">
            <v>0.4</v>
          </cell>
          <cell r="CN87">
            <v>14</v>
          </cell>
          <cell r="CP87" t="str">
            <v>GMACC</v>
          </cell>
          <cell r="CQ87" t="str">
            <v>8/1/2000</v>
          </cell>
          <cell r="CR87" t="str">
            <v>GMAC</v>
          </cell>
          <cell r="CS87" t="str">
            <v>GCMC</v>
          </cell>
          <cell r="CT87">
            <v>1</v>
          </cell>
          <cell r="CU87">
            <v>0</v>
          </cell>
          <cell r="CV87" t="str">
            <v>Sub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38140</v>
          </cell>
          <cell r="DF87">
            <v>142</v>
          </cell>
          <cell r="DG87">
            <v>0</v>
          </cell>
          <cell r="DH87">
            <v>1</v>
          </cell>
          <cell r="DI87">
            <v>7844000</v>
          </cell>
          <cell r="DJ87">
            <v>142</v>
          </cell>
          <cell r="DK87">
            <v>8785586.40625</v>
          </cell>
          <cell r="DL87">
            <v>8785586.40625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7844000</v>
          </cell>
          <cell r="DT87">
            <v>0</v>
          </cell>
          <cell r="DU87" t="b">
            <v>1</v>
          </cell>
          <cell r="DV87" t="str">
            <v>361849MP4 MTGE</v>
          </cell>
          <cell r="DW87" t="str">
            <v>GMACC 2000-C2 E</v>
          </cell>
          <cell r="DX87" t="str">
            <v>GMAC COMMERCIAL MORTGAGE SECURITIES INC</v>
          </cell>
          <cell r="DY87">
            <v>2.5</v>
          </cell>
          <cell r="DZ87">
            <v>1</v>
          </cell>
          <cell r="EA87" t="str">
            <v>8/1/2000</v>
          </cell>
          <cell r="EB87">
            <v>8.4885929999999998</v>
          </cell>
          <cell r="EC87" t="str">
            <v>#N/A N Ap</v>
          </cell>
          <cell r="ED87" t="str">
            <v>GCMC</v>
          </cell>
          <cell r="EE87" t="str">
            <v>#N/A N Ap</v>
          </cell>
          <cell r="EF87" t="str">
            <v>#N/A N Ap</v>
          </cell>
          <cell r="EG87" t="str">
            <v>BBB</v>
          </cell>
          <cell r="EH87" t="str">
            <v>#N/A N Ap</v>
          </cell>
          <cell r="EI87" t="str">
            <v>BBB</v>
          </cell>
          <cell r="EJ87" t="str">
            <v>#N/A N Ap</v>
          </cell>
          <cell r="EK87" t="str">
            <v>6/30/2004</v>
          </cell>
          <cell r="EL87" t="str">
            <v>15 DAYS</v>
          </cell>
          <cell r="EM87" t="str">
            <v>7/16/2004</v>
          </cell>
          <cell r="EN87" t="str">
            <v>8/16/2004</v>
          </cell>
          <cell r="EO87" t="str">
            <v>6/1/2004</v>
          </cell>
          <cell r="EP87" t="str">
            <v>6/30/2004</v>
          </cell>
          <cell r="EQ87" t="str">
            <v>8/16/2033</v>
          </cell>
          <cell r="ER87" t="str">
            <v>#N/A Fld</v>
          </cell>
          <cell r="ES87" t="str">
            <v>7/1/2004</v>
          </cell>
          <cell r="ET87">
            <v>6.04</v>
          </cell>
          <cell r="EU87">
            <v>0</v>
          </cell>
          <cell r="EV87" t="str">
            <v>CPY</v>
          </cell>
          <cell r="EW87" t="str">
            <v>To Worst</v>
          </cell>
          <cell r="EY87" t="str">
            <v>7/1/2004</v>
          </cell>
          <cell r="EZ87">
            <v>0</v>
          </cell>
          <cell r="FA87">
            <v>0</v>
          </cell>
          <cell r="FB87">
            <v>0</v>
          </cell>
          <cell r="FC87">
            <v>38184</v>
          </cell>
          <cell r="FD87">
            <v>6</v>
          </cell>
          <cell r="FE87">
            <v>38215</v>
          </cell>
          <cell r="FF87">
            <v>15</v>
          </cell>
          <cell r="FG87">
            <v>38169</v>
          </cell>
          <cell r="FH87">
            <v>38139</v>
          </cell>
          <cell r="FI87">
            <v>0</v>
          </cell>
          <cell r="FJ87">
            <v>0</v>
          </cell>
          <cell r="FK87" t="b">
            <v>1</v>
          </cell>
          <cell r="FL87" t="str">
            <v>361849MP4</v>
          </cell>
          <cell r="FM87">
            <v>8.24931E-2</v>
          </cell>
          <cell r="FN87">
            <v>0</v>
          </cell>
          <cell r="FO87">
            <v>8785586.40625</v>
          </cell>
          <cell r="FP87">
            <v>8785586.40625</v>
          </cell>
          <cell r="FQ87">
            <v>0</v>
          </cell>
          <cell r="FR87">
            <v>8785586.40625</v>
          </cell>
          <cell r="FS87">
            <v>0</v>
          </cell>
          <cell r="FT87">
            <v>0</v>
          </cell>
          <cell r="FU87">
            <v>0</v>
          </cell>
          <cell r="FX87">
            <v>100000</v>
          </cell>
        </row>
        <row r="88">
          <cell r="A88">
            <v>81</v>
          </cell>
          <cell r="B88" t="str">
            <v>22540AAU2</v>
          </cell>
          <cell r="C88" t="str">
            <v>CSFB 1997-C1 F</v>
          </cell>
          <cell r="D88">
            <v>7500000</v>
          </cell>
          <cell r="E88">
            <v>1</v>
          </cell>
          <cell r="F88">
            <v>7500000</v>
          </cell>
          <cell r="G88">
            <v>1.8749999999999999E-2</v>
          </cell>
          <cell r="H88" t="str">
            <v>CMBS-Conduit</v>
          </cell>
          <cell r="I88" t="str">
            <v>22540AAU2</v>
          </cell>
          <cell r="J88">
            <v>517</v>
          </cell>
          <cell r="K88">
            <v>0.864375</v>
          </cell>
          <cell r="L88" t="str">
            <v>NA</v>
          </cell>
          <cell r="N88" t="str">
            <v>B1</v>
          </cell>
          <cell r="O88" t="str">
            <v>BB</v>
          </cell>
          <cell r="R88" t="str">
            <v>BB</v>
          </cell>
          <cell r="S88">
            <v>7.9261036068710373</v>
          </cell>
          <cell r="T88">
            <v>7.9</v>
          </cell>
          <cell r="U88" t="str">
            <v>schedule</v>
          </cell>
          <cell r="V88" t="str">
            <v>schedule</v>
          </cell>
          <cell r="W88">
            <v>12</v>
          </cell>
          <cell r="X88">
            <v>7.4999999999999997E-2</v>
          </cell>
          <cell r="Y88">
            <v>0</v>
          </cell>
          <cell r="Z88">
            <v>47289</v>
          </cell>
          <cell r="AB88">
            <v>7.75</v>
          </cell>
          <cell r="AC88">
            <v>7.9261036068710373</v>
          </cell>
          <cell r="AD88">
            <v>8</v>
          </cell>
          <cell r="AE88">
            <v>0.10142999999999999</v>
          </cell>
          <cell r="AF88">
            <v>0.10167654504961945</v>
          </cell>
          <cell r="AG88">
            <v>0.10178000000000001</v>
          </cell>
          <cell r="AH88">
            <v>8.2989469886798339E-3</v>
          </cell>
          <cell r="AI88">
            <v>0</v>
          </cell>
          <cell r="AJ88">
            <v>500</v>
          </cell>
          <cell r="AK88">
            <v>1</v>
          </cell>
          <cell r="AL88">
            <v>0</v>
          </cell>
          <cell r="AM88" t="str">
            <v>B1</v>
          </cell>
          <cell r="AN88">
            <v>19</v>
          </cell>
          <cell r="AO88" t="str">
            <v>ABS-CMBS Conduit</v>
          </cell>
          <cell r="AP88" t="str">
            <v>ABS-CMBS Conduit</v>
          </cell>
          <cell r="AQ88">
            <v>4.8000000000000001E-2</v>
          </cell>
          <cell r="AR88" t="str">
            <v>B1</v>
          </cell>
          <cell r="AS88" t="str">
            <v>B1</v>
          </cell>
          <cell r="AT88" t="str">
            <v>B1</v>
          </cell>
          <cell r="AU88">
            <v>0.1</v>
          </cell>
          <cell r="AV88">
            <v>2220</v>
          </cell>
          <cell r="AW88">
            <v>0.11126500000000002</v>
          </cell>
          <cell r="AX88">
            <v>0.12362777777777779</v>
          </cell>
          <cell r="AY88">
            <v>0.12313417389467761</v>
          </cell>
          <cell r="AZ88">
            <v>0</v>
          </cell>
          <cell r="BA88">
            <v>35582</v>
          </cell>
          <cell r="BB88" t="str">
            <v>CSFB 1997-C1</v>
          </cell>
          <cell r="BC88" t="str">
            <v>CSFB</v>
          </cell>
          <cell r="BD88" t="str">
            <v>BB</v>
          </cell>
          <cell r="BE88">
            <v>1350</v>
          </cell>
          <cell r="BF88">
            <v>53</v>
          </cell>
          <cell r="BG88" t="str">
            <v>CMBS Diversified (Conduit + CTL)</v>
          </cell>
          <cell r="BH88">
            <v>40725</v>
          </cell>
          <cell r="BI88" t="str">
            <v>BB</v>
          </cell>
          <cell r="BJ88">
            <v>0.1</v>
          </cell>
          <cell r="BK88">
            <v>0.1</v>
          </cell>
          <cell r="BL88">
            <v>0.1</v>
          </cell>
          <cell r="BM88">
            <v>0.25</v>
          </cell>
          <cell r="BN88">
            <v>0.35</v>
          </cell>
          <cell r="BO88"/>
          <cell r="BP88" t="str">
            <v>BB</v>
          </cell>
          <cell r="BQ88">
            <v>13.53</v>
          </cell>
          <cell r="BR88">
            <v>1</v>
          </cell>
          <cell r="BS88">
            <v>75</v>
          </cell>
          <cell r="BT88" t="str">
            <v>Non IG</v>
          </cell>
          <cell r="BU88" t="str">
            <v>Sub</v>
          </cell>
          <cell r="BV88" t="str">
            <v>ABS Non IG ( &lt; 10%)</v>
          </cell>
          <cell r="BW88" t="str">
            <v>CMBS</v>
          </cell>
          <cell r="BX88" t="str">
            <v>Conduit</v>
          </cell>
          <cell r="BY88">
            <v>41054.101712901058</v>
          </cell>
          <cell r="BZ88">
            <v>13.53</v>
          </cell>
          <cell r="CA88" t="str">
            <v>BB</v>
          </cell>
          <cell r="CB88">
            <v>2</v>
          </cell>
          <cell r="CC88" t="str">
            <v>CMBS - Conduit</v>
          </cell>
          <cell r="CD88">
            <v>2</v>
          </cell>
          <cell r="CE88">
            <v>2</v>
          </cell>
          <cell r="CF88">
            <v>2</v>
          </cell>
          <cell r="CG88">
            <v>1</v>
          </cell>
          <cell r="CH88">
            <v>0</v>
          </cell>
          <cell r="CI88">
            <v>0.2</v>
          </cell>
          <cell r="CJ88">
            <v>0.2</v>
          </cell>
          <cell r="CK88">
            <v>0.2</v>
          </cell>
          <cell r="CL88">
            <v>0.3</v>
          </cell>
          <cell r="CM88">
            <v>0.4</v>
          </cell>
          <cell r="CN88">
            <v>43.5</v>
          </cell>
          <cell r="CP88" t="str">
            <v>CSFB</v>
          </cell>
          <cell r="CQ88" t="str">
            <v>6/1/1997</v>
          </cell>
          <cell r="CR88" t="str">
            <v>Wachovia</v>
          </cell>
          <cell r="CS88" t="str">
            <v>FUNB</v>
          </cell>
          <cell r="CT88">
            <v>1</v>
          </cell>
          <cell r="CU88">
            <v>0</v>
          </cell>
          <cell r="CV88" t="str">
            <v>Sub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38145</v>
          </cell>
          <cell r="DF88">
            <v>517</v>
          </cell>
          <cell r="DG88">
            <v>0</v>
          </cell>
          <cell r="DH88">
            <v>1</v>
          </cell>
          <cell r="DI88">
            <v>7500000</v>
          </cell>
          <cell r="DJ88">
            <v>517</v>
          </cell>
          <cell r="DK88">
            <v>6482812.5</v>
          </cell>
          <cell r="DL88">
            <v>6482812.5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7500000</v>
          </cell>
          <cell r="DU88" t="b">
            <v>1</v>
          </cell>
          <cell r="DV88" t="str">
            <v>22540AAU2 MTGE</v>
          </cell>
          <cell r="DW88" t="str">
            <v>CSFB 1997-C1 F</v>
          </cell>
          <cell r="DX88" t="str">
            <v>CS FIRST BOSTON MORTGAGE SECURITIES CORP.</v>
          </cell>
          <cell r="DY88">
            <v>4.8</v>
          </cell>
          <cell r="DZ88">
            <v>1</v>
          </cell>
          <cell r="EA88" t="str">
            <v>6/1/1997</v>
          </cell>
          <cell r="EB88">
            <v>7.5</v>
          </cell>
          <cell r="EC88" t="str">
            <v>#N/A N Ap</v>
          </cell>
          <cell r="ED88" t="str">
            <v>FUNB</v>
          </cell>
          <cell r="EE88" t="str">
            <v>#N/A N Ap</v>
          </cell>
          <cell r="EF88" t="str">
            <v>#N/A N Ap</v>
          </cell>
          <cell r="EG88" t="str">
            <v>B+</v>
          </cell>
          <cell r="EH88" t="str">
            <v>#N/A N Ap</v>
          </cell>
          <cell r="EI88" t="str">
            <v>BB</v>
          </cell>
          <cell r="EJ88" t="str">
            <v>#N/A N Ap</v>
          </cell>
          <cell r="EK88" t="str">
            <v>6/30/2004</v>
          </cell>
          <cell r="EL88" t="str">
            <v>19 DAYS</v>
          </cell>
          <cell r="EM88" t="str">
            <v>7/20/2004</v>
          </cell>
          <cell r="EN88" t="str">
            <v>8/20/2004</v>
          </cell>
          <cell r="EO88" t="str">
            <v>6/1/2004</v>
          </cell>
          <cell r="EP88" t="str">
            <v>6/30/2004</v>
          </cell>
          <cell r="EQ88" t="str">
            <v>6/20/2029</v>
          </cell>
          <cell r="ER88" t="str">
            <v>#N/A Fld</v>
          </cell>
          <cell r="ES88" t="str">
            <v>7/1/2004</v>
          </cell>
          <cell r="ET88">
            <v>7.9</v>
          </cell>
          <cell r="EU88">
            <v>0</v>
          </cell>
          <cell r="EV88" t="str">
            <v>CPY</v>
          </cell>
          <cell r="EW88" t="str">
            <v>To Worst</v>
          </cell>
          <cell r="EY88" t="str">
            <v>7/1/2004</v>
          </cell>
          <cell r="EZ88">
            <v>0</v>
          </cell>
          <cell r="FA88">
            <v>0</v>
          </cell>
          <cell r="FB88">
            <v>0</v>
          </cell>
          <cell r="FC88">
            <v>38188</v>
          </cell>
          <cell r="FD88">
            <v>3</v>
          </cell>
          <cell r="FE88">
            <v>38219</v>
          </cell>
          <cell r="FF88">
            <v>19</v>
          </cell>
          <cell r="FG88">
            <v>38169</v>
          </cell>
          <cell r="FH88">
            <v>38139</v>
          </cell>
          <cell r="FI88">
            <v>0</v>
          </cell>
          <cell r="FJ88">
            <v>0</v>
          </cell>
          <cell r="FK88" t="b">
            <v>1</v>
          </cell>
          <cell r="FL88" t="str">
            <v>22540AAU2</v>
          </cell>
          <cell r="FM88">
            <v>7.4999999999999997E-2</v>
          </cell>
          <cell r="FN88">
            <v>0</v>
          </cell>
          <cell r="FO88">
            <v>6482812.5</v>
          </cell>
          <cell r="FP88">
            <v>6482812.5</v>
          </cell>
          <cell r="FQ88">
            <v>0</v>
          </cell>
          <cell r="FR88">
            <v>6482812.5</v>
          </cell>
          <cell r="FS88">
            <v>0</v>
          </cell>
          <cell r="FT88">
            <v>0</v>
          </cell>
          <cell r="FU88">
            <v>0</v>
          </cell>
          <cell r="FX88">
            <v>100000</v>
          </cell>
        </row>
        <row r="89">
          <cell r="A89">
            <v>82</v>
          </cell>
          <cell r="B89" t="str">
            <v>ED4936545</v>
          </cell>
          <cell r="C89" t="str">
            <v>PRIME PROPERTY FUNDING</v>
          </cell>
          <cell r="D89">
            <v>2000000</v>
          </cell>
          <cell r="E89">
            <v>1</v>
          </cell>
          <cell r="F89">
            <v>2000000</v>
          </cell>
          <cell r="G89">
            <v>5.0000000000000001E-3</v>
          </cell>
          <cell r="H89" t="str">
            <v>REIT</v>
          </cell>
          <cell r="I89" t="str">
            <v>Bullet</v>
          </cell>
          <cell r="J89">
            <v>94</v>
          </cell>
          <cell r="K89">
            <v>0.99068999999999996</v>
          </cell>
          <cell r="L89" t="str">
            <v>A3</v>
          </cell>
          <cell r="O89" t="str">
            <v>A</v>
          </cell>
          <cell r="P89" t="str">
            <v>A-</v>
          </cell>
          <cell r="R89" t="str">
            <v>NA</v>
          </cell>
          <cell r="S89">
            <v>7</v>
          </cell>
          <cell r="T89">
            <v>6.9555555555555557</v>
          </cell>
          <cell r="U89">
            <v>7</v>
          </cell>
          <cell r="V89">
            <v>7</v>
          </cell>
          <cell r="W89">
            <v>2</v>
          </cell>
          <cell r="X89">
            <v>5.6000000000000001E-2</v>
          </cell>
          <cell r="Y89">
            <v>0</v>
          </cell>
          <cell r="Z89">
            <v>40709</v>
          </cell>
          <cell r="AB89">
            <v>7</v>
          </cell>
          <cell r="AC89">
            <v>7</v>
          </cell>
          <cell r="AD89">
            <v>7</v>
          </cell>
          <cell r="AE89">
            <v>5.7979999999999997E-2</v>
          </cell>
          <cell r="AF89">
            <v>5.7979999999999997E-2</v>
          </cell>
          <cell r="AG89">
            <v>5.7979999999999997E-2</v>
          </cell>
          <cell r="AH89">
            <v>2.8990000000000071E-2</v>
          </cell>
          <cell r="AI89">
            <v>0</v>
          </cell>
          <cell r="AJ89">
            <v>500</v>
          </cell>
          <cell r="AK89">
            <v>1</v>
          </cell>
          <cell r="AL89">
            <v>0</v>
          </cell>
          <cell r="AM89" t="str">
            <v>A3</v>
          </cell>
          <cell r="AN89">
            <v>42</v>
          </cell>
          <cell r="AO89" t="str">
            <v>REITS- Diversified</v>
          </cell>
          <cell r="AP89" t="str">
            <v>REITS- Diversified</v>
          </cell>
          <cell r="AQ89">
            <v>0</v>
          </cell>
          <cell r="AR89" t="str">
            <v>A3</v>
          </cell>
          <cell r="AS89" t="str">
            <v>A3</v>
          </cell>
          <cell r="AT89" t="str">
            <v>A3</v>
          </cell>
          <cell r="AU89">
            <v>0.4</v>
          </cell>
          <cell r="AV89">
            <v>180</v>
          </cell>
          <cell r="AW89">
            <v>6.1050000000000011E-3</v>
          </cell>
          <cell r="AX89">
            <v>1.0175000000000002E-2</v>
          </cell>
          <cell r="AY89">
            <v>1.0175E-2</v>
          </cell>
          <cell r="AZ89">
            <v>0</v>
          </cell>
          <cell r="BA89">
            <v>38147</v>
          </cell>
          <cell r="BB89" t="str">
            <v>PRIME PROPERTY FUNDING</v>
          </cell>
          <cell r="BC89" t="str">
            <v>PRIME PROPERTY FUNDING</v>
          </cell>
          <cell r="BD89" t="str">
            <v>A-</v>
          </cell>
          <cell r="BE89">
            <v>180</v>
          </cell>
          <cell r="BF89">
            <v>55</v>
          </cell>
          <cell r="BG89" t="str">
            <v>REITs and REOCs</v>
          </cell>
          <cell r="BH89">
            <v>40725</v>
          </cell>
          <cell r="BI89" t="str">
            <v>A</v>
          </cell>
          <cell r="BJ89">
            <v>0.4</v>
          </cell>
          <cell r="BK89">
            <v>0.4</v>
          </cell>
          <cell r="BL89">
            <v>0.4</v>
          </cell>
          <cell r="BM89">
            <v>0.4</v>
          </cell>
          <cell r="BN89">
            <v>0.4</v>
          </cell>
          <cell r="BO89" t="str">
            <v>A-</v>
          </cell>
          <cell r="BP89" t="str">
            <v>A-</v>
          </cell>
          <cell r="BQ89">
            <v>2.44</v>
          </cell>
          <cell r="BR89">
            <v>1</v>
          </cell>
          <cell r="BS89">
            <v>76</v>
          </cell>
          <cell r="BT89" t="str">
            <v>IG</v>
          </cell>
          <cell r="BU89" t="str">
            <v>Sub</v>
          </cell>
          <cell r="BV89" t="str">
            <v>REITS</v>
          </cell>
          <cell r="BW89" t="str">
            <v>REIT</v>
          </cell>
          <cell r="BX89" t="str">
            <v>Diversified</v>
          </cell>
          <cell r="BY89">
            <v>40717</v>
          </cell>
          <cell r="BZ89">
            <v>2.44</v>
          </cell>
          <cell r="CA89" t="str">
            <v>A-</v>
          </cell>
          <cell r="CB89">
            <v>26</v>
          </cell>
          <cell r="CC89" t="str">
            <v>REIT - Diversified</v>
          </cell>
          <cell r="CD89">
            <v>2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0.5</v>
          </cell>
          <cell r="CJ89">
            <v>0.5</v>
          </cell>
          <cell r="CK89">
            <v>0.6</v>
          </cell>
          <cell r="CL89">
            <v>0.6</v>
          </cell>
          <cell r="CM89">
            <v>0.6</v>
          </cell>
          <cell r="CN89">
            <v>7.5</v>
          </cell>
          <cell r="CP89" t="str">
            <v>PRIME</v>
          </cell>
          <cell r="CQ89" t="str">
            <v>6/9/2004</v>
          </cell>
          <cell r="CR89">
            <v>0</v>
          </cell>
          <cell r="CS89" t="str">
            <v>#N/A N Ap</v>
          </cell>
          <cell r="CT89">
            <v>1</v>
          </cell>
          <cell r="CU89">
            <v>0</v>
          </cell>
          <cell r="CV89" t="str">
            <v>Senior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38145</v>
          </cell>
          <cell r="DF89">
            <v>94</v>
          </cell>
          <cell r="DG89">
            <v>0</v>
          </cell>
          <cell r="DH89">
            <v>1</v>
          </cell>
          <cell r="DI89">
            <v>2000000</v>
          </cell>
          <cell r="DJ89">
            <v>94</v>
          </cell>
          <cell r="DK89">
            <v>1981380</v>
          </cell>
          <cell r="DL89">
            <v>1986357.7777777778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2000000</v>
          </cell>
          <cell r="DT89">
            <v>0</v>
          </cell>
          <cell r="DU89" t="b">
            <v>1</v>
          </cell>
          <cell r="DV89" t="str">
            <v>ED4936545 CORP</v>
          </cell>
          <cell r="DW89" t="str">
            <v>PRIME PROPERTY FUNDING</v>
          </cell>
          <cell r="DX89" t="str">
            <v>PRIME PROPERTY FUNDING</v>
          </cell>
          <cell r="DY89" t="str">
            <v>#N/A N Ap</v>
          </cell>
          <cell r="DZ89">
            <v>1</v>
          </cell>
          <cell r="EA89" t="str">
            <v>6/9/2004</v>
          </cell>
          <cell r="EB89">
            <v>5.6</v>
          </cell>
          <cell r="EC89" t="str">
            <v>#N/A N Ap</v>
          </cell>
          <cell r="ED89" t="str">
            <v>#N/A N Ap</v>
          </cell>
          <cell r="EE89" t="str">
            <v>A3</v>
          </cell>
          <cell r="EF89" t="str">
            <v>#N/A N Ap</v>
          </cell>
          <cell r="EG89" t="str">
            <v>A</v>
          </cell>
          <cell r="EH89" t="str">
            <v>#N/A N Ap</v>
          </cell>
          <cell r="EI89" t="str">
            <v>NA</v>
          </cell>
          <cell r="EJ89" t="str">
            <v>#N/A N Ap</v>
          </cell>
          <cell r="EK89" t="str">
            <v>#N/A N Ap</v>
          </cell>
          <cell r="EL89" t="str">
            <v>#N/A N Ap</v>
          </cell>
          <cell r="EM89" t="str">
            <v>6/9/2004</v>
          </cell>
          <cell r="EN89" t="str">
            <v>12/15/2004</v>
          </cell>
          <cell r="EO89" t="str">
            <v>#N/A N Ap</v>
          </cell>
          <cell r="EP89" t="str">
            <v>#N/A N Ap</v>
          </cell>
          <cell r="EQ89" t="str">
            <v>6/15/2011</v>
          </cell>
          <cell r="ER89" t="str">
            <v>#N/A Fld</v>
          </cell>
          <cell r="ES89" t="str">
            <v>7/1/2004</v>
          </cell>
          <cell r="ET89" t="str">
            <v>#N/A N Ap</v>
          </cell>
          <cell r="EU89" t="str">
            <v>#N/A N Ap</v>
          </cell>
          <cell r="EV89" t="str">
            <v>#N/A N Ap</v>
          </cell>
          <cell r="EW89" t="str">
            <v>#N/A N Ap</v>
          </cell>
          <cell r="EY89" t="str">
            <v>7/1/2004</v>
          </cell>
          <cell r="EZ89">
            <v>0.34222222000000002</v>
          </cell>
          <cell r="FA89">
            <v>22</v>
          </cell>
          <cell r="FB89">
            <v>6844.4444000000003</v>
          </cell>
          <cell r="FC89">
            <v>38336</v>
          </cell>
          <cell r="FD89">
            <v>4</v>
          </cell>
          <cell r="FE89">
            <v>38336</v>
          </cell>
          <cell r="FF89">
            <v>0</v>
          </cell>
          <cell r="FG89">
            <v>38153</v>
          </cell>
          <cell r="FH89">
            <v>37970</v>
          </cell>
          <cell r="FI89">
            <v>16</v>
          </cell>
          <cell r="FJ89">
            <v>16</v>
          </cell>
          <cell r="FK89" t="b">
            <v>0</v>
          </cell>
          <cell r="FL89" t="str">
            <v>ED4936545</v>
          </cell>
          <cell r="FM89">
            <v>5.6000000000000001E-2</v>
          </cell>
          <cell r="FN89">
            <v>4977.7777777777783</v>
          </cell>
          <cell r="FO89">
            <v>1981380</v>
          </cell>
          <cell r="FP89">
            <v>1986357.7777777778</v>
          </cell>
          <cell r="FQ89">
            <v>0</v>
          </cell>
          <cell r="FR89">
            <v>1981380</v>
          </cell>
          <cell r="FS89">
            <v>4977.7777777777783</v>
          </cell>
          <cell r="FT89">
            <v>0</v>
          </cell>
          <cell r="FU89">
            <v>0</v>
          </cell>
          <cell r="FX89">
            <v>180</v>
          </cell>
        </row>
        <row r="90">
          <cell r="A90">
            <v>83</v>
          </cell>
          <cell r="B90" t="str">
            <v>173067AM1</v>
          </cell>
          <cell r="C90" t="str">
            <v>CGCMT 2004-C1 G</v>
          </cell>
          <cell r="D90">
            <v>1824000</v>
          </cell>
          <cell r="E90">
            <v>1</v>
          </cell>
          <cell r="F90">
            <v>1824000</v>
          </cell>
          <cell r="G90">
            <v>4.5599999999999998E-3</v>
          </cell>
          <cell r="H90" t="str">
            <v>CMBS-Conduit</v>
          </cell>
          <cell r="I90" t="str">
            <v>Bullet</v>
          </cell>
          <cell r="J90">
            <v>90</v>
          </cell>
          <cell r="K90">
            <v>0.94904699999999997</v>
          </cell>
          <cell r="L90" t="str">
            <v>Baa2</v>
          </cell>
          <cell r="O90" t="str">
            <v>BBB</v>
          </cell>
          <cell r="R90" t="str">
            <v>NA</v>
          </cell>
          <cell r="S90">
            <v>10</v>
          </cell>
          <cell r="T90">
            <v>9.9600000000000009</v>
          </cell>
          <cell r="U90">
            <v>12</v>
          </cell>
          <cell r="V90">
            <v>13</v>
          </cell>
          <cell r="W90">
            <v>12</v>
          </cell>
          <cell r="X90">
            <v>5.2926000000000001E-2</v>
          </cell>
          <cell r="Y90">
            <v>0</v>
          </cell>
          <cell r="Z90">
            <v>51241</v>
          </cell>
          <cell r="AB90">
            <v>10</v>
          </cell>
          <cell r="AC90">
            <v>10</v>
          </cell>
          <cell r="AD90">
            <v>10</v>
          </cell>
          <cell r="AE90">
            <v>6.1329999999999996E-2</v>
          </cell>
          <cell r="AF90">
            <v>6.1329999999999996E-2</v>
          </cell>
          <cell r="AG90">
            <v>6.1329999999999996E-2</v>
          </cell>
          <cell r="AH90">
            <v>5.0467295518206168E-3</v>
          </cell>
          <cell r="AI90">
            <v>0</v>
          </cell>
          <cell r="AJ90">
            <v>500</v>
          </cell>
          <cell r="AK90">
            <v>1</v>
          </cell>
          <cell r="AL90">
            <v>0</v>
          </cell>
          <cell r="AM90" t="str">
            <v>Baa2</v>
          </cell>
          <cell r="AN90">
            <v>19</v>
          </cell>
          <cell r="AO90" t="str">
            <v>ABS-CMBS Conduit</v>
          </cell>
          <cell r="AP90" t="str">
            <v>ABS-CMBS Conduit</v>
          </cell>
          <cell r="AQ90">
            <v>0.01</v>
          </cell>
          <cell r="AR90" t="str">
            <v>Baa2</v>
          </cell>
          <cell r="AS90" t="str">
            <v>Baa2</v>
          </cell>
          <cell r="AT90" t="str">
            <v>Baa2</v>
          </cell>
          <cell r="AU90">
            <v>0.2</v>
          </cell>
          <cell r="AV90">
            <v>360</v>
          </cell>
          <cell r="AW90">
            <v>1.9800000000000002E-2</v>
          </cell>
          <cell r="AX90">
            <v>2.4750000000000001E-2</v>
          </cell>
          <cell r="AY90">
            <v>2.4750000000000022E-2</v>
          </cell>
          <cell r="AZ90">
            <v>0</v>
          </cell>
          <cell r="BA90">
            <v>38139</v>
          </cell>
          <cell r="BB90" t="str">
            <v>CGCMT 2004-C1</v>
          </cell>
          <cell r="BC90" t="str">
            <v>CGCMT</v>
          </cell>
          <cell r="BD90" t="str">
            <v>BBB</v>
          </cell>
          <cell r="BE90">
            <v>360</v>
          </cell>
          <cell r="BF90">
            <v>53</v>
          </cell>
          <cell r="BG90" t="str">
            <v>CMBS Diversified (Conduit + CTL)</v>
          </cell>
          <cell r="BH90">
            <v>40725</v>
          </cell>
          <cell r="BI90" t="str">
            <v>BBB</v>
          </cell>
          <cell r="BJ90">
            <v>0.3</v>
          </cell>
          <cell r="BK90">
            <v>0.35</v>
          </cell>
          <cell r="BL90">
            <v>0.4</v>
          </cell>
          <cell r="BM90">
            <v>0.45</v>
          </cell>
          <cell r="BN90">
            <v>0.5</v>
          </cell>
          <cell r="BO90" t="str">
            <v>BBB</v>
          </cell>
          <cell r="BP90" t="str">
            <v>BBB</v>
          </cell>
          <cell r="BQ90">
            <v>3.74</v>
          </cell>
          <cell r="BR90">
            <v>1</v>
          </cell>
          <cell r="BS90">
            <v>77</v>
          </cell>
          <cell r="BT90" t="str">
            <v>IG</v>
          </cell>
          <cell r="BU90" t="str">
            <v>Sub</v>
          </cell>
          <cell r="BV90" t="str">
            <v>ABS Mezzanine IG ( &lt; 10%)</v>
          </cell>
          <cell r="BW90" t="str">
            <v>CMBS</v>
          </cell>
          <cell r="BX90" t="str">
            <v>Conduit</v>
          </cell>
          <cell r="BY90">
            <v>41809</v>
          </cell>
          <cell r="BZ90">
            <v>3.74</v>
          </cell>
          <cell r="CA90" t="str">
            <v>BBB</v>
          </cell>
          <cell r="CB90">
            <v>2</v>
          </cell>
          <cell r="CC90" t="str">
            <v>CMBS - Conduit</v>
          </cell>
          <cell r="CD90">
            <v>2</v>
          </cell>
          <cell r="CE90">
            <v>2</v>
          </cell>
          <cell r="CF90">
            <v>1</v>
          </cell>
          <cell r="CG90">
            <v>0</v>
          </cell>
          <cell r="CH90">
            <v>0</v>
          </cell>
          <cell r="CI90">
            <v>0.2</v>
          </cell>
          <cell r="CJ90">
            <v>0.2</v>
          </cell>
          <cell r="CK90">
            <v>0.3</v>
          </cell>
          <cell r="CL90">
            <v>0.4</v>
          </cell>
          <cell r="CM90">
            <v>0.4</v>
          </cell>
          <cell r="CN90">
            <v>14</v>
          </cell>
          <cell r="CP90" t="str">
            <v>CGCMT</v>
          </cell>
          <cell r="CQ90" t="str">
            <v>6/1/2004</v>
          </cell>
          <cell r="CR90" t="str">
            <v>Wachovia</v>
          </cell>
          <cell r="CS90" t="str">
            <v>WAB</v>
          </cell>
          <cell r="CT90">
            <v>1</v>
          </cell>
          <cell r="CU90">
            <v>0</v>
          </cell>
          <cell r="CV90" t="str">
            <v>Sub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38162</v>
          </cell>
          <cell r="DF90">
            <v>90</v>
          </cell>
          <cell r="DG90">
            <v>0</v>
          </cell>
          <cell r="DH90">
            <v>1</v>
          </cell>
          <cell r="DI90">
            <v>1824000</v>
          </cell>
          <cell r="DJ90">
            <v>90</v>
          </cell>
          <cell r="DK90">
            <v>1731061.7279999999</v>
          </cell>
          <cell r="DL90">
            <v>1731061.7279999999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1824000</v>
          </cell>
          <cell r="DT90">
            <v>0</v>
          </cell>
          <cell r="DU90" t="b">
            <v>1</v>
          </cell>
          <cell r="DV90" t="str">
            <v>173067AM1 MTGE</v>
          </cell>
          <cell r="DW90" t="str">
            <v>CGCMT 2004-C1 G</v>
          </cell>
          <cell r="DX90" t="str">
            <v>CITIGROUP COMMERCIAL MORTGAGE TRUST</v>
          </cell>
          <cell r="DY90">
            <v>1</v>
          </cell>
          <cell r="DZ90">
            <v>1</v>
          </cell>
          <cell r="EA90" t="str">
            <v>6/1/2004</v>
          </cell>
          <cell r="EB90">
            <v>5.2926000000000002</v>
          </cell>
          <cell r="EC90" t="str">
            <v>#N/A N Ap</v>
          </cell>
          <cell r="ED90" t="str">
            <v>WAB</v>
          </cell>
          <cell r="EE90" t="str">
            <v>Baa2e</v>
          </cell>
          <cell r="EF90" t="str">
            <v>#N/A N Ap</v>
          </cell>
          <cell r="EG90" t="str">
            <v>BBB</v>
          </cell>
          <cell r="EH90" t="str">
            <v>#N/A N Ap</v>
          </cell>
          <cell r="EI90" t="str">
            <v>#N/A N Ap</v>
          </cell>
          <cell r="EJ90" t="str">
            <v>#N/A N Ap</v>
          </cell>
          <cell r="EK90" t="str">
            <v>6/30/2004</v>
          </cell>
          <cell r="EL90" t="str">
            <v>14 DAYS</v>
          </cell>
          <cell r="EM90" t="str">
            <v>7/15/2004</v>
          </cell>
          <cell r="EN90" t="str">
            <v>8/15/2004</v>
          </cell>
          <cell r="EO90" t="str">
            <v>6/1/2004</v>
          </cell>
          <cell r="EP90" t="str">
            <v>6/30/2004</v>
          </cell>
          <cell r="EQ90" t="str">
            <v>4/15/2040</v>
          </cell>
          <cell r="ER90" t="str">
            <v>#N/A Fld</v>
          </cell>
          <cell r="ES90" t="str">
            <v>7/1/2004</v>
          </cell>
          <cell r="ET90">
            <v>9.9600000000000009</v>
          </cell>
          <cell r="EU90">
            <v>0</v>
          </cell>
          <cell r="EV90" t="str">
            <v>CPY</v>
          </cell>
          <cell r="EW90" t="str">
            <v>To Worst</v>
          </cell>
          <cell r="EY90" t="str">
            <v>7/1/2004</v>
          </cell>
          <cell r="EZ90">
            <v>0</v>
          </cell>
          <cell r="FA90">
            <v>0</v>
          </cell>
          <cell r="FB90">
            <v>0</v>
          </cell>
          <cell r="FC90">
            <v>38183</v>
          </cell>
          <cell r="FD90">
            <v>5</v>
          </cell>
          <cell r="FE90">
            <v>38214</v>
          </cell>
          <cell r="FF90">
            <v>14</v>
          </cell>
          <cell r="FG90">
            <v>38169</v>
          </cell>
          <cell r="FH90">
            <v>38139</v>
          </cell>
          <cell r="FI90">
            <v>0</v>
          </cell>
          <cell r="FJ90">
            <v>0</v>
          </cell>
          <cell r="FK90" t="b">
            <v>1</v>
          </cell>
          <cell r="FL90" t="str">
            <v>173067AM1</v>
          </cell>
          <cell r="FM90">
            <v>5.2926000000000001E-2</v>
          </cell>
          <cell r="FN90">
            <v>0</v>
          </cell>
          <cell r="FO90">
            <v>1731061.7279999999</v>
          </cell>
          <cell r="FP90">
            <v>1731061.7279999999</v>
          </cell>
          <cell r="FQ90">
            <v>0</v>
          </cell>
          <cell r="FR90">
            <v>1731061.7279999999</v>
          </cell>
          <cell r="FS90">
            <v>0</v>
          </cell>
          <cell r="FT90">
            <v>0</v>
          </cell>
          <cell r="FU90">
            <v>0</v>
          </cell>
          <cell r="FX90">
            <v>360</v>
          </cell>
        </row>
        <row r="91">
          <cell r="A91">
            <v>84</v>
          </cell>
          <cell r="B91" t="str">
            <v>173067AN9</v>
          </cell>
          <cell r="C91" t="str">
            <v>CGCMT 2004-C1 H</v>
          </cell>
          <cell r="D91">
            <v>3000000</v>
          </cell>
          <cell r="E91">
            <v>1</v>
          </cell>
          <cell r="F91">
            <v>3000000</v>
          </cell>
          <cell r="G91">
            <v>7.4999999999999997E-3</v>
          </cell>
          <cell r="H91" t="str">
            <v>CMBS-Conduit</v>
          </cell>
          <cell r="I91" t="str">
            <v>Bullet</v>
          </cell>
          <cell r="J91">
            <v>129</v>
          </cell>
          <cell r="K91">
            <v>0.92194399999999999</v>
          </cell>
          <cell r="L91" t="str">
            <v>Baa3</v>
          </cell>
          <cell r="O91" t="str">
            <v>BBB-</v>
          </cell>
          <cell r="R91" t="str">
            <v>NA</v>
          </cell>
          <cell r="S91">
            <v>10</v>
          </cell>
          <cell r="T91">
            <v>9.9600000000000009</v>
          </cell>
          <cell r="U91">
            <v>12</v>
          </cell>
          <cell r="V91">
            <v>13</v>
          </cell>
          <cell r="W91">
            <v>12</v>
          </cell>
          <cell r="X91">
            <v>5.2926000000000001E-2</v>
          </cell>
          <cell r="Y91">
            <v>0</v>
          </cell>
          <cell r="Z91">
            <v>51241</v>
          </cell>
          <cell r="AB91">
            <v>10</v>
          </cell>
          <cell r="AC91">
            <v>10</v>
          </cell>
          <cell r="AD91">
            <v>10</v>
          </cell>
          <cell r="AE91">
            <v>6.5229999999999996E-2</v>
          </cell>
          <cell r="AF91">
            <v>6.5229999999999996E-2</v>
          </cell>
          <cell r="AG91">
            <v>6.5229999999999996E-2</v>
          </cell>
          <cell r="AH91">
            <v>5.3634017833237291E-3</v>
          </cell>
          <cell r="AI91">
            <v>0</v>
          </cell>
          <cell r="AJ91">
            <v>500</v>
          </cell>
          <cell r="AK91">
            <v>1</v>
          </cell>
          <cell r="AL91">
            <v>0</v>
          </cell>
          <cell r="AM91" t="str">
            <v>Baa3</v>
          </cell>
          <cell r="AN91">
            <v>19</v>
          </cell>
          <cell r="AO91" t="str">
            <v>ABS-CMBS Conduit</v>
          </cell>
          <cell r="AP91" t="str">
            <v>ABS-CMBS Conduit</v>
          </cell>
          <cell r="AQ91">
            <v>1.6E-2</v>
          </cell>
          <cell r="AR91" t="str">
            <v>Baa3</v>
          </cell>
          <cell r="AS91" t="str">
            <v>Baa3</v>
          </cell>
          <cell r="AT91" t="str">
            <v>Baa3</v>
          </cell>
          <cell r="AU91">
            <v>0.2</v>
          </cell>
          <cell r="AV91">
            <v>610</v>
          </cell>
          <cell r="AW91">
            <v>3.3550000000000003E-2</v>
          </cell>
          <cell r="AX91">
            <v>4.1937500000000003E-2</v>
          </cell>
          <cell r="AY91">
            <v>4.1937499999999961E-2</v>
          </cell>
          <cell r="AZ91">
            <v>0</v>
          </cell>
          <cell r="BA91">
            <v>38139</v>
          </cell>
          <cell r="BB91" t="str">
            <v>CGCMT 2004-C1</v>
          </cell>
          <cell r="BC91" t="str">
            <v>CGCMT</v>
          </cell>
          <cell r="BD91" t="str">
            <v>BBB-</v>
          </cell>
          <cell r="BE91">
            <v>610</v>
          </cell>
          <cell r="BF91">
            <v>53</v>
          </cell>
          <cell r="BG91" t="str">
            <v>CMBS Diversified (Conduit + CTL)</v>
          </cell>
          <cell r="BH91">
            <v>40725</v>
          </cell>
          <cell r="BI91" t="str">
            <v>BBB</v>
          </cell>
          <cell r="BJ91">
            <v>0.3</v>
          </cell>
          <cell r="BK91">
            <v>0.35</v>
          </cell>
          <cell r="BL91">
            <v>0.4</v>
          </cell>
          <cell r="BM91">
            <v>0.45</v>
          </cell>
          <cell r="BN91">
            <v>0.5</v>
          </cell>
          <cell r="BO91" t="str">
            <v>BBB-</v>
          </cell>
          <cell r="BP91" t="str">
            <v>BBB-</v>
          </cell>
          <cell r="BQ91">
            <v>7.26</v>
          </cell>
          <cell r="BR91">
            <v>2</v>
          </cell>
          <cell r="BS91">
            <v>77</v>
          </cell>
          <cell r="BT91" t="str">
            <v>IG</v>
          </cell>
          <cell r="BU91" t="str">
            <v>Sub</v>
          </cell>
          <cell r="BV91" t="str">
            <v>ABS Mezzanine IG ( &lt; 10%)</v>
          </cell>
          <cell r="BW91" t="str">
            <v>CMBS</v>
          </cell>
          <cell r="BX91" t="str">
            <v>Conduit</v>
          </cell>
          <cell r="BY91">
            <v>41809</v>
          </cell>
          <cell r="BZ91">
            <v>7.26</v>
          </cell>
          <cell r="CA91" t="str">
            <v>BBB-</v>
          </cell>
          <cell r="CB91">
            <v>2</v>
          </cell>
          <cell r="CC91" t="str">
            <v>CMBS - Conduit</v>
          </cell>
          <cell r="CD91">
            <v>2</v>
          </cell>
          <cell r="CE91">
            <v>2</v>
          </cell>
          <cell r="CF91">
            <v>1</v>
          </cell>
          <cell r="CG91">
            <v>0</v>
          </cell>
          <cell r="CH91">
            <v>0</v>
          </cell>
          <cell r="CI91">
            <v>0.2</v>
          </cell>
          <cell r="CJ91">
            <v>0.2</v>
          </cell>
          <cell r="CK91">
            <v>0.3</v>
          </cell>
          <cell r="CL91">
            <v>0.4</v>
          </cell>
          <cell r="CM91">
            <v>0.4</v>
          </cell>
          <cell r="CN91">
            <v>20</v>
          </cell>
          <cell r="CP91" t="str">
            <v>CGCMT</v>
          </cell>
          <cell r="CQ91" t="str">
            <v>6/1/2004</v>
          </cell>
          <cell r="CR91" t="str">
            <v>Wachovia</v>
          </cell>
          <cell r="CS91" t="str">
            <v>WAB</v>
          </cell>
          <cell r="CT91">
            <v>1</v>
          </cell>
          <cell r="CU91">
            <v>0</v>
          </cell>
          <cell r="CV91" t="str">
            <v>Sub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38162</v>
          </cell>
          <cell r="DF91">
            <v>129</v>
          </cell>
          <cell r="DG91">
            <v>0</v>
          </cell>
          <cell r="DH91">
            <v>1</v>
          </cell>
          <cell r="DI91">
            <v>3000000</v>
          </cell>
          <cell r="DJ91">
            <v>129</v>
          </cell>
          <cell r="DK91">
            <v>2765832</v>
          </cell>
          <cell r="DL91">
            <v>2765832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3000000</v>
          </cell>
          <cell r="DT91">
            <v>0</v>
          </cell>
          <cell r="DU91" t="b">
            <v>1</v>
          </cell>
          <cell r="DV91" t="str">
            <v>173067AN9 MTGE</v>
          </cell>
          <cell r="DW91" t="str">
            <v>CGCMT 2004-C1 H</v>
          </cell>
          <cell r="DX91" t="str">
            <v>CITIGROUP COMMERCIAL MORTGAGE TRUST</v>
          </cell>
          <cell r="DY91">
            <v>1.6</v>
          </cell>
          <cell r="DZ91">
            <v>1</v>
          </cell>
          <cell r="EA91" t="str">
            <v>6/1/2004</v>
          </cell>
          <cell r="EB91">
            <v>5.2926000000000002</v>
          </cell>
          <cell r="EC91" t="str">
            <v>#N/A N Ap</v>
          </cell>
          <cell r="ED91" t="str">
            <v>WAB</v>
          </cell>
          <cell r="EE91" t="str">
            <v>Baa3e</v>
          </cell>
          <cell r="EF91" t="str">
            <v>#N/A N Ap</v>
          </cell>
          <cell r="EG91" t="str">
            <v>BBB-</v>
          </cell>
          <cell r="EH91" t="str">
            <v>#N/A N Ap</v>
          </cell>
          <cell r="EI91" t="str">
            <v>#N/A N Ap</v>
          </cell>
          <cell r="EJ91" t="str">
            <v>#N/A N Ap</v>
          </cell>
          <cell r="EK91" t="str">
            <v>6/30/2004</v>
          </cell>
          <cell r="EL91" t="str">
            <v>14 DAYS</v>
          </cell>
          <cell r="EM91" t="str">
            <v>7/15/2004</v>
          </cell>
          <cell r="EN91" t="str">
            <v>8/15/2004</v>
          </cell>
          <cell r="EO91" t="str">
            <v>6/1/2004</v>
          </cell>
          <cell r="EP91" t="str">
            <v>6/30/2004</v>
          </cell>
          <cell r="EQ91" t="str">
            <v>4/15/2040</v>
          </cell>
          <cell r="ER91" t="str">
            <v>#N/A Fld</v>
          </cell>
          <cell r="ES91" t="str">
            <v>7/1/2004</v>
          </cell>
          <cell r="ET91">
            <v>9.9600000000000009</v>
          </cell>
          <cell r="EU91">
            <v>0</v>
          </cell>
          <cell r="EV91" t="str">
            <v>CPY</v>
          </cell>
          <cell r="EW91" t="str">
            <v>To Worst</v>
          </cell>
          <cell r="EY91" t="str">
            <v>7/1/2004</v>
          </cell>
          <cell r="EZ91">
            <v>0</v>
          </cell>
          <cell r="FA91">
            <v>0</v>
          </cell>
          <cell r="FB91">
            <v>0</v>
          </cell>
          <cell r="FC91">
            <v>38183</v>
          </cell>
          <cell r="FD91">
            <v>5</v>
          </cell>
          <cell r="FE91">
            <v>38214</v>
          </cell>
          <cell r="FF91">
            <v>14</v>
          </cell>
          <cell r="FG91">
            <v>38169</v>
          </cell>
          <cell r="FH91">
            <v>38139</v>
          </cell>
          <cell r="FI91">
            <v>0</v>
          </cell>
          <cell r="FJ91">
            <v>0</v>
          </cell>
          <cell r="FK91" t="b">
            <v>1</v>
          </cell>
          <cell r="FL91" t="str">
            <v>173067AN9</v>
          </cell>
          <cell r="FM91">
            <v>5.2926000000000001E-2</v>
          </cell>
          <cell r="FN91">
            <v>0</v>
          </cell>
          <cell r="FO91">
            <v>2765832</v>
          </cell>
          <cell r="FP91">
            <v>2765832</v>
          </cell>
          <cell r="FQ91">
            <v>0</v>
          </cell>
          <cell r="FR91">
            <v>2765832</v>
          </cell>
          <cell r="FS91">
            <v>0</v>
          </cell>
          <cell r="FT91">
            <v>0</v>
          </cell>
          <cell r="FU91">
            <v>0</v>
          </cell>
          <cell r="FX91">
            <v>610</v>
          </cell>
        </row>
        <row r="92">
          <cell r="A92">
            <v>85</v>
          </cell>
          <cell r="B92" t="str">
            <v>173067AP4</v>
          </cell>
          <cell r="C92" t="str">
            <v>CGCMT 2004-C1 J</v>
          </cell>
          <cell r="D92">
            <v>4000000</v>
          </cell>
          <cell r="E92">
            <v>1</v>
          </cell>
          <cell r="F92">
            <v>4000000</v>
          </cell>
          <cell r="G92">
            <v>0.01</v>
          </cell>
          <cell r="H92" t="str">
            <v>CMBS-Conduit</v>
          </cell>
          <cell r="I92" t="str">
            <v>Bullet</v>
          </cell>
          <cell r="J92">
            <v>277</v>
          </cell>
          <cell r="K92">
            <v>0.81558699999999995</v>
          </cell>
          <cell r="L92" t="str">
            <v>Ba1</v>
          </cell>
          <cell r="O92" t="str">
            <v>BB+</v>
          </cell>
          <cell r="R92" t="str">
            <v>NA</v>
          </cell>
          <cell r="S92">
            <v>10</v>
          </cell>
          <cell r="T92">
            <v>9.9600000000000009</v>
          </cell>
          <cell r="U92">
            <v>12</v>
          </cell>
          <cell r="V92">
            <v>13</v>
          </cell>
          <cell r="W92">
            <v>12</v>
          </cell>
          <cell r="X92">
            <v>5.2499999999999998E-2</v>
          </cell>
          <cell r="Y92">
            <v>0</v>
          </cell>
          <cell r="Z92">
            <v>51241</v>
          </cell>
          <cell r="AB92">
            <v>10</v>
          </cell>
          <cell r="AC92">
            <v>10</v>
          </cell>
          <cell r="AD92">
            <v>10</v>
          </cell>
          <cell r="AE92">
            <v>8.002999999999999E-2</v>
          </cell>
          <cell r="AF92">
            <v>8.002999999999999E-2</v>
          </cell>
          <cell r="AG92">
            <v>8.002999999999999E-2</v>
          </cell>
          <cell r="AH92">
            <v>6.5606165330687194E-3</v>
          </cell>
          <cell r="AI92">
            <v>0</v>
          </cell>
          <cell r="AJ92">
            <v>500</v>
          </cell>
          <cell r="AK92">
            <v>1</v>
          </cell>
          <cell r="AL92">
            <v>0</v>
          </cell>
          <cell r="AM92" t="str">
            <v>Ba1</v>
          </cell>
          <cell r="AN92">
            <v>19</v>
          </cell>
          <cell r="AO92" t="str">
            <v>ABS-CMBS Conduit</v>
          </cell>
          <cell r="AP92" t="str">
            <v>ABS-CMBS Conduit</v>
          </cell>
          <cell r="AQ92">
            <v>5.0000000000000001E-3</v>
          </cell>
          <cell r="AR92" t="str">
            <v>Ba1</v>
          </cell>
          <cell r="AS92" t="str">
            <v>Ba1</v>
          </cell>
          <cell r="AT92" t="str">
            <v>Ba1</v>
          </cell>
          <cell r="AU92">
            <v>0.1</v>
          </cell>
          <cell r="AV92">
            <v>940</v>
          </cell>
          <cell r="AW92">
            <v>5.1700000000000003E-2</v>
          </cell>
          <cell r="AX92">
            <v>5.7444444444444444E-2</v>
          </cell>
          <cell r="AY92">
            <v>5.744444444444443E-2</v>
          </cell>
          <cell r="AZ92">
            <v>0</v>
          </cell>
          <cell r="BA92">
            <v>38139</v>
          </cell>
          <cell r="BB92" t="str">
            <v>CGCMT 2004-C1</v>
          </cell>
          <cell r="BC92" t="str">
            <v>CGCMT</v>
          </cell>
          <cell r="BD92" t="str">
            <v>BB+</v>
          </cell>
          <cell r="BE92">
            <v>940</v>
          </cell>
          <cell r="BF92">
            <v>53</v>
          </cell>
          <cell r="BG92" t="str">
            <v>CMBS Diversified (Conduit + CTL)</v>
          </cell>
          <cell r="BH92">
            <v>40725</v>
          </cell>
          <cell r="BI92" t="str">
            <v>BB</v>
          </cell>
          <cell r="BJ92">
            <v>0.1</v>
          </cell>
          <cell r="BK92">
            <v>0.1</v>
          </cell>
          <cell r="BL92">
            <v>0.1</v>
          </cell>
          <cell r="BM92">
            <v>0.25</v>
          </cell>
          <cell r="BN92">
            <v>0.35</v>
          </cell>
          <cell r="BO92" t="str">
            <v>BB+</v>
          </cell>
          <cell r="BP92" t="str">
            <v>BB+</v>
          </cell>
          <cell r="BQ92">
            <v>10.18</v>
          </cell>
          <cell r="BR92">
            <v>3</v>
          </cell>
          <cell r="BS92">
            <v>77</v>
          </cell>
          <cell r="BT92" t="str">
            <v>Non IG</v>
          </cell>
          <cell r="BU92" t="str">
            <v>Sub</v>
          </cell>
          <cell r="BV92" t="str">
            <v>ABS Non IG ( &lt; 10%)</v>
          </cell>
          <cell r="BW92" t="str">
            <v>CMBS</v>
          </cell>
          <cell r="BX92" t="str">
            <v>Conduit</v>
          </cell>
          <cell r="BY92">
            <v>41809</v>
          </cell>
          <cell r="BZ92">
            <v>10.18</v>
          </cell>
          <cell r="CA92" t="str">
            <v>BB+</v>
          </cell>
          <cell r="CB92">
            <v>2</v>
          </cell>
          <cell r="CC92" t="str">
            <v>CMBS - Conduit</v>
          </cell>
          <cell r="CD92">
            <v>2</v>
          </cell>
          <cell r="CE92">
            <v>2</v>
          </cell>
          <cell r="CF92">
            <v>2</v>
          </cell>
          <cell r="CG92">
            <v>1</v>
          </cell>
          <cell r="CH92">
            <v>0</v>
          </cell>
          <cell r="CI92">
            <v>0.2</v>
          </cell>
          <cell r="CJ92">
            <v>0.2</v>
          </cell>
          <cell r="CK92">
            <v>0.2</v>
          </cell>
          <cell r="CL92">
            <v>0.3</v>
          </cell>
          <cell r="CM92">
            <v>0.4</v>
          </cell>
          <cell r="CN92">
            <v>37</v>
          </cell>
          <cell r="CP92" t="str">
            <v>CGCMT</v>
          </cell>
          <cell r="CQ92" t="str">
            <v>6/1/2004</v>
          </cell>
          <cell r="CR92" t="str">
            <v>Wachovia</v>
          </cell>
          <cell r="CS92" t="str">
            <v>WAB</v>
          </cell>
          <cell r="CT92">
            <v>1</v>
          </cell>
          <cell r="CU92">
            <v>0</v>
          </cell>
          <cell r="CV92" t="str">
            <v>Sub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38162</v>
          </cell>
          <cell r="DF92">
            <v>277</v>
          </cell>
          <cell r="DG92">
            <v>0</v>
          </cell>
          <cell r="DH92">
            <v>1</v>
          </cell>
          <cell r="DI92">
            <v>4000000</v>
          </cell>
          <cell r="DJ92">
            <v>277</v>
          </cell>
          <cell r="DK92">
            <v>3262348</v>
          </cell>
          <cell r="DL92">
            <v>3262348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4000000</v>
          </cell>
          <cell r="DU92" t="b">
            <v>1</v>
          </cell>
          <cell r="DV92" t="str">
            <v>173067AP4 MTGE</v>
          </cell>
          <cell r="DW92" t="str">
            <v>CGCMT 2004-C1 J</v>
          </cell>
          <cell r="DX92" t="str">
            <v>CITIGROUP COMMERCIAL MORTGAGE TRUST</v>
          </cell>
          <cell r="DY92">
            <v>0.5</v>
          </cell>
          <cell r="DZ92">
            <v>1</v>
          </cell>
          <cell r="EA92" t="str">
            <v>6/1/2004</v>
          </cell>
          <cell r="EB92">
            <v>5.25</v>
          </cell>
          <cell r="EC92" t="str">
            <v>#N/A N Ap</v>
          </cell>
          <cell r="ED92" t="str">
            <v>WAB</v>
          </cell>
          <cell r="EE92" t="str">
            <v>Ba1e</v>
          </cell>
          <cell r="EF92" t="str">
            <v>#N/A N Ap</v>
          </cell>
          <cell r="EG92" t="str">
            <v>BB+</v>
          </cell>
          <cell r="EH92" t="str">
            <v>#N/A N Ap</v>
          </cell>
          <cell r="EI92" t="str">
            <v>#N/A N Ap</v>
          </cell>
          <cell r="EJ92" t="str">
            <v>#N/A N Ap</v>
          </cell>
          <cell r="EK92" t="str">
            <v>6/30/2004</v>
          </cell>
          <cell r="EL92" t="str">
            <v>14 DAYS</v>
          </cell>
          <cell r="EM92" t="str">
            <v>7/15/2004</v>
          </cell>
          <cell r="EN92" t="str">
            <v>8/15/2004</v>
          </cell>
          <cell r="EO92" t="str">
            <v>6/1/2004</v>
          </cell>
          <cell r="EP92" t="str">
            <v>6/30/2004</v>
          </cell>
          <cell r="EQ92" t="str">
            <v>4/15/2040</v>
          </cell>
          <cell r="ER92" t="str">
            <v>#N/A Fld</v>
          </cell>
          <cell r="ES92" t="str">
            <v>7/1/2004</v>
          </cell>
          <cell r="ET92">
            <v>9.9600000000000009</v>
          </cell>
          <cell r="EU92">
            <v>0</v>
          </cell>
          <cell r="EV92" t="str">
            <v>CPY</v>
          </cell>
          <cell r="EW92" t="str">
            <v>To Worst</v>
          </cell>
          <cell r="EY92" t="str">
            <v>7/1/2004</v>
          </cell>
          <cell r="EZ92">
            <v>0</v>
          </cell>
          <cell r="FA92">
            <v>0</v>
          </cell>
          <cell r="FB92">
            <v>0</v>
          </cell>
          <cell r="FC92">
            <v>38183</v>
          </cell>
          <cell r="FD92">
            <v>5</v>
          </cell>
          <cell r="FE92">
            <v>38214</v>
          </cell>
          <cell r="FF92">
            <v>14</v>
          </cell>
          <cell r="FG92">
            <v>38169</v>
          </cell>
          <cell r="FH92">
            <v>38139</v>
          </cell>
          <cell r="FI92">
            <v>0</v>
          </cell>
          <cell r="FJ92">
            <v>0</v>
          </cell>
          <cell r="FK92" t="b">
            <v>1</v>
          </cell>
          <cell r="FL92" t="str">
            <v>173067AP4</v>
          </cell>
          <cell r="FM92">
            <v>5.2499999999999998E-2</v>
          </cell>
          <cell r="FN92">
            <v>0</v>
          </cell>
          <cell r="FO92">
            <v>3262348</v>
          </cell>
          <cell r="FP92">
            <v>3262348</v>
          </cell>
          <cell r="FQ92">
            <v>0</v>
          </cell>
          <cell r="FR92">
            <v>3262348</v>
          </cell>
          <cell r="FS92">
            <v>0</v>
          </cell>
          <cell r="FT92">
            <v>0</v>
          </cell>
          <cell r="FU92">
            <v>0</v>
          </cell>
          <cell r="FX92">
            <v>940</v>
          </cell>
        </row>
        <row r="93">
          <cell r="A93">
            <v>86</v>
          </cell>
          <cell r="B93" t="str">
            <v>202218AG8</v>
          </cell>
          <cell r="C93" t="str">
            <v>COMMERCIAL NET LEASE RLT</v>
          </cell>
          <cell r="D93">
            <v>2000000</v>
          </cell>
          <cell r="E93">
            <v>1</v>
          </cell>
          <cell r="F93">
            <v>2000000</v>
          </cell>
          <cell r="G93">
            <v>5.0000000000000001E-3</v>
          </cell>
          <cell r="H93" t="str">
            <v>REIT</v>
          </cell>
          <cell r="I93" t="str">
            <v>Bullet</v>
          </cell>
          <cell r="J93">
            <v>112</v>
          </cell>
          <cell r="K93">
            <v>0.99707000000000001</v>
          </cell>
          <cell r="L93" t="str">
            <v>Baa3</v>
          </cell>
          <cell r="O93" t="str">
            <v>BBB-</v>
          </cell>
          <cell r="R93" t="str">
            <v>NA</v>
          </cell>
          <cell r="S93">
            <v>9.9555555555555593</v>
          </cell>
          <cell r="T93">
            <v>9.9555555555555557</v>
          </cell>
          <cell r="U93">
            <v>9.9555555555555593</v>
          </cell>
          <cell r="V93">
            <v>9.9555555555555593</v>
          </cell>
          <cell r="W93">
            <v>2</v>
          </cell>
          <cell r="X93">
            <v>6.25E-2</v>
          </cell>
          <cell r="Y93">
            <v>0</v>
          </cell>
          <cell r="Z93">
            <v>41805</v>
          </cell>
          <cell r="AB93">
            <v>9.75</v>
          </cell>
          <cell r="AC93">
            <v>9.9555555555555593</v>
          </cell>
          <cell r="AD93">
            <v>10</v>
          </cell>
          <cell r="AE93">
            <v>6.3350000000000004E-2</v>
          </cell>
          <cell r="AF93">
            <v>6.3497999999999999E-2</v>
          </cell>
          <cell r="AG93">
            <v>6.3529999999999989E-2</v>
          </cell>
          <cell r="AH93">
            <v>3.1749000000000027E-2</v>
          </cell>
          <cell r="AI93">
            <v>0</v>
          </cell>
          <cell r="AJ93">
            <v>500</v>
          </cell>
          <cell r="AK93">
            <v>1</v>
          </cell>
          <cell r="AL93">
            <v>0</v>
          </cell>
          <cell r="AM93" t="str">
            <v>Baa3</v>
          </cell>
          <cell r="AN93">
            <v>42</v>
          </cell>
          <cell r="AO93" t="str">
            <v>REITS- Diversified</v>
          </cell>
          <cell r="AP93" t="str">
            <v>REITS- Diversified</v>
          </cell>
          <cell r="AQ93">
            <v>0</v>
          </cell>
          <cell r="AR93" t="str">
            <v>Baa3</v>
          </cell>
          <cell r="AS93" t="str">
            <v>Baa3</v>
          </cell>
          <cell r="AT93" t="str">
            <v>Baa3</v>
          </cell>
          <cell r="AU93">
            <v>0.4</v>
          </cell>
          <cell r="AV93">
            <v>610</v>
          </cell>
          <cell r="AW93">
            <v>3.3550000000000003E-2</v>
          </cell>
          <cell r="AX93">
            <v>5.5916666666666677E-2</v>
          </cell>
          <cell r="AY93">
            <v>5.5701320899493298E-2</v>
          </cell>
          <cell r="AZ93">
            <v>0</v>
          </cell>
          <cell r="BA93">
            <v>38156</v>
          </cell>
          <cell r="BB93" t="str">
            <v>COMMERCIAL NET LEASE RLT</v>
          </cell>
          <cell r="BC93" t="str">
            <v>COMMERCIAL NET LEASE RLT</v>
          </cell>
          <cell r="BD93" t="str">
            <v>BBB-</v>
          </cell>
          <cell r="BE93">
            <v>610</v>
          </cell>
          <cell r="BF93">
            <v>55</v>
          </cell>
          <cell r="BG93" t="str">
            <v>REITs and REOCs</v>
          </cell>
          <cell r="BH93">
            <v>40725</v>
          </cell>
          <cell r="BI93" t="str">
            <v>BBB</v>
          </cell>
          <cell r="BJ93">
            <v>0.4</v>
          </cell>
          <cell r="BK93">
            <v>0.4</v>
          </cell>
          <cell r="BL93">
            <v>0.4</v>
          </cell>
          <cell r="BM93">
            <v>0.4</v>
          </cell>
          <cell r="BN93">
            <v>0.4</v>
          </cell>
          <cell r="BO93" t="str">
            <v>BBB-</v>
          </cell>
          <cell r="BP93" t="str">
            <v>BBB-</v>
          </cell>
          <cell r="BQ93">
            <v>7.26</v>
          </cell>
          <cell r="BR93">
            <v>1</v>
          </cell>
          <cell r="BS93">
            <v>78</v>
          </cell>
          <cell r="BT93" t="str">
            <v>IG</v>
          </cell>
          <cell r="BU93" t="str">
            <v>Sub</v>
          </cell>
          <cell r="BV93" t="str">
            <v>REITS</v>
          </cell>
          <cell r="BW93" t="str">
            <v>REIT</v>
          </cell>
          <cell r="BX93" t="str">
            <v>Diversified</v>
          </cell>
          <cell r="BY93">
            <v>41792.822222222225</v>
          </cell>
          <cell r="BZ93">
            <v>7.26</v>
          </cell>
          <cell r="CA93" t="str">
            <v>BBB-</v>
          </cell>
          <cell r="CB93">
            <v>26</v>
          </cell>
          <cell r="CC93" t="str">
            <v>REIT - Diversified</v>
          </cell>
          <cell r="CD93">
            <v>2</v>
          </cell>
          <cell r="CE93">
            <v>2</v>
          </cell>
          <cell r="CF93">
            <v>1</v>
          </cell>
          <cell r="CG93">
            <v>0</v>
          </cell>
          <cell r="CH93">
            <v>0</v>
          </cell>
          <cell r="CI93">
            <v>0.5</v>
          </cell>
          <cell r="CJ93">
            <v>0.5</v>
          </cell>
          <cell r="CK93">
            <v>0.5</v>
          </cell>
          <cell r="CL93">
            <v>0.6</v>
          </cell>
          <cell r="CM93">
            <v>0.6</v>
          </cell>
          <cell r="CN93">
            <v>20</v>
          </cell>
          <cell r="CP93" t="str">
            <v>COMMERCIAL</v>
          </cell>
          <cell r="CQ93" t="str">
            <v>6/18/2004</v>
          </cell>
          <cell r="CR93">
            <v>0</v>
          </cell>
          <cell r="CS93" t="str">
            <v>#N/A N Ap</v>
          </cell>
          <cell r="CT93">
            <v>1</v>
          </cell>
          <cell r="CU93">
            <v>0</v>
          </cell>
          <cell r="CV93" t="str">
            <v>Senior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38156</v>
          </cell>
          <cell r="DF93">
            <v>112</v>
          </cell>
          <cell r="DG93">
            <v>0</v>
          </cell>
          <cell r="DH93">
            <v>1</v>
          </cell>
          <cell r="DI93">
            <v>2000000</v>
          </cell>
          <cell r="DJ93">
            <v>112</v>
          </cell>
          <cell r="DK93">
            <v>1994140</v>
          </cell>
          <cell r="DL93">
            <v>1999695.5555555555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2000000</v>
          </cell>
          <cell r="DT93">
            <v>0</v>
          </cell>
          <cell r="DU93" t="b">
            <v>1</v>
          </cell>
          <cell r="DV93" t="str">
            <v>202218AG8 CORP</v>
          </cell>
          <cell r="DW93" t="str">
            <v>COMMERCIAL NET LEASE RLT</v>
          </cell>
          <cell r="DX93" t="str">
            <v>COMMERCIAL NET LEASE RLT</v>
          </cell>
          <cell r="DY93" t="str">
            <v>#N/A N Ap</v>
          </cell>
          <cell r="DZ93">
            <v>1</v>
          </cell>
          <cell r="EA93" t="str">
            <v>6/18/2004</v>
          </cell>
          <cell r="EB93">
            <v>6.25</v>
          </cell>
          <cell r="EC93" t="str">
            <v>#N/A N Ap</v>
          </cell>
          <cell r="ED93" t="str">
            <v>#N/A N Ap</v>
          </cell>
          <cell r="EE93" t="str">
            <v>Baa3</v>
          </cell>
          <cell r="EF93" t="str">
            <v>#N/A N Ap</v>
          </cell>
          <cell r="EG93" t="str">
            <v>BBB-</v>
          </cell>
          <cell r="EH93" t="str">
            <v>#N/A N Ap</v>
          </cell>
          <cell r="EI93" t="str">
            <v>BBB-</v>
          </cell>
          <cell r="EJ93" t="str">
            <v>#N/A N Ap</v>
          </cell>
          <cell r="EK93" t="str">
            <v>#N/A N Ap</v>
          </cell>
          <cell r="EL93" t="str">
            <v>#N/A N Ap</v>
          </cell>
          <cell r="EM93" t="str">
            <v>6/18/2004</v>
          </cell>
          <cell r="EN93" t="str">
            <v>12/15/2004</v>
          </cell>
          <cell r="EO93" t="str">
            <v>#N/A N Ap</v>
          </cell>
          <cell r="EP93" t="str">
            <v>#N/A N Ap</v>
          </cell>
          <cell r="EQ93" t="str">
            <v>6/15/2014</v>
          </cell>
          <cell r="ER93" t="str">
            <v>#N/A Fld</v>
          </cell>
          <cell r="ES93" t="str">
            <v>7/1/2004</v>
          </cell>
          <cell r="ET93" t="str">
            <v>#N/A N Ap</v>
          </cell>
          <cell r="EU93" t="str">
            <v>#N/A N Ap</v>
          </cell>
          <cell r="EV93" t="str">
            <v>#N/A N Ap</v>
          </cell>
          <cell r="EW93" t="str">
            <v>#N/A N Ap</v>
          </cell>
          <cell r="EY93" t="str">
            <v>7/1/2004</v>
          </cell>
          <cell r="EZ93">
            <v>0.22569444</v>
          </cell>
          <cell r="FA93">
            <v>13</v>
          </cell>
          <cell r="FB93">
            <v>4513.8887999999997</v>
          </cell>
          <cell r="FC93">
            <v>38336</v>
          </cell>
          <cell r="FD93">
            <v>4</v>
          </cell>
          <cell r="FE93">
            <v>38336</v>
          </cell>
          <cell r="FF93">
            <v>0</v>
          </cell>
          <cell r="FG93">
            <v>38153</v>
          </cell>
          <cell r="FH93">
            <v>37970</v>
          </cell>
          <cell r="FI93">
            <v>16</v>
          </cell>
          <cell r="FJ93">
            <v>16</v>
          </cell>
          <cell r="FK93" t="b">
            <v>0</v>
          </cell>
          <cell r="FL93" t="str">
            <v>202218AG8</v>
          </cell>
          <cell r="FM93">
            <v>6.25E-2</v>
          </cell>
          <cell r="FN93">
            <v>5555.5555555555557</v>
          </cell>
          <cell r="FO93">
            <v>1994140</v>
          </cell>
          <cell r="FP93">
            <v>1999695.5555555555</v>
          </cell>
          <cell r="FQ93">
            <v>0</v>
          </cell>
          <cell r="FR93">
            <v>1994140</v>
          </cell>
          <cell r="FS93">
            <v>5555.5555555555557</v>
          </cell>
          <cell r="FT93">
            <v>0</v>
          </cell>
          <cell r="FU93">
            <v>0</v>
          </cell>
          <cell r="FX93">
            <v>610</v>
          </cell>
        </row>
        <row r="94">
          <cell r="A94">
            <v>87</v>
          </cell>
          <cell r="B94" t="str">
            <v>05947UAN8</v>
          </cell>
          <cell r="C94" t="str">
            <v>BACM 2000-1 H</v>
          </cell>
          <cell r="D94">
            <v>2000000</v>
          </cell>
          <cell r="E94">
            <v>1</v>
          </cell>
          <cell r="F94">
            <v>2000000</v>
          </cell>
          <cell r="G94">
            <v>5.0000000000000001E-3</v>
          </cell>
          <cell r="H94" t="str">
            <v>CMBS-Conduit</v>
          </cell>
          <cell r="I94" t="str">
            <v>Bullet</v>
          </cell>
          <cell r="J94">
            <v>257</v>
          </cell>
          <cell r="K94">
            <v>0.99464843749999998</v>
          </cell>
          <cell r="L94" t="str">
            <v>Ba2</v>
          </cell>
          <cell r="O94" t="str">
            <v>NA</v>
          </cell>
          <cell r="R94" t="str">
            <v>NA</v>
          </cell>
          <cell r="S94">
            <v>5.41</v>
          </cell>
          <cell r="T94">
            <v>5.37</v>
          </cell>
          <cell r="U94">
            <v>7.41</v>
          </cell>
          <cell r="V94">
            <v>8.41</v>
          </cell>
          <cell r="W94">
            <v>12</v>
          </cell>
          <cell r="X94">
            <v>6.8500000000000005E-2</v>
          </cell>
          <cell r="Y94">
            <v>0</v>
          </cell>
          <cell r="Z94">
            <v>48167</v>
          </cell>
          <cell r="AB94">
            <v>5.25</v>
          </cell>
          <cell r="AC94">
            <v>5.41</v>
          </cell>
          <cell r="AD94">
            <v>5.5</v>
          </cell>
          <cell r="AE94">
            <v>7.084E-2</v>
          </cell>
          <cell r="AF94">
            <v>7.1243200000000007E-2</v>
          </cell>
          <cell r="AG94">
            <v>7.1470000000000006E-2</v>
          </cell>
          <cell r="AH94">
            <v>5.8506864923557611E-3</v>
          </cell>
          <cell r="AI94">
            <v>0</v>
          </cell>
          <cell r="AJ94">
            <v>500</v>
          </cell>
          <cell r="AK94">
            <v>1</v>
          </cell>
          <cell r="AL94">
            <v>0</v>
          </cell>
          <cell r="AM94" t="str">
            <v>Ba2</v>
          </cell>
          <cell r="AN94">
            <v>19</v>
          </cell>
          <cell r="AO94" t="str">
            <v>ABS-CMBS Conduit</v>
          </cell>
          <cell r="AP94" t="str">
            <v>ABS-CMBS Conduit</v>
          </cell>
          <cell r="AQ94">
            <v>2.5000000000000001E-2</v>
          </cell>
          <cell r="AR94" t="str">
            <v>Ba1</v>
          </cell>
          <cell r="AS94" t="str">
            <v>Ba2</v>
          </cell>
          <cell r="AT94" t="str">
            <v>Ba1</v>
          </cell>
          <cell r="AU94">
            <v>0.2</v>
          </cell>
          <cell r="AV94">
            <v>1350</v>
          </cell>
          <cell r="AW94">
            <v>4.6254999999999998E-2</v>
          </cell>
          <cell r="AX94">
            <v>5.7818749999999995E-2</v>
          </cell>
          <cell r="AY94">
            <v>6.1669175665101023E-2</v>
          </cell>
          <cell r="AZ94">
            <v>0</v>
          </cell>
          <cell r="BA94">
            <v>36770</v>
          </cell>
          <cell r="BB94" t="str">
            <v>BACM 2000-1</v>
          </cell>
          <cell r="BC94" t="str">
            <v>BACM</v>
          </cell>
          <cell r="BD94">
            <v>0</v>
          </cell>
          <cell r="BE94">
            <v>0</v>
          </cell>
          <cell r="BF94">
            <v>53</v>
          </cell>
          <cell r="BG94" t="str">
            <v>CMBS Diversified (Conduit + CTL)</v>
          </cell>
          <cell r="BH94">
            <v>40725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 t="str">
            <v>BB</v>
          </cell>
          <cell r="BP94" t="str">
            <v>BB</v>
          </cell>
          <cell r="BQ94">
            <v>13.53</v>
          </cell>
          <cell r="BR94">
            <v>1</v>
          </cell>
          <cell r="BS94">
            <v>79</v>
          </cell>
          <cell r="BT94" t="str">
            <v>Non IG</v>
          </cell>
          <cell r="BU94" t="str">
            <v>Sub</v>
          </cell>
          <cell r="BV94" t="str">
            <v>ABS Non IG ( &lt; 10%)</v>
          </cell>
          <cell r="BW94" t="str">
            <v>CMBS</v>
          </cell>
          <cell r="BX94" t="str">
            <v>Conduit</v>
          </cell>
          <cell r="BY94">
            <v>40138.239999999998</v>
          </cell>
          <cell r="BZ94">
            <v>13.53</v>
          </cell>
          <cell r="CA94" t="str">
            <v>BB</v>
          </cell>
          <cell r="CB94">
            <v>2</v>
          </cell>
          <cell r="CC94" t="str">
            <v>CMBS - Conduit</v>
          </cell>
          <cell r="CD94">
            <v>2</v>
          </cell>
          <cell r="CE94">
            <v>2</v>
          </cell>
          <cell r="CF94">
            <v>2</v>
          </cell>
          <cell r="CG94">
            <v>1</v>
          </cell>
          <cell r="CH94">
            <v>0</v>
          </cell>
          <cell r="CI94">
            <v>0.2</v>
          </cell>
          <cell r="CJ94">
            <v>0.2</v>
          </cell>
          <cell r="CK94">
            <v>0.2</v>
          </cell>
          <cell r="CL94">
            <v>0.3</v>
          </cell>
          <cell r="CM94">
            <v>0.4</v>
          </cell>
          <cell r="CN94">
            <v>43.5</v>
          </cell>
          <cell r="CP94" t="str">
            <v>BACM</v>
          </cell>
          <cell r="CQ94" t="str">
            <v>9/1/2000</v>
          </cell>
          <cell r="CR94" t="str">
            <v>Midland</v>
          </cell>
          <cell r="CS94" t="str">
            <v>MLS</v>
          </cell>
          <cell r="CT94">
            <v>1</v>
          </cell>
          <cell r="CU94">
            <v>0</v>
          </cell>
          <cell r="CV94" t="str">
            <v>Sub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38156</v>
          </cell>
          <cell r="DF94">
            <v>257</v>
          </cell>
          <cell r="DG94">
            <v>0</v>
          </cell>
          <cell r="DH94">
            <v>1</v>
          </cell>
          <cell r="DI94">
            <v>2000000</v>
          </cell>
          <cell r="DJ94">
            <v>257</v>
          </cell>
          <cell r="DK94">
            <v>1989296.875</v>
          </cell>
          <cell r="DL94">
            <v>1989296.875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2000000</v>
          </cell>
          <cell r="DU94" t="b">
            <v>1</v>
          </cell>
          <cell r="DV94" t="str">
            <v>05947UAN8 MTGE</v>
          </cell>
          <cell r="DW94" t="str">
            <v>BACM 2000-1 H</v>
          </cell>
          <cell r="DX94" t="str">
            <v>BANC OF AMERICA COMMERCIAL MORTGAGE INC.</v>
          </cell>
          <cell r="DY94">
            <v>2.5</v>
          </cell>
          <cell r="DZ94">
            <v>1</v>
          </cell>
          <cell r="EA94" t="str">
            <v>9/1/2000</v>
          </cell>
          <cell r="EB94">
            <v>6.85</v>
          </cell>
          <cell r="EC94" t="str">
            <v>#N/A N Ap</v>
          </cell>
          <cell r="ED94" t="str">
            <v>MLS</v>
          </cell>
          <cell r="EE94" t="str">
            <v>Ba2</v>
          </cell>
          <cell r="EF94" t="str">
            <v>#N/A N Ap</v>
          </cell>
          <cell r="EG94" t="str">
            <v>#N/A N Ap</v>
          </cell>
          <cell r="EH94" t="str">
            <v>#N/A N Ap</v>
          </cell>
          <cell r="EI94" t="str">
            <v>#N/A N Ap</v>
          </cell>
          <cell r="EJ94" t="str">
            <v>#N/A N Ap</v>
          </cell>
          <cell r="EK94" t="str">
            <v>6/30/2004</v>
          </cell>
          <cell r="EL94" t="str">
            <v>14 DAYS</v>
          </cell>
          <cell r="EM94" t="str">
            <v>7/15/2004</v>
          </cell>
          <cell r="EN94" t="str">
            <v>8/15/2004</v>
          </cell>
          <cell r="EO94" t="str">
            <v>6/1/2004</v>
          </cell>
          <cell r="EP94" t="str">
            <v>6/30/2004</v>
          </cell>
          <cell r="EQ94" t="str">
            <v>11/15/2031</v>
          </cell>
          <cell r="ER94" t="str">
            <v>#N/A Fld</v>
          </cell>
          <cell r="ES94" t="str">
            <v>7/1/2004</v>
          </cell>
          <cell r="ET94">
            <v>5.37</v>
          </cell>
          <cell r="EU94">
            <v>0</v>
          </cell>
          <cell r="EV94" t="str">
            <v>CPY</v>
          </cell>
          <cell r="EW94" t="str">
            <v>To Worst</v>
          </cell>
          <cell r="EY94" t="str">
            <v>7/1/2004</v>
          </cell>
          <cell r="EZ94">
            <v>0</v>
          </cell>
          <cell r="FA94">
            <v>0</v>
          </cell>
          <cell r="FB94">
            <v>0</v>
          </cell>
          <cell r="FC94">
            <v>38183</v>
          </cell>
          <cell r="FD94">
            <v>5</v>
          </cell>
          <cell r="FE94">
            <v>38214</v>
          </cell>
          <cell r="FF94">
            <v>14</v>
          </cell>
          <cell r="FG94">
            <v>38169</v>
          </cell>
          <cell r="FH94">
            <v>38139</v>
          </cell>
          <cell r="FI94">
            <v>0</v>
          </cell>
          <cell r="FJ94">
            <v>0</v>
          </cell>
          <cell r="FK94" t="b">
            <v>1</v>
          </cell>
          <cell r="FL94" t="str">
            <v>05947UAN8</v>
          </cell>
          <cell r="FM94">
            <v>6.8500000000000005E-2</v>
          </cell>
          <cell r="FN94">
            <v>0</v>
          </cell>
          <cell r="FO94">
            <v>1989296.875</v>
          </cell>
          <cell r="FP94">
            <v>1989296.875</v>
          </cell>
          <cell r="FQ94">
            <v>0</v>
          </cell>
          <cell r="FR94">
            <v>1989296.875</v>
          </cell>
          <cell r="FS94">
            <v>0</v>
          </cell>
          <cell r="FT94">
            <v>0</v>
          </cell>
          <cell r="FU94">
            <v>0</v>
          </cell>
          <cell r="FX94">
            <v>1350</v>
          </cell>
        </row>
        <row r="95">
          <cell r="A95">
            <v>88</v>
          </cell>
          <cell r="B95" t="str">
            <v>195891AG1</v>
          </cell>
          <cell r="C95" t="str">
            <v>COLONIAL PROPERTIES TRST</v>
          </cell>
          <cell r="D95">
            <v>3000000</v>
          </cell>
          <cell r="E95">
            <v>1</v>
          </cell>
          <cell r="F95">
            <v>3000000</v>
          </cell>
          <cell r="G95">
            <v>7.4999999999999997E-3</v>
          </cell>
          <cell r="H95" t="str">
            <v>REIT</v>
          </cell>
          <cell r="I95" t="str">
            <v>Bullet</v>
          </cell>
          <cell r="J95">
            <v>114</v>
          </cell>
          <cell r="K95">
            <v>0.99299999999999999</v>
          </cell>
          <cell r="L95" t="str">
            <v>Baa3</v>
          </cell>
          <cell r="O95" t="str">
            <v>BBB-</v>
          </cell>
          <cell r="R95" t="str">
            <v>BBB-</v>
          </cell>
          <cell r="S95">
            <v>10</v>
          </cell>
          <cell r="T95">
            <v>9.9555555555555557</v>
          </cell>
          <cell r="U95">
            <v>10</v>
          </cell>
          <cell r="V95">
            <v>10</v>
          </cell>
          <cell r="W95">
            <v>2</v>
          </cell>
          <cell r="X95">
            <v>6.25E-2</v>
          </cell>
          <cell r="Y95">
            <v>0</v>
          </cell>
          <cell r="Z95">
            <v>41805</v>
          </cell>
          <cell r="AB95">
            <v>10</v>
          </cell>
          <cell r="AC95">
            <v>10</v>
          </cell>
          <cell r="AD95">
            <v>10</v>
          </cell>
          <cell r="AE95">
            <v>6.3729999999999995E-2</v>
          </cell>
          <cell r="AF95">
            <v>6.3729999999999995E-2</v>
          </cell>
          <cell r="AG95">
            <v>6.3729999999999995E-2</v>
          </cell>
          <cell r="AH95">
            <v>3.1865000000000032E-2</v>
          </cell>
          <cell r="AI95">
            <v>0</v>
          </cell>
          <cell r="AJ95">
            <v>500</v>
          </cell>
          <cell r="AK95">
            <v>1</v>
          </cell>
          <cell r="AL95">
            <v>0</v>
          </cell>
          <cell r="AM95" t="str">
            <v>Baa3</v>
          </cell>
          <cell r="AN95">
            <v>42</v>
          </cell>
          <cell r="AO95" t="str">
            <v>REITS- Diversified</v>
          </cell>
          <cell r="AP95" t="str">
            <v>REITS- Diversified</v>
          </cell>
          <cell r="AQ95">
            <v>0</v>
          </cell>
          <cell r="AR95" t="str">
            <v>Baa3</v>
          </cell>
          <cell r="AS95" t="str">
            <v>Baa3</v>
          </cell>
          <cell r="AT95" t="str">
            <v>Baa3</v>
          </cell>
          <cell r="AU95">
            <v>0.4</v>
          </cell>
          <cell r="AV95">
            <v>610</v>
          </cell>
          <cell r="AW95">
            <v>3.3550000000000003E-2</v>
          </cell>
          <cell r="AX95">
            <v>5.5916666666666677E-2</v>
          </cell>
          <cell r="AY95">
            <v>5.5916666666666621E-2</v>
          </cell>
          <cell r="AZ95">
            <v>0</v>
          </cell>
          <cell r="BA95">
            <v>38161</v>
          </cell>
          <cell r="BB95" t="str">
            <v>COLONIAL PROPERTIES TRST</v>
          </cell>
          <cell r="BC95" t="str">
            <v>COLONIAL PROPERTIES TRST</v>
          </cell>
          <cell r="BD95" t="str">
            <v>BBB-</v>
          </cell>
          <cell r="BE95">
            <v>610</v>
          </cell>
          <cell r="BF95">
            <v>55</v>
          </cell>
          <cell r="BG95" t="str">
            <v>REITs and REOCs</v>
          </cell>
          <cell r="BH95">
            <v>40725</v>
          </cell>
          <cell r="BI95" t="str">
            <v>BBB</v>
          </cell>
          <cell r="BJ95">
            <v>0.4</v>
          </cell>
          <cell r="BK95">
            <v>0.4</v>
          </cell>
          <cell r="BL95">
            <v>0.4</v>
          </cell>
          <cell r="BM95">
            <v>0.4</v>
          </cell>
          <cell r="BN95">
            <v>0.4</v>
          </cell>
          <cell r="BO95"/>
          <cell r="BP95" t="str">
            <v>BBB-</v>
          </cell>
          <cell r="BQ95">
            <v>7.26</v>
          </cell>
          <cell r="BR95">
            <v>1</v>
          </cell>
          <cell r="BS95">
            <v>80</v>
          </cell>
          <cell r="BT95" t="str">
            <v>IG</v>
          </cell>
          <cell r="BU95" t="str">
            <v>Sub</v>
          </cell>
          <cell r="BV95" t="str">
            <v>REITS</v>
          </cell>
          <cell r="BW95" t="str">
            <v>REIT</v>
          </cell>
          <cell r="BX95" t="str">
            <v>Diversified</v>
          </cell>
          <cell r="BY95">
            <v>41809</v>
          </cell>
          <cell r="BZ95">
            <v>7.26</v>
          </cell>
          <cell r="CA95" t="str">
            <v>BBB-</v>
          </cell>
          <cell r="CB95">
            <v>26</v>
          </cell>
          <cell r="CC95" t="str">
            <v>REIT - Diversified</v>
          </cell>
          <cell r="CD95">
            <v>2</v>
          </cell>
          <cell r="CE95">
            <v>2</v>
          </cell>
          <cell r="CF95">
            <v>1</v>
          </cell>
          <cell r="CG95">
            <v>0</v>
          </cell>
          <cell r="CH95">
            <v>0</v>
          </cell>
          <cell r="CI95">
            <v>0.5</v>
          </cell>
          <cell r="CJ95">
            <v>0.5</v>
          </cell>
          <cell r="CK95">
            <v>0.5</v>
          </cell>
          <cell r="CL95">
            <v>0.6</v>
          </cell>
          <cell r="CM95">
            <v>0.6</v>
          </cell>
          <cell r="CN95">
            <v>20</v>
          </cell>
          <cell r="CP95" t="str">
            <v>COLONIAL</v>
          </cell>
          <cell r="CQ95" t="str">
            <v>6/23/2004</v>
          </cell>
          <cell r="CR95">
            <v>0</v>
          </cell>
          <cell r="CS95" t="str">
            <v>#N/A N Ap</v>
          </cell>
          <cell r="CT95">
            <v>1</v>
          </cell>
          <cell r="CU95">
            <v>0</v>
          </cell>
          <cell r="CV95" t="str">
            <v>Senior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38161</v>
          </cell>
          <cell r="DF95">
            <v>114</v>
          </cell>
          <cell r="DG95">
            <v>0</v>
          </cell>
          <cell r="DH95">
            <v>1</v>
          </cell>
          <cell r="DI95">
            <v>3000000</v>
          </cell>
          <cell r="DJ95">
            <v>114</v>
          </cell>
          <cell r="DK95">
            <v>2979000</v>
          </cell>
          <cell r="DL95">
            <v>2987333.3333333335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3000000</v>
          </cell>
          <cell r="DT95">
            <v>0</v>
          </cell>
          <cell r="DU95" t="b">
            <v>1</v>
          </cell>
          <cell r="DV95" t="str">
            <v>195891AG1 CORP</v>
          </cell>
          <cell r="DW95" t="str">
            <v>COLONIAL PROPERTIES TRST</v>
          </cell>
          <cell r="DX95" t="str">
            <v>COLONIAL PROPERTIES TRST</v>
          </cell>
          <cell r="DY95" t="str">
            <v>#N/A N Ap</v>
          </cell>
          <cell r="DZ95">
            <v>1</v>
          </cell>
          <cell r="EA95" t="str">
            <v>6/23/2004</v>
          </cell>
          <cell r="EB95">
            <v>6.25</v>
          </cell>
          <cell r="EC95" t="str">
            <v>#N/A N Ap</v>
          </cell>
          <cell r="ED95" t="str">
            <v>#N/A N Ap</v>
          </cell>
          <cell r="EE95" t="str">
            <v>Baa3</v>
          </cell>
          <cell r="EF95" t="str">
            <v>#N/A N Ap</v>
          </cell>
          <cell r="EG95" t="str">
            <v>BBB-</v>
          </cell>
          <cell r="EH95" t="str">
            <v>#N/A N Ap</v>
          </cell>
          <cell r="EI95" t="str">
            <v>BBB-</v>
          </cell>
          <cell r="EJ95" t="str">
            <v>#N/A N Ap</v>
          </cell>
          <cell r="EK95" t="str">
            <v>#N/A N Ap</v>
          </cell>
          <cell r="EL95" t="str">
            <v>#N/A N Ap</v>
          </cell>
          <cell r="EM95" t="str">
            <v>6/23/2004</v>
          </cell>
          <cell r="EN95" t="str">
            <v>12/15/2004</v>
          </cell>
          <cell r="EO95" t="str">
            <v>#N/A N Ap</v>
          </cell>
          <cell r="EP95" t="str">
            <v>#N/A N Ap</v>
          </cell>
          <cell r="EQ95" t="str">
            <v>6/15/2014</v>
          </cell>
          <cell r="ER95" t="str">
            <v>#N/A Fld</v>
          </cell>
          <cell r="ES95" t="str">
            <v>7/1/2004</v>
          </cell>
          <cell r="ET95" t="str">
            <v>#N/A N Ap</v>
          </cell>
          <cell r="EU95" t="str">
            <v>#N/A N Ap</v>
          </cell>
          <cell r="EV95" t="str">
            <v>#N/A N Ap</v>
          </cell>
          <cell r="EW95" t="str">
            <v>#N/A N Ap</v>
          </cell>
          <cell r="EY95" t="str">
            <v>7/1/2004</v>
          </cell>
          <cell r="EZ95">
            <v>0.13888888999999999</v>
          </cell>
          <cell r="FA95">
            <v>8</v>
          </cell>
          <cell r="FB95">
            <v>4166.6666999999998</v>
          </cell>
          <cell r="FC95">
            <v>38336</v>
          </cell>
          <cell r="FD95">
            <v>4</v>
          </cell>
          <cell r="FE95">
            <v>38336</v>
          </cell>
          <cell r="FF95">
            <v>0</v>
          </cell>
          <cell r="FG95">
            <v>38153</v>
          </cell>
          <cell r="FH95">
            <v>37970</v>
          </cell>
          <cell r="FI95">
            <v>16</v>
          </cell>
          <cell r="FJ95">
            <v>16</v>
          </cell>
          <cell r="FK95" t="b">
            <v>0</v>
          </cell>
          <cell r="FL95" t="str">
            <v>195891AG1</v>
          </cell>
          <cell r="FM95">
            <v>6.25E-2</v>
          </cell>
          <cell r="FN95">
            <v>8333.3333333333339</v>
          </cell>
          <cell r="FO95">
            <v>2979000</v>
          </cell>
          <cell r="FP95">
            <v>2987333.3333333335</v>
          </cell>
          <cell r="FQ95">
            <v>0</v>
          </cell>
          <cell r="FR95">
            <v>2979000</v>
          </cell>
          <cell r="FS95">
            <v>8333.3333333333339</v>
          </cell>
          <cell r="FT95">
            <v>0</v>
          </cell>
          <cell r="FU95">
            <v>0</v>
          </cell>
          <cell r="FX95">
            <v>610</v>
          </cell>
        </row>
        <row r="96">
          <cell r="A96">
            <v>89</v>
          </cell>
          <cell r="B96" t="str">
            <v>07383FE61</v>
          </cell>
          <cell r="C96" t="str">
            <v>BSCMS 2004-ESA J</v>
          </cell>
          <cell r="D96">
            <v>5000000</v>
          </cell>
          <cell r="E96">
            <v>1</v>
          </cell>
          <cell r="F96">
            <v>5000000</v>
          </cell>
          <cell r="G96">
            <v>1.2500000000000001E-2</v>
          </cell>
          <cell r="H96" t="str">
            <v>CMBS-LL</v>
          </cell>
          <cell r="I96" t="str">
            <v>Bullet</v>
          </cell>
          <cell r="J96">
            <v>155</v>
          </cell>
          <cell r="K96">
            <v>1.0000294000000001</v>
          </cell>
          <cell r="L96" t="str">
            <v>Baa3</v>
          </cell>
          <cell r="O96" t="str">
            <v>BBB-</v>
          </cell>
          <cell r="R96" t="str">
            <v>BBB-</v>
          </cell>
          <cell r="S96">
            <v>4.875</v>
          </cell>
          <cell r="T96" t="e">
            <v>#VALUE!</v>
          </cell>
          <cell r="U96">
            <v>6.875</v>
          </cell>
          <cell r="V96">
            <v>7.875</v>
          </cell>
          <cell r="W96">
            <v>12</v>
          </cell>
          <cell r="X96">
            <v>5.8169999999999999E-2</v>
          </cell>
          <cell r="Y96">
            <v>0</v>
          </cell>
          <cell r="Z96">
            <v>42504</v>
          </cell>
          <cell r="AB96">
            <v>4.75</v>
          </cell>
          <cell r="AC96">
            <v>4.875</v>
          </cell>
          <cell r="AD96">
            <v>5</v>
          </cell>
          <cell r="AE96">
            <v>5.9360000000000003E-2</v>
          </cell>
          <cell r="AF96">
            <v>5.9685000000000002E-2</v>
          </cell>
          <cell r="AG96">
            <v>6.0009999999999994E-2</v>
          </cell>
          <cell r="AH96">
            <v>4.9130090994231601E-3</v>
          </cell>
          <cell r="AI96">
            <v>0</v>
          </cell>
          <cell r="AJ96">
            <v>500</v>
          </cell>
          <cell r="AK96">
            <v>1</v>
          </cell>
          <cell r="AL96">
            <v>0</v>
          </cell>
          <cell r="AM96" t="str">
            <v>Baa3</v>
          </cell>
          <cell r="AN96">
            <v>23</v>
          </cell>
          <cell r="AO96" t="str">
            <v>ABS-CMBS Large Loan</v>
          </cell>
          <cell r="AP96" t="str">
            <v>ABS-CMBS Large Loan</v>
          </cell>
          <cell r="AQ96">
            <v>3.4000000000000002E-2</v>
          </cell>
          <cell r="AR96" t="str">
            <v>Baa3</v>
          </cell>
          <cell r="AS96" t="str">
            <v>Baa3</v>
          </cell>
          <cell r="AT96" t="str">
            <v>Baa3</v>
          </cell>
          <cell r="AU96">
            <v>0.3</v>
          </cell>
          <cell r="AV96">
            <v>610</v>
          </cell>
          <cell r="AW96">
            <v>1.6775000000000002E-2</v>
          </cell>
          <cell r="AX96">
            <v>2.3964285714285719E-2</v>
          </cell>
          <cell r="AY96">
            <v>2.3308230997540293E-2</v>
          </cell>
          <cell r="AZ96">
            <v>0</v>
          </cell>
          <cell r="BA96">
            <v>38167</v>
          </cell>
          <cell r="BB96" t="str">
            <v>BSCMS 2004-ESA</v>
          </cell>
          <cell r="BC96" t="str">
            <v>BSCMS</v>
          </cell>
          <cell r="BD96" t="str">
            <v>BBB-</v>
          </cell>
          <cell r="BE96">
            <v>610</v>
          </cell>
          <cell r="BF96">
            <v>54</v>
          </cell>
          <cell r="BG96" t="str">
            <v>CMBS (Large Loan, Single Borrower, and Single Property)</v>
          </cell>
          <cell r="BH96">
            <v>40725</v>
          </cell>
          <cell r="BI96" t="str">
            <v>BBB</v>
          </cell>
          <cell r="BJ96">
            <v>0.3</v>
          </cell>
          <cell r="BK96">
            <v>0.35</v>
          </cell>
          <cell r="BL96">
            <v>0.4</v>
          </cell>
          <cell r="BM96">
            <v>0.45</v>
          </cell>
          <cell r="BN96">
            <v>0.5</v>
          </cell>
          <cell r="BO96"/>
          <cell r="BP96" t="str">
            <v>BBB-</v>
          </cell>
          <cell r="BQ96">
            <v>7.26</v>
          </cell>
          <cell r="BR96">
            <v>1</v>
          </cell>
          <cell r="BS96">
            <v>81</v>
          </cell>
          <cell r="BT96" t="str">
            <v>IG</v>
          </cell>
          <cell r="BU96" t="str">
            <v>Sub</v>
          </cell>
          <cell r="BV96" t="str">
            <v>ABS Mezzanine IG ( &lt; 10%)</v>
          </cell>
          <cell r="BW96" t="str">
            <v>CMBS</v>
          </cell>
          <cell r="BX96" t="str">
            <v>Large Loan</v>
          </cell>
          <cell r="BY96">
            <v>39943.5</v>
          </cell>
          <cell r="BZ96">
            <v>7.26</v>
          </cell>
          <cell r="CA96" t="str">
            <v>BBB-</v>
          </cell>
          <cell r="CB96">
            <v>1</v>
          </cell>
          <cell r="CC96" t="str">
            <v>CMBS - Large Loan</v>
          </cell>
          <cell r="CD96">
            <v>2</v>
          </cell>
          <cell r="CE96">
            <v>2</v>
          </cell>
          <cell r="CF96">
            <v>1</v>
          </cell>
          <cell r="CG96">
            <v>0</v>
          </cell>
          <cell r="CH96">
            <v>0</v>
          </cell>
          <cell r="CI96">
            <v>0.2</v>
          </cell>
          <cell r="CJ96">
            <v>0.2</v>
          </cell>
          <cell r="CK96">
            <v>0.3</v>
          </cell>
          <cell r="CL96">
            <v>0.4</v>
          </cell>
          <cell r="CM96">
            <v>0.4</v>
          </cell>
          <cell r="CN96">
            <v>20</v>
          </cell>
          <cell r="CP96" t="str">
            <v>BSCMS</v>
          </cell>
          <cell r="CQ96" t="str">
            <v>6/29/2004</v>
          </cell>
          <cell r="CR96" t="str">
            <v>Bank of America</v>
          </cell>
          <cell r="CS96" t="str">
            <v>BOA</v>
          </cell>
          <cell r="CT96">
            <v>1</v>
          </cell>
          <cell r="CU96">
            <v>0</v>
          </cell>
          <cell r="CV96" t="str">
            <v>Sub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38167</v>
          </cell>
          <cell r="DF96">
            <v>155</v>
          </cell>
          <cell r="DG96">
            <v>0</v>
          </cell>
          <cell r="DH96">
            <v>1</v>
          </cell>
          <cell r="DI96">
            <v>5000000</v>
          </cell>
          <cell r="DJ96">
            <v>155</v>
          </cell>
          <cell r="DK96">
            <v>5000147</v>
          </cell>
          <cell r="DL96">
            <v>5013881.583333333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5000000</v>
          </cell>
          <cell r="DT96">
            <v>0</v>
          </cell>
          <cell r="DU96" t="b">
            <v>1</v>
          </cell>
          <cell r="DV96" t="str">
            <v>07383FE61 MTGE</v>
          </cell>
          <cell r="DW96" t="str">
            <v>BSCMS 2004-ESA J</v>
          </cell>
          <cell r="DX96" t="str">
            <v>BEAR STEARNS COMMERCIAL MORTGAGE SECURITIES INC.</v>
          </cell>
          <cell r="DY96">
            <v>3.4</v>
          </cell>
          <cell r="DZ96">
            <v>1</v>
          </cell>
          <cell r="EA96" t="str">
            <v>6/29/2004</v>
          </cell>
          <cell r="EB96">
            <v>5.8170000000000002</v>
          </cell>
          <cell r="EC96" t="str">
            <v>#N/A N Ap</v>
          </cell>
          <cell r="ED96" t="str">
            <v>BOA</v>
          </cell>
          <cell r="EE96" t="str">
            <v>Baa3</v>
          </cell>
          <cell r="EF96" t="str">
            <v>#N/A N Ap</v>
          </cell>
          <cell r="EG96" t="str">
            <v>BBB-</v>
          </cell>
          <cell r="EH96" t="str">
            <v>#N/A N Ap</v>
          </cell>
          <cell r="EI96" t="str">
            <v>BBB-</v>
          </cell>
          <cell r="EJ96" t="str">
            <v>#N/A N Ap</v>
          </cell>
          <cell r="EK96" t="str">
            <v>6/30/2004</v>
          </cell>
          <cell r="EL96" t="str">
            <v>0 DAYS</v>
          </cell>
          <cell r="EM96" t="str">
            <v>#N/A N Ap</v>
          </cell>
          <cell r="EN96" t="str">
            <v>7/14/2004</v>
          </cell>
          <cell r="EO96" t="str">
            <v>#N/A N Ap</v>
          </cell>
          <cell r="EP96" t="str">
            <v>#N/A N Ap</v>
          </cell>
          <cell r="EQ96" t="str">
            <v>5/14/2016</v>
          </cell>
          <cell r="ER96" t="str">
            <v>#N/A Fld</v>
          </cell>
          <cell r="ES96" t="str">
            <v>7/1/2004</v>
          </cell>
          <cell r="ET96" t="str">
            <v>#N/A N.A.</v>
          </cell>
          <cell r="EU96" t="str">
            <v>#N/A N Ap</v>
          </cell>
          <cell r="EV96" t="str">
            <v>#N/A N Ap</v>
          </cell>
          <cell r="EW96" t="str">
            <v>To Worst</v>
          </cell>
          <cell r="EY96" t="str">
            <v>7/1/2004</v>
          </cell>
          <cell r="EZ96">
            <v>3.2316699999999997E-2</v>
          </cell>
          <cell r="FA96">
            <v>2</v>
          </cell>
          <cell r="FB96">
            <v>1615.8349999999998</v>
          </cell>
          <cell r="FC96">
            <v>38182</v>
          </cell>
          <cell r="FD96">
            <v>4</v>
          </cell>
          <cell r="FE96">
            <v>38182</v>
          </cell>
          <cell r="FF96">
            <v>0</v>
          </cell>
          <cell r="FG96">
            <v>38152</v>
          </cell>
          <cell r="FH96">
            <v>38121</v>
          </cell>
          <cell r="FI96">
            <v>17</v>
          </cell>
          <cell r="FJ96">
            <v>17</v>
          </cell>
          <cell r="FK96" t="b">
            <v>0</v>
          </cell>
          <cell r="FL96" t="str">
            <v>07383FE61</v>
          </cell>
          <cell r="FM96">
            <v>5.8169999999999999E-2</v>
          </cell>
          <cell r="FN96">
            <v>13734.583333333332</v>
          </cell>
          <cell r="FO96">
            <v>5000147</v>
          </cell>
          <cell r="FP96">
            <v>5013881.583333333</v>
          </cell>
          <cell r="FQ96">
            <v>0</v>
          </cell>
          <cell r="FR96">
            <v>5000147</v>
          </cell>
          <cell r="FS96">
            <v>13734.583333333332</v>
          </cell>
          <cell r="FT96">
            <v>0</v>
          </cell>
          <cell r="FU96">
            <v>0</v>
          </cell>
          <cell r="FX96">
            <v>610</v>
          </cell>
        </row>
        <row r="97">
          <cell r="FE97">
            <v>151398570</v>
          </cell>
          <cell r="FF97">
            <v>153027200</v>
          </cell>
        </row>
      </sheetData>
      <sheetData sheetId="13" refreshError="1">
        <row r="1">
          <cell r="E1">
            <v>0.11889818284056192</v>
          </cell>
        </row>
        <row r="3">
          <cell r="F3">
            <v>0</v>
          </cell>
          <cell r="G3">
            <v>0</v>
          </cell>
          <cell r="H3">
            <v>0</v>
          </cell>
          <cell r="V3">
            <v>0</v>
          </cell>
        </row>
        <row r="4">
          <cell r="F4" t="e">
            <v>#DIV/0!</v>
          </cell>
          <cell r="H4" t="e">
            <v>#DIV/0!</v>
          </cell>
          <cell r="V4">
            <v>0</v>
          </cell>
        </row>
        <row r="5">
          <cell r="F5">
            <v>1.4432899320127035E-15</v>
          </cell>
          <cell r="H5">
            <v>1.4432899320127035E-15</v>
          </cell>
          <cell r="FZ5">
            <v>0.97135893734253598</v>
          </cell>
        </row>
        <row r="6">
          <cell r="F6">
            <v>0</v>
          </cell>
          <cell r="H6">
            <v>0</v>
          </cell>
        </row>
        <row r="7">
          <cell r="F7">
            <v>5.5511151231257827E-16</v>
          </cell>
          <cell r="H7">
            <v>5.5511151231257827E-16</v>
          </cell>
        </row>
        <row r="8">
          <cell r="F8">
            <v>6.6613381477509392E-16</v>
          </cell>
          <cell r="H8">
            <v>6.6613381477509392E-16</v>
          </cell>
        </row>
        <row r="9">
          <cell r="F9">
            <v>0</v>
          </cell>
          <cell r="H9">
            <v>0</v>
          </cell>
          <cell r="L9">
            <v>0</v>
          </cell>
          <cell r="HH9">
            <v>0</v>
          </cell>
        </row>
        <row r="10">
          <cell r="F10">
            <v>0</v>
          </cell>
          <cell r="H10">
            <v>0</v>
          </cell>
        </row>
        <row r="12">
          <cell r="Q12">
            <v>400000000</v>
          </cell>
        </row>
        <row r="18">
          <cell r="B18" t="str">
            <v>WAL</v>
          </cell>
        </row>
        <row r="22">
          <cell r="K22" t="str">
            <v>Floating</v>
          </cell>
        </row>
        <row r="27">
          <cell r="F27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0.5</v>
          </cell>
        </row>
        <row r="34">
          <cell r="E34">
            <v>0</v>
          </cell>
        </row>
        <row r="36">
          <cell r="I36">
            <v>-3290093.1748015955</v>
          </cell>
        </row>
        <row r="38">
          <cell r="E38">
            <v>0</v>
          </cell>
          <cell r="I38">
            <v>1</v>
          </cell>
        </row>
        <row r="41">
          <cell r="J41" t="str">
            <v>N</v>
          </cell>
        </row>
        <row r="42">
          <cell r="E42">
            <v>1</v>
          </cell>
          <cell r="J42">
            <v>9.47265625E-2</v>
          </cell>
        </row>
        <row r="43">
          <cell r="I43">
            <v>1.3400000000000001E-6</v>
          </cell>
          <cell r="J43">
            <v>30</v>
          </cell>
        </row>
        <row r="47">
          <cell r="E47">
            <v>38169</v>
          </cell>
          <cell r="J47">
            <v>0</v>
          </cell>
        </row>
        <row r="48">
          <cell r="J48">
            <v>0</v>
          </cell>
        </row>
        <row r="50">
          <cell r="F50">
            <v>12</v>
          </cell>
          <cell r="J50" t="str">
            <v>Y</v>
          </cell>
        </row>
        <row r="51">
          <cell r="J51">
            <v>1</v>
          </cell>
        </row>
        <row r="52">
          <cell r="E52">
            <v>0.18</v>
          </cell>
          <cell r="J52">
            <v>141</v>
          </cell>
        </row>
        <row r="53">
          <cell r="J53">
            <v>12</v>
          </cell>
        </row>
        <row r="54">
          <cell r="E54">
            <v>1</v>
          </cell>
          <cell r="J54">
            <v>1</v>
          </cell>
        </row>
        <row r="57">
          <cell r="E57">
            <v>-2E-3</v>
          </cell>
          <cell r="J57">
            <v>0</v>
          </cell>
        </row>
        <row r="58">
          <cell r="E58">
            <v>0</v>
          </cell>
        </row>
        <row r="60">
          <cell r="E60">
            <v>1</v>
          </cell>
        </row>
        <row r="63">
          <cell r="E63">
            <v>3</v>
          </cell>
        </row>
        <row r="72">
          <cell r="E72">
            <v>0</v>
          </cell>
          <cell r="J72">
            <v>0</v>
          </cell>
        </row>
        <row r="73">
          <cell r="E73">
            <v>1.0469999999999999</v>
          </cell>
          <cell r="J73">
            <v>0.35</v>
          </cell>
        </row>
        <row r="84">
          <cell r="E84">
            <v>0</v>
          </cell>
          <cell r="J84">
            <v>0.01</v>
          </cell>
        </row>
        <row r="85">
          <cell r="E85">
            <v>0.5</v>
          </cell>
        </row>
        <row r="89">
          <cell r="D89">
            <v>6</v>
          </cell>
        </row>
        <row r="148">
          <cell r="E148">
            <v>0.1</v>
          </cell>
          <cell r="G148">
            <v>1</v>
          </cell>
          <cell r="H148">
            <v>2.5000000000000001E-2</v>
          </cell>
        </row>
        <row r="149">
          <cell r="G149">
            <v>1.25</v>
          </cell>
          <cell r="H149">
            <v>2.5000000000000001E-2</v>
          </cell>
        </row>
        <row r="150">
          <cell r="G150">
            <v>1.5</v>
          </cell>
          <cell r="H150">
            <v>2.5000000000000001E-2</v>
          </cell>
        </row>
        <row r="151">
          <cell r="G151">
            <v>1.75</v>
          </cell>
          <cell r="H151">
            <v>2.5000000000000001E-2</v>
          </cell>
        </row>
        <row r="152">
          <cell r="G152">
            <v>2</v>
          </cell>
          <cell r="H152">
            <v>2.5000000000000001E-2</v>
          </cell>
        </row>
        <row r="153">
          <cell r="G153">
            <v>2.25</v>
          </cell>
          <cell r="H153">
            <v>2.5000000000000001E-2</v>
          </cell>
        </row>
        <row r="154">
          <cell r="G154">
            <v>2.5</v>
          </cell>
          <cell r="H154">
            <v>2.5000000000000001E-2</v>
          </cell>
        </row>
        <row r="155">
          <cell r="G155">
            <v>2.75</v>
          </cell>
          <cell r="H155">
            <v>2.5000000000000001E-2</v>
          </cell>
        </row>
        <row r="156">
          <cell r="G156">
            <v>3</v>
          </cell>
          <cell r="H156">
            <v>2.5000000000000001E-2</v>
          </cell>
        </row>
        <row r="157">
          <cell r="G157">
            <v>3.25</v>
          </cell>
          <cell r="H157">
            <v>2.5000000000000001E-2</v>
          </cell>
        </row>
        <row r="158">
          <cell r="G158">
            <v>3.5</v>
          </cell>
          <cell r="H158">
            <v>2.5000000000000001E-2</v>
          </cell>
        </row>
        <row r="159">
          <cell r="G159">
            <v>3.75</v>
          </cell>
          <cell r="H159">
            <v>2.5000000000000001E-2</v>
          </cell>
        </row>
        <row r="160">
          <cell r="G160">
            <v>4</v>
          </cell>
          <cell r="H160">
            <v>2.5000000000000001E-2</v>
          </cell>
        </row>
        <row r="161">
          <cell r="G161">
            <v>4.25</v>
          </cell>
          <cell r="H161">
            <v>2.5000000000000001E-2</v>
          </cell>
        </row>
        <row r="162">
          <cell r="G162">
            <v>4.5</v>
          </cell>
          <cell r="H162">
            <v>2.5000000000000001E-2</v>
          </cell>
        </row>
        <row r="163">
          <cell r="G163">
            <v>4.75</v>
          </cell>
          <cell r="H163">
            <v>2.5000000000000001E-2</v>
          </cell>
        </row>
        <row r="164">
          <cell r="G164">
            <v>5</v>
          </cell>
          <cell r="H164">
            <v>2.5000000000000001E-2</v>
          </cell>
        </row>
        <row r="165">
          <cell r="G165">
            <v>5.25</v>
          </cell>
          <cell r="H165">
            <v>2.5000000000000001E-2</v>
          </cell>
        </row>
        <row r="166">
          <cell r="G166">
            <v>5.5</v>
          </cell>
          <cell r="H166">
            <v>2.5000000000000001E-2</v>
          </cell>
        </row>
        <row r="167">
          <cell r="G167">
            <v>5.75</v>
          </cell>
          <cell r="H167">
            <v>2.5000000000000001E-2</v>
          </cell>
        </row>
        <row r="168">
          <cell r="G168">
            <v>6</v>
          </cell>
          <cell r="H168">
            <v>0.125</v>
          </cell>
        </row>
        <row r="169">
          <cell r="G169">
            <v>6.25</v>
          </cell>
          <cell r="H169">
            <v>0.125</v>
          </cell>
        </row>
        <row r="170">
          <cell r="G170">
            <v>6.5</v>
          </cell>
          <cell r="H170">
            <v>0.125</v>
          </cell>
        </row>
        <row r="171">
          <cell r="G171">
            <v>6.75</v>
          </cell>
          <cell r="H171">
            <v>0.125</v>
          </cell>
        </row>
        <row r="342">
          <cell r="I3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>
        <row r="7">
          <cell r="FC7">
            <v>1</v>
          </cell>
        </row>
        <row r="8">
          <cell r="EQ8" t="str">
            <v>9/25/2043</v>
          </cell>
        </row>
        <row r="12">
          <cell r="BC12">
            <v>0</v>
          </cell>
          <cell r="BD12">
            <v>0</v>
          </cell>
          <cell r="BE12">
            <v>0</v>
          </cell>
          <cell r="ES12">
            <v>661766.83973416837</v>
          </cell>
          <cell r="FE12">
            <v>292886000</v>
          </cell>
          <cell r="FF12">
            <v>291886000</v>
          </cell>
        </row>
        <row r="13">
          <cell r="FE13">
            <v>292410000</v>
          </cell>
          <cell r="FF13">
            <v>291377000</v>
          </cell>
        </row>
        <row r="14">
          <cell r="FE14">
            <v>292391000</v>
          </cell>
          <cell r="FF14">
            <v>291358000</v>
          </cell>
        </row>
        <row r="15">
          <cell r="FE15">
            <v>292369000</v>
          </cell>
          <cell r="FF15">
            <v>291334000</v>
          </cell>
        </row>
        <row r="16">
          <cell r="FE16">
            <v>292344000</v>
          </cell>
          <cell r="FF16">
            <v>291308000</v>
          </cell>
        </row>
        <row r="17">
          <cell r="FE17">
            <v>292195000</v>
          </cell>
          <cell r="FF17">
            <v>291149000</v>
          </cell>
          <cell r="FG17">
            <v>5.1235005777270061E-2</v>
          </cell>
        </row>
        <row r="18">
          <cell r="FE18">
            <v>292065000</v>
          </cell>
          <cell r="FF18">
            <v>291017000</v>
          </cell>
          <cell r="FG18">
            <v>5.1235005777270061E-2</v>
          </cell>
        </row>
        <row r="19">
          <cell r="FE19">
            <v>291930000</v>
          </cell>
          <cell r="FF19">
            <v>290882000</v>
          </cell>
        </row>
        <row r="20">
          <cell r="FE20">
            <v>291800000</v>
          </cell>
          <cell r="FF20">
            <v>290750000</v>
          </cell>
        </row>
        <row r="21">
          <cell r="FE21">
            <v>291547000</v>
          </cell>
          <cell r="FF21">
            <v>290488000</v>
          </cell>
        </row>
        <row r="22">
          <cell r="FE22">
            <v>291436000</v>
          </cell>
          <cell r="FF22">
            <v>290375000</v>
          </cell>
        </row>
        <row r="23">
          <cell r="FE23">
            <v>291324000</v>
          </cell>
          <cell r="FF23">
            <v>290262000</v>
          </cell>
        </row>
        <row r="24">
          <cell r="FE24">
            <v>291213000</v>
          </cell>
          <cell r="FF24">
            <v>290149000</v>
          </cell>
        </row>
        <row r="25">
          <cell r="FE25">
            <v>291102000</v>
          </cell>
          <cell r="FF25">
            <v>290037000</v>
          </cell>
        </row>
        <row r="26">
          <cell r="FE26">
            <v>290990000</v>
          </cell>
          <cell r="FF26">
            <v>289924000</v>
          </cell>
        </row>
        <row r="27">
          <cell r="FE27">
            <v>290514000</v>
          </cell>
          <cell r="FF27">
            <v>289422000</v>
          </cell>
        </row>
        <row r="28">
          <cell r="FE28">
            <v>290403000</v>
          </cell>
          <cell r="FF28">
            <v>289310000</v>
          </cell>
        </row>
        <row r="29">
          <cell r="FE29">
            <v>284488120</v>
          </cell>
          <cell r="FF29">
            <v>283415020</v>
          </cell>
        </row>
        <row r="30">
          <cell r="FE30">
            <v>284381300</v>
          </cell>
          <cell r="FF30">
            <v>283307220</v>
          </cell>
        </row>
        <row r="31">
          <cell r="FE31">
            <v>284271540</v>
          </cell>
          <cell r="FF31">
            <v>283196480</v>
          </cell>
        </row>
        <row r="32">
          <cell r="FE32">
            <v>284165700</v>
          </cell>
          <cell r="FF32">
            <v>283088680</v>
          </cell>
        </row>
        <row r="33">
          <cell r="FE33">
            <v>284057900</v>
          </cell>
          <cell r="FF33">
            <v>282979900</v>
          </cell>
        </row>
        <row r="34">
          <cell r="FE34">
            <v>283952060</v>
          </cell>
          <cell r="FF34">
            <v>282873080</v>
          </cell>
        </row>
        <row r="35">
          <cell r="FE35">
            <v>283845240</v>
          </cell>
          <cell r="FF35">
            <v>282764300</v>
          </cell>
        </row>
        <row r="36">
          <cell r="FE36">
            <v>283739400</v>
          </cell>
          <cell r="FF36">
            <v>282657480</v>
          </cell>
        </row>
        <row r="37">
          <cell r="FE37">
            <v>276774540</v>
          </cell>
          <cell r="FF37">
            <v>275690660</v>
          </cell>
        </row>
        <row r="38">
          <cell r="FE38">
            <v>276667720</v>
          </cell>
          <cell r="FF38">
            <v>275582860</v>
          </cell>
        </row>
        <row r="39">
          <cell r="FE39">
            <v>276562860</v>
          </cell>
          <cell r="FF39">
            <v>275477020</v>
          </cell>
        </row>
        <row r="40">
          <cell r="FE40">
            <v>276461920</v>
          </cell>
          <cell r="FF40">
            <v>275374120</v>
          </cell>
        </row>
        <row r="41">
          <cell r="FE41">
            <v>276360980</v>
          </cell>
          <cell r="FF41">
            <v>275272200</v>
          </cell>
        </row>
        <row r="42">
          <cell r="FE42">
            <v>276261020</v>
          </cell>
          <cell r="FF42">
            <v>275171260</v>
          </cell>
        </row>
        <row r="43">
          <cell r="FE43">
            <v>276157140</v>
          </cell>
          <cell r="FF43">
            <v>275065420</v>
          </cell>
        </row>
        <row r="44">
          <cell r="FE44">
            <v>276067960</v>
          </cell>
          <cell r="FF44">
            <v>274976240</v>
          </cell>
        </row>
        <row r="45">
          <cell r="FE45">
            <v>275983680</v>
          </cell>
          <cell r="FF45">
            <v>274890980</v>
          </cell>
        </row>
        <row r="46">
          <cell r="FE46">
            <v>275751420</v>
          </cell>
          <cell r="FF46">
            <v>274658720</v>
          </cell>
        </row>
        <row r="47">
          <cell r="FE47">
            <v>275675960</v>
          </cell>
          <cell r="FF47">
            <v>274583260</v>
          </cell>
        </row>
        <row r="48">
          <cell r="FE48">
            <v>275610300</v>
          </cell>
          <cell r="FF48">
            <v>274517600</v>
          </cell>
        </row>
        <row r="49">
          <cell r="FE49">
            <v>275565220</v>
          </cell>
          <cell r="FF49">
            <v>274472520</v>
          </cell>
        </row>
        <row r="50">
          <cell r="FE50">
            <v>275532880</v>
          </cell>
          <cell r="FF50">
            <v>274440180</v>
          </cell>
        </row>
        <row r="51">
          <cell r="FE51">
            <v>275507400</v>
          </cell>
          <cell r="FF51">
            <v>274414700</v>
          </cell>
        </row>
        <row r="52">
          <cell r="FE52">
            <v>273925680</v>
          </cell>
          <cell r="FF52">
            <v>273237720</v>
          </cell>
        </row>
        <row r="53">
          <cell r="FE53">
            <v>273743400</v>
          </cell>
          <cell r="FF53">
            <v>273069160</v>
          </cell>
        </row>
        <row r="54">
          <cell r="FE54">
            <v>273662060</v>
          </cell>
          <cell r="FF54">
            <v>273002520</v>
          </cell>
        </row>
        <row r="55">
          <cell r="FE55">
            <v>273570920</v>
          </cell>
          <cell r="FF55">
            <v>272928040</v>
          </cell>
        </row>
        <row r="56">
          <cell r="FE56">
            <v>273489580</v>
          </cell>
          <cell r="FF56">
            <v>272861400</v>
          </cell>
        </row>
        <row r="57">
          <cell r="FE57">
            <v>272497820</v>
          </cell>
          <cell r="FF57">
            <v>271884340</v>
          </cell>
        </row>
        <row r="58">
          <cell r="FE58">
            <v>272079360</v>
          </cell>
          <cell r="FF58">
            <v>271480580</v>
          </cell>
        </row>
        <row r="59">
          <cell r="FE59">
            <v>271910800</v>
          </cell>
          <cell r="FF59">
            <v>271326720</v>
          </cell>
        </row>
        <row r="60">
          <cell r="FE60">
            <v>271805940</v>
          </cell>
          <cell r="FF60">
            <v>271237540</v>
          </cell>
        </row>
        <row r="61">
          <cell r="FE61">
            <v>270721080</v>
          </cell>
          <cell r="FF61">
            <v>270168360</v>
          </cell>
        </row>
        <row r="62">
          <cell r="FE62">
            <v>270609360</v>
          </cell>
          <cell r="FF62">
            <v>270072320</v>
          </cell>
        </row>
        <row r="63">
          <cell r="FE63">
            <v>270503520</v>
          </cell>
          <cell r="FF63">
            <v>269981180</v>
          </cell>
        </row>
        <row r="64">
          <cell r="FE64">
            <v>270390820</v>
          </cell>
          <cell r="FF64">
            <v>269884160</v>
          </cell>
        </row>
        <row r="65">
          <cell r="FE65">
            <v>270201680</v>
          </cell>
          <cell r="FF65">
            <v>269710700</v>
          </cell>
        </row>
        <row r="66">
          <cell r="FE66">
            <v>270021360</v>
          </cell>
          <cell r="FF66">
            <v>269545080</v>
          </cell>
        </row>
        <row r="67">
          <cell r="FE67">
            <v>269800860</v>
          </cell>
          <cell r="FF67">
            <v>269343200</v>
          </cell>
        </row>
        <row r="68">
          <cell r="FE68">
            <v>254294320</v>
          </cell>
          <cell r="FF68">
            <v>253852340</v>
          </cell>
        </row>
        <row r="69">
          <cell r="FE69">
            <v>249056220</v>
          </cell>
          <cell r="FF69">
            <v>247649920</v>
          </cell>
        </row>
        <row r="70">
          <cell r="FE70">
            <v>247918440</v>
          </cell>
          <cell r="FF70">
            <v>246528800</v>
          </cell>
        </row>
        <row r="71">
          <cell r="FE71">
            <v>246813980</v>
          </cell>
          <cell r="FF71">
            <v>245440020</v>
          </cell>
        </row>
        <row r="72">
          <cell r="FE72">
            <v>245691880</v>
          </cell>
          <cell r="FF72">
            <v>244334580</v>
          </cell>
        </row>
        <row r="73">
          <cell r="FE73">
            <v>244895140</v>
          </cell>
          <cell r="FF73">
            <v>243553520</v>
          </cell>
        </row>
        <row r="74">
          <cell r="FE74">
            <v>244711880</v>
          </cell>
          <cell r="FF74">
            <v>243386920</v>
          </cell>
        </row>
        <row r="75">
          <cell r="FE75">
            <v>242576460</v>
          </cell>
          <cell r="FF75">
            <v>241268160</v>
          </cell>
        </row>
        <row r="76">
          <cell r="FE76">
            <v>242395160</v>
          </cell>
          <cell r="FF76">
            <v>241104500</v>
          </cell>
        </row>
        <row r="77">
          <cell r="FE77">
            <v>242214840</v>
          </cell>
          <cell r="FF77">
            <v>240939860</v>
          </cell>
        </row>
        <row r="78">
          <cell r="FE78">
            <v>242036480</v>
          </cell>
          <cell r="FF78">
            <v>240778160</v>
          </cell>
        </row>
        <row r="79">
          <cell r="FE79">
            <v>241842440</v>
          </cell>
          <cell r="FF79">
            <v>240602740</v>
          </cell>
        </row>
        <row r="80">
          <cell r="FE80">
            <v>241658200</v>
          </cell>
          <cell r="FF80">
            <v>240435160</v>
          </cell>
        </row>
        <row r="81">
          <cell r="FE81">
            <v>241472000</v>
          </cell>
          <cell r="FF81">
            <v>240266600</v>
          </cell>
        </row>
        <row r="82">
          <cell r="FE82">
            <v>234569860</v>
          </cell>
          <cell r="FF82">
            <v>233493820</v>
          </cell>
        </row>
        <row r="83">
          <cell r="FE83">
            <v>226719080</v>
          </cell>
          <cell r="FF83">
            <v>225660680</v>
          </cell>
        </row>
        <row r="84">
          <cell r="FE84">
            <v>226561300</v>
          </cell>
          <cell r="FF84">
            <v>225519560</v>
          </cell>
        </row>
        <row r="85">
          <cell r="FE85">
            <v>224092310</v>
          </cell>
          <cell r="FF85">
            <v>223078660</v>
          </cell>
        </row>
        <row r="86">
          <cell r="FE86">
            <v>218107410</v>
          </cell>
          <cell r="FF86">
            <v>217111220</v>
          </cell>
        </row>
        <row r="87">
          <cell r="FE87">
            <v>205124930</v>
          </cell>
          <cell r="FF87">
            <v>204146200</v>
          </cell>
        </row>
        <row r="88">
          <cell r="FE88">
            <v>202550550</v>
          </cell>
          <cell r="FF88">
            <v>201590250</v>
          </cell>
        </row>
        <row r="89">
          <cell r="FE89">
            <v>202385650</v>
          </cell>
          <cell r="FF89">
            <v>201442810</v>
          </cell>
        </row>
        <row r="90">
          <cell r="FE90">
            <v>193010600</v>
          </cell>
          <cell r="FF90">
            <v>192084250</v>
          </cell>
        </row>
        <row r="91">
          <cell r="FE91">
            <v>192837940</v>
          </cell>
          <cell r="FF91">
            <v>191931960</v>
          </cell>
        </row>
        <row r="92">
          <cell r="FE92">
            <v>173474800</v>
          </cell>
          <cell r="FF92">
            <v>175011280</v>
          </cell>
        </row>
        <row r="93">
          <cell r="FE93">
            <v>171367960</v>
          </cell>
          <cell r="FF93">
            <v>172922870</v>
          </cell>
        </row>
        <row r="94">
          <cell r="FE94">
            <v>163542000</v>
          </cell>
          <cell r="FF94">
            <v>165114370</v>
          </cell>
        </row>
        <row r="95">
          <cell r="FE95">
            <v>163369340</v>
          </cell>
          <cell r="FF95">
            <v>164961110</v>
          </cell>
        </row>
        <row r="96">
          <cell r="FE96">
            <v>151564440</v>
          </cell>
          <cell r="FF96">
            <v>153174640</v>
          </cell>
        </row>
        <row r="97">
          <cell r="FE97">
            <v>151398570</v>
          </cell>
          <cell r="FF97">
            <v>153027200</v>
          </cell>
        </row>
        <row r="98">
          <cell r="FE98">
            <v>148008420</v>
          </cell>
          <cell r="FF98">
            <v>149655480</v>
          </cell>
        </row>
        <row r="99">
          <cell r="FE99">
            <v>147714510</v>
          </cell>
          <cell r="FF99">
            <v>149380970</v>
          </cell>
        </row>
        <row r="100">
          <cell r="FE100">
            <v>146902620</v>
          </cell>
          <cell r="FF100">
            <v>148587510</v>
          </cell>
        </row>
        <row r="101">
          <cell r="FE101">
            <v>144842340</v>
          </cell>
          <cell r="FF101">
            <v>146545660</v>
          </cell>
        </row>
        <row r="102">
          <cell r="FE102">
            <v>140238720</v>
          </cell>
          <cell r="FF102">
            <v>141961440</v>
          </cell>
        </row>
        <row r="103">
          <cell r="FE103">
            <v>136741870</v>
          </cell>
          <cell r="FF103">
            <v>139166870</v>
          </cell>
        </row>
        <row r="104">
          <cell r="FE104">
            <v>133358510</v>
          </cell>
          <cell r="FF104">
            <v>135783510</v>
          </cell>
        </row>
        <row r="105">
          <cell r="FE105">
            <v>131911270</v>
          </cell>
          <cell r="FF105">
            <v>134336270</v>
          </cell>
        </row>
        <row r="106">
          <cell r="FE106">
            <v>131114900</v>
          </cell>
          <cell r="FF106">
            <v>133539900</v>
          </cell>
        </row>
        <row r="107">
          <cell r="FE107">
            <v>129529920</v>
          </cell>
          <cell r="FF107">
            <v>131934550</v>
          </cell>
        </row>
        <row r="108">
          <cell r="FE108">
            <v>124953460</v>
          </cell>
          <cell r="FF108">
            <v>127321230</v>
          </cell>
        </row>
        <row r="109">
          <cell r="FE109">
            <v>123810800</v>
          </cell>
          <cell r="FF109">
            <v>126141710</v>
          </cell>
        </row>
        <row r="110">
          <cell r="FE110">
            <v>122689480</v>
          </cell>
          <cell r="FF110">
            <v>124982560</v>
          </cell>
        </row>
        <row r="111">
          <cell r="FE111">
            <v>119255680</v>
          </cell>
          <cell r="FF111">
            <v>121509960</v>
          </cell>
        </row>
        <row r="112">
          <cell r="FE112">
            <v>114874190</v>
          </cell>
          <cell r="FF112">
            <v>117090640</v>
          </cell>
        </row>
        <row r="113">
          <cell r="FE113">
            <v>106492420</v>
          </cell>
          <cell r="FF113">
            <v>108671040</v>
          </cell>
        </row>
        <row r="114">
          <cell r="FE114">
            <v>101665700</v>
          </cell>
          <cell r="FF114">
            <v>103805520</v>
          </cell>
        </row>
        <row r="115">
          <cell r="FE115">
            <v>98553940</v>
          </cell>
          <cell r="FF115">
            <v>100653990</v>
          </cell>
        </row>
        <row r="116">
          <cell r="FE116">
            <v>98351210</v>
          </cell>
          <cell r="FF116">
            <v>100412460</v>
          </cell>
        </row>
        <row r="117">
          <cell r="FE117">
            <v>98151390</v>
          </cell>
          <cell r="FF117">
            <v>100172870</v>
          </cell>
        </row>
        <row r="118">
          <cell r="FE118">
            <v>97953510</v>
          </cell>
          <cell r="FF118">
            <v>99935220</v>
          </cell>
        </row>
        <row r="119">
          <cell r="FE119">
            <v>97743990</v>
          </cell>
          <cell r="FF119">
            <v>99685930</v>
          </cell>
        </row>
        <row r="120">
          <cell r="FE120">
            <v>92692230</v>
          </cell>
          <cell r="FF120">
            <v>94594400</v>
          </cell>
        </row>
        <row r="121">
          <cell r="FE121">
            <v>92490470</v>
          </cell>
          <cell r="FF121">
            <v>94351900</v>
          </cell>
        </row>
        <row r="122">
          <cell r="FE122">
            <v>87202030</v>
          </cell>
          <cell r="FF122">
            <v>89022720</v>
          </cell>
        </row>
        <row r="123">
          <cell r="FE123">
            <v>70726580</v>
          </cell>
          <cell r="FF123">
            <v>72038020</v>
          </cell>
        </row>
        <row r="124">
          <cell r="FE124">
            <v>66648700</v>
          </cell>
          <cell r="FF124">
            <v>67930070</v>
          </cell>
        </row>
        <row r="125">
          <cell r="FE125">
            <v>62922930</v>
          </cell>
          <cell r="FF125">
            <v>64173260</v>
          </cell>
        </row>
        <row r="126">
          <cell r="FE126">
            <v>53463490</v>
          </cell>
          <cell r="FF126">
            <v>54683750</v>
          </cell>
        </row>
        <row r="127">
          <cell r="FE127">
            <v>35907460</v>
          </cell>
          <cell r="FF127">
            <v>37520570</v>
          </cell>
        </row>
        <row r="128">
          <cell r="FE128">
            <v>20176000</v>
          </cell>
          <cell r="FF128">
            <v>21747400</v>
          </cell>
        </row>
        <row r="129">
          <cell r="FE129">
            <v>19970360</v>
          </cell>
          <cell r="FF129">
            <v>21499080</v>
          </cell>
        </row>
        <row r="130">
          <cell r="FE130">
            <v>3382390</v>
          </cell>
          <cell r="FF130">
            <v>1898290</v>
          </cell>
        </row>
        <row r="131">
          <cell r="FE131">
            <v>3259200</v>
          </cell>
          <cell r="FF131">
            <v>1856580</v>
          </cell>
        </row>
        <row r="132">
          <cell r="FE132">
            <v>633600</v>
          </cell>
          <cell r="FF132">
            <v>0</v>
          </cell>
        </row>
        <row r="133">
          <cell r="FE133">
            <v>608400</v>
          </cell>
          <cell r="FF133">
            <v>0</v>
          </cell>
        </row>
        <row r="134">
          <cell r="FE134">
            <v>0</v>
          </cell>
          <cell r="FF134">
            <v>0</v>
          </cell>
        </row>
        <row r="135">
          <cell r="FE135">
            <v>0</v>
          </cell>
          <cell r="FF135">
            <v>0</v>
          </cell>
        </row>
        <row r="136">
          <cell r="FE136">
            <v>0</v>
          </cell>
          <cell r="FF136">
            <v>0</v>
          </cell>
        </row>
        <row r="137">
          <cell r="FE137">
            <v>0</v>
          </cell>
          <cell r="FF137">
            <v>0</v>
          </cell>
        </row>
        <row r="138">
          <cell r="FE138">
            <v>0</v>
          </cell>
          <cell r="FF138">
            <v>0</v>
          </cell>
        </row>
        <row r="139">
          <cell r="FE139">
            <v>0</v>
          </cell>
          <cell r="FF139">
            <v>0</v>
          </cell>
        </row>
      </sheetData>
      <sheetData sheetId="21"/>
      <sheetData sheetId="22" refreshError="1">
        <row r="8">
          <cell r="I8">
            <v>562</v>
          </cell>
        </row>
        <row r="20">
          <cell r="I20">
            <v>1.1999999999999999E-7</v>
          </cell>
          <cell r="K20">
            <v>1.0190000000000001E-5</v>
          </cell>
          <cell r="M20">
            <v>4.4318E-4</v>
          </cell>
          <cell r="O20">
            <v>6.5899999999999997E-4</v>
          </cell>
          <cell r="Q20">
            <v>1.9659656945788043E-2</v>
          </cell>
        </row>
        <row r="31">
          <cell r="D31">
            <v>1</v>
          </cell>
          <cell r="F31">
            <v>0.255</v>
          </cell>
        </row>
        <row r="32">
          <cell r="D32">
            <v>1</v>
          </cell>
          <cell r="F32">
            <v>0.255</v>
          </cell>
          <cell r="S32" t="str">
            <v>Aaa</v>
          </cell>
          <cell r="T32">
            <v>2.7500000000000001E-7</v>
          </cell>
          <cell r="U32">
            <v>1.1000000000000001E-6</v>
          </cell>
          <cell r="V32">
            <v>3.8500000000000004E-6</v>
          </cell>
          <cell r="W32">
            <v>9.9000000000000018E-6</v>
          </cell>
          <cell r="X32">
            <v>1.5950000000000001E-5</v>
          </cell>
          <cell r="Y32">
            <v>2.2000000000000003E-5</v>
          </cell>
          <cell r="Z32">
            <v>2.8600000000000001E-5</v>
          </cell>
          <cell r="AA32">
            <v>3.6300000000000008E-5</v>
          </cell>
          <cell r="AB32">
            <v>4.5100000000000005E-5</v>
          </cell>
          <cell r="AC32">
            <v>5.5000000000000009E-5</v>
          </cell>
          <cell r="AD32">
            <v>6.6582541322692923E-5</v>
          </cell>
          <cell r="AE32">
            <v>7.9091529723937816E-5</v>
          </cell>
          <cell r="AF32">
            <v>9.2498613818212344E-5</v>
          </cell>
          <cell r="AG32">
            <v>1.0675395503792105E-4</v>
          </cell>
          <cell r="AH32">
            <v>1.2180813532029976E-4</v>
          </cell>
          <cell r="AI32">
            <v>1.3761264527468523E-4</v>
          </cell>
          <cell r="AJ32">
            <v>1.541202509269718E-4</v>
          </cell>
          <cell r="AK32">
            <v>1.7128526044316142E-4</v>
          </cell>
          <cell r="AL32">
            <v>1.8906370940869081E-4</v>
          </cell>
          <cell r="AM32">
            <v>2.0741348054636023E-4</v>
          </cell>
          <cell r="AN32">
            <v>2.2629437128363558E-4</v>
          </cell>
          <cell r="AO32">
            <v>2.4566812037169351E-4</v>
          </cell>
          <cell r="AP32">
            <v>2.6549840282468336E-4</v>
          </cell>
          <cell r="AQ32">
            <v>2.8575080078024434E-4</v>
          </cell>
          <cell r="AR32">
            <v>3.063927564624954E-4</v>
          </cell>
          <cell r="AS32">
            <v>3.2739351223227947E-4</v>
          </cell>
          <cell r="AT32">
            <v>3.4872404171021109E-4</v>
          </cell>
          <cell r="AU32">
            <v>3.7035697513010423E-4</v>
          </cell>
          <cell r="AV32">
            <v>3.9226652139918316E-4</v>
          </cell>
          <cell r="AW32">
            <v>4.1442838878481489E-4</v>
          </cell>
        </row>
        <row r="33">
          <cell r="D33">
            <v>1</v>
          </cell>
          <cell r="F33">
            <v>0.255</v>
          </cell>
          <cell r="S33" t="str">
            <v>Aa1</v>
          </cell>
          <cell r="T33">
            <v>3.1350000000000001E-6</v>
          </cell>
          <cell r="U33">
            <v>1.6500000000000001E-5</v>
          </cell>
          <cell r="V33">
            <v>5.5000000000000009E-5</v>
          </cell>
          <cell r="W33">
            <v>1.1550000000000002E-4</v>
          </cell>
          <cell r="X33">
            <v>1.7050000000000002E-4</v>
          </cell>
          <cell r="Y33">
            <v>2.3100000000000003E-4</v>
          </cell>
          <cell r="Z33">
            <v>2.9700000000000001E-4</v>
          </cell>
          <cell r="AA33">
            <v>3.6850000000000007E-4</v>
          </cell>
          <cell r="AB33">
            <v>4.5100000000000001E-4</v>
          </cell>
          <cell r="AC33">
            <v>5.5000000000000003E-4</v>
          </cell>
          <cell r="AD33">
            <v>7.1871100638581269E-4</v>
          </cell>
          <cell r="AE33">
            <v>8.7631549563472663E-4</v>
          </cell>
          <cell r="AF33">
            <v>1.0505710995685766E-3</v>
          </cell>
          <cell r="AG33">
            <v>1.241408417308445E-3</v>
          </cell>
          <cell r="AH33">
            <v>1.4486739018943228E-3</v>
          </cell>
          <cell r="AI33">
            <v>1.6721372266046319E-3</v>
          </cell>
          <cell r="AJ33">
            <v>1.9114986555520644E-3</v>
          </cell>
          <cell r="AK33">
            <v>2.1663963240627949E-3</v>
          </cell>
          <cell r="AL33">
            <v>2.4364133494528496E-3</v>
          </cell>
          <cell r="AM33">
            <v>2.7210847071964285E-3</v>
          </cell>
          <cell r="AN33">
            <v>3.0199038208220375E-3</v>
          </cell>
          <cell r="AO33">
            <v>3.332328825988079E-3</v>
          </cell>
          <cell r="AP33">
            <v>3.6577884799917277E-3</v>
          </cell>
          <cell r="AQ33">
            <v>3.9956876974360641E-3</v>
          </cell>
          <cell r="AR33">
            <v>4.3454127009536665E-3</v>
          </cell>
          <cell r="AS33">
            <v>4.7063357828274668E-3</v>
          </cell>
          <cell r="AT33">
            <v>5.0778196791507781E-3</v>
          </cell>
          <cell r="AU33">
            <v>5.4592215629295955E-3</v>
          </cell>
          <cell r="AV33">
            <v>5.8498966663583273E-3</v>
          </cell>
          <cell r="AW33">
            <v>6.2492015455022859E-3</v>
          </cell>
        </row>
        <row r="34">
          <cell r="D34">
            <v>1</v>
          </cell>
          <cell r="F34">
            <v>0.255</v>
          </cell>
          <cell r="S34" t="str">
            <v>Aa2</v>
          </cell>
          <cell r="T34">
            <v>7.4800000000000004E-6</v>
          </cell>
          <cell r="U34">
            <v>4.4000000000000006E-5</v>
          </cell>
          <cell r="V34">
            <v>1.4300000000000001E-4</v>
          </cell>
          <cell r="W34">
            <v>2.5849999999999999E-4</v>
          </cell>
          <cell r="X34">
            <v>3.7400000000000004E-4</v>
          </cell>
          <cell r="Y34">
            <v>4.8950000000000003E-4</v>
          </cell>
          <cell r="Z34">
            <v>6.1050000000000015E-4</v>
          </cell>
          <cell r="AA34">
            <v>7.425000000000001E-4</v>
          </cell>
          <cell r="AB34">
            <v>9.0200000000000002E-4</v>
          </cell>
          <cell r="AC34">
            <v>1.1000000000000001E-3</v>
          </cell>
          <cell r="AD34">
            <v>1.3708394714489324E-3</v>
          </cell>
          <cell r="AE34">
            <v>1.6735394615455155E-3</v>
          </cell>
          <cell r="AF34">
            <v>2.0086435853189409E-3</v>
          </cell>
          <cell r="AG34">
            <v>2.3760628795789691E-3</v>
          </cell>
          <cell r="AH34">
            <v>2.7755396684683458E-3</v>
          </cell>
          <cell r="AI34">
            <v>3.2066618079345786E-3</v>
          </cell>
          <cell r="AJ34">
            <v>3.6688770601771572E-3</v>
          </cell>
          <cell r="AK34">
            <v>4.1615073876824287E-3</v>
          </cell>
          <cell r="AL34">
            <v>4.6837629894970079E-3</v>
          </cell>
          <cell r="AM34">
            <v>5.2347559338464964E-3</v>
          </cell>
          <cell r="AN34">
            <v>5.8135132703604391E-3</v>
          </cell>
          <cell r="AO34">
            <v>6.4189895316044644E-3</v>
          </cell>
          <cell r="AP34">
            <v>7.0500785571587718E-3</v>
          </cell>
          <cell r="AQ34">
            <v>7.7056245940918837E-3</v>
          </cell>
          <cell r="AR34">
            <v>8.3844326454448372E-3</v>
          </cell>
          <cell r="AS34">
            <v>9.0852780534226539E-3</v>
          </cell>
          <cell r="AT34">
            <v>9.8069153165913445E-3</v>
          </cell>
          <cell r="AU34">
            <v>1.0548086150729087E-2</v>
          </cell>
          <cell r="AV34">
            <v>1.130752681131747E-2</v>
          </cell>
          <cell r="AW34">
            <v>1.2083974702219757E-2</v>
          </cell>
        </row>
        <row r="35">
          <cell r="D35">
            <v>1</v>
          </cell>
          <cell r="F35">
            <v>0.255</v>
          </cell>
          <cell r="S35" t="str">
            <v>Aa3</v>
          </cell>
          <cell r="T35">
            <v>1.6610000000000002E-5</v>
          </cell>
          <cell r="U35">
            <v>1.0450000000000002E-4</v>
          </cell>
          <cell r="V35">
            <v>3.2450000000000003E-4</v>
          </cell>
          <cell r="W35">
            <v>5.5550000000000011E-4</v>
          </cell>
          <cell r="X35">
            <v>7.8100000000000012E-4</v>
          </cell>
          <cell r="Y35">
            <v>1.0065E-3</v>
          </cell>
          <cell r="Z35">
            <v>1.2485E-3</v>
          </cell>
          <cell r="AA35">
            <v>1.4960000000000002E-3</v>
          </cell>
          <cell r="AB35">
            <v>1.7985000000000002E-3</v>
          </cell>
          <cell r="AC35">
            <v>2.2000000000000001E-3</v>
          </cell>
          <cell r="AD35">
            <v>3.540139585761493E-3</v>
          </cell>
          <cell r="AE35">
            <v>4.198767500272281E-3</v>
          </cell>
          <cell r="AF35">
            <v>4.9086532960464536E-3</v>
          </cell>
          <cell r="AG35">
            <v>5.6675336042898029E-3</v>
          </cell>
          <cell r="AH35">
            <v>6.4729842970570233E-3</v>
          </cell>
          <cell r="AI35">
            <v>7.3224636123651902E-3</v>
          </cell>
          <cell r="AJ35">
            <v>8.2133502345984235E-3</v>
          </cell>
          <cell r="AK35">
            <v>9.1429765359241407E-3</v>
          </cell>
          <cell r="AL35">
            <v>1.0108657269069999E-2</v>
          </cell>
          <cell r="AM35">
            <v>1.1107714052807314E-2</v>
          </cell>
          <cell r="AN35">
            <v>1.2137496017344833E-2</v>
          </cell>
          <cell r="AO35">
            <v>1.3195396984283307E-2</v>
          </cell>
          <cell r="AP35">
            <v>1.4278869550089359E-2</v>
          </cell>
          <cell r="AQ35">
            <v>1.5385436427306096E-2</v>
          </cell>
          <cell r="AR35">
            <v>1.6512699377060163E-2</v>
          </cell>
          <cell r="AS35">
            <v>1.7658346042218963E-2</v>
          </cell>
          <cell r="AT35">
            <v>1.8820154964558286E-2</v>
          </cell>
          <cell r="AU35">
            <v>1.9995999042803907E-2</v>
          </cell>
          <cell r="AV35">
            <v>2.1183847662323445E-2</v>
          </cell>
          <cell r="AW35">
            <v>2.2381767702192325E-2</v>
          </cell>
        </row>
        <row r="36">
          <cell r="F36">
            <v>1</v>
          </cell>
          <cell r="I36">
            <v>0</v>
          </cell>
          <cell r="K36">
            <v>1.4432899320127035E-15</v>
          </cell>
          <cell r="M36">
            <v>0</v>
          </cell>
          <cell r="O36">
            <v>5.5511151231257827E-16</v>
          </cell>
          <cell r="Q36">
            <v>6.6613381477509392E-16</v>
          </cell>
          <cell r="S36" t="str">
            <v>A1</v>
          </cell>
          <cell r="T36">
            <v>3.1955000000000002E-5</v>
          </cell>
          <cell r="U36">
            <v>2.0350000000000001E-4</v>
          </cell>
          <cell r="V36">
            <v>6.4350000000000008E-4</v>
          </cell>
          <cell r="W36">
            <v>1.0395000000000001E-3</v>
          </cell>
          <cell r="X36">
            <v>1.4355000000000001E-3</v>
          </cell>
          <cell r="Y36">
            <v>1.8150000000000002E-3</v>
          </cell>
          <cell r="Z36">
            <v>2.2330000000000002E-3</v>
          </cell>
          <cell r="AA36">
            <v>2.64E-3</v>
          </cell>
          <cell r="AB36">
            <v>3.1515000000000002E-3</v>
          </cell>
          <cell r="AC36">
            <v>3.8500000000000006E-3</v>
          </cell>
          <cell r="AD36">
            <v>5.7087890401717398E-3</v>
          </cell>
          <cell r="AE36">
            <v>6.7232381220708138E-3</v>
          </cell>
          <cell r="AF36">
            <v>7.807793177826536E-3</v>
          </cell>
          <cell r="AG36">
            <v>8.9580170852319764E-3</v>
          </cell>
          <cell r="AH36">
            <v>1.0169319914059441E-2</v>
          </cell>
          <cell r="AI36">
            <v>1.1437030923153199E-2</v>
          </cell>
          <cell r="AJ36">
            <v>1.2756460339681228E-2</v>
          </cell>
          <cell r="AK36">
            <v>1.4122951542249762E-2</v>
          </cell>
          <cell r="AL36">
            <v>1.5531924405787691E-2</v>
          </cell>
          <cell r="AM36">
            <v>1.697891063663947E-2</v>
          </cell>
          <cell r="AN36">
            <v>1.8459581948868223E-2</v>
          </cell>
          <cell r="AO36">
            <v>1.9969771921229489E-2</v>
          </cell>
          <cell r="AP36">
            <v>2.1505492339362796E-2</v>
          </cell>
          <cell r="AQ36">
            <v>2.3062944777666912E-2</v>
          </cell>
          <cell r="AR36">
            <v>2.4638528116254485E-2</v>
          </cell>
          <cell r="AS36">
            <v>2.622884262489986E-2</v>
          </cell>
          <cell r="AT36">
            <v>2.7830691181317077E-2</v>
          </cell>
          <cell r="AU36">
            <v>2.9441078127772524E-2</v>
          </cell>
          <cell r="AV36">
            <v>3.1057206209534876E-2</v>
          </cell>
          <cell r="AW36">
            <v>3.2676471982008931E-2</v>
          </cell>
        </row>
        <row r="37">
          <cell r="F37">
            <v>1</v>
          </cell>
          <cell r="S37" t="str">
            <v>A2</v>
          </cell>
          <cell r="T37">
            <v>5.9785000000000004E-5</v>
          </cell>
          <cell r="U37">
            <v>3.8500000000000003E-4</v>
          </cell>
          <cell r="V37">
            <v>1.2210000000000003E-3</v>
          </cell>
          <cell r="W37">
            <v>1.8975000000000001E-3</v>
          </cell>
          <cell r="X37">
            <v>2.5685E-3</v>
          </cell>
          <cell r="Y37">
            <v>3.2065000000000001E-3</v>
          </cell>
          <cell r="Z37">
            <v>3.9050000000000005E-3</v>
          </cell>
          <cell r="AA37">
            <v>4.5595000000000011E-3</v>
          </cell>
          <cell r="AB37">
            <v>5.4010000000000004E-3</v>
          </cell>
          <cell r="AC37">
            <v>6.6000000000000008E-3</v>
          </cell>
          <cell r="AD37">
            <v>7.877438494581987E-3</v>
          </cell>
          <cell r="AE37">
            <v>9.2477087438693466E-3</v>
          </cell>
          <cell r="AF37">
            <v>1.0706933059606618E-2</v>
          </cell>
          <cell r="AG37">
            <v>1.224850056617415E-2</v>
          </cell>
          <cell r="AH37">
            <v>1.386565553106186E-2</v>
          </cell>
          <cell r="AI37">
            <v>1.555159823394121E-2</v>
          </cell>
          <cell r="AJ37">
            <v>1.7299570444764038E-2</v>
          </cell>
          <cell r="AK37">
            <v>1.9102926548575386E-2</v>
          </cell>
          <cell r="AL37">
            <v>2.0955191542505382E-2</v>
          </cell>
          <cell r="AM37">
            <v>2.2850107220471622E-2</v>
          </cell>
          <cell r="AN37">
            <v>2.4781667880391614E-2</v>
          </cell>
          <cell r="AO37">
            <v>2.6744146858175676E-2</v>
          </cell>
          <cell r="AP37">
            <v>2.8732115128636233E-2</v>
          </cell>
          <cell r="AQ37">
            <v>3.0740453128027725E-2</v>
          </cell>
          <cell r="AR37">
            <v>3.276435685544881E-2</v>
          </cell>
          <cell r="AS37">
            <v>3.4799339207580757E-2</v>
          </cell>
          <cell r="AT37">
            <v>3.6841227398075868E-2</v>
          </cell>
          <cell r="AU37">
            <v>3.8886157212741142E-2</v>
          </cell>
          <cell r="AV37">
            <v>4.09305647567463E-2</v>
          </cell>
          <cell r="AW37">
            <v>4.297117626182554E-2</v>
          </cell>
        </row>
        <row r="38">
          <cell r="S38" t="str">
            <v>A3</v>
          </cell>
          <cell r="T38">
            <v>2.1367500000000003E-4</v>
          </cell>
          <cell r="U38">
            <v>8.250000000000001E-4</v>
          </cell>
          <cell r="V38">
            <v>1.98E-3</v>
          </cell>
          <cell r="W38">
            <v>2.9700000000000004E-3</v>
          </cell>
          <cell r="X38">
            <v>4.0150000000000003E-3</v>
          </cell>
          <cell r="Y38">
            <v>5.0050000000000008E-3</v>
          </cell>
          <cell r="Z38">
            <v>6.1050000000000011E-3</v>
          </cell>
          <cell r="AA38">
            <v>7.1500000000000001E-3</v>
          </cell>
          <cell r="AB38">
            <v>8.3600000000000011E-3</v>
          </cell>
          <cell r="AC38">
            <v>9.9000000000000008E-3</v>
          </cell>
          <cell r="AD38">
            <v>1.2825742668758288E-2</v>
          </cell>
          <cell r="AE38">
            <v>1.4737518086137678E-2</v>
          </cell>
          <cell r="AF38">
            <v>1.6731763899000971E-2</v>
          </cell>
          <cell r="AG38">
            <v>1.8798803020637991E-2</v>
          </cell>
          <cell r="AH38">
            <v>2.0929328528673418E-2</v>
          </cell>
          <cell r="AI38">
            <v>2.31144626472428E-2</v>
          </cell>
          <cell r="AJ38">
            <v>2.5345797744675703E-2</v>
          </cell>
          <cell r="AK38">
            <v>2.7615422296946246E-2</v>
          </cell>
          <cell r="AL38">
            <v>2.9915934480005967E-2</v>
          </cell>
          <cell r="AM38">
            <v>3.2240445744340845E-2</v>
          </cell>
          <cell r="AN38">
            <v>3.4582576416518879E-2</v>
          </cell>
          <cell r="AO38">
            <v>3.6936445079539207E-2</v>
          </cell>
          <cell r="AP38">
            <v>3.9296653214496303E-2</v>
          </cell>
          <cell r="AQ38">
            <v>4.1658266344210923E-2</v>
          </cell>
          <cell r="AR38">
            <v>4.4016792706065212E-2</v>
          </cell>
          <cell r="AS38">
            <v>4.6368160295592098E-2</v>
          </cell>
          <cell r="AT38">
            <v>4.8708692962669685E-2</v>
          </cell>
          <cell r="AU38">
            <v>5.1035086106175687E-2</v>
          </cell>
          <cell r="AV38">
            <v>5.3344382398159765E-2</v>
          </cell>
          <cell r="AW38">
            <v>5.5633947872463452E-2</v>
          </cell>
        </row>
        <row r="39">
          <cell r="S39" t="str">
            <v>Baa1</v>
          </cell>
          <cell r="T39">
            <v>4.95E-4</v>
          </cell>
          <cell r="U39">
            <v>1.5400000000000001E-3</v>
          </cell>
          <cell r="V39">
            <v>3.0800000000000003E-3</v>
          </cell>
          <cell r="W39">
            <v>4.5650000000000005E-3</v>
          </cell>
          <cell r="X39">
            <v>6.0499999999999998E-3</v>
          </cell>
          <cell r="Y39">
            <v>7.5350000000000009E-3</v>
          </cell>
          <cell r="Z39">
            <v>9.1850000000000005E-3</v>
          </cell>
          <cell r="AA39">
            <v>1.0835000000000001E-2</v>
          </cell>
          <cell r="AB39">
            <v>1.2485000000000001E-2</v>
          </cell>
          <cell r="AC39">
            <v>1.43E-2</v>
          </cell>
          <cell r="AD39">
            <v>1.7772562648521218E-2</v>
          </cell>
          <cell r="AE39">
            <v>2.0225680814926029E-2</v>
          </cell>
          <cell r="AF39">
            <v>2.2754787650561072E-2</v>
          </cell>
          <cell r="AG39">
            <v>2.5347140777305047E-2</v>
          </cell>
          <cell r="AH39">
            <v>2.7990882848121321E-2</v>
          </cell>
          <cell r="AI39">
            <v>3.0675058654901527E-2</v>
          </cell>
          <cell r="AJ39">
            <v>3.3389611659074496E-2</v>
          </cell>
          <cell r="AK39">
            <v>3.6125364807240219E-2</v>
          </cell>
          <cell r="AL39">
            <v>3.887398973216237E-2</v>
          </cell>
          <cell r="AM39">
            <v>4.1627967729960552E-2</v>
          </cell>
          <cell r="AN39">
            <v>4.4380545268022223E-2</v>
          </cell>
          <cell r="AO39">
            <v>4.7125686222851952E-2</v>
          </cell>
          <cell r="AP39">
            <v>4.9858022572676151E-2</v>
          </cell>
          <cell r="AQ39">
            <v>5.2572804871367076E-2</v>
          </cell>
          <cell r="AR39">
            <v>5.526585350093758E-2</v>
          </cell>
          <cell r="AS39">
            <v>5.7933511431267501E-2</v>
          </cell>
          <cell r="AT39">
            <v>6.0572598999499676E-2</v>
          </cell>
          <cell r="AU39">
            <v>6.3180371049732176E-2</v>
          </cell>
          <cell r="AV39">
            <v>6.5754476638960918E-2</v>
          </cell>
          <cell r="AW39">
            <v>6.8292921411232541E-2</v>
          </cell>
        </row>
        <row r="40">
          <cell r="C40" t="str">
            <v>Libor</v>
          </cell>
          <cell r="S40" t="str">
            <v>Baa2</v>
          </cell>
          <cell r="T40">
            <v>9.3500000000000007E-4</v>
          </cell>
          <cell r="U40">
            <v>2.5850000000000005E-3</v>
          </cell>
          <cell r="V40">
            <v>4.5650000000000005E-3</v>
          </cell>
          <cell r="W40">
            <v>6.6000000000000008E-3</v>
          </cell>
          <cell r="X40">
            <v>8.6900000000000015E-3</v>
          </cell>
          <cell r="Y40">
            <v>1.0835000000000001E-2</v>
          </cell>
          <cell r="Z40">
            <v>1.3255000000000001E-2</v>
          </cell>
          <cell r="AA40">
            <v>1.5675000000000001E-2</v>
          </cell>
          <cell r="AB40">
            <v>1.7819999999999999E-2</v>
          </cell>
          <cell r="AC40">
            <v>1.9800000000000002E-2</v>
          </cell>
          <cell r="AD40">
            <v>2.2719382628284147E-2</v>
          </cell>
          <cell r="AE40">
            <v>2.5713843543714376E-2</v>
          </cell>
          <cell r="AF40">
            <v>2.877781140212117E-2</v>
          </cell>
          <cell r="AG40">
            <v>3.1895478533972108E-2</v>
          </cell>
          <cell r="AH40">
            <v>3.5052437167569228E-2</v>
          </cell>
          <cell r="AI40">
            <v>3.8235654662560258E-2</v>
          </cell>
          <cell r="AJ40">
            <v>4.1433425573473286E-2</v>
          </cell>
          <cell r="AK40">
            <v>4.4635307317534186E-2</v>
          </cell>
          <cell r="AL40">
            <v>4.7832044984318776E-2</v>
          </cell>
          <cell r="AM40">
            <v>5.1015489715580259E-2</v>
          </cell>
          <cell r="AN40">
            <v>5.4178514119525574E-2</v>
          </cell>
          <cell r="AO40">
            <v>5.731492736616469E-2</v>
          </cell>
          <cell r="AP40">
            <v>6.0419391930855999E-2</v>
          </cell>
          <cell r="AQ40">
            <v>6.348734339852323E-2</v>
          </cell>
          <cell r="AR40">
            <v>6.651491429580994E-2</v>
          </cell>
          <cell r="AS40">
            <v>6.9498862566942904E-2</v>
          </cell>
          <cell r="AT40">
            <v>7.2436505036329674E-2</v>
          </cell>
          <cell r="AU40">
            <v>7.5325655993288679E-2</v>
          </cell>
          <cell r="AV40">
            <v>7.8164570879762058E-2</v>
          </cell>
          <cell r="AW40">
            <v>8.0951894950001629E-2</v>
          </cell>
        </row>
        <row r="41">
          <cell r="I41">
            <v>8.1999999999999998E-7</v>
          </cell>
          <cell r="K41">
            <v>2.34E-5</v>
          </cell>
          <cell r="M41">
            <v>1.3812099999999999E-3</v>
          </cell>
          <cell r="O41">
            <v>1.008E-3</v>
          </cell>
          <cell r="Q41">
            <v>1.9581416506897618E-2</v>
          </cell>
          <cell r="S41" t="str">
            <v>Baa3</v>
          </cell>
          <cell r="T41">
            <v>2.31E-3</v>
          </cell>
          <cell r="U41">
            <v>5.7750000000000006E-3</v>
          </cell>
          <cell r="V41">
            <v>9.4050000000000019E-3</v>
          </cell>
          <cell r="W41">
            <v>1.3090000000000003E-2</v>
          </cell>
          <cell r="X41">
            <v>1.6775000000000002E-2</v>
          </cell>
          <cell r="Y41">
            <v>2.035E-2</v>
          </cell>
          <cell r="Z41">
            <v>2.3814999999999999E-2</v>
          </cell>
          <cell r="AA41">
            <v>2.7335000000000002E-2</v>
          </cell>
          <cell r="AB41">
            <v>3.0635000000000003E-2</v>
          </cell>
          <cell r="AC41">
            <v>3.3550000000000003E-2</v>
          </cell>
          <cell r="AD41">
            <v>4.2332521270179772E-2</v>
          </cell>
          <cell r="AE41">
            <v>4.6683381586887306E-2</v>
          </cell>
          <cell r="AF41">
            <v>5.1006133712817696E-2</v>
          </cell>
          <cell r="AG41">
            <v>5.5286504621347994E-2</v>
          </cell>
          <cell r="AH41">
            <v>5.9512766252679941E-2</v>
          </cell>
          <cell r="AI41">
            <v>6.3675416138168475E-2</v>
          </cell>
          <cell r="AJ41">
            <v>6.776688083509648E-2</v>
          </cell>
          <cell r="AK41">
            <v>7.1781246096154175E-2</v>
          </cell>
          <cell r="AL41">
            <v>7.5714015073050533E-2</v>
          </cell>
          <cell r="AM41">
            <v>7.9561894175838699E-2</v>
          </cell>
          <cell r="AN41">
            <v>8.3322605188092827E-2</v>
          </cell>
          <cell r="AO41">
            <v>8.6994721665563671E-2</v>
          </cell>
          <cell r="AP41">
            <v>9.0577527375109365E-2</v>
          </cell>
          <cell r="AQ41">
            <v>9.4070894457747717E-2</v>
          </cell>
          <cell r="AR41">
            <v>9.7475179052087177E-2</v>
          </cell>
          <cell r="AS41">
            <v>0.10079113224204801</v>
          </cell>
          <cell r="AT41">
            <v>0.1040198243615344</v>
          </cell>
          <cell r="AU41">
            <v>0.10716258087573338</v>
          </cell>
          <cell r="AV41">
            <v>0.11022092824912505</v>
          </cell>
          <cell r="AW41">
            <v>0.11319654839476292</v>
          </cell>
        </row>
        <row r="42">
          <cell r="I42">
            <v>1.88E-6</v>
          </cell>
          <cell r="K42">
            <v>2.569E-5</v>
          </cell>
          <cell r="M42">
            <v>1.9791499999999998E-3</v>
          </cell>
          <cell r="O42">
            <v>1.003E-3</v>
          </cell>
          <cell r="Q42">
            <v>2.4814812833901294E-2</v>
          </cell>
          <cell r="S42" t="str">
            <v>Baa3/Ba1</v>
          </cell>
          <cell r="T42">
            <v>3.3246578771356297E-3</v>
          </cell>
          <cell r="U42">
            <v>8.0100093632904067E-3</v>
          </cell>
          <cell r="V42">
            <v>1.2724271098966735E-2</v>
          </cell>
          <cell r="W42">
            <v>1.7389048277579769E-2</v>
          </cell>
          <cell r="X42">
            <v>2.2071384188582281E-2</v>
          </cell>
          <cell r="Y42">
            <v>2.6448653084798098E-2</v>
          </cell>
          <cell r="Z42">
            <v>3.040947960751713E-2</v>
          </cell>
          <cell r="AA42">
            <v>3.4441288085668348E-2</v>
          </cell>
          <cell r="AB42">
            <v>3.8264864105338206E-2</v>
          </cell>
          <cell r="AC42">
            <v>4.1647749038813617E-2</v>
          </cell>
          <cell r="AD42">
            <v>5.1206122031912257E-2</v>
          </cell>
          <cell r="AE42">
            <v>5.619584898012718E-2</v>
          </cell>
          <cell r="AF42">
            <v>6.1115189520282755E-2</v>
          </cell>
          <cell r="AG42">
            <v>6.5950115847354787E-2</v>
          </cell>
          <cell r="AH42">
            <v>7.0689706259981E-2</v>
          </cell>
          <cell r="AI42">
            <v>7.5325693821818293E-2</v>
          </cell>
          <cell r="AJ42">
            <v>7.9852057011840838E-2</v>
          </cell>
          <cell r="AK42">
            <v>8.4264655397106397E-2</v>
          </cell>
          <cell r="AL42">
            <v>8.8560910067103857E-2</v>
          </cell>
          <cell r="AM42">
            <v>9.2739526578784121E-2</v>
          </cell>
          <cell r="AN42">
            <v>9.6800257056462932E-2</v>
          </cell>
          <cell r="AO42">
            <v>0.10074369757504033</v>
          </cell>
          <cell r="AP42">
            <v>0.10457111682122053</v>
          </cell>
          <cell r="AQ42">
            <v>0.10828431213200648</v>
          </cell>
          <cell r="AR42">
            <v>0.11188548925434723</v>
          </cell>
          <cell r="AS42">
            <v>0.11537716248818579</v>
          </cell>
          <cell r="AT42">
            <v>0.1187620722236097</v>
          </cell>
          <cell r="AU42">
            <v>0.12204311723341529</v>
          </cell>
          <cell r="AV42">
            <v>0.12522329941808147</v>
          </cell>
          <cell r="AW42">
            <v>0.12830567901123147</v>
          </cell>
        </row>
        <row r="43">
          <cell r="I43">
            <v>1.3400000000000001E-6</v>
          </cell>
          <cell r="K43">
            <v>2.478E-5</v>
          </cell>
          <cell r="M43">
            <v>1.9134899999999999E-3</v>
          </cell>
          <cell r="O43">
            <v>9.4799999999999995E-4</v>
          </cell>
          <cell r="Q43">
            <v>2.3936749969200619E-2</v>
          </cell>
          <cell r="S43" t="str">
            <v>Ba1</v>
          </cell>
          <cell r="T43">
            <v>4.7850000000000002E-3</v>
          </cell>
          <cell r="U43">
            <v>1.111E-2</v>
          </cell>
          <cell r="V43">
            <v>1.7215000000000001E-2</v>
          </cell>
          <cell r="W43">
            <v>2.3100000000000002E-2</v>
          </cell>
          <cell r="X43">
            <v>2.9040000000000003E-2</v>
          </cell>
          <cell r="Y43">
            <v>3.4375000000000003E-2</v>
          </cell>
          <cell r="Z43">
            <v>3.8830000000000003E-2</v>
          </cell>
          <cell r="AA43">
            <v>4.3395000000000003E-2</v>
          </cell>
          <cell r="AB43">
            <v>4.7795000000000004E-2</v>
          </cell>
          <cell r="AC43">
            <v>5.1700000000000003E-2</v>
          </cell>
          <cell r="AD43">
            <v>6.1939777147035836E-2</v>
          </cell>
          <cell r="AE43">
            <v>6.7646630026567997E-2</v>
          </cell>
          <cell r="AF43">
            <v>7.3227788860253662E-2</v>
          </cell>
          <cell r="AG43">
            <v>7.8670514804078592E-2</v>
          </cell>
          <cell r="AH43">
            <v>8.3965758706391391E-2</v>
          </cell>
          <cell r="AI43">
            <v>8.9107547211414506E-2</v>
          </cell>
          <cell r="AJ43">
            <v>9.4092437639832563E-2</v>
          </cell>
          <cell r="AK43">
            <v>9.8919042721571218E-2</v>
          </cell>
          <cell r="AL43">
            <v>0.10358762224333934</v>
          </cell>
          <cell r="AM43">
            <v>0.10809973642720085</v>
          </cell>
          <cell r="AN43">
            <v>0.11245795477763533</v>
          </cell>
          <cell r="AO43">
            <v>0.1166656138071044</v>
          </cell>
          <cell r="AP43">
            <v>0.12072661718785575</v>
          </cell>
          <cell r="AQ43">
            <v>0.12464527228630057</v>
          </cell>
          <cell r="AR43">
            <v>0.12842615758618195</v>
          </cell>
          <cell r="AS43">
            <v>0.13207401611341132</v>
          </cell>
          <cell r="AT43">
            <v>0.13559367058556179</v>
          </cell>
          <cell r="AU43">
            <v>0.13898995659054686</v>
          </cell>
          <cell r="AV43">
            <v>0.14226767063427406</v>
          </cell>
          <cell r="AW43">
            <v>0.14543153037778317</v>
          </cell>
        </row>
        <row r="44">
          <cell r="I44">
            <v>4.8999999999999997E-7</v>
          </cell>
          <cell r="K44">
            <v>3.3090000000000003E-5</v>
          </cell>
          <cell r="M44">
            <v>1.3667600000000001E-3</v>
          </cell>
          <cell r="O44">
            <v>1.4530000000000001E-3</v>
          </cell>
          <cell r="Q44">
            <v>2.2975424599623637E-2</v>
          </cell>
          <cell r="S44" t="str">
            <v>Ba1/Ba2</v>
          </cell>
          <cell r="T44">
            <v>6.4074409868527093E-3</v>
          </cell>
          <cell r="U44">
            <v>1.4561399314626326E-2</v>
          </cell>
          <cell r="V44">
            <v>2.2146226540880502E-2</v>
          </cell>
          <cell r="W44">
            <v>2.9392856274952254E-2</v>
          </cell>
          <cell r="X44">
            <v>3.6650309684912619E-2</v>
          </cell>
          <cell r="Y44">
            <v>4.2978373922241402E-2</v>
          </cell>
          <cell r="Z44">
            <v>4.7803195499882649E-2</v>
          </cell>
          <cell r="AA44">
            <v>5.27534013121429E-2</v>
          </cell>
          <cell r="AB44">
            <v>5.7665736143744845E-2</v>
          </cell>
          <cell r="AC44">
            <v>6.1957445073211347E-2</v>
          </cell>
          <cell r="AD44">
            <v>7.1070423190676427E-2</v>
          </cell>
          <cell r="AE44">
            <v>7.7421958547336397E-2</v>
          </cell>
          <cell r="AF44">
            <v>8.3603538995808691E-2</v>
          </cell>
          <cell r="AG44">
            <v>8.9602913003975368E-2</v>
          </cell>
          <cell r="AH44">
            <v>9.5412067890584401E-2</v>
          </cell>
          <cell r="AI44">
            <v>0.10102648063914045</v>
          </cell>
          <cell r="AJ44">
            <v>0.10644445797217102</v>
          </cell>
          <cell r="AK44">
            <v>0.1116665656170681</v>
          </cell>
          <cell r="AL44">
            <v>0.11669514202460994</v>
          </cell>
          <cell r="AM44">
            <v>0.12153388927045645</v>
          </cell>
          <cell r="AN44">
            <v>0.12618753274131342</v>
          </cell>
          <cell r="AO44">
            <v>0.13066154097088273</v>
          </cell>
          <cell r="AP44">
            <v>0.13496189729701039</v>
          </cell>
          <cell r="AQ44">
            <v>0.1390949156250875</v>
          </cell>
          <cell r="AR44">
            <v>0.14306709334790105</v>
          </cell>
          <cell r="AS44">
            <v>0.1468849952882392</v>
          </cell>
          <cell r="AT44">
            <v>0.1505551633351902</v>
          </cell>
          <cell r="AU44">
            <v>0.15408404720163296</v>
          </cell>
          <cell r="AV44">
            <v>0.15747795241955015</v>
          </cell>
          <cell r="AW44">
            <v>0.16074300230341276</v>
          </cell>
        </row>
        <row r="45">
          <cell r="I45">
            <v>2.1E-7</v>
          </cell>
          <cell r="K45">
            <v>1.6650000000000002E-5</v>
          </cell>
          <cell r="M45">
            <v>7.9100000000000004E-4</v>
          </cell>
          <cell r="O45">
            <v>7.7099999999999998E-4</v>
          </cell>
          <cell r="Q45">
            <v>2.0715960081622103E-2</v>
          </cell>
          <cell r="S45" t="str">
            <v>Ba2</v>
          </cell>
          <cell r="T45">
            <v>8.5800000000000008E-3</v>
          </cell>
          <cell r="U45">
            <v>1.9085000000000001E-2</v>
          </cell>
          <cell r="V45">
            <v>2.8490000000000001E-2</v>
          </cell>
          <cell r="W45">
            <v>3.7400000000000003E-2</v>
          </cell>
          <cell r="X45">
            <v>4.6254999999999998E-2</v>
          </cell>
          <cell r="Y45">
            <v>5.3735000000000005E-2</v>
          </cell>
          <cell r="Z45">
            <v>5.8850000000000006E-2</v>
          </cell>
          <cell r="AA45">
            <v>6.4130000000000006E-2</v>
          </cell>
          <cell r="AB45">
            <v>6.9575000000000012E-2</v>
          </cell>
          <cell r="AC45">
            <v>7.425000000000001E-2</v>
          </cell>
          <cell r="AD45">
            <v>8.1547033023891893E-2</v>
          </cell>
          <cell r="AE45">
            <v>8.8609878466248668E-2</v>
          </cell>
          <cell r="AF45">
            <v>9.5449444007689635E-2</v>
          </cell>
          <cell r="AG45">
            <v>0.10205452498680918</v>
          </cell>
          <cell r="AH45">
            <v>0.10841875116010286</v>
          </cell>
          <cell r="AI45">
            <v>0.11453967828466054</v>
          </cell>
          <cell r="AJ45">
            <v>0.12041799444456865</v>
          </cell>
          <cell r="AK45">
            <v>0.12605683934698828</v>
          </cell>
          <cell r="AL45">
            <v>0.13146122941362814</v>
          </cell>
          <cell r="AM45">
            <v>0.13663757867856299</v>
          </cell>
          <cell r="AN45">
            <v>0.14159330436717782</v>
          </cell>
          <cell r="AO45">
            <v>0.14633650594864514</v>
          </cell>
          <cell r="AP45">
            <v>0.15087570700060216</v>
          </cell>
          <cell r="AQ45">
            <v>0.15521965011485342</v>
          </cell>
          <cell r="AR45">
            <v>0.15937713612027674</v>
          </cell>
          <cell r="AS45">
            <v>0.16335689998477468</v>
          </cell>
          <cell r="AT45">
            <v>0.16716751680958919</v>
          </cell>
          <cell r="AU45">
            <v>0.17081733230536034</v>
          </cell>
          <cell r="AV45">
            <v>0.1743144130194231</v>
          </cell>
          <cell r="AW45">
            <v>0.17766651236080339</v>
          </cell>
        </row>
        <row r="46">
          <cell r="I46">
            <v>1.1999999999999999E-7</v>
          </cell>
          <cell r="K46">
            <v>1.0190000000000001E-5</v>
          </cell>
          <cell r="M46">
            <v>4.4318E-4</v>
          </cell>
          <cell r="O46">
            <v>6.5899999999999997E-4</v>
          </cell>
          <cell r="Q46">
            <v>1.9659656945788043E-2</v>
          </cell>
          <cell r="S46" t="str">
            <v>Ba2/Ba3</v>
          </cell>
          <cell r="T46">
            <v>1.1515376676427047E-2</v>
          </cell>
          <cell r="U46">
            <v>2.4049343546134479E-2</v>
          </cell>
          <cell r="V46">
            <v>3.5116800110488428E-2</v>
          </cell>
          <cell r="W46">
            <v>4.487541643260818E-2</v>
          </cell>
          <cell r="X46">
            <v>5.4929169391134992E-2</v>
          </cell>
          <cell r="Y46">
            <v>6.3141652852930608E-2</v>
          </cell>
          <cell r="Z46">
            <v>6.8790468089699755E-2</v>
          </cell>
          <cell r="AA46">
            <v>7.443891892014555E-2</v>
          </cell>
          <cell r="AB46">
            <v>7.9964306881257982E-2</v>
          </cell>
          <cell r="AC46">
            <v>8.4922920934221283E-2</v>
          </cell>
          <cell r="AD46">
            <v>9.3791152841410763E-2</v>
          </cell>
          <cell r="AE46">
            <v>0.10135637296590801</v>
          </cell>
          <cell r="AF46">
            <v>0.10861867400159092</v>
          </cell>
          <cell r="AG46">
            <v>0.1155765303357028</v>
          </cell>
          <cell r="AH46">
            <v>0.12223250379026909</v>
          </cell>
          <cell r="AI46">
            <v>0.12859224306911651</v>
          </cell>
          <cell r="AJ46">
            <v>0.13466366884656469</v>
          </cell>
          <cell r="AK46">
            <v>0.14045631685479934</v>
          </cell>
          <cell r="AL46">
            <v>0.14598081367156315</v>
          </cell>
          <cell r="AM46">
            <v>0.15124846275401019</v>
          </cell>
          <cell r="AN46">
            <v>0.15627092121872541</v>
          </cell>
          <cell r="AO46">
            <v>0.16105995070682047</v>
          </cell>
          <cell r="AP46">
            <v>0.16562722827742629</v>
          </cell>
          <cell r="AQ46">
            <v>0.1699842055900547</v>
          </cell>
          <cell r="AR46">
            <v>0.17414200665376292</v>
          </cell>
          <cell r="AS46">
            <v>0.1781113561496718</v>
          </cell>
          <cell r="AT46">
            <v>0.18190253179637289</v>
          </cell>
          <cell r="AU46">
            <v>0.18552533545387861</v>
          </cell>
          <cell r="AV46">
            <v>0.18898907868118725</v>
          </cell>
          <cell r="AW46">
            <v>0.19230257930443426</v>
          </cell>
        </row>
        <row r="47">
          <cell r="D47">
            <v>38167.589856597224</v>
          </cell>
          <cell r="S47" t="str">
            <v>Ba3</v>
          </cell>
          <cell r="T47">
            <v>1.5455000000000002E-2</v>
          </cell>
          <cell r="U47">
            <v>3.0305000000000006E-2</v>
          </cell>
          <cell r="V47">
            <v>4.3285000000000004E-2</v>
          </cell>
          <cell r="W47">
            <v>5.3845000000000004E-2</v>
          </cell>
          <cell r="X47">
            <v>6.523000000000001E-2</v>
          </cell>
          <cell r="Y47">
            <v>7.4194999999999997E-2</v>
          </cell>
          <cell r="Z47">
            <v>8.0410000000000009E-2</v>
          </cell>
          <cell r="AA47">
            <v>8.6404999999999996E-2</v>
          </cell>
          <cell r="AB47">
            <v>9.1905000000000001E-2</v>
          </cell>
          <cell r="AC47">
            <v>9.7130000000000008E-2</v>
          </cell>
          <cell r="AD47">
            <v>0.10787370214614142</v>
          </cell>
          <cell r="AE47">
            <v>0.11593644544628577</v>
          </cell>
          <cell r="AF47">
            <v>0.12360487234387042</v>
          </cell>
          <cell r="AG47">
            <v>0.13089017234822437</v>
          </cell>
          <cell r="AH47">
            <v>0.13780628187438698</v>
          </cell>
          <cell r="AI47">
            <v>0.14436887919704669</v>
          </cell>
          <cell r="AJ47">
            <v>0.15059463322622357</v>
          </cell>
          <cell r="AK47">
            <v>0.15650064722082946</v>
          </cell>
          <cell r="AL47">
            <v>0.16210405193428432</v>
          </cell>
          <cell r="AM47">
            <v>0.16742171302132591</v>
          </cell>
          <cell r="AN47">
            <v>0.17247002552622059</v>
          </cell>
          <cell r="AO47">
            <v>0.17726477445612129</v>
          </cell>
          <cell r="AP47">
            <v>0.18182104523131212</v>
          </cell>
          <cell r="AQ47">
            <v>0.18615317151341121</v>
          </cell>
          <cell r="AR47">
            <v>0.19027471078733396</v>
          </cell>
          <cell r="AS47">
            <v>0.19419844030115629</v>
          </cell>
          <cell r="AT47">
            <v>0.19793636769528419</v>
          </cell>
          <cell r="AU47">
            <v>0.2014997519908821</v>
          </cell>
          <cell r="AV47">
            <v>0.20489913164429041</v>
          </cell>
          <cell r="AW47">
            <v>0.20814435717654567</v>
          </cell>
        </row>
        <row r="48">
          <cell r="D48">
            <v>38167.608680555553</v>
          </cell>
          <cell r="S48" t="str">
            <v>Ba3/B1</v>
          </cell>
          <cell r="T48">
            <v>1.9945217471865284E-2</v>
          </cell>
          <cell r="U48">
            <v>3.7373218352183692E-2</v>
          </cell>
          <cell r="V48">
            <v>5.2505444003455491E-2</v>
          </cell>
          <cell r="W48">
            <v>6.4044069787920252E-2</v>
          </cell>
          <cell r="X48">
            <v>7.6047957237522196E-2</v>
          </cell>
          <cell r="Y48">
            <v>8.5442477872542999E-2</v>
          </cell>
          <cell r="Z48">
            <v>9.198009648831644E-2</v>
          </cell>
          <cell r="AA48">
            <v>9.8050254079222049E-2</v>
          </cell>
          <cell r="AB48">
            <v>0.10361632159076101</v>
          </cell>
          <cell r="AC48">
            <v>0.10890166665391308</v>
          </cell>
          <cell r="AD48">
            <v>0.12031558112685252</v>
          </cell>
          <cell r="AE48">
            <v>0.12887379163807147</v>
          </cell>
          <cell r="AF48">
            <v>0.13695717855138032</v>
          </cell>
          <cell r="AG48">
            <v>0.14458702571743132</v>
          </cell>
          <cell r="AH48">
            <v>0.15178650457891199</v>
          </cell>
          <cell r="AI48">
            <v>0.15857960120872444</v>
          </cell>
          <cell r="AJ48">
            <v>0.16499036440508102</v>
          </cell>
          <cell r="AK48">
            <v>0.17104238994992377</v>
          </cell>
          <cell r="AL48">
            <v>0.17675847772337996</v>
          </cell>
          <cell r="AM48">
            <v>0.1821604145415838</v>
          </cell>
          <cell r="AN48">
            <v>0.18726884769835581</v>
          </cell>
          <cell r="AO48">
            <v>0.1921032232561366</v>
          </cell>
          <cell r="AP48">
            <v>0.19668176990903785</v>
          </cell>
          <cell r="AQ48">
            <v>0.20102151430237503</v>
          </cell>
          <cell r="AR48">
            <v>0.20513831746788283</v>
          </cell>
          <cell r="AS48">
            <v>0.20904692484442675</v>
          </cell>
          <cell r="AT48">
            <v>0.21276102444255079</v>
          </cell>
          <cell r="AU48">
            <v>0.21629330925941392</v>
          </cell>
          <cell r="AV48">
            <v>0.21965554119495803</v>
          </cell>
          <cell r="AW48">
            <v>0.22285861456282724</v>
          </cell>
        </row>
        <row r="49">
          <cell r="S49" t="str">
            <v>B1</v>
          </cell>
          <cell r="T49">
            <v>2.5740000000000002E-2</v>
          </cell>
          <cell r="U49">
            <v>4.6090000000000006E-2</v>
          </cell>
          <cell r="V49">
            <v>6.369000000000001E-2</v>
          </cell>
          <cell r="W49">
            <v>7.6175000000000007E-2</v>
          </cell>
          <cell r="X49">
            <v>8.8660000000000017E-2</v>
          </cell>
          <cell r="Y49">
            <v>9.839500000000001E-2</v>
          </cell>
          <cell r="Z49">
            <v>0.105215</v>
          </cell>
          <cell r="AA49">
            <v>0.11126500000000002</v>
          </cell>
          <cell r="AB49">
            <v>0.11682000000000001</v>
          </cell>
          <cell r="AC49">
            <v>0.12210000000000001</v>
          </cell>
          <cell r="AD49">
            <v>0.13419247484693858</v>
          </cell>
          <cell r="AE49">
            <v>0.14325481609549504</v>
          </cell>
          <cell r="AF49">
            <v>0.15175185574053826</v>
          </cell>
          <cell r="AG49">
            <v>0.15971717074522399</v>
          </cell>
          <cell r="AH49">
            <v>0.16718499809235607</v>
          </cell>
          <cell r="AI49">
            <v>0.17418913313855328</v>
          </cell>
          <cell r="AJ49">
            <v>0.18076222082648027</v>
          </cell>
          <cell r="AK49">
            <v>0.18693532377857169</v>
          </cell>
          <cell r="AL49">
            <v>0.192737683446386</v>
          </cell>
          <cell r="AM49">
            <v>0.19819661397046473</v>
          </cell>
          <cell r="AN49">
            <v>0.20333748552114844</v>
          </cell>
          <cell r="AO49">
            <v>0.20818376633837027</v>
          </cell>
          <cell r="AP49">
            <v>0.21275710171690196</v>
          </cell>
          <cell r="AQ49">
            <v>0.21707741471118963</v>
          </cell>
          <cell r="AR49">
            <v>0.22116301803547481</v>
          </cell>
          <cell r="AS49">
            <v>0.22503073000556539</v>
          </cell>
          <cell r="AT49">
            <v>0.2286959897714754</v>
          </cell>
          <cell r="AU49">
            <v>0.2321729687910753</v>
          </cell>
          <cell r="AV49">
            <v>0.23547467668828639</v>
          </cell>
          <cell r="AW49">
            <v>0.23861306046714825</v>
          </cell>
        </row>
        <row r="50">
          <cell r="S50" t="str">
            <v>B1/B2</v>
          </cell>
          <cell r="T50">
            <v>3.1837732331307773E-2</v>
          </cell>
          <cell r="U50">
            <v>5.4390133756040723E-2</v>
          </cell>
          <cell r="V50">
            <v>7.3804385032327183E-2</v>
          </cell>
          <cell r="W50">
            <v>8.7153830237115815E-2</v>
          </cell>
          <cell r="X50">
            <v>0.1004928718865174</v>
          </cell>
          <cell r="Y50">
            <v>0.11071385245306933</v>
          </cell>
          <cell r="Z50">
            <v>0.11787352045731052</v>
          </cell>
          <cell r="AA50">
            <v>0.12405938547727859</v>
          </cell>
          <cell r="AB50">
            <v>0.12979449988346964</v>
          </cell>
          <cell r="AC50">
            <v>0.13515235846998752</v>
          </cell>
          <cell r="AD50">
            <v>0.14676307965288909</v>
          </cell>
          <cell r="AE50">
            <v>0.15631836263835142</v>
          </cell>
          <cell r="AF50">
            <v>0.1652270640199105</v>
          </cell>
          <cell r="AG50">
            <v>0.17353311285142359</v>
          </cell>
          <cell r="AH50">
            <v>0.18128018149262248</v>
          </cell>
          <cell r="AI50">
            <v>0.18851052566794038</v>
          </cell>
          <cell r="AJ50">
            <v>0.19526428400944451</v>
          </cell>
          <cell r="AK50">
            <v>0.20157909463190146</v>
          </cell>
          <cell r="AL50">
            <v>0.2074899269686892</v>
          </cell>
          <cell r="AM50">
            <v>0.2130290565926469</v>
          </cell>
          <cell r="AN50">
            <v>0.21822613206913721</v>
          </cell>
          <cell r="AO50">
            <v>0.22310829825056089</v>
          </cell>
          <cell r="AP50">
            <v>0.22770035144329626</v>
          </cell>
          <cell r="AQ50">
            <v>0.23202490974670723</v>
          </cell>
          <cell r="AR50">
            <v>0.23610258744784143</v>
          </cell>
          <cell r="AS50">
            <v>0.23995216628895838</v>
          </cell>
          <cell r="AT50">
            <v>0.2435907591705109</v>
          </cell>
          <cell r="AU50">
            <v>0.24703396374615122</v>
          </cell>
          <cell r="AV50">
            <v>0.250296004653003</v>
          </cell>
          <cell r="AW50">
            <v>0.25338986397670904</v>
          </cell>
        </row>
        <row r="51">
          <cell r="S51" t="str">
            <v>B2</v>
          </cell>
          <cell r="T51">
            <v>3.9379999999999998E-2</v>
          </cell>
          <cell r="U51">
            <v>6.4185000000000006E-2</v>
          </cell>
          <cell r="V51">
            <v>8.5525000000000004E-2</v>
          </cell>
          <cell r="W51">
            <v>9.9714999999999998E-2</v>
          </cell>
          <cell r="X51">
            <v>0.11390500000000001</v>
          </cell>
          <cell r="Y51">
            <v>0.12457500000000002</v>
          </cell>
          <cell r="Z51">
            <v>0.13205500000000001</v>
          </cell>
          <cell r="AA51">
            <v>0.138325</v>
          </cell>
          <cell r="AB51">
            <v>0.14421</v>
          </cell>
          <cell r="AC51">
            <v>0.14960000000000001</v>
          </cell>
          <cell r="AD51">
            <v>0.16051124754773574</v>
          </cell>
          <cell r="AE51">
            <v>0.17057318674470426</v>
          </cell>
          <cell r="AF51">
            <v>0.17989883913720611</v>
          </cell>
          <cell r="AG51">
            <v>0.18854416914222358</v>
          </cell>
          <cell r="AH51">
            <v>0.19656371431032518</v>
          </cell>
          <cell r="AI51">
            <v>0.20400938708005992</v>
          </cell>
          <cell r="AJ51">
            <v>0.21092980842673698</v>
          </cell>
          <cell r="AK51">
            <v>0.21737000033631393</v>
          </cell>
          <cell r="AL51">
            <v>0.22337131495848767</v>
          </cell>
          <cell r="AM51">
            <v>0.22897151491960352</v>
          </cell>
          <cell r="AN51">
            <v>0.23420494551607626</v>
          </cell>
          <cell r="AO51">
            <v>0.23910275822061922</v>
          </cell>
          <cell r="AP51">
            <v>0.24369315820249177</v>
          </cell>
          <cell r="AQ51">
            <v>0.248001657908968</v>
          </cell>
          <cell r="AR51">
            <v>0.25205132528361568</v>
          </cell>
          <cell r="AS51">
            <v>0.25586301970997449</v>
          </cell>
          <cell r="AT51">
            <v>0.25945561184766658</v>
          </cell>
          <cell r="AU51">
            <v>0.26284618559126843</v>
          </cell>
          <cell r="AV51">
            <v>0.26605022173228238</v>
          </cell>
          <cell r="AW51">
            <v>0.26908176375775084</v>
          </cell>
        </row>
        <row r="52">
          <cell r="S52" t="str">
            <v>B2/B3</v>
          </cell>
          <cell r="T52">
            <v>5.0167477512826984E-2</v>
          </cell>
          <cell r="U52">
            <v>7.6574282073030256E-2</v>
          </cell>
          <cell r="V52">
            <v>9.9459786471719311E-2</v>
          </cell>
          <cell r="W52">
            <v>0.11482298245560423</v>
          </cell>
          <cell r="X52">
            <v>0.13017763392764517</v>
          </cell>
          <cell r="Y52">
            <v>0.14144520140322897</v>
          </cell>
          <cell r="Z52">
            <v>0.15005124957826912</v>
          </cell>
          <cell r="AA52">
            <v>0.15743715174633971</v>
          </cell>
          <cell r="AB52">
            <v>0.16368498984329627</v>
          </cell>
          <cell r="AC52">
            <v>0.16945713322253506</v>
          </cell>
          <cell r="AD52">
            <v>0.1818953481881756</v>
          </cell>
          <cell r="AE52">
            <v>0.19336537246545712</v>
          </cell>
          <cell r="AF52">
            <v>0.20399605388278749</v>
          </cell>
          <cell r="AG52">
            <v>0.21385119504904151</v>
          </cell>
          <cell r="AH52">
            <v>0.22299296997271278</v>
          </cell>
          <cell r="AI52">
            <v>0.23148055882377344</v>
          </cell>
          <cell r="AJ52">
            <v>0.23936938877296263</v>
          </cell>
          <cell r="AK52">
            <v>0.24671078371814334</v>
          </cell>
          <cell r="AL52">
            <v>0.25355188371546378</v>
          </cell>
          <cell r="AM52">
            <v>0.25993573666231573</v>
          </cell>
          <cell r="AN52">
            <v>0.26590149467819219</v>
          </cell>
          <cell r="AO52">
            <v>0.2714846689519736</v>
          </cell>
          <cell r="AP52">
            <v>0.27671741194526411</v>
          </cell>
          <cell r="AQ52">
            <v>0.28162880649235572</v>
          </cell>
          <cell r="AR52">
            <v>0.28624514877750545</v>
          </cell>
          <cell r="AS52">
            <v>0.29059021731354323</v>
          </cell>
          <cell r="AT52">
            <v>0.29468552355426858</v>
          </cell>
          <cell r="AU52">
            <v>0.29855054212458237</v>
          </cell>
          <cell r="AV52">
            <v>0.30220292019086153</v>
          </cell>
          <cell r="AW52">
            <v>0.30565866646642964</v>
          </cell>
        </row>
        <row r="53">
          <cell r="S53" t="str">
            <v>B3</v>
          </cell>
          <cell r="T53">
            <v>6.3910000000000008E-2</v>
          </cell>
          <cell r="U53">
            <v>9.1355000000000006E-2</v>
          </cell>
          <cell r="V53">
            <v>0.115665</v>
          </cell>
          <cell r="W53">
            <v>0.13222</v>
          </cell>
          <cell r="X53">
            <v>0.14877500000000002</v>
          </cell>
          <cell r="Y53">
            <v>0.16059999999999999</v>
          </cell>
          <cell r="Z53">
            <v>0.17050000000000001</v>
          </cell>
          <cell r="AA53">
            <v>0.17919000000000002</v>
          </cell>
          <cell r="AB53">
            <v>0.18579000000000001</v>
          </cell>
          <cell r="AC53">
            <v>0.19195000000000001</v>
          </cell>
          <cell r="AD53">
            <v>0.20612834426234181</v>
          </cell>
          <cell r="AE53">
            <v>0.21920307629983238</v>
          </cell>
          <cell r="AF53">
            <v>0.23132105909816614</v>
          </cell>
          <cell r="AG53">
            <v>0.24255501420150605</v>
          </cell>
          <cell r="AH53">
            <v>0.2529758090485939</v>
          </cell>
          <cell r="AI53">
            <v>0.26265089994284735</v>
          </cell>
          <cell r="AJ53">
            <v>0.27164346617914431</v>
          </cell>
          <cell r="AK53">
            <v>0.28001201043680618</v>
          </cell>
          <cell r="AL53">
            <v>0.28781026671937598</v>
          </cell>
          <cell r="AM53">
            <v>0.29508730471519445</v>
          </cell>
          <cell r="AN53">
            <v>0.30188775354977909</v>
          </cell>
          <cell r="AO53">
            <v>0.30825209221533267</v>
          </cell>
          <cell r="AP53">
            <v>0.31421697120465991</v>
          </cell>
          <cell r="AQ53">
            <v>0.31981554202118356</v>
          </cell>
          <cell r="AR53">
            <v>0.32507777971990054</v>
          </cell>
          <cell r="AS53">
            <v>0.33003078949841846</v>
          </cell>
          <cell r="AT53">
            <v>0.33469909235742124</v>
          </cell>
          <cell r="AU53">
            <v>0.33910488753100981</v>
          </cell>
          <cell r="AV53">
            <v>0.34326829114159951</v>
          </cell>
          <cell r="AW53">
            <v>0.34720755164272965</v>
          </cell>
        </row>
        <row r="54">
          <cell r="S54" t="str">
            <v>Caa1</v>
          </cell>
          <cell r="T54">
            <v>9.5598797063561433E-2</v>
          </cell>
          <cell r="U54">
            <v>0.12778773904408827</v>
          </cell>
          <cell r="V54">
            <v>0.15751235665813651</v>
          </cell>
          <cell r="W54">
            <v>0.17863363289145751</v>
          </cell>
          <cell r="X54">
            <v>0.19972555388582605</v>
          </cell>
          <cell r="Y54">
            <v>0.21431658825205299</v>
          </cell>
          <cell r="Z54">
            <v>0.2276196114134281</v>
          </cell>
          <cell r="AA54">
            <v>0.2401132701455711</v>
          </cell>
          <cell r="AB54">
            <v>0.25119500144310197</v>
          </cell>
          <cell r="AC54">
            <v>0.26235000000000003</v>
          </cell>
          <cell r="AD54">
            <v>0.27485063753882533</v>
          </cell>
          <cell r="AE54">
            <v>0.2863437279790072</v>
          </cell>
          <cell r="AF54">
            <v>0.29667076094651013</v>
          </cell>
          <cell r="AG54">
            <v>0.30598802122167357</v>
          </cell>
          <cell r="AH54">
            <v>0.31442796620094166</v>
          </cell>
          <cell r="AI54">
            <v>0.3221028566298092</v>
          </cell>
          <cell r="AJ54">
            <v>0.32910794545640448</v>
          </cell>
          <cell r="AK54">
            <v>0.33552421962562379</v>
          </cell>
          <cell r="AL54">
            <v>0.3414207241670455</v>
          </cell>
          <cell r="AM54">
            <v>0.3468565133579341</v>
          </cell>
          <cell r="AN54">
            <v>0.35188227834083224</v>
          </cell>
          <cell r="AO54">
            <v>0.35654169932937185</v>
          </cell>
          <cell r="AP54">
            <v>0.36087256640765436</v>
          </cell>
          <cell r="AQ54">
            <v>0.36490770763650876</v>
          </cell>
          <cell r="AR54">
            <v>0.36867575768469435</v>
          </cell>
          <cell r="AS54">
            <v>0.37220179500856287</v>
          </cell>
          <cell r="AT54">
            <v>0.37550787094389082</v>
          </cell>
          <cell r="AU54">
            <v>0.37861345002785929</v>
          </cell>
          <cell r="AV54">
            <v>0.38153577743216205</v>
          </cell>
          <cell r="AW54">
            <v>0.38429018651201791</v>
          </cell>
        </row>
        <row r="55">
          <cell r="S55" t="str">
            <v>Caa2</v>
          </cell>
          <cell r="T55">
            <v>0.14300000000000002</v>
          </cell>
          <cell r="U55">
            <v>0.17874999999999999</v>
          </cell>
          <cell r="V55">
            <v>0.21450000000000002</v>
          </cell>
          <cell r="W55">
            <v>0.24134000000000003</v>
          </cell>
          <cell r="X55">
            <v>0.268125</v>
          </cell>
          <cell r="Y55">
            <v>0.28600000000000003</v>
          </cell>
          <cell r="Z55">
            <v>0.30387500000000001</v>
          </cell>
          <cell r="AA55">
            <v>0.32174999999999998</v>
          </cell>
          <cell r="AB55">
            <v>0.33962500000000007</v>
          </cell>
          <cell r="AC55">
            <v>0.35749999999999998</v>
          </cell>
          <cell r="AD55">
            <v>0.36648464443761558</v>
          </cell>
          <cell r="AE55">
            <v>0.3740491782184826</v>
          </cell>
          <cell r="AF55">
            <v>0.38048217807627666</v>
          </cell>
          <cell r="AG55">
            <v>0.38601003339131956</v>
          </cell>
          <cell r="AH55">
            <v>0.39080790491817191</v>
          </cell>
          <cell r="AI55">
            <v>0.39501197319963266</v>
          </cell>
          <cell r="AJ55">
            <v>0.39872867654805183</v>
          </cell>
          <cell r="AK55">
            <v>0.40204169021096459</v>
          </cell>
          <cell r="AL55">
            <v>0.40501720880029385</v>
          </cell>
          <cell r="AM55">
            <v>0.40770795265130161</v>
          </cell>
          <cell r="AN55">
            <v>0.41015621320961509</v>
          </cell>
          <cell r="AO55">
            <v>0.41239617368719705</v>
          </cell>
          <cell r="AP55">
            <v>0.41445568228338775</v>
          </cell>
          <cell r="AQ55">
            <v>0.41635761117485592</v>
          </cell>
          <cell r="AR55">
            <v>0.41812090147010017</v>
          </cell>
          <cell r="AS55">
            <v>0.4197613695926396</v>
          </cell>
          <cell r="AT55">
            <v>0.42129233200977723</v>
          </cell>
          <cell r="AU55">
            <v>0.42272509130051877</v>
          </cell>
          <cell r="AV55">
            <v>0.42406931609280601</v>
          </cell>
          <cell r="AW55">
            <v>0.42533333952770852</v>
          </cell>
        </row>
        <row r="56">
          <cell r="S56" t="str">
            <v>Caa3</v>
          </cell>
          <cell r="T56">
            <v>0.28044607324760323</v>
          </cell>
          <cell r="U56">
            <v>0.31354824190226299</v>
          </cell>
          <cell r="V56">
            <v>0.34347488991191194</v>
          </cell>
          <cell r="W56">
            <v>0.36433089355694231</v>
          </cell>
          <cell r="X56">
            <v>0.38401660120364589</v>
          </cell>
          <cell r="Y56">
            <v>0.39661064030103887</v>
          </cell>
          <cell r="Z56">
            <v>0.40881689055125897</v>
          </cell>
          <cell r="AA56">
            <v>0.42066910987140477</v>
          </cell>
          <cell r="AB56">
            <v>0.43219642525129709</v>
          </cell>
          <cell r="AC56">
            <v>0.44385000000000008</v>
          </cell>
          <cell r="AD56">
            <v>0.44896164027752816</v>
          </cell>
          <cell r="AE56">
            <v>0.45357143651266824</v>
          </cell>
          <cell r="AF56">
            <v>0.45745513216265499</v>
          </cell>
          <cell r="AG56">
            <v>0.46076622962759084</v>
          </cell>
          <cell r="AH56">
            <v>0.46362090947776996</v>
          </cell>
          <cell r="AI56">
            <v>0.46610791160395249</v>
          </cell>
          <cell r="AJ56">
            <v>0.46829560333343784</v>
          </cell>
          <cell r="AK56">
            <v>0.4702370993616205</v>
          </cell>
          <cell r="AL56">
            <v>0.47197400864895261</v>
          </cell>
          <cell r="AM56">
            <v>0.47353920002278155</v>
          </cell>
          <cell r="AN56">
            <v>0.47495885849754221</v>
          </cell>
          <cell r="AO56">
            <v>0.47625402415933282</v>
          </cell>
          <cell r="AP56">
            <v>0.47744175064175454</v>
          </cell>
          <cell r="AQ56">
            <v>0.47853598208094111</v>
          </cell>
          <cell r="AR56">
            <v>0.47954822052485513</v>
          </cell>
          <cell r="AS56">
            <v>0.48048803655861383</v>
          </cell>
          <cell r="AT56">
            <v>0.48136346205894931</v>
          </cell>
          <cell r="AU56">
            <v>0.48218129392924952</v>
          </cell>
          <cell r="AV56">
            <v>0.48294733030739834</v>
          </cell>
          <cell r="AW56">
            <v>0.48366655532529818</v>
          </cell>
        </row>
      </sheetData>
      <sheetData sheetId="23" refreshError="1">
        <row r="2">
          <cell r="U2">
            <v>6.7019763075446673E-18</v>
          </cell>
          <cell r="AA2">
            <v>0</v>
          </cell>
          <cell r="AG2">
            <v>5.8584156096337244E-14</v>
          </cell>
          <cell r="AM2">
            <v>9.6829182396873993E-7</v>
          </cell>
          <cell r="AS2">
            <v>8.7148375221826217E-10</v>
          </cell>
          <cell r="AY2">
            <v>2.373233097853462E-4</v>
          </cell>
          <cell r="BE2">
            <v>1.2545053276833092E-2</v>
          </cell>
          <cell r="BK2">
            <v>0.11277865814830096</v>
          </cell>
          <cell r="BQ2">
            <v>0</v>
          </cell>
        </row>
        <row r="4">
          <cell r="E4">
            <v>2</v>
          </cell>
          <cell r="S4">
            <v>0</v>
          </cell>
          <cell r="T4">
            <v>0</v>
          </cell>
          <cell r="U4">
            <v>7.9807096135491695E-2</v>
          </cell>
          <cell r="AA4">
            <v>9.5060459676919645E-2</v>
          </cell>
          <cell r="AF4">
            <v>1.1102230246251565E-16</v>
          </cell>
          <cell r="AG4">
            <v>9.5060459676919645E-2</v>
          </cell>
          <cell r="AL4">
            <v>0</v>
          </cell>
          <cell r="AM4">
            <v>0.11117555565041493</v>
          </cell>
          <cell r="AR4">
            <v>0</v>
          </cell>
          <cell r="AS4">
            <v>0.11711306570622425</v>
          </cell>
          <cell r="AX4">
            <v>8.8817841970012523E-16</v>
          </cell>
          <cell r="AY4">
            <v>0.13170437895207188</v>
          </cell>
          <cell r="BD4">
            <v>0</v>
          </cell>
          <cell r="BE4">
            <v>0.13865383516647958</v>
          </cell>
          <cell r="BJ4">
            <v>0</v>
          </cell>
          <cell r="BK4">
            <v>0.16170088566911375</v>
          </cell>
          <cell r="BQ4">
            <v>0.16170088566911375</v>
          </cell>
          <cell r="BT4">
            <v>0</v>
          </cell>
        </row>
        <row r="5">
          <cell r="C5">
            <v>0.255</v>
          </cell>
          <cell r="T5">
            <v>0</v>
          </cell>
          <cell r="AF5">
            <v>1.1102230246251565E-16</v>
          </cell>
          <cell r="AL5">
            <v>0</v>
          </cell>
          <cell r="AR5">
            <v>0</v>
          </cell>
          <cell r="AX5">
            <v>8.8817841970012523E-16</v>
          </cell>
          <cell r="BD5">
            <v>0</v>
          </cell>
          <cell r="BJ5">
            <v>0</v>
          </cell>
        </row>
        <row r="6">
          <cell r="T6">
            <v>0</v>
          </cell>
          <cell r="AF6">
            <v>1.1102230246251565E-16</v>
          </cell>
          <cell r="AL6">
            <v>0</v>
          </cell>
          <cell r="AR6">
            <v>0</v>
          </cell>
          <cell r="AX6">
            <v>8.8817841970012523E-16</v>
          </cell>
          <cell r="BD6">
            <v>0</v>
          </cell>
          <cell r="BJ6">
            <v>0</v>
          </cell>
        </row>
        <row r="7">
          <cell r="E7">
            <v>8</v>
          </cell>
          <cell r="T7">
            <v>0</v>
          </cell>
          <cell r="AF7">
            <v>0</v>
          </cell>
          <cell r="AL7">
            <v>0</v>
          </cell>
          <cell r="AR7">
            <v>0</v>
          </cell>
          <cell r="AX7">
            <v>8.8817841970012523E-16</v>
          </cell>
          <cell r="BD7">
            <v>0</v>
          </cell>
          <cell r="BJ7">
            <v>0.26302462431261209</v>
          </cell>
        </row>
        <row r="8">
          <cell r="T8">
            <v>0</v>
          </cell>
          <cell r="AF8">
            <v>1.1102230246251565E-16</v>
          </cell>
          <cell r="AL8">
            <v>0</v>
          </cell>
          <cell r="AR8">
            <v>0</v>
          </cell>
          <cell r="AX8">
            <v>1.2212453270876722E-15</v>
          </cell>
          <cell r="BD8">
            <v>0</v>
          </cell>
          <cell r="BJ8">
            <v>0.70090446195014855</v>
          </cell>
        </row>
        <row r="9">
          <cell r="T9">
            <v>1.1102230246251565E-16</v>
          </cell>
          <cell r="AF9">
            <v>1.1102230246251565E-16</v>
          </cell>
          <cell r="AL9">
            <v>0</v>
          </cell>
          <cell r="AR9">
            <v>0</v>
          </cell>
          <cell r="AX9">
            <v>6.6613381477509392E-16</v>
          </cell>
          <cell r="BD9">
            <v>0.24208216852228559</v>
          </cell>
          <cell r="BJ9">
            <v>0.72314689487347394</v>
          </cell>
        </row>
        <row r="10">
          <cell r="T10">
            <v>0</v>
          </cell>
          <cell r="AF10">
            <v>1.1102230246251565E-16</v>
          </cell>
          <cell r="AL10">
            <v>0</v>
          </cell>
          <cell r="AR10">
            <v>0</v>
          </cell>
          <cell r="AX10">
            <v>8.8817841970012523E-16</v>
          </cell>
          <cell r="BD10">
            <v>0.46802113321123218</v>
          </cell>
          <cell r="BJ10">
            <v>0.80222343977166999</v>
          </cell>
        </row>
        <row r="11">
          <cell r="T11">
            <v>0</v>
          </cell>
          <cell r="AF11">
            <v>0</v>
          </cell>
          <cell r="AL11">
            <v>0</v>
          </cell>
          <cell r="AR11">
            <v>0</v>
          </cell>
          <cell r="AX11">
            <v>5.8392464767091146E-2</v>
          </cell>
          <cell r="BD11">
            <v>0.6148887682593398</v>
          </cell>
          <cell r="BJ11">
            <v>0.82997089758531706</v>
          </cell>
        </row>
        <row r="12">
          <cell r="T12">
            <v>0</v>
          </cell>
          <cell r="AF12">
            <v>0</v>
          </cell>
          <cell r="AL12">
            <v>2.6658590023498352E-4</v>
          </cell>
          <cell r="AR12">
            <v>0</v>
          </cell>
          <cell r="AX12">
            <v>0.15918586866654694</v>
          </cell>
          <cell r="BD12">
            <v>0.66763016613140869</v>
          </cell>
          <cell r="BJ12">
            <v>0.85813488489102419</v>
          </cell>
        </row>
        <row r="13">
          <cell r="C13">
            <v>7.596420064693736E-2</v>
          </cell>
          <cell r="D13">
            <v>7.0899920603808203E-2</v>
          </cell>
          <cell r="E13">
            <v>7.0899920603808203E-2</v>
          </cell>
          <cell r="F13">
            <v>6.634206856499196E-2</v>
          </cell>
          <cell r="G13">
            <v>6.4822784552053231E-2</v>
          </cell>
          <cell r="H13">
            <v>6.1384964723098664E-2</v>
          </cell>
          <cell r="I13">
            <v>5.9875498377448683E-2</v>
          </cell>
          <cell r="J13">
            <v>5.5347099340498793E-2</v>
          </cell>
          <cell r="K13">
            <v>5.9875498377448683E-2</v>
          </cell>
          <cell r="T13">
            <v>0</v>
          </cell>
          <cell r="AF13">
            <v>0</v>
          </cell>
          <cell r="AL13">
            <v>3.8825770224887313E-3</v>
          </cell>
          <cell r="AR13">
            <v>0</v>
          </cell>
          <cell r="AX13">
            <v>0.30605884379490855</v>
          </cell>
          <cell r="BD13">
            <v>0.68533436704524942</v>
          </cell>
          <cell r="BJ13">
            <v>0.87836574968142866</v>
          </cell>
        </row>
        <row r="14">
          <cell r="C14">
            <v>0.255</v>
          </cell>
          <cell r="D14">
            <v>0.255</v>
          </cell>
          <cell r="E14">
            <v>0.255</v>
          </cell>
          <cell r="F14">
            <v>0.255</v>
          </cell>
          <cell r="G14">
            <v>0.255</v>
          </cell>
          <cell r="H14">
            <v>0.255</v>
          </cell>
          <cell r="I14">
            <v>0.255</v>
          </cell>
          <cell r="J14">
            <v>0.255</v>
          </cell>
          <cell r="T14">
            <v>0</v>
          </cell>
          <cell r="AF14">
            <v>1.1102230246251565E-16</v>
          </cell>
          <cell r="AL14">
            <v>7.0206653060832513E-3</v>
          </cell>
          <cell r="AR14">
            <v>0</v>
          </cell>
          <cell r="AX14">
            <v>0.43465352579993066</v>
          </cell>
          <cell r="BD14">
            <v>0.7110135916866247</v>
          </cell>
          <cell r="BJ14">
            <v>0.88837821182717946</v>
          </cell>
        </row>
        <row r="15">
          <cell r="T15">
            <v>0</v>
          </cell>
          <cell r="AF15">
            <v>1.1102230246251565E-16</v>
          </cell>
          <cell r="AL15">
            <v>1.0204325527348401E-2</v>
          </cell>
          <cell r="AR15">
            <v>0</v>
          </cell>
          <cell r="AX15">
            <v>0.56244536511700849</v>
          </cell>
          <cell r="BD15">
            <v>0.7573610576931461</v>
          </cell>
          <cell r="BJ15">
            <v>0.90361130801034562</v>
          </cell>
        </row>
        <row r="16">
          <cell r="C16">
            <v>6.3490004771724466</v>
          </cell>
          <cell r="D16" t="e">
            <v>#DIV/0!</v>
          </cell>
          <cell r="E16">
            <v>9.5484516748701171</v>
          </cell>
          <cell r="F16">
            <v>9.7416666666666671</v>
          </cell>
          <cell r="G16">
            <v>9.8081486853046211</v>
          </cell>
          <cell r="H16">
            <v>9.9658322514272175</v>
          </cell>
          <cell r="I16">
            <v>10.437933853592012</v>
          </cell>
          <cell r="J16">
            <v>11.257337360063101</v>
          </cell>
          <cell r="K16">
            <v>1.7001463391097511</v>
          </cell>
          <cell r="T16">
            <v>0</v>
          </cell>
          <cell r="AF16">
            <v>1.1102230246251565E-16</v>
          </cell>
          <cell r="AL16">
            <v>1.479250794197684E-2</v>
          </cell>
          <cell r="AR16">
            <v>0</v>
          </cell>
          <cell r="AX16">
            <v>0.6913529188362828</v>
          </cell>
          <cell r="BD16">
            <v>0.79938283646702235</v>
          </cell>
          <cell r="BJ16">
            <v>0.91910560737953806</v>
          </cell>
        </row>
        <row r="17">
          <cell r="C17">
            <v>6.3490004771724466</v>
          </cell>
          <cell r="D17" t="e">
            <v>#DIV/0!</v>
          </cell>
          <cell r="E17">
            <v>9.5484516748701171</v>
          </cell>
          <cell r="F17">
            <v>9.7416666666666671</v>
          </cell>
          <cell r="G17">
            <v>9.8081486853046211</v>
          </cell>
          <cell r="H17">
            <v>9.9658322514272175</v>
          </cell>
          <cell r="I17">
            <v>10.437933853592012</v>
          </cell>
          <cell r="J17">
            <v>11.257337360063101</v>
          </cell>
          <cell r="K17">
            <v>1.7001463391097511</v>
          </cell>
          <cell r="T17">
            <v>0</v>
          </cell>
          <cell r="AF17">
            <v>1.1102230246251565E-16</v>
          </cell>
          <cell r="AL17">
            <v>2.1537754756238758E-2</v>
          </cell>
          <cell r="AR17">
            <v>5.5511151231257827E-16</v>
          </cell>
          <cell r="AX17">
            <v>0.82129024825240726</v>
          </cell>
          <cell r="BD17">
            <v>0.83256476093789056</v>
          </cell>
          <cell r="BJ17">
            <v>0.91910560737953806</v>
          </cell>
        </row>
        <row r="18">
          <cell r="C18">
            <v>6.3490004771724466</v>
          </cell>
          <cell r="D18" t="e">
            <v>#DIV/0!</v>
          </cell>
          <cell r="E18">
            <v>9.5484516748701171</v>
          </cell>
          <cell r="F18">
            <v>9.7416666666666671</v>
          </cell>
          <cell r="G18">
            <v>9.8081486853046211</v>
          </cell>
          <cell r="H18">
            <v>9.9658322514272175</v>
          </cell>
          <cell r="I18">
            <v>10.437933853592012</v>
          </cell>
          <cell r="J18">
            <v>11.257337360063101</v>
          </cell>
          <cell r="K18">
            <v>1.7001463391097511</v>
          </cell>
          <cell r="T18">
            <v>0</v>
          </cell>
          <cell r="AF18">
            <v>1.1102230246251565E-16</v>
          </cell>
          <cell r="AL18">
            <v>3.5929891902821143E-2</v>
          </cell>
          <cell r="AR18">
            <v>0.22729298724792246</v>
          </cell>
          <cell r="AX18">
            <v>0.84250016829743113</v>
          </cell>
          <cell r="BD18">
            <v>0.84862475845091345</v>
          </cell>
          <cell r="BJ18">
            <v>0.92432919091481169</v>
          </cell>
        </row>
        <row r="19">
          <cell r="T19">
            <v>0</v>
          </cell>
          <cell r="AF19">
            <v>1.1102230246251565E-16</v>
          </cell>
          <cell r="AL19">
            <v>6.2454610520281784E-2</v>
          </cell>
          <cell r="AR19">
            <v>0.42926736302672674</v>
          </cell>
          <cell r="AX19">
            <v>0.87064034001048185</v>
          </cell>
          <cell r="BD19">
            <v>0.87029872839537081</v>
          </cell>
          <cell r="BJ19">
            <v>0.93486558880783477</v>
          </cell>
        </row>
        <row r="20">
          <cell r="F20">
            <v>1</v>
          </cell>
          <cell r="T20">
            <v>0</v>
          </cell>
          <cell r="AF20">
            <v>1.1102230246251565E-16</v>
          </cell>
          <cell r="AL20">
            <v>0.16128534656235782</v>
          </cell>
          <cell r="AR20">
            <v>0.60941131117044756</v>
          </cell>
          <cell r="AX20">
            <v>0.88474260244786118</v>
          </cell>
          <cell r="BD20">
            <v>0.88657572170501009</v>
          </cell>
          <cell r="BJ20">
            <v>0.93486558880783466</v>
          </cell>
        </row>
        <row r="21">
          <cell r="F21">
            <v>0</v>
          </cell>
          <cell r="T21">
            <v>0</v>
          </cell>
          <cell r="AF21">
            <v>1.0030849905664163E-2</v>
          </cell>
          <cell r="AL21">
            <v>0.34510659083630568</v>
          </cell>
          <cell r="AR21">
            <v>0.69579013147054558</v>
          </cell>
          <cell r="AX21">
            <v>0.89802038028617204</v>
          </cell>
          <cell r="BD21">
            <v>0.89206755166735174</v>
          </cell>
          <cell r="BJ21">
            <v>0.94470823778924418</v>
          </cell>
        </row>
        <row r="22">
          <cell r="F22">
            <v>1</v>
          </cell>
          <cell r="T22">
            <v>0</v>
          </cell>
          <cell r="AF22">
            <v>8.7926963374861389E-3</v>
          </cell>
          <cell r="AL22">
            <v>0.5940013261963395</v>
          </cell>
          <cell r="AR22">
            <v>0.77038506971136766</v>
          </cell>
          <cell r="AX22">
            <v>0.90946932966152905</v>
          </cell>
          <cell r="BD22">
            <v>0.90286115957864854</v>
          </cell>
          <cell r="BJ22">
            <v>0.95089580796792861</v>
          </cell>
        </row>
        <row r="23">
          <cell r="F23">
            <v>1</v>
          </cell>
          <cell r="T23">
            <v>0</v>
          </cell>
          <cell r="AF23">
            <v>4.7612813638055917E-2</v>
          </cell>
          <cell r="AL23">
            <v>0.71928935436943553</v>
          </cell>
          <cell r="AR23">
            <v>0.82172547193448842</v>
          </cell>
          <cell r="AX23">
            <v>0.91691856642400649</v>
          </cell>
          <cell r="BD23">
            <v>0.90815074881520386</v>
          </cell>
          <cell r="BJ23">
            <v>0.95089580796792861</v>
          </cell>
        </row>
        <row r="24">
          <cell r="F24">
            <v>1</v>
          </cell>
          <cell r="T24">
            <v>0</v>
          </cell>
          <cell r="AF24">
            <v>0.10249774497408781</v>
          </cell>
          <cell r="AL24">
            <v>0.84153739243229031</v>
          </cell>
          <cell r="AR24">
            <v>0.83574646525104168</v>
          </cell>
          <cell r="AX24">
            <v>0.91691856642400649</v>
          </cell>
          <cell r="BD24">
            <v>0.90815074881520375</v>
          </cell>
          <cell r="BJ24">
            <v>0.95089580796792861</v>
          </cell>
        </row>
        <row r="25">
          <cell r="F25">
            <v>1</v>
          </cell>
          <cell r="T25">
            <v>1.1102230246251565E-16</v>
          </cell>
          <cell r="AF25">
            <v>0.18272850552955666</v>
          </cell>
          <cell r="AL25">
            <v>0.84168820250697496</v>
          </cell>
          <cell r="AR25">
            <v>0.84944659956524227</v>
          </cell>
          <cell r="AX25">
            <v>0.92646862333785096</v>
          </cell>
          <cell r="BD25">
            <v>0.9188007793526396</v>
          </cell>
          <cell r="BJ25">
            <v>0.95089580796792861</v>
          </cell>
        </row>
        <row r="26">
          <cell r="F26">
            <v>1</v>
          </cell>
          <cell r="T26">
            <v>1.1102230246251565E-16</v>
          </cell>
          <cell r="AF26">
            <v>0.26585799816362443</v>
          </cell>
          <cell r="AL26">
            <v>0.86123163823354898</v>
          </cell>
          <cell r="AR26">
            <v>0.86217401477741196</v>
          </cell>
          <cell r="AX26">
            <v>0.93488386497916998</v>
          </cell>
          <cell r="BD26">
            <v>0.92416749721493829</v>
          </cell>
          <cell r="BJ26">
            <v>0.95089580796792861</v>
          </cell>
        </row>
        <row r="27">
          <cell r="F27">
            <v>1</v>
          </cell>
          <cell r="T27">
            <v>8.2094640165019106E-3</v>
          </cell>
          <cell r="AF27">
            <v>0.31146402574513554</v>
          </cell>
          <cell r="AL27">
            <v>0.88049000742101935</v>
          </cell>
          <cell r="AR27">
            <v>0.88812975068193756</v>
          </cell>
          <cell r="AX27">
            <v>0.9348838649791702</v>
          </cell>
          <cell r="BD27">
            <v>0.92416749721493829</v>
          </cell>
          <cell r="BJ27">
            <v>0.95822701443090053</v>
          </cell>
        </row>
        <row r="28">
          <cell r="F28">
            <v>0</v>
          </cell>
          <cell r="T28">
            <v>2.1274633275606192E-2</v>
          </cell>
          <cell r="AF28">
            <v>0.33551091973427871</v>
          </cell>
          <cell r="AL28">
            <v>0.88057862820694954</v>
          </cell>
          <cell r="AR28">
            <v>0.89935087551156412</v>
          </cell>
          <cell r="AX28">
            <v>0.94029226148732237</v>
          </cell>
          <cell r="BD28">
            <v>0.92939074904579921</v>
          </cell>
          <cell r="BJ28">
            <v>0.96720089864901648</v>
          </cell>
        </row>
        <row r="29">
          <cell r="T29">
            <v>3.7677155040772958E-2</v>
          </cell>
          <cell r="AF29">
            <v>0.34034135738736848</v>
          </cell>
          <cell r="AL29">
            <v>0.89929472497938323</v>
          </cell>
          <cell r="AR29">
            <v>0.90681347417405045</v>
          </cell>
          <cell r="AX29">
            <v>0.94597252666686305</v>
          </cell>
          <cell r="BD29">
            <v>0.93734735524556012</v>
          </cell>
          <cell r="BJ29">
            <v>0.96720089864901648</v>
          </cell>
        </row>
        <row r="30">
          <cell r="T30">
            <v>5.4271317710513078E-2</v>
          </cell>
          <cell r="AF30">
            <v>0.34707302276746554</v>
          </cell>
          <cell r="AL30">
            <v>0.91712919919397795</v>
          </cell>
          <cell r="AR30">
            <v>0.91311292018792978</v>
          </cell>
          <cell r="AX30">
            <v>0.95174530295621707</v>
          </cell>
          <cell r="BD30">
            <v>0.94007706426066728</v>
          </cell>
          <cell r="BJ30">
            <v>0.96720089864901648</v>
          </cell>
        </row>
        <row r="31">
          <cell r="T31">
            <v>6.7763960632214237E-2</v>
          </cell>
          <cell r="AF31">
            <v>0.37721856433263345</v>
          </cell>
          <cell r="AL31">
            <v>0.91712919919397784</v>
          </cell>
          <cell r="AR31">
            <v>0.91888147608564719</v>
          </cell>
          <cell r="AX31">
            <v>0.95174530295621729</v>
          </cell>
          <cell r="BD31">
            <v>0.94007706426066728</v>
          </cell>
          <cell r="BJ31">
            <v>0.96720089864901648</v>
          </cell>
        </row>
        <row r="32">
          <cell r="T32">
            <v>7.5840625726666833E-2</v>
          </cell>
          <cell r="AF32">
            <v>0.42684846118027742</v>
          </cell>
          <cell r="AL32">
            <v>0.93364246609040691</v>
          </cell>
          <cell r="AR32">
            <v>0.93013151105477987</v>
          </cell>
          <cell r="AX32">
            <v>0.95174530295621729</v>
          </cell>
          <cell r="BD32">
            <v>0.94007706426066728</v>
          </cell>
          <cell r="BJ32">
            <v>0.96720089864901648</v>
          </cell>
        </row>
        <row r="33">
          <cell r="E33">
            <v>7.3999999999999996E-5</v>
          </cell>
          <cell r="F33">
            <v>1.08E-4</v>
          </cell>
          <cell r="G33">
            <v>3.8000000000000002E-5</v>
          </cell>
          <cell r="H33">
            <v>1.3300000000000001E-4</v>
          </cell>
          <cell r="I33">
            <v>1.0000000000000001E-5</v>
          </cell>
          <cell r="T33">
            <v>8.5698883755389588E-2</v>
          </cell>
          <cell r="AF33">
            <v>0.45471262198605489</v>
          </cell>
          <cell r="AL33">
            <v>0.77573163829170766</v>
          </cell>
          <cell r="AR33">
            <v>0.93013151105477987</v>
          </cell>
          <cell r="AX33">
            <v>0.95679518652513385</v>
          </cell>
          <cell r="BD33">
            <v>0.94526987253928063</v>
          </cell>
          <cell r="BJ33">
            <v>0.96720089864901648</v>
          </cell>
        </row>
        <row r="34">
          <cell r="E34">
            <v>9.2E-5</v>
          </cell>
          <cell r="F34">
            <v>1.25E-4</v>
          </cell>
          <cell r="G34">
            <v>4.8000000000000001E-5</v>
          </cell>
          <cell r="H34">
            <v>1.4899999999999999E-4</v>
          </cell>
          <cell r="I34">
            <v>1.2999999999999999E-5</v>
          </cell>
          <cell r="T34">
            <v>8.7713940720201222E-2</v>
          </cell>
          <cell r="AF34">
            <v>0.45948950470856886</v>
          </cell>
          <cell r="AL34">
            <v>0.78551244488978322</v>
          </cell>
          <cell r="AR34">
            <v>0.93530749490535825</v>
          </cell>
          <cell r="AX34">
            <v>0.9617634279037327</v>
          </cell>
          <cell r="BD34">
            <v>0.95045964116821813</v>
          </cell>
          <cell r="BJ34">
            <v>0.96720089864901648</v>
          </cell>
        </row>
        <row r="35">
          <cell r="E35">
            <v>8.2999999999999998E-5</v>
          </cell>
          <cell r="F35">
            <v>1.15E-4</v>
          </cell>
          <cell r="G35">
            <v>4.1999999999999998E-5</v>
          </cell>
          <cell r="H35">
            <v>1.37E-4</v>
          </cell>
          <cell r="I35">
            <v>1.0000000000000001E-5</v>
          </cell>
          <cell r="T35">
            <v>8.9739363068321865E-2</v>
          </cell>
          <cell r="AF35">
            <v>0.46409578794475326</v>
          </cell>
          <cell r="AL35">
            <v>0.8010182644500593</v>
          </cell>
          <cell r="AR35">
            <v>0.93530749490535825</v>
          </cell>
          <cell r="AX35">
            <v>0.96698059563487215</v>
          </cell>
          <cell r="BD35">
            <v>0.95574056104881822</v>
          </cell>
          <cell r="BJ35">
            <v>0.96720089864901648</v>
          </cell>
        </row>
        <row r="36">
          <cell r="E36">
            <v>6.7000000000000002E-5</v>
          </cell>
          <cell r="F36">
            <v>9.7E-5</v>
          </cell>
          <cell r="G36">
            <v>3.4E-5</v>
          </cell>
          <cell r="H36">
            <v>1.18E-4</v>
          </cell>
          <cell r="I36">
            <v>6.9999999999999999E-6</v>
          </cell>
          <cell r="T36">
            <v>8.7409502320047516E-2</v>
          </cell>
          <cell r="AF36">
            <v>0.45876780474714995</v>
          </cell>
          <cell r="AL36">
            <v>0.94906940179297239</v>
          </cell>
          <cell r="AR36">
            <v>0.94609480620889408</v>
          </cell>
          <cell r="AX36">
            <v>0.96698059563487226</v>
          </cell>
          <cell r="BD36">
            <v>0.95574056104881822</v>
          </cell>
          <cell r="BJ36">
            <v>0.96720089864901648</v>
          </cell>
        </row>
        <row r="37">
          <cell r="E37">
            <v>5.3000000000000001E-5</v>
          </cell>
          <cell r="F37">
            <v>7.7999999999999999E-5</v>
          </cell>
          <cell r="G37">
            <v>2.4000000000000001E-5</v>
          </cell>
          <cell r="H37">
            <v>9.7999999999999997E-5</v>
          </cell>
          <cell r="I37">
            <v>3.9999999999999998E-6</v>
          </cell>
          <cell r="AF37">
            <v>0.29521842560188294</v>
          </cell>
          <cell r="AL37">
            <v>0.92184209090150793</v>
          </cell>
          <cell r="AR37">
            <v>0.92421244627415988</v>
          </cell>
          <cell r="AX37">
            <v>0.95365257102925738</v>
          </cell>
          <cell r="BD37">
            <v>0.94230339063769686</v>
          </cell>
          <cell r="BJ37">
            <v>0.96614675257614546</v>
          </cell>
        </row>
        <row r="38">
          <cell r="E38">
            <v>4.1E-5</v>
          </cell>
          <cell r="F38">
            <v>6.4999999999999994E-5</v>
          </cell>
          <cell r="G38">
            <v>1.5999999999999999E-5</v>
          </cell>
          <cell r="H38">
            <v>8.1000000000000004E-5</v>
          </cell>
          <cell r="I38">
            <v>1.9999999999999999E-6</v>
          </cell>
          <cell r="AF38">
            <v>0.32267306536861329</v>
          </cell>
          <cell r="AL38">
            <v>0.92187512686103512</v>
          </cell>
          <cell r="AR38">
            <v>0.9299194142310987</v>
          </cell>
          <cell r="AX38">
            <v>0.95365257102925738</v>
          </cell>
          <cell r="BD38">
            <v>0.94230339063769686</v>
          </cell>
          <cell r="BJ38">
            <v>0.96614675257614546</v>
          </cell>
        </row>
        <row r="39">
          <cell r="F39">
            <v>0</v>
          </cell>
          <cell r="AF39">
            <v>0.35623200250097542</v>
          </cell>
          <cell r="AL39">
            <v>0.9379917907657187</v>
          </cell>
          <cell r="AR39">
            <v>0.93515760707674511</v>
          </cell>
          <cell r="AX39">
            <v>0.95365257102925738</v>
          </cell>
          <cell r="BD39">
            <v>0.94230339063769686</v>
          </cell>
          <cell r="BJ39">
            <v>0.96614675257614546</v>
          </cell>
        </row>
        <row r="40">
          <cell r="F40">
            <v>0</v>
          </cell>
          <cell r="AF40">
            <v>0.37994856267409671</v>
          </cell>
          <cell r="AL40">
            <v>0.93799179076571915</v>
          </cell>
          <cell r="AR40">
            <v>0.935157607076745</v>
          </cell>
          <cell r="AX40">
            <v>0.95850082785046054</v>
          </cell>
          <cell r="BD40">
            <v>0.94737685907727165</v>
          </cell>
          <cell r="BJ40">
            <v>0.96614675257614546</v>
          </cell>
        </row>
        <row r="41">
          <cell r="F41">
            <v>0</v>
          </cell>
          <cell r="AF41">
            <v>0.39673475178680495</v>
          </cell>
          <cell r="AL41">
            <v>0.76731149727786252</v>
          </cell>
          <cell r="AR41">
            <v>0.93515760707674489</v>
          </cell>
          <cell r="AX41">
            <v>0.9632682163730133</v>
          </cell>
          <cell r="BD41">
            <v>0.95244354718350122</v>
          </cell>
          <cell r="BJ41">
            <v>0.96614675257614546</v>
          </cell>
        </row>
        <row r="42">
          <cell r="F42">
            <v>0</v>
          </cell>
          <cell r="AF42">
            <v>0.38810687709131475</v>
          </cell>
          <cell r="AL42">
            <v>0.93799179076571881</v>
          </cell>
          <cell r="AR42">
            <v>0.9401128093143557</v>
          </cell>
          <cell r="AX42">
            <v>0.96827090666940174</v>
          </cell>
          <cell r="BD42">
            <v>0.95760956140452813</v>
          </cell>
          <cell r="BJ42">
            <v>0.96614675257614546</v>
          </cell>
        </row>
        <row r="43">
          <cell r="F43">
            <v>0</v>
          </cell>
          <cell r="AF43">
            <v>0.40442370462401278</v>
          </cell>
          <cell r="AL43">
            <v>0.79221382153476549</v>
          </cell>
          <cell r="AR43">
            <v>0.94531918409762594</v>
          </cell>
          <cell r="AX43">
            <v>0.96827090666940163</v>
          </cell>
          <cell r="BD43">
            <v>0.95760956140452813</v>
          </cell>
          <cell r="BJ43">
            <v>0.96614675257614546</v>
          </cell>
        </row>
        <row r="44">
          <cell r="F44">
            <v>0</v>
          </cell>
          <cell r="AF44">
            <v>0.40688194604665862</v>
          </cell>
          <cell r="AL44">
            <v>0.83439396082880513</v>
          </cell>
          <cell r="AR44">
            <v>0.95044060378278983</v>
          </cell>
          <cell r="AX44">
            <v>0.96827090666940163</v>
          </cell>
          <cell r="BD44">
            <v>0.95760956140452813</v>
          </cell>
          <cell r="BJ44">
            <v>0.96614675257614546</v>
          </cell>
        </row>
        <row r="45">
          <cell r="F45">
            <v>0</v>
          </cell>
          <cell r="AF45">
            <v>0.26686848581653266</v>
          </cell>
          <cell r="AL45">
            <v>0.88567434658995003</v>
          </cell>
          <cell r="AR45">
            <v>0.90058959376083181</v>
          </cell>
          <cell r="AX45">
            <v>0.93735156326710534</v>
          </cell>
          <cell r="BD45">
            <v>0.92736422932040286</v>
          </cell>
          <cell r="BJ45">
            <v>0.96057064001088233</v>
          </cell>
        </row>
        <row r="46">
          <cell r="F46">
            <v>0</v>
          </cell>
          <cell r="AF46">
            <v>0.27957697313624685</v>
          </cell>
          <cell r="AL46">
            <v>0.88567434658995026</v>
          </cell>
          <cell r="AR46">
            <v>0.90656039593532944</v>
          </cell>
          <cell r="AX46">
            <v>0.94258364157304519</v>
          </cell>
          <cell r="BD46">
            <v>0.93171839222346053</v>
          </cell>
          <cell r="BJ46">
            <v>0.96614675257614546</v>
          </cell>
        </row>
        <row r="47">
          <cell r="F47">
            <v>0</v>
          </cell>
          <cell r="AF47">
            <v>0.28573280067381024</v>
          </cell>
          <cell r="AL47">
            <v>0.89336788276560419</v>
          </cell>
          <cell r="AR47">
            <v>0.90656039593532944</v>
          </cell>
          <cell r="AX47">
            <v>0.94807438701124824</v>
          </cell>
          <cell r="BD47">
            <v>0.93698603603084818</v>
          </cell>
          <cell r="BJ47">
            <v>0.96614675257614546</v>
          </cell>
        </row>
        <row r="48">
          <cell r="F48">
            <v>0</v>
          </cell>
          <cell r="AF48">
            <v>0.28893883284023547</v>
          </cell>
          <cell r="AL48">
            <v>0.90434031970874873</v>
          </cell>
          <cell r="AR48">
            <v>0.91243270874032256</v>
          </cell>
          <cell r="AX48">
            <v>0.95365257102925749</v>
          </cell>
          <cell r="BD48">
            <v>0.94230339063769686</v>
          </cell>
          <cell r="BJ48">
            <v>0.96614675257614546</v>
          </cell>
        </row>
        <row r="49">
          <cell r="F49">
            <v>0</v>
          </cell>
          <cell r="AF49">
            <v>0.29148140818651114</v>
          </cell>
          <cell r="AL49">
            <v>0.90434031970874862</v>
          </cell>
          <cell r="AR49">
            <v>0.91859998486989636</v>
          </cell>
          <cell r="AX49">
            <v>0.95365257102925738</v>
          </cell>
          <cell r="BD49">
            <v>0.94230339063769686</v>
          </cell>
          <cell r="BJ49">
            <v>0.96614675257614546</v>
          </cell>
        </row>
        <row r="50">
          <cell r="F50">
            <v>0</v>
          </cell>
          <cell r="AF50">
            <v>0.29221738148617249</v>
          </cell>
          <cell r="AL50">
            <v>0.92184209090150848</v>
          </cell>
          <cell r="AR50">
            <v>0.91859998486989647</v>
          </cell>
          <cell r="AX50">
            <v>0.95365257102925738</v>
          </cell>
          <cell r="BD50">
            <v>0.94230339063769686</v>
          </cell>
          <cell r="BJ50">
            <v>0.96614675257614546</v>
          </cell>
        </row>
        <row r="51">
          <cell r="AF51">
            <v>0.31053915277592525</v>
          </cell>
          <cell r="AL51">
            <v>0.92184209090150826</v>
          </cell>
          <cell r="AR51">
            <v>0.92421244627415977</v>
          </cell>
          <cell r="AX51">
            <v>0.95365257102925727</v>
          </cell>
          <cell r="BD51">
            <v>0.94230339063769686</v>
          </cell>
          <cell r="BJ51">
            <v>0.96614675257614546</v>
          </cell>
        </row>
        <row r="52">
          <cell r="AF52">
            <v>0.33268462467357329</v>
          </cell>
          <cell r="AL52">
            <v>0.92193541700644155</v>
          </cell>
          <cell r="AR52">
            <v>0.9299194142310987</v>
          </cell>
          <cell r="AX52">
            <v>0.95365257102925738</v>
          </cell>
          <cell r="BD52">
            <v>0.94230339063769686</v>
          </cell>
          <cell r="BJ52">
            <v>0.96614675257614546</v>
          </cell>
        </row>
        <row r="53">
          <cell r="F53">
            <v>0</v>
          </cell>
          <cell r="AF53">
            <v>0.35623200250097542</v>
          </cell>
          <cell r="AL53">
            <v>0.9379917907657187</v>
          </cell>
          <cell r="AR53">
            <v>0.93515760707674511</v>
          </cell>
          <cell r="AX53">
            <v>0.95365257102925738</v>
          </cell>
          <cell r="BD53">
            <v>0.94230339063769686</v>
          </cell>
          <cell r="BJ53">
            <v>0.96614675257614546</v>
          </cell>
        </row>
        <row r="54">
          <cell r="F54">
            <v>0</v>
          </cell>
          <cell r="AF54">
            <v>0.37925477562245091</v>
          </cell>
          <cell r="AL54">
            <v>0.93799179076571892</v>
          </cell>
          <cell r="AR54">
            <v>0.93515760707674522</v>
          </cell>
          <cell r="AX54">
            <v>0.9571253031720387</v>
          </cell>
          <cell r="BD54">
            <v>0.94737685907727165</v>
          </cell>
          <cell r="BJ54">
            <v>0.96614675257614546</v>
          </cell>
        </row>
        <row r="55">
          <cell r="F55">
            <v>0</v>
          </cell>
          <cell r="AF55">
            <v>0.38236340860789453</v>
          </cell>
          <cell r="AL55">
            <v>0.93799179076571881</v>
          </cell>
          <cell r="AR55">
            <v>0.93515760707674511</v>
          </cell>
          <cell r="AX55">
            <v>0.95850082785046054</v>
          </cell>
          <cell r="BD55">
            <v>0.94737685907727165</v>
          </cell>
          <cell r="BJ55">
            <v>0.96614675257614546</v>
          </cell>
        </row>
        <row r="56">
          <cell r="F56">
            <v>0</v>
          </cell>
          <cell r="AF56">
            <v>0.39712122648330428</v>
          </cell>
          <cell r="AL56">
            <v>0.76801005020437774</v>
          </cell>
          <cell r="AR56">
            <v>0.93993524286351882</v>
          </cell>
          <cell r="AX56">
            <v>0.9632682163730133</v>
          </cell>
          <cell r="BD56">
            <v>0.95244354718350122</v>
          </cell>
          <cell r="BJ56">
            <v>0.96614675257614546</v>
          </cell>
        </row>
        <row r="57">
          <cell r="F57">
            <v>0</v>
          </cell>
          <cell r="AF57">
            <v>0.39956476582457578</v>
          </cell>
          <cell r="AL57">
            <v>0.77242674701108127</v>
          </cell>
          <cell r="AR57">
            <v>0.94011280931435592</v>
          </cell>
          <cell r="AX57">
            <v>0.96827090666940174</v>
          </cell>
          <cell r="BD57">
            <v>0.95760956140452813</v>
          </cell>
          <cell r="BJ57">
            <v>0.96614675257614546</v>
          </cell>
        </row>
        <row r="58">
          <cell r="AF58">
            <v>0.40215601079399388</v>
          </cell>
          <cell r="AL58">
            <v>0.78849634942238267</v>
          </cell>
          <cell r="AR58">
            <v>0.94531918409762583</v>
          </cell>
          <cell r="AX58">
            <v>0.96827090666940163</v>
          </cell>
          <cell r="BD58">
            <v>0.95760956140452813</v>
          </cell>
          <cell r="BJ58">
            <v>0.96614675257614546</v>
          </cell>
        </row>
        <row r="59">
          <cell r="AF59">
            <v>0.40506274246060636</v>
          </cell>
          <cell r="AL59">
            <v>0.8007932076842299</v>
          </cell>
          <cell r="AR59">
            <v>0.95044060378278983</v>
          </cell>
          <cell r="AX59">
            <v>0.96827090666940163</v>
          </cell>
          <cell r="BD59">
            <v>0.95760956140452813</v>
          </cell>
          <cell r="BJ59">
            <v>0.96614675257614546</v>
          </cell>
        </row>
        <row r="60">
          <cell r="AF60">
            <v>0.40688194604665862</v>
          </cell>
          <cell r="AL60">
            <v>0.83439396082880513</v>
          </cell>
          <cell r="AR60">
            <v>0.95044060378278983</v>
          </cell>
          <cell r="AX60">
            <v>0.96827090666940163</v>
          </cell>
          <cell r="BD60">
            <v>0.95760956140452813</v>
          </cell>
          <cell r="BJ60">
            <v>0.96614675257614546</v>
          </cell>
        </row>
        <row r="73">
          <cell r="E73">
            <v>9.8499999999999998E-4</v>
          </cell>
        </row>
        <row r="93">
          <cell r="E93">
            <v>5.7340000000000004E-3</v>
          </cell>
          <cell r="F93">
            <v>6.4819999999999999E-3</v>
          </cell>
          <cell r="G93">
            <v>3.9410000000000001E-3</v>
          </cell>
          <cell r="H93">
            <v>7.9380000000000006E-3</v>
          </cell>
          <cell r="I93">
            <v>2.3770000000000002E-3</v>
          </cell>
        </row>
        <row r="94">
          <cell r="E94">
            <v>6.7869999999999996E-3</v>
          </cell>
          <cell r="F94">
            <v>8.3750000000000005E-3</v>
          </cell>
          <cell r="G94">
            <v>4.9639999999999997E-3</v>
          </cell>
          <cell r="H94">
            <v>9.0410000000000004E-3</v>
          </cell>
          <cell r="I94">
            <v>3.2390000000000001E-3</v>
          </cell>
        </row>
        <row r="95">
          <cell r="E95">
            <v>6.4349999999999997E-3</v>
          </cell>
          <cell r="F95">
            <v>7.9839999999999998E-3</v>
          </cell>
          <cell r="G95">
            <v>4.7629999999999999E-3</v>
          </cell>
          <cell r="H95">
            <v>8.7240000000000009E-3</v>
          </cell>
          <cell r="I95">
            <v>2.954E-3</v>
          </cell>
        </row>
        <row r="96">
          <cell r="E96">
            <v>6.117E-3</v>
          </cell>
          <cell r="F96">
            <v>7.6709999999999999E-3</v>
          </cell>
          <cell r="G96">
            <v>4.3530000000000001E-3</v>
          </cell>
          <cell r="H96">
            <v>8.3949999999999997E-3</v>
          </cell>
          <cell r="I96">
            <v>2.467E-3</v>
          </cell>
        </row>
        <row r="97">
          <cell r="E97">
            <v>5.2500000000000003E-3</v>
          </cell>
          <cell r="F97">
            <v>6.8500000000000002E-3</v>
          </cell>
          <cell r="G97">
            <v>3.5430000000000001E-3</v>
          </cell>
          <cell r="H97">
            <v>7.6680000000000003E-3</v>
          </cell>
          <cell r="I97">
            <v>1.817E-3</v>
          </cell>
        </row>
        <row r="98">
          <cell r="E98">
            <v>4.6049999999999997E-3</v>
          </cell>
          <cell r="F98">
            <v>6.182E-3</v>
          </cell>
          <cell r="G98">
            <v>2.9559999999999999E-3</v>
          </cell>
          <cell r="H98">
            <v>7.0569999999999999E-3</v>
          </cell>
          <cell r="I98">
            <v>1.176E-3</v>
          </cell>
        </row>
        <row r="113">
          <cell r="E113">
            <v>8.43E-3</v>
          </cell>
          <cell r="F113">
            <v>1.0708000000000001E-2</v>
          </cell>
          <cell r="G113">
            <v>6.0480000000000004E-3</v>
          </cell>
          <cell r="H113">
            <v>1.1669000000000001E-2</v>
          </cell>
          <cell r="I113">
            <v>2.8609999999999998E-3</v>
          </cell>
        </row>
        <row r="114">
          <cell r="E114">
            <v>1.0807000000000001E-2</v>
          </cell>
          <cell r="F114">
            <v>1.2318000000000001E-2</v>
          </cell>
          <cell r="G114">
            <v>7.7819999999999999E-3</v>
          </cell>
          <cell r="H114">
            <v>1.4211E-2</v>
          </cell>
          <cell r="I114">
            <v>3.9760000000000004E-3</v>
          </cell>
        </row>
        <row r="115">
          <cell r="E115">
            <v>1.0446E-2</v>
          </cell>
          <cell r="F115">
            <v>1.2241999999999999E-2</v>
          </cell>
          <cell r="G115">
            <v>7.6369999999999997E-3</v>
          </cell>
          <cell r="H115">
            <v>1.4045E-2</v>
          </cell>
          <cell r="I115">
            <v>3.9410000000000001E-3</v>
          </cell>
        </row>
        <row r="116">
          <cell r="E116">
            <v>1.0177E-2</v>
          </cell>
          <cell r="F116">
            <v>1.2008E-2</v>
          </cell>
          <cell r="G116">
            <v>7.6930000000000002E-3</v>
          </cell>
          <cell r="H116">
            <v>1.3620999999999999E-2</v>
          </cell>
          <cell r="I116">
            <v>3.754E-3</v>
          </cell>
        </row>
        <row r="117">
          <cell r="E117">
            <v>9.2849999999999999E-3</v>
          </cell>
          <cell r="F117">
            <v>1.1146E-2</v>
          </cell>
          <cell r="G117">
            <v>6.4549999999999998E-3</v>
          </cell>
          <cell r="H117">
            <v>1.2786E-2</v>
          </cell>
          <cell r="I117">
            <v>2.8570000000000002E-3</v>
          </cell>
        </row>
        <row r="118">
          <cell r="E118">
            <v>8.1119999999999994E-3</v>
          </cell>
          <cell r="F118">
            <v>9.9089999999999994E-3</v>
          </cell>
          <cell r="G118">
            <v>5.3020000000000003E-3</v>
          </cell>
          <cell r="H118">
            <v>1.1493E-2</v>
          </cell>
          <cell r="I118">
            <v>2.114E-3</v>
          </cell>
        </row>
        <row r="133">
          <cell r="E133">
            <v>2.5205000000000002E-2</v>
          </cell>
          <cell r="F133">
            <v>2.6779000000000001E-2</v>
          </cell>
          <cell r="G133">
            <v>2.2616000000000001E-2</v>
          </cell>
          <cell r="H133">
            <v>2.7994999999999999E-2</v>
          </cell>
          <cell r="I133">
            <v>1.9042E-2</v>
          </cell>
        </row>
        <row r="134">
          <cell r="E134">
            <v>2.8084000000000001E-2</v>
          </cell>
          <cell r="F134">
            <v>2.9298999999999999E-2</v>
          </cell>
          <cell r="G134">
            <v>2.6289E-2</v>
          </cell>
          <cell r="H134">
            <v>3.0231999999999998E-2</v>
          </cell>
          <cell r="I134">
            <v>2.2835999999999999E-2</v>
          </cell>
        </row>
        <row r="135">
          <cell r="E135">
            <v>2.7698E-2</v>
          </cell>
          <cell r="F135">
            <v>2.8901E-2</v>
          </cell>
          <cell r="G135">
            <v>2.5746999999999999E-2</v>
          </cell>
          <cell r="H135">
            <v>2.9874000000000001E-2</v>
          </cell>
          <cell r="I135">
            <v>2.1926999999999999E-2</v>
          </cell>
        </row>
        <row r="136">
          <cell r="E136">
            <v>2.6505000000000001E-2</v>
          </cell>
          <cell r="F136">
            <v>2.7642E-2</v>
          </cell>
          <cell r="G136">
            <v>2.4537E-2</v>
          </cell>
          <cell r="H136">
            <v>2.8663000000000001E-2</v>
          </cell>
          <cell r="I136">
            <v>2.0920000000000001E-2</v>
          </cell>
        </row>
        <row r="137">
          <cell r="E137">
            <v>2.5493999999999999E-2</v>
          </cell>
          <cell r="F137">
            <v>2.6707000000000002E-2</v>
          </cell>
          <cell r="G137">
            <v>2.3517E-2</v>
          </cell>
          <cell r="H137">
            <v>2.7734000000000002E-2</v>
          </cell>
          <cell r="I137">
            <v>1.9663E-2</v>
          </cell>
        </row>
        <row r="138">
          <cell r="E138">
            <v>2.4719999999999999E-2</v>
          </cell>
          <cell r="F138">
            <v>2.6078E-2</v>
          </cell>
          <cell r="G138">
            <v>2.2779000000000001E-2</v>
          </cell>
          <cell r="H138">
            <v>2.7144000000000001E-2</v>
          </cell>
          <cell r="I138">
            <v>1.8675000000000001E-2</v>
          </cell>
        </row>
        <row r="153">
          <cell r="E153">
            <v>7.2862999999999997E-2</v>
          </cell>
          <cell r="F153">
            <v>7.2761999999999993E-2</v>
          </cell>
          <cell r="G153">
            <v>7.2472999999999996E-2</v>
          </cell>
          <cell r="H153">
            <v>7.2765999999999997E-2</v>
          </cell>
          <cell r="I153">
            <v>6.9001999999999994E-2</v>
          </cell>
        </row>
        <row r="154">
          <cell r="E154">
            <v>7.5400999999999996E-2</v>
          </cell>
          <cell r="F154">
            <v>7.4857999999999994E-2</v>
          </cell>
          <cell r="G154">
            <v>7.6069999999999999E-2</v>
          </cell>
          <cell r="H154">
            <v>7.4234999999999995E-2</v>
          </cell>
          <cell r="I154">
            <v>7.5577000000000005E-2</v>
          </cell>
        </row>
        <row r="155">
          <cell r="E155">
            <v>7.4851000000000001E-2</v>
          </cell>
          <cell r="F155">
            <v>7.3996000000000006E-2</v>
          </cell>
          <cell r="G155">
            <v>7.5877E-2</v>
          </cell>
          <cell r="H155">
            <v>7.3254E-2</v>
          </cell>
          <cell r="I155">
            <v>7.6817999999999997E-2</v>
          </cell>
        </row>
        <row r="156">
          <cell r="E156">
            <v>7.0920999999999998E-2</v>
          </cell>
          <cell r="F156">
            <v>6.9996000000000003E-2</v>
          </cell>
          <cell r="G156">
            <v>7.2039000000000006E-2</v>
          </cell>
          <cell r="H156">
            <v>6.923E-2</v>
          </cell>
          <cell r="I156">
            <v>7.3629E-2</v>
          </cell>
        </row>
        <row r="157">
          <cell r="E157">
            <v>6.7113999999999993E-2</v>
          </cell>
          <cell r="F157">
            <v>6.6399E-2</v>
          </cell>
          <cell r="G157">
            <v>6.7974000000000007E-2</v>
          </cell>
          <cell r="H157">
            <v>6.5840999999999997E-2</v>
          </cell>
          <cell r="I157">
            <v>6.8529000000000007E-2</v>
          </cell>
        </row>
        <row r="158">
          <cell r="E158">
            <v>6.2879000000000004E-2</v>
          </cell>
          <cell r="F158">
            <v>6.2514E-2</v>
          </cell>
          <cell r="G158">
            <v>6.3157000000000005E-2</v>
          </cell>
          <cell r="H158">
            <v>6.2111E-2</v>
          </cell>
          <cell r="I158">
            <v>6.3136999999999999E-2</v>
          </cell>
        </row>
        <row r="173">
          <cell r="E173">
            <v>0.159113</v>
          </cell>
          <cell r="F173">
            <v>0.16133</v>
          </cell>
          <cell r="G173">
            <v>0.15493799999999999</v>
          </cell>
          <cell r="H173">
            <v>0.16270799999999999</v>
          </cell>
          <cell r="I173">
            <v>0.14486399999999999</v>
          </cell>
        </row>
        <row r="174">
          <cell r="E174">
            <v>0.16259599999999999</v>
          </cell>
          <cell r="F174">
            <v>0.16333600000000001</v>
          </cell>
          <cell r="G174">
            <v>0.16100800000000001</v>
          </cell>
          <cell r="H174">
            <v>0.16381100000000001</v>
          </cell>
          <cell r="I174">
            <v>0.155778</v>
          </cell>
        </row>
        <row r="175">
          <cell r="E175">
            <v>0.164164</v>
          </cell>
          <cell r="F175">
            <v>0.16328599999999999</v>
          </cell>
          <cell r="G175">
            <v>0.16539300000000001</v>
          </cell>
          <cell r="H175">
            <v>0.16275500000000001</v>
          </cell>
          <cell r="I175">
            <v>0.165575</v>
          </cell>
        </row>
        <row r="176">
          <cell r="E176">
            <v>0.16340499999999999</v>
          </cell>
          <cell r="F176">
            <v>0.16118399999999999</v>
          </cell>
          <cell r="G176">
            <v>0.16716300000000001</v>
          </cell>
          <cell r="H176">
            <v>0.159915</v>
          </cell>
          <cell r="I176">
            <v>0.17152200000000001</v>
          </cell>
        </row>
        <row r="177">
          <cell r="E177">
            <v>0.15731500000000001</v>
          </cell>
          <cell r="F177">
            <v>0.155004</v>
          </cell>
          <cell r="G177">
            <v>0.16125600000000001</v>
          </cell>
          <cell r="H177">
            <v>0.15368200000000001</v>
          </cell>
          <cell r="I177">
            <v>0.16683400000000001</v>
          </cell>
        </row>
        <row r="178">
          <cell r="E178">
            <v>0.15108199999999999</v>
          </cell>
          <cell r="F178">
            <v>0.14883299999999999</v>
          </cell>
          <cell r="G178">
            <v>0.15476000000000001</v>
          </cell>
          <cell r="H178">
            <v>0.14754700000000001</v>
          </cell>
          <cell r="I178">
            <v>0.15981600000000001</v>
          </cell>
        </row>
      </sheetData>
      <sheetData sheetId="24" refreshError="1">
        <row r="11">
          <cell r="C11">
            <v>32</v>
          </cell>
          <cell r="I11">
            <v>0.42239762511893852</v>
          </cell>
          <cell r="J11">
            <v>6.1823780977500603E-3</v>
          </cell>
          <cell r="K11">
            <v>2.4458549707892649E-4</v>
          </cell>
          <cell r="L11">
            <v>1.61206370260456E-5</v>
          </cell>
          <cell r="M11">
            <v>1.51232649533688E-6</v>
          </cell>
          <cell r="N11">
            <v>1.8665110607386022E-7</v>
          </cell>
          <cell r="O11">
            <v>2.8912176382845122E-8</v>
          </cell>
          <cell r="P11">
            <v>5.4483637731305635E-9</v>
          </cell>
          <cell r="Q11">
            <v>1.221950110324103E-9</v>
          </cell>
          <cell r="R11">
            <v>3.2094988186227441E-10</v>
          </cell>
          <cell r="S11">
            <v>9.7526190407585734E-11</v>
          </cell>
          <cell r="T11">
            <v>3.3964829636575071E-11</v>
          </cell>
          <cell r="U11">
            <v>1.3458480891412107E-11</v>
          </cell>
          <cell r="V11">
            <v>6.0334054719909113E-12</v>
          </cell>
          <cell r="W11">
            <v>3.04677671455384E-12</v>
          </cell>
          <cell r="X11">
            <v>1.727505847665557E-12</v>
          </cell>
          <cell r="Y11">
            <v>1.0972444448117536E-12</v>
          </cell>
          <cell r="Z11">
            <v>7.7960017920058858E-13</v>
          </cell>
          <cell r="AA11">
            <v>6.1924027328276492E-13</v>
          </cell>
          <cell r="AB11">
            <v>5.4998215004200473E-13</v>
          </cell>
          <cell r="AC11">
            <v>5.4674389016838042E-13</v>
          </cell>
          <cell r="AD11">
            <v>6.0953427771829793E-13</v>
          </cell>
          <cell r="AE11">
            <v>7.6429950408967172E-13</v>
          </cell>
          <cell r="AF11">
            <v>1.082360842154089E-12</v>
          </cell>
          <cell r="AG11">
            <v>1.7408390474021649E-12</v>
          </cell>
          <cell r="AH11">
            <v>3.2039680574971117E-12</v>
          </cell>
          <cell r="AI11">
            <v>6.8159943666637546E-12</v>
          </cell>
          <cell r="AJ11">
            <v>1.6992137960998361E-11</v>
          </cell>
          <cell r="AK11">
            <v>5.0654875054252079E-11</v>
          </cell>
          <cell r="AL11">
            <v>1.862834922001357E-10</v>
          </cell>
          <cell r="AM11">
            <v>8.7736267951668726E-10</v>
          </cell>
          <cell r="AN11">
            <v>5.3575561610604113E-9</v>
          </cell>
          <cell r="AO11">
            <v>1.002775382431338E-7</v>
          </cell>
        </row>
        <row r="12">
          <cell r="C12">
            <v>0.09</v>
          </cell>
        </row>
        <row r="13">
          <cell r="C13">
            <v>5.6210056254937649E-2</v>
          </cell>
        </row>
        <row r="15">
          <cell r="C15">
            <v>9</v>
          </cell>
        </row>
        <row r="16">
          <cell r="C16">
            <v>9</v>
          </cell>
        </row>
        <row r="19">
          <cell r="C19">
            <v>1</v>
          </cell>
        </row>
      </sheetData>
      <sheetData sheetId="25" refreshError="1">
        <row r="2">
          <cell r="B2" t="b">
            <v>0</v>
          </cell>
        </row>
        <row r="10">
          <cell r="C10" t="str">
            <v>MatDump</v>
          </cell>
        </row>
      </sheetData>
      <sheetData sheetId="26" refreshError="1">
        <row r="1">
          <cell r="A1" t="str">
            <v>Aaa</v>
          </cell>
          <cell r="B1">
            <v>2</v>
          </cell>
        </row>
        <row r="2">
          <cell r="A2" t="str">
            <v>Aa</v>
          </cell>
          <cell r="B2">
            <v>3</v>
          </cell>
          <cell r="BG2" t="str">
            <v>Year</v>
          </cell>
          <cell r="BH2" t="str">
            <v>Aaa</v>
          </cell>
          <cell r="BI2" t="str">
            <v>Aa1</v>
          </cell>
          <cell r="BJ2" t="str">
            <v>Aa2</v>
          </cell>
          <cell r="BK2" t="str">
            <v>Aa3</v>
          </cell>
          <cell r="BL2" t="str">
            <v>A1</v>
          </cell>
          <cell r="BM2" t="str">
            <v>A2</v>
          </cell>
          <cell r="BN2" t="str">
            <v>A3</v>
          </cell>
          <cell r="BO2" t="str">
            <v>Baa1</v>
          </cell>
          <cell r="BP2" t="str">
            <v>Baa2</v>
          </cell>
          <cell r="BQ2" t="str">
            <v>Baa3</v>
          </cell>
          <cell r="BR2" t="str">
            <v>Ba1</v>
          </cell>
          <cell r="BS2" t="str">
            <v>Ba2</v>
          </cell>
          <cell r="BT2" t="str">
            <v>Ba3</v>
          </cell>
          <cell r="BU2" t="str">
            <v>B1</v>
          </cell>
          <cell r="BV2" t="str">
            <v>B2</v>
          </cell>
          <cell r="BW2" t="str">
            <v>B3</v>
          </cell>
          <cell r="BX2" t="str">
            <v>Caa1</v>
          </cell>
          <cell r="BY2" t="str">
            <v>Caa2</v>
          </cell>
          <cell r="BZ2" t="str">
            <v>Caa3</v>
          </cell>
        </row>
        <row r="3">
          <cell r="A3" t="str">
            <v>A</v>
          </cell>
          <cell r="B3">
            <v>4</v>
          </cell>
          <cell r="BG3">
            <v>1</v>
          </cell>
          <cell r="BH3">
            <v>2.7500000000000001E-7</v>
          </cell>
          <cell r="BI3">
            <v>3.1350000000000001E-6</v>
          </cell>
          <cell r="BJ3">
            <v>7.4800000000000004E-6</v>
          </cell>
          <cell r="BK3">
            <v>1.6610000000000002E-5</v>
          </cell>
          <cell r="BL3">
            <v>3.1955000000000002E-5</v>
          </cell>
          <cell r="BM3">
            <v>5.9785000000000004E-5</v>
          </cell>
          <cell r="BN3">
            <v>2.1367500000000003E-4</v>
          </cell>
          <cell r="BO3">
            <v>4.95E-4</v>
          </cell>
          <cell r="BP3">
            <v>9.3500000000000007E-4</v>
          </cell>
          <cell r="BQ3">
            <v>2.31E-3</v>
          </cell>
          <cell r="BR3">
            <v>4.7850000000000002E-3</v>
          </cell>
          <cell r="BS3">
            <v>8.5800000000000008E-3</v>
          </cell>
          <cell r="BT3">
            <v>1.5455000000000002E-2</v>
          </cell>
          <cell r="BU3">
            <v>2.5740000000000002E-2</v>
          </cell>
          <cell r="BV3">
            <v>3.9379999999999998E-2</v>
          </cell>
          <cell r="BW3">
            <v>6.3910000000000008E-2</v>
          </cell>
          <cell r="BX3">
            <v>9.5598797063561433E-2</v>
          </cell>
          <cell r="BY3">
            <v>0.14300000000000002</v>
          </cell>
          <cell r="BZ3">
            <v>0.28044607324760323</v>
          </cell>
        </row>
        <row r="4">
          <cell r="A4" t="str">
            <v>Baa</v>
          </cell>
          <cell r="B4">
            <v>5</v>
          </cell>
          <cell r="BG4">
            <v>2</v>
          </cell>
          <cell r="BH4">
            <v>1.1000000000000001E-6</v>
          </cell>
          <cell r="BI4">
            <v>1.6500000000000001E-5</v>
          </cell>
          <cell r="BJ4">
            <v>4.4000000000000006E-5</v>
          </cell>
          <cell r="BK4">
            <v>1.0450000000000002E-4</v>
          </cell>
          <cell r="BL4">
            <v>2.0350000000000001E-4</v>
          </cell>
          <cell r="BM4">
            <v>3.8500000000000003E-4</v>
          </cell>
          <cell r="BN4">
            <v>8.250000000000001E-4</v>
          </cell>
          <cell r="BO4">
            <v>1.5400000000000001E-3</v>
          </cell>
          <cell r="BP4">
            <v>2.5850000000000005E-3</v>
          </cell>
          <cell r="BQ4">
            <v>5.7750000000000006E-3</v>
          </cell>
          <cell r="BR4">
            <v>1.111E-2</v>
          </cell>
          <cell r="BS4">
            <v>1.9085000000000001E-2</v>
          </cell>
          <cell r="BT4">
            <v>3.0305000000000006E-2</v>
          </cell>
          <cell r="BU4">
            <v>4.6090000000000006E-2</v>
          </cell>
          <cell r="BV4">
            <v>6.4185000000000006E-2</v>
          </cell>
          <cell r="BW4">
            <v>9.1355000000000006E-2</v>
          </cell>
          <cell r="BX4">
            <v>0.12778773904408827</v>
          </cell>
          <cell r="BY4">
            <v>0.17874999999999999</v>
          </cell>
          <cell r="BZ4">
            <v>0.31354824190226299</v>
          </cell>
        </row>
        <row r="5">
          <cell r="A5" t="str">
            <v>Ba</v>
          </cell>
          <cell r="B5">
            <v>6</v>
          </cell>
          <cell r="BG5">
            <v>3</v>
          </cell>
          <cell r="BH5">
            <v>3.8500000000000004E-6</v>
          </cell>
          <cell r="BI5">
            <v>5.5000000000000009E-5</v>
          </cell>
          <cell r="BJ5">
            <v>1.4300000000000001E-4</v>
          </cell>
          <cell r="BK5">
            <v>3.2450000000000003E-4</v>
          </cell>
          <cell r="BL5">
            <v>6.4350000000000008E-4</v>
          </cell>
          <cell r="BM5">
            <v>1.2210000000000003E-3</v>
          </cell>
          <cell r="BN5">
            <v>1.98E-3</v>
          </cell>
          <cell r="BO5">
            <v>3.0800000000000003E-3</v>
          </cell>
          <cell r="BP5">
            <v>4.5650000000000005E-3</v>
          </cell>
          <cell r="BQ5">
            <v>9.4050000000000019E-3</v>
          </cell>
          <cell r="BR5">
            <v>1.7215000000000001E-2</v>
          </cell>
          <cell r="BS5">
            <v>2.8490000000000001E-2</v>
          </cell>
          <cell r="BT5">
            <v>4.3285000000000004E-2</v>
          </cell>
          <cell r="BU5">
            <v>6.369000000000001E-2</v>
          </cell>
          <cell r="BV5">
            <v>8.5525000000000004E-2</v>
          </cell>
          <cell r="BW5">
            <v>0.115665</v>
          </cell>
          <cell r="BX5">
            <v>0.15751235665813651</v>
          </cell>
          <cell r="BY5">
            <v>0.21450000000000002</v>
          </cell>
          <cell r="BZ5">
            <v>0.34347488991191194</v>
          </cell>
        </row>
        <row r="6">
          <cell r="A6" t="str">
            <v>B</v>
          </cell>
          <cell r="B6">
            <v>7</v>
          </cell>
          <cell r="BG6">
            <v>4</v>
          </cell>
          <cell r="BH6">
            <v>9.9000000000000018E-6</v>
          </cell>
          <cell r="BI6">
            <v>1.1550000000000002E-4</v>
          </cell>
          <cell r="BJ6">
            <v>2.5849999999999999E-4</v>
          </cell>
          <cell r="BK6">
            <v>5.5550000000000011E-4</v>
          </cell>
          <cell r="BL6">
            <v>1.0395000000000001E-3</v>
          </cell>
          <cell r="BM6">
            <v>1.8975000000000001E-3</v>
          </cell>
          <cell r="BN6">
            <v>2.9700000000000004E-3</v>
          </cell>
          <cell r="BO6">
            <v>4.5650000000000005E-3</v>
          </cell>
          <cell r="BP6">
            <v>6.6000000000000008E-3</v>
          </cell>
          <cell r="BQ6">
            <v>1.3090000000000003E-2</v>
          </cell>
          <cell r="BR6">
            <v>2.3100000000000002E-2</v>
          </cell>
          <cell r="BS6">
            <v>3.7400000000000003E-2</v>
          </cell>
          <cell r="BT6">
            <v>5.3845000000000004E-2</v>
          </cell>
          <cell r="BU6">
            <v>7.6175000000000007E-2</v>
          </cell>
          <cell r="BV6">
            <v>9.9714999999999998E-2</v>
          </cell>
          <cell r="BW6">
            <v>0.13222</v>
          </cell>
          <cell r="BX6">
            <v>0.17863363289145751</v>
          </cell>
          <cell r="BY6">
            <v>0.24134000000000003</v>
          </cell>
          <cell r="BZ6">
            <v>0.36433089355694231</v>
          </cell>
        </row>
        <row r="7">
          <cell r="BG7">
            <v>5</v>
          </cell>
          <cell r="BH7">
            <v>1.5950000000000001E-5</v>
          </cell>
          <cell r="BI7">
            <v>1.7050000000000002E-4</v>
          </cell>
          <cell r="BJ7">
            <v>3.7400000000000004E-4</v>
          </cell>
          <cell r="BK7">
            <v>7.8100000000000012E-4</v>
          </cell>
          <cell r="BL7">
            <v>1.4355000000000001E-3</v>
          </cell>
          <cell r="BM7">
            <v>2.5685E-3</v>
          </cell>
          <cell r="BN7">
            <v>4.0150000000000003E-3</v>
          </cell>
          <cell r="BO7">
            <v>6.0499999999999998E-3</v>
          </cell>
          <cell r="BP7">
            <v>8.6900000000000015E-3</v>
          </cell>
          <cell r="BQ7">
            <v>1.6775000000000002E-2</v>
          </cell>
          <cell r="BR7">
            <v>2.9040000000000003E-2</v>
          </cell>
          <cell r="BS7">
            <v>4.6254999999999998E-2</v>
          </cell>
          <cell r="BT7">
            <v>6.523000000000001E-2</v>
          </cell>
          <cell r="BU7">
            <v>8.8660000000000017E-2</v>
          </cell>
          <cell r="BV7">
            <v>0.11390500000000001</v>
          </cell>
          <cell r="BW7">
            <v>0.14877500000000002</v>
          </cell>
          <cell r="BX7">
            <v>0.19972555388582605</v>
          </cell>
          <cell r="BY7">
            <v>0.268125</v>
          </cell>
          <cell r="BZ7">
            <v>0.38401660120364589</v>
          </cell>
        </row>
        <row r="8">
          <cell r="M8" t="str">
            <v>Aaa</v>
          </cell>
          <cell r="N8">
            <v>1</v>
          </cell>
          <cell r="BG8">
            <v>6</v>
          </cell>
          <cell r="BH8">
            <v>2.2000000000000003E-5</v>
          </cell>
          <cell r="BI8">
            <v>2.3100000000000003E-4</v>
          </cell>
          <cell r="BJ8">
            <v>4.8950000000000003E-4</v>
          </cell>
          <cell r="BK8">
            <v>1.0065E-3</v>
          </cell>
          <cell r="BL8">
            <v>1.8150000000000002E-3</v>
          </cell>
          <cell r="BM8">
            <v>3.2065000000000001E-3</v>
          </cell>
          <cell r="BN8">
            <v>5.0050000000000008E-3</v>
          </cell>
          <cell r="BO8">
            <v>7.5350000000000009E-3</v>
          </cell>
          <cell r="BP8">
            <v>1.0835000000000001E-2</v>
          </cell>
          <cell r="BQ8">
            <v>2.035E-2</v>
          </cell>
          <cell r="BR8">
            <v>3.4375000000000003E-2</v>
          </cell>
          <cell r="BS8">
            <v>5.3735000000000005E-2</v>
          </cell>
          <cell r="BT8">
            <v>7.4194999999999997E-2</v>
          </cell>
          <cell r="BU8">
            <v>9.839500000000001E-2</v>
          </cell>
          <cell r="BV8">
            <v>0.12457500000000002</v>
          </cell>
          <cell r="BW8">
            <v>0.16059999999999999</v>
          </cell>
          <cell r="BX8">
            <v>0.21431658825205299</v>
          </cell>
          <cell r="BY8">
            <v>0.28600000000000003</v>
          </cell>
          <cell r="BZ8">
            <v>0.39661064030103887</v>
          </cell>
        </row>
        <row r="9">
          <cell r="M9" t="str">
            <v>Aa1</v>
          </cell>
          <cell r="N9">
            <v>10</v>
          </cell>
          <cell r="BG9">
            <v>7</v>
          </cell>
          <cell r="BH9">
            <v>2.8600000000000001E-5</v>
          </cell>
          <cell r="BI9">
            <v>2.9700000000000001E-4</v>
          </cell>
          <cell r="BJ9">
            <v>6.1050000000000015E-4</v>
          </cell>
          <cell r="BK9">
            <v>1.2485E-3</v>
          </cell>
          <cell r="BL9">
            <v>2.2330000000000002E-3</v>
          </cell>
          <cell r="BM9">
            <v>3.9050000000000005E-3</v>
          </cell>
          <cell r="BN9">
            <v>6.1050000000000011E-3</v>
          </cell>
          <cell r="BO9">
            <v>9.1850000000000005E-3</v>
          </cell>
          <cell r="BP9">
            <v>1.3255000000000001E-2</v>
          </cell>
          <cell r="BQ9">
            <v>2.3814999999999999E-2</v>
          </cell>
          <cell r="BR9">
            <v>3.8830000000000003E-2</v>
          </cell>
          <cell r="BS9">
            <v>5.8850000000000006E-2</v>
          </cell>
          <cell r="BT9">
            <v>8.0410000000000009E-2</v>
          </cell>
          <cell r="BU9">
            <v>0.105215</v>
          </cell>
          <cell r="BV9">
            <v>0.13205500000000001</v>
          </cell>
          <cell r="BW9">
            <v>0.17050000000000001</v>
          </cell>
          <cell r="BX9">
            <v>0.2276196114134281</v>
          </cell>
          <cell r="BY9">
            <v>0.30387500000000001</v>
          </cell>
          <cell r="BZ9">
            <v>0.40881689055125897</v>
          </cell>
        </row>
        <row r="10">
          <cell r="C10">
            <v>0</v>
          </cell>
          <cell r="D10">
            <v>0.7</v>
          </cell>
          <cell r="E10">
            <v>0.65</v>
          </cell>
          <cell r="F10">
            <v>0.55000000000000004</v>
          </cell>
          <cell r="G10">
            <v>0.45</v>
          </cell>
          <cell r="H10">
            <v>0.35</v>
          </cell>
          <cell r="I10">
            <v>0.25</v>
          </cell>
          <cell r="M10" t="str">
            <v>Aa2</v>
          </cell>
          <cell r="N10">
            <v>20</v>
          </cell>
          <cell r="U10" t="str">
            <v>AAA</v>
          </cell>
          <cell r="V10">
            <v>0.8</v>
          </cell>
          <cell r="W10">
            <v>0.85</v>
          </cell>
          <cell r="X10">
            <v>0.9</v>
          </cell>
          <cell r="Y10">
            <v>0.9</v>
          </cell>
          <cell r="Z10">
            <v>0.9</v>
          </cell>
          <cell r="BG10">
            <v>8</v>
          </cell>
          <cell r="BH10">
            <v>3.6300000000000008E-5</v>
          </cell>
          <cell r="BI10">
            <v>3.6850000000000007E-4</v>
          </cell>
          <cell r="BJ10">
            <v>7.425000000000001E-4</v>
          </cell>
          <cell r="BK10">
            <v>1.4960000000000002E-3</v>
          </cell>
          <cell r="BL10">
            <v>2.64E-3</v>
          </cell>
          <cell r="BM10">
            <v>4.5595000000000011E-3</v>
          </cell>
          <cell r="BN10">
            <v>7.1500000000000001E-3</v>
          </cell>
          <cell r="BO10">
            <v>1.0835000000000001E-2</v>
          </cell>
          <cell r="BP10">
            <v>1.5675000000000001E-2</v>
          </cell>
          <cell r="BQ10">
            <v>2.7335000000000002E-2</v>
          </cell>
          <cell r="BR10">
            <v>4.3395000000000003E-2</v>
          </cell>
          <cell r="BS10">
            <v>6.4130000000000006E-2</v>
          </cell>
          <cell r="BT10">
            <v>8.6404999999999996E-2</v>
          </cell>
          <cell r="BU10">
            <v>0.11126500000000002</v>
          </cell>
          <cell r="BV10">
            <v>0.138325</v>
          </cell>
          <cell r="BW10">
            <v>0.17919000000000002</v>
          </cell>
          <cell r="BX10">
            <v>0.2401132701455711</v>
          </cell>
          <cell r="BY10">
            <v>0.32174999999999998</v>
          </cell>
          <cell r="BZ10">
            <v>0.42066910987140477</v>
          </cell>
        </row>
        <row r="11">
          <cell r="C11">
            <v>0.10009999999999999</v>
          </cell>
          <cell r="D11">
            <v>0.75</v>
          </cell>
          <cell r="E11">
            <v>0.7</v>
          </cell>
          <cell r="F11">
            <v>0.6</v>
          </cell>
          <cell r="G11">
            <v>0.5</v>
          </cell>
          <cell r="H11">
            <v>0.4</v>
          </cell>
          <cell r="I11">
            <v>0.3</v>
          </cell>
          <cell r="M11" t="str">
            <v>Aa3</v>
          </cell>
          <cell r="N11">
            <v>40</v>
          </cell>
          <cell r="U11" t="str">
            <v>AA</v>
          </cell>
          <cell r="V11">
            <v>0.7</v>
          </cell>
          <cell r="W11">
            <v>0.75</v>
          </cell>
          <cell r="X11">
            <v>0.85</v>
          </cell>
          <cell r="Y11">
            <v>0.9</v>
          </cell>
          <cell r="Z11">
            <v>0.9</v>
          </cell>
          <cell r="BG11">
            <v>9</v>
          </cell>
          <cell r="BH11">
            <v>4.5100000000000005E-5</v>
          </cell>
          <cell r="BI11">
            <v>4.5100000000000001E-4</v>
          </cell>
          <cell r="BJ11">
            <v>9.0200000000000002E-4</v>
          </cell>
          <cell r="BK11">
            <v>1.7985000000000002E-3</v>
          </cell>
          <cell r="BL11">
            <v>3.1515000000000002E-3</v>
          </cell>
          <cell r="BM11">
            <v>5.4010000000000004E-3</v>
          </cell>
          <cell r="BN11">
            <v>8.3600000000000011E-3</v>
          </cell>
          <cell r="BO11">
            <v>1.2485000000000001E-2</v>
          </cell>
          <cell r="BP11">
            <v>1.7819999999999999E-2</v>
          </cell>
          <cell r="BQ11">
            <v>3.0635000000000003E-2</v>
          </cell>
          <cell r="BR11">
            <v>4.7795000000000004E-2</v>
          </cell>
          <cell r="BS11">
            <v>6.9575000000000012E-2</v>
          </cell>
          <cell r="BT11">
            <v>9.1905000000000001E-2</v>
          </cell>
          <cell r="BU11">
            <v>0.11682000000000001</v>
          </cell>
          <cell r="BV11">
            <v>0.14421</v>
          </cell>
          <cell r="BW11">
            <v>0.18579000000000001</v>
          </cell>
          <cell r="BX11">
            <v>0.25119500144310197</v>
          </cell>
          <cell r="BY11">
            <v>0.33962500000000007</v>
          </cell>
          <cell r="BZ11">
            <v>0.43219642525129709</v>
          </cell>
        </row>
        <row r="12">
          <cell r="C12">
            <v>0.70009999999999994</v>
          </cell>
          <cell r="D12">
            <v>0.85</v>
          </cell>
          <cell r="E12">
            <v>0.8</v>
          </cell>
          <cell r="F12">
            <v>0.7</v>
          </cell>
          <cell r="G12">
            <v>0.6</v>
          </cell>
          <cell r="H12">
            <v>0.5</v>
          </cell>
          <cell r="I12">
            <v>0.4</v>
          </cell>
          <cell r="M12" t="str">
            <v>A1</v>
          </cell>
          <cell r="N12">
            <v>70</v>
          </cell>
          <cell r="U12" t="str">
            <v>A</v>
          </cell>
          <cell r="V12">
            <v>0.6</v>
          </cell>
          <cell r="W12">
            <v>0.65</v>
          </cell>
          <cell r="X12">
            <v>0.75</v>
          </cell>
          <cell r="Y12">
            <v>0.85</v>
          </cell>
          <cell r="Z12">
            <v>0.9</v>
          </cell>
          <cell r="BG12">
            <v>10</v>
          </cell>
          <cell r="BH12">
            <v>5.5000000000000009E-5</v>
          </cell>
          <cell r="BI12">
            <v>5.5000000000000003E-4</v>
          </cell>
          <cell r="BJ12">
            <v>1.1000000000000001E-3</v>
          </cell>
          <cell r="BK12">
            <v>2.2000000000000001E-3</v>
          </cell>
          <cell r="BL12">
            <v>3.8500000000000006E-3</v>
          </cell>
          <cell r="BM12">
            <v>6.6000000000000008E-3</v>
          </cell>
          <cell r="BN12">
            <v>9.9000000000000008E-3</v>
          </cell>
          <cell r="BO12">
            <v>1.43E-2</v>
          </cell>
          <cell r="BP12">
            <v>1.9800000000000002E-2</v>
          </cell>
          <cell r="BQ12">
            <v>3.3550000000000003E-2</v>
          </cell>
          <cell r="BR12">
            <v>5.1700000000000003E-2</v>
          </cell>
          <cell r="BS12">
            <v>7.425000000000001E-2</v>
          </cell>
          <cell r="BT12">
            <v>9.7130000000000008E-2</v>
          </cell>
          <cell r="BU12">
            <v>0.12210000000000001</v>
          </cell>
          <cell r="BV12">
            <v>0.14960000000000001</v>
          </cell>
          <cell r="BW12">
            <v>0.19195000000000001</v>
          </cell>
          <cell r="BX12">
            <v>0.26235000000000003</v>
          </cell>
          <cell r="BY12">
            <v>0.35749999999999998</v>
          </cell>
          <cell r="BZ12">
            <v>0.44385000000000008</v>
          </cell>
        </row>
        <row r="13">
          <cell r="M13" t="str">
            <v>A2</v>
          </cell>
          <cell r="N13">
            <v>120</v>
          </cell>
          <cell r="U13" t="str">
            <v>BBB</v>
          </cell>
          <cell r="V13">
            <v>0.5</v>
          </cell>
          <cell r="W13">
            <v>0.55000000000000004</v>
          </cell>
          <cell r="X13">
            <v>0.65</v>
          </cell>
          <cell r="Y13">
            <v>0.75</v>
          </cell>
          <cell r="Z13">
            <v>0.85</v>
          </cell>
          <cell r="BG13">
            <v>11</v>
          </cell>
          <cell r="BH13">
            <v>6.6582541322692923E-5</v>
          </cell>
          <cell r="BI13">
            <v>7.1871100638581269E-4</v>
          </cell>
          <cell r="BJ13">
            <v>1.3708394714489324E-3</v>
          </cell>
          <cell r="BK13">
            <v>3.540139585761493E-3</v>
          </cell>
          <cell r="BL13">
            <v>5.7087890401717398E-3</v>
          </cell>
          <cell r="BM13">
            <v>7.877438494581987E-3</v>
          </cell>
          <cell r="BN13">
            <v>1.2825742668758288E-2</v>
          </cell>
          <cell r="BO13">
            <v>1.7772562648521218E-2</v>
          </cell>
          <cell r="BP13">
            <v>2.2719382628284147E-2</v>
          </cell>
          <cell r="BQ13">
            <v>4.2332521270179772E-2</v>
          </cell>
          <cell r="BR13">
            <v>6.1939777147035836E-2</v>
          </cell>
          <cell r="BS13">
            <v>8.1547033023891893E-2</v>
          </cell>
          <cell r="BT13">
            <v>0.10787370214614142</v>
          </cell>
          <cell r="BU13">
            <v>0.13419247484693858</v>
          </cell>
          <cell r="BV13">
            <v>0.16051124754773574</v>
          </cell>
          <cell r="BW13">
            <v>0.20612834426234181</v>
          </cell>
          <cell r="BX13">
            <v>0.27485063753882533</v>
          </cell>
          <cell r="BY13">
            <v>0.36648464443761558</v>
          </cell>
          <cell r="BZ13">
            <v>0.44896164027752816</v>
          </cell>
        </row>
        <row r="14">
          <cell r="M14" t="str">
            <v>A3</v>
          </cell>
          <cell r="N14">
            <v>180</v>
          </cell>
          <cell r="BG14">
            <v>12</v>
          </cell>
          <cell r="BH14">
            <v>7.9091529723937816E-5</v>
          </cell>
          <cell r="BI14">
            <v>8.7631549563472663E-4</v>
          </cell>
          <cell r="BJ14">
            <v>1.6735394615455155E-3</v>
          </cell>
          <cell r="BK14">
            <v>4.198767500272281E-3</v>
          </cell>
          <cell r="BL14">
            <v>6.7232381220708138E-3</v>
          </cell>
          <cell r="BM14">
            <v>9.2477087438693466E-3</v>
          </cell>
          <cell r="BN14">
            <v>1.4737518086137678E-2</v>
          </cell>
          <cell r="BO14">
            <v>2.0225680814926029E-2</v>
          </cell>
          <cell r="BP14">
            <v>2.5713843543714376E-2</v>
          </cell>
          <cell r="BQ14">
            <v>4.6683381586887306E-2</v>
          </cell>
          <cell r="BR14">
            <v>6.7646630026567997E-2</v>
          </cell>
          <cell r="BS14">
            <v>8.8609878466248668E-2</v>
          </cell>
          <cell r="BT14">
            <v>0.11593644544628577</v>
          </cell>
          <cell r="BU14">
            <v>0.14325481609549504</v>
          </cell>
          <cell r="BV14">
            <v>0.17057318674470426</v>
          </cell>
          <cell r="BW14">
            <v>0.21920307629983238</v>
          </cell>
          <cell r="BX14">
            <v>0.2863437279790072</v>
          </cell>
          <cell r="BY14">
            <v>0.3740491782184826</v>
          </cell>
          <cell r="BZ14">
            <v>0.45357143651266824</v>
          </cell>
        </row>
        <row r="15">
          <cell r="M15" t="str">
            <v>Baa1</v>
          </cell>
          <cell r="N15">
            <v>260</v>
          </cell>
          <cell r="BG15">
            <v>13</v>
          </cell>
          <cell r="BH15">
            <v>9.2498613818212344E-5</v>
          </cell>
          <cell r="BI15">
            <v>1.0505710995685766E-3</v>
          </cell>
          <cell r="BJ15">
            <v>2.0086435853189409E-3</v>
          </cell>
          <cell r="BK15">
            <v>4.9086532960464536E-3</v>
          </cell>
          <cell r="BL15">
            <v>7.807793177826536E-3</v>
          </cell>
          <cell r="BM15">
            <v>1.0706933059606618E-2</v>
          </cell>
          <cell r="BN15">
            <v>1.6731763899000971E-2</v>
          </cell>
          <cell r="BO15">
            <v>2.2754787650561072E-2</v>
          </cell>
          <cell r="BP15">
            <v>2.877781140212117E-2</v>
          </cell>
          <cell r="BQ15">
            <v>5.1006133712817696E-2</v>
          </cell>
          <cell r="BR15">
            <v>7.3227788860253662E-2</v>
          </cell>
          <cell r="BS15">
            <v>9.5449444007689635E-2</v>
          </cell>
          <cell r="BT15">
            <v>0.12360487234387042</v>
          </cell>
          <cell r="BU15">
            <v>0.15175185574053826</v>
          </cell>
          <cell r="BV15">
            <v>0.17989883913720611</v>
          </cell>
          <cell r="BW15">
            <v>0.23132105909816614</v>
          </cell>
          <cell r="BX15">
            <v>0.29667076094651013</v>
          </cell>
          <cell r="BY15">
            <v>0.38048217807627666</v>
          </cell>
          <cell r="BZ15">
            <v>0.45745513216265499</v>
          </cell>
        </row>
        <row r="16">
          <cell r="C16">
            <v>0</v>
          </cell>
          <cell r="D16">
            <v>0.45</v>
          </cell>
          <cell r="E16">
            <v>0.35</v>
          </cell>
          <cell r="F16">
            <v>0.3</v>
          </cell>
          <cell r="G16">
            <v>0.25</v>
          </cell>
          <cell r="H16">
            <v>0.15</v>
          </cell>
          <cell r="I16">
            <v>0.1</v>
          </cell>
          <cell r="M16" t="str">
            <v>Baa2</v>
          </cell>
          <cell r="N16">
            <v>360</v>
          </cell>
          <cell r="BG16">
            <v>14</v>
          </cell>
          <cell r="BH16">
            <v>1.0675395503792105E-4</v>
          </cell>
          <cell r="BI16">
            <v>1.241408417308445E-3</v>
          </cell>
          <cell r="BJ16">
            <v>2.3760628795789691E-3</v>
          </cell>
          <cell r="BK16">
            <v>5.6675336042898029E-3</v>
          </cell>
          <cell r="BL16">
            <v>8.9580170852319764E-3</v>
          </cell>
          <cell r="BM16">
            <v>1.224850056617415E-2</v>
          </cell>
          <cell r="BN16">
            <v>1.8798803020637991E-2</v>
          </cell>
          <cell r="BO16">
            <v>2.5347140777305047E-2</v>
          </cell>
          <cell r="BP16">
            <v>3.1895478533972108E-2</v>
          </cell>
          <cell r="BQ16">
            <v>5.5286504621347994E-2</v>
          </cell>
          <cell r="BR16">
            <v>7.8670514804078592E-2</v>
          </cell>
          <cell r="BS16">
            <v>0.10205452498680918</v>
          </cell>
          <cell r="BT16">
            <v>0.13089017234822437</v>
          </cell>
          <cell r="BU16">
            <v>0.15971717074522399</v>
          </cell>
          <cell r="BV16">
            <v>0.18854416914222358</v>
          </cell>
          <cell r="BW16">
            <v>0.24255501420150605</v>
          </cell>
          <cell r="BX16">
            <v>0.30598802122167357</v>
          </cell>
          <cell r="BY16">
            <v>0.38601003339131956</v>
          </cell>
          <cell r="BZ16">
            <v>0.46076622962759084</v>
          </cell>
        </row>
        <row r="17">
          <cell r="C17">
            <v>2.01E-2</v>
          </cell>
          <cell r="D17">
            <v>0.55000000000000004</v>
          </cell>
          <cell r="E17">
            <v>0.45</v>
          </cell>
          <cell r="F17">
            <v>0.4</v>
          </cell>
          <cell r="G17">
            <v>0.35</v>
          </cell>
          <cell r="H17">
            <v>0.25</v>
          </cell>
          <cell r="I17">
            <v>0.15</v>
          </cell>
          <cell r="M17" t="str">
            <v>Baa3</v>
          </cell>
          <cell r="N17">
            <v>610</v>
          </cell>
          <cell r="U17" t="str">
            <v>AAA</v>
          </cell>
          <cell r="V17">
            <v>0.65</v>
          </cell>
          <cell r="W17">
            <v>0.7</v>
          </cell>
          <cell r="X17">
            <v>0.8</v>
          </cell>
          <cell r="Y17">
            <v>0.85</v>
          </cell>
          <cell r="Z17">
            <v>0.85</v>
          </cell>
          <cell r="BG17">
            <v>15</v>
          </cell>
          <cell r="BH17">
            <v>1.2180813532029976E-4</v>
          </cell>
          <cell r="BI17">
            <v>1.4486739018943228E-3</v>
          </cell>
          <cell r="BJ17">
            <v>2.7755396684683458E-3</v>
          </cell>
          <cell r="BK17">
            <v>6.4729842970570233E-3</v>
          </cell>
          <cell r="BL17">
            <v>1.0169319914059441E-2</v>
          </cell>
          <cell r="BM17">
            <v>1.386565553106186E-2</v>
          </cell>
          <cell r="BN17">
            <v>2.0929328528673418E-2</v>
          </cell>
          <cell r="BO17">
            <v>2.7990882848121321E-2</v>
          </cell>
          <cell r="BP17">
            <v>3.5052437167569228E-2</v>
          </cell>
          <cell r="BQ17">
            <v>5.9512766252679941E-2</v>
          </cell>
          <cell r="BR17">
            <v>8.3965758706391391E-2</v>
          </cell>
          <cell r="BS17">
            <v>0.10841875116010286</v>
          </cell>
          <cell r="BT17">
            <v>0.13780628187438698</v>
          </cell>
          <cell r="BU17">
            <v>0.16718499809235607</v>
          </cell>
          <cell r="BV17">
            <v>0.19656371431032518</v>
          </cell>
          <cell r="BW17">
            <v>0.2529758090485939</v>
          </cell>
          <cell r="BX17">
            <v>0.31442796620094166</v>
          </cell>
          <cell r="BY17">
            <v>0.39080790491817191</v>
          </cell>
          <cell r="BZ17">
            <v>0.46362090947776996</v>
          </cell>
        </row>
        <row r="18">
          <cell r="C18">
            <v>5.0099999999999999E-2</v>
          </cell>
          <cell r="D18">
            <v>0.65</v>
          </cell>
          <cell r="E18">
            <v>0.55000000000000004</v>
          </cell>
          <cell r="F18">
            <v>0.45</v>
          </cell>
          <cell r="G18">
            <v>0.4</v>
          </cell>
          <cell r="H18">
            <v>0.3</v>
          </cell>
          <cell r="I18">
            <v>0.2</v>
          </cell>
          <cell r="M18" t="str">
            <v>Baa3/Ba1</v>
          </cell>
          <cell r="N18">
            <v>757.2318007057022</v>
          </cell>
          <cell r="U18" t="str">
            <v>AA</v>
          </cell>
          <cell r="V18">
            <v>0.55000000000000004</v>
          </cell>
          <cell r="W18">
            <v>0.65</v>
          </cell>
          <cell r="X18">
            <v>0.75</v>
          </cell>
          <cell r="Y18">
            <v>0.8</v>
          </cell>
          <cell r="Z18">
            <v>0.8</v>
          </cell>
          <cell r="BG18">
            <v>16</v>
          </cell>
          <cell r="BH18">
            <v>1.3761264527468523E-4</v>
          </cell>
          <cell r="BI18">
            <v>1.6721372266046319E-3</v>
          </cell>
          <cell r="BJ18">
            <v>3.2066618079345786E-3</v>
          </cell>
          <cell r="BK18">
            <v>7.3224636123651902E-3</v>
          </cell>
          <cell r="BL18">
            <v>1.1437030923153199E-2</v>
          </cell>
          <cell r="BM18">
            <v>1.555159823394121E-2</v>
          </cell>
          <cell r="BN18">
            <v>2.31144626472428E-2</v>
          </cell>
          <cell r="BO18">
            <v>3.0675058654901527E-2</v>
          </cell>
          <cell r="BP18">
            <v>3.8235654662560258E-2</v>
          </cell>
          <cell r="BQ18">
            <v>6.3675416138168475E-2</v>
          </cell>
          <cell r="BR18">
            <v>8.9107547211414506E-2</v>
          </cell>
          <cell r="BS18">
            <v>0.11453967828466054</v>
          </cell>
          <cell r="BT18">
            <v>0.14436887919704669</v>
          </cell>
          <cell r="BU18">
            <v>0.17418913313855328</v>
          </cell>
          <cell r="BV18">
            <v>0.20400938708005992</v>
          </cell>
          <cell r="BW18">
            <v>0.26265089994284735</v>
          </cell>
          <cell r="BX18">
            <v>0.3221028566298092</v>
          </cell>
          <cell r="BY18">
            <v>0.39501197319963266</v>
          </cell>
          <cell r="BZ18">
            <v>0.46610791160395249</v>
          </cell>
        </row>
        <row r="19">
          <cell r="C19">
            <v>0.10009999999999999</v>
          </cell>
          <cell r="D19">
            <v>0.75</v>
          </cell>
          <cell r="E19">
            <v>0.7</v>
          </cell>
          <cell r="F19">
            <v>0.55000000000000004</v>
          </cell>
          <cell r="G19">
            <v>0.45</v>
          </cell>
          <cell r="H19">
            <v>0.35</v>
          </cell>
          <cell r="I19">
            <v>0.25</v>
          </cell>
          <cell r="M19" t="str">
            <v>Ba1</v>
          </cell>
          <cell r="N19">
            <v>940</v>
          </cell>
          <cell r="U19" t="str">
            <v>A</v>
          </cell>
          <cell r="V19">
            <v>0.4</v>
          </cell>
          <cell r="W19">
            <v>0.45</v>
          </cell>
          <cell r="X19">
            <v>0.55000000000000004</v>
          </cell>
          <cell r="Y19">
            <v>0.65</v>
          </cell>
          <cell r="Z19">
            <v>0.8</v>
          </cell>
          <cell r="BG19">
            <v>17</v>
          </cell>
          <cell r="BH19">
            <v>1.541202509269718E-4</v>
          </cell>
          <cell r="BI19">
            <v>1.9114986555520644E-3</v>
          </cell>
          <cell r="BJ19">
            <v>3.6688770601771572E-3</v>
          </cell>
          <cell r="BK19">
            <v>8.2133502345984235E-3</v>
          </cell>
          <cell r="BL19">
            <v>1.2756460339681228E-2</v>
          </cell>
          <cell r="BM19">
            <v>1.7299570444764038E-2</v>
          </cell>
          <cell r="BN19">
            <v>2.5345797744675703E-2</v>
          </cell>
          <cell r="BO19">
            <v>3.3389611659074496E-2</v>
          </cell>
          <cell r="BP19">
            <v>4.1433425573473286E-2</v>
          </cell>
          <cell r="BQ19">
            <v>6.776688083509648E-2</v>
          </cell>
          <cell r="BR19">
            <v>9.4092437639832563E-2</v>
          </cell>
          <cell r="BS19">
            <v>0.12041799444456865</v>
          </cell>
          <cell r="BT19">
            <v>0.15059463322622357</v>
          </cell>
          <cell r="BU19">
            <v>0.18076222082648027</v>
          </cell>
          <cell r="BV19">
            <v>0.21092980842673698</v>
          </cell>
          <cell r="BW19">
            <v>0.27164346617914431</v>
          </cell>
          <cell r="BX19">
            <v>0.32910794545640448</v>
          </cell>
          <cell r="BY19">
            <v>0.39872867654805183</v>
          </cell>
          <cell r="BZ19">
            <v>0.46829560333343784</v>
          </cell>
        </row>
        <row r="20">
          <cell r="C20">
            <v>0.70009999999999994</v>
          </cell>
          <cell r="D20">
            <v>0.85</v>
          </cell>
          <cell r="E20">
            <v>0.8</v>
          </cell>
          <cell r="F20">
            <v>0.65</v>
          </cell>
          <cell r="G20">
            <v>0.55000000000000004</v>
          </cell>
          <cell r="H20">
            <v>0.45</v>
          </cell>
          <cell r="I20">
            <v>0.3</v>
          </cell>
          <cell r="M20" t="str">
            <v>Ba1/Ba2</v>
          </cell>
          <cell r="N20">
            <v>1126.4990013311156</v>
          </cell>
          <cell r="U20" t="str">
            <v>BBB</v>
          </cell>
          <cell r="V20">
            <v>0.3</v>
          </cell>
          <cell r="W20">
            <v>0.35</v>
          </cell>
          <cell r="X20">
            <v>0.4</v>
          </cell>
          <cell r="Y20">
            <v>0.45</v>
          </cell>
          <cell r="Z20">
            <v>0.5</v>
          </cell>
          <cell r="BG20">
            <v>18</v>
          </cell>
          <cell r="BH20">
            <v>1.7128526044316142E-4</v>
          </cell>
          <cell r="BI20">
            <v>2.1663963240627949E-3</v>
          </cell>
          <cell r="BJ20">
            <v>4.1615073876824287E-3</v>
          </cell>
          <cell r="BK20">
            <v>9.1429765359241407E-3</v>
          </cell>
          <cell r="BL20">
            <v>1.4122951542249762E-2</v>
          </cell>
          <cell r="BM20">
            <v>1.9102926548575386E-2</v>
          </cell>
          <cell r="BN20">
            <v>2.7615422296946246E-2</v>
          </cell>
          <cell r="BO20">
            <v>3.6125364807240219E-2</v>
          </cell>
          <cell r="BP20">
            <v>4.4635307317534186E-2</v>
          </cell>
          <cell r="BQ20">
            <v>7.1781246096154175E-2</v>
          </cell>
          <cell r="BR20">
            <v>9.8919042721571218E-2</v>
          </cell>
          <cell r="BS20">
            <v>0.12605683934698828</v>
          </cell>
          <cell r="BT20">
            <v>0.15650064722082946</v>
          </cell>
          <cell r="BU20">
            <v>0.18693532377857169</v>
          </cell>
          <cell r="BV20">
            <v>0.21737000033631393</v>
          </cell>
          <cell r="BW20">
            <v>0.28001201043680618</v>
          </cell>
          <cell r="BX20">
            <v>0.33552421962562379</v>
          </cell>
          <cell r="BY20">
            <v>0.40204169021096459</v>
          </cell>
          <cell r="BZ20">
            <v>0.4702370993616205</v>
          </cell>
        </row>
        <row r="21">
          <cell r="M21" t="str">
            <v>Ba2</v>
          </cell>
          <cell r="N21">
            <v>1350</v>
          </cell>
          <cell r="U21" t="str">
            <v>BB</v>
          </cell>
          <cell r="V21">
            <v>0.1</v>
          </cell>
          <cell r="W21">
            <v>0.1</v>
          </cell>
          <cell r="X21">
            <v>0.1</v>
          </cell>
          <cell r="Y21">
            <v>0.25</v>
          </cell>
          <cell r="Z21">
            <v>0.35</v>
          </cell>
          <cell r="BG21">
            <v>19</v>
          </cell>
          <cell r="BH21">
            <v>1.8906370940869081E-4</v>
          </cell>
          <cell r="BI21">
            <v>2.4364133494528496E-3</v>
          </cell>
          <cell r="BJ21">
            <v>4.6837629894970079E-3</v>
          </cell>
          <cell r="BK21">
            <v>1.0108657269069999E-2</v>
          </cell>
          <cell r="BL21">
            <v>1.5531924405787691E-2</v>
          </cell>
          <cell r="BM21">
            <v>2.0955191542505382E-2</v>
          </cell>
          <cell r="BN21">
            <v>2.9915934480005967E-2</v>
          </cell>
          <cell r="BO21">
            <v>3.887398973216237E-2</v>
          </cell>
          <cell r="BP21">
            <v>4.7832044984318776E-2</v>
          </cell>
          <cell r="BQ21">
            <v>7.5714015073050533E-2</v>
          </cell>
          <cell r="BR21">
            <v>0.10358762224333934</v>
          </cell>
          <cell r="BS21">
            <v>0.13146122941362814</v>
          </cell>
          <cell r="BT21">
            <v>0.16210405193428432</v>
          </cell>
          <cell r="BU21">
            <v>0.192737683446386</v>
          </cell>
          <cell r="BV21">
            <v>0.22337131495848767</v>
          </cell>
          <cell r="BW21">
            <v>0.28781026671937598</v>
          </cell>
          <cell r="BX21">
            <v>0.3414207241670455</v>
          </cell>
          <cell r="BY21">
            <v>0.40501720880029385</v>
          </cell>
          <cell r="BZ21">
            <v>0.47197400864895261</v>
          </cell>
        </row>
        <row r="22">
          <cell r="M22" t="str">
            <v>Ba2/Ba3</v>
          </cell>
          <cell r="N22">
            <v>1544.0531078949327</v>
          </cell>
          <cell r="U22" t="str">
            <v>B</v>
          </cell>
          <cell r="V22">
            <v>2.5000000000000001E-2</v>
          </cell>
          <cell r="W22">
            <v>0.05</v>
          </cell>
          <cell r="X22">
            <v>0.05</v>
          </cell>
          <cell r="Y22">
            <v>0.1</v>
          </cell>
          <cell r="Z22">
            <v>0.1</v>
          </cell>
          <cell r="BG22">
            <v>20</v>
          </cell>
          <cell r="BH22">
            <v>2.0741348054636023E-4</v>
          </cell>
          <cell r="BI22">
            <v>2.7210847071964285E-3</v>
          </cell>
          <cell r="BJ22">
            <v>5.2347559338464964E-3</v>
          </cell>
          <cell r="BK22">
            <v>1.1107714052807314E-2</v>
          </cell>
          <cell r="BL22">
            <v>1.697891063663947E-2</v>
          </cell>
          <cell r="BM22">
            <v>2.2850107220471622E-2</v>
          </cell>
          <cell r="BN22">
            <v>3.2240445744340845E-2</v>
          </cell>
          <cell r="BO22">
            <v>4.1627967729960552E-2</v>
          </cell>
          <cell r="BP22">
            <v>5.1015489715580259E-2</v>
          </cell>
          <cell r="BQ22">
            <v>7.9561894175838699E-2</v>
          </cell>
          <cell r="BR22">
            <v>0.10809973642720085</v>
          </cell>
          <cell r="BS22">
            <v>0.13663757867856299</v>
          </cell>
          <cell r="BT22">
            <v>0.16742171302132591</v>
          </cell>
          <cell r="BU22">
            <v>0.19819661397046473</v>
          </cell>
          <cell r="BV22">
            <v>0.22897151491960352</v>
          </cell>
          <cell r="BW22">
            <v>0.29508730471519445</v>
          </cell>
          <cell r="BX22">
            <v>0.3468565133579341</v>
          </cell>
          <cell r="BY22">
            <v>0.40770795265130161</v>
          </cell>
          <cell r="BZ22">
            <v>0.47353920002278155</v>
          </cell>
        </row>
        <row r="23">
          <cell r="M23" t="str">
            <v>Ba3</v>
          </cell>
          <cell r="N23">
            <v>1766</v>
          </cell>
          <cell r="U23" t="str">
            <v>CCC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2.5000000000000001E-2</v>
          </cell>
          <cell r="BG23">
            <v>21</v>
          </cell>
          <cell r="BH23">
            <v>2.2629437128363558E-4</v>
          </cell>
          <cell r="BI23">
            <v>3.0199038208220375E-3</v>
          </cell>
          <cell r="BJ23">
            <v>5.8135132703604391E-3</v>
          </cell>
          <cell r="BK23">
            <v>1.2137496017344833E-2</v>
          </cell>
          <cell r="BL23">
            <v>1.8459581948868223E-2</v>
          </cell>
          <cell r="BM23">
            <v>2.4781667880391614E-2</v>
          </cell>
          <cell r="BN23">
            <v>3.4582576416518879E-2</v>
          </cell>
          <cell r="BO23">
            <v>4.4380545268022223E-2</v>
          </cell>
          <cell r="BP23">
            <v>5.4178514119525574E-2</v>
          </cell>
          <cell r="BQ23">
            <v>8.3322605188092827E-2</v>
          </cell>
          <cell r="BR23">
            <v>0.11245795477763533</v>
          </cell>
          <cell r="BS23">
            <v>0.14159330436717782</v>
          </cell>
          <cell r="BT23">
            <v>0.17247002552622059</v>
          </cell>
          <cell r="BU23">
            <v>0.20333748552114844</v>
          </cell>
          <cell r="BV23">
            <v>0.23420494551607626</v>
          </cell>
          <cell r="BW23">
            <v>0.30188775354977909</v>
          </cell>
          <cell r="BX23">
            <v>0.35188227834083224</v>
          </cell>
          <cell r="BY23">
            <v>0.41015621320961509</v>
          </cell>
          <cell r="BZ23">
            <v>0.47495885849754221</v>
          </cell>
        </row>
        <row r="24">
          <cell r="C24">
            <v>0</v>
          </cell>
          <cell r="D24">
            <v>0.45</v>
          </cell>
          <cell r="E24">
            <v>0.35</v>
          </cell>
          <cell r="F24">
            <v>0.25</v>
          </cell>
          <cell r="G24">
            <v>0.2</v>
          </cell>
          <cell r="H24">
            <v>0.1</v>
          </cell>
          <cell r="I24">
            <v>0.05</v>
          </cell>
          <cell r="M24" t="str">
            <v>Ba3/B1</v>
          </cell>
          <cell r="N24">
            <v>1980.0303027984191</v>
          </cell>
          <cell r="BG24">
            <v>22</v>
          </cell>
          <cell r="BH24">
            <v>2.4566812037169351E-4</v>
          </cell>
          <cell r="BI24">
            <v>3.332328825988079E-3</v>
          </cell>
          <cell r="BJ24">
            <v>6.4189895316044644E-3</v>
          </cell>
          <cell r="BK24">
            <v>1.3195396984283307E-2</v>
          </cell>
          <cell r="BL24">
            <v>1.9969771921229489E-2</v>
          </cell>
          <cell r="BM24">
            <v>2.6744146858175676E-2</v>
          </cell>
          <cell r="BN24">
            <v>3.6936445079539207E-2</v>
          </cell>
          <cell r="BO24">
            <v>4.7125686222851952E-2</v>
          </cell>
          <cell r="BP24">
            <v>5.731492736616469E-2</v>
          </cell>
          <cell r="BQ24">
            <v>8.6994721665563671E-2</v>
          </cell>
          <cell r="BR24">
            <v>0.1166656138071044</v>
          </cell>
          <cell r="BS24">
            <v>0.14633650594864514</v>
          </cell>
          <cell r="BT24">
            <v>0.17726477445612129</v>
          </cell>
          <cell r="BU24">
            <v>0.20818376633837027</v>
          </cell>
          <cell r="BV24">
            <v>0.23910275822061922</v>
          </cell>
          <cell r="BW24">
            <v>0.30825209221533267</v>
          </cell>
          <cell r="BX24">
            <v>0.35654169932937185</v>
          </cell>
          <cell r="BY24">
            <v>0.41239617368719705</v>
          </cell>
          <cell r="BZ24">
            <v>0.47625402415933282</v>
          </cell>
        </row>
        <row r="25">
          <cell r="C25">
            <v>2.01E-2</v>
          </cell>
          <cell r="D25">
            <v>0.55000000000000004</v>
          </cell>
          <cell r="E25">
            <v>0.45</v>
          </cell>
          <cell r="F25">
            <v>0.35</v>
          </cell>
          <cell r="G25">
            <v>0.3</v>
          </cell>
          <cell r="H25">
            <v>0.2</v>
          </cell>
          <cell r="I25">
            <v>0.1</v>
          </cell>
          <cell r="M25" t="str">
            <v>B1</v>
          </cell>
          <cell r="N25">
            <v>2220</v>
          </cell>
          <cell r="BG25">
            <v>23</v>
          </cell>
          <cell r="BH25">
            <v>2.6549840282468336E-4</v>
          </cell>
          <cell r="BI25">
            <v>3.6577884799917277E-3</v>
          </cell>
          <cell r="BJ25">
            <v>7.0500785571587718E-3</v>
          </cell>
          <cell r="BK25">
            <v>1.4278869550089359E-2</v>
          </cell>
          <cell r="BL25">
            <v>2.1505492339362796E-2</v>
          </cell>
          <cell r="BM25">
            <v>2.8732115128636233E-2</v>
          </cell>
          <cell r="BN25">
            <v>3.9296653214496303E-2</v>
          </cell>
          <cell r="BO25">
            <v>4.9858022572676151E-2</v>
          </cell>
          <cell r="BP25">
            <v>6.0419391930855999E-2</v>
          </cell>
          <cell r="BQ25">
            <v>9.0577527375109365E-2</v>
          </cell>
          <cell r="BR25">
            <v>0.12072661718785575</v>
          </cell>
          <cell r="BS25">
            <v>0.15087570700060216</v>
          </cell>
          <cell r="BT25">
            <v>0.18182104523131212</v>
          </cell>
          <cell r="BU25">
            <v>0.21275710171690196</v>
          </cell>
          <cell r="BV25">
            <v>0.24369315820249177</v>
          </cell>
          <cell r="BW25">
            <v>0.31421697120465991</v>
          </cell>
          <cell r="BX25">
            <v>0.36087256640765436</v>
          </cell>
          <cell r="BY25">
            <v>0.41445568228338775</v>
          </cell>
          <cell r="BZ25">
            <v>0.47744175064175454</v>
          </cell>
        </row>
        <row r="26">
          <cell r="C26">
            <v>5.0099999999999999E-2</v>
          </cell>
          <cell r="D26">
            <v>0.65</v>
          </cell>
          <cell r="E26">
            <v>0.55000000000000004</v>
          </cell>
          <cell r="F26">
            <v>0.45</v>
          </cell>
          <cell r="G26">
            <v>0.35</v>
          </cell>
          <cell r="H26">
            <v>0.25</v>
          </cell>
          <cell r="I26">
            <v>0.15</v>
          </cell>
          <cell r="M26" t="str">
            <v>B1/B2</v>
          </cell>
          <cell r="N26">
            <v>2457.3156085452279</v>
          </cell>
          <cell r="BG26">
            <v>24</v>
          </cell>
          <cell r="BH26">
            <v>2.8575080078024434E-4</v>
          </cell>
          <cell r="BI26">
            <v>3.9956876974360641E-3</v>
          </cell>
          <cell r="BJ26">
            <v>7.7056245940918837E-3</v>
          </cell>
          <cell r="BK26">
            <v>1.5385436427306096E-2</v>
          </cell>
          <cell r="BL26">
            <v>2.3062944777666912E-2</v>
          </cell>
          <cell r="BM26">
            <v>3.0740453128027725E-2</v>
          </cell>
          <cell r="BN26">
            <v>4.1658266344210923E-2</v>
          </cell>
          <cell r="BO26">
            <v>5.2572804871367076E-2</v>
          </cell>
          <cell r="BP26">
            <v>6.348734339852323E-2</v>
          </cell>
          <cell r="BQ26">
            <v>9.4070894457747717E-2</v>
          </cell>
          <cell r="BR26">
            <v>0.12464527228630057</v>
          </cell>
          <cell r="BS26">
            <v>0.15521965011485342</v>
          </cell>
          <cell r="BT26">
            <v>0.18615317151341121</v>
          </cell>
          <cell r="BU26">
            <v>0.21707741471118963</v>
          </cell>
          <cell r="BV26">
            <v>0.248001657908968</v>
          </cell>
          <cell r="BW26">
            <v>0.31981554202118356</v>
          </cell>
          <cell r="BX26">
            <v>0.36490770763650876</v>
          </cell>
          <cell r="BY26">
            <v>0.41635761117485592</v>
          </cell>
          <cell r="BZ26">
            <v>0.47853598208094111</v>
          </cell>
        </row>
        <row r="27">
          <cell r="C27">
            <v>0.10009999999999999</v>
          </cell>
          <cell r="D27">
            <v>0.75</v>
          </cell>
          <cell r="E27">
            <v>0.7</v>
          </cell>
          <cell r="F27">
            <v>0.55000000000000004</v>
          </cell>
          <cell r="G27">
            <v>0.45</v>
          </cell>
          <cell r="H27">
            <v>0.35</v>
          </cell>
          <cell r="I27">
            <v>0.25</v>
          </cell>
          <cell r="M27" t="str">
            <v>B2</v>
          </cell>
          <cell r="N27">
            <v>2720</v>
          </cell>
          <cell r="BG27">
            <v>25</v>
          </cell>
          <cell r="BH27">
            <v>3.063927564624954E-4</v>
          </cell>
          <cell r="BI27">
            <v>4.3454127009536665E-3</v>
          </cell>
          <cell r="BJ27">
            <v>8.3844326454448372E-3</v>
          </cell>
          <cell r="BK27">
            <v>1.6512699377060163E-2</v>
          </cell>
          <cell r="BL27">
            <v>2.4638528116254485E-2</v>
          </cell>
          <cell r="BM27">
            <v>3.276435685544881E-2</v>
          </cell>
          <cell r="BN27">
            <v>4.4016792706065212E-2</v>
          </cell>
          <cell r="BO27">
            <v>5.526585350093758E-2</v>
          </cell>
          <cell r="BP27">
            <v>6.651491429580994E-2</v>
          </cell>
          <cell r="BQ27">
            <v>9.7475179052087177E-2</v>
          </cell>
          <cell r="BR27">
            <v>0.12842615758618195</v>
          </cell>
          <cell r="BS27">
            <v>0.15937713612027674</v>
          </cell>
          <cell r="BT27">
            <v>0.19027471078733396</v>
          </cell>
          <cell r="BU27">
            <v>0.22116301803547481</v>
          </cell>
          <cell r="BV27">
            <v>0.25205132528361568</v>
          </cell>
          <cell r="BW27">
            <v>0.32507777971990054</v>
          </cell>
          <cell r="BX27">
            <v>0.36867575768469435</v>
          </cell>
          <cell r="BY27">
            <v>0.41812090147010017</v>
          </cell>
          <cell r="BZ27">
            <v>0.47954822052485513</v>
          </cell>
        </row>
        <row r="28">
          <cell r="C28">
            <v>0.70009999999999994</v>
          </cell>
          <cell r="D28">
            <v>0.85</v>
          </cell>
          <cell r="E28">
            <v>0.8</v>
          </cell>
          <cell r="F28">
            <v>0.65</v>
          </cell>
          <cell r="G28">
            <v>0.55000000000000004</v>
          </cell>
          <cell r="H28">
            <v>0.45</v>
          </cell>
          <cell r="I28">
            <v>0.3</v>
          </cell>
          <cell r="M28" t="str">
            <v>B2/B3</v>
          </cell>
          <cell r="N28">
            <v>3081.0387858642766</v>
          </cell>
          <cell r="BG28">
            <v>26</v>
          </cell>
          <cell r="BH28">
            <v>3.2739351223227947E-4</v>
          </cell>
          <cell r="BI28">
            <v>4.7063357828274668E-3</v>
          </cell>
          <cell r="BJ28">
            <v>9.0852780534226539E-3</v>
          </cell>
          <cell r="BK28">
            <v>1.7658346042218963E-2</v>
          </cell>
          <cell r="BL28">
            <v>2.622884262489986E-2</v>
          </cell>
          <cell r="BM28">
            <v>3.4799339207580757E-2</v>
          </cell>
          <cell r="BN28">
            <v>4.6368160295592098E-2</v>
          </cell>
          <cell r="BO28">
            <v>5.7933511431267501E-2</v>
          </cell>
          <cell r="BP28">
            <v>6.9498862566942904E-2</v>
          </cell>
          <cell r="BQ28">
            <v>0.10079113224204801</v>
          </cell>
          <cell r="BR28">
            <v>0.13207401611341132</v>
          </cell>
          <cell r="BS28">
            <v>0.16335689998477468</v>
          </cell>
          <cell r="BT28">
            <v>0.19419844030115629</v>
          </cell>
          <cell r="BU28">
            <v>0.22503073000556539</v>
          </cell>
          <cell r="BV28">
            <v>0.25586301970997449</v>
          </cell>
          <cell r="BW28">
            <v>0.33003078949841846</v>
          </cell>
          <cell r="BX28">
            <v>0.37220179500856287</v>
          </cell>
          <cell r="BY28">
            <v>0.4197613695926396</v>
          </cell>
          <cell r="BZ28">
            <v>0.48048803655861383</v>
          </cell>
        </row>
        <row r="29">
          <cell r="M29" t="str">
            <v>B3</v>
          </cell>
          <cell r="N29">
            <v>3490</v>
          </cell>
          <cell r="BG29">
            <v>27</v>
          </cell>
          <cell r="BH29">
            <v>3.4872404171021109E-4</v>
          </cell>
          <cell r="BI29">
            <v>5.0778196791507781E-3</v>
          </cell>
          <cell r="BJ29">
            <v>9.8069153165913445E-3</v>
          </cell>
          <cell r="BK29">
            <v>1.8820154964558286E-2</v>
          </cell>
          <cell r="BL29">
            <v>2.7830691181317077E-2</v>
          </cell>
          <cell r="BM29">
            <v>3.6841227398075868E-2</v>
          </cell>
          <cell r="BN29">
            <v>4.8708692962669685E-2</v>
          </cell>
          <cell r="BO29">
            <v>6.0572598999499676E-2</v>
          </cell>
          <cell r="BP29">
            <v>7.2436505036329674E-2</v>
          </cell>
          <cell r="BQ29">
            <v>0.1040198243615344</v>
          </cell>
          <cell r="BR29">
            <v>0.13559367058556179</v>
          </cell>
          <cell r="BS29">
            <v>0.16716751680958919</v>
          </cell>
          <cell r="BT29">
            <v>0.19793636769528419</v>
          </cell>
          <cell r="BU29">
            <v>0.2286959897714754</v>
          </cell>
          <cell r="BV29">
            <v>0.25945561184766658</v>
          </cell>
          <cell r="BW29">
            <v>0.33469909235742124</v>
          </cell>
          <cell r="BX29">
            <v>0.37550787094389082</v>
          </cell>
          <cell r="BY29">
            <v>0.42129233200977723</v>
          </cell>
          <cell r="BZ29">
            <v>0.48136346205894931</v>
          </cell>
        </row>
        <row r="30">
          <cell r="M30" t="str">
            <v>Caa1</v>
          </cell>
          <cell r="N30">
            <v>4770</v>
          </cell>
          <cell r="BG30">
            <v>28</v>
          </cell>
          <cell r="BH30">
            <v>3.7035697513010423E-4</v>
          </cell>
          <cell r="BI30">
            <v>5.4592215629295955E-3</v>
          </cell>
          <cell r="BJ30">
            <v>1.0548086150729087E-2</v>
          </cell>
          <cell r="BK30">
            <v>1.9995999042803907E-2</v>
          </cell>
          <cell r="BL30">
            <v>2.9441078127772524E-2</v>
          </cell>
          <cell r="BM30">
            <v>3.8886157212741142E-2</v>
          </cell>
          <cell r="BN30">
            <v>5.1035086106175687E-2</v>
          </cell>
          <cell r="BO30">
            <v>6.3180371049732176E-2</v>
          </cell>
          <cell r="BP30">
            <v>7.5325655993288679E-2</v>
          </cell>
          <cell r="BQ30">
            <v>0.10716258087573338</v>
          </cell>
          <cell r="BR30">
            <v>0.13898995659054686</v>
          </cell>
          <cell r="BS30">
            <v>0.17081733230536034</v>
          </cell>
          <cell r="BT30">
            <v>0.2014997519908821</v>
          </cell>
          <cell r="BU30">
            <v>0.2321729687910753</v>
          </cell>
          <cell r="BV30">
            <v>0.26284618559126843</v>
          </cell>
          <cell r="BW30">
            <v>0.33910488753100981</v>
          </cell>
          <cell r="BX30">
            <v>0.37861345002785929</v>
          </cell>
          <cell r="BY30">
            <v>0.42272509130051877</v>
          </cell>
          <cell r="BZ30">
            <v>0.48218129392924952</v>
          </cell>
        </row>
        <row r="31">
          <cell r="M31" t="str">
            <v>Caa2</v>
          </cell>
          <cell r="N31">
            <v>6500</v>
          </cell>
          <cell r="BG31">
            <v>29</v>
          </cell>
          <cell r="BH31">
            <v>3.9226652139918316E-4</v>
          </cell>
          <cell r="BI31">
            <v>5.8498966663583273E-3</v>
          </cell>
          <cell r="BJ31">
            <v>1.130752681131747E-2</v>
          </cell>
          <cell r="BK31">
            <v>2.1183847662323445E-2</v>
          </cell>
          <cell r="BL31">
            <v>3.1057206209534876E-2</v>
          </cell>
          <cell r="BM31">
            <v>4.09305647567463E-2</v>
          </cell>
          <cell r="BN31">
            <v>5.3344382398159765E-2</v>
          </cell>
          <cell r="BO31">
            <v>6.5754476638960918E-2</v>
          </cell>
          <cell r="BP31">
            <v>7.8164570879762058E-2</v>
          </cell>
          <cell r="BQ31">
            <v>0.11022092824912505</v>
          </cell>
          <cell r="BR31">
            <v>0.14226767063427406</v>
          </cell>
          <cell r="BS31">
            <v>0.1743144130194231</v>
          </cell>
          <cell r="BT31">
            <v>0.20489913164429041</v>
          </cell>
          <cell r="BU31">
            <v>0.23547467668828639</v>
          </cell>
          <cell r="BV31">
            <v>0.26605022173228238</v>
          </cell>
          <cell r="BW31">
            <v>0.34326829114159951</v>
          </cell>
          <cell r="BX31">
            <v>0.38153577743216205</v>
          </cell>
          <cell r="BY31">
            <v>0.42406931609280601</v>
          </cell>
          <cell r="BZ31">
            <v>0.48294733030739834</v>
          </cell>
        </row>
        <row r="32">
          <cell r="C32">
            <v>0</v>
          </cell>
          <cell r="D32">
            <v>0.3</v>
          </cell>
          <cell r="E32">
            <v>0.25</v>
          </cell>
          <cell r="F32">
            <v>0.2</v>
          </cell>
          <cell r="G32">
            <v>0.15</v>
          </cell>
          <cell r="H32">
            <v>7.0000000000000007E-2</v>
          </cell>
          <cell r="I32">
            <v>0.04</v>
          </cell>
          <cell r="M32" t="str">
            <v>Caa3</v>
          </cell>
          <cell r="N32">
            <v>8070</v>
          </cell>
          <cell r="BG32">
            <v>30</v>
          </cell>
          <cell r="BH32">
            <v>4.1442838878481489E-4</v>
          </cell>
          <cell r="BI32">
            <v>6.2492015455022859E-3</v>
          </cell>
          <cell r="BJ32">
            <v>1.2083974702219757E-2</v>
          </cell>
          <cell r="BK32">
            <v>2.2381767702192325E-2</v>
          </cell>
          <cell r="BL32">
            <v>3.2676471982008931E-2</v>
          </cell>
          <cell r="BM32">
            <v>4.297117626182554E-2</v>
          </cell>
          <cell r="BN32">
            <v>5.5633947872463452E-2</v>
          </cell>
          <cell r="BO32">
            <v>6.8292921411232541E-2</v>
          </cell>
          <cell r="BP32">
            <v>8.0951894950001629E-2</v>
          </cell>
          <cell r="BQ32">
            <v>0.11319654839476292</v>
          </cell>
          <cell r="BR32">
            <v>0.14543153037778317</v>
          </cell>
          <cell r="BS32">
            <v>0.17766651236080339</v>
          </cell>
          <cell r="BT32">
            <v>0.20814435717654567</v>
          </cell>
          <cell r="BU32">
            <v>0.23861306046714825</v>
          </cell>
          <cell r="BV32">
            <v>0.26908176375775084</v>
          </cell>
          <cell r="BW32">
            <v>0.34720755164272965</v>
          </cell>
          <cell r="BX32">
            <v>0.38429018651201791</v>
          </cell>
          <cell r="BY32">
            <v>0.42533333952770852</v>
          </cell>
          <cell r="BZ32">
            <v>0.48366655532529818</v>
          </cell>
        </row>
        <row r="33">
          <cell r="C33">
            <v>2.01E-2</v>
          </cell>
          <cell r="D33">
            <v>0.5</v>
          </cell>
          <cell r="E33">
            <v>0.4</v>
          </cell>
          <cell r="F33">
            <v>0.35</v>
          </cell>
          <cell r="G33">
            <v>0.3</v>
          </cell>
          <cell r="H33">
            <v>0.2</v>
          </cell>
          <cell r="I33">
            <v>0.1</v>
          </cell>
          <cell r="M33" t="str">
            <v>Ca</v>
          </cell>
          <cell r="N33">
            <v>10000</v>
          </cell>
        </row>
        <row r="34">
          <cell r="C34">
            <v>5.0099999999999999E-2</v>
          </cell>
          <cell r="D34">
            <v>0.6</v>
          </cell>
          <cell r="E34">
            <v>0.5</v>
          </cell>
          <cell r="F34">
            <v>0.45</v>
          </cell>
          <cell r="G34">
            <v>0.35</v>
          </cell>
          <cell r="H34">
            <v>0.25</v>
          </cell>
          <cell r="I34">
            <v>0.15</v>
          </cell>
          <cell r="M34" t="str">
            <v>NA</v>
          </cell>
          <cell r="N34">
            <v>10000</v>
          </cell>
        </row>
        <row r="35">
          <cell r="C35">
            <v>0.10009999999999999</v>
          </cell>
          <cell r="D35">
            <v>0.7</v>
          </cell>
          <cell r="E35">
            <v>0.6</v>
          </cell>
          <cell r="F35">
            <v>0.55000000000000004</v>
          </cell>
          <cell r="G35">
            <v>0.45</v>
          </cell>
          <cell r="H35">
            <v>0.35</v>
          </cell>
          <cell r="I35">
            <v>0.25</v>
          </cell>
        </row>
        <row r="36">
          <cell r="C36">
            <v>0.70009999999999994</v>
          </cell>
          <cell r="D36">
            <v>0.8</v>
          </cell>
          <cell r="E36">
            <v>0.75</v>
          </cell>
          <cell r="F36">
            <v>0.6</v>
          </cell>
          <cell r="G36">
            <v>0.5</v>
          </cell>
          <cell r="H36">
            <v>0.45</v>
          </cell>
          <cell r="I36">
            <v>0.3</v>
          </cell>
        </row>
        <row r="37">
          <cell r="BG37" t="str">
            <v>Year</v>
          </cell>
          <cell r="BH37" t="str">
            <v>Aaa</v>
          </cell>
          <cell r="BI37" t="str">
            <v>Aa1</v>
          </cell>
          <cell r="BJ37" t="str">
            <v>Aa2</v>
          </cell>
          <cell r="BK37" t="str">
            <v>Aa3</v>
          </cell>
          <cell r="BL37" t="str">
            <v>A1</v>
          </cell>
          <cell r="BM37" t="str">
            <v>A2</v>
          </cell>
          <cell r="BN37" t="str">
            <v>A3</v>
          </cell>
          <cell r="BO37" t="str">
            <v>Baa1</v>
          </cell>
          <cell r="BP37" t="str">
            <v>Baa1/Baa2</v>
          </cell>
          <cell r="BQ37" t="str">
            <v>Baa2</v>
          </cell>
          <cell r="BR37" t="str">
            <v>Baa2/Baa3</v>
          </cell>
          <cell r="BS37" t="str">
            <v>Baa3</v>
          </cell>
          <cell r="BT37" t="str">
            <v>Baa3/Ba1</v>
          </cell>
          <cell r="BU37" t="str">
            <v>Ba1</v>
          </cell>
          <cell r="BV37" t="str">
            <v>Ba1/Ba2</v>
          </cell>
          <cell r="BW37" t="str">
            <v>Ba2</v>
          </cell>
          <cell r="BX37" t="str">
            <v>Ba2/Ba3</v>
          </cell>
          <cell r="BY37" t="str">
            <v>Ba3</v>
          </cell>
          <cell r="BZ37" t="str">
            <v>Ba3/B1</v>
          </cell>
          <cell r="CA37" t="str">
            <v>B1</v>
          </cell>
          <cell r="CB37" t="str">
            <v>B1/B2</v>
          </cell>
          <cell r="CC37" t="str">
            <v>B2</v>
          </cell>
          <cell r="CD37" t="str">
            <v>B2/B3</v>
          </cell>
          <cell r="CE37" t="str">
            <v>B3</v>
          </cell>
          <cell r="CF37" t="str">
            <v>Caa1</v>
          </cell>
          <cell r="CG37" t="str">
            <v>Caa2</v>
          </cell>
          <cell r="CH37" t="str">
            <v>Caa3</v>
          </cell>
        </row>
        <row r="38">
          <cell r="BG38">
            <v>1</v>
          </cell>
          <cell r="BH38">
            <v>2.7500000000000001E-7</v>
          </cell>
          <cell r="BI38">
            <v>3.1350000000000001E-6</v>
          </cell>
          <cell r="BJ38">
            <v>7.4800000000000004E-6</v>
          </cell>
          <cell r="BK38">
            <v>1.6610000000000002E-5</v>
          </cell>
          <cell r="BL38">
            <v>3.1955000000000002E-5</v>
          </cell>
          <cell r="BM38">
            <v>5.9785000000000004E-5</v>
          </cell>
          <cell r="BN38">
            <v>2.1367500000000003E-4</v>
          </cell>
          <cell r="BO38">
            <v>4.95E-4</v>
          </cell>
          <cell r="BP38">
            <v>6.8031242822691386E-4</v>
          </cell>
          <cell r="BQ38">
            <v>9.3500000000000007E-4</v>
          </cell>
          <cell r="BR38">
            <v>1.4696428137476129E-3</v>
          </cell>
          <cell r="BS38">
            <v>2.31E-3</v>
          </cell>
          <cell r="BT38">
            <v>3.3246578771356297E-3</v>
          </cell>
          <cell r="BU38">
            <v>4.7850000000000002E-3</v>
          </cell>
          <cell r="BV38">
            <v>6.4074409868527093E-3</v>
          </cell>
          <cell r="BW38">
            <v>8.5800000000000008E-3</v>
          </cell>
          <cell r="BX38">
            <v>1.1515376676427047E-2</v>
          </cell>
          <cell r="BY38">
            <v>1.5455000000000002E-2</v>
          </cell>
          <cell r="BZ38">
            <v>1.9945217471865284E-2</v>
          </cell>
          <cell r="CA38">
            <v>2.5740000000000002E-2</v>
          </cell>
          <cell r="CB38">
            <v>3.1837732331307773E-2</v>
          </cell>
          <cell r="CC38">
            <v>3.9379999999999998E-2</v>
          </cell>
          <cell r="CD38">
            <v>5.0167477512826984E-2</v>
          </cell>
          <cell r="CE38">
            <v>6.3910000000000008E-2</v>
          </cell>
          <cell r="CF38">
            <v>9.5598797063561433E-2</v>
          </cell>
          <cell r="CG38">
            <v>0.14300000000000002</v>
          </cell>
          <cell r="CH38">
            <v>0.28044607324760323</v>
          </cell>
        </row>
        <row r="39">
          <cell r="BG39">
            <v>2</v>
          </cell>
          <cell r="BH39">
            <v>1.1000000000000001E-6</v>
          </cell>
          <cell r="BI39">
            <v>1.6500000000000001E-5</v>
          </cell>
          <cell r="BJ39">
            <v>4.4000000000000006E-5</v>
          </cell>
          <cell r="BK39">
            <v>1.0450000000000002E-4</v>
          </cell>
          <cell r="BL39">
            <v>2.0350000000000001E-4</v>
          </cell>
          <cell r="BM39">
            <v>3.8500000000000003E-4</v>
          </cell>
          <cell r="BN39">
            <v>8.250000000000001E-4</v>
          </cell>
          <cell r="BO39">
            <v>1.5400000000000001E-3</v>
          </cell>
          <cell r="BP39">
            <v>1.9952192861938767E-3</v>
          </cell>
          <cell r="BQ39">
            <v>2.5850000000000005E-3</v>
          </cell>
          <cell r="BR39">
            <v>3.8637255337303678E-3</v>
          </cell>
          <cell r="BS39">
            <v>5.7750000000000006E-3</v>
          </cell>
          <cell r="BT39">
            <v>8.0100093632904067E-3</v>
          </cell>
          <cell r="BU39">
            <v>1.111E-2</v>
          </cell>
          <cell r="BV39">
            <v>1.4561399314626326E-2</v>
          </cell>
          <cell r="BW39">
            <v>1.9085000000000001E-2</v>
          </cell>
          <cell r="BX39">
            <v>2.4049343546134479E-2</v>
          </cell>
          <cell r="BY39">
            <v>3.0305000000000006E-2</v>
          </cell>
          <cell r="BZ39">
            <v>3.7373218352183692E-2</v>
          </cell>
          <cell r="CA39">
            <v>4.6090000000000006E-2</v>
          </cell>
          <cell r="CB39">
            <v>5.4390133756040723E-2</v>
          </cell>
          <cell r="CC39">
            <v>6.4185000000000006E-2</v>
          </cell>
          <cell r="CD39">
            <v>7.6574282073030256E-2</v>
          </cell>
          <cell r="CE39">
            <v>9.1355000000000006E-2</v>
          </cell>
          <cell r="CF39">
            <v>0.12778773904408827</v>
          </cell>
          <cell r="CG39">
            <v>0.17874999999999999</v>
          </cell>
          <cell r="CH39">
            <v>0.31354824190226299</v>
          </cell>
        </row>
        <row r="40">
          <cell r="C40">
            <v>0</v>
          </cell>
          <cell r="D40">
            <v>0.45</v>
          </cell>
          <cell r="E40">
            <v>0.35</v>
          </cell>
          <cell r="F40">
            <v>0.3</v>
          </cell>
          <cell r="G40">
            <v>0.25</v>
          </cell>
          <cell r="H40">
            <v>0.1</v>
          </cell>
          <cell r="I40">
            <v>0.05</v>
          </cell>
          <cell r="BG40">
            <v>3</v>
          </cell>
          <cell r="BH40">
            <v>3.8500000000000004E-6</v>
          </cell>
          <cell r="BI40">
            <v>5.5000000000000009E-5</v>
          </cell>
          <cell r="BJ40">
            <v>1.4300000000000001E-4</v>
          </cell>
          <cell r="BK40">
            <v>3.2450000000000003E-4</v>
          </cell>
          <cell r="BL40">
            <v>6.4350000000000008E-4</v>
          </cell>
          <cell r="BM40">
            <v>1.2210000000000003E-3</v>
          </cell>
          <cell r="BN40">
            <v>1.98E-3</v>
          </cell>
          <cell r="BO40">
            <v>3.0800000000000003E-3</v>
          </cell>
          <cell r="BP40">
            <v>3.7496933207930494E-3</v>
          </cell>
          <cell r="BQ40">
            <v>4.5650000000000005E-3</v>
          </cell>
          <cell r="BR40">
            <v>6.5523907850493788E-3</v>
          </cell>
          <cell r="BS40">
            <v>9.4050000000000019E-3</v>
          </cell>
          <cell r="BT40">
            <v>1.2724271098966735E-2</v>
          </cell>
          <cell r="BU40">
            <v>1.7215000000000001E-2</v>
          </cell>
          <cell r="BV40">
            <v>2.2146226540880502E-2</v>
          </cell>
          <cell r="BW40">
            <v>2.8490000000000001E-2</v>
          </cell>
          <cell r="BX40">
            <v>3.5116800110488428E-2</v>
          </cell>
          <cell r="BY40">
            <v>4.3285000000000004E-2</v>
          </cell>
          <cell r="BZ40">
            <v>5.2505444003455491E-2</v>
          </cell>
          <cell r="CA40">
            <v>6.369000000000001E-2</v>
          </cell>
          <cell r="CB40">
            <v>7.3804385032327183E-2</v>
          </cell>
          <cell r="CC40">
            <v>8.5525000000000004E-2</v>
          </cell>
          <cell r="CD40">
            <v>9.9459786471719311E-2</v>
          </cell>
          <cell r="CE40">
            <v>0.115665</v>
          </cell>
          <cell r="CF40">
            <v>0.15751235665813651</v>
          </cell>
          <cell r="CG40">
            <v>0.21450000000000002</v>
          </cell>
          <cell r="CH40">
            <v>0.34347488991191194</v>
          </cell>
        </row>
        <row r="41">
          <cell r="C41">
            <v>2.01E-2</v>
          </cell>
          <cell r="D41">
            <v>0.55000000000000004</v>
          </cell>
          <cell r="E41">
            <v>0.45</v>
          </cell>
          <cell r="F41">
            <v>0.4</v>
          </cell>
          <cell r="G41">
            <v>0.35</v>
          </cell>
          <cell r="H41">
            <v>0.25</v>
          </cell>
          <cell r="I41">
            <v>0.1</v>
          </cell>
          <cell r="BG41">
            <v>4</v>
          </cell>
          <cell r="BH41">
            <v>9.9000000000000018E-6</v>
          </cell>
          <cell r="BI41">
            <v>1.1550000000000002E-4</v>
          </cell>
          <cell r="BJ41">
            <v>2.5849999999999999E-4</v>
          </cell>
          <cell r="BK41">
            <v>5.5550000000000011E-4</v>
          </cell>
          <cell r="BL41">
            <v>1.0395000000000001E-3</v>
          </cell>
          <cell r="BM41">
            <v>1.8975000000000001E-3</v>
          </cell>
          <cell r="BN41">
            <v>2.9700000000000004E-3</v>
          </cell>
          <cell r="BO41">
            <v>4.5650000000000005E-3</v>
          </cell>
          <cell r="BP41">
            <v>5.4889889779448477E-3</v>
          </cell>
          <cell r="BQ41">
            <v>6.6000000000000008E-3</v>
          </cell>
          <cell r="BR41">
            <v>9.2948372766821462E-3</v>
          </cell>
          <cell r="BS41">
            <v>1.3090000000000003E-2</v>
          </cell>
          <cell r="BT41">
            <v>1.7389048277579769E-2</v>
          </cell>
          <cell r="BU41">
            <v>2.3100000000000002E-2</v>
          </cell>
          <cell r="BV41">
            <v>2.9392856274952254E-2</v>
          </cell>
          <cell r="BW41">
            <v>3.7400000000000003E-2</v>
          </cell>
          <cell r="BX41">
            <v>4.487541643260818E-2</v>
          </cell>
          <cell r="BY41">
            <v>5.3845000000000004E-2</v>
          </cell>
          <cell r="BZ41">
            <v>6.4044069787920252E-2</v>
          </cell>
          <cell r="CA41">
            <v>7.6175000000000007E-2</v>
          </cell>
          <cell r="CB41">
            <v>8.7153830237115815E-2</v>
          </cell>
          <cell r="CC41">
            <v>9.9714999999999998E-2</v>
          </cell>
          <cell r="CD41">
            <v>0.11482298245560423</v>
          </cell>
          <cell r="CE41">
            <v>0.13222</v>
          </cell>
          <cell r="CF41">
            <v>0.17863363289145751</v>
          </cell>
          <cell r="CG41">
            <v>0.24134000000000003</v>
          </cell>
          <cell r="CH41">
            <v>0.36433089355694231</v>
          </cell>
        </row>
        <row r="42">
          <cell r="C42">
            <v>5.0099999999999999E-2</v>
          </cell>
          <cell r="D42">
            <v>0.65</v>
          </cell>
          <cell r="E42">
            <v>0.55000000000000004</v>
          </cell>
          <cell r="F42">
            <v>0.5</v>
          </cell>
          <cell r="G42">
            <v>0.4</v>
          </cell>
          <cell r="H42">
            <v>0.3</v>
          </cell>
          <cell r="I42">
            <v>0.2</v>
          </cell>
          <cell r="BG42">
            <v>5</v>
          </cell>
          <cell r="BH42">
            <v>1.5950000000000001E-5</v>
          </cell>
          <cell r="BI42">
            <v>1.7050000000000002E-4</v>
          </cell>
          <cell r="BJ42">
            <v>3.7400000000000004E-4</v>
          </cell>
          <cell r="BK42">
            <v>7.8100000000000012E-4</v>
          </cell>
          <cell r="BL42">
            <v>1.4355000000000001E-3</v>
          </cell>
          <cell r="BM42">
            <v>2.5685E-3</v>
          </cell>
          <cell r="BN42">
            <v>4.0150000000000003E-3</v>
          </cell>
          <cell r="BO42">
            <v>6.0499999999999998E-3</v>
          </cell>
          <cell r="BP42">
            <v>7.2508275389778793E-3</v>
          </cell>
          <cell r="BQ42">
            <v>8.6900000000000015E-3</v>
          </cell>
          <cell r="BR42">
            <v>1.2073721464403596E-2</v>
          </cell>
          <cell r="BS42">
            <v>1.6775000000000002E-2</v>
          </cell>
          <cell r="BT42">
            <v>2.2071384188582281E-2</v>
          </cell>
          <cell r="BU42">
            <v>2.9040000000000003E-2</v>
          </cell>
          <cell r="BV42">
            <v>3.6650309684912619E-2</v>
          </cell>
          <cell r="BW42">
            <v>4.6254999999999998E-2</v>
          </cell>
          <cell r="BX42">
            <v>5.4929169391134992E-2</v>
          </cell>
          <cell r="BY42">
            <v>6.523000000000001E-2</v>
          </cell>
          <cell r="BZ42">
            <v>7.6047957237522196E-2</v>
          </cell>
          <cell r="CA42">
            <v>8.8660000000000017E-2</v>
          </cell>
          <cell r="CB42">
            <v>0.1004928718865174</v>
          </cell>
          <cell r="CC42">
            <v>0.11390500000000001</v>
          </cell>
          <cell r="CD42">
            <v>0.13017763392764517</v>
          </cell>
          <cell r="CE42">
            <v>0.14877500000000002</v>
          </cell>
          <cell r="CF42">
            <v>0.19972555388582605</v>
          </cell>
          <cell r="CG42">
            <v>0.268125</v>
          </cell>
          <cell r="CH42">
            <v>0.38401660120364589</v>
          </cell>
        </row>
        <row r="43">
          <cell r="C43">
            <v>0.10009999999999999</v>
          </cell>
          <cell r="D43">
            <v>0.75</v>
          </cell>
          <cell r="E43">
            <v>0.7</v>
          </cell>
          <cell r="F43">
            <v>0.6</v>
          </cell>
          <cell r="G43">
            <v>0.5</v>
          </cell>
          <cell r="H43">
            <v>0.4</v>
          </cell>
          <cell r="I43">
            <v>0.25</v>
          </cell>
          <cell r="BG43">
            <v>6</v>
          </cell>
          <cell r="BH43">
            <v>2.2000000000000003E-5</v>
          </cell>
          <cell r="BI43">
            <v>2.3100000000000003E-4</v>
          </cell>
          <cell r="BJ43">
            <v>4.8950000000000003E-4</v>
          </cell>
          <cell r="BK43">
            <v>1.0065E-3</v>
          </cell>
          <cell r="BL43">
            <v>1.8150000000000002E-3</v>
          </cell>
          <cell r="BM43">
            <v>3.2065000000000001E-3</v>
          </cell>
          <cell r="BN43">
            <v>5.0050000000000008E-3</v>
          </cell>
          <cell r="BO43">
            <v>7.5350000000000009E-3</v>
          </cell>
          <cell r="BP43">
            <v>9.0355810549183815E-3</v>
          </cell>
          <cell r="BQ43">
            <v>1.0835000000000001E-2</v>
          </cell>
          <cell r="BR43">
            <v>1.4848981446550462E-2</v>
          </cell>
          <cell r="BS43">
            <v>2.035E-2</v>
          </cell>
          <cell r="BT43">
            <v>2.6448653084798098E-2</v>
          </cell>
          <cell r="BU43">
            <v>3.4375000000000003E-2</v>
          </cell>
          <cell r="BV43">
            <v>4.2978373922241402E-2</v>
          </cell>
          <cell r="BW43">
            <v>5.3735000000000005E-2</v>
          </cell>
          <cell r="BX43">
            <v>6.3141652852930608E-2</v>
          </cell>
          <cell r="BY43">
            <v>7.4194999999999997E-2</v>
          </cell>
          <cell r="BZ43">
            <v>8.5442477872542999E-2</v>
          </cell>
          <cell r="CA43">
            <v>9.839500000000001E-2</v>
          </cell>
          <cell r="CB43">
            <v>0.11071385245306933</v>
          </cell>
          <cell r="CC43">
            <v>0.12457500000000002</v>
          </cell>
          <cell r="CD43">
            <v>0.14144520140322897</v>
          </cell>
          <cell r="CE43">
            <v>0.16059999999999999</v>
          </cell>
          <cell r="CF43">
            <v>0.21431658825205299</v>
          </cell>
          <cell r="CG43">
            <v>0.28600000000000003</v>
          </cell>
          <cell r="CH43">
            <v>0.39661064030103887</v>
          </cell>
        </row>
        <row r="44">
          <cell r="C44">
            <v>0.70009999999999994</v>
          </cell>
          <cell r="D44">
            <v>0.85</v>
          </cell>
          <cell r="E44">
            <v>0.8</v>
          </cell>
          <cell r="F44">
            <v>0.65</v>
          </cell>
          <cell r="G44">
            <v>0.55000000000000004</v>
          </cell>
          <cell r="H44">
            <v>0.45</v>
          </cell>
          <cell r="I44">
            <v>0.3</v>
          </cell>
          <cell r="BG44">
            <v>7</v>
          </cell>
          <cell r="BH44">
            <v>2.8600000000000001E-5</v>
          </cell>
          <cell r="BI44">
            <v>2.9700000000000001E-4</v>
          </cell>
          <cell r="BJ44">
            <v>6.1050000000000015E-4</v>
          </cell>
          <cell r="BK44">
            <v>1.2485E-3</v>
          </cell>
          <cell r="BL44">
            <v>2.2330000000000002E-3</v>
          </cell>
          <cell r="BM44">
            <v>3.9050000000000005E-3</v>
          </cell>
          <cell r="BN44">
            <v>6.1050000000000011E-3</v>
          </cell>
          <cell r="BO44">
            <v>9.1850000000000005E-3</v>
          </cell>
          <cell r="BP44">
            <v>1.1033910231644994E-2</v>
          </cell>
          <cell r="BQ44">
            <v>1.3255000000000001E-2</v>
          </cell>
          <cell r="BR44">
            <v>1.7767043226153297E-2</v>
          </cell>
          <cell r="BS44">
            <v>2.3814999999999999E-2</v>
          </cell>
          <cell r="BT44">
            <v>3.040947960751713E-2</v>
          </cell>
          <cell r="BU44">
            <v>3.8830000000000003E-2</v>
          </cell>
          <cell r="BV44">
            <v>4.7803195499882649E-2</v>
          </cell>
          <cell r="BW44">
            <v>5.8850000000000006E-2</v>
          </cell>
          <cell r="BX44">
            <v>6.8790468089699755E-2</v>
          </cell>
          <cell r="BY44">
            <v>8.0410000000000009E-2</v>
          </cell>
          <cell r="BZ44">
            <v>9.198009648831644E-2</v>
          </cell>
          <cell r="CA44">
            <v>0.105215</v>
          </cell>
          <cell r="CB44">
            <v>0.11787352045731052</v>
          </cell>
          <cell r="CC44">
            <v>0.13205500000000001</v>
          </cell>
          <cell r="CD44">
            <v>0.15005124957826912</v>
          </cell>
          <cell r="CE44">
            <v>0.17050000000000001</v>
          </cell>
          <cell r="CF44">
            <v>0.2276196114134281</v>
          </cell>
          <cell r="CG44">
            <v>0.30387500000000001</v>
          </cell>
          <cell r="CH44">
            <v>0.40881689055125897</v>
          </cell>
        </row>
        <row r="45">
          <cell r="BG45">
            <v>8</v>
          </cell>
          <cell r="BH45">
            <v>3.6300000000000008E-5</v>
          </cell>
          <cell r="BI45">
            <v>3.6850000000000007E-4</v>
          </cell>
          <cell r="BJ45">
            <v>7.425000000000001E-4</v>
          </cell>
          <cell r="BK45">
            <v>1.4960000000000002E-3</v>
          </cell>
          <cell r="BL45">
            <v>2.64E-3</v>
          </cell>
          <cell r="BM45">
            <v>4.5595000000000011E-3</v>
          </cell>
          <cell r="BN45">
            <v>7.1500000000000001E-3</v>
          </cell>
          <cell r="BO45">
            <v>1.0835000000000001E-2</v>
          </cell>
          <cell r="BP45">
            <v>1.3032214892335076E-2</v>
          </cell>
          <cell r="BQ45">
            <v>1.5675000000000001E-2</v>
          </cell>
          <cell r="BR45">
            <v>2.0699664852359325E-2</v>
          </cell>
          <cell r="BS45">
            <v>2.7335000000000002E-2</v>
          </cell>
          <cell r="BT45">
            <v>3.4441288085668348E-2</v>
          </cell>
          <cell r="BU45">
            <v>4.3395000000000003E-2</v>
          </cell>
          <cell r="BV45">
            <v>5.27534013121429E-2</v>
          </cell>
          <cell r="BW45">
            <v>6.4130000000000006E-2</v>
          </cell>
          <cell r="BX45">
            <v>7.443891892014555E-2</v>
          </cell>
          <cell r="BY45">
            <v>8.6404999999999996E-2</v>
          </cell>
          <cell r="BZ45">
            <v>9.8050254079222049E-2</v>
          </cell>
          <cell r="CA45">
            <v>0.11126500000000002</v>
          </cell>
          <cell r="CB45">
            <v>0.12405938547727859</v>
          </cell>
          <cell r="CC45">
            <v>0.138325</v>
          </cell>
          <cell r="CD45">
            <v>0.15743715174633971</v>
          </cell>
          <cell r="CE45">
            <v>0.17919000000000002</v>
          </cell>
          <cell r="CF45">
            <v>0.2401132701455711</v>
          </cell>
          <cell r="CG45">
            <v>0.32174999999999998</v>
          </cell>
          <cell r="CH45">
            <v>0.42066910987140477</v>
          </cell>
        </row>
        <row r="46">
          <cell r="BG46">
            <v>9</v>
          </cell>
          <cell r="BH46">
            <v>4.5100000000000005E-5</v>
          </cell>
          <cell r="BI46">
            <v>4.5100000000000001E-4</v>
          </cell>
          <cell r="BJ46">
            <v>9.0200000000000002E-4</v>
          </cell>
          <cell r="BK46">
            <v>1.7985000000000002E-3</v>
          </cell>
          <cell r="BL46">
            <v>3.1515000000000002E-3</v>
          </cell>
          <cell r="BM46">
            <v>5.4010000000000004E-3</v>
          </cell>
          <cell r="BN46">
            <v>8.3600000000000011E-3</v>
          </cell>
          <cell r="BO46">
            <v>1.2485000000000001E-2</v>
          </cell>
          <cell r="BP46">
            <v>1.4915853981586173E-2</v>
          </cell>
          <cell r="BQ46">
            <v>1.7819999999999999E-2</v>
          </cell>
          <cell r="BR46">
            <v>2.3364838967987779E-2</v>
          </cell>
          <cell r="BS46">
            <v>3.0635000000000003E-2</v>
          </cell>
          <cell r="BT46">
            <v>3.8264864105338206E-2</v>
          </cell>
          <cell r="BU46">
            <v>4.7795000000000004E-2</v>
          </cell>
          <cell r="BV46">
            <v>5.7665736143744845E-2</v>
          </cell>
          <cell r="BW46">
            <v>6.9575000000000012E-2</v>
          </cell>
          <cell r="BX46">
            <v>7.9964306881257982E-2</v>
          </cell>
          <cell r="BY46">
            <v>9.1905000000000001E-2</v>
          </cell>
          <cell r="BZ46">
            <v>0.10361632159076101</v>
          </cell>
          <cell r="CA46">
            <v>0.11682000000000001</v>
          </cell>
          <cell r="CB46">
            <v>0.12979449988346964</v>
          </cell>
          <cell r="CC46">
            <v>0.14421</v>
          </cell>
          <cell r="CD46">
            <v>0.16368498984329627</v>
          </cell>
          <cell r="CE46">
            <v>0.18579000000000001</v>
          </cell>
          <cell r="CF46">
            <v>0.25119500144310197</v>
          </cell>
          <cell r="CG46">
            <v>0.33962500000000007</v>
          </cell>
          <cell r="CH46">
            <v>0.43219642525129709</v>
          </cell>
        </row>
        <row r="47">
          <cell r="BG47">
            <v>10</v>
          </cell>
          <cell r="BH47">
            <v>5.5000000000000009E-5</v>
          </cell>
          <cell r="BI47">
            <v>5.5000000000000003E-4</v>
          </cell>
          <cell r="BJ47">
            <v>1.1000000000000001E-3</v>
          </cell>
          <cell r="BK47">
            <v>2.2000000000000001E-3</v>
          </cell>
          <cell r="BL47">
            <v>3.8500000000000006E-3</v>
          </cell>
          <cell r="BM47">
            <v>6.6000000000000008E-3</v>
          </cell>
          <cell r="BN47">
            <v>9.9000000000000008E-3</v>
          </cell>
          <cell r="BO47">
            <v>1.43E-2</v>
          </cell>
          <cell r="BP47">
            <v>1.6826764394856194E-2</v>
          </cell>
          <cell r="BQ47">
            <v>1.9800000000000002E-2</v>
          </cell>
          <cell r="BR47">
            <v>2.5773823930491963E-2</v>
          </cell>
          <cell r="BS47">
            <v>3.3550000000000003E-2</v>
          </cell>
          <cell r="BT47">
            <v>4.1647749038813617E-2</v>
          </cell>
          <cell r="BU47">
            <v>5.1700000000000003E-2</v>
          </cell>
          <cell r="BV47">
            <v>6.1957445073211347E-2</v>
          </cell>
          <cell r="BW47">
            <v>7.425000000000001E-2</v>
          </cell>
          <cell r="BX47">
            <v>8.4922920934221283E-2</v>
          </cell>
          <cell r="BY47">
            <v>9.7130000000000008E-2</v>
          </cell>
          <cell r="BZ47">
            <v>0.10890166665391308</v>
          </cell>
          <cell r="CA47">
            <v>0.12210000000000001</v>
          </cell>
          <cell r="CB47">
            <v>0.13515235846998752</v>
          </cell>
          <cell r="CC47">
            <v>0.14960000000000001</v>
          </cell>
          <cell r="CD47">
            <v>0.16945713322253506</v>
          </cell>
          <cell r="CE47">
            <v>0.19195000000000001</v>
          </cell>
          <cell r="CF47">
            <v>0.26235000000000003</v>
          </cell>
          <cell r="CG47">
            <v>0.35749999999999998</v>
          </cell>
          <cell r="CH47">
            <v>0.44385000000000008</v>
          </cell>
        </row>
        <row r="48">
          <cell r="BG48">
            <v>11</v>
          </cell>
          <cell r="BH48">
            <v>6.6582541322692923E-5</v>
          </cell>
          <cell r="BI48">
            <v>7.1871100638581269E-4</v>
          </cell>
          <cell r="BJ48">
            <v>1.3708394714489324E-3</v>
          </cell>
          <cell r="BK48">
            <v>3.540139585761493E-3</v>
          </cell>
          <cell r="BL48">
            <v>5.7087890401717398E-3</v>
          </cell>
          <cell r="BM48">
            <v>7.877438494581987E-3</v>
          </cell>
          <cell r="BN48">
            <v>1.2825742668758288E-2</v>
          </cell>
          <cell r="BO48">
            <v>1.7772562648521218E-2</v>
          </cell>
          <cell r="BP48">
            <v>2.0094318876162601E-2</v>
          </cell>
          <cell r="BQ48">
            <v>2.2719382628284147E-2</v>
          </cell>
          <cell r="BR48">
            <v>3.1012396688375951E-2</v>
          </cell>
          <cell r="BS48">
            <v>4.2332521270179772E-2</v>
          </cell>
          <cell r="BT48">
            <v>5.1206122031912257E-2</v>
          </cell>
          <cell r="BU48">
            <v>6.1939777147035836E-2</v>
          </cell>
          <cell r="BV48">
            <v>7.1070423190676427E-2</v>
          </cell>
          <cell r="BW48">
            <v>8.1547033023891893E-2</v>
          </cell>
          <cell r="BX48">
            <v>9.3791152841410763E-2</v>
          </cell>
          <cell r="BY48">
            <v>0.10787370214614142</v>
          </cell>
          <cell r="BZ48">
            <v>0.12031558112685252</v>
          </cell>
          <cell r="CA48">
            <v>0.13419247484693858</v>
          </cell>
          <cell r="CB48">
            <v>0.14676307965288909</v>
          </cell>
          <cell r="CC48">
            <v>0.16051124754773574</v>
          </cell>
          <cell r="CD48">
            <v>0.1818953481881756</v>
          </cell>
          <cell r="CE48">
            <v>0.20612834426234181</v>
          </cell>
          <cell r="CF48">
            <v>0.27485063753882533</v>
          </cell>
          <cell r="CG48">
            <v>0.36648464443761558</v>
          </cell>
          <cell r="CH48">
            <v>0.44896164027752816</v>
          </cell>
        </row>
        <row r="49">
          <cell r="BG49">
            <v>12</v>
          </cell>
          <cell r="BH49">
            <v>7.9091529723937816E-5</v>
          </cell>
          <cell r="BI49">
            <v>8.7631549563472663E-4</v>
          </cell>
          <cell r="BJ49">
            <v>1.6735394615455155E-3</v>
          </cell>
          <cell r="BK49">
            <v>4.198767500272281E-3</v>
          </cell>
          <cell r="BL49">
            <v>6.7232381220708138E-3</v>
          </cell>
          <cell r="BM49">
            <v>9.2477087438693466E-3</v>
          </cell>
          <cell r="BN49">
            <v>1.4737518086137678E-2</v>
          </cell>
          <cell r="BO49">
            <v>2.0225680814926029E-2</v>
          </cell>
          <cell r="BP49">
            <v>2.2805262376041923E-2</v>
          </cell>
          <cell r="BQ49">
            <v>2.5713843543714376E-2</v>
          </cell>
          <cell r="BR49">
            <v>3.4646921511394591E-2</v>
          </cell>
          <cell r="BS49">
            <v>4.6683381586887306E-2</v>
          </cell>
          <cell r="BT49">
            <v>5.619584898012718E-2</v>
          </cell>
          <cell r="BU49">
            <v>6.7646630026567997E-2</v>
          </cell>
          <cell r="BV49">
            <v>7.7421958547336397E-2</v>
          </cell>
          <cell r="BW49">
            <v>8.8609878466248668E-2</v>
          </cell>
          <cell r="BX49">
            <v>0.10135637296590801</v>
          </cell>
          <cell r="BY49">
            <v>0.11593644544628577</v>
          </cell>
          <cell r="BZ49">
            <v>0.12887379163807147</v>
          </cell>
          <cell r="CA49">
            <v>0.14325481609549504</v>
          </cell>
          <cell r="CB49">
            <v>0.15631836263835142</v>
          </cell>
          <cell r="CC49">
            <v>0.17057318674470426</v>
          </cell>
          <cell r="CD49">
            <v>0.19336537246545712</v>
          </cell>
          <cell r="CE49">
            <v>0.21920307629983238</v>
          </cell>
          <cell r="CF49">
            <v>0.2863437279790072</v>
          </cell>
          <cell r="CG49">
            <v>0.3740491782184826</v>
          </cell>
          <cell r="CH49">
            <v>0.45357143651266824</v>
          </cell>
        </row>
        <row r="50">
          <cell r="BG50">
            <v>13</v>
          </cell>
          <cell r="BH50">
            <v>9.2498613818212344E-5</v>
          </cell>
          <cell r="BI50">
            <v>1.0505710995685766E-3</v>
          </cell>
          <cell r="BJ50">
            <v>2.0086435853189409E-3</v>
          </cell>
          <cell r="BK50">
            <v>4.9086532960464536E-3</v>
          </cell>
          <cell r="BL50">
            <v>7.807793177826536E-3</v>
          </cell>
          <cell r="BM50">
            <v>1.0706933059606618E-2</v>
          </cell>
          <cell r="BN50">
            <v>1.6731763899000971E-2</v>
          </cell>
          <cell r="BO50">
            <v>2.2754787650561072E-2</v>
          </cell>
          <cell r="BP50">
            <v>2.5589704716998247E-2</v>
          </cell>
          <cell r="BQ50">
            <v>2.877781140212117E-2</v>
          </cell>
          <cell r="BR50">
            <v>3.8312463981566652E-2</v>
          </cell>
          <cell r="BS50">
            <v>5.1006133712817696E-2</v>
          </cell>
          <cell r="BT50">
            <v>6.1115189520282755E-2</v>
          </cell>
          <cell r="BU50">
            <v>7.3227788860253662E-2</v>
          </cell>
          <cell r="BV50">
            <v>8.3603538995808691E-2</v>
          </cell>
          <cell r="BW50">
            <v>9.5449444007689635E-2</v>
          </cell>
          <cell r="BX50">
            <v>0.10861867400159092</v>
          </cell>
          <cell r="BY50">
            <v>0.12360487234387042</v>
          </cell>
          <cell r="BZ50">
            <v>0.13695717855138032</v>
          </cell>
          <cell r="CA50">
            <v>0.15175185574053826</v>
          </cell>
          <cell r="CB50">
            <v>0.1652270640199105</v>
          </cell>
          <cell r="CC50">
            <v>0.17989883913720611</v>
          </cell>
          <cell r="CD50">
            <v>0.20399605388278749</v>
          </cell>
          <cell r="CE50">
            <v>0.23132105909816614</v>
          </cell>
          <cell r="CF50">
            <v>0.29667076094651013</v>
          </cell>
          <cell r="CG50">
            <v>0.38048217807627666</v>
          </cell>
          <cell r="CH50">
            <v>0.45745513216265499</v>
          </cell>
        </row>
        <row r="51">
          <cell r="BG51">
            <v>14</v>
          </cell>
          <cell r="BH51">
            <v>1.0675395503792105E-4</v>
          </cell>
          <cell r="BI51">
            <v>1.241408417308445E-3</v>
          </cell>
          <cell r="BJ51">
            <v>2.3760628795789691E-3</v>
          </cell>
          <cell r="BK51">
            <v>5.6675336042898029E-3</v>
          </cell>
          <cell r="BL51">
            <v>8.9580170852319764E-3</v>
          </cell>
          <cell r="BM51">
            <v>1.224850056617415E-2</v>
          </cell>
          <cell r="BN51">
            <v>1.8798803020637991E-2</v>
          </cell>
          <cell r="BO51">
            <v>2.5347140777305047E-2</v>
          </cell>
          <cell r="BP51">
            <v>2.8433416688117202E-2</v>
          </cell>
          <cell r="BQ51">
            <v>3.1895478533972108E-2</v>
          </cell>
          <cell r="BR51">
            <v>4.1992731768349556E-2</v>
          </cell>
          <cell r="BS51">
            <v>5.5286504621347994E-2</v>
          </cell>
          <cell r="BT51">
            <v>6.5950115847354787E-2</v>
          </cell>
          <cell r="BU51">
            <v>7.8670514804078592E-2</v>
          </cell>
          <cell r="BV51">
            <v>8.9602913003975368E-2</v>
          </cell>
          <cell r="BW51">
            <v>0.10205452498680918</v>
          </cell>
          <cell r="BX51">
            <v>0.1155765303357028</v>
          </cell>
          <cell r="BY51">
            <v>0.13089017234822437</v>
          </cell>
          <cell r="BZ51">
            <v>0.14458702571743132</v>
          </cell>
          <cell r="CA51">
            <v>0.15971717074522399</v>
          </cell>
          <cell r="CB51">
            <v>0.17353311285142359</v>
          </cell>
          <cell r="CC51">
            <v>0.18854416914222358</v>
          </cell>
          <cell r="CD51">
            <v>0.21385119504904151</v>
          </cell>
          <cell r="CE51">
            <v>0.24255501420150605</v>
          </cell>
          <cell r="CF51">
            <v>0.30598802122167357</v>
          </cell>
          <cell r="CG51">
            <v>0.38601003339131956</v>
          </cell>
          <cell r="CH51">
            <v>0.46076622962759084</v>
          </cell>
        </row>
        <row r="52">
          <cell r="BG52">
            <v>15</v>
          </cell>
          <cell r="BH52">
            <v>1.2180813532029976E-4</v>
          </cell>
          <cell r="BI52">
            <v>1.4486739018943228E-3</v>
          </cell>
          <cell r="BJ52">
            <v>2.7755396684683458E-3</v>
          </cell>
          <cell r="BK52">
            <v>6.4729842970570233E-3</v>
          </cell>
          <cell r="BL52">
            <v>1.0169319914059441E-2</v>
          </cell>
          <cell r="BM52">
            <v>1.386565553106186E-2</v>
          </cell>
          <cell r="BN52">
            <v>2.0929328528673418E-2</v>
          </cell>
          <cell r="BO52">
            <v>2.7990882848121321E-2</v>
          </cell>
          <cell r="BP52">
            <v>3.1323292647781525E-2</v>
          </cell>
          <cell r="BQ52">
            <v>3.5052437167569228E-2</v>
          </cell>
          <cell r="BR52">
            <v>4.5673487930530311E-2</v>
          </cell>
          <cell r="BS52">
            <v>5.9512766252679941E-2</v>
          </cell>
          <cell r="BT52">
            <v>7.0689706259981E-2</v>
          </cell>
          <cell r="BU52">
            <v>8.3965758706391391E-2</v>
          </cell>
          <cell r="BV52">
            <v>9.5412067890584401E-2</v>
          </cell>
          <cell r="BW52">
            <v>0.10841875116010286</v>
          </cell>
          <cell r="BX52">
            <v>0.12223250379026909</v>
          </cell>
          <cell r="BY52">
            <v>0.13780628187438698</v>
          </cell>
          <cell r="BZ52">
            <v>0.15178650457891199</v>
          </cell>
          <cell r="CA52">
            <v>0.16718499809235607</v>
          </cell>
          <cell r="CB52">
            <v>0.18128018149262248</v>
          </cell>
          <cell r="CC52">
            <v>0.19656371431032518</v>
          </cell>
          <cell r="CD52">
            <v>0.22299296997271278</v>
          </cell>
          <cell r="CE52">
            <v>0.2529758090485939</v>
          </cell>
          <cell r="CF52">
            <v>0.31442796620094166</v>
          </cell>
          <cell r="CG52">
            <v>0.39080790491817191</v>
          </cell>
          <cell r="CH52">
            <v>0.46362090947776996</v>
          </cell>
        </row>
        <row r="53">
          <cell r="BG53">
            <v>16</v>
          </cell>
          <cell r="BH53">
            <v>1.3761264527468523E-4</v>
          </cell>
          <cell r="BI53">
            <v>1.6721372266046319E-3</v>
          </cell>
          <cell r="BJ53">
            <v>3.2066618079345786E-3</v>
          </cell>
          <cell r="BK53">
            <v>7.3224636123651902E-3</v>
          </cell>
          <cell r="BL53">
            <v>1.1437030923153199E-2</v>
          </cell>
          <cell r="BM53">
            <v>1.555159823394121E-2</v>
          </cell>
          <cell r="BN53">
            <v>2.31144626472428E-2</v>
          </cell>
          <cell r="BO53">
            <v>3.0675058654901527E-2</v>
          </cell>
          <cell r="BP53">
            <v>3.4247349524928125E-2</v>
          </cell>
          <cell r="BQ53">
            <v>3.8235654662560258E-2</v>
          </cell>
          <cell r="BR53">
            <v>4.9342387679902823E-2</v>
          </cell>
          <cell r="BS53">
            <v>6.3675416138168475E-2</v>
          </cell>
          <cell r="BT53">
            <v>7.5325693821818293E-2</v>
          </cell>
          <cell r="BU53">
            <v>8.9107547211414506E-2</v>
          </cell>
          <cell r="BV53">
            <v>0.10102648063914045</v>
          </cell>
          <cell r="BW53">
            <v>0.11453967828466054</v>
          </cell>
          <cell r="BX53">
            <v>0.12859224306911651</v>
          </cell>
          <cell r="BY53">
            <v>0.14436887919704669</v>
          </cell>
          <cell r="BZ53">
            <v>0.15857960120872444</v>
          </cell>
          <cell r="CA53">
            <v>0.17418913313855328</v>
          </cell>
          <cell r="CB53">
            <v>0.18851052566794038</v>
          </cell>
          <cell r="CC53">
            <v>0.20400938708005992</v>
          </cell>
          <cell r="CD53">
            <v>0.23148055882377344</v>
          </cell>
          <cell r="CE53">
            <v>0.26265089994284735</v>
          </cell>
          <cell r="CF53">
            <v>0.3221028566298092</v>
          </cell>
          <cell r="CG53">
            <v>0.39501197319963266</v>
          </cell>
          <cell r="CH53">
            <v>0.46610791160395249</v>
          </cell>
        </row>
        <row r="54">
          <cell r="BG54">
            <v>17</v>
          </cell>
          <cell r="BH54">
            <v>1.541202509269718E-4</v>
          </cell>
          <cell r="BI54">
            <v>1.9114986555520644E-3</v>
          </cell>
          <cell r="BJ54">
            <v>3.6688770601771572E-3</v>
          </cell>
          <cell r="BK54">
            <v>8.2133502345984235E-3</v>
          </cell>
          <cell r="BL54">
            <v>1.2756460339681228E-2</v>
          </cell>
          <cell r="BM54">
            <v>1.7299570444764038E-2</v>
          </cell>
          <cell r="BN54">
            <v>2.5345797744675703E-2</v>
          </cell>
          <cell r="BO54">
            <v>3.3389611659074496E-2</v>
          </cell>
          <cell r="BP54">
            <v>3.7194703784321763E-2</v>
          </cell>
          <cell r="BQ54">
            <v>4.1433425573473286E-2</v>
          </cell>
          <cell r="BR54">
            <v>5.2988810266200573E-2</v>
          </cell>
          <cell r="BS54">
            <v>6.776688083509648E-2</v>
          </cell>
          <cell r="BT54">
            <v>7.9852057011840838E-2</v>
          </cell>
          <cell r="BU54">
            <v>9.4092437639832563E-2</v>
          </cell>
          <cell r="BV54">
            <v>0.10644445797217102</v>
          </cell>
          <cell r="BW54">
            <v>0.12041799444456865</v>
          </cell>
          <cell r="BX54">
            <v>0.13466366884656469</v>
          </cell>
          <cell r="BY54">
            <v>0.15059463322622357</v>
          </cell>
          <cell r="BZ54">
            <v>0.16499036440508102</v>
          </cell>
          <cell r="CA54">
            <v>0.18076222082648027</v>
          </cell>
          <cell r="CB54">
            <v>0.19526428400944451</v>
          </cell>
          <cell r="CC54">
            <v>0.21092980842673698</v>
          </cell>
          <cell r="CD54">
            <v>0.23936938877296263</v>
          </cell>
          <cell r="CE54">
            <v>0.27164346617914431</v>
          </cell>
          <cell r="CF54">
            <v>0.32910794545640448</v>
          </cell>
          <cell r="CG54">
            <v>0.39872867654805183</v>
          </cell>
          <cell r="CH54">
            <v>0.46829560333343784</v>
          </cell>
        </row>
        <row r="55">
          <cell r="BG55">
            <v>18</v>
          </cell>
          <cell r="BH55">
            <v>1.7128526044316142E-4</v>
          </cell>
          <cell r="BI55">
            <v>2.1663963240627949E-3</v>
          </cell>
          <cell r="BJ55">
            <v>4.1615073876824287E-3</v>
          </cell>
          <cell r="BK55">
            <v>9.1429765359241407E-3</v>
          </cell>
          <cell r="BL55">
            <v>1.4122951542249762E-2</v>
          </cell>
          <cell r="BM55">
            <v>1.9102926548575386E-2</v>
          </cell>
          <cell r="BN55">
            <v>2.7615422296946246E-2</v>
          </cell>
          <cell r="BO55">
            <v>3.6125364807240219E-2</v>
          </cell>
          <cell r="BP55">
            <v>4.0155532123596634E-2</v>
          </cell>
          <cell r="BQ55">
            <v>4.4635307317534186E-2</v>
          </cell>
          <cell r="BR55">
            <v>5.6603692274774721E-2</v>
          </cell>
          <cell r="BS55">
            <v>7.1781246096154175E-2</v>
          </cell>
          <cell r="BT55">
            <v>8.4264655397106397E-2</v>
          </cell>
          <cell r="BU55">
            <v>9.8919042721571218E-2</v>
          </cell>
          <cell r="BV55">
            <v>0.1116665656170681</v>
          </cell>
          <cell r="BW55">
            <v>0.12605683934698828</v>
          </cell>
          <cell r="BX55">
            <v>0.14045631685479934</v>
          </cell>
          <cell r="BY55">
            <v>0.15650064722082946</v>
          </cell>
          <cell r="BZ55">
            <v>0.17104238994992377</v>
          </cell>
          <cell r="CA55">
            <v>0.18693532377857169</v>
          </cell>
          <cell r="CB55">
            <v>0.20157909463190146</v>
          </cell>
          <cell r="CC55">
            <v>0.21737000033631393</v>
          </cell>
          <cell r="CD55">
            <v>0.24671078371814334</v>
          </cell>
          <cell r="CE55">
            <v>0.28001201043680618</v>
          </cell>
          <cell r="CF55">
            <v>0.33552421962562379</v>
          </cell>
          <cell r="CG55">
            <v>0.40204169021096459</v>
          </cell>
          <cell r="CH55">
            <v>0.4702370993616205</v>
          </cell>
        </row>
        <row r="56">
          <cell r="BG56">
            <v>19</v>
          </cell>
          <cell r="BH56">
            <v>1.8906370940869081E-4</v>
          </cell>
          <cell r="BI56">
            <v>2.4364133494528496E-3</v>
          </cell>
          <cell r="BJ56">
            <v>4.6837629894970079E-3</v>
          </cell>
          <cell r="BK56">
            <v>1.0108657269069999E-2</v>
          </cell>
          <cell r="BL56">
            <v>1.5531924405787691E-2</v>
          </cell>
          <cell r="BM56">
            <v>2.0955191542505382E-2</v>
          </cell>
          <cell r="BN56">
            <v>2.9915934480005967E-2</v>
          </cell>
          <cell r="BO56">
            <v>3.887398973216237E-2</v>
          </cell>
          <cell r="BP56">
            <v>4.312102069279828E-2</v>
          </cell>
          <cell r="BQ56">
            <v>4.7832044984318776E-2</v>
          </cell>
          <cell r="BR56">
            <v>6.0179366687574433E-2</v>
          </cell>
          <cell r="BS56">
            <v>7.5714015073050533E-2</v>
          </cell>
          <cell r="BT56">
            <v>8.8560910067103857E-2</v>
          </cell>
          <cell r="BU56">
            <v>0.10358762224333934</v>
          </cell>
          <cell r="BV56">
            <v>0.11669514202460994</v>
          </cell>
          <cell r="BW56">
            <v>0.13146122941362814</v>
          </cell>
          <cell r="BX56">
            <v>0.14598081367156315</v>
          </cell>
          <cell r="BY56">
            <v>0.16210405193428432</v>
          </cell>
          <cell r="BZ56">
            <v>0.17675847772337996</v>
          </cell>
          <cell r="CA56">
            <v>0.192737683446386</v>
          </cell>
          <cell r="CB56">
            <v>0.2074899269686892</v>
          </cell>
          <cell r="CC56">
            <v>0.22337131495848767</v>
          </cell>
          <cell r="CD56">
            <v>0.25355188371546378</v>
          </cell>
          <cell r="CE56">
            <v>0.28781026671937598</v>
          </cell>
          <cell r="CF56">
            <v>0.3414207241670455</v>
          </cell>
          <cell r="CG56">
            <v>0.40501720880029385</v>
          </cell>
          <cell r="CH56">
            <v>0.47197400864895261</v>
          </cell>
        </row>
        <row r="57">
          <cell r="BG57">
            <v>20</v>
          </cell>
          <cell r="BH57">
            <v>2.0741348054636023E-4</v>
          </cell>
          <cell r="BI57">
            <v>2.7210847071964285E-3</v>
          </cell>
          <cell r="BJ57">
            <v>5.2347559338464964E-3</v>
          </cell>
          <cell r="BK57">
            <v>1.1107714052807314E-2</v>
          </cell>
          <cell r="BL57">
            <v>1.697891063663947E-2</v>
          </cell>
          <cell r="BM57">
            <v>2.2850107220471622E-2</v>
          </cell>
          <cell r="BN57">
            <v>3.2240445744340845E-2</v>
          </cell>
          <cell r="BO57">
            <v>4.1627967729960552E-2</v>
          </cell>
          <cell r="BP57">
            <v>4.6083306734741904E-2</v>
          </cell>
          <cell r="BQ57">
            <v>5.1015489715580259E-2</v>
          </cell>
          <cell r="BR57">
            <v>6.3709410561388694E-2</v>
          </cell>
          <cell r="BS57">
            <v>7.9561894175838699E-2</v>
          </cell>
          <cell r="BT57">
            <v>9.2739526578784121E-2</v>
          </cell>
          <cell r="BU57">
            <v>0.10809973642720085</v>
          </cell>
          <cell r="BV57">
            <v>0.12153388927045645</v>
          </cell>
          <cell r="BW57">
            <v>0.13663757867856299</v>
          </cell>
          <cell r="BX57">
            <v>0.15124846275401019</v>
          </cell>
          <cell r="BY57">
            <v>0.16742171302132591</v>
          </cell>
          <cell r="BZ57">
            <v>0.1821604145415838</v>
          </cell>
          <cell r="CA57">
            <v>0.19819661397046473</v>
          </cell>
          <cell r="CB57">
            <v>0.2130290565926469</v>
          </cell>
          <cell r="CC57">
            <v>0.22897151491960352</v>
          </cell>
          <cell r="CD57">
            <v>0.25993573666231573</v>
          </cell>
          <cell r="CE57">
            <v>0.29508730471519445</v>
          </cell>
          <cell r="CF57">
            <v>0.3468565133579341</v>
          </cell>
          <cell r="CG57">
            <v>0.40770795265130161</v>
          </cell>
          <cell r="CH57">
            <v>0.47353920002278155</v>
          </cell>
        </row>
        <row r="58">
          <cell r="BG58">
            <v>21</v>
          </cell>
          <cell r="BH58">
            <v>2.2629437128363558E-4</v>
          </cell>
          <cell r="BI58">
            <v>3.0199038208220375E-3</v>
          </cell>
          <cell r="BJ58">
            <v>5.8135132703604391E-3</v>
          </cell>
          <cell r="BK58">
            <v>1.2137496017344833E-2</v>
          </cell>
          <cell r="BL58">
            <v>1.8459581948868223E-2</v>
          </cell>
          <cell r="BM58">
            <v>2.4781667880391614E-2</v>
          </cell>
          <cell r="BN58">
            <v>3.4582576416518879E-2</v>
          </cell>
          <cell r="BO58">
            <v>4.4380545268022223E-2</v>
          </cell>
          <cell r="BP58">
            <v>4.9035415756734292E-2</v>
          </cell>
          <cell r="BQ58">
            <v>5.4178514119525574E-2</v>
          </cell>
          <cell r="BR58">
            <v>6.7188503046717321E-2</v>
          </cell>
          <cell r="BS58">
            <v>8.3322605188092827E-2</v>
          </cell>
          <cell r="BT58">
            <v>9.6800257056462932E-2</v>
          </cell>
          <cell r="BU58">
            <v>0.11245795477763533</v>
          </cell>
          <cell r="BV58">
            <v>0.12618753274131342</v>
          </cell>
          <cell r="BW58">
            <v>0.14159330436717782</v>
          </cell>
          <cell r="BX58">
            <v>0.15627092121872541</v>
          </cell>
          <cell r="BY58">
            <v>0.17247002552622059</v>
          </cell>
          <cell r="BZ58">
            <v>0.18726884769835581</v>
          </cell>
          <cell r="CA58">
            <v>0.20333748552114844</v>
          </cell>
          <cell r="CB58">
            <v>0.21822613206913721</v>
          </cell>
          <cell r="CC58">
            <v>0.23420494551607626</v>
          </cell>
          <cell r="CD58">
            <v>0.26590149467819219</v>
          </cell>
          <cell r="CE58">
            <v>0.30188775354977909</v>
          </cell>
          <cell r="CF58">
            <v>0.35188227834083224</v>
          </cell>
          <cell r="CG58">
            <v>0.41015621320961509</v>
          </cell>
          <cell r="CH58">
            <v>0.47495885849754221</v>
          </cell>
        </row>
        <row r="59">
          <cell r="BG59">
            <v>22</v>
          </cell>
          <cell r="BH59">
            <v>2.4566812037169351E-4</v>
          </cell>
          <cell r="BI59">
            <v>3.332328825988079E-3</v>
          </cell>
          <cell r="BJ59">
            <v>6.4189895316044644E-3</v>
          </cell>
          <cell r="BK59">
            <v>1.3195396984283307E-2</v>
          </cell>
          <cell r="BL59">
            <v>1.9969771921229489E-2</v>
          </cell>
          <cell r="BM59">
            <v>2.6744146858175676E-2</v>
          </cell>
          <cell r="BN59">
            <v>3.6936445079539207E-2</v>
          </cell>
          <cell r="BO59">
            <v>4.7125686222851952E-2</v>
          </cell>
          <cell r="BP59">
            <v>5.1971196666455818E-2</v>
          </cell>
          <cell r="BQ59">
            <v>5.731492736616469E-2</v>
          </cell>
          <cell r="BR59">
            <v>7.0612294634160522E-2</v>
          </cell>
          <cell r="BS59">
            <v>8.6994721665563671E-2</v>
          </cell>
          <cell r="BT59">
            <v>0.10074369757504033</v>
          </cell>
          <cell r="BU59">
            <v>0.1166656138071044</v>
          </cell>
          <cell r="BV59">
            <v>0.13066154097088273</v>
          </cell>
          <cell r="BW59">
            <v>0.14633650594864514</v>
          </cell>
          <cell r="BX59">
            <v>0.16105995070682047</v>
          </cell>
          <cell r="BY59">
            <v>0.17726477445612129</v>
          </cell>
          <cell r="BZ59">
            <v>0.1921032232561366</v>
          </cell>
          <cell r="CA59">
            <v>0.20818376633837027</v>
          </cell>
          <cell r="CB59">
            <v>0.22310829825056089</v>
          </cell>
          <cell r="CC59">
            <v>0.23910275822061922</v>
          </cell>
          <cell r="CD59">
            <v>0.2714846689519736</v>
          </cell>
          <cell r="CE59">
            <v>0.30825209221533267</v>
          </cell>
          <cell r="CF59">
            <v>0.35654169932937185</v>
          </cell>
          <cell r="CG59">
            <v>0.41239617368719705</v>
          </cell>
          <cell r="CH59">
            <v>0.47625402415933282</v>
          </cell>
        </row>
        <row r="60">
          <cell r="BG60">
            <v>23</v>
          </cell>
          <cell r="BH60">
            <v>2.6549840282468336E-4</v>
          </cell>
          <cell r="BI60">
            <v>3.6577884799917277E-3</v>
          </cell>
          <cell r="BJ60">
            <v>7.0500785571587718E-3</v>
          </cell>
          <cell r="BK60">
            <v>1.4278869550089359E-2</v>
          </cell>
          <cell r="BL60">
            <v>2.1505492339362796E-2</v>
          </cell>
          <cell r="BM60">
            <v>2.8732115128636233E-2</v>
          </cell>
          <cell r="BN60">
            <v>3.9296653214496303E-2</v>
          </cell>
          <cell r="BO60">
            <v>4.9858022572676151E-2</v>
          </cell>
          <cell r="BP60">
            <v>5.4885256733625522E-2</v>
          </cell>
          <cell r="BQ60">
            <v>6.0419391930855999E-2</v>
          </cell>
          <cell r="BR60">
            <v>7.3977287910578143E-2</v>
          </cell>
          <cell r="BS60">
            <v>9.0577527375109365E-2</v>
          </cell>
          <cell r="BT60">
            <v>0.10457111682122053</v>
          </cell>
          <cell r="BU60">
            <v>0.12072661718785575</v>
          </cell>
          <cell r="BV60">
            <v>0.13496189729701039</v>
          </cell>
          <cell r="BW60">
            <v>0.15087570700060216</v>
          </cell>
          <cell r="BX60">
            <v>0.16562722827742629</v>
          </cell>
          <cell r="BY60">
            <v>0.18182104523131212</v>
          </cell>
          <cell r="BZ60">
            <v>0.19668176990903785</v>
          </cell>
          <cell r="CA60">
            <v>0.21275710171690196</v>
          </cell>
          <cell r="CB60">
            <v>0.22770035144329626</v>
          </cell>
          <cell r="CC60">
            <v>0.24369315820249177</v>
          </cell>
          <cell r="CD60">
            <v>0.27671741194526411</v>
          </cell>
          <cell r="CE60">
            <v>0.31421697120465991</v>
          </cell>
          <cell r="CF60">
            <v>0.36087256640765436</v>
          </cell>
          <cell r="CG60">
            <v>0.41445568228338775</v>
          </cell>
          <cell r="CH60">
            <v>0.47744175064175454</v>
          </cell>
        </row>
        <row r="61">
          <cell r="BG61">
            <v>24</v>
          </cell>
          <cell r="BH61">
            <v>2.8575080078024434E-4</v>
          </cell>
          <cell r="BI61">
            <v>3.9956876974360641E-3</v>
          </cell>
          <cell r="BJ61">
            <v>7.7056245940918837E-3</v>
          </cell>
          <cell r="BK61">
            <v>1.5385436427306096E-2</v>
          </cell>
          <cell r="BL61">
            <v>2.3062944777666912E-2</v>
          </cell>
          <cell r="BM61">
            <v>3.0740453128027725E-2</v>
          </cell>
          <cell r="BN61">
            <v>4.1658266344210923E-2</v>
          </cell>
          <cell r="BO61">
            <v>5.2572804871367076E-2</v>
          </cell>
          <cell r="BP61">
            <v>5.7772897766098216E-2</v>
          </cell>
          <cell r="BQ61">
            <v>6.348734339852323E-2</v>
          </cell>
          <cell r="BR61">
            <v>7.7280729682407012E-2</v>
          </cell>
          <cell r="BS61">
            <v>9.4070894457747717E-2</v>
          </cell>
          <cell r="BT61">
            <v>0.10828431213200648</v>
          </cell>
          <cell r="BU61">
            <v>0.12464527228630057</v>
          </cell>
          <cell r="BV61">
            <v>0.1390949156250875</v>
          </cell>
          <cell r="BW61">
            <v>0.15521965011485342</v>
          </cell>
          <cell r="BX61">
            <v>0.1699842055900547</v>
          </cell>
          <cell r="BY61">
            <v>0.18615317151341121</v>
          </cell>
          <cell r="BZ61">
            <v>0.20102151430237503</v>
          </cell>
          <cell r="CA61">
            <v>0.21707741471118963</v>
          </cell>
          <cell r="CB61">
            <v>0.23202490974670723</v>
          </cell>
          <cell r="CC61">
            <v>0.248001657908968</v>
          </cell>
          <cell r="CD61">
            <v>0.28162880649235572</v>
          </cell>
          <cell r="CE61">
            <v>0.31981554202118356</v>
          </cell>
          <cell r="CF61">
            <v>0.36490770763650876</v>
          </cell>
          <cell r="CG61">
            <v>0.41635761117485592</v>
          </cell>
          <cell r="CH61">
            <v>0.47853598208094111</v>
          </cell>
        </row>
        <row r="62">
          <cell r="BG62">
            <v>25</v>
          </cell>
          <cell r="BH62">
            <v>3.063927564624954E-4</v>
          </cell>
          <cell r="BI62">
            <v>4.3454127009536665E-3</v>
          </cell>
          <cell r="BJ62">
            <v>8.3844326454448372E-3</v>
          </cell>
          <cell r="BK62">
            <v>1.6512699377060163E-2</v>
          </cell>
          <cell r="BL62">
            <v>2.4638528116254485E-2</v>
          </cell>
          <cell r="BM62">
            <v>3.276435685544881E-2</v>
          </cell>
          <cell r="BN62">
            <v>4.4016792706065212E-2</v>
          </cell>
          <cell r="BO62">
            <v>5.526585350093758E-2</v>
          </cell>
          <cell r="BP62">
            <v>6.0630054503518716E-2</v>
          </cell>
          <cell r="BQ62">
            <v>6.651491429580994E-2</v>
          </cell>
          <cell r="BR62">
            <v>8.0520514035979082E-2</v>
          </cell>
          <cell r="BS62">
            <v>9.7475179052087177E-2</v>
          </cell>
          <cell r="BT62">
            <v>0.11188548925434723</v>
          </cell>
          <cell r="BU62">
            <v>0.12842615758618195</v>
          </cell>
          <cell r="BV62">
            <v>0.14306709334790105</v>
          </cell>
          <cell r="BW62">
            <v>0.15937713612027674</v>
          </cell>
          <cell r="BX62">
            <v>0.17414200665376292</v>
          </cell>
          <cell r="BY62">
            <v>0.19027471078733396</v>
          </cell>
          <cell r="BZ62">
            <v>0.20513831746788283</v>
          </cell>
          <cell r="CA62">
            <v>0.22116301803547481</v>
          </cell>
          <cell r="CB62">
            <v>0.23610258744784143</v>
          </cell>
          <cell r="CC62">
            <v>0.25205132528361568</v>
          </cell>
          <cell r="CD62">
            <v>0.28624514877750545</v>
          </cell>
          <cell r="CE62">
            <v>0.32507777971990054</v>
          </cell>
          <cell r="CF62">
            <v>0.36867575768469435</v>
          </cell>
          <cell r="CG62">
            <v>0.41812090147010017</v>
          </cell>
          <cell r="CH62">
            <v>0.47954822052485513</v>
          </cell>
        </row>
        <row r="63">
          <cell r="BG63">
            <v>26</v>
          </cell>
          <cell r="BH63">
            <v>3.2739351223227947E-4</v>
          </cell>
          <cell r="BI63">
            <v>4.7063357828274668E-3</v>
          </cell>
          <cell r="BJ63">
            <v>9.0852780534226539E-3</v>
          </cell>
          <cell r="BK63">
            <v>1.7658346042218963E-2</v>
          </cell>
          <cell r="BL63">
            <v>2.622884262489986E-2</v>
          </cell>
          <cell r="BM63">
            <v>3.4799339207580757E-2</v>
          </cell>
          <cell r="BN63">
            <v>4.6368160295592098E-2</v>
          </cell>
          <cell r="BO63">
            <v>5.7933511431267501E-2</v>
          </cell>
          <cell r="BP63">
            <v>6.3453235922071582E-2</v>
          </cell>
          <cell r="BQ63">
            <v>6.9498862566942904E-2</v>
          </cell>
          <cell r="BR63">
            <v>8.3695095720458218E-2</v>
          </cell>
          <cell r="BS63">
            <v>0.10079113224204801</v>
          </cell>
          <cell r="BT63">
            <v>0.11537716248818579</v>
          </cell>
          <cell r="BU63">
            <v>0.13207401611341132</v>
          </cell>
          <cell r="BV63">
            <v>0.1468849952882392</v>
          </cell>
          <cell r="BW63">
            <v>0.16335689998477468</v>
          </cell>
          <cell r="BX63">
            <v>0.1781113561496718</v>
          </cell>
          <cell r="BY63">
            <v>0.19419844030115629</v>
          </cell>
          <cell r="BZ63">
            <v>0.20904692484442675</v>
          </cell>
          <cell r="CA63">
            <v>0.22503073000556539</v>
          </cell>
          <cell r="CB63">
            <v>0.23995216628895838</v>
          </cell>
          <cell r="CC63">
            <v>0.25586301970997449</v>
          </cell>
          <cell r="CD63">
            <v>0.29059021731354323</v>
          </cell>
          <cell r="CE63">
            <v>0.33003078949841846</v>
          </cell>
          <cell r="CF63">
            <v>0.37220179500856287</v>
          </cell>
          <cell r="CG63">
            <v>0.4197613695926396</v>
          </cell>
          <cell r="CH63">
            <v>0.48048803655861383</v>
          </cell>
        </row>
        <row r="64">
          <cell r="BG64">
            <v>27</v>
          </cell>
          <cell r="BH64">
            <v>3.4872404171021109E-4</v>
          </cell>
          <cell r="BI64">
            <v>5.0778196791507781E-3</v>
          </cell>
          <cell r="BJ64">
            <v>9.8069153165913445E-3</v>
          </cell>
          <cell r="BK64">
            <v>1.8820154964558286E-2</v>
          </cell>
          <cell r="BL64">
            <v>2.7830691181317077E-2</v>
          </cell>
          <cell r="BM64">
            <v>3.6841227398075868E-2</v>
          </cell>
          <cell r="BN64">
            <v>4.8708692962669685E-2</v>
          </cell>
          <cell r="BO64">
            <v>6.0572598999499676E-2</v>
          </cell>
          <cell r="BP64">
            <v>6.6239469898926859E-2</v>
          </cell>
          <cell r="BQ64">
            <v>7.2436505036329674E-2</v>
          </cell>
          <cell r="BR64">
            <v>8.6803413131295803E-2</v>
          </cell>
          <cell r="BS64">
            <v>0.1040198243615344</v>
          </cell>
          <cell r="BT64">
            <v>0.1187620722236097</v>
          </cell>
          <cell r="BU64">
            <v>0.13559367058556179</v>
          </cell>
          <cell r="BV64">
            <v>0.1505551633351902</v>
          </cell>
          <cell r="BW64">
            <v>0.16716751680958919</v>
          </cell>
          <cell r="BX64">
            <v>0.18190253179637289</v>
          </cell>
          <cell r="BY64">
            <v>0.19793636769528419</v>
          </cell>
          <cell r="BZ64">
            <v>0.21276102444255079</v>
          </cell>
          <cell r="CA64">
            <v>0.2286959897714754</v>
          </cell>
          <cell r="CB64">
            <v>0.2435907591705109</v>
          </cell>
          <cell r="CC64">
            <v>0.25945561184766658</v>
          </cell>
          <cell r="CD64">
            <v>0.29468552355426858</v>
          </cell>
          <cell r="CE64">
            <v>0.33469909235742124</v>
          </cell>
          <cell r="CF64">
            <v>0.37550787094389082</v>
          </cell>
          <cell r="CG64">
            <v>0.42129233200977723</v>
          </cell>
          <cell r="CH64">
            <v>0.48136346205894931</v>
          </cell>
        </row>
        <row r="65">
          <cell r="BG65">
            <v>28</v>
          </cell>
          <cell r="BH65">
            <v>3.7035697513010423E-4</v>
          </cell>
          <cell r="BI65">
            <v>5.4592215629295955E-3</v>
          </cell>
          <cell r="BJ65">
            <v>1.0548086150729087E-2</v>
          </cell>
          <cell r="BK65">
            <v>1.9995999042803907E-2</v>
          </cell>
          <cell r="BL65">
            <v>2.9441078127772524E-2</v>
          </cell>
          <cell r="BM65">
            <v>3.8886157212741142E-2</v>
          </cell>
          <cell r="BN65">
            <v>5.1035086106175687E-2</v>
          </cell>
          <cell r="BO65">
            <v>6.3180371049732176E-2</v>
          </cell>
          <cell r="BP65">
            <v>6.8986251494196002E-2</v>
          </cell>
          <cell r="BQ65">
            <v>7.5325655993288679E-2</v>
          </cell>
          <cell r="BR65">
            <v>8.9844820120018432E-2</v>
          </cell>
          <cell r="BS65">
            <v>0.10716258087573338</v>
          </cell>
          <cell r="BT65">
            <v>0.12204311723341529</v>
          </cell>
          <cell r="BU65">
            <v>0.13898995659054686</v>
          </cell>
          <cell r="BV65">
            <v>0.15408404720163296</v>
          </cell>
          <cell r="BW65">
            <v>0.17081733230536034</v>
          </cell>
          <cell r="BX65">
            <v>0.18552533545387861</v>
          </cell>
          <cell r="BY65">
            <v>0.2014997519908821</v>
          </cell>
          <cell r="BZ65">
            <v>0.21629330925941392</v>
          </cell>
          <cell r="CA65">
            <v>0.2321729687910753</v>
          </cell>
          <cell r="CB65">
            <v>0.24703396374615122</v>
          </cell>
          <cell r="CC65">
            <v>0.26284618559126843</v>
          </cell>
          <cell r="CD65">
            <v>0.29855054212458237</v>
          </cell>
          <cell r="CE65">
            <v>0.33910488753100981</v>
          </cell>
          <cell r="CF65">
            <v>0.37861345002785929</v>
          </cell>
          <cell r="CG65">
            <v>0.42272509130051877</v>
          </cell>
          <cell r="CH65">
            <v>0.48218129392924952</v>
          </cell>
        </row>
        <row r="66">
          <cell r="BG66">
            <v>29</v>
          </cell>
          <cell r="BH66">
            <v>3.9226652139918316E-4</v>
          </cell>
          <cell r="BI66">
            <v>5.8498966663583273E-3</v>
          </cell>
          <cell r="BJ66">
            <v>1.130752681131747E-2</v>
          </cell>
          <cell r="BK66">
            <v>2.1183847662323445E-2</v>
          </cell>
          <cell r="BL66">
            <v>3.1057206209534876E-2</v>
          </cell>
          <cell r="BM66">
            <v>4.09305647567463E-2</v>
          </cell>
          <cell r="BN66">
            <v>5.3344382398159765E-2</v>
          </cell>
          <cell r="BO66">
            <v>6.5754476638960918E-2</v>
          </cell>
          <cell r="BP66">
            <v>7.1691494962148175E-2</v>
          </cell>
          <cell r="BQ66">
            <v>7.8164570879762058E-2</v>
          </cell>
          <cell r="BR66">
            <v>9.2819025843637798E-2</v>
          </cell>
          <cell r="BS66">
            <v>0.11022092824912505</v>
          </cell>
          <cell r="BT66">
            <v>0.12522329941808147</v>
          </cell>
          <cell r="BU66">
            <v>0.14226767063427406</v>
          </cell>
          <cell r="BV66">
            <v>0.15747795241955015</v>
          </cell>
          <cell r="BW66">
            <v>0.1743144130194231</v>
          </cell>
          <cell r="BX66">
            <v>0.18898907868118725</v>
          </cell>
          <cell r="BY66">
            <v>0.20489913164429041</v>
          </cell>
          <cell r="BZ66">
            <v>0.21965554119495803</v>
          </cell>
          <cell r="CA66">
            <v>0.23547467668828639</v>
          </cell>
          <cell r="CB66">
            <v>0.250296004653003</v>
          </cell>
          <cell r="CC66">
            <v>0.26605022173228238</v>
          </cell>
          <cell r="CD66">
            <v>0.30220292019086153</v>
          </cell>
          <cell r="CE66">
            <v>0.34326829114159951</v>
          </cell>
          <cell r="CF66">
            <v>0.38153577743216205</v>
          </cell>
          <cell r="CG66">
            <v>0.42406931609280601</v>
          </cell>
          <cell r="CH66">
            <v>0.48294733030739834</v>
          </cell>
        </row>
        <row r="67">
          <cell r="BG67">
            <v>30</v>
          </cell>
          <cell r="BH67">
            <v>4.1442838878481489E-4</v>
          </cell>
          <cell r="BI67">
            <v>6.2492015455022859E-3</v>
          </cell>
          <cell r="BJ67">
            <v>1.2083974702219757E-2</v>
          </cell>
          <cell r="BK67">
            <v>2.2381767702192325E-2</v>
          </cell>
          <cell r="BL67">
            <v>3.2676471982008931E-2</v>
          </cell>
          <cell r="BM67">
            <v>4.297117626182554E-2</v>
          </cell>
          <cell r="BN67">
            <v>5.5633947872463452E-2</v>
          </cell>
          <cell r="BO67">
            <v>6.8292921411232541E-2</v>
          </cell>
          <cell r="BP67">
            <v>7.4353489493841601E-2</v>
          </cell>
          <cell r="BQ67">
            <v>8.0951894950001629E-2</v>
          </cell>
          <cell r="BR67">
            <v>9.5726041881797355E-2</v>
          </cell>
          <cell r="BS67">
            <v>0.11319654839476292</v>
          </cell>
          <cell r="BT67">
            <v>0.12830567901123147</v>
          </cell>
          <cell r="BU67">
            <v>0.14543153037778317</v>
          </cell>
          <cell r="BV67">
            <v>0.16074300230341276</v>
          </cell>
          <cell r="BW67">
            <v>0.17766651236080339</v>
          </cell>
          <cell r="BX67">
            <v>0.19230257930443426</v>
          </cell>
          <cell r="BY67">
            <v>0.20814435717654567</v>
          </cell>
          <cell r="BZ67">
            <v>0.22285861456282724</v>
          </cell>
          <cell r="CA67">
            <v>0.23861306046714825</v>
          </cell>
          <cell r="CB67">
            <v>0.25338986397670904</v>
          </cell>
          <cell r="CC67">
            <v>0.26908176375775084</v>
          </cell>
          <cell r="CD67">
            <v>0.30565866646642964</v>
          </cell>
          <cell r="CE67">
            <v>0.34720755164272965</v>
          </cell>
          <cell r="CF67">
            <v>0.38429018651201791</v>
          </cell>
          <cell r="CG67">
            <v>0.42533333952770852</v>
          </cell>
          <cell r="CH67">
            <v>0.48366655532529818</v>
          </cell>
        </row>
      </sheetData>
      <sheetData sheetId="27" refreshError="1">
        <row r="6">
          <cell r="E6">
            <v>0</v>
          </cell>
        </row>
        <row r="7">
          <cell r="C7">
            <v>0</v>
          </cell>
        </row>
        <row r="8">
          <cell r="C8">
            <v>0</v>
          </cell>
        </row>
        <row r="10">
          <cell r="C10">
            <v>0.11889818284056192</v>
          </cell>
        </row>
        <row r="11">
          <cell r="C11">
            <v>0.10787278402377048</v>
          </cell>
        </row>
        <row r="12">
          <cell r="C12">
            <v>2.4530215797746866</v>
          </cell>
        </row>
        <row r="22">
          <cell r="E22">
            <v>0</v>
          </cell>
        </row>
        <row r="23">
          <cell r="C23">
            <v>0</v>
          </cell>
        </row>
        <row r="25">
          <cell r="C25">
            <v>0.10787278402377048</v>
          </cell>
        </row>
        <row r="26">
          <cell r="C26">
            <v>2.4530215797746866</v>
          </cell>
        </row>
      </sheetData>
      <sheetData sheetId="28"/>
      <sheetData sheetId="29"/>
      <sheetData sheetId="30"/>
      <sheetData sheetId="31" refreshError="1">
        <row r="5">
          <cell r="AO5">
            <v>10000000</v>
          </cell>
        </row>
        <row r="14">
          <cell r="D14" t="str">
            <v>Adjusted</v>
          </cell>
          <cell r="E14" t="str">
            <v>Recovery</v>
          </cell>
          <cell r="F14" t="str">
            <v>Run?</v>
          </cell>
        </row>
        <row r="15">
          <cell r="C15">
            <v>0.23205189470666912</v>
          </cell>
        </row>
        <row r="16">
          <cell r="C16">
            <v>0.23205189470666912</v>
          </cell>
        </row>
        <row r="17">
          <cell r="C17">
            <v>0.13121081267353105</v>
          </cell>
        </row>
        <row r="18">
          <cell r="C18">
            <v>0.1207394612807859</v>
          </cell>
        </row>
        <row r="19">
          <cell r="C19">
            <v>9.8854055709805363E-2</v>
          </cell>
        </row>
        <row r="22">
          <cell r="A22" t="str">
            <v>Run?</v>
          </cell>
        </row>
        <row r="26">
          <cell r="A26" t="str">
            <v>Prepayment</v>
          </cell>
        </row>
        <row r="27">
          <cell r="A27" t="str">
            <v>Default Vector</v>
          </cell>
        </row>
        <row r="28">
          <cell r="A28" t="str">
            <v>Interest Rate Curve</v>
          </cell>
        </row>
        <row r="29">
          <cell r="J29">
            <v>0</v>
          </cell>
          <cell r="L29">
            <v>2.1094237467877974E-15</v>
          </cell>
        </row>
        <row r="30">
          <cell r="J30">
            <v>7.7715611723760958E-16</v>
          </cell>
          <cell r="L30">
            <v>3.3306690738754696E-16</v>
          </cell>
        </row>
        <row r="31">
          <cell r="J31">
            <v>0</v>
          </cell>
          <cell r="L31">
            <v>0</v>
          </cell>
        </row>
        <row r="32">
          <cell r="J32">
            <v>4.485678495314005E-11</v>
          </cell>
          <cell r="L32">
            <v>1.310251906971871E-11</v>
          </cell>
        </row>
      </sheetData>
      <sheetData sheetId="32" refreshError="1">
        <row r="4">
          <cell r="L4">
            <v>1.1851488358167915E-7</v>
          </cell>
        </row>
        <row r="9">
          <cell r="F9">
            <v>0.52614580694647828</v>
          </cell>
        </row>
        <row r="10">
          <cell r="F10">
            <v>0.35181006424881728</v>
          </cell>
          <cell r="L10">
            <v>0</v>
          </cell>
        </row>
        <row r="11">
          <cell r="F11">
            <v>0.1029173184634245</v>
          </cell>
          <cell r="L11">
            <v>0</v>
          </cell>
        </row>
        <row r="12">
          <cell r="F12">
            <v>1.7204046835926093E-2</v>
          </cell>
          <cell r="L12">
            <v>0</v>
          </cell>
        </row>
        <row r="13">
          <cell r="F13">
            <v>1.7974333180251257E-3</v>
          </cell>
          <cell r="L13">
            <v>0</v>
          </cell>
        </row>
        <row r="14">
          <cell r="F14">
            <v>1.2018629109054365E-4</v>
          </cell>
          <cell r="L14">
            <v>2.2204460492503131E-16</v>
          </cell>
        </row>
        <row r="15">
          <cell r="F15">
            <v>5.0226983461796844E-6</v>
          </cell>
          <cell r="L15">
            <v>2.1775202092197188E-2</v>
          </cell>
        </row>
        <row r="16">
          <cell r="F16">
            <v>1.1994474077490117E-7</v>
          </cell>
          <cell r="L16">
            <v>7.6240208502403872E-2</v>
          </cell>
        </row>
        <row r="17">
          <cell r="F17">
            <v>1.253150932724073E-9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3" refreshError="1">
        <row r="4">
          <cell r="D4">
            <v>8</v>
          </cell>
        </row>
        <row r="5">
          <cell r="D5">
            <v>7.1992490761271247E-2</v>
          </cell>
        </row>
        <row r="9">
          <cell r="F9">
            <v>0.55006235469294096</v>
          </cell>
        </row>
        <row r="10">
          <cell r="F10">
            <v>0.34137964267845183</v>
          </cell>
          <cell r="L10">
            <v>0</v>
          </cell>
        </row>
        <row r="11">
          <cell r="F11">
            <v>9.2691812128992829E-2</v>
          </cell>
          <cell r="L11">
            <v>0</v>
          </cell>
        </row>
        <row r="12">
          <cell r="F12">
            <v>1.4381595756301917E-2</v>
          </cell>
          <cell r="L12">
            <v>0</v>
          </cell>
        </row>
        <row r="13">
          <cell r="F13">
            <v>1.3946100776534188E-3</v>
          </cell>
          <cell r="L13">
            <v>0</v>
          </cell>
        </row>
        <row r="14">
          <cell r="F14">
            <v>8.6552276468884808E-5</v>
          </cell>
          <cell r="L14">
            <v>0.10438467880474545</v>
          </cell>
        </row>
        <row r="15">
          <cell r="F15">
            <v>3.3572540642288262E-6</v>
          </cell>
          <cell r="L15">
            <v>0.33578643693792021</v>
          </cell>
        </row>
        <row r="16">
          <cell r="F16">
            <v>7.4413524150561232E-8</v>
          </cell>
          <cell r="L16">
            <v>0.42797891061005222</v>
          </cell>
        </row>
        <row r="17">
          <cell r="F17">
            <v>7.2160177808226885E-10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4" refreshError="1">
        <row r="4">
          <cell r="D4">
            <v>8</v>
          </cell>
        </row>
        <row r="5">
          <cell r="D5">
            <v>6.7364402069475249E-2</v>
          </cell>
        </row>
        <row r="9">
          <cell r="F9">
            <v>0.57239509664634503</v>
          </cell>
        </row>
        <row r="10">
          <cell r="F10">
            <v>0.33075343483470959</v>
          </cell>
          <cell r="L10">
            <v>0</v>
          </cell>
        </row>
        <row r="11">
          <cell r="F11">
            <v>8.361628697024924E-2</v>
          </cell>
          <cell r="L11">
            <v>2.6658590023498352E-4</v>
          </cell>
        </row>
        <row r="12">
          <cell r="F12">
            <v>1.2079232633880436E-2</v>
          </cell>
          <cell r="L12">
            <v>1.5102848211633768E-2</v>
          </cell>
        </row>
        <row r="13">
          <cell r="F13">
            <v>1.0906058669176817E-3</v>
          </cell>
          <cell r="L13">
            <v>0.16814380280276897</v>
          </cell>
        </row>
        <row r="14">
          <cell r="F14">
            <v>6.3019693677911025E-5</v>
          </cell>
          <cell r="L14">
            <v>0.8415373924322902</v>
          </cell>
        </row>
        <row r="15">
          <cell r="F15">
            <v>2.2759607249787882E-6</v>
          </cell>
          <cell r="L15">
            <v>0.88057862820694965</v>
          </cell>
        </row>
        <row r="16">
          <cell r="F16">
            <v>4.696941923420731E-8</v>
          </cell>
          <cell r="L16">
            <v>0.93364246609040669</v>
          </cell>
        </row>
        <row r="17">
          <cell r="F17">
            <v>4.2407598011535843E-10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5" refreshError="1">
        <row r="4">
          <cell r="D4">
            <v>8</v>
          </cell>
        </row>
        <row r="5">
          <cell r="D5">
            <v>6.5821705838876574E-2</v>
          </cell>
        </row>
        <row r="9">
          <cell r="F9">
            <v>0.5800136003023143</v>
          </cell>
        </row>
        <row r="10">
          <cell r="F10">
            <v>0.3269395987491181</v>
          </cell>
          <cell r="L10">
            <v>0</v>
          </cell>
        </row>
        <row r="11">
          <cell r="F11">
            <v>8.0625965949510742E-2</v>
          </cell>
          <cell r="L11">
            <v>0</v>
          </cell>
        </row>
        <row r="12">
          <cell r="F12">
            <v>1.1361725372712749E-2</v>
          </cell>
          <cell r="L12">
            <v>0</v>
          </cell>
        </row>
        <row r="13">
          <cell r="F13">
            <v>1.0006764099249842E-3</v>
          </cell>
          <cell r="L13">
            <v>0.60991044752579682</v>
          </cell>
        </row>
        <row r="14">
          <cell r="F14">
            <v>5.6405702171131812E-5</v>
          </cell>
          <cell r="L14">
            <v>0.83940398345774092</v>
          </cell>
        </row>
        <row r="15">
          <cell r="F15">
            <v>1.9871578900671635E-6</v>
          </cell>
          <cell r="L15">
            <v>0.90081495571827697</v>
          </cell>
        </row>
        <row r="16">
          <cell r="F16">
            <v>4.0004025206790498E-8</v>
          </cell>
          <cell r="L16">
            <v>0.93013151105477987</v>
          </cell>
        </row>
        <row r="17">
          <cell r="F17">
            <v>3.5233279289272053E-10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6" refreshError="1">
        <row r="10">
          <cell r="L10">
            <v>1.2212453270876722E-15</v>
          </cell>
        </row>
        <row r="11">
          <cell r="L11">
            <v>0.16294053826010224</v>
          </cell>
        </row>
        <row r="12">
          <cell r="L12">
            <v>0.69654770810947264</v>
          </cell>
        </row>
        <row r="13">
          <cell r="L13">
            <v>0.8865670765016811</v>
          </cell>
        </row>
        <row r="14">
          <cell r="L14">
            <v>0.91691856642400649</v>
          </cell>
        </row>
        <row r="15">
          <cell r="L15">
            <v>0.94029226148732226</v>
          </cell>
        </row>
        <row r="16">
          <cell r="L16">
            <v>0.9517453029562174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8"/>
      <sheetName val="Feb 08"/>
      <sheetName val="March 08"/>
      <sheetName val="April 08"/>
      <sheetName val="Apr08new"/>
      <sheetName val="May 08"/>
      <sheetName val="May08new"/>
      <sheetName val="June 08"/>
      <sheetName val="July 08"/>
      <sheetName val="TEAM cap call 7-15"/>
      <sheetName val="cap Call 6-30"/>
      <sheetName val="Cap call 5-13"/>
      <sheetName val="Cap Call 3-7"/>
      <sheetName val="cap call 2-11"/>
      <sheetName val="split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5 Guys Burgers &amp; Fries</v>
          </cell>
          <cell r="B2" t="str">
            <v>Accrued Expenses (USD)</v>
          </cell>
          <cell r="D2" t="str">
            <v>BevMo!</v>
          </cell>
          <cell r="E2" t="str">
            <v>A&amp;O</v>
          </cell>
        </row>
        <row r="3">
          <cell r="A3" t="str">
            <v>7- Eleven Financial Services</v>
          </cell>
          <cell r="B3" t="str">
            <v>Capital Call Receivable (USD)</v>
          </cell>
          <cell r="D3" t="str">
            <v>Blues - AIV</v>
          </cell>
          <cell r="E3" t="str">
            <v>Alain Redeuil</v>
          </cell>
        </row>
        <row r="4">
          <cell r="A4" t="str">
            <v>AD Vision</v>
          </cell>
          <cell r="B4" t="str">
            <v>Cash Disbursed (USD)</v>
          </cell>
          <cell r="D4" t="str">
            <v>Blues - Main Fund</v>
          </cell>
          <cell r="E4" t="str">
            <v>Alaris Consulting</v>
          </cell>
        </row>
        <row r="5">
          <cell r="A5" t="str">
            <v>Aldus</v>
          </cell>
          <cell r="B5" t="str">
            <v>Cash Received (USD)</v>
          </cell>
          <cell r="D5" t="str">
            <v>By Commitment &amp; Closing Date</v>
          </cell>
          <cell r="E5" t="str">
            <v>Andante BV</v>
          </cell>
        </row>
        <row r="6">
          <cell r="A6" t="str">
            <v>Alpha</v>
          </cell>
          <cell r="B6" t="str">
            <v>Cash Received: Contributions</v>
          </cell>
          <cell r="D6" t="str">
            <v>By Commitment - ILP's Only</v>
          </cell>
          <cell r="E6" t="str">
            <v>Andrew Rolfe</v>
          </cell>
        </row>
        <row r="7">
          <cell r="A7" t="str">
            <v>American Express Healthcare Payment</v>
          </cell>
          <cell r="B7" t="str">
            <v>Contributions from Investors:  Executive Fund (USD)</v>
          </cell>
          <cell r="D7" t="str">
            <v>Debt Investments - CC</v>
          </cell>
          <cell r="E7" t="str">
            <v>Egon Zehnder</v>
          </cell>
        </row>
        <row r="8">
          <cell r="A8" t="str">
            <v>Archimica Cooperatief U.A.</v>
          </cell>
          <cell r="B8" t="str">
            <v>Contributions from Investors:  Placement Fees (USD)</v>
          </cell>
          <cell r="D8" t="str">
            <v>Ladder</v>
          </cell>
          <cell r="E8" t="str">
            <v>Gerson Lehman</v>
          </cell>
        </row>
        <row r="9">
          <cell r="A9" t="str">
            <v>Archimica Cooperatief U.A. (EUR)</v>
          </cell>
          <cell r="B9" t="str">
            <v>Contributions from Investors: Expenses</v>
          </cell>
          <cell r="D9" t="str">
            <v>Pack2Pack allocation rule</v>
          </cell>
          <cell r="E9" t="str">
            <v>Giovanni Ferrario</v>
          </cell>
        </row>
        <row r="10">
          <cell r="A10" t="str">
            <v>Armstrong Flooring/Mannington Mills</v>
          </cell>
          <cell r="B10" t="str">
            <v>Contributions from Investors: Investments</v>
          </cell>
          <cell r="D10" t="str">
            <v>User Provided</v>
          </cell>
          <cell r="E10" t="str">
            <v>Guideline Research</v>
          </cell>
        </row>
        <row r="11">
          <cell r="A11" t="str">
            <v>ATU</v>
          </cell>
          <cell r="B11" t="str">
            <v>Contributions from Investors: Management Fees</v>
          </cell>
          <cell r="E11" t="str">
            <v>Guy Chauvel</v>
          </cell>
        </row>
        <row r="12">
          <cell r="A12" t="str">
            <v>Avenue Stores (United Retail Group)</v>
          </cell>
          <cell r="B12" t="str">
            <v>Contributions from Investors: MPI Capital</v>
          </cell>
          <cell r="E12" t="str">
            <v>Hakluyt</v>
          </cell>
        </row>
        <row r="13">
          <cell r="A13" t="str">
            <v>Axiom Worldwide, LLC</v>
          </cell>
          <cell r="B13" t="str">
            <v>Contributions from Investors: MPI Offset</v>
          </cell>
          <cell r="E13" t="str">
            <v>Insurance</v>
          </cell>
        </row>
        <row r="14">
          <cell r="A14" t="str">
            <v>AZ Automotive Corp.</v>
          </cell>
          <cell r="B14" t="str">
            <v>Contributions from Investors: Organization Costs</v>
          </cell>
          <cell r="E14" t="str">
            <v>Internal Legal Allocation</v>
          </cell>
        </row>
        <row r="15">
          <cell r="A15" t="str">
            <v>Bawag</v>
          </cell>
          <cell r="B15" t="str">
            <v>Contributions from Investors: Temp Cash</v>
          </cell>
          <cell r="E15" t="str">
            <v>K&amp;E</v>
          </cell>
        </row>
        <row r="16">
          <cell r="A16" t="str">
            <v>Beverages &amp; More, Inc.</v>
          </cell>
          <cell r="B16" t="str">
            <v>Contributions Received in Advance (USD)</v>
          </cell>
          <cell r="E16" t="str">
            <v>LP Conference 08</v>
          </cell>
        </row>
        <row r="17">
          <cell r="A17" t="str">
            <v>BMS Consumer Medicines</v>
          </cell>
          <cell r="B17" t="str">
            <v>Deferred Costs</v>
          </cell>
          <cell r="E17" t="str">
            <v>LP Conference 09</v>
          </cell>
        </row>
        <row r="18">
          <cell r="A18" t="str">
            <v>BOL.com</v>
          </cell>
          <cell r="B18" t="str">
            <v>Distributions Payable</v>
          </cell>
          <cell r="E18" t="str">
            <v>Mainline</v>
          </cell>
        </row>
        <row r="19">
          <cell r="A19" t="str">
            <v>Broadlane</v>
          </cell>
          <cell r="B19" t="str">
            <v>Due from Portfolio Company</v>
          </cell>
          <cell r="E19" t="str">
            <v>Mesa Partners</v>
          </cell>
        </row>
        <row r="20">
          <cell r="A20" t="str">
            <v>Bulova</v>
          </cell>
          <cell r="B20" t="str">
            <v>Expense: Admin Expenses</v>
          </cell>
          <cell r="E20" t="str">
            <v>New Business</v>
          </cell>
        </row>
        <row r="21">
          <cell r="A21" t="str">
            <v>Camif</v>
          </cell>
          <cell r="B21" t="str">
            <v>Expense: Administration Fees (USD)</v>
          </cell>
          <cell r="E21" t="str">
            <v>Notch Partners</v>
          </cell>
        </row>
        <row r="22">
          <cell r="A22" t="str">
            <v>Canela Foods</v>
          </cell>
          <cell r="B22" t="str">
            <v>Expense: Audit Prep Fees</v>
          </cell>
          <cell r="E22" t="str">
            <v>Offsite 2008</v>
          </cell>
        </row>
        <row r="23">
          <cell r="A23" t="str">
            <v>Cannongate Golf Clubs</v>
          </cell>
          <cell r="B23" t="str">
            <v>Expense: Consulting Fees</v>
          </cell>
          <cell r="E23" t="str">
            <v>Offsite 2009</v>
          </cell>
        </row>
        <row r="24">
          <cell r="A24" t="str">
            <v>celbi</v>
          </cell>
          <cell r="B24" t="str">
            <v>Expense: Dead Deal</v>
          </cell>
          <cell r="E24" t="str">
            <v>Paul Weiss</v>
          </cell>
        </row>
        <row r="25">
          <cell r="A25" t="str">
            <v>CellMark</v>
          </cell>
          <cell r="B25" t="str">
            <v>Expense: Insurance Expense (USD)</v>
          </cell>
          <cell r="E25" t="str">
            <v>PwC</v>
          </cell>
        </row>
        <row r="26">
          <cell r="A26" t="str">
            <v>Checkmate</v>
          </cell>
          <cell r="B26" t="str">
            <v>Expense: Investment Expenses</v>
          </cell>
          <cell r="E26" t="str">
            <v>The Next Round</v>
          </cell>
        </row>
        <row r="27">
          <cell r="A27" t="str">
            <v>Coalition America</v>
          </cell>
          <cell r="B27" t="str">
            <v>Expense: Investran</v>
          </cell>
          <cell r="E27" t="str">
            <v>UBS - Interest</v>
          </cell>
        </row>
        <row r="28">
          <cell r="A28" t="str">
            <v>Comital Saiag</v>
          </cell>
          <cell r="B28" t="str">
            <v>Expense: Legal Fees</v>
          </cell>
          <cell r="E28" t="str">
            <v>ValueMine Consulting</v>
          </cell>
        </row>
        <row r="29">
          <cell r="A29" t="str">
            <v>Countrywide</v>
          </cell>
          <cell r="B29" t="str">
            <v>Expense: LP Conference</v>
          </cell>
          <cell r="E29" t="str">
            <v>Walkers</v>
          </cell>
        </row>
        <row r="30">
          <cell r="A30" t="str">
            <v>CPI Corp</v>
          </cell>
          <cell r="B30" t="str">
            <v>Expense: Market Data</v>
          </cell>
        </row>
        <row r="31">
          <cell r="A31" t="str">
            <v>DEB Stores</v>
          </cell>
          <cell r="B31" t="str">
            <v>Expense: Offsite</v>
          </cell>
        </row>
        <row r="32">
          <cell r="A32" t="str">
            <v>Deutsche Verkehrs Bank</v>
          </cell>
          <cell r="B32" t="str">
            <v>Expense: Operating</v>
          </cell>
        </row>
        <row r="33">
          <cell r="A33" t="str">
            <v>Dialog</v>
          </cell>
          <cell r="B33" t="str">
            <v>Expense: Printing</v>
          </cell>
        </row>
        <row r="34">
          <cell r="A34" t="str">
            <v>EBS SpectrumCo.</v>
          </cell>
          <cell r="B34" t="str">
            <v>Expense: Professional Fees</v>
          </cell>
        </row>
        <row r="35">
          <cell r="A35" t="str">
            <v>ED Care</v>
          </cell>
          <cell r="B35" t="str">
            <v>Expense: Pubs &amp; Subs</v>
          </cell>
        </row>
        <row r="36">
          <cell r="A36" t="str">
            <v>Elizabeth Arden</v>
          </cell>
          <cell r="B36" t="str">
            <v>Expense: Tax Prep Fees</v>
          </cell>
        </row>
        <row r="37">
          <cell r="A37" t="str">
            <v>Ellen Tracey</v>
          </cell>
          <cell r="B37" t="str">
            <v>Expense: Taxes &amp; Filing Fees</v>
          </cell>
        </row>
        <row r="38">
          <cell r="A38" t="str">
            <v>Encore Capital Group</v>
          </cell>
          <cell r="B38" t="str">
            <v>Expense: Telecommunications</v>
          </cell>
        </row>
        <row r="39">
          <cell r="A39" t="str">
            <v>Essential RE</v>
          </cell>
          <cell r="B39" t="str">
            <v>Gain: Realized - USD</v>
          </cell>
        </row>
        <row r="40">
          <cell r="A40" t="str">
            <v>Eurotaxglass</v>
          </cell>
          <cell r="B40" t="str">
            <v>Income: Interest, Non-investment (USD)</v>
          </cell>
        </row>
        <row r="41">
          <cell r="A41" t="str">
            <v>EvenFlo</v>
          </cell>
          <cell r="B41" t="str">
            <v>Income: Other, Investment - USD</v>
          </cell>
        </row>
        <row r="42">
          <cell r="A42" t="str">
            <v>Faconnable</v>
          </cell>
          <cell r="B42" t="str">
            <v>Insurance Expenses (USD)</v>
          </cell>
        </row>
        <row r="43">
          <cell r="A43" t="str">
            <v>Fifth Management Asset Management</v>
          </cell>
          <cell r="B43" t="str">
            <v>Interest Expense (USD)</v>
          </cell>
        </row>
        <row r="44">
          <cell r="A44" t="str">
            <v>First Choice Distribution Finance Company</v>
          </cell>
          <cell r="B44" t="str">
            <v>Interest Payable - USD</v>
          </cell>
        </row>
        <row r="45">
          <cell r="A45" t="str">
            <v>Foam (Unique Fabricating)</v>
          </cell>
          <cell r="B45" t="str">
            <v>Letter of Credit (Admin) (USD)</v>
          </cell>
        </row>
        <row r="46">
          <cell r="A46" t="str">
            <v>Fondberg &amp; Co</v>
          </cell>
          <cell r="B46" t="str">
            <v>Letter of Credit Fees (Inv) (USD)</v>
          </cell>
        </row>
        <row r="47">
          <cell r="A47" t="str">
            <v>GenTek</v>
          </cell>
          <cell r="B47" t="str">
            <v>Management Fees (USD)</v>
          </cell>
        </row>
        <row r="48">
          <cell r="A48" t="str">
            <v>German Healthcare</v>
          </cell>
          <cell r="B48" t="str">
            <v>Notes Payable - USD</v>
          </cell>
        </row>
        <row r="49">
          <cell r="A49" t="str">
            <v>Getronics</v>
          </cell>
          <cell r="B49" t="str">
            <v>Other Payable (USD)</v>
          </cell>
        </row>
        <row r="50">
          <cell r="A50" t="str">
            <v>Gibo Spa</v>
          </cell>
          <cell r="B50" t="str">
            <v>Other Receivable (USD)</v>
          </cell>
        </row>
        <row r="51">
          <cell r="A51" t="str">
            <v>GIVI</v>
          </cell>
          <cell r="B51" t="str">
            <v>Payable to Affiliate</v>
          </cell>
        </row>
        <row r="52">
          <cell r="A52" t="str">
            <v>Global Refund</v>
          </cell>
          <cell r="B52" t="str">
            <v>Payable to Blocker</v>
          </cell>
        </row>
        <row r="53">
          <cell r="A53" t="str">
            <v>Grupo Osborne</v>
          </cell>
          <cell r="B53" t="str">
            <v>Payable to Broker Dealer</v>
          </cell>
        </row>
        <row r="54">
          <cell r="A54" t="str">
            <v>GSE S.A.S.</v>
          </cell>
          <cell r="B54" t="str">
            <v>Payable to Manager (USD)</v>
          </cell>
        </row>
        <row r="55">
          <cell r="A55" t="str">
            <v>H20 Plus</v>
          </cell>
          <cell r="B55" t="str">
            <v>Payable to TowerBrook Investors II, L.P. (USD)</v>
          </cell>
        </row>
        <row r="56">
          <cell r="A56" t="str">
            <v>Hanson Brick</v>
          </cell>
          <cell r="B56" t="str">
            <v>Payable to TowerBrook Investors, L.P. (USD)</v>
          </cell>
        </row>
        <row r="57">
          <cell r="A57" t="str">
            <v>Harvard Drug</v>
          </cell>
          <cell r="B57" t="str">
            <v>Placement Fees Payable (USD)</v>
          </cell>
        </row>
        <row r="58">
          <cell r="A58" t="str">
            <v>HBW</v>
          </cell>
          <cell r="B58" t="str">
            <v>Prepaid Expenses (USD)</v>
          </cell>
        </row>
        <row r="59">
          <cell r="A59" t="str">
            <v>Heubach</v>
          </cell>
          <cell r="B59" t="str">
            <v>Purchase</v>
          </cell>
        </row>
        <row r="60">
          <cell r="A60" t="str">
            <v>HomeA way</v>
          </cell>
          <cell r="B60" t="str">
            <v>Purchase - Bridge Loan</v>
          </cell>
        </row>
        <row r="61">
          <cell r="A61" t="str">
            <v>Homeguard</v>
          </cell>
          <cell r="B61" t="str">
            <v>Purchase - Bridge Loan (USD)</v>
          </cell>
        </row>
        <row r="62">
          <cell r="A62" t="str">
            <v>Houghton</v>
          </cell>
          <cell r="B62" t="str">
            <v>Purchase -USD</v>
          </cell>
        </row>
        <row r="63">
          <cell r="A63" t="str">
            <v>HYVA Group</v>
          </cell>
          <cell r="B63" t="str">
            <v>Receivable from Affiliate</v>
          </cell>
        </row>
        <row r="64">
          <cell r="A64" t="str">
            <v>InFocus</v>
          </cell>
          <cell r="B64" t="str">
            <v>Receivable from AIV (USD)</v>
          </cell>
        </row>
        <row r="65">
          <cell r="A65" t="str">
            <v>Integra Lifesciences Corp.</v>
          </cell>
          <cell r="B65" t="str">
            <v>Receivable from Blocker</v>
          </cell>
        </row>
        <row r="66">
          <cell r="A66" t="str">
            <v>IronShore Inc.</v>
          </cell>
          <cell r="B66" t="str">
            <v>Receivable from Broker Dealer (USD)</v>
          </cell>
        </row>
        <row r="67">
          <cell r="A67" t="str">
            <v>Jimmy Choo (EXP)</v>
          </cell>
          <cell r="B67" t="str">
            <v>Receivable from Executive Fund (USD)</v>
          </cell>
        </row>
        <row r="68">
          <cell r="A68" t="str">
            <v>Jimmy Choo (INV)</v>
          </cell>
          <cell r="B68" t="str">
            <v>Receivable from Manager (USD)</v>
          </cell>
        </row>
        <row r="69">
          <cell r="A69" t="str">
            <v>Kenneth Cole Productions</v>
          </cell>
          <cell r="B69" t="str">
            <v>Receivable from TI II Co-Invest</v>
          </cell>
        </row>
        <row r="70">
          <cell r="A70" t="str">
            <v>Key Safety System</v>
          </cell>
          <cell r="B70" t="str">
            <v>Receivable from TowerBrook Investors II, L.P. (USD)</v>
          </cell>
        </row>
        <row r="71">
          <cell r="A71" t="str">
            <v>KI</v>
          </cell>
          <cell r="B71" t="str">
            <v>Receivable from TowerBrook Investors, L.P. (USD)</v>
          </cell>
        </row>
        <row r="72">
          <cell r="A72" t="str">
            <v>Kiekert Holding GmbH</v>
          </cell>
          <cell r="B72" t="str">
            <v>Return of Capital - (USD)</v>
          </cell>
        </row>
        <row r="73">
          <cell r="A73" t="str">
            <v>Kurt Geiger</v>
          </cell>
          <cell r="B73" t="str">
            <v>Start-Up Costs - (USD)</v>
          </cell>
        </row>
        <row r="74">
          <cell r="A74" t="str">
            <v>Ladder Capital</v>
          </cell>
          <cell r="B74" t="str">
            <v>Start-Up Costs - over cap - (USD)</v>
          </cell>
        </row>
        <row r="75">
          <cell r="A75" t="str">
            <v>Lenox</v>
          </cell>
          <cell r="B75" t="str">
            <v>Syndication Costs - (USD)</v>
          </cell>
        </row>
        <row r="76">
          <cell r="A76" t="str">
            <v>Liberty</v>
          </cell>
        </row>
        <row r="77">
          <cell r="A77" t="str">
            <v>Life Alert Emergency Response, Inc.</v>
          </cell>
        </row>
        <row r="78">
          <cell r="A78" t="str">
            <v>Life Capital Finance</v>
          </cell>
        </row>
        <row r="79">
          <cell r="A79" t="str">
            <v>Live TV</v>
          </cell>
        </row>
        <row r="80">
          <cell r="A80" t="str">
            <v>Logistics Freight Forwarding</v>
          </cell>
        </row>
        <row r="81">
          <cell r="A81" t="str">
            <v>LTL Industry</v>
          </cell>
        </row>
        <row r="82">
          <cell r="A82" t="str">
            <v>Lustran</v>
          </cell>
        </row>
        <row r="83">
          <cell r="A83" t="str">
            <v>Maflow</v>
          </cell>
        </row>
        <row r="84">
          <cell r="A84" t="str">
            <v>Manchester City</v>
          </cell>
        </row>
        <row r="85">
          <cell r="A85" t="str">
            <v>Med Assist</v>
          </cell>
        </row>
        <row r="86">
          <cell r="A86" t="str">
            <v>Mo Industries, Inc</v>
          </cell>
        </row>
        <row r="87">
          <cell r="A87" t="str">
            <v>MotorSport Aftermarket Group, Inc.</v>
          </cell>
        </row>
        <row r="88">
          <cell r="A88" t="str">
            <v>MPC Investors</v>
          </cell>
        </row>
        <row r="89">
          <cell r="A89" t="str">
            <v>Nations Health</v>
          </cell>
        </row>
        <row r="90">
          <cell r="A90" t="str">
            <v>Navarre</v>
          </cell>
        </row>
        <row r="91">
          <cell r="A91" t="str">
            <v>negma lerads</v>
          </cell>
        </row>
        <row r="92">
          <cell r="A92" t="str">
            <v>Neova</v>
          </cell>
        </row>
        <row r="93">
          <cell r="A93" t="str">
            <v>New Business</v>
          </cell>
        </row>
        <row r="94">
          <cell r="A94" t="str">
            <v>Nord Est</v>
          </cell>
        </row>
        <row r="95">
          <cell r="A95" t="str">
            <v>Obras Subterraneas</v>
          </cell>
        </row>
        <row r="96">
          <cell r="A96" t="str">
            <v>Odlo Sports Group AG</v>
          </cell>
        </row>
        <row r="97">
          <cell r="A97" t="str">
            <v>Oregano Pizza Bistro</v>
          </cell>
        </row>
        <row r="98">
          <cell r="A98" t="str">
            <v>Pack2Pack (EXP)</v>
          </cell>
        </row>
        <row r="99">
          <cell r="A99" t="str">
            <v>Pack2Pack (INV)</v>
          </cell>
        </row>
        <row r="100">
          <cell r="A100" t="str">
            <v>Partnership Operations (USD)</v>
          </cell>
        </row>
        <row r="101">
          <cell r="A101" t="str">
            <v>Performance Aftermarket Products</v>
          </cell>
        </row>
        <row r="102">
          <cell r="A102" t="str">
            <v>Performance Bicycle</v>
          </cell>
        </row>
        <row r="103">
          <cell r="A103" t="str">
            <v>PPG Fine Chemicals</v>
          </cell>
        </row>
        <row r="104">
          <cell r="A104" t="str">
            <v>Project Admiral</v>
          </cell>
        </row>
        <row r="105">
          <cell r="A105" t="str">
            <v>Project Aphrodite</v>
          </cell>
        </row>
        <row r="106">
          <cell r="A106" t="str">
            <v>Project Asset (C.S. McKee)</v>
          </cell>
        </row>
        <row r="107">
          <cell r="A107" t="str">
            <v>Project Bean</v>
          </cell>
        </row>
        <row r="108">
          <cell r="A108" t="str">
            <v>Project Beauty</v>
          </cell>
        </row>
        <row r="109">
          <cell r="A109" t="str">
            <v>Project Berta</v>
          </cell>
        </row>
        <row r="110">
          <cell r="A110" t="str">
            <v>Project Blue</v>
          </cell>
        </row>
        <row r="111">
          <cell r="A111" t="str">
            <v>Project Building Materials</v>
          </cell>
        </row>
        <row r="112">
          <cell r="A112" t="str">
            <v>Project Chauvel</v>
          </cell>
        </row>
        <row r="113">
          <cell r="A113" t="str">
            <v>Project Chuck "Converse Inc"</v>
          </cell>
        </row>
        <row r="114">
          <cell r="A114" t="str">
            <v>Project Collect</v>
          </cell>
        </row>
        <row r="115">
          <cell r="A115" t="str">
            <v>Project Component</v>
          </cell>
        </row>
        <row r="116">
          <cell r="A116" t="str">
            <v>Project Dam</v>
          </cell>
        </row>
        <row r="117">
          <cell r="A117" t="str">
            <v>Project Diner</v>
          </cell>
        </row>
        <row r="118">
          <cell r="A118" t="str">
            <v>Project Generics</v>
          </cell>
        </row>
        <row r="119">
          <cell r="A119" t="str">
            <v>Project Mace</v>
          </cell>
        </row>
        <row r="120">
          <cell r="A120" t="str">
            <v>Project Majorelle</v>
          </cell>
        </row>
        <row r="121">
          <cell r="A121" t="str">
            <v>Project Marilyn</v>
          </cell>
        </row>
        <row r="122">
          <cell r="A122" t="str">
            <v>Project Marlin II</v>
          </cell>
        </row>
        <row r="123">
          <cell r="A123" t="str">
            <v>Project Mitchell</v>
          </cell>
        </row>
        <row r="124">
          <cell r="A124" t="str">
            <v>Project Podium</v>
          </cell>
        </row>
        <row r="125">
          <cell r="A125" t="str">
            <v>Project Prime "Black Angus Steakhouse"</v>
          </cell>
        </row>
        <row r="126">
          <cell r="A126" t="str">
            <v>Project redpoint</v>
          </cell>
        </row>
        <row r="127">
          <cell r="A127" t="str">
            <v>Project Restaurant</v>
          </cell>
        </row>
        <row r="128">
          <cell r="A128" t="str">
            <v>Project Retail</v>
          </cell>
        </row>
        <row r="129">
          <cell r="A129" t="str">
            <v>Project Safety</v>
          </cell>
        </row>
        <row r="130">
          <cell r="A130" t="str">
            <v>Project Sherman</v>
          </cell>
        </row>
        <row r="131">
          <cell r="A131" t="str">
            <v>Project Shot</v>
          </cell>
        </row>
        <row r="132">
          <cell r="A132" t="str">
            <v>Project Spa</v>
          </cell>
        </row>
        <row r="133">
          <cell r="A133" t="str">
            <v>Project Stockholm</v>
          </cell>
        </row>
        <row r="134">
          <cell r="A134" t="str">
            <v>Project Tonya</v>
          </cell>
        </row>
        <row r="135">
          <cell r="A135" t="str">
            <v>Project Tower</v>
          </cell>
        </row>
        <row r="136">
          <cell r="A136" t="str">
            <v>Project XO</v>
          </cell>
        </row>
        <row r="137">
          <cell r="A137" t="str">
            <v>PTC Alliance</v>
          </cell>
        </row>
        <row r="138">
          <cell r="A138" t="str">
            <v>SaverGlass</v>
          </cell>
        </row>
        <row r="139">
          <cell r="A139" t="str">
            <v>Scheufelen</v>
          </cell>
        </row>
        <row r="140">
          <cell r="A140" t="str">
            <v>SCP-TBI Blues, LLC</v>
          </cell>
        </row>
        <row r="141">
          <cell r="A141" t="str">
            <v>Smartmatic Group</v>
          </cell>
        </row>
        <row r="142">
          <cell r="A142" t="str">
            <v>Sound Inpatient Holdings, LLC</v>
          </cell>
        </row>
        <row r="143">
          <cell r="A143" t="str">
            <v>Starfish</v>
          </cell>
        </row>
        <row r="144">
          <cell r="A144" t="str">
            <v>Stuart Weitzman</v>
          </cell>
        </row>
        <row r="145">
          <cell r="A145" t="str">
            <v>SubPrime</v>
          </cell>
        </row>
        <row r="146">
          <cell r="A146" t="str">
            <v>Synthetics International</v>
          </cell>
        </row>
        <row r="147">
          <cell r="A147" t="str">
            <v>Take-Two Interactive Software, Inc.</v>
          </cell>
        </row>
        <row r="148">
          <cell r="A148" t="str">
            <v>Tarkett</v>
          </cell>
        </row>
        <row r="149">
          <cell r="A149" t="str">
            <v>TBIF</v>
          </cell>
        </row>
        <row r="150">
          <cell r="A150" t="str">
            <v>TIGR</v>
          </cell>
        </row>
        <row r="151">
          <cell r="A151" t="str">
            <v>TM Lewin</v>
          </cell>
        </row>
        <row r="152">
          <cell r="A152" t="str">
            <v>TMD Friction Holding GmbH</v>
          </cell>
        </row>
        <row r="153">
          <cell r="A153" t="str">
            <v>Top Knobs</v>
          </cell>
        </row>
        <row r="154">
          <cell r="A154" t="str">
            <v>TowerBrook (Cayman) Credit Limited</v>
          </cell>
        </row>
        <row r="155">
          <cell r="A155" t="str">
            <v>Tulloch homes Ltd</v>
          </cell>
        </row>
        <row r="156">
          <cell r="A156" t="str">
            <v>Uno</v>
          </cell>
        </row>
        <row r="157">
          <cell r="A157" t="str">
            <v>Utah Medical Products, Inc. (Project Jazz)</v>
          </cell>
        </row>
        <row r="158">
          <cell r="A158" t="str">
            <v>ValueVision</v>
          </cell>
        </row>
        <row r="159">
          <cell r="A159" t="str">
            <v>Valve Corporation</v>
          </cell>
        </row>
        <row r="160">
          <cell r="A160" t="str">
            <v>Versus</v>
          </cell>
        </row>
        <row r="161">
          <cell r="A161" t="str">
            <v>Vial</v>
          </cell>
        </row>
        <row r="162">
          <cell r="A162" t="str">
            <v>Viva (Eyewear)</v>
          </cell>
        </row>
        <row r="163">
          <cell r="A163" t="str">
            <v>WKF&amp;C</v>
          </cell>
        </row>
        <row r="164">
          <cell r="A164" t="str">
            <v>Wolff Walsrode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Archon Loan Carry"/>
    </sheetNames>
    <sheetDataSet>
      <sheetData sheetId="0" refreshError="1">
        <row r="211">
          <cell r="H211">
            <v>103.03125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10"/>
      <sheetName val="未収利息集計用"/>
      <sheetName val="元本集計用"/>
      <sheetName val="延滞状況集計用"/>
    </sheetNames>
    <sheetDataSet>
      <sheetData sheetId="0" refreshError="1">
        <row r="807">
          <cell r="D807" t="str">
            <v xml:space="preserve">LJ-C5072 </v>
          </cell>
          <cell r="E807" t="str">
            <v>ｸﾗｽ2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  <sheetName val="PMO"/>
      <sheetName val="__FDSCACHE__"/>
      <sheetName val="Summary Template"/>
      <sheetName val="WACC"/>
      <sheetName val="0000000"/>
      <sheetName val="1000000"/>
      <sheetName val="Pie Charts"/>
      <sheetName val="Summary_Templat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WP Market Capitalization"/>
      <sheetName val="WP Output-change ytd"/>
      <sheetName val="WP Output-Price volatility"/>
      <sheetName val="Comps"/>
      <sheetName val="Mkt Cap"/>
      <sheetName val="WACC"/>
      <sheetName val="Calc"/>
      <sheetName val="CGS per Ton"/>
      <sheetName val="Sales"/>
      <sheetName val="Price"/>
    </sheetNames>
    <sheetDataSet>
      <sheetData sheetId="0"/>
      <sheetData sheetId="1"/>
      <sheetData sheetId="2"/>
      <sheetData sheetId="3"/>
      <sheetData sheetId="4" refreshError="1">
        <row r="1">
          <cell r="A1" t="str">
            <v>Analysis of Valuation Multiples of Comparable Flat-Rolled Steel Companies</v>
          </cell>
        </row>
        <row r="2">
          <cell r="A2" t="str">
            <v>Public Market Multiples Including Pension Liabilities and OPEBs</v>
          </cell>
        </row>
        <row r="5">
          <cell r="L5" t="str">
            <v>Market Value of Equity as a Multiple of:</v>
          </cell>
          <cell r="V5" t="str">
            <v>Market Capitalization as a Multiple of:</v>
          </cell>
        </row>
        <row r="6">
          <cell r="J6" t="str">
            <v>Adj.</v>
          </cell>
          <cell r="L6" t="str">
            <v>LTM</v>
          </cell>
          <cell r="R6" t="str">
            <v>LTM</v>
          </cell>
        </row>
        <row r="7">
          <cell r="D7" t="str">
            <v>Price</v>
          </cell>
          <cell r="F7" t="str">
            <v>Market</v>
          </cell>
          <cell r="H7" t="str">
            <v>Market</v>
          </cell>
          <cell r="J7" t="str">
            <v>Market</v>
          </cell>
          <cell r="L7" t="str">
            <v>Net to</v>
          </cell>
          <cell r="N7" t="str">
            <v>1999E</v>
          </cell>
          <cell r="P7" t="str">
            <v>2000E</v>
          </cell>
          <cell r="R7" t="str">
            <v>Cash</v>
          </cell>
          <cell r="T7" t="str">
            <v>LFQ</v>
          </cell>
          <cell r="V7" t="str">
            <v>LTM</v>
          </cell>
          <cell r="X7" t="str">
            <v>LTM</v>
          </cell>
          <cell r="Z7" t="str">
            <v>LTM</v>
          </cell>
        </row>
        <row r="8">
          <cell r="A8" t="str">
            <v>Company</v>
          </cell>
          <cell r="D8" t="str">
            <v>Sep-13-99</v>
          </cell>
          <cell r="F8" t="str">
            <v>Value</v>
          </cell>
          <cell r="H8" t="str">
            <v>Cap. (a)</v>
          </cell>
          <cell r="J8" t="str">
            <v>Cap. (b)</v>
          </cell>
          <cell r="L8" t="str">
            <v>Common</v>
          </cell>
          <cell r="N8" t="str">
            <v>EPS. (c)</v>
          </cell>
          <cell r="P8" t="str">
            <v>EPS (c)</v>
          </cell>
          <cell r="R8" t="str">
            <v>Flow (d)</v>
          </cell>
          <cell r="T8" t="str">
            <v>Equity</v>
          </cell>
          <cell r="V8" t="str">
            <v>Sales</v>
          </cell>
          <cell r="X8" t="str">
            <v>EBITDA</v>
          </cell>
          <cell r="Z8" t="str">
            <v>EBIT</v>
          </cell>
        </row>
        <row r="11">
          <cell r="A11" t="str">
            <v>Company Name</v>
          </cell>
          <cell r="D11" t="e">
            <v>#NAME?</v>
          </cell>
          <cell r="F11">
            <v>1210.4707062500001</v>
          </cell>
          <cell r="H11">
            <v>1210.4707062500001</v>
          </cell>
          <cell r="J11" t="e">
            <v>#REF!</v>
          </cell>
          <cell r="L11" t="e">
            <v>#REF!</v>
          </cell>
          <cell r="N11" t="e">
            <v>#REF!</v>
          </cell>
          <cell r="P11" t="e">
            <v>#REF!</v>
          </cell>
          <cell r="R11" t="e">
            <v>#REF!</v>
          </cell>
          <cell r="T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2">
          <cell r="A12" t="e">
            <v>#REF!</v>
          </cell>
          <cell r="D12" t="e">
            <v>#REF!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  <cell r="P12" t="e">
            <v>#REF!</v>
          </cell>
          <cell r="Q12" t="str">
            <v>*</v>
          </cell>
          <cell r="R12" t="e">
            <v>#REF!</v>
          </cell>
          <cell r="T12" t="e">
            <v>#REF!</v>
          </cell>
          <cell r="V12" t="e">
            <v>#REF!</v>
          </cell>
          <cell r="X12" t="e">
            <v>#REF!</v>
          </cell>
          <cell r="Y12" t="str">
            <v>*</v>
          </cell>
          <cell r="Z12" t="e">
            <v>#REF!</v>
          </cell>
        </row>
        <row r="13">
          <cell r="A13" t="e">
            <v>#REF!</v>
          </cell>
          <cell r="D13" t="e">
            <v>#REF!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  <cell r="P13" t="e">
            <v>#REF!</v>
          </cell>
          <cell r="R13" t="e">
            <v>#REF!</v>
          </cell>
          <cell r="T13" t="e">
            <v>#REF!</v>
          </cell>
          <cell r="V13" t="e">
            <v>#REF!</v>
          </cell>
          <cell r="X13" t="e">
            <v>#REF!</v>
          </cell>
          <cell r="Z13" t="e">
            <v>#REF!</v>
          </cell>
          <cell r="AA13" t="str">
            <v>*</v>
          </cell>
        </row>
        <row r="14">
          <cell r="A14" t="e">
            <v>#REF!</v>
          </cell>
          <cell r="D14" t="e">
            <v>#REF!</v>
          </cell>
          <cell r="F14" t="e">
            <v>#REF!</v>
          </cell>
          <cell r="H14" t="e">
            <v>#REF!</v>
          </cell>
          <cell r="J14" t="e">
            <v>#REF!</v>
          </cell>
          <cell r="L14" t="e">
            <v>#REF!</v>
          </cell>
          <cell r="N14" t="e">
            <v>#REF!</v>
          </cell>
          <cell r="P14" t="e">
            <v>#REF!</v>
          </cell>
          <cell r="R14" t="e">
            <v>#REF!</v>
          </cell>
          <cell r="T14" t="e">
            <v>#REF!</v>
          </cell>
          <cell r="V14" t="e">
            <v>#REF!</v>
          </cell>
          <cell r="X14" t="e">
            <v>#REF!</v>
          </cell>
          <cell r="Z14" t="e">
            <v>#REF!</v>
          </cell>
        </row>
        <row r="15">
          <cell r="A15" t="e">
            <v>#REF!</v>
          </cell>
          <cell r="D15" t="e">
            <v>#REF!</v>
          </cell>
          <cell r="F15" t="e">
            <v>#REF!</v>
          </cell>
          <cell r="H15" t="e">
            <v>#REF!</v>
          </cell>
          <cell r="J15" t="e">
            <v>#REF!</v>
          </cell>
          <cell r="L15" t="e">
            <v>#REF!</v>
          </cell>
          <cell r="N15" t="e">
            <v>#REF!</v>
          </cell>
          <cell r="P15" t="e">
            <v>#REF!</v>
          </cell>
          <cell r="R15" t="e">
            <v>#REF!</v>
          </cell>
          <cell r="T15" t="e">
            <v>#REF!</v>
          </cell>
          <cell r="V15" t="e">
            <v>#REF!</v>
          </cell>
          <cell r="X15" t="e">
            <v>#REF!</v>
          </cell>
          <cell r="Z15" t="e">
            <v>#REF!</v>
          </cell>
        </row>
        <row r="16">
          <cell r="A16" t="e">
            <v>#REF!</v>
          </cell>
          <cell r="D16" t="e">
            <v>#REF!</v>
          </cell>
          <cell r="F16" t="e">
            <v>#REF!</v>
          </cell>
          <cell r="H16" t="e">
            <v>#REF!</v>
          </cell>
          <cell r="J16" t="e">
            <v>#REF!</v>
          </cell>
          <cell r="L16" t="e">
            <v>#REF!</v>
          </cell>
          <cell r="N16" t="e">
            <v>#REF!</v>
          </cell>
          <cell r="P16" t="e">
            <v>#REF!</v>
          </cell>
          <cell r="R16" t="e">
            <v>#REF!</v>
          </cell>
          <cell r="T16" t="e">
            <v>#REF!</v>
          </cell>
          <cell r="V16" t="e">
            <v>#REF!</v>
          </cell>
          <cell r="X16" t="e">
            <v>#REF!</v>
          </cell>
          <cell r="Z16" t="e">
            <v>#REF!</v>
          </cell>
        </row>
        <row r="17">
          <cell r="A17" t="e">
            <v>#REF!</v>
          </cell>
          <cell r="D17" t="e">
            <v>#REF!</v>
          </cell>
          <cell r="F17" t="e">
            <v>#REF!</v>
          </cell>
          <cell r="H17" t="e">
            <v>#REF!</v>
          </cell>
          <cell r="J17" t="e">
            <v>#REF!</v>
          </cell>
          <cell r="L17" t="e">
            <v>#REF!</v>
          </cell>
          <cell r="N17" t="e">
            <v>#REF!</v>
          </cell>
          <cell r="P17" t="e">
            <v>#REF!</v>
          </cell>
          <cell r="R17" t="e">
            <v>#REF!</v>
          </cell>
          <cell r="S17" t="str">
            <v>*</v>
          </cell>
          <cell r="T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A18" t="e">
            <v>#REF!</v>
          </cell>
          <cell r="D18" t="e">
            <v>#REF!</v>
          </cell>
          <cell r="F18" t="e">
            <v>#REF!</v>
          </cell>
          <cell r="H18" t="e">
            <v>#REF!</v>
          </cell>
          <cell r="J18" t="e">
            <v>#REF!</v>
          </cell>
          <cell r="L18" t="e">
            <v>#REF!</v>
          </cell>
          <cell r="N18" t="e">
            <v>#REF!</v>
          </cell>
          <cell r="P18" t="e">
            <v>#REF!</v>
          </cell>
          <cell r="R18" t="e">
            <v>#REF!</v>
          </cell>
          <cell r="T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  <cell r="AA18" t="str">
            <v>*</v>
          </cell>
        </row>
        <row r="19">
          <cell r="A19" t="e">
            <v>#REF!</v>
          </cell>
          <cell r="D19" t="e">
            <v>#REF!</v>
          </cell>
          <cell r="F19" t="e">
            <v>#REF!</v>
          </cell>
          <cell r="H19" t="e">
            <v>#REF!</v>
          </cell>
          <cell r="J19" t="e">
            <v>#REF!</v>
          </cell>
          <cell r="L19" t="e">
            <v>#REF!</v>
          </cell>
          <cell r="M19" t="str">
            <v>*</v>
          </cell>
          <cell r="N19" t="e">
            <v>#REF!</v>
          </cell>
          <cell r="P19" t="e">
            <v>#REF!</v>
          </cell>
          <cell r="R19" t="e">
            <v>#REF!</v>
          </cell>
          <cell r="S19" t="str">
            <v>*</v>
          </cell>
          <cell r="T19" t="e">
            <v>#REF!</v>
          </cell>
          <cell r="V19" t="e">
            <v>#REF!</v>
          </cell>
          <cell r="W19" t="str">
            <v>*</v>
          </cell>
          <cell r="X19" t="e">
            <v>#REF!</v>
          </cell>
          <cell r="Z19" t="e">
            <v>#REF!</v>
          </cell>
          <cell r="AA19" t="str">
            <v>*</v>
          </cell>
        </row>
        <row r="20">
          <cell r="A20" t="e">
            <v>#REF!</v>
          </cell>
          <cell r="D20" t="e">
            <v>#REF!</v>
          </cell>
          <cell r="F20" t="e">
            <v>#REF!</v>
          </cell>
          <cell r="H20" t="e">
            <v>#REF!</v>
          </cell>
          <cell r="J20" t="e">
            <v>#REF!</v>
          </cell>
          <cell r="L20" t="e">
            <v>#REF!</v>
          </cell>
          <cell r="N20" t="e">
            <v>#REF!</v>
          </cell>
          <cell r="P20" t="e">
            <v>#REF!</v>
          </cell>
          <cell r="R20" t="e">
            <v>#REF!</v>
          </cell>
          <cell r="T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1">
          <cell r="A21" t="e">
            <v>#REF!</v>
          </cell>
          <cell r="D21" t="e">
            <v>#REF!</v>
          </cell>
          <cell r="F21" t="e">
            <v>#REF!</v>
          </cell>
          <cell r="H21" t="e">
            <v>#REF!</v>
          </cell>
          <cell r="J21" t="e">
            <v>#REF!</v>
          </cell>
          <cell r="L21" t="e">
            <v>#REF!</v>
          </cell>
          <cell r="N21" t="e">
            <v>#REF!</v>
          </cell>
          <cell r="P21" t="e">
            <v>#REF!</v>
          </cell>
          <cell r="R21" t="e">
            <v>#REF!</v>
          </cell>
          <cell r="T21" t="e">
            <v>#REF!</v>
          </cell>
          <cell r="V21" t="e">
            <v>#REF!</v>
          </cell>
          <cell r="X21" t="e">
            <v>#REF!</v>
          </cell>
          <cell r="Z21" t="e">
            <v>#REF!</v>
          </cell>
        </row>
        <row r="22">
          <cell r="A22" t="e">
            <v>#REF!</v>
          </cell>
          <cell r="D22" t="e">
            <v>#REF!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  <cell r="P22" t="e">
            <v>#REF!</v>
          </cell>
          <cell r="R22" t="e">
            <v>#REF!</v>
          </cell>
          <cell r="T22" t="e">
            <v>#REF!</v>
          </cell>
          <cell r="V22" t="e">
            <v>#REF!</v>
          </cell>
          <cell r="X22" t="e">
            <v>#REF!</v>
          </cell>
          <cell r="Z22" t="e">
            <v>#REF!</v>
          </cell>
        </row>
        <row r="23">
          <cell r="A23" t="e">
            <v>#REF!</v>
          </cell>
          <cell r="D23" t="e">
            <v>#REF!</v>
          </cell>
          <cell r="F23" t="e">
            <v>#REF!</v>
          </cell>
          <cell r="H23" t="e">
            <v>#REF!</v>
          </cell>
          <cell r="J23" t="e">
            <v>#REF!</v>
          </cell>
          <cell r="L23" t="e">
            <v>#REF!</v>
          </cell>
          <cell r="N23" t="e">
            <v>#REF!</v>
          </cell>
          <cell r="P23" t="e">
            <v>#REF!</v>
          </cell>
          <cell r="R23" t="e">
            <v>#REF!</v>
          </cell>
          <cell r="T23" t="e">
            <v>#REF!</v>
          </cell>
          <cell r="V23" t="e">
            <v>#REF!</v>
          </cell>
          <cell r="X23" t="e">
            <v>#REF!</v>
          </cell>
          <cell r="Z23" t="e">
            <v>#REF!</v>
          </cell>
        </row>
        <row r="27">
          <cell r="H27" t="str">
            <v xml:space="preserve">     Minimum (e)</v>
          </cell>
          <cell r="L27" t="e">
            <v>#REF!</v>
          </cell>
          <cell r="N27" t="e">
            <v>#REF!</v>
          </cell>
          <cell r="P27" t="e">
            <v>#REF!</v>
          </cell>
          <cell r="R27" t="e">
            <v>#REF!</v>
          </cell>
          <cell r="T27" t="e">
            <v>#REF!</v>
          </cell>
          <cell r="V27" t="e">
            <v>#REF!</v>
          </cell>
          <cell r="X27" t="e">
            <v>#REF!</v>
          </cell>
          <cell r="Z27" t="e">
            <v>#REF!</v>
          </cell>
        </row>
        <row r="28">
          <cell r="H28" t="str">
            <v xml:space="preserve">     Mean (e)</v>
          </cell>
          <cell r="L28" t="e">
            <v>#REF!</v>
          </cell>
          <cell r="N28" t="e">
            <v>#REF!</v>
          </cell>
          <cell r="P28" t="e">
            <v>#REF!</v>
          </cell>
          <cell r="R28" t="e">
            <v>#REF!</v>
          </cell>
          <cell r="T28" t="e">
            <v>#REF!</v>
          </cell>
          <cell r="V28" t="e">
            <v>#REF!</v>
          </cell>
          <cell r="X28" t="e">
            <v>#REF!</v>
          </cell>
          <cell r="Z28" t="e">
            <v>#REF!</v>
          </cell>
        </row>
        <row r="29">
          <cell r="H29" t="str">
            <v xml:space="preserve">     Median (e)</v>
          </cell>
          <cell r="L29" t="e">
            <v>#REF!</v>
          </cell>
          <cell r="N29" t="e">
            <v>#REF!</v>
          </cell>
          <cell r="P29" t="e">
            <v>#REF!</v>
          </cell>
          <cell r="R29" t="e">
            <v>#REF!</v>
          </cell>
          <cell r="T29" t="e">
            <v>#REF!</v>
          </cell>
          <cell r="V29" t="e">
            <v>#REF!</v>
          </cell>
          <cell r="X29" t="e">
            <v>#REF!</v>
          </cell>
          <cell r="Z29" t="e">
            <v>#REF!</v>
          </cell>
        </row>
        <row r="30">
          <cell r="H30" t="str">
            <v xml:space="preserve">     Maximum (e)</v>
          </cell>
          <cell r="L30" t="e">
            <v>#REF!</v>
          </cell>
          <cell r="N30" t="e">
            <v>#REF!</v>
          </cell>
          <cell r="P30" t="e">
            <v>#REF!</v>
          </cell>
          <cell r="R30" t="e">
            <v>#REF!</v>
          </cell>
          <cell r="T30" t="e">
            <v>#REF!</v>
          </cell>
          <cell r="V30" t="e">
            <v>#REF!</v>
          </cell>
          <cell r="X30" t="e">
            <v>#REF!</v>
          </cell>
          <cell r="Z30" t="e">
            <v>#REF!</v>
          </cell>
        </row>
        <row r="41">
          <cell r="A41" t="str">
            <v>Dollar amounts in U.S. millions except per share data and if otherwise stated.</v>
          </cell>
        </row>
        <row r="42">
          <cell r="A42" t="str">
            <v>(a)</v>
          </cell>
          <cell r="B42" t="str">
            <v>Market Capitalization = Market Value of Equity + Pref. Equity + Short-Term Debt + Long-Term Debt + Minority Interest - Cash &amp; Marketable Securities</v>
          </cell>
        </row>
        <row r="43">
          <cell r="A43" t="str">
            <v>(b)</v>
          </cell>
          <cell r="B43" t="str">
            <v>Adjusted Market Capitalization = Market Value of Equity + Pref. Equity + Short-Term Debt + Long-Term Debt + Minority Interest + Net Pension Liabilities + Net OPEBs - Cash &amp; Marketable Securities</v>
          </cell>
        </row>
        <row r="44">
          <cell r="A44" t="str">
            <v>(c)</v>
          </cell>
          <cell r="B44" t="str">
            <v>Earnings Estimates were obtained from First Call as of Sep-13-99 and calendarized when necessary.</v>
          </cell>
        </row>
        <row r="45">
          <cell r="A45" t="str">
            <v>(d)</v>
          </cell>
          <cell r="B45" t="str">
            <v>Cash Flow = Income Available to Common + DD&amp;A + Deferred Taxes + Earnings of Unconsolidated Subs.</v>
          </cell>
        </row>
        <row r="46">
          <cell r="A46" t="str">
            <v>(e)</v>
          </cell>
          <cell r="B46" t="str">
            <v>Summary Multiples exclude numbers that are Negative, Not Available, Not Meaningful and (*) items.</v>
          </cell>
        </row>
        <row r="47">
          <cell r="A47" t="str">
            <v>(f)</v>
          </cell>
          <cell r="B47" t="str">
            <v>EBITDAPO = Earnings Before Interest, Taxes, Depreciation, Amortization, Pension and OPEB Expenses</v>
          </cell>
        </row>
        <row r="107">
          <cell r="G107" t="str">
            <v>Credit Ratings</v>
          </cell>
          <cell r="J107" t="str">
            <v>LTM</v>
          </cell>
          <cell r="L107" t="str">
            <v>LTM</v>
          </cell>
          <cell r="N107" t="str">
            <v>(EBITDA -</v>
          </cell>
          <cell r="P107" t="str">
            <v>Total</v>
          </cell>
          <cell r="R107" t="str">
            <v>Net Debt</v>
          </cell>
          <cell r="T107" t="str">
            <v>Net Debt/</v>
          </cell>
          <cell r="V107" t="str">
            <v>Total</v>
          </cell>
          <cell r="X107" t="str">
            <v>FFO/</v>
          </cell>
          <cell r="Z107" t="str">
            <v>Free Oper.</v>
          </cell>
        </row>
        <row r="108">
          <cell r="G108" t="str">
            <v>Senior Debt</v>
          </cell>
          <cell r="J108" t="str">
            <v>EBITDA/</v>
          </cell>
          <cell r="L108" t="str">
            <v>EBITDA/</v>
          </cell>
          <cell r="N108" t="str">
            <v>CAPEX)/</v>
          </cell>
          <cell r="P108" t="str">
            <v>Debt/</v>
          </cell>
          <cell r="R108" t="str">
            <v>Pen + OPEB/</v>
          </cell>
          <cell r="T108" t="str">
            <v>Net</v>
          </cell>
          <cell r="V108" t="str">
            <v>Debt/</v>
          </cell>
          <cell r="X108" t="str">
            <v>Total</v>
          </cell>
          <cell r="Z108" t="str">
            <v>Cash Flow/</v>
          </cell>
        </row>
        <row r="109">
          <cell r="A109" t="str">
            <v>Company</v>
          </cell>
          <cell r="F109" t="str">
            <v>Moody's</v>
          </cell>
          <cell r="H109" t="str">
            <v>S&amp;P</v>
          </cell>
          <cell r="J109" t="str">
            <v>Gross Int.</v>
          </cell>
          <cell r="L109" t="str">
            <v>Net Int.</v>
          </cell>
          <cell r="N109" t="str">
            <v>Gross Int.</v>
          </cell>
          <cell r="P109" t="str">
            <v>Tot Bk Cap</v>
          </cell>
          <cell r="R109" t="str">
            <v>Net Bk Cap</v>
          </cell>
          <cell r="T109" t="str">
            <v>Book Cap</v>
          </cell>
          <cell r="V109" t="str">
            <v>EBITDA</v>
          </cell>
          <cell r="X109" t="str">
            <v>Debt</v>
          </cell>
          <cell r="Z109" t="str">
            <v xml:space="preserve"> Debt</v>
          </cell>
        </row>
        <row r="112">
          <cell r="A112" t="str">
            <v>Company Name</v>
          </cell>
          <cell r="F112" t="str">
            <v>Ba1</v>
          </cell>
          <cell r="H112" t="str">
            <v>BB-</v>
          </cell>
          <cell r="J112" t="e">
            <v>#REF!</v>
          </cell>
          <cell r="L112" t="e">
            <v>#REF!</v>
          </cell>
          <cell r="N112" t="e">
            <v>#REF!</v>
          </cell>
          <cell r="P112" t="e">
            <v>#REF!</v>
          </cell>
          <cell r="R112" t="e">
            <v>#REF!</v>
          </cell>
          <cell r="T112" t="e">
            <v>#REF!</v>
          </cell>
          <cell r="V112" t="e">
            <v>#REF!</v>
          </cell>
          <cell r="X112" t="e">
            <v>#REF!</v>
          </cell>
          <cell r="Z112" t="e">
            <v>#REF!</v>
          </cell>
        </row>
        <row r="113">
          <cell r="A113" t="e">
            <v>#REF!</v>
          </cell>
          <cell r="F113" t="str">
            <v>B1</v>
          </cell>
          <cell r="H113" t="str">
            <v>B</v>
          </cell>
          <cell r="J113" t="e">
            <v>#REF!</v>
          </cell>
          <cell r="L113" t="e">
            <v>#REF!</v>
          </cell>
          <cell r="N113" t="e">
            <v>#REF!</v>
          </cell>
          <cell r="P113" t="e">
            <v>#REF!</v>
          </cell>
          <cell r="R113" t="e">
            <v>#REF!</v>
          </cell>
          <cell r="T113" t="e">
            <v>#REF!</v>
          </cell>
          <cell r="V113" t="e">
            <v>#REF!</v>
          </cell>
          <cell r="X113" t="e">
            <v>#REF!</v>
          </cell>
          <cell r="Z113" t="e">
            <v>#REF!</v>
          </cell>
        </row>
        <row r="114">
          <cell r="A114" t="e">
            <v>#REF!</v>
          </cell>
          <cell r="F114" t="str">
            <v>Ba2</v>
          </cell>
          <cell r="H114" t="str">
            <v>BB-</v>
          </cell>
          <cell r="J114" t="e">
            <v>#REF!</v>
          </cell>
          <cell r="L114" t="e">
            <v>#REF!</v>
          </cell>
          <cell r="N114" t="e">
            <v>#REF!</v>
          </cell>
          <cell r="P114" t="e">
            <v>#REF!</v>
          </cell>
          <cell r="R114" t="e">
            <v>#REF!</v>
          </cell>
          <cell r="T114" t="e">
            <v>#REF!</v>
          </cell>
          <cell r="V114" t="e">
            <v>#REF!</v>
          </cell>
          <cell r="X114" t="e">
            <v>#REF!</v>
          </cell>
          <cell r="Z114" t="e">
            <v>#REF!</v>
          </cell>
        </row>
        <row r="115">
          <cell r="A115" t="e">
            <v>#REF!</v>
          </cell>
          <cell r="F115" t="str">
            <v>-</v>
          </cell>
          <cell r="H115" t="str">
            <v>-</v>
          </cell>
          <cell r="J115" t="e">
            <v>#REF!</v>
          </cell>
          <cell r="L115" t="e">
            <v>#REF!</v>
          </cell>
          <cell r="N115" t="e">
            <v>#REF!</v>
          </cell>
          <cell r="P115" t="e">
            <v>#REF!</v>
          </cell>
          <cell r="R115" t="e">
            <v>#REF!</v>
          </cell>
          <cell r="T115" t="e">
            <v>#REF!</v>
          </cell>
          <cell r="V115" t="e">
            <v>#REF!</v>
          </cell>
          <cell r="X115" t="e">
            <v>#REF!</v>
          </cell>
          <cell r="Z115" t="e">
            <v>#REF!</v>
          </cell>
        </row>
        <row r="116">
          <cell r="A116" t="e">
            <v>#REF!</v>
          </cell>
          <cell r="F116" t="str">
            <v>Ba1</v>
          </cell>
          <cell r="H116" t="str">
            <v>BB-</v>
          </cell>
          <cell r="J116" t="e">
            <v>#REF!</v>
          </cell>
          <cell r="L116" t="e">
            <v>#REF!</v>
          </cell>
          <cell r="N116" t="e">
            <v>#REF!</v>
          </cell>
          <cell r="P116" t="e">
            <v>#REF!</v>
          </cell>
          <cell r="R116" t="e">
            <v>#REF!</v>
          </cell>
          <cell r="T116" t="e">
            <v>#REF!</v>
          </cell>
          <cell r="V116" t="e">
            <v>#REF!</v>
          </cell>
          <cell r="X116" t="e">
            <v>#REF!</v>
          </cell>
          <cell r="Z116" t="e">
            <v>#REF!</v>
          </cell>
        </row>
        <row r="117">
          <cell r="A117" t="e">
            <v>#REF!</v>
          </cell>
          <cell r="F117" t="str">
            <v>Ba3</v>
          </cell>
          <cell r="H117" t="str">
            <v>B+</v>
          </cell>
          <cell r="J117" t="e">
            <v>#REF!</v>
          </cell>
          <cell r="L117" t="e">
            <v>#REF!</v>
          </cell>
          <cell r="N117" t="e">
            <v>#REF!</v>
          </cell>
          <cell r="P117" t="e">
            <v>#REF!</v>
          </cell>
          <cell r="R117" t="e">
            <v>#REF!</v>
          </cell>
          <cell r="T117" t="e">
            <v>#REF!</v>
          </cell>
          <cell r="V117" t="e">
            <v>#REF!</v>
          </cell>
          <cell r="X117" t="e">
            <v>#REF!</v>
          </cell>
          <cell r="Z117" t="e">
            <v>#REF!</v>
          </cell>
        </row>
        <row r="118">
          <cell r="A118" t="e">
            <v>#REF!</v>
          </cell>
          <cell r="F118" t="str">
            <v>A1</v>
          </cell>
          <cell r="H118" t="str">
            <v>AA-</v>
          </cell>
          <cell r="J118" t="e">
            <v>#REF!</v>
          </cell>
          <cell r="L118" t="e">
            <v>#REF!</v>
          </cell>
          <cell r="N118" t="e">
            <v>#REF!</v>
          </cell>
          <cell r="P118" t="e">
            <v>#REF!</v>
          </cell>
          <cell r="R118" t="e">
            <v>#REF!</v>
          </cell>
          <cell r="T118" t="e">
            <v>#REF!</v>
          </cell>
          <cell r="V118" t="e">
            <v>#REF!</v>
          </cell>
          <cell r="X118" t="e">
            <v>#REF!</v>
          </cell>
          <cell r="Z118" t="e">
            <v>#REF!</v>
          </cell>
        </row>
        <row r="119">
          <cell r="A119" t="e">
            <v>#REF!</v>
          </cell>
          <cell r="F119" t="str">
            <v>-</v>
          </cell>
          <cell r="H119" t="str">
            <v>-</v>
          </cell>
          <cell r="J119" t="e">
            <v>#REF!</v>
          </cell>
          <cell r="L119" t="e">
            <v>#REF!</v>
          </cell>
          <cell r="N119" t="e">
            <v>#REF!</v>
          </cell>
          <cell r="P119" t="e">
            <v>#REF!</v>
          </cell>
          <cell r="R119" t="e">
            <v>#REF!</v>
          </cell>
          <cell r="T119" t="e">
            <v>#REF!</v>
          </cell>
          <cell r="V119" t="e">
            <v>#REF!</v>
          </cell>
          <cell r="X119" t="e">
            <v>#REF!</v>
          </cell>
          <cell r="Z119" t="e">
            <v>#REF!</v>
          </cell>
        </row>
        <row r="120">
          <cell r="A120" t="e">
            <v>#REF!</v>
          </cell>
          <cell r="F120" t="str">
            <v>-</v>
          </cell>
          <cell r="H120" t="str">
            <v>-</v>
          </cell>
          <cell r="J120" t="e">
            <v>#REF!</v>
          </cell>
          <cell r="L120" t="e">
            <v>#REF!</v>
          </cell>
          <cell r="N120" t="e">
            <v>#REF!</v>
          </cell>
          <cell r="P120" t="e">
            <v>#REF!</v>
          </cell>
          <cell r="R120" t="e">
            <v>#REF!</v>
          </cell>
          <cell r="T120" t="e">
            <v>#REF!</v>
          </cell>
          <cell r="V120" t="e">
            <v>#REF!</v>
          </cell>
          <cell r="X120" t="e">
            <v>#REF!</v>
          </cell>
          <cell r="Z120" t="e">
            <v>#REF!</v>
          </cell>
        </row>
        <row r="121">
          <cell r="A121" t="e">
            <v>#REF!</v>
          </cell>
          <cell r="F121" t="str">
            <v>-</v>
          </cell>
          <cell r="H121" t="str">
            <v>-</v>
          </cell>
          <cell r="J121" t="e">
            <v>#REF!</v>
          </cell>
          <cell r="L121" t="e">
            <v>#REF!</v>
          </cell>
          <cell r="N121" t="e">
            <v>#REF!</v>
          </cell>
          <cell r="P121" t="e">
            <v>#REF!</v>
          </cell>
          <cell r="R121" t="e">
            <v>#REF!</v>
          </cell>
          <cell r="T121" t="e">
            <v>#REF!</v>
          </cell>
          <cell r="V121" t="e">
            <v>#REF!</v>
          </cell>
          <cell r="X121" t="e">
            <v>#REF!</v>
          </cell>
          <cell r="Z121" t="e">
            <v>#REF!</v>
          </cell>
        </row>
        <row r="122">
          <cell r="A122" t="e">
            <v>#REF!</v>
          </cell>
          <cell r="F122" t="str">
            <v>Baa2</v>
          </cell>
          <cell r="H122" t="str">
            <v>BBB-</v>
          </cell>
          <cell r="J122" t="e">
            <v>#REF!</v>
          </cell>
          <cell r="L122" t="e">
            <v>#REF!</v>
          </cell>
          <cell r="N122" t="e">
            <v>#REF!</v>
          </cell>
          <cell r="P122" t="e">
            <v>#REF!</v>
          </cell>
          <cell r="R122" t="e">
            <v>#REF!</v>
          </cell>
          <cell r="T122" t="e">
            <v>#REF!</v>
          </cell>
          <cell r="V122" t="e">
            <v>#REF!</v>
          </cell>
          <cell r="X122" t="e">
            <v>#REF!</v>
          </cell>
          <cell r="Z122" t="e">
            <v>#REF!</v>
          </cell>
        </row>
        <row r="123">
          <cell r="A123" t="e">
            <v>#REF!</v>
          </cell>
          <cell r="F123" t="str">
            <v>B2</v>
          </cell>
          <cell r="H123" t="str">
            <v>B</v>
          </cell>
          <cell r="J123" t="e">
            <v>#REF!</v>
          </cell>
          <cell r="L123" t="e">
            <v>#REF!</v>
          </cell>
          <cell r="N123" t="e">
            <v>#REF!</v>
          </cell>
          <cell r="P123" t="e">
            <v>#REF!</v>
          </cell>
          <cell r="R123" t="e">
            <v>#REF!</v>
          </cell>
          <cell r="T123" t="e">
            <v>#REF!</v>
          </cell>
          <cell r="V123" t="e">
            <v>#REF!</v>
          </cell>
          <cell r="X123" t="e">
            <v>#REF!</v>
          </cell>
          <cell r="Z123" t="e">
            <v>#REF!</v>
          </cell>
        </row>
        <row r="124">
          <cell r="A124" t="e">
            <v>#REF!</v>
          </cell>
          <cell r="F124" t="str">
            <v>B3</v>
          </cell>
          <cell r="H124" t="str">
            <v>B</v>
          </cell>
          <cell r="J124" t="e">
            <v>#REF!</v>
          </cell>
          <cell r="L124" t="e">
            <v>#REF!</v>
          </cell>
          <cell r="N124" t="e">
            <v>#REF!</v>
          </cell>
          <cell r="P124" t="e">
            <v>#REF!</v>
          </cell>
          <cell r="R124" t="e">
            <v>#REF!</v>
          </cell>
          <cell r="T124" t="e">
            <v>#REF!</v>
          </cell>
          <cell r="V124" t="e">
            <v>#REF!</v>
          </cell>
          <cell r="X124" t="e">
            <v>#REF!</v>
          </cell>
          <cell r="Z124" t="e">
            <v>#REF!</v>
          </cell>
        </row>
        <row r="140">
          <cell r="A140" t="str">
            <v>Definitions:</v>
          </cell>
        </row>
        <row r="141">
          <cell r="A141" t="str">
            <v>Gross Interest = Gross Interest incurred before subtracting (i) capitalized interest, (ii) interest income.</v>
          </cell>
        </row>
        <row r="142">
          <cell r="A142" t="str">
            <v>FFO = Funds From Operations = Net income from continuing operations plus depreciation, amortization, deferred income taxes, and other noncash items.</v>
          </cell>
        </row>
        <row r="147">
          <cell r="A147" t="str">
            <v>Analysis of Valuation Multiples of Comparable Flat-Rolled Steel Companies</v>
          </cell>
        </row>
        <row r="148">
          <cell r="A148" t="str">
            <v>Summary Data for Selected Industry Comparables</v>
          </cell>
        </row>
        <row r="155">
          <cell r="F155" t="str">
            <v>LTM</v>
          </cell>
          <cell r="R155" t="str">
            <v>LTM</v>
          </cell>
          <cell r="T155" t="str">
            <v>LFQ</v>
          </cell>
        </row>
        <row r="156">
          <cell r="F156" t="str">
            <v>Net to</v>
          </cell>
          <cell r="H156" t="str">
            <v>1999E</v>
          </cell>
          <cell r="J156" t="str">
            <v>2000E</v>
          </cell>
          <cell r="L156" t="str">
            <v>LTM</v>
          </cell>
          <cell r="N156" t="str">
            <v>LTM</v>
          </cell>
          <cell r="P156" t="str">
            <v>LTM</v>
          </cell>
          <cell r="R156" t="str">
            <v>Cash</v>
          </cell>
          <cell r="T156" t="str">
            <v>Common</v>
          </cell>
          <cell r="X156" t="str">
            <v>LTM</v>
          </cell>
        </row>
        <row r="157">
          <cell r="A157" t="str">
            <v>Company</v>
          </cell>
          <cell r="D157" t="str">
            <v>Shares</v>
          </cell>
          <cell r="F157" t="str">
            <v>Common</v>
          </cell>
          <cell r="H157" t="str">
            <v>EPS (a)</v>
          </cell>
          <cell r="J157" t="str">
            <v>EPS (a)</v>
          </cell>
          <cell r="L157" t="str">
            <v>Sales</v>
          </cell>
          <cell r="N157" t="str">
            <v>EBITDA</v>
          </cell>
          <cell r="P157" t="str">
            <v>EBIT</v>
          </cell>
          <cell r="R157" t="str">
            <v>Flow (b)</v>
          </cell>
          <cell r="T157" t="str">
            <v>Equity</v>
          </cell>
          <cell r="V157" t="str">
            <v>FYE</v>
          </cell>
          <cell r="X157" t="str">
            <v>ENDED</v>
          </cell>
        </row>
        <row r="160">
          <cell r="A160" t="str">
            <v>Company Name</v>
          </cell>
          <cell r="D160">
            <v>0</v>
          </cell>
          <cell r="F160" t="e">
            <v>#REF!</v>
          </cell>
          <cell r="H160" t="e">
            <v>#NAME?</v>
          </cell>
          <cell r="J160" t="e">
            <v>#NAME?</v>
          </cell>
          <cell r="L160">
            <v>2508.1999999999998</v>
          </cell>
          <cell r="N160" t="e">
            <v>#REF!</v>
          </cell>
          <cell r="P160" t="e">
            <v>#REF!</v>
          </cell>
          <cell r="R160" t="e">
            <v>#REF!</v>
          </cell>
          <cell r="T160">
            <v>0</v>
          </cell>
          <cell r="V160">
            <v>36160</v>
          </cell>
          <cell r="X160">
            <v>36341</v>
          </cell>
        </row>
        <row r="161">
          <cell r="A161" t="e">
            <v>#REF!</v>
          </cell>
          <cell r="D161" t="e">
            <v>#REF!</v>
          </cell>
          <cell r="F161" t="e">
            <v>#REF!</v>
          </cell>
          <cell r="H161" t="e">
            <v>#REF!</v>
          </cell>
          <cell r="J161" t="e">
            <v>#REF!</v>
          </cell>
          <cell r="L161" t="e">
            <v>#REF!</v>
          </cell>
          <cell r="N161" t="e">
            <v>#REF!</v>
          </cell>
          <cell r="P161" t="e">
            <v>#REF!</v>
          </cell>
          <cell r="R161" t="e">
            <v>#REF!</v>
          </cell>
          <cell r="T161" t="e">
            <v>#REF!</v>
          </cell>
          <cell r="V161" t="e">
            <v>#REF!</v>
          </cell>
          <cell r="X161" t="e">
            <v>#REF!</v>
          </cell>
        </row>
        <row r="162">
          <cell r="A162" t="e">
            <v>#REF!</v>
          </cell>
          <cell r="D162" t="e">
            <v>#REF!</v>
          </cell>
          <cell r="F162" t="e">
            <v>#REF!</v>
          </cell>
          <cell r="H162" t="e">
            <v>#REF!</v>
          </cell>
          <cell r="J162" t="e">
            <v>#REF!</v>
          </cell>
          <cell r="L162" t="e">
            <v>#REF!</v>
          </cell>
          <cell r="N162" t="e">
            <v>#REF!</v>
          </cell>
          <cell r="P162" t="e">
            <v>#REF!</v>
          </cell>
          <cell r="R162" t="e">
            <v>#REF!</v>
          </cell>
          <cell r="T162" t="e">
            <v>#REF!</v>
          </cell>
          <cell r="V162" t="e">
            <v>#REF!</v>
          </cell>
          <cell r="X162" t="e">
            <v>#REF!</v>
          </cell>
        </row>
        <row r="163">
          <cell r="A163" t="e">
            <v>#REF!</v>
          </cell>
          <cell r="D163" t="e">
            <v>#REF!</v>
          </cell>
          <cell r="F163" t="e">
            <v>#REF!</v>
          </cell>
          <cell r="H163" t="e">
            <v>#REF!</v>
          </cell>
          <cell r="J163" t="e">
            <v>#REF!</v>
          </cell>
          <cell r="L163" t="e">
            <v>#REF!</v>
          </cell>
          <cell r="N163" t="e">
            <v>#REF!</v>
          </cell>
          <cell r="P163" t="e">
            <v>#REF!</v>
          </cell>
          <cell r="R163" t="e">
            <v>#REF!</v>
          </cell>
          <cell r="T163" t="e">
            <v>#REF!</v>
          </cell>
          <cell r="V163" t="e">
            <v>#REF!</v>
          </cell>
          <cell r="X163" t="e">
            <v>#REF!</v>
          </cell>
        </row>
        <row r="164">
          <cell r="A164" t="e">
            <v>#REF!</v>
          </cell>
          <cell r="D164" t="e">
            <v>#REF!</v>
          </cell>
          <cell r="F164" t="e">
            <v>#REF!</v>
          </cell>
          <cell r="H164" t="e">
            <v>#REF!</v>
          </cell>
          <cell r="J164" t="e">
            <v>#REF!</v>
          </cell>
          <cell r="L164" t="e">
            <v>#REF!</v>
          </cell>
          <cell r="N164" t="e">
            <v>#REF!</v>
          </cell>
          <cell r="P164" t="e">
            <v>#REF!</v>
          </cell>
          <cell r="R164" t="e">
            <v>#REF!</v>
          </cell>
          <cell r="T164" t="e">
            <v>#REF!</v>
          </cell>
          <cell r="V164" t="e">
            <v>#REF!</v>
          </cell>
          <cell r="X164" t="e">
            <v>#REF!</v>
          </cell>
        </row>
        <row r="165">
          <cell r="A165" t="e">
            <v>#REF!</v>
          </cell>
          <cell r="D165" t="e">
            <v>#REF!</v>
          </cell>
          <cell r="F165" t="e">
            <v>#REF!</v>
          </cell>
          <cell r="H165" t="e">
            <v>#REF!</v>
          </cell>
          <cell r="J165" t="e">
            <v>#REF!</v>
          </cell>
          <cell r="L165" t="e">
            <v>#REF!</v>
          </cell>
          <cell r="N165" t="e">
            <v>#REF!</v>
          </cell>
          <cell r="P165" t="e">
            <v>#REF!</v>
          </cell>
          <cell r="R165" t="e">
            <v>#REF!</v>
          </cell>
          <cell r="T165" t="e">
            <v>#REF!</v>
          </cell>
          <cell r="V165" t="e">
            <v>#REF!</v>
          </cell>
          <cell r="X165" t="e">
            <v>#REF!</v>
          </cell>
        </row>
        <row r="166">
          <cell r="A166" t="e">
            <v>#REF!</v>
          </cell>
          <cell r="D166" t="e">
            <v>#REF!</v>
          </cell>
          <cell r="F166" t="e">
            <v>#REF!</v>
          </cell>
          <cell r="H166" t="e">
            <v>#REF!</v>
          </cell>
          <cell r="J166" t="e">
            <v>#REF!</v>
          </cell>
          <cell r="L166" t="e">
            <v>#REF!</v>
          </cell>
          <cell r="N166" t="e">
            <v>#REF!</v>
          </cell>
          <cell r="P166" t="e">
            <v>#REF!</v>
          </cell>
          <cell r="R166" t="e">
            <v>#REF!</v>
          </cell>
          <cell r="T166" t="e">
            <v>#REF!</v>
          </cell>
          <cell r="V166" t="e">
            <v>#REF!</v>
          </cell>
          <cell r="X166" t="e">
            <v>#REF!</v>
          </cell>
        </row>
        <row r="167">
          <cell r="A167" t="e">
            <v>#REF!</v>
          </cell>
          <cell r="D167" t="e">
            <v>#REF!</v>
          </cell>
          <cell r="F167" t="e">
            <v>#REF!</v>
          </cell>
          <cell r="H167" t="e">
            <v>#REF!</v>
          </cell>
          <cell r="J167" t="e">
            <v>#REF!</v>
          </cell>
          <cell r="L167" t="e">
            <v>#REF!</v>
          </cell>
          <cell r="N167" t="e">
            <v>#REF!</v>
          </cell>
          <cell r="P167" t="e">
            <v>#REF!</v>
          </cell>
          <cell r="R167" t="e">
            <v>#REF!</v>
          </cell>
          <cell r="T167" t="e">
            <v>#REF!</v>
          </cell>
          <cell r="V167" t="e">
            <v>#REF!</v>
          </cell>
          <cell r="X167" t="e">
            <v>#REF!</v>
          </cell>
        </row>
        <row r="168">
          <cell r="A168" t="e">
            <v>#REF!</v>
          </cell>
          <cell r="D168" t="e">
            <v>#REF!</v>
          </cell>
          <cell r="F168" t="e">
            <v>#REF!</v>
          </cell>
          <cell r="H168" t="e">
            <v>#REF!</v>
          </cell>
          <cell r="J168" t="e">
            <v>#REF!</v>
          </cell>
          <cell r="L168" t="e">
            <v>#REF!</v>
          </cell>
          <cell r="N168" t="e">
            <v>#REF!</v>
          </cell>
          <cell r="P168" t="e">
            <v>#REF!</v>
          </cell>
          <cell r="R168" t="e">
            <v>#REF!</v>
          </cell>
          <cell r="T168" t="e">
            <v>#REF!</v>
          </cell>
          <cell r="V168" t="e">
            <v>#REF!</v>
          </cell>
          <cell r="X168" t="e">
            <v>#REF!</v>
          </cell>
        </row>
        <row r="169">
          <cell r="A169" t="e">
            <v>#REF!</v>
          </cell>
          <cell r="D169" t="e">
            <v>#REF!</v>
          </cell>
          <cell r="F169" t="e">
            <v>#REF!</v>
          </cell>
          <cell r="H169" t="e">
            <v>#REF!</v>
          </cell>
          <cell r="J169" t="e">
            <v>#REF!</v>
          </cell>
          <cell r="L169" t="e">
            <v>#REF!</v>
          </cell>
          <cell r="N169" t="e">
            <v>#REF!</v>
          </cell>
          <cell r="P169" t="e">
            <v>#REF!</v>
          </cell>
          <cell r="R169" t="e">
            <v>#REF!</v>
          </cell>
          <cell r="T169" t="e">
            <v>#REF!</v>
          </cell>
          <cell r="V169" t="e">
            <v>#REF!</v>
          </cell>
          <cell r="X169" t="e">
            <v>#REF!</v>
          </cell>
        </row>
        <row r="170">
          <cell r="A170" t="e">
            <v>#REF!</v>
          </cell>
          <cell r="D170" t="e">
            <v>#REF!</v>
          </cell>
          <cell r="F170" t="e">
            <v>#REF!</v>
          </cell>
          <cell r="H170" t="e">
            <v>#REF!</v>
          </cell>
          <cell r="J170" t="e">
            <v>#REF!</v>
          </cell>
          <cell r="L170" t="e">
            <v>#REF!</v>
          </cell>
          <cell r="N170" t="e">
            <v>#REF!</v>
          </cell>
          <cell r="P170" t="e">
            <v>#REF!</v>
          </cell>
          <cell r="R170" t="e">
            <v>#REF!</v>
          </cell>
          <cell r="T170" t="e">
            <v>#REF!</v>
          </cell>
          <cell r="V170" t="e">
            <v>#REF!</v>
          </cell>
          <cell r="X170" t="e">
            <v>#REF!</v>
          </cell>
        </row>
        <row r="171">
          <cell r="A171" t="e">
            <v>#REF!</v>
          </cell>
          <cell r="D171" t="e">
            <v>#REF!</v>
          </cell>
          <cell r="F171" t="e">
            <v>#REF!</v>
          </cell>
          <cell r="H171" t="e">
            <v>#REF!</v>
          </cell>
          <cell r="J171" t="e">
            <v>#REF!</v>
          </cell>
          <cell r="L171" t="e">
            <v>#REF!</v>
          </cell>
          <cell r="N171" t="e">
            <v>#REF!</v>
          </cell>
          <cell r="P171" t="e">
            <v>#REF!</v>
          </cell>
          <cell r="R171" t="e">
            <v>#REF!</v>
          </cell>
          <cell r="T171" t="e">
            <v>#REF!</v>
          </cell>
          <cell r="V171" t="e">
            <v>#REF!</v>
          </cell>
          <cell r="X171" t="e">
            <v>#REF!</v>
          </cell>
        </row>
        <row r="172">
          <cell r="A172" t="e">
            <v>#REF!</v>
          </cell>
          <cell r="D172" t="e">
            <v>#REF!</v>
          </cell>
          <cell r="F172" t="e">
            <v>#REF!</v>
          </cell>
          <cell r="H172" t="e">
            <v>#REF!</v>
          </cell>
          <cell r="J172" t="e">
            <v>#REF!</v>
          </cell>
          <cell r="L172" t="e">
            <v>#REF!</v>
          </cell>
          <cell r="N172" t="e">
            <v>#REF!</v>
          </cell>
          <cell r="P172" t="e">
            <v>#REF!</v>
          </cell>
          <cell r="R172" t="e">
            <v>#REF!</v>
          </cell>
          <cell r="T172" t="e">
            <v>#REF!</v>
          </cell>
          <cell r="V172" t="e">
            <v>#REF!</v>
          </cell>
          <cell r="X172" t="e">
            <v>#REF!</v>
          </cell>
        </row>
        <row r="190">
          <cell r="A190" t="str">
            <v>Dollar amounts in U.S. millions except per share data and if otherwise stated.</v>
          </cell>
        </row>
        <row r="191">
          <cell r="A191" t="str">
            <v>(b)</v>
          </cell>
          <cell r="B191" t="str">
            <v>Earnings Estimates were obtained from First Call as of Sep-13-99 and calendarized when necessary.</v>
          </cell>
        </row>
        <row r="192">
          <cell r="A192" t="str">
            <v>(c)</v>
          </cell>
          <cell r="B192" t="str">
            <v>Cash Flow = Income Available to Common + DD&amp;A + Deferred Taxes + Earnings of Unconsolidated Subs.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Input"/>
      <sheetName val="Accum Depr"/>
      <sheetName val="CIP"/>
      <sheetName val="Debt"/>
      <sheetName val="GAV"/>
      <sheetName val="Int"/>
      <sheetName val="Inv in Sub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25">
          <cell r="B25" t="str">
            <v>3134A4RH9</v>
          </cell>
        </row>
        <row r="26">
          <cell r="B26" t="str">
            <v>31359MEY5</v>
          </cell>
        </row>
        <row r="27">
          <cell r="B27" t="str">
            <v>31359MPF4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Funding"/>
      <sheetName val="Sellers' Expenses"/>
      <sheetName val="Wiring Instructions"/>
      <sheetName val="Flow of Funds"/>
      <sheetName val="Deal_Funding"/>
      <sheetName val="Sellers'_Expenses"/>
      <sheetName val="Wiring_Instructions"/>
      <sheetName val="Flow_of_Fund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Model Results"/>
      <sheetName val="HERF &amp; LCI Calcs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vCF"/>
      <sheetName val="Scenario"/>
      <sheetName val="CashFlow"/>
      <sheetName val="Collateral"/>
      <sheetName val="Sinks"/>
      <sheetName val="Cash Flow Analysis (2)"/>
      <sheetName val="Rates"/>
      <sheetName val="SCRATCH"/>
      <sheetName val="Report"/>
      <sheetName val="Model"/>
      <sheetName val="Binomial -- Main"/>
      <sheetName val="binom_A"/>
      <sheetName val="binom_A-2"/>
      <sheetName val="binom_B"/>
      <sheetName val="binom_C"/>
      <sheetName val="Cash Flow Analysis"/>
      <sheetName val="Units"/>
      <sheetName val="Module1"/>
      <sheetName val="Binomial Macros class A-1"/>
      <sheetName val="Binomial Macros class A-2"/>
      <sheetName val="Binomial Macros (2)"/>
      <sheetName val="Binomial Macros (3)"/>
      <sheetName val="Binomial Macros (4)"/>
      <sheetName val="Binomial Macros (5)"/>
      <sheetName val="Module5"/>
      <sheetName val="Module3"/>
      <sheetName val="Module2"/>
      <sheetName val="Module4"/>
      <sheetName val="Module6"/>
      <sheetName val="Tables"/>
      <sheetName val="Basic Inputs"/>
      <sheetName val="DATA"/>
      <sheetName val="Rate Import"/>
      <sheetName val="CAP Matrix"/>
      <sheetName val="LIST CF - Mezz Participation"/>
      <sheetName val="MKT CF - Mezz Participation"/>
      <sheetName val="Common"/>
      <sheetName val="QuikRef"/>
      <sheetName val="Expenses"/>
      <sheetName val="Sch Rent Rev"/>
      <sheetName val="Tenant Sales"/>
      <sheetName val="VAL Matrix"/>
      <sheetName val="Expense Detail"/>
      <sheetName val="Rent Roll"/>
      <sheetName val="Amort (Non-debt)"/>
      <sheetName val="Amort"/>
      <sheetName val="Cap Int"/>
      <sheetName val="CapEx"/>
      <sheetName val="Depr"/>
      <sheetName val="Extra Gain&amp;Loss"/>
      <sheetName val="Inc from Subs"/>
      <sheetName val="Inc Tax"/>
      <sheetName val="Int Exp"/>
      <sheetName val="Leasing Comm"/>
      <sheetName val="Min Int"/>
      <sheetName val="Pref Stock Div"/>
      <sheetName val="Sale of Prop"/>
      <sheetName val="SL Rents"/>
      <sheetName val="TI"/>
      <sheetName val="SETUP"/>
      <sheetName val="C2-Bank Recon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D12">
            <v>100000000</v>
          </cell>
          <cell r="G12">
            <v>20000000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Notice of Pledge "/>
      <sheetName val="Notice of Withdraw"/>
      <sheetName val="FHA Project Loans"/>
      <sheetName val="Daily Change"/>
      <sheetName val="Summary"/>
      <sheetName val="Credit Enhancement Tables"/>
      <sheetName val="CRE-8 ABBC"/>
      <sheetName val="List"/>
      <sheetName val="Commercial Mrtge Assumptions"/>
      <sheetName val="Commercial Mrtge &amp; Agency"/>
      <sheetName val="Collateral Debt Securities"/>
      <sheetName val="Commercial Mrtge Calc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>
        <row r="3">
          <cell r="AQ3" t="str">
            <v>Agricultural Loan</v>
          </cell>
        </row>
        <row r="4">
          <cell r="AQ4" t="str">
            <v>Automobile Loans</v>
          </cell>
        </row>
        <row r="5">
          <cell r="AQ5" t="str">
            <v>Credit Card</v>
          </cell>
        </row>
        <row r="6">
          <cell r="AQ6" t="str">
            <v>Cross-Borders Transactions</v>
          </cell>
        </row>
        <row r="7">
          <cell r="AQ7" t="str">
            <v>Equipment Leasing</v>
          </cell>
        </row>
        <row r="8">
          <cell r="AQ8" t="str">
            <v>Film/Media</v>
          </cell>
        </row>
        <row r="9">
          <cell r="AQ9" t="str">
            <v xml:space="preserve">Floorplan </v>
          </cell>
        </row>
        <row r="10">
          <cell r="AQ10" t="str">
            <v>Healthcare</v>
          </cell>
        </row>
        <row r="11">
          <cell r="AQ11" t="str">
            <v>Home Equity Loan</v>
          </cell>
        </row>
        <row r="12">
          <cell r="AQ12" t="str">
            <v>Hospital Receivable</v>
          </cell>
        </row>
        <row r="13">
          <cell r="AQ13" t="str">
            <v>Intellectual Property</v>
          </cell>
        </row>
        <row r="14">
          <cell r="AQ14" t="str">
            <v>Lottery</v>
          </cell>
        </row>
        <row r="15">
          <cell r="AQ15" t="str">
            <v>Manufactured Housing</v>
          </cell>
        </row>
        <row r="16">
          <cell r="AQ16" t="str">
            <v>Personal, Food and Miscellaneous Services</v>
          </cell>
        </row>
        <row r="17">
          <cell r="AQ17" t="str">
            <v>Project Finance</v>
          </cell>
        </row>
        <row r="18">
          <cell r="AQ18" t="str">
            <v xml:space="preserve">Recreational Vehicle </v>
          </cell>
        </row>
        <row r="19">
          <cell r="AQ19" t="str">
            <v>Residential A</v>
          </cell>
        </row>
        <row r="20">
          <cell r="AQ20" t="str">
            <v>Residential B/C</v>
          </cell>
        </row>
        <row r="21">
          <cell r="T21" t="str">
            <v>CONSUMER ABS</v>
          </cell>
          <cell r="AQ21" t="str">
            <v>Small Business Loan</v>
          </cell>
        </row>
        <row r="22">
          <cell r="T22" t="str">
            <v>Non-RE-REMIC CMBS</v>
          </cell>
          <cell r="AQ22" t="str">
            <v>Stadium Receivables</v>
          </cell>
        </row>
        <row r="23">
          <cell r="T23" t="str">
            <v>COMMERCIAL ABS</v>
          </cell>
          <cell r="AQ23" t="str">
            <v>Stranded Cost</v>
          </cell>
        </row>
        <row r="24">
          <cell r="T24" t="str">
            <v>CBO/CLO CASHFLOW SECURITIES</v>
          </cell>
          <cell r="AQ24" t="str">
            <v>Structured Settlement</v>
          </cell>
        </row>
        <row r="25">
          <cell r="T25" t="str">
            <v>REIT</v>
          </cell>
          <cell r="AQ25" t="str">
            <v>Student Loan</v>
          </cell>
        </row>
        <row r="26">
          <cell r="T26" t="str">
            <v>SPECIALTY STRUCTURED</v>
          </cell>
          <cell r="AQ26" t="str">
            <v>Tax Lien</v>
          </cell>
        </row>
        <row r="27">
          <cell r="T27" t="str">
            <v>EUROPE AND JAPAN - NON-RE-REMIC CMBS</v>
          </cell>
          <cell r="AQ27" t="str">
            <v>Timeshare</v>
          </cell>
        </row>
        <row r="28">
          <cell r="T28" t="str">
            <v>CANADA - NON-RE-REMIC CMBS</v>
          </cell>
          <cell r="AQ28" t="str">
            <v>Tobacco Litigation</v>
          </cell>
        </row>
        <row r="29">
          <cell r="T29" t="str">
            <v>OTHER</v>
          </cell>
          <cell r="AQ29" t="str">
            <v>Franchise Receivables</v>
          </cell>
        </row>
        <row r="30">
          <cell r="AQ30" t="str">
            <v>Mutual Fund Fees</v>
          </cell>
        </row>
        <row r="31">
          <cell r="AQ31" t="str">
            <v>Future Flow Receivables</v>
          </cell>
        </row>
        <row r="32">
          <cell r="AQ32" t="str">
            <v>Natural Resources Receivable</v>
          </cell>
        </row>
        <row r="33">
          <cell r="AQ33" t="str">
            <v>Aerospace and Defense</v>
          </cell>
        </row>
        <row r="34">
          <cell r="AQ34" t="str">
            <v>Automobile Leases</v>
          </cell>
        </row>
        <row r="35">
          <cell r="AQ35" t="str">
            <v>Car Rental Receivable</v>
          </cell>
        </row>
        <row r="36">
          <cell r="AQ36" t="str">
            <v>Childcare Equipment Receivables</v>
          </cell>
        </row>
        <row r="37">
          <cell r="AQ37" t="str">
            <v>Education Equipment Receivables</v>
          </cell>
        </row>
        <row r="38">
          <cell r="AQ38" t="str">
            <v>Trade Receivables</v>
          </cell>
        </row>
        <row r="39">
          <cell r="AQ39" t="str">
            <v>Consumer Loan</v>
          </cell>
        </row>
        <row r="40">
          <cell r="AQ40" t="str">
            <v>CMBS – Fixed Conduit</v>
          </cell>
        </row>
        <row r="41">
          <cell r="AQ41" t="str">
            <v>CMBS – Floating Conduit</v>
          </cell>
        </row>
        <row r="42">
          <cell r="AQ42" t="str">
            <v>REIT – Multifamily &amp; Mobile Home Park</v>
          </cell>
        </row>
        <row r="43">
          <cell r="AQ43" t="str">
            <v>REIT – Retail</v>
          </cell>
        </row>
        <row r="44">
          <cell r="AQ44" t="str">
            <v>REIT – Hospitality</v>
          </cell>
        </row>
        <row r="45">
          <cell r="C45" t="str">
            <v>ABS</v>
          </cell>
          <cell r="AQ45" t="str">
            <v>REIT – Office</v>
          </cell>
        </row>
        <row r="46">
          <cell r="C46" t="str">
            <v>CMBS</v>
          </cell>
          <cell r="AQ46" t="str">
            <v>REIT – Industrial</v>
          </cell>
        </row>
        <row r="47">
          <cell r="C47" t="str">
            <v>Municipal Bonds</v>
          </cell>
          <cell r="AQ47" t="str">
            <v>REIT – Healthcare</v>
          </cell>
        </row>
        <row r="48">
          <cell r="C48" t="str">
            <v>REIT Debt</v>
          </cell>
          <cell r="AQ48" t="str">
            <v>REIT – Warehouse</v>
          </cell>
        </row>
        <row r="49">
          <cell r="AQ49" t="str">
            <v>REIT – Self Storage</v>
          </cell>
        </row>
        <row r="50">
          <cell r="AQ50" t="str">
            <v>REIT – Mixed Use</v>
          </cell>
        </row>
        <row r="51">
          <cell r="AQ51" t="str">
            <v>CMBS – Credit Tenant Lease</v>
          </cell>
        </row>
        <row r="52">
          <cell r="AQ52" t="str">
            <v>CMBS – Large Loan</v>
          </cell>
        </row>
        <row r="53">
          <cell r="AQ53" t="str">
            <v>CMBS – Single Property</v>
          </cell>
        </row>
        <row r="54">
          <cell r="AQ54" t="str">
            <v>CMBS – Single Borrower</v>
          </cell>
        </row>
        <row r="55">
          <cell r="AQ55" t="str">
            <v>Bank Guaranteed ABS</v>
          </cell>
        </row>
        <row r="56">
          <cell r="AQ56" t="str">
            <v>CBO Securities</v>
          </cell>
        </row>
        <row r="57">
          <cell r="AQ57" t="str">
            <v>CLO Securities</v>
          </cell>
        </row>
        <row r="58">
          <cell r="AQ58" t="str">
            <v>Insurance Company Guaranteed ABS</v>
          </cell>
        </row>
        <row r="59">
          <cell r="AQ59" t="str">
            <v>Market Value CDO Securities</v>
          </cell>
        </row>
        <row r="60">
          <cell r="AQ60" t="str">
            <v>Monoline Guaranteed ABS</v>
          </cell>
        </row>
        <row r="61">
          <cell r="AQ61" t="str">
            <v>Risk Transfer ABS</v>
          </cell>
        </row>
        <row r="62">
          <cell r="AQ62" t="str">
            <v>Synthetic CDO Securities</v>
          </cell>
        </row>
        <row r="63">
          <cell r="AQ63" t="str">
            <v>Utility ABS</v>
          </cell>
        </row>
      </sheetData>
      <sheetData sheetId="21" refreshError="1">
        <row r="13">
          <cell r="B13" t="str">
            <v>Aaa</v>
          </cell>
        </row>
        <row r="14">
          <cell r="B14" t="str">
            <v>Aa2</v>
          </cell>
        </row>
        <row r="15">
          <cell r="B15" t="str">
            <v>A2</v>
          </cell>
        </row>
        <row r="16">
          <cell r="B16" t="str">
            <v>Baa2</v>
          </cell>
        </row>
        <row r="17">
          <cell r="B17" t="str">
            <v>Ba3</v>
          </cell>
        </row>
        <row r="18">
          <cell r="B18" t="str">
            <v>NA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able of Contents-GV1"/>
      <sheetName val="Table of Contents-GV2"/>
      <sheetName val="OnePageSummary"/>
      <sheetName val="Memo"/>
      <sheetName val="Sch01"/>
      <sheetName val="Sch02"/>
      <sheetName val="Sch03"/>
      <sheetName val="Sch04"/>
      <sheetName val="Sch05"/>
      <sheetName val="Sch05A"/>
      <sheetName val="Sch06"/>
      <sheetName val="Sch07"/>
      <sheetName val="Sch08"/>
      <sheetName val="Sch08A"/>
      <sheetName val="Sch09"/>
      <sheetName val="Sch10"/>
      <sheetName val="Sch11"/>
      <sheetName val="Sch11A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3"/>
      <sheetName val="Sch24"/>
      <sheetName val="Sch27"/>
      <sheetName val="Sch28"/>
      <sheetName val="Sch30"/>
      <sheetName val="Sch32"/>
      <sheetName val="I_PPCOMPBAL"/>
      <sheetName val="I_CMPI_AB"/>
      <sheetName val="Building in place"/>
      <sheetName val="Ophist"/>
      <sheetName val="Value Assumptions"/>
      <sheetName val="Structur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BUILDING NAME: CITIBANK CENTER</v>
          </cell>
        </row>
        <row r="5">
          <cell r="B5" t="str">
            <v>FOR THE MONTH ENDED AUGUST 31, 2003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Label"/>
      <sheetName val="Instructions"/>
      <sheetName val="Action Plan"/>
      <sheetName val="Status"/>
      <sheetName val="Cover"/>
      <sheetName val="Contents"/>
      <sheetName val="Emmes All"/>
      <sheetName val="Master Services"/>
      <sheetName val="Services Holdings MC 4-23-98"/>
      <sheetName val="Emmes Services"/>
      <sheetName val="Services IC Worksheet"/>
      <sheetName val="Services JE Grid"/>
      <sheetName val="Services Entries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Minority "/>
      <sheetName val="Emmes Invest in LLC"/>
      <sheetName val="Invest in Partnership old"/>
      <sheetName val="Capital WP"/>
      <sheetName val="Members' Equity Reconciliation"/>
      <sheetName val="Services Summary"/>
      <sheetName val="Emmes Summary"/>
      <sheetName val="Comp"/>
      <sheetName val="Prior Qtr"/>
      <sheetName val="Corporate GP Combining"/>
      <sheetName val="Northstar - revised"/>
      <sheetName val="Northstar-old"/>
      <sheetName val="FFE"/>
      <sheetName val="ELIMINATION"/>
      <sheetName val="Emmes Services Flux"/>
      <sheetName val="Emmes Services 9 98"/>
      <sheetName val="Emmes Capital Flux"/>
      <sheetName val="Emmes Capital 9 98"/>
      <sheetName val="Consolidated Interco Reconcil"/>
      <sheetName val="CASH WORKSHEET"/>
      <sheetName val="BS093005"/>
      <sheetName val="BALANCE"/>
      <sheetName val="Opening"/>
      <sheetName val="Trend Comm"/>
      <sheetName val="Main"/>
      <sheetName val="Trend HC"/>
      <sheetName val="Trend MF"/>
      <sheetName val="Tenant Data"/>
      <sheetName val="TIs &amp; LCs"/>
      <sheetName val="ISBSCF"/>
      <sheetName val="DCF"/>
      <sheetName val="Schedule A - REIT III"/>
      <sheetName val="RRL"/>
      <sheetName val="RENT"/>
      <sheetName val="NOTE"/>
      <sheetName val="Model"/>
      <sheetName val="Template"/>
      <sheetName val="Factors"/>
      <sheetName val="BS093006"/>
      <sheetName val="IS093006"/>
      <sheetName val="T-BalanceSheet"/>
      <sheetName val="StandAlne"/>
      <sheetName val="File Admin"/>
      <sheetName val="Sch01"/>
      <sheetName val="Imported MRI TB"/>
      <sheetName val="FS Preparation Procedures"/>
      <sheetName val="WAMFEE TB 09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mt"/>
      <sheetName val="capital"/>
      <sheetName val="cash flow"/>
      <sheetName val="variance"/>
      <sheetName val="cash rec"/>
      <sheetName val="FIXED ASSETS"/>
      <sheetName val="TI"/>
      <sheetName val="Organiz.Costs"/>
      <sheetName val="AR REC"/>
      <sheetName val="Mgmt Rpt JE"/>
      <sheetName val="interest expense"/>
      <sheetName val="Legal fees"/>
      <sheetName val="leasing commissions"/>
      <sheetName val="finacing fees"/>
      <sheetName val="expense accruals"/>
      <sheetName val="ACCRUED &amp; PAYABLES"/>
      <sheetName val="asset mgmt"/>
      <sheetName val="AJE"/>
      <sheetName val="INSURANCE"/>
      <sheetName val="equity"/>
      <sheetName val="other assets"/>
      <sheetName val="DISTRIBUTIONS"/>
      <sheetName val="due to seller"/>
      <sheetName val="BAD DEBT WO"/>
      <sheetName val="Lookup Tables"/>
      <sheetName val="ANNUAL"/>
      <sheetName val="Base Rent"/>
      <sheetName val="Results"/>
      <sheetName val="Emmes &amp; Co"/>
      <sheetName val="Mkt Cap"/>
      <sheetName val="25th St Dashboard"/>
      <sheetName val="Office Detail Download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 LC6 Final Pricing"/>
      <sheetName val="COMM LC6 Servicing Summary"/>
      <sheetName val="Wells Fargo"/>
      <sheetName val="Midland"/>
      <sheetName val="KeyBan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 BS Loan Pivot"/>
      <sheetName val="CDC Subord. Loan Part. Data"/>
      <sheetName val="SocGen Subord. Loan Part. Data"/>
    </sheetNames>
    <sheetDataSet>
      <sheetData sheetId="0"/>
      <sheetData sheetId="1" refreshError="1">
        <row r="6">
          <cell r="B6" t="str">
            <v>11024153</v>
          </cell>
          <cell r="C6" t="str">
            <v>08 CATI</v>
          </cell>
          <cell r="D6" t="str">
            <v>RESIDENCE INN DFW-IRVING</v>
          </cell>
          <cell r="E6" t="str">
            <v>Hospitality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2077152.16</v>
          </cell>
        </row>
        <row r="7">
          <cell r="B7" t="str">
            <v>11024156</v>
          </cell>
          <cell r="C7" t="str">
            <v>08 CATI</v>
          </cell>
          <cell r="D7" t="str">
            <v>RESIDENCE INN-BROWNSVILLE</v>
          </cell>
          <cell r="E7" t="str">
            <v>Hospitality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1872522.88</v>
          </cell>
        </row>
        <row r="8">
          <cell r="B8" t="str">
            <v>32476 Off</v>
          </cell>
          <cell r="C8" t="str">
            <v>08 CATI</v>
          </cell>
          <cell r="D8" t="str">
            <v>Beechlane Apartments</v>
          </cell>
          <cell r="E8" t="str">
            <v>Agency Lending</v>
          </cell>
          <cell r="F8" t="str">
            <v>Fixed</v>
          </cell>
          <cell r="G8" t="str">
            <v>(blank)</v>
          </cell>
          <cell r="H8" t="str">
            <v>USD</v>
          </cell>
          <cell r="I8">
            <v>32125</v>
          </cell>
        </row>
        <row r="9">
          <cell r="B9" t="str">
            <v>32956 Off</v>
          </cell>
          <cell r="C9" t="str">
            <v>08 CATI</v>
          </cell>
          <cell r="D9" t="str">
            <v>Rebelwood Apartments</v>
          </cell>
          <cell r="E9" t="str">
            <v>FHA</v>
          </cell>
          <cell r="F9" t="str">
            <v>Fixed</v>
          </cell>
          <cell r="G9" t="str">
            <v>(blank)</v>
          </cell>
          <cell r="H9" t="str">
            <v>USD</v>
          </cell>
          <cell r="I9">
            <v>191555</v>
          </cell>
        </row>
        <row r="10">
          <cell r="B10" t="str">
            <v>11032997</v>
          </cell>
          <cell r="C10" t="str">
            <v>08 CATI</v>
          </cell>
          <cell r="D10" t="str">
            <v>RESIDENCE INN THOMAS CIR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8237651.7300000004</v>
          </cell>
        </row>
        <row r="11">
          <cell r="B11" t="str">
            <v>11035672</v>
          </cell>
          <cell r="C11" t="str">
            <v>08 CATI</v>
          </cell>
          <cell r="D11" t="str">
            <v>CANDLEWOOD X PORTFOLIO</v>
          </cell>
          <cell r="E11" t="str">
            <v>Hospitality</v>
          </cell>
          <cell r="F11" t="str">
            <v>Floating</v>
          </cell>
          <cell r="G11" t="str">
            <v>1MO LIBOR LAST BUS DAY BLOOMB</v>
          </cell>
          <cell r="H11" t="str">
            <v>USD</v>
          </cell>
          <cell r="I11">
            <v>19242189.399999999</v>
          </cell>
        </row>
        <row r="12">
          <cell r="B12" t="str">
            <v>11037153</v>
          </cell>
          <cell r="C12" t="str">
            <v>08 CATI</v>
          </cell>
          <cell r="D12" t="str">
            <v>COUNTRY CROSSING APTS</v>
          </cell>
          <cell r="E12" t="str">
            <v>Intermediate Finance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2301000</v>
          </cell>
        </row>
        <row r="13">
          <cell r="B13" t="str">
            <v>11037194</v>
          </cell>
          <cell r="C13" t="str">
            <v>08 CATI</v>
          </cell>
          <cell r="D13" t="str">
            <v>COMMERCE OFFICE PARK</v>
          </cell>
          <cell r="E13" t="str">
            <v>CII</v>
          </cell>
          <cell r="F13" t="str">
            <v>Floating</v>
          </cell>
          <cell r="G13" t="str">
            <v>1MO LIBOR LAST BUS DAY BLOOMB</v>
          </cell>
          <cell r="H13" t="str">
            <v>USD</v>
          </cell>
          <cell r="I13">
            <v>15953454</v>
          </cell>
        </row>
        <row r="14">
          <cell r="B14" t="str">
            <v>11037197</v>
          </cell>
          <cell r="C14" t="str">
            <v>08 CATI</v>
          </cell>
          <cell r="D14" t="str">
            <v>Plaza Apartments</v>
          </cell>
          <cell r="E14" t="str">
            <v>Intermediate Finance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5291000</v>
          </cell>
        </row>
        <row r="15">
          <cell r="B15" t="str">
            <v>11038186</v>
          </cell>
          <cell r="C15" t="str">
            <v>08 CATI</v>
          </cell>
          <cell r="D15" t="str">
            <v>DOUBLETREE CLUB</v>
          </cell>
          <cell r="E15" t="str">
            <v>Hospitality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1800000</v>
          </cell>
        </row>
        <row r="16">
          <cell r="B16" t="str">
            <v>11038509</v>
          </cell>
          <cell r="C16" t="str">
            <v>08 CATI</v>
          </cell>
          <cell r="D16" t="str">
            <v>Villa Nova</v>
          </cell>
          <cell r="E16" t="str">
            <v>Intermediate Finance</v>
          </cell>
          <cell r="F16" t="str">
            <v>Floating</v>
          </cell>
          <cell r="G16" t="str">
            <v>3 MO LIB BLM ON 15TH</v>
          </cell>
          <cell r="H16" t="str">
            <v>USD</v>
          </cell>
          <cell r="I16">
            <v>253500</v>
          </cell>
        </row>
        <row r="17">
          <cell r="B17" t="str">
            <v>11038510</v>
          </cell>
          <cell r="C17" t="str">
            <v>08 CATI</v>
          </cell>
          <cell r="D17" t="str">
            <v>WOODMERE APTS</v>
          </cell>
          <cell r="E17" t="str">
            <v>Intermediate Finance</v>
          </cell>
          <cell r="F17" t="str">
            <v>Floating</v>
          </cell>
          <cell r="G17" t="str">
            <v>3 MO LIB BLM ON 15TH</v>
          </cell>
          <cell r="H17" t="str">
            <v>USD</v>
          </cell>
          <cell r="I17">
            <v>222300</v>
          </cell>
        </row>
        <row r="18">
          <cell r="B18" t="str">
            <v>11038605</v>
          </cell>
          <cell r="C18" t="str">
            <v>08 CATI</v>
          </cell>
          <cell r="D18" t="str">
            <v>River Bend Village</v>
          </cell>
          <cell r="E18" t="str">
            <v>Intermediate Finance</v>
          </cell>
          <cell r="F18" t="str">
            <v>Floating</v>
          </cell>
          <cell r="G18" t="str">
            <v>3MO LIBOR BLOOMBERG</v>
          </cell>
          <cell r="H18" t="str">
            <v>USD</v>
          </cell>
          <cell r="I18">
            <v>396500</v>
          </cell>
        </row>
        <row r="19">
          <cell r="B19" t="str">
            <v>11039475</v>
          </cell>
          <cell r="C19" t="str">
            <v>08 CATI</v>
          </cell>
          <cell r="D19" t="str">
            <v>Pleasant Ridge Apartments</v>
          </cell>
          <cell r="E19" t="str">
            <v>Intermediate Finance</v>
          </cell>
          <cell r="F19" t="str">
            <v>Floating</v>
          </cell>
          <cell r="G19" t="str">
            <v>1 MO LIBOR WSJ 2 B DAY PRIOR</v>
          </cell>
          <cell r="H19" t="str">
            <v>USD</v>
          </cell>
          <cell r="I19">
            <v>552500</v>
          </cell>
        </row>
        <row r="20">
          <cell r="B20" t="str">
            <v>11039476</v>
          </cell>
          <cell r="C20" t="str">
            <v>08 CATI</v>
          </cell>
          <cell r="D20" t="str">
            <v>BENT TREE I</v>
          </cell>
          <cell r="E20" t="str">
            <v>Intermediate Finance</v>
          </cell>
          <cell r="F20" t="str">
            <v>Floating</v>
          </cell>
          <cell r="G20" t="str">
            <v>1 MO LIBOR WSJ 2 B DAY PRIOR</v>
          </cell>
          <cell r="H20" t="str">
            <v>USD</v>
          </cell>
          <cell r="I20">
            <v>1062500</v>
          </cell>
        </row>
        <row r="21">
          <cell r="B21" t="str">
            <v>11039564</v>
          </cell>
          <cell r="C21" t="str">
            <v>08 CATI</v>
          </cell>
          <cell r="D21" t="str">
            <v>Whitehall GROUP A-3</v>
          </cell>
          <cell r="E21" t="str">
            <v>Intermediate Finance</v>
          </cell>
          <cell r="F21" t="str">
            <v>Floating</v>
          </cell>
          <cell r="G21" t="str">
            <v>1 MO LIBOR 2 BUS DAY PRIOR 1ST</v>
          </cell>
          <cell r="H21" t="str">
            <v>USD</v>
          </cell>
          <cell r="I21">
            <v>9089623.5999999996</v>
          </cell>
        </row>
        <row r="22">
          <cell r="B22" t="str">
            <v>11039565</v>
          </cell>
          <cell r="C22" t="str">
            <v>08 CATI</v>
          </cell>
          <cell r="D22" t="str">
            <v xml:space="preserve"> Whitehall GROUP A-2</v>
          </cell>
          <cell r="E22" t="str">
            <v>Intermediate Finance</v>
          </cell>
          <cell r="F22" t="str">
            <v>Floating</v>
          </cell>
          <cell r="G22" t="str">
            <v>1 MO LIBOR 2 BUS DAY PRIOR 1ST</v>
          </cell>
          <cell r="H22" t="str">
            <v>USD</v>
          </cell>
          <cell r="I22">
            <v>10184471.199999999</v>
          </cell>
        </row>
        <row r="23">
          <cell r="B23" t="str">
            <v>11039566</v>
          </cell>
          <cell r="C23" t="str">
            <v>08 CATI</v>
          </cell>
          <cell r="D23" t="str">
            <v xml:space="preserve"> Whitehall GROUP B</v>
          </cell>
          <cell r="E23" t="str">
            <v>Intermediate Finance</v>
          </cell>
          <cell r="F23" t="str">
            <v>Floating</v>
          </cell>
          <cell r="G23" t="str">
            <v>1 MO LIBOR 2 BUS DAY PRIOR 1ST</v>
          </cell>
          <cell r="H23" t="str">
            <v>USD</v>
          </cell>
          <cell r="I23">
            <v>4400000</v>
          </cell>
        </row>
        <row r="24">
          <cell r="B24" t="str">
            <v>40583 Off</v>
          </cell>
          <cell r="C24" t="str">
            <v>08 CATI</v>
          </cell>
          <cell r="D24" t="str">
            <v>Alta at Deerwood Apartments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3188000</v>
          </cell>
        </row>
        <row r="25">
          <cell r="B25" t="str">
            <v>991092023</v>
          </cell>
          <cell r="C25" t="str">
            <v>08 CATI</v>
          </cell>
          <cell r="D25" t="str">
            <v>Cottages of Hastings</v>
          </cell>
          <cell r="E25" t="str">
            <v>GMACCH-CC (Excl. Paramount)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221096.58</v>
          </cell>
        </row>
        <row r="26">
          <cell r="B26" t="str">
            <v>991092026</v>
          </cell>
          <cell r="C26" t="str">
            <v>08 CATI</v>
          </cell>
          <cell r="D26" t="str">
            <v>Concord Pointe</v>
          </cell>
          <cell r="E26" t="str">
            <v>GMACCH-CC (Excl. Paramount)</v>
          </cell>
          <cell r="F26" t="str">
            <v>Fixed</v>
          </cell>
          <cell r="G26" t="str">
            <v>(blank)</v>
          </cell>
          <cell r="H26" t="str">
            <v>USD</v>
          </cell>
          <cell r="I26">
            <v>661340.17000000004</v>
          </cell>
        </row>
        <row r="27">
          <cell r="B27" t="str">
            <v>NFS-00168 Off</v>
          </cell>
          <cell r="C27" t="str">
            <v>08 CATI</v>
          </cell>
          <cell r="D27" t="str">
            <v>1700 CALIFORNIA STREET</v>
          </cell>
          <cell r="E27" t="str">
            <v>GMACCH-CC (Excl. Paramount)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10038647.68</v>
          </cell>
        </row>
        <row r="28">
          <cell r="B28" t="str">
            <v>98-1087523</v>
          </cell>
          <cell r="C28" t="str">
            <v>08 CATI</v>
          </cell>
          <cell r="D28" t="str">
            <v>Pm Preferred Storage</v>
          </cell>
          <cell r="E28" t="str">
            <v>Unknown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97000000</v>
          </cell>
        </row>
      </sheetData>
      <sheetData sheetId="2" refreshError="1">
        <row r="6">
          <cell r="B6" t="str">
            <v>11016345</v>
          </cell>
          <cell r="C6" t="str">
            <v>08 CATI</v>
          </cell>
          <cell r="D6" t="str">
            <v>SHALOM NURSING HOME</v>
          </cell>
          <cell r="E6" t="str">
            <v>Healthcare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950860.25</v>
          </cell>
        </row>
        <row r="7">
          <cell r="B7" t="str">
            <v>11017181</v>
          </cell>
          <cell r="C7" t="str">
            <v>08 CATI</v>
          </cell>
          <cell r="D7" t="str">
            <v>OAKS OF KISSIMMEE</v>
          </cell>
          <cell r="E7" t="str">
            <v>Healthcare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704548.4</v>
          </cell>
        </row>
        <row r="8">
          <cell r="B8" t="str">
            <v>11017296</v>
          </cell>
          <cell r="C8" t="str">
            <v>08 CATI</v>
          </cell>
          <cell r="D8" t="str">
            <v>WILLIAMSBURG HEALTH AND REHAB</v>
          </cell>
          <cell r="E8" t="str">
            <v>Healthcare</v>
          </cell>
          <cell r="F8" t="str">
            <v>Floating</v>
          </cell>
          <cell r="G8" t="str">
            <v>1MO LIBOR LAST BUS DAY BLOOMB</v>
          </cell>
          <cell r="H8" t="str">
            <v>USD</v>
          </cell>
          <cell r="I8">
            <v>1039912.57</v>
          </cell>
        </row>
        <row r="9">
          <cell r="B9" t="str">
            <v>11017873</v>
          </cell>
          <cell r="C9" t="str">
            <v>08 CATI</v>
          </cell>
          <cell r="D9" t="str">
            <v>BRANDYWINE SENIOR CARE OF M</v>
          </cell>
          <cell r="E9" t="str">
            <v>Healthcare</v>
          </cell>
          <cell r="F9" t="str">
            <v>Floating</v>
          </cell>
          <cell r="G9" t="str">
            <v>1MO LIBOR LAST BUS DAY BLOOMB</v>
          </cell>
          <cell r="H9" t="str">
            <v>USD</v>
          </cell>
          <cell r="I9">
            <v>2400000</v>
          </cell>
        </row>
        <row r="10">
          <cell r="B10" t="str">
            <v>61017875</v>
          </cell>
          <cell r="C10" t="str">
            <v>08 CATI</v>
          </cell>
          <cell r="D10" t="str">
            <v>TOWNE PLACE ANNAPOLIS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1085850.3999999999</v>
          </cell>
        </row>
        <row r="11">
          <cell r="B11" t="str">
            <v>11017876</v>
          </cell>
          <cell r="C11" t="str">
            <v>08 CATI</v>
          </cell>
          <cell r="D11" t="str">
            <v>FORSGATE VILLAS</v>
          </cell>
          <cell r="E11" t="str">
            <v>Healthcare</v>
          </cell>
          <cell r="F11" t="str">
            <v>Floating</v>
          </cell>
          <cell r="G11" t="str">
            <v>1 MO LIBOR-WSJ-PUBLISH 1ST MTH</v>
          </cell>
          <cell r="H11" t="str">
            <v>USD</v>
          </cell>
          <cell r="I11">
            <v>2134962.75</v>
          </cell>
        </row>
        <row r="12">
          <cell r="B12" t="str">
            <v>11018099</v>
          </cell>
          <cell r="C12" t="str">
            <v>08 CATI</v>
          </cell>
          <cell r="D12" t="str">
            <v>MCKENZIE NURSING</v>
          </cell>
          <cell r="E12" t="str">
            <v>Healthcare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1876532.8</v>
          </cell>
        </row>
        <row r="13">
          <cell r="B13" t="str">
            <v>11020973</v>
          </cell>
          <cell r="C13" t="str">
            <v>08 CATI</v>
          </cell>
          <cell r="D13" t="str">
            <v>PRESTIGE VISALIA INCREASE</v>
          </cell>
          <cell r="E13" t="str">
            <v>Healthcare</v>
          </cell>
          <cell r="F13" t="str">
            <v>Fixed</v>
          </cell>
          <cell r="G13" t="str">
            <v>(blank)</v>
          </cell>
          <cell r="H13" t="str">
            <v>USD</v>
          </cell>
          <cell r="I13">
            <v>-1126.8800000000001</v>
          </cell>
        </row>
        <row r="14">
          <cell r="B14" t="str">
            <v>11021722</v>
          </cell>
          <cell r="C14" t="str">
            <v>08 CATI</v>
          </cell>
          <cell r="D14" t="str">
            <v>PARK CLUB OF OAKRIDGE</v>
          </cell>
          <cell r="E14" t="str">
            <v>Healthcare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1137600</v>
          </cell>
        </row>
        <row r="15">
          <cell r="B15" t="str">
            <v>11021724</v>
          </cell>
          <cell r="C15" t="str">
            <v>08 CATI</v>
          </cell>
          <cell r="D15" t="str">
            <v>RIDGEWIND EMERITUS</v>
          </cell>
          <cell r="E15" t="str">
            <v>Healthcare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770400</v>
          </cell>
        </row>
        <row r="16">
          <cell r="B16" t="str">
            <v>11021844</v>
          </cell>
          <cell r="C16" t="str">
            <v>08 CATI</v>
          </cell>
          <cell r="D16" t="str">
            <v>HARVARD SQUARE</v>
          </cell>
          <cell r="E16" t="str">
            <v>Healthcare</v>
          </cell>
          <cell r="F16" t="str">
            <v>Floating</v>
          </cell>
          <cell r="G16" t="str">
            <v>1MO LIBOR LAST BUS DAY BLOOMB</v>
          </cell>
          <cell r="H16" t="str">
            <v>USD</v>
          </cell>
          <cell r="I16">
            <v>2068671</v>
          </cell>
        </row>
        <row r="17">
          <cell r="B17" t="str">
            <v>11022602</v>
          </cell>
          <cell r="C17" t="str">
            <v>08 CATI</v>
          </cell>
          <cell r="D17" t="str">
            <v>BRANDYWINE HAVERFORD</v>
          </cell>
          <cell r="E17" t="str">
            <v>Healthcare</v>
          </cell>
          <cell r="F17" t="str">
            <v>Floating</v>
          </cell>
          <cell r="G17" t="str">
            <v>1MO LIBOR LAST BUS DAY BLOOMB</v>
          </cell>
          <cell r="H17" t="str">
            <v>USD</v>
          </cell>
          <cell r="I17">
            <v>2101600</v>
          </cell>
        </row>
        <row r="18">
          <cell r="B18" t="str">
            <v>11023031</v>
          </cell>
          <cell r="C18" t="str">
            <v>08 CATI</v>
          </cell>
          <cell r="D18" t="str">
            <v>HEARTHSTONE LORAIN</v>
          </cell>
          <cell r="E18" t="str">
            <v>Healthcare</v>
          </cell>
          <cell r="F18" t="str">
            <v>Floating</v>
          </cell>
          <cell r="G18" t="str">
            <v>1MO LIBOR LAST BUS DAY BLOOMB</v>
          </cell>
          <cell r="H18" t="str">
            <v>USD</v>
          </cell>
          <cell r="I18">
            <v>1098003.8799999999</v>
          </cell>
        </row>
        <row r="19">
          <cell r="B19" t="str">
            <v>11027310</v>
          </cell>
          <cell r="C19" t="str">
            <v>08 CATI</v>
          </cell>
          <cell r="D19" t="str">
            <v>MADISON SQUARE</v>
          </cell>
          <cell r="E19" t="str">
            <v>Intermediate Finance</v>
          </cell>
          <cell r="F19" t="str">
            <v>Floating</v>
          </cell>
          <cell r="G19" t="str">
            <v>1MO LIBOR LAST BUS DAY BLOOMB</v>
          </cell>
          <cell r="H19" t="str">
            <v>USD</v>
          </cell>
          <cell r="I19">
            <v>3460000</v>
          </cell>
        </row>
        <row r="20">
          <cell r="B20" t="str">
            <v>11028469</v>
          </cell>
          <cell r="C20" t="str">
            <v>08 CATI</v>
          </cell>
          <cell r="D20" t="str">
            <v>ALTA MESA NURSING CENTER</v>
          </cell>
          <cell r="E20" t="str">
            <v>Healthcare</v>
          </cell>
          <cell r="F20" t="str">
            <v>Floating</v>
          </cell>
          <cell r="G20" t="str">
            <v>1MO LIBOR LAST BUS DAY BLOOMB</v>
          </cell>
          <cell r="H20" t="str">
            <v>USD</v>
          </cell>
          <cell r="I20">
            <v>636619.37</v>
          </cell>
        </row>
        <row r="21">
          <cell r="B21" t="str">
            <v>11028577</v>
          </cell>
          <cell r="C21" t="str">
            <v>08 CATI</v>
          </cell>
          <cell r="D21" t="str">
            <v>WAMPANOAG PLA</v>
          </cell>
          <cell r="E21" t="str">
            <v>Intermediate Finance</v>
          </cell>
          <cell r="F21" t="str">
            <v>Floating</v>
          </cell>
          <cell r="G21" t="str">
            <v>1MO LIBOR LAST BUS DAY BLOOMB</v>
          </cell>
          <cell r="H21" t="str">
            <v>USD</v>
          </cell>
          <cell r="I21">
            <v>-0.01</v>
          </cell>
        </row>
        <row r="22">
          <cell r="B22" t="str">
            <v>11029670</v>
          </cell>
          <cell r="C22" t="str">
            <v>08 CATI</v>
          </cell>
          <cell r="D22" t="str">
            <v>BRADLEY PLAZA</v>
          </cell>
          <cell r="E22" t="str">
            <v>Intermediate Finance</v>
          </cell>
          <cell r="F22" t="str">
            <v>Floating</v>
          </cell>
          <cell r="G22" t="str">
            <v>1MO LIBOR LAST BUS DAY BLOOMB</v>
          </cell>
          <cell r="H22" t="str">
            <v>USD</v>
          </cell>
          <cell r="I22">
            <v>2040585.46</v>
          </cell>
        </row>
        <row r="23">
          <cell r="B23" t="str">
            <v>11030719</v>
          </cell>
          <cell r="C23" t="str">
            <v>08 CATI</v>
          </cell>
          <cell r="D23" t="str">
            <v>COUNTRYSIDE VILLAGE APTS</v>
          </cell>
          <cell r="E23" t="str">
            <v>CII</v>
          </cell>
          <cell r="F23" t="str">
            <v>Fixed</v>
          </cell>
          <cell r="G23" t="str">
            <v>(blank)</v>
          </cell>
          <cell r="H23" t="str">
            <v>USD</v>
          </cell>
          <cell r="I23">
            <v>473094.94</v>
          </cell>
        </row>
        <row r="24">
          <cell r="B24" t="str">
            <v>11031273</v>
          </cell>
          <cell r="C24" t="str">
            <v>08 CATI</v>
          </cell>
          <cell r="D24" t="str">
            <v>ENCLAVE AT WILLOWBROOK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1710000</v>
          </cell>
        </row>
        <row r="25">
          <cell r="B25" t="str">
            <v>11031397</v>
          </cell>
          <cell r="C25" t="str">
            <v>08 CATI</v>
          </cell>
          <cell r="D25" t="str">
            <v>COLONNADE SC BEAUMONT</v>
          </cell>
          <cell r="E25" t="str">
            <v>CII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801611.62</v>
          </cell>
        </row>
        <row r="26">
          <cell r="B26" t="str">
            <v>11031443</v>
          </cell>
          <cell r="C26" t="str">
            <v>08 CATI</v>
          </cell>
          <cell r="D26" t="str">
            <v>SUNTREE GARDEN APTS</v>
          </cell>
          <cell r="E26" t="str">
            <v>Intermediate Finance</v>
          </cell>
          <cell r="F26" t="str">
            <v>Floating</v>
          </cell>
          <cell r="G26" t="str">
            <v>1MO LIBOR LAST BUS DAY BLOOMB</v>
          </cell>
          <cell r="H26" t="str">
            <v>USD</v>
          </cell>
          <cell r="I26">
            <v>3160000</v>
          </cell>
        </row>
        <row r="27">
          <cell r="B27" t="str">
            <v>11031684</v>
          </cell>
          <cell r="C27" t="str">
            <v>08 CATI</v>
          </cell>
          <cell r="D27" t="str">
            <v>RICHBORO PLAZA SHOPPING CTR</v>
          </cell>
          <cell r="E27" t="str">
            <v>CII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1240000</v>
          </cell>
        </row>
        <row r="28">
          <cell r="B28" t="str">
            <v>11033055</v>
          </cell>
          <cell r="C28" t="str">
            <v>08 CATI</v>
          </cell>
          <cell r="D28" t="str">
            <v>HOLLEY COURT</v>
          </cell>
          <cell r="E28" t="str">
            <v>Healthcare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2560273.6</v>
          </cell>
        </row>
        <row r="29">
          <cell r="B29" t="str">
            <v>11033462</v>
          </cell>
          <cell r="C29" t="str">
            <v>08 CATI</v>
          </cell>
          <cell r="D29" t="str">
            <v>JEFFERSON ON CENTRAL</v>
          </cell>
          <cell r="E29" t="str">
            <v>Intermediate Finance</v>
          </cell>
          <cell r="F29" t="str">
            <v>Floating</v>
          </cell>
          <cell r="G29" t="str">
            <v>1MO LIBOR LAST BUS DAY BLOOMB</v>
          </cell>
          <cell r="H29" t="str">
            <v>USD</v>
          </cell>
          <cell r="I29">
            <v>6350000</v>
          </cell>
        </row>
        <row r="30">
          <cell r="B30" t="str">
            <v>33691</v>
          </cell>
          <cell r="C30" t="str">
            <v>08 CATI</v>
          </cell>
          <cell r="D30" t="str">
            <v>TIMBERS APTS CYPRESS PT</v>
          </cell>
          <cell r="E30" t="str">
            <v>Construction</v>
          </cell>
          <cell r="F30" t="str">
            <v>Floating</v>
          </cell>
          <cell r="G30" t="str">
            <v>1MO LIBOR LAST BUS DAY BLOOMB</v>
          </cell>
          <cell r="H30" t="str">
            <v>USD</v>
          </cell>
          <cell r="I30">
            <v>1133068</v>
          </cell>
        </row>
        <row r="31">
          <cell r="B31" t="str">
            <v>11035165</v>
          </cell>
          <cell r="C31" t="str">
            <v>08 CATI</v>
          </cell>
          <cell r="D31" t="str">
            <v>CHURCHHILL ON THE PARK</v>
          </cell>
          <cell r="E31" t="str">
            <v>Intermediate Finance</v>
          </cell>
          <cell r="F31" t="str">
            <v>Floating</v>
          </cell>
          <cell r="G31" t="str">
            <v>1MO LIBOR LAST BUS DAY BLOOMB</v>
          </cell>
          <cell r="H31" t="str">
            <v>USD</v>
          </cell>
          <cell r="I31">
            <v>10000000</v>
          </cell>
        </row>
        <row r="32">
          <cell r="B32" t="str">
            <v>11035240</v>
          </cell>
          <cell r="C32" t="str">
            <v>08 CATI</v>
          </cell>
          <cell r="D32" t="str">
            <v>LODGE AT BAYBROOK APTS</v>
          </cell>
          <cell r="E32" t="str">
            <v>Intermediate Finance</v>
          </cell>
          <cell r="F32" t="str">
            <v>Floating</v>
          </cell>
          <cell r="G32" t="str">
            <v>1MO LIBOR LAST BUS DAY BLOOMB</v>
          </cell>
          <cell r="H32" t="str">
            <v>USD</v>
          </cell>
          <cell r="I32">
            <v>3700000</v>
          </cell>
        </row>
        <row r="33">
          <cell r="B33" t="str">
            <v>11035352</v>
          </cell>
          <cell r="C33" t="str">
            <v>08 CATI</v>
          </cell>
          <cell r="D33" t="str">
            <v>HARTMAN PORTFOLIO</v>
          </cell>
          <cell r="E33" t="str">
            <v>CII</v>
          </cell>
          <cell r="F33" t="str">
            <v>Floating</v>
          </cell>
          <cell r="G33" t="str">
            <v>1MO LIBOR LAST BUS DAY BLOOMB</v>
          </cell>
          <cell r="H33" t="str">
            <v>USD</v>
          </cell>
          <cell r="I33">
            <v>18660000</v>
          </cell>
        </row>
        <row r="34">
          <cell r="B34" t="str">
            <v>11035386</v>
          </cell>
          <cell r="C34" t="str">
            <v>08 CATI</v>
          </cell>
          <cell r="D34" t="str">
            <v>LIFECARE CENTER SAN GABRIEL</v>
          </cell>
          <cell r="E34" t="str">
            <v>Healthcare</v>
          </cell>
          <cell r="F34" t="str">
            <v>Floating</v>
          </cell>
          <cell r="G34" t="str">
            <v>1MO LIBOR LAST BUS DAY BLOOMB</v>
          </cell>
          <cell r="H34" t="str">
            <v>USD</v>
          </cell>
          <cell r="I34">
            <v>1552000</v>
          </cell>
        </row>
        <row r="35">
          <cell r="B35" t="str">
            <v>11035454</v>
          </cell>
          <cell r="C35" t="str">
            <v>08 CATI</v>
          </cell>
          <cell r="D35" t="str">
            <v>OASIS PLAZA APTS</v>
          </cell>
          <cell r="E35" t="str">
            <v>CII</v>
          </cell>
          <cell r="F35" t="str">
            <v>Floating</v>
          </cell>
          <cell r="G35" t="str">
            <v>1MO LIBOR LAST BUS DAY BLOOMB</v>
          </cell>
          <cell r="H35" t="str">
            <v>USD</v>
          </cell>
          <cell r="I35">
            <v>2260000</v>
          </cell>
        </row>
        <row r="36">
          <cell r="B36" t="str">
            <v>11035549</v>
          </cell>
          <cell r="C36" t="str">
            <v>08 CATI</v>
          </cell>
          <cell r="D36" t="str">
            <v>SUNRISE OF PACIFIC PALISADES</v>
          </cell>
          <cell r="E36" t="str">
            <v>Healthcare</v>
          </cell>
          <cell r="F36" t="str">
            <v>Floating</v>
          </cell>
          <cell r="G36" t="str">
            <v>1MO LIBOR LAST BUS DAY BLOOMB</v>
          </cell>
          <cell r="H36" t="str">
            <v>USD</v>
          </cell>
          <cell r="I36">
            <v>1900000</v>
          </cell>
        </row>
        <row r="37">
          <cell r="B37" t="str">
            <v>11035637</v>
          </cell>
          <cell r="C37" t="str">
            <v>08 CATI</v>
          </cell>
          <cell r="D37" t="str">
            <v>DEERBROOK PLAZA</v>
          </cell>
          <cell r="E37" t="str">
            <v>CII</v>
          </cell>
          <cell r="F37" t="str">
            <v>Fixed</v>
          </cell>
          <cell r="G37" t="str">
            <v>(blank)</v>
          </cell>
          <cell r="H37" t="str">
            <v>USD</v>
          </cell>
          <cell r="I37">
            <v>2800000</v>
          </cell>
        </row>
        <row r="38">
          <cell r="B38" t="str">
            <v>11035685</v>
          </cell>
          <cell r="C38" t="str">
            <v>08 CATI</v>
          </cell>
          <cell r="D38" t="str">
            <v>COLONIAL PARK</v>
          </cell>
          <cell r="E38" t="str">
            <v>Healthcare</v>
          </cell>
          <cell r="F38" t="str">
            <v>Floating</v>
          </cell>
          <cell r="G38" t="str">
            <v>1MO LIBOR LAST BUS DAY BLOOMB</v>
          </cell>
          <cell r="H38" t="str">
            <v>USD</v>
          </cell>
          <cell r="I38">
            <v>1309600</v>
          </cell>
        </row>
        <row r="39">
          <cell r="B39" t="str">
            <v>11035686</v>
          </cell>
          <cell r="C39" t="str">
            <v>08 CATI</v>
          </cell>
          <cell r="D39" t="str">
            <v>ELMBROOK</v>
          </cell>
          <cell r="E39" t="str">
            <v>Healthcare</v>
          </cell>
          <cell r="F39" t="str">
            <v>Floating</v>
          </cell>
          <cell r="G39" t="str">
            <v>1MO LIBOR LAST BUS DAY BLOOMB</v>
          </cell>
          <cell r="H39" t="str">
            <v>USD</v>
          </cell>
          <cell r="I39">
            <v>935200</v>
          </cell>
        </row>
        <row r="40">
          <cell r="B40" t="str">
            <v>11035687</v>
          </cell>
          <cell r="C40" t="str">
            <v>08 CATI</v>
          </cell>
          <cell r="D40" t="str">
            <v>FAIRHAVEN ESTATES</v>
          </cell>
          <cell r="E40" t="str">
            <v>Healthcare</v>
          </cell>
          <cell r="F40" t="str">
            <v>Floating</v>
          </cell>
          <cell r="G40" t="str">
            <v>1MO LIBOR LAST BUS DAY BLOOMB</v>
          </cell>
          <cell r="H40" t="str">
            <v>USD</v>
          </cell>
          <cell r="I40">
            <v>637600</v>
          </cell>
        </row>
        <row r="41">
          <cell r="B41" t="str">
            <v>11035688</v>
          </cell>
          <cell r="C41" t="str">
            <v>08 CATI</v>
          </cell>
          <cell r="D41" t="str">
            <v>HEARTHSTONE</v>
          </cell>
          <cell r="E41" t="str">
            <v>Healthcare</v>
          </cell>
          <cell r="F41" t="str">
            <v>Floating</v>
          </cell>
          <cell r="G41" t="str">
            <v>1MO LIBOR LAST BUS DAY BLOOMB</v>
          </cell>
          <cell r="H41" t="str">
            <v>USD</v>
          </cell>
          <cell r="I41">
            <v>1021260.17</v>
          </cell>
        </row>
        <row r="42">
          <cell r="B42" t="str">
            <v>11035689</v>
          </cell>
          <cell r="C42" t="str">
            <v>08 CATI</v>
          </cell>
          <cell r="D42" t="str">
            <v>PINES OF TEWKSBURY</v>
          </cell>
          <cell r="E42" t="str">
            <v>Healthcare</v>
          </cell>
          <cell r="F42" t="str">
            <v>Floating</v>
          </cell>
          <cell r="G42" t="str">
            <v>1MO LIBOR LAST BUS DAY BLOOMB</v>
          </cell>
          <cell r="H42" t="str">
            <v>USD</v>
          </cell>
          <cell r="I42">
            <v>929600</v>
          </cell>
        </row>
        <row r="43">
          <cell r="B43" t="str">
            <v>11035692</v>
          </cell>
          <cell r="C43" t="str">
            <v>08 CATI</v>
          </cell>
          <cell r="D43" t="str">
            <v>GENTRY'S WALK APTS</v>
          </cell>
          <cell r="E43" t="str">
            <v>Intermediate Finance</v>
          </cell>
          <cell r="F43" t="str">
            <v>Floating</v>
          </cell>
          <cell r="G43" t="str">
            <v>1MO LIBOR LAST BUS DAY BLOOMB</v>
          </cell>
          <cell r="H43" t="str">
            <v>USD</v>
          </cell>
          <cell r="I43">
            <v>2530000</v>
          </cell>
        </row>
        <row r="44">
          <cell r="B44" t="str">
            <v>11035900</v>
          </cell>
          <cell r="C44" t="str">
            <v>08 CATI</v>
          </cell>
          <cell r="D44" t="str">
            <v>HILLCREST GOLDEN CREEK</v>
          </cell>
          <cell r="E44" t="str">
            <v>Healthcare</v>
          </cell>
          <cell r="F44" t="str">
            <v>Floating</v>
          </cell>
          <cell r="G44" t="str">
            <v>1MO LIBOR LAST BUS DAY BLOOMB</v>
          </cell>
          <cell r="H44" t="str">
            <v>USD</v>
          </cell>
          <cell r="I44">
            <v>8000000.0499999998</v>
          </cell>
        </row>
        <row r="45">
          <cell r="B45" t="str">
            <v>11035925</v>
          </cell>
          <cell r="C45" t="str">
            <v>08 CATI</v>
          </cell>
          <cell r="D45" t="str">
            <v>500 NORTH CENTRAL</v>
          </cell>
          <cell r="E45" t="str">
            <v>CII</v>
          </cell>
          <cell r="F45" t="str">
            <v>Floating</v>
          </cell>
          <cell r="G45" t="str">
            <v>1MO LIBOR LAST BUS DAY BLOOMB</v>
          </cell>
          <cell r="H45" t="str">
            <v>USD</v>
          </cell>
          <cell r="I45">
            <v>2000000</v>
          </cell>
        </row>
        <row r="46">
          <cell r="B46" t="str">
            <v>11036031</v>
          </cell>
          <cell r="C46" t="str">
            <v>08 CATI</v>
          </cell>
          <cell r="D46" t="str">
            <v>FAIRWAY PRESERVE APTS</v>
          </cell>
          <cell r="E46" t="str">
            <v>CII</v>
          </cell>
          <cell r="F46" t="str">
            <v>Fixed</v>
          </cell>
          <cell r="G46" t="str">
            <v>(blank)</v>
          </cell>
          <cell r="H46" t="str">
            <v>USD</v>
          </cell>
          <cell r="I46">
            <v>5860000</v>
          </cell>
        </row>
        <row r="47">
          <cell r="B47" t="str">
            <v>11036129</v>
          </cell>
          <cell r="C47" t="str">
            <v>08 CATI</v>
          </cell>
          <cell r="D47" t="str">
            <v>WATERFRONT HILTON</v>
          </cell>
          <cell r="E47" t="str">
            <v>Hospitality</v>
          </cell>
          <cell r="F47" t="str">
            <v>Floating</v>
          </cell>
          <cell r="G47" t="str">
            <v>1MO LIBOR LAST BUS DAY BLOOMB</v>
          </cell>
          <cell r="H47" t="str">
            <v>USD</v>
          </cell>
          <cell r="I47">
            <v>5530000</v>
          </cell>
        </row>
        <row r="48">
          <cell r="B48" t="str">
            <v>11036208</v>
          </cell>
          <cell r="C48" t="str">
            <v>08 CATI</v>
          </cell>
          <cell r="D48" t="str">
            <v>WESTRIDGE AT HILLTOP</v>
          </cell>
          <cell r="E48" t="str">
            <v>Intermediate Finance</v>
          </cell>
          <cell r="F48" t="str">
            <v>Floating</v>
          </cell>
          <cell r="G48" t="str">
            <v>1MO LIBOR LAST BUS DAY BLOOMB</v>
          </cell>
          <cell r="H48" t="str">
            <v>USD</v>
          </cell>
          <cell r="I48">
            <v>5000000.0599999996</v>
          </cell>
        </row>
        <row r="49">
          <cell r="B49" t="str">
            <v>11036253</v>
          </cell>
          <cell r="C49" t="str">
            <v>08 CATI</v>
          </cell>
          <cell r="D49" t="str">
            <v>SHERATON WORLD</v>
          </cell>
          <cell r="E49" t="str">
            <v>Hospitality</v>
          </cell>
          <cell r="F49" t="str">
            <v>Floating</v>
          </cell>
          <cell r="G49" t="str">
            <v>1 MO LIBOR 2 BUS DAY PRIOR 1ST</v>
          </cell>
          <cell r="H49" t="str">
            <v>USD</v>
          </cell>
          <cell r="I49">
            <v>13000000</v>
          </cell>
        </row>
        <row r="50">
          <cell r="B50" t="str">
            <v>11036383</v>
          </cell>
          <cell r="C50" t="str">
            <v>08 CATI</v>
          </cell>
          <cell r="D50" t="str">
            <v>TOWN AND COUNTRY APTS</v>
          </cell>
          <cell r="E50" t="str">
            <v>CII</v>
          </cell>
          <cell r="F50" t="str">
            <v>Floating</v>
          </cell>
          <cell r="G50" t="str">
            <v>1MO LIBOR LAST BUS DAY BLOOMB</v>
          </cell>
          <cell r="H50" t="str">
            <v>USD</v>
          </cell>
          <cell r="I50">
            <v>8400000</v>
          </cell>
        </row>
        <row r="51">
          <cell r="B51" t="str">
            <v>11036399</v>
          </cell>
          <cell r="C51" t="str">
            <v>08 CATI</v>
          </cell>
          <cell r="D51" t="str">
            <v>ARS SANTA CATALINA</v>
          </cell>
          <cell r="E51" t="str">
            <v>Healthcare</v>
          </cell>
          <cell r="F51" t="str">
            <v>Floating</v>
          </cell>
          <cell r="G51" t="str">
            <v>1MO LIBOR LAST BUS DAY BLOOMB</v>
          </cell>
          <cell r="H51" t="str">
            <v>USD</v>
          </cell>
          <cell r="I51">
            <v>3700000</v>
          </cell>
        </row>
        <row r="52">
          <cell r="B52" t="str">
            <v>11036527</v>
          </cell>
          <cell r="C52" t="str">
            <v>08 CATI</v>
          </cell>
          <cell r="D52" t="str">
            <v>SETTLERS PARK</v>
          </cell>
          <cell r="E52" t="str">
            <v>Healthcare</v>
          </cell>
          <cell r="F52" t="str">
            <v>Floating</v>
          </cell>
          <cell r="G52" t="str">
            <v>1MO LIBOR LAST BUS DAY BLOOMB</v>
          </cell>
          <cell r="H52" t="str">
            <v>USD</v>
          </cell>
          <cell r="I52">
            <v>838476.85</v>
          </cell>
        </row>
        <row r="53">
          <cell r="B53" t="str">
            <v>11036553</v>
          </cell>
          <cell r="C53" t="str">
            <v>08 CATI</v>
          </cell>
          <cell r="D53" t="str">
            <v>LANDMARK OF RICHARDSON</v>
          </cell>
          <cell r="E53" t="str">
            <v>Healthcare</v>
          </cell>
          <cell r="F53" t="str">
            <v>Floating</v>
          </cell>
          <cell r="G53" t="str">
            <v>1MO LIBOR LAST BUS DAY BLOOMB</v>
          </cell>
          <cell r="H53" t="str">
            <v>USD</v>
          </cell>
          <cell r="I53">
            <v>542465.14</v>
          </cell>
        </row>
        <row r="54">
          <cell r="B54" t="str">
            <v>11036728</v>
          </cell>
          <cell r="C54" t="str">
            <v>08 CATI</v>
          </cell>
          <cell r="D54" t="str">
            <v>1120 NASA ROAD</v>
          </cell>
          <cell r="E54" t="str">
            <v>CII</v>
          </cell>
          <cell r="F54" t="str">
            <v>Floating</v>
          </cell>
          <cell r="G54" t="str">
            <v>1MO LIBOR LAST BUS DAY BLOOMB</v>
          </cell>
          <cell r="H54" t="str">
            <v>USD</v>
          </cell>
          <cell r="I54">
            <v>447200</v>
          </cell>
        </row>
        <row r="55">
          <cell r="B55" t="str">
            <v>11037111</v>
          </cell>
          <cell r="C55" t="str">
            <v>08 CATI</v>
          </cell>
          <cell r="D55" t="str">
            <v>LINDEN PARK OFFICE</v>
          </cell>
          <cell r="E55" t="str">
            <v>Intermediate Finance</v>
          </cell>
          <cell r="F55" t="str">
            <v>Floating</v>
          </cell>
          <cell r="G55" t="str">
            <v>1MO LIBOR LAST BUS DAY BLOOMB</v>
          </cell>
          <cell r="H55" t="str">
            <v>USD</v>
          </cell>
          <cell r="I55">
            <v>1470000</v>
          </cell>
        </row>
        <row r="56">
          <cell r="B56" t="str">
            <v>11037202</v>
          </cell>
          <cell r="C56" t="str">
            <v>08 CATI</v>
          </cell>
          <cell r="D56" t="str">
            <v>BARRINGTON BUS CTR</v>
          </cell>
          <cell r="E56" t="str">
            <v>CII</v>
          </cell>
          <cell r="F56" t="str">
            <v>Floating</v>
          </cell>
          <cell r="G56" t="str">
            <v>1MO LIBOR LAST BUS DAY BLOOMB</v>
          </cell>
          <cell r="H56" t="str">
            <v>USD</v>
          </cell>
          <cell r="I56">
            <v>3000000</v>
          </cell>
        </row>
        <row r="57">
          <cell r="B57" t="str">
            <v>11037294</v>
          </cell>
          <cell r="C57" t="str">
            <v>08 CATI</v>
          </cell>
          <cell r="D57" t="str">
            <v>STERLING HOUSE AND CLARE BRIDGE</v>
          </cell>
          <cell r="E57" t="str">
            <v>Healthcare</v>
          </cell>
          <cell r="F57" t="str">
            <v>Floating</v>
          </cell>
          <cell r="G57" t="str">
            <v>1MO LIBOR LAST BUS DAY BLOOMB</v>
          </cell>
          <cell r="H57" t="str">
            <v>USD</v>
          </cell>
          <cell r="I57">
            <v>828000</v>
          </cell>
        </row>
        <row r="58">
          <cell r="B58" t="str">
            <v>11037427</v>
          </cell>
          <cell r="C58" t="str">
            <v>08 CATI</v>
          </cell>
          <cell r="D58" t="str">
            <v>METRO STORAGE</v>
          </cell>
          <cell r="E58" t="str">
            <v>Intermediate Finance</v>
          </cell>
          <cell r="F58" t="str">
            <v>Floating</v>
          </cell>
          <cell r="G58" t="str">
            <v>1MO LIBOR LAST BUS DAY BLOOMB</v>
          </cell>
          <cell r="H58" t="str">
            <v>USD</v>
          </cell>
          <cell r="I58">
            <v>2577000</v>
          </cell>
        </row>
        <row r="59">
          <cell r="B59" t="str">
            <v>11037517</v>
          </cell>
          <cell r="C59" t="str">
            <v>08 CATI</v>
          </cell>
          <cell r="D59" t="str">
            <v>GROTON ESTATES</v>
          </cell>
          <cell r="E59" t="str">
            <v>CII</v>
          </cell>
          <cell r="F59" t="str">
            <v>Floating</v>
          </cell>
          <cell r="G59" t="str">
            <v>1MO LIBOR LAST BUS DAY BLOOMB</v>
          </cell>
          <cell r="H59" t="str">
            <v>USD</v>
          </cell>
          <cell r="I59">
            <v>2300000</v>
          </cell>
        </row>
        <row r="60">
          <cell r="B60" t="str">
            <v>11037674</v>
          </cell>
          <cell r="C60" t="str">
            <v>08 CATI</v>
          </cell>
          <cell r="D60" t="str">
            <v>SUNSET TOWER</v>
          </cell>
          <cell r="E60" t="str">
            <v>Intermediate Finance</v>
          </cell>
          <cell r="F60" t="str">
            <v>Floating</v>
          </cell>
          <cell r="G60" t="str">
            <v>1MO LIBOR LAST BUS DAY BLOOMB</v>
          </cell>
          <cell r="H60" t="str">
            <v>USD</v>
          </cell>
          <cell r="I60">
            <v>3500000</v>
          </cell>
        </row>
        <row r="61">
          <cell r="B61" t="str">
            <v>37751 Off</v>
          </cell>
          <cell r="C61" t="str">
            <v>08 CATI</v>
          </cell>
          <cell r="D61" t="str">
            <v>CROSSROADS</v>
          </cell>
          <cell r="E61" t="str">
            <v>GMACCH-CC (Excl. Paramount)</v>
          </cell>
          <cell r="F61" t="str">
            <v>Floating</v>
          </cell>
          <cell r="G61" t="str">
            <v>1MO LIBOR LAST BUS DAY BLOOMB</v>
          </cell>
          <cell r="H61" t="str">
            <v>USD</v>
          </cell>
          <cell r="I61">
            <v>7400000</v>
          </cell>
        </row>
        <row r="62">
          <cell r="B62" t="str">
            <v>11037803</v>
          </cell>
          <cell r="C62" t="str">
            <v>08 CATI</v>
          </cell>
          <cell r="D62" t="str">
            <v>VILLAGE PARK APTS</v>
          </cell>
          <cell r="E62" t="str">
            <v>CII</v>
          </cell>
          <cell r="F62" t="str">
            <v>Fixed</v>
          </cell>
          <cell r="G62" t="str">
            <v>(blank)</v>
          </cell>
          <cell r="H62" t="str">
            <v>USD</v>
          </cell>
          <cell r="I62">
            <v>9125000</v>
          </cell>
        </row>
        <row r="63">
          <cell r="B63" t="str">
            <v>11037841</v>
          </cell>
          <cell r="C63" t="str">
            <v>08 CATI</v>
          </cell>
          <cell r="D63" t="str">
            <v>HORIZON RIDGE MEDICAL</v>
          </cell>
          <cell r="E63" t="str">
            <v>CII</v>
          </cell>
          <cell r="F63" t="str">
            <v>Fixed</v>
          </cell>
          <cell r="G63" t="str">
            <v>(blank)</v>
          </cell>
          <cell r="H63" t="str">
            <v>USD</v>
          </cell>
          <cell r="I63">
            <v>886000</v>
          </cell>
        </row>
        <row r="64">
          <cell r="B64" t="str">
            <v>11037855</v>
          </cell>
          <cell r="C64" t="str">
            <v>08 CATI</v>
          </cell>
          <cell r="D64" t="str">
            <v>24 COMMERCE STREET</v>
          </cell>
          <cell r="E64" t="str">
            <v>CII</v>
          </cell>
          <cell r="F64" t="str">
            <v>Floating</v>
          </cell>
          <cell r="G64" t="str">
            <v>1MO LIBOR LAST BUS DAY BLOOMB</v>
          </cell>
          <cell r="H64" t="str">
            <v>USD</v>
          </cell>
          <cell r="I64">
            <v>2120000</v>
          </cell>
        </row>
        <row r="65">
          <cell r="B65" t="str">
            <v>11037993</v>
          </cell>
          <cell r="C65" t="str">
            <v>08 CATI</v>
          </cell>
          <cell r="D65" t="str">
            <v>RAINBOW NURSING CENTER</v>
          </cell>
          <cell r="E65" t="str">
            <v>Healthcare</v>
          </cell>
          <cell r="F65" t="str">
            <v>Floating</v>
          </cell>
          <cell r="G65" t="str">
            <v>1MO LIBOR LAST BUS DAY BLOOMB</v>
          </cell>
          <cell r="H65" t="str">
            <v>USD</v>
          </cell>
          <cell r="I65">
            <v>780000</v>
          </cell>
        </row>
        <row r="66">
          <cell r="B66" t="str">
            <v>11038029</v>
          </cell>
          <cell r="C66" t="str">
            <v>08 CATI</v>
          </cell>
          <cell r="D66" t="str">
            <v>GREENWOOD COURTYARD APTS</v>
          </cell>
          <cell r="E66" t="str">
            <v>Intermediate Finance</v>
          </cell>
          <cell r="F66" t="str">
            <v>Floating</v>
          </cell>
          <cell r="G66" t="str">
            <v>1MO LIBOR LAST BUS DAY BLOOMB</v>
          </cell>
          <cell r="H66" t="str">
            <v>USD</v>
          </cell>
          <cell r="I66">
            <v>520000</v>
          </cell>
        </row>
        <row r="67">
          <cell r="B67" t="str">
            <v>11038460</v>
          </cell>
          <cell r="C67" t="str">
            <v>08 CATI</v>
          </cell>
          <cell r="D67" t="str">
            <v>CARRIAGE HOUSE EST</v>
          </cell>
          <cell r="E67" t="str">
            <v>Healthcare</v>
          </cell>
          <cell r="F67" t="str">
            <v>Floating</v>
          </cell>
          <cell r="G67" t="str">
            <v>1MO LIBOR LAST BUS DAY BLOOMB</v>
          </cell>
          <cell r="H67" t="str">
            <v>USD</v>
          </cell>
          <cell r="I67">
            <v>1634000</v>
          </cell>
        </row>
        <row r="68">
          <cell r="B68" t="str">
            <v>11038494</v>
          </cell>
          <cell r="C68" t="str">
            <v>08 CATI</v>
          </cell>
          <cell r="D68" t="str">
            <v>DEVON HILLS OFFICE</v>
          </cell>
          <cell r="E68" t="str">
            <v>CII</v>
          </cell>
          <cell r="F68" t="str">
            <v>Fixed</v>
          </cell>
          <cell r="G68" t="str">
            <v>(blank)</v>
          </cell>
          <cell r="H68" t="str">
            <v>USD</v>
          </cell>
          <cell r="I68">
            <v>600000</v>
          </cell>
        </row>
        <row r="69">
          <cell r="B69" t="str">
            <v>11038498</v>
          </cell>
          <cell r="C69" t="str">
            <v>08 CATI</v>
          </cell>
          <cell r="D69" t="str">
            <v>UPSTATE NY PORTFOLIO</v>
          </cell>
          <cell r="E69" t="str">
            <v>CII</v>
          </cell>
          <cell r="F69" t="str">
            <v>Floating</v>
          </cell>
          <cell r="G69" t="str">
            <v>1MO LIBOR LAST BUS DAY BLOOMB</v>
          </cell>
          <cell r="H69" t="str">
            <v>USD</v>
          </cell>
          <cell r="I69">
            <v>6500000</v>
          </cell>
        </row>
        <row r="70">
          <cell r="B70" t="str">
            <v>11038701</v>
          </cell>
          <cell r="C70" t="str">
            <v>08 CATI</v>
          </cell>
          <cell r="D70" t="str">
            <v>WARNER CTR PORTFOLIO</v>
          </cell>
          <cell r="E70" t="str">
            <v>CII</v>
          </cell>
          <cell r="F70" t="str">
            <v>Floating</v>
          </cell>
          <cell r="G70" t="str">
            <v>1MO LIBOR LAST BUS DAY BLOOMB</v>
          </cell>
          <cell r="H70" t="str">
            <v>USD</v>
          </cell>
          <cell r="I70">
            <v>21400000</v>
          </cell>
        </row>
        <row r="71">
          <cell r="B71" t="str">
            <v>11039090</v>
          </cell>
          <cell r="C71" t="str">
            <v>08 CATI</v>
          </cell>
          <cell r="D71" t="str">
            <v>HAMPTON INN SUITES</v>
          </cell>
          <cell r="E71" t="str">
            <v>Hospitality</v>
          </cell>
          <cell r="F71" t="str">
            <v>Fixed</v>
          </cell>
          <cell r="G71" t="str">
            <v>(blank)</v>
          </cell>
          <cell r="H71" t="str">
            <v>USD</v>
          </cell>
          <cell r="I71">
            <v>3600000</v>
          </cell>
        </row>
        <row r="72">
          <cell r="B72" t="str">
            <v>39121 Off</v>
          </cell>
          <cell r="C72" t="str">
            <v>08 CATI</v>
          </cell>
          <cell r="D72" t="str">
            <v>PARAMOUNT PARK PLAZA</v>
          </cell>
          <cell r="E72" t="str">
            <v>CII</v>
          </cell>
          <cell r="F72" t="str">
            <v>Fixed</v>
          </cell>
          <cell r="G72" t="str">
            <v>(blank)</v>
          </cell>
          <cell r="H72" t="str">
            <v>USD</v>
          </cell>
          <cell r="I72">
            <v>390000</v>
          </cell>
        </row>
        <row r="73">
          <cell r="B73" t="str">
            <v>11039226</v>
          </cell>
          <cell r="C73" t="str">
            <v>08 CATI</v>
          </cell>
          <cell r="D73" t="str">
            <v>ROSEWOOD APTS</v>
          </cell>
          <cell r="E73" t="str">
            <v>Intermediate Finance</v>
          </cell>
          <cell r="F73" t="str">
            <v>Floating</v>
          </cell>
          <cell r="G73" t="str">
            <v>1MO LIBOR LAST BUS DAY BLOOMB</v>
          </cell>
          <cell r="H73" t="str">
            <v>USD</v>
          </cell>
          <cell r="I73">
            <v>1400000</v>
          </cell>
        </row>
        <row r="74">
          <cell r="B74" t="str">
            <v>11039325</v>
          </cell>
          <cell r="C74" t="str">
            <v>08 CATI</v>
          </cell>
          <cell r="D74" t="str">
            <v>SLATE CREEK APTS</v>
          </cell>
          <cell r="E74" t="str">
            <v>CII</v>
          </cell>
          <cell r="F74" t="str">
            <v>Fixed</v>
          </cell>
          <cell r="G74" t="str">
            <v>(blank)</v>
          </cell>
          <cell r="H74" t="str">
            <v>USD</v>
          </cell>
          <cell r="I74">
            <v>3790800</v>
          </cell>
        </row>
        <row r="75">
          <cell r="B75" t="str">
            <v>11039326</v>
          </cell>
          <cell r="C75" t="str">
            <v>08 CATI</v>
          </cell>
          <cell r="D75" t="str">
            <v>EAGLEWOOD CARE CENTER</v>
          </cell>
          <cell r="E75" t="str">
            <v>Healthcare</v>
          </cell>
          <cell r="F75" t="str">
            <v>Floating</v>
          </cell>
          <cell r="G75" t="str">
            <v>1MO LIBOR LAST BUS DAY BLOOMB</v>
          </cell>
          <cell r="H75" t="str">
            <v>USD</v>
          </cell>
          <cell r="I75">
            <v>240000</v>
          </cell>
        </row>
        <row r="76">
          <cell r="B76" t="str">
            <v>11039328</v>
          </cell>
          <cell r="C76" t="str">
            <v>08 CATI</v>
          </cell>
          <cell r="D76" t="str">
            <v>RIDGEWOOD</v>
          </cell>
          <cell r="E76" t="str">
            <v>Healthcare</v>
          </cell>
          <cell r="F76" t="str">
            <v>Floating</v>
          </cell>
          <cell r="G76" t="str">
            <v>1MO LIBOR LAST BUS DAY BLOOMB</v>
          </cell>
          <cell r="H76" t="str">
            <v>USD</v>
          </cell>
          <cell r="I76">
            <v>1012500</v>
          </cell>
        </row>
        <row r="77">
          <cell r="B77" t="str">
            <v>11039330</v>
          </cell>
          <cell r="C77" t="str">
            <v>08 CATI</v>
          </cell>
          <cell r="D77" t="str">
            <v>PARKVIEW PARKSIDE</v>
          </cell>
          <cell r="E77" t="str">
            <v>Healthcare</v>
          </cell>
          <cell r="F77" t="str">
            <v>Floating</v>
          </cell>
          <cell r="G77" t="str">
            <v>1MO LIBOR LAST BUS DAY BLOOMB</v>
          </cell>
          <cell r="H77" t="str">
            <v>USD</v>
          </cell>
          <cell r="I77">
            <v>260000</v>
          </cell>
        </row>
        <row r="78">
          <cell r="B78" t="str">
            <v>11039332</v>
          </cell>
          <cell r="C78" t="str">
            <v>08 CATI</v>
          </cell>
          <cell r="D78" t="str">
            <v>PANAVISION BUILDING</v>
          </cell>
          <cell r="E78" t="str">
            <v>CII</v>
          </cell>
          <cell r="F78" t="str">
            <v>Floating</v>
          </cell>
          <cell r="G78" t="str">
            <v>1MO LIBOR LAST BUS DAY BLOOMB</v>
          </cell>
          <cell r="H78" t="str">
            <v>USD</v>
          </cell>
          <cell r="I78">
            <v>4681600</v>
          </cell>
        </row>
        <row r="79">
          <cell r="B79" t="str">
            <v>11039369</v>
          </cell>
          <cell r="C79" t="str">
            <v>08 CATI</v>
          </cell>
          <cell r="D79" t="str">
            <v>720 WILSHIRE BLVD</v>
          </cell>
          <cell r="E79" t="str">
            <v>CII</v>
          </cell>
          <cell r="F79" t="str">
            <v>Fixed</v>
          </cell>
          <cell r="G79" t="str">
            <v>(blank)</v>
          </cell>
          <cell r="H79" t="str">
            <v>USD</v>
          </cell>
          <cell r="I79">
            <v>1123200</v>
          </cell>
        </row>
        <row r="80">
          <cell r="B80" t="str">
            <v>39434 Off</v>
          </cell>
          <cell r="C80" t="str">
            <v>08 CATI</v>
          </cell>
          <cell r="D80" t="str">
            <v>McLOUD NURSING CENTER</v>
          </cell>
          <cell r="E80" t="str">
            <v>Healthcare</v>
          </cell>
          <cell r="F80" t="str">
            <v>Floating</v>
          </cell>
          <cell r="G80" t="str">
            <v>1MO LIBOR LAST BUS DAY BLOOMB</v>
          </cell>
          <cell r="H80" t="str">
            <v>USD</v>
          </cell>
          <cell r="I80">
            <v>704000</v>
          </cell>
        </row>
        <row r="81">
          <cell r="B81" t="str">
            <v>39435 Off</v>
          </cell>
          <cell r="C81" t="str">
            <v>08 CATI</v>
          </cell>
          <cell r="D81" t="str">
            <v>LAKE DRIVE NURSING CENTER</v>
          </cell>
          <cell r="E81" t="str">
            <v>Healthcare</v>
          </cell>
          <cell r="F81" t="str">
            <v>Floating</v>
          </cell>
          <cell r="G81" t="str">
            <v>1MO LIBOR LAST BUS DAY BLOOMB</v>
          </cell>
          <cell r="H81" t="str">
            <v>USD</v>
          </cell>
          <cell r="I81">
            <v>432000</v>
          </cell>
        </row>
        <row r="82">
          <cell r="B82" t="str">
            <v>11039613</v>
          </cell>
          <cell r="C82" t="str">
            <v>08 CATI</v>
          </cell>
          <cell r="D82" t="str">
            <v>NORTHWEST COMMERCE BUILDING</v>
          </cell>
          <cell r="E82" t="str">
            <v>CII</v>
          </cell>
          <cell r="F82" t="str">
            <v>Floating</v>
          </cell>
          <cell r="G82" t="str">
            <v>1MO LIBOR LAST BUS DAY BLOOMB</v>
          </cell>
          <cell r="H82" t="str">
            <v>USD</v>
          </cell>
          <cell r="I82">
            <v>1029000</v>
          </cell>
        </row>
        <row r="83">
          <cell r="B83" t="str">
            <v>11039876</v>
          </cell>
          <cell r="C83" t="str">
            <v>08 CATI</v>
          </cell>
          <cell r="D83" t="str">
            <v>12TH AND WALNUT GARAGE</v>
          </cell>
          <cell r="E83" t="str">
            <v>CII</v>
          </cell>
          <cell r="F83" t="str">
            <v>Fixed</v>
          </cell>
          <cell r="G83" t="str">
            <v>(blank)</v>
          </cell>
          <cell r="H83" t="str">
            <v>USD</v>
          </cell>
          <cell r="I83">
            <v>2300000</v>
          </cell>
        </row>
        <row r="84">
          <cell r="B84" t="str">
            <v>11039901</v>
          </cell>
          <cell r="C84" t="str">
            <v>08 CATI</v>
          </cell>
          <cell r="D84" t="str">
            <v>ROLLING HILLS</v>
          </cell>
          <cell r="E84" t="str">
            <v>CII</v>
          </cell>
          <cell r="F84" t="str">
            <v>Fixed</v>
          </cell>
          <cell r="G84" t="str">
            <v>(blank)</v>
          </cell>
          <cell r="H84" t="str">
            <v>USD</v>
          </cell>
          <cell r="I84">
            <v>845000</v>
          </cell>
        </row>
        <row r="85">
          <cell r="B85" t="str">
            <v>11040026</v>
          </cell>
          <cell r="C85" t="str">
            <v>08 CATI</v>
          </cell>
          <cell r="D85" t="str">
            <v>IVYBROOK BUILDING (TEACHER'S FLEX PORT)</v>
          </cell>
          <cell r="E85" t="str">
            <v>CII</v>
          </cell>
          <cell r="F85" t="str">
            <v>Fixed</v>
          </cell>
          <cell r="G85" t="str">
            <v>(blank)</v>
          </cell>
          <cell r="H85" t="str">
            <v>USD</v>
          </cell>
          <cell r="I85">
            <v>1096000</v>
          </cell>
        </row>
        <row r="86">
          <cell r="B86" t="str">
            <v>40185 Off</v>
          </cell>
          <cell r="C86" t="str">
            <v>08 CATI</v>
          </cell>
          <cell r="D86" t="str">
            <v>BRIGHTON GARDENS OF DENVER</v>
          </cell>
          <cell r="E86" t="str">
            <v>Healthcare</v>
          </cell>
          <cell r="F86" t="str">
            <v>Floating</v>
          </cell>
          <cell r="G86" t="str">
            <v>1MO LIBOR LAST BUS DAY BLOOMB</v>
          </cell>
          <cell r="H86" t="str">
            <v>USD</v>
          </cell>
          <cell r="I86">
            <v>1090600</v>
          </cell>
        </row>
        <row r="87">
          <cell r="B87" t="str">
            <v>881840329</v>
          </cell>
          <cell r="C87" t="str">
            <v>08 CATI</v>
          </cell>
          <cell r="D87" t="str">
            <v>BRIGHTON GARDENS OF COLORADO SPRINGS</v>
          </cell>
          <cell r="E87" t="str">
            <v>Healthcare</v>
          </cell>
          <cell r="F87" t="str">
            <v>Floating</v>
          </cell>
          <cell r="G87" t="str">
            <v>1MO LIBOR LAST BUS DAY BLOOMB</v>
          </cell>
          <cell r="H87" t="str">
            <v>USD</v>
          </cell>
          <cell r="I87">
            <v>2021000</v>
          </cell>
        </row>
        <row r="88">
          <cell r="B88" t="str">
            <v>881840330</v>
          </cell>
          <cell r="C88" t="str">
            <v>08 CATI</v>
          </cell>
          <cell r="D88" t="str">
            <v>BRIGHTON GARDENS OF LAKEWOOD</v>
          </cell>
          <cell r="E88" t="str">
            <v>Healthcare</v>
          </cell>
          <cell r="F88" t="str">
            <v>Floating</v>
          </cell>
          <cell r="G88" t="str">
            <v>1MO LIBOR LAST BUS DAY BLOOMB</v>
          </cell>
          <cell r="H88" t="str">
            <v>USD</v>
          </cell>
          <cell r="I88">
            <v>1953200</v>
          </cell>
        </row>
        <row r="89">
          <cell r="B89" t="str">
            <v>981085732</v>
          </cell>
          <cell r="C89" t="str">
            <v>02 GMACCM + 08 CATI</v>
          </cell>
          <cell r="D89" t="str">
            <v>CATALINA</v>
          </cell>
          <cell r="E89" t="str">
            <v>GMACCH-CC (Excl. Paramount)</v>
          </cell>
          <cell r="F89" t="str">
            <v>Floating</v>
          </cell>
          <cell r="G89" t="str">
            <v>1MO LIBOR LAST BUS DAY BLOOMB</v>
          </cell>
          <cell r="H89" t="str">
            <v>USD</v>
          </cell>
          <cell r="I89">
            <v>2697497.6</v>
          </cell>
        </row>
        <row r="90">
          <cell r="B90" t="str">
            <v>991091390</v>
          </cell>
          <cell r="C90" t="str">
            <v>08 CATI</v>
          </cell>
          <cell r="D90" t="str">
            <v>MAGNOLIA POINTE</v>
          </cell>
          <cell r="E90" t="str">
            <v>GMACCH-CC (Excl. Paramount)</v>
          </cell>
          <cell r="F90" t="str">
            <v>Fixed</v>
          </cell>
          <cell r="G90" t="str">
            <v>(blank)</v>
          </cell>
          <cell r="H90" t="str">
            <v>USD</v>
          </cell>
          <cell r="I90">
            <v>2854968.65</v>
          </cell>
        </row>
        <row r="91">
          <cell r="B91" t="str">
            <v>991091397</v>
          </cell>
          <cell r="C91" t="str">
            <v>08 CATI</v>
          </cell>
          <cell r="D91" t="str">
            <v>NATURE'S EDGE</v>
          </cell>
          <cell r="E91" t="str">
            <v>GMACCH-CC (Excl. Paramount)</v>
          </cell>
          <cell r="F91" t="str">
            <v>Fixed</v>
          </cell>
          <cell r="G91" t="str">
            <v>(blank)</v>
          </cell>
          <cell r="H91" t="str">
            <v>USD</v>
          </cell>
          <cell r="I91">
            <v>105218.18</v>
          </cell>
        </row>
        <row r="92">
          <cell r="B92" t="str">
            <v>991092029</v>
          </cell>
          <cell r="C92" t="str">
            <v>08 CATI</v>
          </cell>
          <cell r="D92" t="str">
            <v>SPRING HILL</v>
          </cell>
          <cell r="E92" t="str">
            <v>GMACCH-CC (Excl. Paramount)</v>
          </cell>
          <cell r="F92" t="str">
            <v>Fixed</v>
          </cell>
          <cell r="G92" t="str">
            <v>(blank)</v>
          </cell>
          <cell r="H92" t="str">
            <v>USD</v>
          </cell>
          <cell r="I92">
            <v>486363.77</v>
          </cell>
        </row>
        <row r="93">
          <cell r="B93" t="str">
            <v>11015538</v>
          </cell>
          <cell r="C93" t="str">
            <v>08 CATI</v>
          </cell>
          <cell r="D93" t="str">
            <v>Towne Square Village Apts</v>
          </cell>
          <cell r="E93" t="str">
            <v>Intermediate Finance</v>
          </cell>
          <cell r="F93" t="str">
            <v>Fixed</v>
          </cell>
          <cell r="G93" t="str">
            <v>(blank)</v>
          </cell>
          <cell r="H93" t="str">
            <v>USD</v>
          </cell>
          <cell r="I93">
            <v>446988.2</v>
          </cell>
        </row>
        <row r="94">
          <cell r="B94" t="str">
            <v>11015539</v>
          </cell>
          <cell r="C94" t="str">
            <v>08 CATI</v>
          </cell>
          <cell r="D94" t="str">
            <v>Towne Square Village II Apts</v>
          </cell>
          <cell r="E94" t="str">
            <v>Intermediate Finance</v>
          </cell>
          <cell r="F94" t="str">
            <v>Fixed</v>
          </cell>
          <cell r="G94" t="str">
            <v>(blank)</v>
          </cell>
          <cell r="H94" t="str">
            <v>USD</v>
          </cell>
          <cell r="I94">
            <v>435873.65</v>
          </cell>
        </row>
        <row r="95">
          <cell r="B95" t="str">
            <v>11015543</v>
          </cell>
          <cell r="C95" t="str">
            <v>08 CATI</v>
          </cell>
          <cell r="D95" t="str">
            <v>PARK RIVER AP</v>
          </cell>
          <cell r="E95" t="str">
            <v>Intermediate Finance</v>
          </cell>
          <cell r="F95" t="str">
            <v>Fixed</v>
          </cell>
          <cell r="G95" t="str">
            <v>(blank)</v>
          </cell>
          <cell r="H95" t="str">
            <v>USD</v>
          </cell>
          <cell r="I95">
            <v>430304.49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nt Roll (MF)"/>
      <sheetName val="Product Mix (MF)"/>
      <sheetName val="Rent Roll (MHC)"/>
      <sheetName val="Product Mix (MHC)"/>
      <sheetName val="Rent Roll (SS)"/>
      <sheetName val="Product Mix (Hotel)"/>
      <sheetName val="Rent Roll"/>
      <sheetName val="TI &amp; LC Calc"/>
      <sheetName val="Sales &amp; Recoveries"/>
      <sheetName val="Borrower Op Stmt Hotel"/>
      <sheetName val="Borrower Op Stmt"/>
      <sheetName val="CMSA Roll Up"/>
      <sheetName val="Cash Flow (NOI)"/>
      <sheetName val="Cash Flow (NOI) Hotel"/>
      <sheetName val="Pricing &amp; Sizing"/>
      <sheetName val="Profit"/>
      <sheetName val="CF Footnotes (Non-Coml)"/>
      <sheetName val="Residual Analysis"/>
      <sheetName val="CF Footnotes (Coml)"/>
      <sheetName val="Drop Down Info"/>
      <sheetName val="Data Fields"/>
      <sheetName val="Matrix"/>
      <sheetName val="Key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X16">
            <v>1</v>
          </cell>
        </row>
        <row r="23">
          <cell r="K23">
            <v>0.9181758838901547</v>
          </cell>
        </row>
        <row r="24">
          <cell r="J24">
            <v>7198382</v>
          </cell>
          <cell r="M24">
            <v>7766848</v>
          </cell>
        </row>
        <row r="25">
          <cell r="J25">
            <v>0</v>
          </cell>
          <cell r="M25">
            <v>-566716</v>
          </cell>
        </row>
        <row r="26">
          <cell r="J26">
            <v>0</v>
          </cell>
          <cell r="M26">
            <v>0</v>
          </cell>
        </row>
        <row r="27">
          <cell r="J27">
            <v>2542536</v>
          </cell>
          <cell r="M27">
            <v>2580650</v>
          </cell>
          <cell r="P27">
            <v>2580650</v>
          </cell>
        </row>
        <row r="28">
          <cell r="J28">
            <v>0</v>
          </cell>
          <cell r="M28">
            <v>0</v>
          </cell>
        </row>
        <row r="30">
          <cell r="J30">
            <v>0</v>
          </cell>
          <cell r="M30">
            <v>0</v>
          </cell>
        </row>
        <row r="31">
          <cell r="J31">
            <v>0</v>
          </cell>
          <cell r="M31">
            <v>0</v>
          </cell>
        </row>
        <row r="32">
          <cell r="J32">
            <v>0</v>
          </cell>
          <cell r="M32">
            <v>0</v>
          </cell>
        </row>
        <row r="33">
          <cell r="J33">
            <v>0</v>
          </cell>
          <cell r="M33">
            <v>0</v>
          </cell>
        </row>
        <row r="34">
          <cell r="J34">
            <v>0</v>
          </cell>
          <cell r="M34">
            <v>0</v>
          </cell>
        </row>
        <row r="35">
          <cell r="J35">
            <v>0</v>
          </cell>
          <cell r="M35">
            <v>0</v>
          </cell>
        </row>
        <row r="36">
          <cell r="J36">
            <v>0</v>
          </cell>
          <cell r="M36">
            <v>0</v>
          </cell>
        </row>
        <row r="37">
          <cell r="J37">
            <v>0</v>
          </cell>
          <cell r="M37">
            <v>0</v>
          </cell>
        </row>
        <row r="41">
          <cell r="J41">
            <v>143968</v>
          </cell>
          <cell r="M41">
            <v>144002</v>
          </cell>
        </row>
        <row r="42">
          <cell r="J42">
            <v>38004</v>
          </cell>
          <cell r="M42">
            <v>38570</v>
          </cell>
        </row>
        <row r="43">
          <cell r="J43">
            <v>0</v>
          </cell>
          <cell r="M43">
            <v>0</v>
          </cell>
        </row>
        <row r="44">
          <cell r="J44">
            <v>0</v>
          </cell>
          <cell r="M44">
            <v>0</v>
          </cell>
        </row>
        <row r="45">
          <cell r="J45">
            <v>68508</v>
          </cell>
          <cell r="M45">
            <v>69529</v>
          </cell>
        </row>
        <row r="48">
          <cell r="J48">
            <v>55008</v>
          </cell>
          <cell r="M48">
            <v>55826</v>
          </cell>
        </row>
        <row r="49">
          <cell r="J49">
            <v>274416</v>
          </cell>
          <cell r="M49">
            <v>278543</v>
          </cell>
        </row>
        <row r="50">
          <cell r="J50">
            <v>61992</v>
          </cell>
          <cell r="M50">
            <v>62930</v>
          </cell>
        </row>
        <row r="51">
          <cell r="J51">
            <v>33924</v>
          </cell>
          <cell r="M51">
            <v>34438</v>
          </cell>
        </row>
        <row r="52">
          <cell r="J52">
            <v>0</v>
          </cell>
          <cell r="M52">
            <v>0</v>
          </cell>
        </row>
        <row r="53">
          <cell r="J53">
            <v>0</v>
          </cell>
          <cell r="M53">
            <v>0</v>
          </cell>
        </row>
        <row r="54">
          <cell r="J54">
            <v>0</v>
          </cell>
          <cell r="M54">
            <v>0</v>
          </cell>
        </row>
        <row r="55">
          <cell r="J55">
            <v>0</v>
          </cell>
          <cell r="M55">
            <v>0</v>
          </cell>
        </row>
        <row r="57">
          <cell r="J57">
            <v>2030112</v>
          </cell>
          <cell r="M57">
            <v>2060558</v>
          </cell>
        </row>
        <row r="58">
          <cell r="J58">
            <v>71400</v>
          </cell>
          <cell r="M58">
            <v>72471</v>
          </cell>
        </row>
        <row r="59">
          <cell r="J59">
            <v>0</v>
          </cell>
          <cell r="M59">
            <v>0</v>
          </cell>
        </row>
        <row r="60">
          <cell r="J60">
            <v>0</v>
          </cell>
          <cell r="M60">
            <v>0</v>
          </cell>
        </row>
        <row r="67">
          <cell r="J67">
            <v>0</v>
          </cell>
          <cell r="M67">
            <v>0</v>
          </cell>
          <cell r="P67">
            <v>116424.38625200001</v>
          </cell>
        </row>
        <row r="68">
          <cell r="J68">
            <v>0</v>
          </cell>
          <cell r="M68">
            <v>0</v>
          </cell>
          <cell r="P68">
            <v>315618.63749999995</v>
          </cell>
        </row>
        <row r="69">
          <cell r="J69">
            <v>0</v>
          </cell>
          <cell r="M69">
            <v>0</v>
          </cell>
        </row>
        <row r="70">
          <cell r="J70">
            <v>0</v>
          </cell>
          <cell r="M7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8">
          <cell r="A18" t="str">
            <v>/sf</v>
          </cell>
        </row>
        <row r="66">
          <cell r="A66">
            <v>5</v>
          </cell>
        </row>
      </sheetData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7.19.2010 10 Year"/>
      <sheetName val="UW Cash Flows"/>
      <sheetName val="CDC Subord. Loan Part. Data"/>
      <sheetName val="SocGen Subord. Loan Part. Data"/>
    </sheetNames>
    <sheetDataSet>
      <sheetData sheetId="0"/>
      <sheetData sheetId="1"/>
      <sheetData sheetId="2">
        <row r="29">
          <cell r="L29" t="str">
            <v>0.26</v>
          </cell>
        </row>
        <row r="38">
          <cell r="L38">
            <v>0</v>
          </cell>
        </row>
        <row r="46">
          <cell r="L46" t="str">
            <v>7.47</v>
          </cell>
        </row>
        <row r="56">
          <cell r="L56" t="str">
            <v>15.06</v>
          </cell>
        </row>
      </sheetData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 1"/>
      <sheetName val="LCC Key Metrics 2"/>
      <sheetName val="LCC Key Metrics 3"/>
      <sheetName val="Q3 2022 DISTRIBUTABLE"/>
      <sheetName val="Q3 2022 CARRY"/>
      <sheetName val="REIT-TRS Key Metrics II"/>
      <sheetName val="Assumptions"/>
      <sheetName val="REIT"/>
      <sheetName val="TRS"/>
      <sheetName val="Q3 2022 CLOSED to DISTRIBUTABLE"/>
      <sheetName val="Q3 2022 CARRY TO DISTRIBUTABLE"/>
      <sheetName val="Q3 2022 Income Forecast Close"/>
      <sheetName val="Liquidity Update"/>
      <sheetName val="Detail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1.m Deferred Financing Costs"/>
      <sheetName val="3a. Sale of CMBS &amp; Corp. Bonds"/>
      <sheetName val="3b. Sale of Equity Securities"/>
      <sheetName val="5. Fee &amp; Div Inc "/>
      <sheetName val="2. Rental income"/>
      <sheetName val="10. RE Opex"/>
      <sheetName val="11. Depreciation Expense"/>
      <sheetName val="4. Condo Summary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 &amp; Empl. Benefits"/>
      <sheetName val="7b. Equity Comp"/>
      <sheetName val="7c. Bonus Accrual"/>
      <sheetName val="8. Mthly OPEX"/>
      <sheetName val="9. Fee Expense"/>
      <sheetName val="14. Distributable Tax Calc"/>
      <sheetName val="15. Earnings from NCI"/>
    </sheetNames>
    <sheetDataSet>
      <sheetData sheetId="0">
        <row r="1">
          <cell r="I1">
            <v>44834</v>
          </cell>
        </row>
        <row r="3">
          <cell r="I3">
            <v>44833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B1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 &amp; L"/>
      <sheetName val="Aug11 PnL"/>
      <sheetName val="orig"/>
      <sheetName val="SWAP Aug11"/>
      <sheetName val="AUG11PnL SWAP"/>
      <sheetName val="FEDL NATL MARKS"/>
      <sheetName val="a"/>
      <sheetName val="Model"/>
      <sheetName val="Cashflow"/>
      <sheetName val="Chart of Accounts"/>
      <sheetName val="LISTS"/>
      <sheetName val="Input"/>
      <sheetName val="Inputs"/>
      <sheetName val="RET Proration"/>
      <sheetName val="Data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 Schedules"/>
      <sheetName val="Trades"/>
      <sheetName val="Base"/>
      <sheetName val="Base2"/>
      <sheetName val="Portfolio"/>
      <sheetName val="CashFlow"/>
      <sheetName val="Model"/>
      <sheetName val="Statistics"/>
      <sheetName val="Tables"/>
      <sheetName val="P&amp;L Data"/>
      <sheetName val="Agencies"/>
      <sheetName val="Rates"/>
      <sheetName val="Scenario"/>
      <sheetName val="Breakevens"/>
      <sheetName val="Binomial"/>
      <sheetName val="Combo"/>
      <sheetName val="OutputCombo"/>
      <sheetName val="Cashflows"/>
      <sheetName val="Returns"/>
      <sheetName val="Assumptions"/>
      <sheetName val="Expenses"/>
      <sheetName val="FITCH"/>
      <sheetName val="CoreFunctions"/>
      <sheetName val="Consolidated TB"/>
      <sheetName val="Daily P &amp; L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ookMarks"/>
      <sheetName val="CoA_Formats"/>
      <sheetName val="DS_LoanInfo"/>
      <sheetName val="DS_PropInfo"/>
      <sheetName val="DS_OpStmts_CoALevel"/>
      <sheetName val="DS_OpStmts_Writeback"/>
      <sheetName val="Valid Entries"/>
      <sheetName val="DS_RentRoll"/>
      <sheetName val="DS_MLA"/>
      <sheetName val="CalcSheet"/>
      <sheetName val="Tmplt_RentRoll_Commercial"/>
      <sheetName val="Tmplt_RentRoll_Multifamily"/>
      <sheetName val="Tmplt_DCF"/>
      <sheetName val="RockportLog"/>
      <sheetName val="Capital Structure"/>
      <sheetName val="Loan Analysis"/>
      <sheetName val="Summary Tables"/>
      <sheetName val="Position"/>
      <sheetName val="Unlevered YTM"/>
      <sheetName val="Levered YTM"/>
      <sheetName val="Amortization"/>
      <sheetName val="Sensitivities"/>
      <sheetName val="Worksheet - 1"/>
      <sheetName val="Worksheet - 2"/>
      <sheetName val="Rent Roll"/>
      <sheetName val="Income"/>
      <sheetName val="Income - Detail"/>
      <sheetName val="User Notes"/>
      <sheetName val="Daily P &amp; L"/>
    </sheetNames>
    <sheetDataSet>
      <sheetData sheetId="0"/>
      <sheetData sheetId="1"/>
      <sheetData sheetId="2">
        <row r="6">
          <cell r="D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0">
          <cell r="G20">
            <v>110000000</v>
          </cell>
        </row>
        <row r="26">
          <cell r="J26">
            <v>4.0000000000000147E-2</v>
          </cell>
        </row>
        <row r="27">
          <cell r="Q27">
            <v>0.1</v>
          </cell>
        </row>
        <row r="33">
          <cell r="J33">
            <v>110000000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Chart of Accounts Item</v>
          </cell>
          <cell r="C5" t="str">
            <v>Detail Line Item</v>
          </cell>
          <cell r="D5" t="str">
            <v>Amount</v>
          </cell>
          <cell r="E5" t="str">
            <v>Adjustments</v>
          </cell>
          <cell r="F5" t="str">
            <v>Exclude</v>
          </cell>
          <cell r="G5" t="str">
            <v>Months</v>
          </cell>
          <cell r="H5" t="str">
            <v>CoA ID</v>
          </cell>
          <cell r="I5" t="str">
            <v>Detail ID</v>
          </cell>
          <cell r="J5" t="str">
            <v>Calc Amount</v>
          </cell>
          <cell r="N5" t="str">
            <v>Chart of Accounts Item</v>
          </cell>
          <cell r="O5" t="str">
            <v>Detail Line Item</v>
          </cell>
          <cell r="P5" t="str">
            <v>Amount</v>
          </cell>
          <cell r="Q5" t="str">
            <v>Adjustments</v>
          </cell>
          <cell r="R5" t="str">
            <v>Exclude</v>
          </cell>
          <cell r="S5" t="str">
            <v>Months</v>
          </cell>
          <cell r="T5" t="str">
            <v>CoA ID</v>
          </cell>
          <cell r="U5" t="str">
            <v>Detail ID</v>
          </cell>
          <cell r="V5" t="str">
            <v>Calc Amount</v>
          </cell>
          <cell r="Z5" t="str">
            <v>Chart of Accounts Item</v>
          </cell>
          <cell r="AA5" t="str">
            <v>Detail Line Item</v>
          </cell>
          <cell r="AB5" t="str">
            <v>Amount</v>
          </cell>
          <cell r="AC5" t="str">
            <v>Adjustments</v>
          </cell>
          <cell r="AD5" t="str">
            <v>Exclude</v>
          </cell>
          <cell r="AE5" t="str">
            <v>Months</v>
          </cell>
          <cell r="AF5" t="str">
            <v>CoA ID</v>
          </cell>
          <cell r="AG5" t="str">
            <v>Detail ID</v>
          </cell>
          <cell r="AH5" t="str">
            <v>Calc Amount</v>
          </cell>
        </row>
        <row r="6">
          <cell r="B6" t="str">
            <v>Total Base Rent</v>
          </cell>
          <cell r="C6" t="str">
            <v>Total Base Rent</v>
          </cell>
          <cell r="D6">
            <v>22563206</v>
          </cell>
          <cell r="E6">
            <v>0</v>
          </cell>
          <cell r="F6" t="str">
            <v>No</v>
          </cell>
          <cell r="G6">
            <v>12</v>
          </cell>
          <cell r="H6">
            <v>1000010950</v>
          </cell>
          <cell r="I6">
            <v>0</v>
          </cell>
          <cell r="J6">
            <v>22563206</v>
          </cell>
          <cell r="N6" t="str">
            <v>Total Base Rent</v>
          </cell>
          <cell r="O6" t="str">
            <v>Total Base Rent</v>
          </cell>
          <cell r="P6">
            <v>23532915</v>
          </cell>
          <cell r="Q6">
            <v>0</v>
          </cell>
          <cell r="R6" t="str">
            <v>No</v>
          </cell>
          <cell r="S6">
            <v>12</v>
          </cell>
          <cell r="T6">
            <v>1000010950</v>
          </cell>
          <cell r="U6">
            <v>0</v>
          </cell>
          <cell r="V6">
            <v>23532915</v>
          </cell>
          <cell r="Z6" t="str">
            <v>Total Base Rent</v>
          </cell>
          <cell r="AA6" t="str">
            <v>Total Base Rent</v>
          </cell>
          <cell r="AB6">
            <v>25352532</v>
          </cell>
          <cell r="AC6">
            <v>0</v>
          </cell>
          <cell r="AD6" t="str">
            <v>No</v>
          </cell>
          <cell r="AE6">
            <v>12</v>
          </cell>
          <cell r="AF6">
            <v>1000010950</v>
          </cell>
          <cell r="AG6">
            <v>0</v>
          </cell>
          <cell r="AH6">
            <v>25352532</v>
          </cell>
        </row>
        <row r="7">
          <cell r="B7" t="str">
            <v>Percentage Rent</v>
          </cell>
          <cell r="C7" t="str">
            <v>Percentage Rent</v>
          </cell>
          <cell r="D7">
            <v>0</v>
          </cell>
          <cell r="E7">
            <v>0</v>
          </cell>
          <cell r="F7" t="str">
            <v>No</v>
          </cell>
          <cell r="G7">
            <v>12</v>
          </cell>
          <cell r="H7">
            <v>1000010960</v>
          </cell>
          <cell r="I7">
            <v>0</v>
          </cell>
          <cell r="J7">
            <v>0</v>
          </cell>
          <cell r="N7" t="str">
            <v>Percentage Rent</v>
          </cell>
          <cell r="O7" t="str">
            <v>Percentage Rent</v>
          </cell>
          <cell r="P7">
            <v>0</v>
          </cell>
          <cell r="Q7">
            <v>0</v>
          </cell>
          <cell r="R7" t="str">
            <v>No</v>
          </cell>
          <cell r="S7">
            <v>12</v>
          </cell>
          <cell r="T7">
            <v>1000010960</v>
          </cell>
          <cell r="U7">
            <v>0</v>
          </cell>
          <cell r="V7">
            <v>0</v>
          </cell>
          <cell r="Z7" t="str">
            <v>Percentage Rent</v>
          </cell>
          <cell r="AA7" t="str">
            <v>Percentage Rent</v>
          </cell>
          <cell r="AB7">
            <v>0</v>
          </cell>
          <cell r="AC7">
            <v>0</v>
          </cell>
          <cell r="AD7" t="str">
            <v>No</v>
          </cell>
          <cell r="AE7">
            <v>12</v>
          </cell>
          <cell r="AF7">
            <v>1000010960</v>
          </cell>
          <cell r="AG7">
            <v>0</v>
          </cell>
          <cell r="AH7">
            <v>0</v>
          </cell>
        </row>
        <row r="8">
          <cell r="B8" t="str">
            <v>Free Rent Adjustment</v>
          </cell>
          <cell r="C8" t="str">
            <v>Free Rent Adjustment</v>
          </cell>
          <cell r="D8">
            <v>0</v>
          </cell>
          <cell r="E8">
            <v>0</v>
          </cell>
          <cell r="F8" t="str">
            <v>No</v>
          </cell>
          <cell r="G8">
            <v>12</v>
          </cell>
          <cell r="H8">
            <v>1000014970</v>
          </cell>
          <cell r="I8">
            <v>0</v>
          </cell>
          <cell r="J8">
            <v>0</v>
          </cell>
          <cell r="N8" t="str">
            <v>Free Rent Adjustment</v>
          </cell>
          <cell r="O8" t="str">
            <v>Free Rent Adjustment</v>
          </cell>
          <cell r="P8">
            <v>0</v>
          </cell>
          <cell r="Q8">
            <v>0</v>
          </cell>
          <cell r="R8" t="str">
            <v>No</v>
          </cell>
          <cell r="S8">
            <v>12</v>
          </cell>
          <cell r="T8">
            <v>1000014970</v>
          </cell>
          <cell r="U8">
            <v>0</v>
          </cell>
          <cell r="V8">
            <v>0</v>
          </cell>
          <cell r="Z8" t="str">
            <v>Free Rent Adjustment</v>
          </cell>
          <cell r="AA8" t="str">
            <v>Free Rent Adjustment</v>
          </cell>
          <cell r="AB8">
            <v>0</v>
          </cell>
          <cell r="AC8">
            <v>0</v>
          </cell>
          <cell r="AD8" t="str">
            <v>No</v>
          </cell>
          <cell r="AE8">
            <v>12</v>
          </cell>
          <cell r="AF8">
            <v>1000014970</v>
          </cell>
          <cell r="AG8">
            <v>0</v>
          </cell>
          <cell r="AH8">
            <v>0</v>
          </cell>
        </row>
        <row r="9">
          <cell r="B9" t="str">
            <v>Real Estate Taxes Reimbursements</v>
          </cell>
          <cell r="C9" t="str">
            <v>Real Estate Taxes Reimbursements</v>
          </cell>
          <cell r="D9">
            <v>0</v>
          </cell>
          <cell r="E9">
            <v>0</v>
          </cell>
          <cell r="F9" t="str">
            <v>No</v>
          </cell>
          <cell r="G9">
            <v>12</v>
          </cell>
          <cell r="H9">
            <v>1000010980</v>
          </cell>
          <cell r="I9">
            <v>0</v>
          </cell>
          <cell r="J9">
            <v>0</v>
          </cell>
          <cell r="N9" t="str">
            <v>Real Estate Taxes Reimbursements</v>
          </cell>
          <cell r="O9" t="str">
            <v>Real Estate Taxes Reimbursements</v>
          </cell>
          <cell r="P9">
            <v>0</v>
          </cell>
          <cell r="Q9">
            <v>0</v>
          </cell>
          <cell r="R9" t="str">
            <v>No</v>
          </cell>
          <cell r="S9">
            <v>12</v>
          </cell>
          <cell r="T9">
            <v>1000010980</v>
          </cell>
          <cell r="U9">
            <v>0</v>
          </cell>
          <cell r="V9">
            <v>0</v>
          </cell>
          <cell r="Z9" t="str">
            <v>Real Estate Taxes Reimbursements</v>
          </cell>
          <cell r="AA9" t="str">
            <v>Real Estate Taxes Reimbursements</v>
          </cell>
          <cell r="AB9">
            <v>0</v>
          </cell>
          <cell r="AC9">
            <v>0</v>
          </cell>
          <cell r="AD9" t="str">
            <v>No</v>
          </cell>
          <cell r="AE9">
            <v>12</v>
          </cell>
          <cell r="AF9">
            <v>1000010980</v>
          </cell>
          <cell r="AG9">
            <v>0</v>
          </cell>
          <cell r="AH9">
            <v>0</v>
          </cell>
        </row>
        <row r="10">
          <cell r="B10" t="str">
            <v>Insurance Reimbursements</v>
          </cell>
          <cell r="C10" t="str">
            <v>Insurance Reimbursements</v>
          </cell>
          <cell r="D10">
            <v>0</v>
          </cell>
          <cell r="E10">
            <v>0</v>
          </cell>
          <cell r="F10" t="str">
            <v>No</v>
          </cell>
          <cell r="G10">
            <v>12</v>
          </cell>
          <cell r="H10">
            <v>1000010990</v>
          </cell>
          <cell r="I10">
            <v>0</v>
          </cell>
          <cell r="J10">
            <v>0</v>
          </cell>
          <cell r="N10" t="str">
            <v>Insurance Reimbursements</v>
          </cell>
          <cell r="O10" t="str">
            <v>Insurance Reimbursements</v>
          </cell>
          <cell r="P10">
            <v>0</v>
          </cell>
          <cell r="Q10">
            <v>0</v>
          </cell>
          <cell r="R10" t="str">
            <v>No</v>
          </cell>
          <cell r="S10">
            <v>12</v>
          </cell>
          <cell r="T10">
            <v>1000010990</v>
          </cell>
          <cell r="U10">
            <v>0</v>
          </cell>
          <cell r="V10">
            <v>0</v>
          </cell>
          <cell r="Z10" t="str">
            <v>Insurance Reimbursements</v>
          </cell>
          <cell r="AA10" t="str">
            <v>Insurance Reimbursements</v>
          </cell>
          <cell r="AB10">
            <v>0</v>
          </cell>
          <cell r="AC10">
            <v>0</v>
          </cell>
          <cell r="AD10" t="str">
            <v>No</v>
          </cell>
          <cell r="AE10">
            <v>12</v>
          </cell>
          <cell r="AF10">
            <v>1000010990</v>
          </cell>
          <cell r="AG10">
            <v>0</v>
          </cell>
          <cell r="AH10">
            <v>0</v>
          </cell>
        </row>
        <row r="11">
          <cell r="B11" t="str">
            <v>CAM Reimbursements</v>
          </cell>
          <cell r="C11" t="str">
            <v>CAM Reimbursements</v>
          </cell>
          <cell r="D11">
            <v>0</v>
          </cell>
          <cell r="E11">
            <v>0</v>
          </cell>
          <cell r="F11" t="str">
            <v>No</v>
          </cell>
          <cell r="G11">
            <v>12</v>
          </cell>
          <cell r="H11">
            <v>1000011000</v>
          </cell>
          <cell r="I11">
            <v>0</v>
          </cell>
          <cell r="J11">
            <v>0</v>
          </cell>
          <cell r="N11" t="str">
            <v>CAM Reimbursements</v>
          </cell>
          <cell r="O11" t="str">
            <v>CAM Reimbursements</v>
          </cell>
          <cell r="P11">
            <v>0</v>
          </cell>
          <cell r="Q11">
            <v>0</v>
          </cell>
          <cell r="R11" t="str">
            <v>No</v>
          </cell>
          <cell r="S11">
            <v>12</v>
          </cell>
          <cell r="T11">
            <v>1000011000</v>
          </cell>
          <cell r="U11">
            <v>0</v>
          </cell>
          <cell r="V11">
            <v>0</v>
          </cell>
          <cell r="Z11" t="str">
            <v>CAM Reimbursements</v>
          </cell>
          <cell r="AA11" t="str">
            <v>CAM Reimbursements</v>
          </cell>
          <cell r="AB11">
            <v>0</v>
          </cell>
          <cell r="AC11">
            <v>0</v>
          </cell>
          <cell r="AD11" t="str">
            <v>No</v>
          </cell>
          <cell r="AE11">
            <v>12</v>
          </cell>
          <cell r="AF11">
            <v>1000011000</v>
          </cell>
          <cell r="AG11">
            <v>0</v>
          </cell>
          <cell r="AH11">
            <v>0</v>
          </cell>
        </row>
        <row r="12">
          <cell r="B12" t="str">
            <v>Parking Reimbursements</v>
          </cell>
          <cell r="C12" t="str">
            <v>Parking Reimbursements</v>
          </cell>
          <cell r="D12">
            <v>1352053</v>
          </cell>
          <cell r="E12">
            <v>0</v>
          </cell>
          <cell r="F12" t="str">
            <v>No</v>
          </cell>
          <cell r="G12">
            <v>12</v>
          </cell>
          <cell r="H12">
            <v>1000014980</v>
          </cell>
          <cell r="I12">
            <v>0</v>
          </cell>
          <cell r="J12">
            <v>1352053</v>
          </cell>
          <cell r="N12" t="str">
            <v>Parking Reimbursements</v>
          </cell>
          <cell r="O12" t="str">
            <v>Parking Reimbursements</v>
          </cell>
          <cell r="P12">
            <v>1367384</v>
          </cell>
          <cell r="Q12">
            <v>0</v>
          </cell>
          <cell r="R12" t="str">
            <v>No</v>
          </cell>
          <cell r="S12">
            <v>12</v>
          </cell>
          <cell r="T12">
            <v>1000014980</v>
          </cell>
          <cell r="U12">
            <v>0</v>
          </cell>
          <cell r="V12">
            <v>1367384</v>
          </cell>
          <cell r="Z12" t="str">
            <v>Parking Reimbursements</v>
          </cell>
          <cell r="AA12" t="str">
            <v>Parking Reimbursements</v>
          </cell>
          <cell r="AB12">
            <v>1239325</v>
          </cell>
          <cell r="AC12">
            <v>0</v>
          </cell>
          <cell r="AD12" t="str">
            <v>No</v>
          </cell>
          <cell r="AE12">
            <v>12</v>
          </cell>
          <cell r="AF12">
            <v>1000014980</v>
          </cell>
          <cell r="AG12">
            <v>0</v>
          </cell>
          <cell r="AH12">
            <v>1239325</v>
          </cell>
        </row>
        <row r="13">
          <cell r="B13" t="str">
            <v>Other Expense Recoveries</v>
          </cell>
          <cell r="C13" t="str">
            <v>Other Expense Recoveries</v>
          </cell>
          <cell r="D13">
            <v>14651331</v>
          </cell>
          <cell r="E13">
            <v>0</v>
          </cell>
          <cell r="F13" t="str">
            <v>No</v>
          </cell>
          <cell r="G13">
            <v>12</v>
          </cell>
          <cell r="H13">
            <v>1000011010</v>
          </cell>
          <cell r="I13">
            <v>0</v>
          </cell>
          <cell r="J13">
            <v>14651331</v>
          </cell>
          <cell r="N13" t="str">
            <v>Other Expense Recoveries</v>
          </cell>
          <cell r="O13" t="str">
            <v>Other Expense Recoveries</v>
          </cell>
          <cell r="P13">
            <v>14848353</v>
          </cell>
          <cell r="Q13">
            <v>0</v>
          </cell>
          <cell r="R13" t="str">
            <v>No</v>
          </cell>
          <cell r="S13">
            <v>12</v>
          </cell>
          <cell r="T13">
            <v>1000011010</v>
          </cell>
          <cell r="U13">
            <v>0</v>
          </cell>
          <cell r="V13">
            <v>14848353</v>
          </cell>
          <cell r="Z13" t="str">
            <v>Other Expense Recoveries</v>
          </cell>
          <cell r="AA13" t="str">
            <v>Other Expense Recoveries</v>
          </cell>
          <cell r="AB13">
            <v>16416064</v>
          </cell>
          <cell r="AC13">
            <v>0</v>
          </cell>
          <cell r="AD13" t="str">
            <v>No</v>
          </cell>
          <cell r="AE13">
            <v>12</v>
          </cell>
          <cell r="AF13">
            <v>1000011010</v>
          </cell>
          <cell r="AG13">
            <v>0</v>
          </cell>
          <cell r="AH13">
            <v>16416064</v>
          </cell>
        </row>
        <row r="14">
          <cell r="B14" t="str">
            <v>Other Recurring Income 1</v>
          </cell>
          <cell r="C14" t="str">
            <v>Other Recurring Income 1</v>
          </cell>
          <cell r="D14">
            <v>0</v>
          </cell>
          <cell r="E14">
            <v>0</v>
          </cell>
          <cell r="F14" t="str">
            <v>No</v>
          </cell>
          <cell r="G14">
            <v>12</v>
          </cell>
          <cell r="H14">
            <v>1000011020</v>
          </cell>
          <cell r="I14">
            <v>0</v>
          </cell>
          <cell r="J14">
            <v>0</v>
          </cell>
          <cell r="N14" t="str">
            <v>Other Recurring Income 1</v>
          </cell>
          <cell r="O14" t="str">
            <v>Other Recurring Income 1</v>
          </cell>
          <cell r="P14">
            <v>0</v>
          </cell>
          <cell r="Q14">
            <v>0</v>
          </cell>
          <cell r="R14" t="str">
            <v>No</v>
          </cell>
          <cell r="S14">
            <v>12</v>
          </cell>
          <cell r="T14">
            <v>1000011020</v>
          </cell>
          <cell r="U14">
            <v>0</v>
          </cell>
          <cell r="V14">
            <v>0</v>
          </cell>
          <cell r="Z14" t="str">
            <v>Other Recurring Income 1</v>
          </cell>
          <cell r="AA14" t="str">
            <v>Other Recurring Income 1</v>
          </cell>
          <cell r="AB14">
            <v>0</v>
          </cell>
          <cell r="AC14">
            <v>0</v>
          </cell>
          <cell r="AD14" t="str">
            <v>No</v>
          </cell>
          <cell r="AE14">
            <v>12</v>
          </cell>
          <cell r="AF14">
            <v>1000011020</v>
          </cell>
          <cell r="AG14">
            <v>0</v>
          </cell>
          <cell r="AH14">
            <v>0</v>
          </cell>
        </row>
        <row r="15">
          <cell r="B15" t="str">
            <v>Other Recurring Income 2</v>
          </cell>
          <cell r="C15" t="str">
            <v>Other Recurring Income 2</v>
          </cell>
          <cell r="D15">
            <v>0</v>
          </cell>
          <cell r="E15">
            <v>0</v>
          </cell>
          <cell r="F15" t="str">
            <v>No</v>
          </cell>
          <cell r="G15">
            <v>12</v>
          </cell>
          <cell r="H15">
            <v>1000011030</v>
          </cell>
          <cell r="I15">
            <v>0</v>
          </cell>
          <cell r="J15">
            <v>0</v>
          </cell>
          <cell r="N15" t="str">
            <v>Other Recurring Income 2</v>
          </cell>
          <cell r="O15" t="str">
            <v>Other Recurring Income 2</v>
          </cell>
          <cell r="P15">
            <v>0</v>
          </cell>
          <cell r="Q15">
            <v>0</v>
          </cell>
          <cell r="R15" t="str">
            <v>No</v>
          </cell>
          <cell r="S15">
            <v>12</v>
          </cell>
          <cell r="T15">
            <v>1000011030</v>
          </cell>
          <cell r="U15">
            <v>0</v>
          </cell>
          <cell r="V15">
            <v>0</v>
          </cell>
          <cell r="Z15" t="str">
            <v>Other Recurring Income 2</v>
          </cell>
          <cell r="AA15" t="str">
            <v>Other Recurring Income 2</v>
          </cell>
          <cell r="AB15">
            <v>0</v>
          </cell>
          <cell r="AC15">
            <v>0</v>
          </cell>
          <cell r="AD15" t="str">
            <v>No</v>
          </cell>
          <cell r="AE15">
            <v>12</v>
          </cell>
          <cell r="AF15">
            <v>1000011030</v>
          </cell>
          <cell r="AG15">
            <v>0</v>
          </cell>
          <cell r="AH15">
            <v>0</v>
          </cell>
        </row>
        <row r="16">
          <cell r="B16" t="str">
            <v>Less: Vacancy</v>
          </cell>
          <cell r="C16" t="str">
            <v>Less: Vacancy</v>
          </cell>
          <cell r="D16">
            <v>0</v>
          </cell>
          <cell r="E16">
            <v>0</v>
          </cell>
          <cell r="F16" t="str">
            <v>No</v>
          </cell>
          <cell r="G16">
            <v>12</v>
          </cell>
          <cell r="H16">
            <v>1000011050</v>
          </cell>
          <cell r="I16">
            <v>0</v>
          </cell>
          <cell r="J16">
            <v>0</v>
          </cell>
          <cell r="N16" t="str">
            <v>Less: Vacancy</v>
          </cell>
          <cell r="O16" t="str">
            <v>Less: Vacancy</v>
          </cell>
          <cell r="P16">
            <v>0</v>
          </cell>
          <cell r="Q16">
            <v>0</v>
          </cell>
          <cell r="R16" t="str">
            <v>No</v>
          </cell>
          <cell r="S16">
            <v>12</v>
          </cell>
          <cell r="T16">
            <v>1000011050</v>
          </cell>
          <cell r="U16">
            <v>0</v>
          </cell>
          <cell r="V16">
            <v>0</v>
          </cell>
          <cell r="Z16" t="str">
            <v>Less: Vacancy</v>
          </cell>
          <cell r="AA16" t="str">
            <v>Less: Vacancy</v>
          </cell>
          <cell r="AB16">
            <v>0</v>
          </cell>
          <cell r="AC16">
            <v>0</v>
          </cell>
          <cell r="AD16" t="str">
            <v>No</v>
          </cell>
          <cell r="AE16">
            <v>12</v>
          </cell>
          <cell r="AF16">
            <v>1000011050</v>
          </cell>
          <cell r="AG16">
            <v>0</v>
          </cell>
          <cell r="AH16">
            <v>0</v>
          </cell>
        </row>
        <row r="17">
          <cell r="B17" t="str">
            <v>Less: Collection Loss</v>
          </cell>
          <cell r="C17" t="str">
            <v>Less: Collection Loss</v>
          </cell>
          <cell r="D17">
            <v>0</v>
          </cell>
          <cell r="E17">
            <v>0</v>
          </cell>
          <cell r="F17" t="str">
            <v>No</v>
          </cell>
          <cell r="G17">
            <v>12</v>
          </cell>
          <cell r="H17">
            <v>1000011060</v>
          </cell>
          <cell r="I17">
            <v>0</v>
          </cell>
          <cell r="J17">
            <v>0</v>
          </cell>
          <cell r="N17" t="str">
            <v>Less: Collection Loss</v>
          </cell>
          <cell r="O17" t="str">
            <v>Less: Collection Loss</v>
          </cell>
          <cell r="P17">
            <v>0</v>
          </cell>
          <cell r="Q17">
            <v>0</v>
          </cell>
          <cell r="R17" t="str">
            <v>No</v>
          </cell>
          <cell r="S17">
            <v>12</v>
          </cell>
          <cell r="T17">
            <v>1000011060</v>
          </cell>
          <cell r="U17">
            <v>0</v>
          </cell>
          <cell r="V17">
            <v>0</v>
          </cell>
          <cell r="Z17" t="str">
            <v>Less: Collection Loss</v>
          </cell>
          <cell r="AA17" t="str">
            <v>Less: Collection Loss</v>
          </cell>
          <cell r="AB17">
            <v>0</v>
          </cell>
          <cell r="AC17">
            <v>0</v>
          </cell>
          <cell r="AD17" t="str">
            <v>No</v>
          </cell>
          <cell r="AE17">
            <v>12</v>
          </cell>
          <cell r="AF17">
            <v>1000011060</v>
          </cell>
          <cell r="AG17">
            <v>0</v>
          </cell>
          <cell r="AH17">
            <v>0</v>
          </cell>
        </row>
        <row r="18">
          <cell r="B18" t="str">
            <v>Management Fee</v>
          </cell>
          <cell r="C18" t="str">
            <v>Management Fee</v>
          </cell>
          <cell r="D18">
            <v>838759</v>
          </cell>
          <cell r="E18">
            <v>0</v>
          </cell>
          <cell r="F18" t="str">
            <v>No</v>
          </cell>
          <cell r="G18">
            <v>12</v>
          </cell>
          <cell r="H18">
            <v>1000011120</v>
          </cell>
          <cell r="I18">
            <v>0</v>
          </cell>
          <cell r="J18">
            <v>838759</v>
          </cell>
          <cell r="N18" t="str">
            <v>Management Fee</v>
          </cell>
          <cell r="O18" t="str">
            <v>Management Fee</v>
          </cell>
          <cell r="P18">
            <v>870497</v>
          </cell>
          <cell r="Q18">
            <v>0</v>
          </cell>
          <cell r="R18" t="str">
            <v>No</v>
          </cell>
          <cell r="S18">
            <v>12</v>
          </cell>
          <cell r="T18">
            <v>1000011120</v>
          </cell>
          <cell r="U18">
            <v>0</v>
          </cell>
          <cell r="V18">
            <v>870497</v>
          </cell>
          <cell r="Z18" t="str">
            <v>Management Fee</v>
          </cell>
          <cell r="AA18" t="str">
            <v>Management Fee</v>
          </cell>
          <cell r="AB18">
            <v>933152</v>
          </cell>
          <cell r="AC18">
            <v>0</v>
          </cell>
          <cell r="AD18" t="str">
            <v>No</v>
          </cell>
          <cell r="AE18">
            <v>12</v>
          </cell>
          <cell r="AF18">
            <v>1000011120</v>
          </cell>
          <cell r="AG18">
            <v>0</v>
          </cell>
          <cell r="AH18">
            <v>933152</v>
          </cell>
        </row>
        <row r="19">
          <cell r="B19" t="str">
            <v>Payroll</v>
          </cell>
          <cell r="C19" t="str">
            <v>Payroll</v>
          </cell>
          <cell r="D19">
            <v>1342741</v>
          </cell>
          <cell r="E19">
            <v>0</v>
          </cell>
          <cell r="F19" t="str">
            <v>No</v>
          </cell>
          <cell r="G19">
            <v>12</v>
          </cell>
          <cell r="H19">
            <v>1000011130</v>
          </cell>
          <cell r="I19">
            <v>0</v>
          </cell>
          <cell r="J19">
            <v>1342741</v>
          </cell>
          <cell r="N19" t="str">
            <v>Payroll</v>
          </cell>
          <cell r="O19" t="str">
            <v>Payroll</v>
          </cell>
          <cell r="P19">
            <v>1357587</v>
          </cell>
          <cell r="Q19">
            <v>0</v>
          </cell>
          <cell r="R19" t="str">
            <v>No</v>
          </cell>
          <cell r="S19">
            <v>12</v>
          </cell>
          <cell r="T19">
            <v>1000011130</v>
          </cell>
          <cell r="U19">
            <v>0</v>
          </cell>
          <cell r="V19">
            <v>1357587</v>
          </cell>
          <cell r="Z19" t="str">
            <v>Payroll</v>
          </cell>
          <cell r="AA19" t="str">
            <v>Payroll</v>
          </cell>
          <cell r="AB19">
            <v>1507184</v>
          </cell>
          <cell r="AC19">
            <v>0</v>
          </cell>
          <cell r="AD19" t="str">
            <v>No</v>
          </cell>
          <cell r="AE19">
            <v>12</v>
          </cell>
          <cell r="AF19">
            <v>1000011130</v>
          </cell>
          <cell r="AG19">
            <v>0</v>
          </cell>
          <cell r="AH19">
            <v>1507184</v>
          </cell>
        </row>
        <row r="20">
          <cell r="B20" t="str">
            <v>Utilities</v>
          </cell>
          <cell r="C20" t="str">
            <v>Utilities</v>
          </cell>
          <cell r="D20">
            <v>1687148</v>
          </cell>
          <cell r="E20">
            <v>0</v>
          </cell>
          <cell r="F20" t="str">
            <v>No</v>
          </cell>
          <cell r="G20">
            <v>12</v>
          </cell>
          <cell r="H20">
            <v>1000011140</v>
          </cell>
          <cell r="I20">
            <v>0</v>
          </cell>
          <cell r="J20">
            <v>1687148</v>
          </cell>
          <cell r="N20" t="str">
            <v>Utilities</v>
          </cell>
          <cell r="O20" t="str">
            <v>Utilities</v>
          </cell>
          <cell r="P20">
            <v>1810861</v>
          </cell>
          <cell r="Q20">
            <v>0</v>
          </cell>
          <cell r="R20" t="str">
            <v>No</v>
          </cell>
          <cell r="S20">
            <v>12</v>
          </cell>
          <cell r="T20">
            <v>1000011140</v>
          </cell>
          <cell r="U20">
            <v>0</v>
          </cell>
          <cell r="V20">
            <v>1810861</v>
          </cell>
          <cell r="Z20" t="str">
            <v>Utilities</v>
          </cell>
          <cell r="AA20" t="str">
            <v>Utilities</v>
          </cell>
          <cell r="AB20">
            <v>1734641</v>
          </cell>
          <cell r="AC20">
            <v>0</v>
          </cell>
          <cell r="AD20" t="str">
            <v>No</v>
          </cell>
          <cell r="AE20">
            <v>12</v>
          </cell>
          <cell r="AF20">
            <v>1000011140</v>
          </cell>
          <cell r="AG20">
            <v>0</v>
          </cell>
          <cell r="AH20">
            <v>1734641</v>
          </cell>
        </row>
        <row r="21">
          <cell r="B21" t="str">
            <v>Repairs and Maintenance</v>
          </cell>
          <cell r="C21" t="str">
            <v>Repairs and Maintenance</v>
          </cell>
          <cell r="D21">
            <v>1690149</v>
          </cell>
          <cell r="E21">
            <v>0</v>
          </cell>
          <cell r="F21" t="str">
            <v>No</v>
          </cell>
          <cell r="G21">
            <v>12</v>
          </cell>
          <cell r="H21">
            <v>1000011150</v>
          </cell>
          <cell r="I21">
            <v>0</v>
          </cell>
          <cell r="J21">
            <v>1690149</v>
          </cell>
          <cell r="N21" t="str">
            <v>Repairs and Maintenance</v>
          </cell>
          <cell r="O21" t="str">
            <v>Repairs and Maintenance</v>
          </cell>
          <cell r="P21">
            <v>1659912</v>
          </cell>
          <cell r="Q21">
            <v>0</v>
          </cell>
          <cell r="R21" t="str">
            <v>No</v>
          </cell>
          <cell r="S21">
            <v>12</v>
          </cell>
          <cell r="T21">
            <v>1000011150</v>
          </cell>
          <cell r="U21">
            <v>0</v>
          </cell>
          <cell r="V21">
            <v>1659912</v>
          </cell>
          <cell r="Z21" t="str">
            <v>Repairs and Maintenance</v>
          </cell>
          <cell r="AA21" t="str">
            <v>Repairs and Maintenance</v>
          </cell>
          <cell r="AB21">
            <v>1867963</v>
          </cell>
          <cell r="AC21">
            <v>0</v>
          </cell>
          <cell r="AD21" t="str">
            <v>No</v>
          </cell>
          <cell r="AE21">
            <v>12</v>
          </cell>
          <cell r="AF21">
            <v>1000011150</v>
          </cell>
          <cell r="AG21">
            <v>0</v>
          </cell>
          <cell r="AH21">
            <v>1867963</v>
          </cell>
        </row>
        <row r="22">
          <cell r="B22" t="str">
            <v>Janitorial</v>
          </cell>
          <cell r="C22" t="str">
            <v>Janitorial</v>
          </cell>
          <cell r="D22">
            <v>1836696</v>
          </cell>
          <cell r="E22">
            <v>0</v>
          </cell>
          <cell r="F22" t="str">
            <v>No</v>
          </cell>
          <cell r="G22">
            <v>12</v>
          </cell>
          <cell r="H22">
            <v>1000014990</v>
          </cell>
          <cell r="I22">
            <v>0</v>
          </cell>
          <cell r="J22">
            <v>1836696</v>
          </cell>
          <cell r="N22" t="str">
            <v>Janitorial</v>
          </cell>
          <cell r="O22" t="str">
            <v>Janitorial</v>
          </cell>
          <cell r="P22">
            <v>1938524</v>
          </cell>
          <cell r="Q22">
            <v>0</v>
          </cell>
          <cell r="R22" t="str">
            <v>No</v>
          </cell>
          <cell r="S22">
            <v>12</v>
          </cell>
          <cell r="T22">
            <v>1000014990</v>
          </cell>
          <cell r="U22">
            <v>0</v>
          </cell>
          <cell r="V22">
            <v>1938524</v>
          </cell>
          <cell r="Z22" t="str">
            <v>Janitorial</v>
          </cell>
          <cell r="AA22" t="str">
            <v>Janitorial</v>
          </cell>
          <cell r="AB22">
            <v>1981147</v>
          </cell>
          <cell r="AC22">
            <v>0</v>
          </cell>
          <cell r="AD22" t="str">
            <v>No</v>
          </cell>
          <cell r="AE22">
            <v>12</v>
          </cell>
          <cell r="AF22">
            <v>1000014990</v>
          </cell>
          <cell r="AG22">
            <v>0</v>
          </cell>
          <cell r="AH22">
            <v>1981147</v>
          </cell>
        </row>
        <row r="23">
          <cell r="B23" t="str">
            <v>Grounds and Pest Control</v>
          </cell>
          <cell r="C23" t="str">
            <v>Grounds and Pest Control</v>
          </cell>
          <cell r="D23">
            <v>0</v>
          </cell>
          <cell r="E23">
            <v>0</v>
          </cell>
          <cell r="F23" t="str">
            <v>No</v>
          </cell>
          <cell r="G23">
            <v>12</v>
          </cell>
          <cell r="H23">
            <v>1000011160</v>
          </cell>
          <cell r="I23">
            <v>0</v>
          </cell>
          <cell r="J23">
            <v>0</v>
          </cell>
          <cell r="N23" t="str">
            <v>Grounds and Pest Control</v>
          </cell>
          <cell r="O23" t="str">
            <v>Grounds and Pest Control</v>
          </cell>
          <cell r="P23">
            <v>0</v>
          </cell>
          <cell r="Q23">
            <v>0</v>
          </cell>
          <cell r="R23" t="str">
            <v>No</v>
          </cell>
          <cell r="S23">
            <v>12</v>
          </cell>
          <cell r="T23">
            <v>1000011160</v>
          </cell>
          <cell r="U23">
            <v>0</v>
          </cell>
          <cell r="V23">
            <v>0</v>
          </cell>
          <cell r="Z23" t="str">
            <v>Grounds and Pest Control</v>
          </cell>
          <cell r="AA23" t="str">
            <v>Grounds and Pest Control</v>
          </cell>
          <cell r="AB23">
            <v>0</v>
          </cell>
          <cell r="AC23">
            <v>0</v>
          </cell>
          <cell r="AD23" t="str">
            <v>No</v>
          </cell>
          <cell r="AE23">
            <v>12</v>
          </cell>
          <cell r="AF23">
            <v>1000011160</v>
          </cell>
          <cell r="AG23">
            <v>0</v>
          </cell>
          <cell r="AH23">
            <v>0</v>
          </cell>
        </row>
        <row r="24">
          <cell r="B24" t="str">
            <v>Snow and Trash Removal</v>
          </cell>
          <cell r="C24" t="str">
            <v>Snow and Trash Removal</v>
          </cell>
          <cell r="D24">
            <v>0</v>
          </cell>
          <cell r="E24">
            <v>0</v>
          </cell>
          <cell r="F24" t="str">
            <v>No</v>
          </cell>
          <cell r="G24">
            <v>12</v>
          </cell>
          <cell r="H24">
            <v>1000011170</v>
          </cell>
          <cell r="I24">
            <v>0</v>
          </cell>
          <cell r="J24">
            <v>0</v>
          </cell>
          <cell r="N24" t="str">
            <v>Snow and Trash Removal</v>
          </cell>
          <cell r="O24" t="str">
            <v>Snow and Trash Removal</v>
          </cell>
          <cell r="P24">
            <v>0</v>
          </cell>
          <cell r="Q24">
            <v>0</v>
          </cell>
          <cell r="R24" t="str">
            <v>No</v>
          </cell>
          <cell r="S24">
            <v>12</v>
          </cell>
          <cell r="T24">
            <v>1000011170</v>
          </cell>
          <cell r="U24">
            <v>0</v>
          </cell>
          <cell r="V24">
            <v>0</v>
          </cell>
          <cell r="Z24" t="str">
            <v>Snow and Trash Removal</v>
          </cell>
          <cell r="AA24" t="str">
            <v>Snow and Trash Removal</v>
          </cell>
          <cell r="AB24">
            <v>0</v>
          </cell>
          <cell r="AC24">
            <v>0</v>
          </cell>
          <cell r="AD24" t="str">
            <v>No</v>
          </cell>
          <cell r="AE24">
            <v>12</v>
          </cell>
          <cell r="AF24">
            <v>1000011170</v>
          </cell>
          <cell r="AG24">
            <v>0</v>
          </cell>
          <cell r="AH24">
            <v>0</v>
          </cell>
        </row>
        <row r="25">
          <cell r="B25" t="str">
            <v>Parking Expense</v>
          </cell>
          <cell r="C25" t="str">
            <v>Parking Expense</v>
          </cell>
          <cell r="D25">
            <v>0</v>
          </cell>
          <cell r="E25">
            <v>0</v>
          </cell>
          <cell r="F25" t="str">
            <v>No</v>
          </cell>
          <cell r="G25">
            <v>12</v>
          </cell>
          <cell r="H25">
            <v>1000015000</v>
          </cell>
          <cell r="I25">
            <v>0</v>
          </cell>
          <cell r="J25">
            <v>0</v>
          </cell>
          <cell r="N25" t="str">
            <v>Parking Expense</v>
          </cell>
          <cell r="O25" t="str">
            <v>Parking Expense</v>
          </cell>
          <cell r="P25">
            <v>0</v>
          </cell>
          <cell r="Q25">
            <v>0</v>
          </cell>
          <cell r="R25" t="str">
            <v>No</v>
          </cell>
          <cell r="S25">
            <v>12</v>
          </cell>
          <cell r="T25">
            <v>1000015000</v>
          </cell>
          <cell r="U25">
            <v>0</v>
          </cell>
          <cell r="V25">
            <v>0</v>
          </cell>
          <cell r="Z25" t="str">
            <v>Parking Expense</v>
          </cell>
          <cell r="AA25" t="str">
            <v>Parking Expense</v>
          </cell>
          <cell r="AB25">
            <v>0</v>
          </cell>
          <cell r="AC25">
            <v>0</v>
          </cell>
          <cell r="AD25" t="str">
            <v>No</v>
          </cell>
          <cell r="AE25">
            <v>12</v>
          </cell>
          <cell r="AF25">
            <v>1000015000</v>
          </cell>
          <cell r="AG25">
            <v>0</v>
          </cell>
          <cell r="AH25">
            <v>0</v>
          </cell>
        </row>
        <row r="26">
          <cell r="B26" t="str">
            <v>General and Administrative</v>
          </cell>
          <cell r="C26" t="str">
            <v>General and Administrative</v>
          </cell>
          <cell r="D26">
            <v>0</v>
          </cell>
          <cell r="E26">
            <v>0</v>
          </cell>
          <cell r="F26" t="str">
            <v>No</v>
          </cell>
          <cell r="G26">
            <v>12</v>
          </cell>
          <cell r="H26">
            <v>1000011180</v>
          </cell>
          <cell r="I26">
            <v>0</v>
          </cell>
          <cell r="J26">
            <v>0</v>
          </cell>
          <cell r="N26" t="str">
            <v>General and Administrative</v>
          </cell>
          <cell r="O26" t="str">
            <v>General and Administrative</v>
          </cell>
          <cell r="P26">
            <v>0</v>
          </cell>
          <cell r="Q26">
            <v>0</v>
          </cell>
          <cell r="R26" t="str">
            <v>No</v>
          </cell>
          <cell r="S26">
            <v>12</v>
          </cell>
          <cell r="T26">
            <v>1000011180</v>
          </cell>
          <cell r="U26">
            <v>0</v>
          </cell>
          <cell r="V26">
            <v>0</v>
          </cell>
          <cell r="Z26" t="str">
            <v>General and Administrative</v>
          </cell>
          <cell r="AA26" t="str">
            <v>General and Administrative</v>
          </cell>
          <cell r="AB26">
            <v>0</v>
          </cell>
          <cell r="AC26">
            <v>0</v>
          </cell>
          <cell r="AD26" t="str">
            <v>No</v>
          </cell>
          <cell r="AE26">
            <v>12</v>
          </cell>
          <cell r="AF26">
            <v>1000011180</v>
          </cell>
          <cell r="AG26">
            <v>0</v>
          </cell>
          <cell r="AH26">
            <v>0</v>
          </cell>
        </row>
        <row r="27">
          <cell r="B27" t="str">
            <v>Marketing</v>
          </cell>
          <cell r="C27" t="str">
            <v>Marketing</v>
          </cell>
          <cell r="D27">
            <v>0</v>
          </cell>
          <cell r="E27">
            <v>0</v>
          </cell>
          <cell r="F27" t="str">
            <v>No</v>
          </cell>
          <cell r="G27">
            <v>12</v>
          </cell>
          <cell r="H27">
            <v>1000011190</v>
          </cell>
          <cell r="I27">
            <v>0</v>
          </cell>
          <cell r="J27">
            <v>0</v>
          </cell>
          <cell r="N27" t="str">
            <v>Marketing</v>
          </cell>
          <cell r="O27" t="str">
            <v>Marketing</v>
          </cell>
          <cell r="P27">
            <v>0</v>
          </cell>
          <cell r="Q27">
            <v>0</v>
          </cell>
          <cell r="R27" t="str">
            <v>No</v>
          </cell>
          <cell r="S27">
            <v>12</v>
          </cell>
          <cell r="T27">
            <v>1000011190</v>
          </cell>
          <cell r="U27">
            <v>0</v>
          </cell>
          <cell r="V27">
            <v>0</v>
          </cell>
          <cell r="Z27" t="str">
            <v>Marketing</v>
          </cell>
          <cell r="AA27" t="str">
            <v>Marketing</v>
          </cell>
          <cell r="AB27">
            <v>0</v>
          </cell>
          <cell r="AC27">
            <v>0</v>
          </cell>
          <cell r="AD27" t="str">
            <v>No</v>
          </cell>
          <cell r="AE27">
            <v>12</v>
          </cell>
          <cell r="AF27">
            <v>1000011190</v>
          </cell>
          <cell r="AG27">
            <v>0</v>
          </cell>
          <cell r="AH27">
            <v>0</v>
          </cell>
        </row>
        <row r="28">
          <cell r="B28" t="str">
            <v>Professional Fees</v>
          </cell>
          <cell r="C28" t="str">
            <v>Professional Fees</v>
          </cell>
          <cell r="D28">
            <v>0</v>
          </cell>
          <cell r="E28">
            <v>0</v>
          </cell>
          <cell r="F28" t="str">
            <v>No</v>
          </cell>
          <cell r="G28">
            <v>12</v>
          </cell>
          <cell r="H28">
            <v>1000015010</v>
          </cell>
          <cell r="I28">
            <v>0</v>
          </cell>
          <cell r="J28">
            <v>0</v>
          </cell>
          <cell r="N28" t="str">
            <v>Professional Fees</v>
          </cell>
          <cell r="O28" t="str">
            <v>Professional Fees</v>
          </cell>
          <cell r="P28">
            <v>0</v>
          </cell>
          <cell r="Q28">
            <v>0</v>
          </cell>
          <cell r="R28" t="str">
            <v>No</v>
          </cell>
          <cell r="S28">
            <v>12</v>
          </cell>
          <cell r="T28">
            <v>1000015010</v>
          </cell>
          <cell r="U28">
            <v>0</v>
          </cell>
          <cell r="V28">
            <v>0</v>
          </cell>
          <cell r="Z28" t="str">
            <v>Professional Fees</v>
          </cell>
          <cell r="AA28" t="str">
            <v>Professional Fees</v>
          </cell>
          <cell r="AB28">
            <v>0</v>
          </cell>
          <cell r="AC28">
            <v>0</v>
          </cell>
          <cell r="AD28" t="str">
            <v>No</v>
          </cell>
          <cell r="AE28">
            <v>12</v>
          </cell>
          <cell r="AF28">
            <v>1000015010</v>
          </cell>
          <cell r="AG28">
            <v>0</v>
          </cell>
          <cell r="AH28">
            <v>0</v>
          </cell>
        </row>
        <row r="29">
          <cell r="B29" t="str">
            <v>Service Contracts</v>
          </cell>
          <cell r="C29" t="str">
            <v>Service Contracts</v>
          </cell>
          <cell r="D29">
            <v>0</v>
          </cell>
          <cell r="E29">
            <v>0</v>
          </cell>
          <cell r="F29" t="str">
            <v>No</v>
          </cell>
          <cell r="G29">
            <v>12</v>
          </cell>
          <cell r="H29">
            <v>1000015020</v>
          </cell>
          <cell r="I29">
            <v>0</v>
          </cell>
          <cell r="J29">
            <v>0</v>
          </cell>
          <cell r="N29" t="str">
            <v>Service Contracts</v>
          </cell>
          <cell r="O29" t="str">
            <v>Service Contracts</v>
          </cell>
          <cell r="P29">
            <v>0</v>
          </cell>
          <cell r="Q29">
            <v>0</v>
          </cell>
          <cell r="R29" t="str">
            <v>No</v>
          </cell>
          <cell r="S29">
            <v>12</v>
          </cell>
          <cell r="T29">
            <v>1000015020</v>
          </cell>
          <cell r="U29">
            <v>0</v>
          </cell>
          <cell r="V29">
            <v>0</v>
          </cell>
          <cell r="Z29" t="str">
            <v>Service Contracts</v>
          </cell>
          <cell r="AA29" t="str">
            <v>Service Contracts</v>
          </cell>
          <cell r="AB29">
            <v>0</v>
          </cell>
          <cell r="AC29">
            <v>0</v>
          </cell>
          <cell r="AD29" t="str">
            <v>No</v>
          </cell>
          <cell r="AE29">
            <v>12</v>
          </cell>
          <cell r="AF29">
            <v>1000015020</v>
          </cell>
          <cell r="AG29">
            <v>0</v>
          </cell>
          <cell r="AH29">
            <v>0</v>
          </cell>
        </row>
        <row r="30">
          <cell r="B30" t="str">
            <v>Security</v>
          </cell>
          <cell r="C30" t="str">
            <v>Security</v>
          </cell>
          <cell r="D30">
            <v>0</v>
          </cell>
          <cell r="E30">
            <v>0</v>
          </cell>
          <cell r="F30" t="str">
            <v>No</v>
          </cell>
          <cell r="G30">
            <v>12</v>
          </cell>
          <cell r="H30">
            <v>1000015030</v>
          </cell>
          <cell r="I30">
            <v>0</v>
          </cell>
          <cell r="J30">
            <v>0</v>
          </cell>
          <cell r="N30" t="str">
            <v>Security</v>
          </cell>
          <cell r="O30" t="str">
            <v>Security</v>
          </cell>
          <cell r="P30">
            <v>0</v>
          </cell>
          <cell r="Q30">
            <v>0</v>
          </cell>
          <cell r="R30" t="str">
            <v>No</v>
          </cell>
          <cell r="S30">
            <v>12</v>
          </cell>
          <cell r="T30">
            <v>1000015030</v>
          </cell>
          <cell r="U30">
            <v>0</v>
          </cell>
          <cell r="V30">
            <v>0</v>
          </cell>
          <cell r="Z30" t="str">
            <v>Security</v>
          </cell>
          <cell r="AA30" t="str">
            <v>Security</v>
          </cell>
          <cell r="AB30">
            <v>0</v>
          </cell>
          <cell r="AC30">
            <v>0</v>
          </cell>
          <cell r="AD30" t="str">
            <v>No</v>
          </cell>
          <cell r="AE30">
            <v>12</v>
          </cell>
          <cell r="AF30">
            <v>1000015030</v>
          </cell>
          <cell r="AG30">
            <v>0</v>
          </cell>
          <cell r="AH30">
            <v>0</v>
          </cell>
        </row>
        <row r="31">
          <cell r="B31" t="str">
            <v>Other Variable Expenses 1</v>
          </cell>
          <cell r="C31" t="str">
            <v>Other Variable Expenses 1</v>
          </cell>
          <cell r="D31">
            <v>1299208</v>
          </cell>
          <cell r="E31">
            <v>0</v>
          </cell>
          <cell r="F31" t="str">
            <v>No</v>
          </cell>
          <cell r="G31">
            <v>12</v>
          </cell>
          <cell r="H31">
            <v>1000011200</v>
          </cell>
          <cell r="I31">
            <v>0</v>
          </cell>
          <cell r="J31">
            <v>1299208</v>
          </cell>
          <cell r="N31" t="str">
            <v>Other Variable Expenses 1</v>
          </cell>
          <cell r="O31" t="str">
            <v>Other Variable Expenses 1</v>
          </cell>
          <cell r="P31">
            <v>1163255</v>
          </cell>
          <cell r="Q31">
            <v>0</v>
          </cell>
          <cell r="R31" t="str">
            <v>No</v>
          </cell>
          <cell r="S31">
            <v>12</v>
          </cell>
          <cell r="T31">
            <v>1000011200</v>
          </cell>
          <cell r="U31">
            <v>0</v>
          </cell>
          <cell r="V31">
            <v>1163255</v>
          </cell>
          <cell r="Z31" t="str">
            <v>Other Variable Expenses 1</v>
          </cell>
          <cell r="AA31" t="str">
            <v>Other Variable Expenses 1</v>
          </cell>
          <cell r="AB31">
            <v>1141396</v>
          </cell>
          <cell r="AC31">
            <v>0</v>
          </cell>
          <cell r="AD31" t="str">
            <v>No</v>
          </cell>
          <cell r="AE31">
            <v>12</v>
          </cell>
          <cell r="AF31">
            <v>1000011200</v>
          </cell>
          <cell r="AG31">
            <v>0</v>
          </cell>
          <cell r="AH31">
            <v>1141396</v>
          </cell>
        </row>
        <row r="32">
          <cell r="B32" t="str">
            <v>Other Variable Expenses 2</v>
          </cell>
          <cell r="C32" t="str">
            <v>Other Variable Expenses 2</v>
          </cell>
          <cell r="D32">
            <v>0</v>
          </cell>
          <cell r="E32">
            <v>0</v>
          </cell>
          <cell r="F32" t="str">
            <v>No</v>
          </cell>
          <cell r="G32">
            <v>12</v>
          </cell>
          <cell r="H32">
            <v>1000011210</v>
          </cell>
          <cell r="I32">
            <v>0</v>
          </cell>
          <cell r="J32">
            <v>0</v>
          </cell>
          <cell r="N32" t="str">
            <v>Other Variable Expenses 2</v>
          </cell>
          <cell r="O32" t="str">
            <v>Other Variable Expenses 2</v>
          </cell>
          <cell r="P32">
            <v>0</v>
          </cell>
          <cell r="Q32">
            <v>0</v>
          </cell>
          <cell r="R32" t="str">
            <v>No</v>
          </cell>
          <cell r="S32">
            <v>12</v>
          </cell>
          <cell r="T32">
            <v>1000011210</v>
          </cell>
          <cell r="U32">
            <v>0</v>
          </cell>
          <cell r="V32">
            <v>0</v>
          </cell>
          <cell r="Z32" t="str">
            <v>Other Variable Expenses 2</v>
          </cell>
          <cell r="AA32" t="str">
            <v>Other Variable Expenses 2</v>
          </cell>
          <cell r="AB32">
            <v>0</v>
          </cell>
          <cell r="AC32">
            <v>0</v>
          </cell>
          <cell r="AD32" t="str">
            <v>No</v>
          </cell>
          <cell r="AE32">
            <v>12</v>
          </cell>
          <cell r="AF32">
            <v>1000011210</v>
          </cell>
          <cell r="AG32">
            <v>0</v>
          </cell>
          <cell r="AH32">
            <v>0</v>
          </cell>
        </row>
        <row r="33">
          <cell r="B33" t="str">
            <v>Real Estate Taxes</v>
          </cell>
          <cell r="C33" t="str">
            <v>Real Estate Taxes</v>
          </cell>
          <cell r="D33">
            <v>6177573</v>
          </cell>
          <cell r="E33">
            <v>0</v>
          </cell>
          <cell r="F33" t="str">
            <v>No</v>
          </cell>
          <cell r="G33">
            <v>12</v>
          </cell>
          <cell r="H33">
            <v>1000011240</v>
          </cell>
          <cell r="I33">
            <v>0</v>
          </cell>
          <cell r="J33">
            <v>6177573</v>
          </cell>
          <cell r="N33" t="str">
            <v>Real Estate Taxes</v>
          </cell>
          <cell r="O33" t="str">
            <v>Real Estate Taxes</v>
          </cell>
          <cell r="P33">
            <v>6625397</v>
          </cell>
          <cell r="Q33">
            <v>0</v>
          </cell>
          <cell r="R33" t="str">
            <v>No</v>
          </cell>
          <cell r="S33">
            <v>12</v>
          </cell>
          <cell r="T33">
            <v>1000011240</v>
          </cell>
          <cell r="U33">
            <v>0</v>
          </cell>
          <cell r="V33">
            <v>6625397</v>
          </cell>
          <cell r="Z33" t="str">
            <v>Real Estate Taxes</v>
          </cell>
          <cell r="AA33" t="str">
            <v>Real Estate Taxes</v>
          </cell>
          <cell r="AB33">
            <v>7602952</v>
          </cell>
          <cell r="AC33">
            <v>0</v>
          </cell>
          <cell r="AD33" t="str">
            <v>No</v>
          </cell>
          <cell r="AE33">
            <v>12</v>
          </cell>
          <cell r="AF33">
            <v>1000011240</v>
          </cell>
          <cell r="AG33">
            <v>0</v>
          </cell>
          <cell r="AH33">
            <v>7602952</v>
          </cell>
        </row>
        <row r="34">
          <cell r="B34" t="str">
            <v>Insurance</v>
          </cell>
          <cell r="C34" t="str">
            <v>Insurance</v>
          </cell>
          <cell r="D34">
            <v>248023</v>
          </cell>
          <cell r="E34">
            <v>0</v>
          </cell>
          <cell r="F34" t="str">
            <v>No</v>
          </cell>
          <cell r="G34">
            <v>12</v>
          </cell>
          <cell r="H34">
            <v>1000011250</v>
          </cell>
          <cell r="I34">
            <v>0</v>
          </cell>
          <cell r="J34">
            <v>248023</v>
          </cell>
          <cell r="N34" t="str">
            <v>Insurance</v>
          </cell>
          <cell r="O34" t="str">
            <v>Insurance</v>
          </cell>
          <cell r="P34">
            <v>226338</v>
          </cell>
          <cell r="Q34">
            <v>0</v>
          </cell>
          <cell r="R34" t="str">
            <v>No</v>
          </cell>
          <cell r="S34">
            <v>12</v>
          </cell>
          <cell r="T34">
            <v>1000011250</v>
          </cell>
          <cell r="U34">
            <v>0</v>
          </cell>
          <cell r="V34">
            <v>226338</v>
          </cell>
          <cell r="Z34" t="str">
            <v>Insurance</v>
          </cell>
          <cell r="AA34" t="str">
            <v>Insurance</v>
          </cell>
          <cell r="AB34">
            <v>248862</v>
          </cell>
          <cell r="AC34">
            <v>0</v>
          </cell>
          <cell r="AD34" t="str">
            <v>No</v>
          </cell>
          <cell r="AE34">
            <v>12</v>
          </cell>
          <cell r="AF34">
            <v>1000011250</v>
          </cell>
          <cell r="AG34">
            <v>0</v>
          </cell>
          <cell r="AH34">
            <v>248862</v>
          </cell>
        </row>
        <row r="35">
          <cell r="B35" t="str">
            <v>Personal Property Tax</v>
          </cell>
          <cell r="C35" t="str">
            <v>Personal Property Tax</v>
          </cell>
          <cell r="D35">
            <v>0</v>
          </cell>
          <cell r="E35">
            <v>0</v>
          </cell>
          <cell r="F35" t="str">
            <v>No</v>
          </cell>
          <cell r="G35">
            <v>12</v>
          </cell>
          <cell r="H35">
            <v>1000011260</v>
          </cell>
          <cell r="I35">
            <v>0</v>
          </cell>
          <cell r="J35">
            <v>0</v>
          </cell>
          <cell r="N35" t="str">
            <v>Personal Property Tax</v>
          </cell>
          <cell r="O35" t="str">
            <v>Personal Property Tax</v>
          </cell>
          <cell r="P35">
            <v>0</v>
          </cell>
          <cell r="Q35">
            <v>0</v>
          </cell>
          <cell r="R35" t="str">
            <v>No</v>
          </cell>
          <cell r="S35">
            <v>12</v>
          </cell>
          <cell r="T35">
            <v>1000011260</v>
          </cell>
          <cell r="U35">
            <v>0</v>
          </cell>
          <cell r="V35">
            <v>0</v>
          </cell>
          <cell r="Z35" t="str">
            <v>Personal Property Tax</v>
          </cell>
          <cell r="AA35" t="str">
            <v>Personal Property Tax</v>
          </cell>
          <cell r="AB35">
            <v>0</v>
          </cell>
          <cell r="AC35">
            <v>0</v>
          </cell>
          <cell r="AD35" t="str">
            <v>No</v>
          </cell>
          <cell r="AE35">
            <v>12</v>
          </cell>
          <cell r="AF35">
            <v>1000011260</v>
          </cell>
          <cell r="AG35">
            <v>0</v>
          </cell>
          <cell r="AH35">
            <v>0</v>
          </cell>
        </row>
        <row r="36">
          <cell r="B36" t="str">
            <v>Ground Rent</v>
          </cell>
          <cell r="C36" t="str">
            <v>Ground Rent</v>
          </cell>
          <cell r="D36">
            <v>0</v>
          </cell>
          <cell r="E36">
            <v>0</v>
          </cell>
          <cell r="F36" t="str">
            <v>No</v>
          </cell>
          <cell r="G36">
            <v>12</v>
          </cell>
          <cell r="H36">
            <v>1000015040</v>
          </cell>
          <cell r="I36">
            <v>0</v>
          </cell>
          <cell r="J36">
            <v>0</v>
          </cell>
          <cell r="N36" t="str">
            <v>Ground Rent</v>
          </cell>
          <cell r="O36" t="str">
            <v>Ground Rent</v>
          </cell>
          <cell r="P36">
            <v>0</v>
          </cell>
          <cell r="Q36">
            <v>0</v>
          </cell>
          <cell r="R36" t="str">
            <v>No</v>
          </cell>
          <cell r="S36">
            <v>12</v>
          </cell>
          <cell r="T36">
            <v>1000015040</v>
          </cell>
          <cell r="U36">
            <v>0</v>
          </cell>
          <cell r="V36">
            <v>0</v>
          </cell>
          <cell r="Z36" t="str">
            <v>Ground Rent</v>
          </cell>
          <cell r="AA36" t="str">
            <v>Ground Rent</v>
          </cell>
          <cell r="AB36">
            <v>0</v>
          </cell>
          <cell r="AC36">
            <v>0</v>
          </cell>
          <cell r="AD36" t="str">
            <v>No</v>
          </cell>
          <cell r="AE36">
            <v>12</v>
          </cell>
          <cell r="AF36">
            <v>1000015040</v>
          </cell>
          <cell r="AG36">
            <v>0</v>
          </cell>
          <cell r="AH36">
            <v>0</v>
          </cell>
        </row>
        <row r="37">
          <cell r="B37" t="str">
            <v>Other Fixed Expense1</v>
          </cell>
          <cell r="C37" t="str">
            <v>Other Fixed Expense1</v>
          </cell>
          <cell r="D37">
            <v>0</v>
          </cell>
          <cell r="E37">
            <v>0</v>
          </cell>
          <cell r="F37" t="str">
            <v>No</v>
          </cell>
          <cell r="G37">
            <v>12</v>
          </cell>
          <cell r="H37">
            <v>1000011270</v>
          </cell>
          <cell r="I37">
            <v>0</v>
          </cell>
          <cell r="J37">
            <v>0</v>
          </cell>
          <cell r="N37" t="str">
            <v>Other Fixed Expense1</v>
          </cell>
          <cell r="O37" t="str">
            <v>Other Fixed Expense1</v>
          </cell>
          <cell r="P37">
            <v>0</v>
          </cell>
          <cell r="Q37">
            <v>0</v>
          </cell>
          <cell r="R37" t="str">
            <v>No</v>
          </cell>
          <cell r="S37">
            <v>12</v>
          </cell>
          <cell r="T37">
            <v>1000011270</v>
          </cell>
          <cell r="U37">
            <v>0</v>
          </cell>
          <cell r="V37">
            <v>0</v>
          </cell>
          <cell r="Z37" t="str">
            <v>Other Fixed Expense1</v>
          </cell>
          <cell r="AA37" t="str">
            <v>Other Fixed Expense1</v>
          </cell>
          <cell r="AB37">
            <v>0</v>
          </cell>
          <cell r="AC37">
            <v>0</v>
          </cell>
          <cell r="AD37" t="str">
            <v>No</v>
          </cell>
          <cell r="AE37">
            <v>12</v>
          </cell>
          <cell r="AF37">
            <v>1000011270</v>
          </cell>
          <cell r="AG37">
            <v>0</v>
          </cell>
          <cell r="AH37">
            <v>0</v>
          </cell>
        </row>
        <row r="38">
          <cell r="B38" t="str">
            <v>Other Fixed Expense2</v>
          </cell>
          <cell r="C38" t="str">
            <v>Other Fixed Expense2</v>
          </cell>
          <cell r="D38">
            <v>0</v>
          </cell>
          <cell r="E38">
            <v>0</v>
          </cell>
          <cell r="F38" t="str">
            <v>No</v>
          </cell>
          <cell r="G38">
            <v>12</v>
          </cell>
          <cell r="H38">
            <v>1000011280</v>
          </cell>
          <cell r="I38">
            <v>0</v>
          </cell>
          <cell r="J38">
            <v>0</v>
          </cell>
          <cell r="N38" t="str">
            <v>Other Fixed Expense2</v>
          </cell>
          <cell r="O38" t="str">
            <v>Other Fixed Expense2</v>
          </cell>
          <cell r="P38">
            <v>0</v>
          </cell>
          <cell r="Q38">
            <v>0</v>
          </cell>
          <cell r="R38" t="str">
            <v>No</v>
          </cell>
          <cell r="S38">
            <v>12</v>
          </cell>
          <cell r="T38">
            <v>1000011280</v>
          </cell>
          <cell r="U38">
            <v>0</v>
          </cell>
          <cell r="V38">
            <v>0</v>
          </cell>
          <cell r="Z38" t="str">
            <v>Other Fixed Expense2</v>
          </cell>
          <cell r="AA38" t="str">
            <v>Other Fixed Expense2</v>
          </cell>
          <cell r="AB38">
            <v>0</v>
          </cell>
          <cell r="AC38">
            <v>0</v>
          </cell>
          <cell r="AD38" t="str">
            <v>No</v>
          </cell>
          <cell r="AE38">
            <v>12</v>
          </cell>
          <cell r="AF38">
            <v>1000011280</v>
          </cell>
          <cell r="AG38">
            <v>0</v>
          </cell>
          <cell r="AH38">
            <v>0</v>
          </cell>
        </row>
        <row r="39">
          <cell r="B39" t="str">
            <v>Replacement Reserves</v>
          </cell>
          <cell r="C39" t="str">
            <v>Replacement Reserves</v>
          </cell>
          <cell r="D39">
            <v>0</v>
          </cell>
          <cell r="E39">
            <v>0</v>
          </cell>
          <cell r="F39" t="str">
            <v>No</v>
          </cell>
          <cell r="G39">
            <v>12</v>
          </cell>
          <cell r="H39">
            <v>1000011360</v>
          </cell>
          <cell r="I39">
            <v>0</v>
          </cell>
          <cell r="J39">
            <v>0</v>
          </cell>
          <cell r="N39" t="str">
            <v>Replacement Reserves</v>
          </cell>
          <cell r="O39" t="str">
            <v>Replacement Reserves</v>
          </cell>
          <cell r="P39">
            <v>0</v>
          </cell>
          <cell r="Q39">
            <v>0</v>
          </cell>
          <cell r="R39" t="str">
            <v>No</v>
          </cell>
          <cell r="S39">
            <v>12</v>
          </cell>
          <cell r="T39">
            <v>1000011360</v>
          </cell>
          <cell r="U39">
            <v>0</v>
          </cell>
          <cell r="V39">
            <v>0</v>
          </cell>
          <cell r="Z39" t="str">
            <v>Replacement Reserves</v>
          </cell>
          <cell r="AA39" t="str">
            <v>Replacement Reserves</v>
          </cell>
          <cell r="AB39">
            <v>0</v>
          </cell>
          <cell r="AC39">
            <v>0</v>
          </cell>
          <cell r="AD39" t="str">
            <v>No</v>
          </cell>
          <cell r="AE39">
            <v>12</v>
          </cell>
          <cell r="AF39">
            <v>1000011360</v>
          </cell>
          <cell r="AG39">
            <v>0</v>
          </cell>
          <cell r="AH39">
            <v>0</v>
          </cell>
        </row>
        <row r="40">
          <cell r="B40" t="str">
            <v>Tenant Improvements</v>
          </cell>
          <cell r="C40" t="str">
            <v>Tenant Improvements</v>
          </cell>
          <cell r="D40">
            <v>0</v>
          </cell>
          <cell r="E40">
            <v>0</v>
          </cell>
          <cell r="F40" t="str">
            <v>No</v>
          </cell>
          <cell r="G40">
            <v>12</v>
          </cell>
          <cell r="H40">
            <v>1000011370</v>
          </cell>
          <cell r="I40">
            <v>0</v>
          </cell>
          <cell r="J40">
            <v>0</v>
          </cell>
          <cell r="N40" t="str">
            <v>Tenant Improvements</v>
          </cell>
          <cell r="O40" t="str">
            <v>Tenant Improvements</v>
          </cell>
          <cell r="P40">
            <v>0</v>
          </cell>
          <cell r="Q40">
            <v>0</v>
          </cell>
          <cell r="R40" t="str">
            <v>No</v>
          </cell>
          <cell r="S40">
            <v>12</v>
          </cell>
          <cell r="T40">
            <v>1000011370</v>
          </cell>
          <cell r="U40">
            <v>0</v>
          </cell>
          <cell r="V40">
            <v>0</v>
          </cell>
          <cell r="Z40" t="str">
            <v>Tenant Improvements</v>
          </cell>
          <cell r="AA40" t="str">
            <v>Tenant Improvements</v>
          </cell>
          <cell r="AB40">
            <v>0</v>
          </cell>
          <cell r="AC40">
            <v>0</v>
          </cell>
          <cell r="AD40" t="str">
            <v>No</v>
          </cell>
          <cell r="AE40">
            <v>12</v>
          </cell>
          <cell r="AF40">
            <v>1000011370</v>
          </cell>
          <cell r="AG40">
            <v>0</v>
          </cell>
          <cell r="AH40">
            <v>0</v>
          </cell>
        </row>
        <row r="41">
          <cell r="B41" t="str">
            <v>Leasing Commissions</v>
          </cell>
          <cell r="C41" t="str">
            <v>Leasing Commissions</v>
          </cell>
          <cell r="D41">
            <v>0</v>
          </cell>
          <cell r="E41">
            <v>0</v>
          </cell>
          <cell r="F41" t="str">
            <v>No</v>
          </cell>
          <cell r="G41">
            <v>12</v>
          </cell>
          <cell r="H41">
            <v>1000011380</v>
          </cell>
          <cell r="I41">
            <v>0</v>
          </cell>
          <cell r="J41">
            <v>0</v>
          </cell>
          <cell r="N41" t="str">
            <v>Leasing Commissions</v>
          </cell>
          <cell r="O41" t="str">
            <v>Leasing Commissions</v>
          </cell>
          <cell r="P41">
            <v>0</v>
          </cell>
          <cell r="Q41">
            <v>0</v>
          </cell>
          <cell r="R41" t="str">
            <v>No</v>
          </cell>
          <cell r="S41">
            <v>12</v>
          </cell>
          <cell r="T41">
            <v>1000011380</v>
          </cell>
          <cell r="U41">
            <v>0</v>
          </cell>
          <cell r="V41">
            <v>0</v>
          </cell>
          <cell r="Z41" t="str">
            <v>Leasing Commissions</v>
          </cell>
          <cell r="AA41" t="str">
            <v>Leasing Commissions</v>
          </cell>
          <cell r="AB41">
            <v>0</v>
          </cell>
          <cell r="AC41">
            <v>0</v>
          </cell>
          <cell r="AD41" t="str">
            <v>No</v>
          </cell>
          <cell r="AE41">
            <v>12</v>
          </cell>
          <cell r="AF41">
            <v>1000011380</v>
          </cell>
          <cell r="AG41">
            <v>0</v>
          </cell>
          <cell r="AH41">
            <v>0</v>
          </cell>
        </row>
        <row r="42">
          <cell r="B42" t="str">
            <v>Non-Recurring Item1</v>
          </cell>
          <cell r="C42" t="str">
            <v>Non-Recurring Item1</v>
          </cell>
          <cell r="D42">
            <v>0</v>
          </cell>
          <cell r="E42">
            <v>0</v>
          </cell>
          <cell r="F42" t="str">
            <v>No</v>
          </cell>
          <cell r="G42">
            <v>12</v>
          </cell>
          <cell r="H42">
            <v>1000011390</v>
          </cell>
          <cell r="I42">
            <v>0</v>
          </cell>
          <cell r="J42">
            <v>0</v>
          </cell>
          <cell r="N42" t="str">
            <v>Non-Recurring Item1</v>
          </cell>
          <cell r="O42" t="str">
            <v>Non-Recurring Item1</v>
          </cell>
          <cell r="P42">
            <v>0</v>
          </cell>
          <cell r="Q42">
            <v>0</v>
          </cell>
          <cell r="R42" t="str">
            <v>No</v>
          </cell>
          <cell r="S42">
            <v>12</v>
          </cell>
          <cell r="T42">
            <v>1000011390</v>
          </cell>
          <cell r="U42">
            <v>0</v>
          </cell>
          <cell r="V42">
            <v>0</v>
          </cell>
          <cell r="Z42" t="str">
            <v>Non-Recurring Item1</v>
          </cell>
          <cell r="AA42" t="str">
            <v>Non-Recurring Item1</v>
          </cell>
          <cell r="AB42">
            <v>0</v>
          </cell>
          <cell r="AC42">
            <v>0</v>
          </cell>
          <cell r="AD42" t="str">
            <v>No</v>
          </cell>
          <cell r="AE42">
            <v>12</v>
          </cell>
          <cell r="AF42">
            <v>1000011390</v>
          </cell>
          <cell r="AG42">
            <v>0</v>
          </cell>
          <cell r="AH42">
            <v>0</v>
          </cell>
        </row>
        <row r="43">
          <cell r="B43" t="str">
            <v>Non-Recurring Item2</v>
          </cell>
          <cell r="C43" t="str">
            <v>Non-Recurring Item2</v>
          </cell>
          <cell r="D43">
            <v>0</v>
          </cell>
          <cell r="E43">
            <v>0</v>
          </cell>
          <cell r="F43" t="str">
            <v>No</v>
          </cell>
          <cell r="G43">
            <v>12</v>
          </cell>
          <cell r="H43">
            <v>1000011400</v>
          </cell>
          <cell r="I43">
            <v>0</v>
          </cell>
          <cell r="J43">
            <v>0</v>
          </cell>
          <cell r="N43" t="str">
            <v>Non-Recurring Item2</v>
          </cell>
          <cell r="O43" t="str">
            <v>Non-Recurring Item2</v>
          </cell>
          <cell r="P43">
            <v>0</v>
          </cell>
          <cell r="Q43">
            <v>0</v>
          </cell>
          <cell r="R43" t="str">
            <v>No</v>
          </cell>
          <cell r="S43">
            <v>12</v>
          </cell>
          <cell r="T43">
            <v>1000011400</v>
          </cell>
          <cell r="U43">
            <v>0</v>
          </cell>
          <cell r="V43">
            <v>0</v>
          </cell>
          <cell r="Z43" t="str">
            <v>Non-Recurring Item2</v>
          </cell>
          <cell r="AA43" t="str">
            <v>Non-Recurring Item2</v>
          </cell>
          <cell r="AB43">
            <v>0</v>
          </cell>
          <cell r="AC43">
            <v>0</v>
          </cell>
          <cell r="AD43" t="str">
            <v>No</v>
          </cell>
          <cell r="AE43">
            <v>12</v>
          </cell>
          <cell r="AF43">
            <v>1000011400</v>
          </cell>
          <cell r="AG43">
            <v>0</v>
          </cell>
          <cell r="AH43">
            <v>0</v>
          </cell>
        </row>
        <row r="44">
          <cell r="B44" t="str">
            <v>Downtime</v>
          </cell>
          <cell r="C44" t="str">
            <v>Downtime</v>
          </cell>
          <cell r="D44">
            <v>0</v>
          </cell>
          <cell r="E44">
            <v>0</v>
          </cell>
          <cell r="F44" t="str">
            <v>No</v>
          </cell>
          <cell r="G44">
            <v>12</v>
          </cell>
          <cell r="H44">
            <v>1000011410</v>
          </cell>
          <cell r="I44">
            <v>0</v>
          </cell>
          <cell r="J44">
            <v>0</v>
          </cell>
          <cell r="N44" t="str">
            <v>Downtime</v>
          </cell>
          <cell r="O44" t="str">
            <v>Downtime</v>
          </cell>
          <cell r="P44">
            <v>0</v>
          </cell>
          <cell r="Q44">
            <v>0</v>
          </cell>
          <cell r="R44" t="str">
            <v>No</v>
          </cell>
          <cell r="S44">
            <v>12</v>
          </cell>
          <cell r="T44">
            <v>1000011410</v>
          </cell>
          <cell r="U44">
            <v>0</v>
          </cell>
          <cell r="V44">
            <v>0</v>
          </cell>
          <cell r="Z44" t="str">
            <v>Downtime</v>
          </cell>
          <cell r="AA44" t="str">
            <v>Downtime</v>
          </cell>
          <cell r="AB44">
            <v>0</v>
          </cell>
          <cell r="AC44">
            <v>0</v>
          </cell>
          <cell r="AD44" t="str">
            <v>No</v>
          </cell>
          <cell r="AE44">
            <v>12</v>
          </cell>
          <cell r="AF44">
            <v>1000011410</v>
          </cell>
          <cell r="AG44">
            <v>0</v>
          </cell>
          <cell r="AH44">
            <v>0</v>
          </cell>
        </row>
        <row r="45">
          <cell r="B45" t="str">
            <v>Free Rent Expense</v>
          </cell>
          <cell r="C45" t="str">
            <v>Free Rent Expense</v>
          </cell>
          <cell r="D45">
            <v>0</v>
          </cell>
          <cell r="E45">
            <v>0</v>
          </cell>
          <cell r="F45" t="str">
            <v>No</v>
          </cell>
          <cell r="G45">
            <v>12</v>
          </cell>
          <cell r="H45">
            <v>1000011420</v>
          </cell>
          <cell r="I45">
            <v>0</v>
          </cell>
          <cell r="J45">
            <v>0</v>
          </cell>
          <cell r="N45" t="str">
            <v>Free Rent Expense</v>
          </cell>
          <cell r="O45" t="str">
            <v>Free Rent Expense</v>
          </cell>
          <cell r="P45">
            <v>0</v>
          </cell>
          <cell r="Q45">
            <v>0</v>
          </cell>
          <cell r="R45" t="str">
            <v>No</v>
          </cell>
          <cell r="S45">
            <v>12</v>
          </cell>
          <cell r="T45">
            <v>1000011420</v>
          </cell>
          <cell r="U45">
            <v>0</v>
          </cell>
          <cell r="V45">
            <v>0</v>
          </cell>
          <cell r="Z45" t="str">
            <v>Free Rent Expense</v>
          </cell>
          <cell r="AA45" t="str">
            <v>Free Rent Expense</v>
          </cell>
          <cell r="AB45">
            <v>0</v>
          </cell>
          <cell r="AC45">
            <v>0</v>
          </cell>
          <cell r="AD45" t="str">
            <v>No</v>
          </cell>
          <cell r="AE45">
            <v>12</v>
          </cell>
          <cell r="AF45">
            <v>1000011420</v>
          </cell>
          <cell r="AG45">
            <v>0</v>
          </cell>
          <cell r="AH45">
            <v>0</v>
          </cell>
        </row>
        <row r="46">
          <cell r="B46" t="str">
            <v>Debt Service Amount</v>
          </cell>
          <cell r="C46" t="str">
            <v>Debt Service Amount</v>
          </cell>
          <cell r="D46">
            <v>0</v>
          </cell>
          <cell r="E46">
            <v>0</v>
          </cell>
          <cell r="F46" t="str">
            <v>No</v>
          </cell>
          <cell r="G46">
            <v>12</v>
          </cell>
          <cell r="H46">
            <v>1000014180</v>
          </cell>
          <cell r="I46">
            <v>0</v>
          </cell>
          <cell r="J46">
            <v>0</v>
          </cell>
          <cell r="N46" t="str">
            <v>Debt Service Amount</v>
          </cell>
          <cell r="O46" t="str">
            <v>Debt Service Amount</v>
          </cell>
          <cell r="P46">
            <v>0</v>
          </cell>
          <cell r="Q46">
            <v>0</v>
          </cell>
          <cell r="R46" t="str">
            <v>No</v>
          </cell>
          <cell r="S46">
            <v>12</v>
          </cell>
          <cell r="T46">
            <v>1000014180</v>
          </cell>
          <cell r="U46">
            <v>0</v>
          </cell>
          <cell r="V46">
            <v>0</v>
          </cell>
          <cell r="Z46" t="str">
            <v>Debt Service Amount</v>
          </cell>
          <cell r="AA46" t="str">
            <v>Debt Service Amount</v>
          </cell>
          <cell r="AB46">
            <v>0</v>
          </cell>
          <cell r="AC46">
            <v>0</v>
          </cell>
          <cell r="AD46" t="str">
            <v>No</v>
          </cell>
          <cell r="AE46">
            <v>12</v>
          </cell>
          <cell r="AF46">
            <v>1000014180</v>
          </cell>
          <cell r="AG46">
            <v>0</v>
          </cell>
          <cell r="AH46">
            <v>0</v>
          </cell>
        </row>
        <row r="47">
          <cell r="B47" t="str">
            <v>Physical Occupancy %</v>
          </cell>
          <cell r="C47" t="str">
            <v>Physical Occupancy %</v>
          </cell>
          <cell r="D47">
            <v>0</v>
          </cell>
          <cell r="E47">
            <v>0</v>
          </cell>
          <cell r="F47" t="str">
            <v>No</v>
          </cell>
          <cell r="G47">
            <v>12</v>
          </cell>
          <cell r="H47">
            <v>1000014190</v>
          </cell>
          <cell r="I47">
            <v>0</v>
          </cell>
          <cell r="J47">
            <v>0</v>
          </cell>
          <cell r="N47" t="str">
            <v>Physical Occupancy %</v>
          </cell>
          <cell r="O47" t="str">
            <v>Physical Occupancy %</v>
          </cell>
          <cell r="P47">
            <v>0</v>
          </cell>
          <cell r="Q47">
            <v>0</v>
          </cell>
          <cell r="R47" t="str">
            <v>No</v>
          </cell>
          <cell r="S47">
            <v>12</v>
          </cell>
          <cell r="T47">
            <v>1000014190</v>
          </cell>
          <cell r="U47">
            <v>0</v>
          </cell>
          <cell r="V47">
            <v>0</v>
          </cell>
          <cell r="Z47" t="str">
            <v>Physical Occupancy %</v>
          </cell>
          <cell r="AA47" t="str">
            <v>Physical Occupancy %</v>
          </cell>
          <cell r="AB47">
            <v>0</v>
          </cell>
          <cell r="AC47">
            <v>0</v>
          </cell>
          <cell r="AD47" t="str">
            <v>No</v>
          </cell>
          <cell r="AE47">
            <v>12</v>
          </cell>
          <cell r="AF47">
            <v>1000014190</v>
          </cell>
          <cell r="AG47">
            <v>0</v>
          </cell>
          <cell r="AH47">
            <v>0</v>
          </cell>
        </row>
      </sheetData>
      <sheetData sheetId="27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ow Acct"/>
      <sheetName val="Hedge"/>
      <sheetName val="Diversity"/>
      <sheetName val="Tables"/>
      <sheetName val="Moody's Loss"/>
      <sheetName val="RCN-Building - Office"/>
      <sheetName val="Assumptions"/>
      <sheetName val="Return analysis"/>
      <sheetName val="Model"/>
      <sheetName val="Binomial"/>
      <sheetName val="Loan Program"/>
    </sheetNames>
    <sheetDataSet>
      <sheetData sheetId="0" refreshError="1"/>
      <sheetData sheetId="1" refreshError="1"/>
      <sheetData sheetId="2" refreshError="1"/>
      <sheetData sheetId="3" refreshError="1">
        <row r="10">
          <cell r="O10" t="str">
            <v>Andorra</v>
          </cell>
          <cell r="T10" t="str">
            <v>A1</v>
          </cell>
          <cell r="U10">
            <v>70</v>
          </cell>
          <cell r="V10">
            <v>120</v>
          </cell>
        </row>
        <row r="11">
          <cell r="O11" t="str">
            <v>Argentina</v>
          </cell>
          <cell r="T11" t="str">
            <v>A2</v>
          </cell>
          <cell r="U11">
            <v>120</v>
          </cell>
          <cell r="V11">
            <v>180</v>
          </cell>
          <cell r="Z11" t="str">
            <v>Aerospace and Defense</v>
          </cell>
          <cell r="AA11">
            <v>1</v>
          </cell>
        </row>
        <row r="12">
          <cell r="O12" t="str">
            <v>Australia</v>
          </cell>
          <cell r="T12" t="str">
            <v>A3</v>
          </cell>
          <cell r="U12">
            <v>180</v>
          </cell>
          <cell r="V12">
            <v>260</v>
          </cell>
          <cell r="Z12" t="str">
            <v>Air Transport</v>
          </cell>
          <cell r="AA12">
            <v>2</v>
          </cell>
        </row>
        <row r="13">
          <cell r="O13" t="str">
            <v>Austria</v>
          </cell>
          <cell r="T13" t="str">
            <v>Aa1</v>
          </cell>
          <cell r="U13">
            <v>10</v>
          </cell>
          <cell r="V13">
            <v>20</v>
          </cell>
          <cell r="Z13" t="str">
            <v>Automotive</v>
          </cell>
          <cell r="AA13">
            <v>3</v>
          </cell>
        </row>
        <row r="14">
          <cell r="A14" t="str">
            <v>Aerospace and Defense</v>
          </cell>
          <cell r="O14" t="str">
            <v>Bahamas</v>
          </cell>
          <cell r="T14" t="str">
            <v>Aa2</v>
          </cell>
          <cell r="U14">
            <v>20</v>
          </cell>
          <cell r="V14">
            <v>40</v>
          </cell>
          <cell r="Z14" t="str">
            <v>Beverage &amp; Tobacco</v>
          </cell>
          <cell r="AA14">
            <v>4</v>
          </cell>
        </row>
        <row r="15">
          <cell r="A15" t="str">
            <v>Automobile</v>
          </cell>
          <cell r="O15" t="str">
            <v>Bahrain</v>
          </cell>
          <cell r="T15" t="str">
            <v>Aa3</v>
          </cell>
          <cell r="U15">
            <v>40</v>
          </cell>
          <cell r="V15">
            <v>70</v>
          </cell>
          <cell r="Z15" t="str">
            <v>Broadcast Radio &amp; Television</v>
          </cell>
          <cell r="AA15">
            <v>5</v>
          </cell>
        </row>
        <row r="16">
          <cell r="A16" t="str">
            <v>Banking</v>
          </cell>
          <cell r="O16" t="str">
            <v>Barbados</v>
          </cell>
          <cell r="T16" t="str">
            <v>Aaa</v>
          </cell>
          <cell r="U16">
            <v>1</v>
          </cell>
          <cell r="V16">
            <v>10</v>
          </cell>
          <cell r="Z16" t="str">
            <v>Brokerages/securities dealers/investment houses</v>
          </cell>
          <cell r="AA16">
            <v>6</v>
          </cell>
        </row>
        <row r="17">
          <cell r="A17" t="str">
            <v>Beverage, Food and Tobacco</v>
          </cell>
          <cell r="O17" t="str">
            <v>Belgium</v>
          </cell>
          <cell r="T17" t="str">
            <v>B1</v>
          </cell>
          <cell r="U17">
            <v>2220</v>
          </cell>
          <cell r="V17">
            <v>2720</v>
          </cell>
          <cell r="Z17" t="str">
            <v>Building and Development</v>
          </cell>
          <cell r="AA17">
            <v>7</v>
          </cell>
        </row>
        <row r="18">
          <cell r="A18" t="str">
            <v>Buildings and Real Estate</v>
          </cell>
          <cell r="O18" t="str">
            <v>Belize</v>
          </cell>
          <cell r="T18" t="str">
            <v>B2</v>
          </cell>
          <cell r="U18">
            <v>2720</v>
          </cell>
          <cell r="V18">
            <v>3490</v>
          </cell>
          <cell r="Z18" t="str">
            <v>Business Equipment and Services</v>
          </cell>
          <cell r="AA18">
            <v>8</v>
          </cell>
        </row>
        <row r="19">
          <cell r="A19" t="str">
            <v>Chemicals, Plastics and Rubber</v>
          </cell>
          <cell r="O19" t="str">
            <v>Bermuda</v>
          </cell>
          <cell r="T19" t="str">
            <v>B3</v>
          </cell>
          <cell r="U19">
            <v>3490</v>
          </cell>
          <cell r="V19">
            <v>4770</v>
          </cell>
          <cell r="Z19" t="str">
            <v>Cable and satellite television</v>
          </cell>
          <cell r="AA19">
            <v>9</v>
          </cell>
        </row>
        <row r="20">
          <cell r="A20" t="str">
            <v>Containers, Packaging and Glass</v>
          </cell>
          <cell r="O20" t="str">
            <v>Bolivia</v>
          </cell>
          <cell r="T20" t="str">
            <v>Ba1</v>
          </cell>
          <cell r="U20">
            <v>940</v>
          </cell>
          <cell r="V20">
            <v>1350</v>
          </cell>
          <cell r="Z20" t="str">
            <v>Chemical/plastics</v>
          </cell>
          <cell r="AA20">
            <v>10</v>
          </cell>
        </row>
        <row r="21">
          <cell r="A21" t="str">
            <v>Personal and Non Durable Consumer Products (Manufacturing Only)</v>
          </cell>
          <cell r="O21" t="str">
            <v>Brazil</v>
          </cell>
          <cell r="T21" t="str">
            <v>Ba2</v>
          </cell>
          <cell r="U21">
            <v>1350</v>
          </cell>
          <cell r="V21">
            <v>1780</v>
          </cell>
          <cell r="Z21" t="str">
            <v>Clothing/textiles</v>
          </cell>
          <cell r="AA21">
            <v>11</v>
          </cell>
        </row>
        <row r="22">
          <cell r="A22" t="str">
            <v>Diversified/Conglomerate Manufacturing</v>
          </cell>
          <cell r="O22" t="str">
            <v>Bulgaria</v>
          </cell>
          <cell r="T22" t="str">
            <v>Ba3</v>
          </cell>
          <cell r="U22">
            <v>1780</v>
          </cell>
          <cell r="V22">
            <v>2220</v>
          </cell>
          <cell r="Z22" t="str">
            <v>Conglomerates</v>
          </cell>
          <cell r="AA22">
            <v>12</v>
          </cell>
        </row>
        <row r="23">
          <cell r="A23" t="str">
            <v>Diversified/Conglomerate Service</v>
          </cell>
          <cell r="O23" t="str">
            <v>Canada</v>
          </cell>
          <cell r="T23" t="str">
            <v>Baa1</v>
          </cell>
          <cell r="U23">
            <v>260</v>
          </cell>
          <cell r="V23">
            <v>360</v>
          </cell>
          <cell r="Z23" t="str">
            <v>Containers and Glass Products</v>
          </cell>
          <cell r="AA23">
            <v>13</v>
          </cell>
        </row>
        <row r="24">
          <cell r="A24" t="str">
            <v>Diversified Natural Resources, Precious Metals and Minerals</v>
          </cell>
          <cell r="O24" t="str">
            <v>Cayman Islands</v>
          </cell>
          <cell r="T24" t="str">
            <v>Baa2</v>
          </cell>
          <cell r="U24">
            <v>360</v>
          </cell>
          <cell r="V24">
            <v>610</v>
          </cell>
          <cell r="Z24" t="str">
            <v>Cosmetics/toiletries</v>
          </cell>
          <cell r="AA24">
            <v>14</v>
          </cell>
        </row>
        <row r="25">
          <cell r="A25" t="str">
            <v>Ecological</v>
          </cell>
          <cell r="O25" t="str">
            <v>Chile</v>
          </cell>
          <cell r="T25" t="str">
            <v>Baa3</v>
          </cell>
          <cell r="U25">
            <v>610</v>
          </cell>
          <cell r="V25">
            <v>940</v>
          </cell>
          <cell r="Z25" t="str">
            <v>Drugs</v>
          </cell>
          <cell r="AA25">
            <v>15</v>
          </cell>
        </row>
        <row r="26">
          <cell r="A26" t="str">
            <v>Electronics</v>
          </cell>
          <cell r="O26" t="str">
            <v>China</v>
          </cell>
          <cell r="T26" t="str">
            <v>Caa1</v>
          </cell>
          <cell r="U26">
            <v>4770</v>
          </cell>
          <cell r="V26">
            <v>6500</v>
          </cell>
          <cell r="Z26" t="str">
            <v>Ecological services and equipment</v>
          </cell>
          <cell r="AA26">
            <v>16</v>
          </cell>
        </row>
        <row r="27">
          <cell r="A27" t="str">
            <v>Finance</v>
          </cell>
          <cell r="O27" t="str">
            <v>Colombia</v>
          </cell>
          <cell r="T27" t="str">
            <v>Caa2</v>
          </cell>
          <cell r="U27">
            <v>6500</v>
          </cell>
          <cell r="V27">
            <v>8070</v>
          </cell>
          <cell r="Z27" t="str">
            <v>Electronics/electric</v>
          </cell>
          <cell r="AA27">
            <v>17</v>
          </cell>
        </row>
        <row r="28">
          <cell r="A28" t="str">
            <v>Farming and Agriculture</v>
          </cell>
          <cell r="O28" t="str">
            <v>Costa Rica</v>
          </cell>
          <cell r="T28" t="str">
            <v>Caa3</v>
          </cell>
          <cell r="U28">
            <v>8070</v>
          </cell>
          <cell r="V28">
            <v>10000</v>
          </cell>
          <cell r="Z28" t="str">
            <v>Equipment Leasing</v>
          </cell>
          <cell r="AA28">
            <v>18</v>
          </cell>
        </row>
        <row r="29">
          <cell r="A29" t="str">
            <v>Grocery</v>
          </cell>
          <cell r="O29" t="str">
            <v>Croatia</v>
          </cell>
          <cell r="T29" t="str">
            <v>NR</v>
          </cell>
          <cell r="U29">
            <v>3490</v>
          </cell>
          <cell r="V29">
            <v>4770</v>
          </cell>
          <cell r="Z29" t="str">
            <v>Farming/agriculture</v>
          </cell>
          <cell r="AA29">
            <v>19</v>
          </cell>
        </row>
        <row r="30">
          <cell r="A30" t="str">
            <v>Healthcare, Education and Childcare</v>
          </cell>
          <cell r="O30" t="str">
            <v>CUBA</v>
          </cell>
          <cell r="Z30" t="str">
            <v>Financial Intermediaries</v>
          </cell>
          <cell r="AA30">
            <v>20</v>
          </cell>
        </row>
        <row r="31">
          <cell r="A31" t="str">
            <v>Home and Office Furnishings, Housewares, and Durable Consumer Products</v>
          </cell>
          <cell r="O31" t="str">
            <v>Cyprus</v>
          </cell>
          <cell r="Z31" t="str">
            <v>Food/drug retailers</v>
          </cell>
          <cell r="AA31">
            <v>21</v>
          </cell>
        </row>
        <row r="32">
          <cell r="A32" t="str">
            <v>Hotels, Motels, Inns and Gaming</v>
          </cell>
          <cell r="O32" t="str">
            <v>Czech Republic</v>
          </cell>
          <cell r="Z32" t="str">
            <v>Food products</v>
          </cell>
          <cell r="AA32">
            <v>22</v>
          </cell>
        </row>
        <row r="33">
          <cell r="A33" t="str">
            <v>Insurance</v>
          </cell>
          <cell r="O33" t="str">
            <v>Denmark</v>
          </cell>
          <cell r="Z33" t="str">
            <v>Food service</v>
          </cell>
          <cell r="AA33">
            <v>23</v>
          </cell>
        </row>
        <row r="34">
          <cell r="A34" t="str">
            <v>Leisure, Amusement, Entertainment</v>
          </cell>
          <cell r="O34" t="str">
            <v>Dominican Republic</v>
          </cell>
          <cell r="Z34" t="str">
            <v>Forest Products</v>
          </cell>
          <cell r="AA34">
            <v>24</v>
          </cell>
        </row>
        <row r="35">
          <cell r="A35" t="str">
            <v>Machinery (Non-Agriculture, Non-Construction, Non-Electronic)</v>
          </cell>
          <cell r="O35" t="str">
            <v>Ecuador</v>
          </cell>
          <cell r="Z35" t="str">
            <v>Healthcare</v>
          </cell>
          <cell r="AA35">
            <v>25</v>
          </cell>
        </row>
        <row r="36">
          <cell r="A36" t="str">
            <v>Mining, Steel, Iron, and Non Precious Metals</v>
          </cell>
          <cell r="O36" t="str">
            <v>Egypt</v>
          </cell>
          <cell r="Z36" t="str">
            <v>Home furnishings</v>
          </cell>
          <cell r="AA36">
            <v>26</v>
          </cell>
        </row>
        <row r="37">
          <cell r="A37" t="str">
            <v>Oil and Gas</v>
          </cell>
          <cell r="O37" t="str">
            <v>El Salvador</v>
          </cell>
          <cell r="Z37" t="str">
            <v>Lodging and casinos</v>
          </cell>
          <cell r="AA37">
            <v>27</v>
          </cell>
        </row>
        <row r="38">
          <cell r="A38" t="str">
            <v>Personal, Food and Miscellaneous</v>
          </cell>
          <cell r="O38" t="str">
            <v>Estonia</v>
          </cell>
          <cell r="Z38" t="str">
            <v>Industrial equipment</v>
          </cell>
          <cell r="AA38">
            <v>28</v>
          </cell>
        </row>
        <row r="39">
          <cell r="A39" t="str">
            <v>Printing and Publishing</v>
          </cell>
          <cell r="O39" t="str">
            <v>Fiji</v>
          </cell>
          <cell r="Z39" t="str">
            <v>Insurance</v>
          </cell>
          <cell r="AA39">
            <v>29</v>
          </cell>
        </row>
        <row r="40">
          <cell r="A40" t="str">
            <v>Cargo Transport</v>
          </cell>
          <cell r="O40" t="str">
            <v>Finland</v>
          </cell>
          <cell r="Z40" t="str">
            <v>Leisure goods/activities/movies</v>
          </cell>
          <cell r="AA40">
            <v>30</v>
          </cell>
        </row>
        <row r="41">
          <cell r="A41" t="str">
            <v>Retail Stores</v>
          </cell>
          <cell r="O41" t="str">
            <v>France</v>
          </cell>
          <cell r="Z41" t="str">
            <v>Nonferrous metals/minerals</v>
          </cell>
          <cell r="AA41">
            <v>31</v>
          </cell>
        </row>
        <row r="42">
          <cell r="A42" t="str">
            <v>Telecommunications</v>
          </cell>
          <cell r="O42" t="str">
            <v>Germany</v>
          </cell>
          <cell r="Z42" t="str">
            <v>Oil and gas</v>
          </cell>
          <cell r="AA42">
            <v>32</v>
          </cell>
        </row>
        <row r="43">
          <cell r="A43" t="str">
            <v>Textiles and Leather</v>
          </cell>
          <cell r="O43" t="str">
            <v>Greece</v>
          </cell>
          <cell r="Z43" t="str">
            <v>Publishing</v>
          </cell>
          <cell r="AA43">
            <v>33</v>
          </cell>
        </row>
        <row r="44">
          <cell r="A44" t="str">
            <v>Personal Transportation</v>
          </cell>
          <cell r="O44" t="str">
            <v>Guatemala</v>
          </cell>
          <cell r="Z44" t="str">
            <v>Rail industries</v>
          </cell>
          <cell r="AA44">
            <v>34</v>
          </cell>
        </row>
        <row r="45">
          <cell r="A45" t="str">
            <v>Utilities</v>
          </cell>
          <cell r="O45" t="str">
            <v>Hong Kong</v>
          </cell>
          <cell r="Z45" t="str">
            <v>Retailers (other than food/drug)</v>
          </cell>
          <cell r="AA45">
            <v>35</v>
          </cell>
        </row>
        <row r="46">
          <cell r="A46" t="str">
            <v>Broadcasting and Entertainment</v>
          </cell>
          <cell r="O46" t="str">
            <v>Hungary</v>
          </cell>
          <cell r="Z46" t="str">
            <v>Steel</v>
          </cell>
          <cell r="AA46">
            <v>36</v>
          </cell>
        </row>
        <row r="47">
          <cell r="O47" t="str">
            <v>Iceland</v>
          </cell>
          <cell r="Z47" t="str">
            <v>Surface Transport</v>
          </cell>
          <cell r="AA47">
            <v>37</v>
          </cell>
        </row>
        <row r="48">
          <cell r="O48" t="str">
            <v>India</v>
          </cell>
          <cell r="Z48" t="str">
            <v>Telecommunications/cellular communications</v>
          </cell>
          <cell r="AA48">
            <v>38</v>
          </cell>
        </row>
        <row r="49">
          <cell r="O49" t="str">
            <v>Indonesia</v>
          </cell>
          <cell r="Z49" t="str">
            <v>Utilities</v>
          </cell>
          <cell r="AA49">
            <v>39</v>
          </cell>
        </row>
        <row r="50">
          <cell r="O50" t="str">
            <v>Iran</v>
          </cell>
        </row>
        <row r="51">
          <cell r="O51" t="str">
            <v>Ireland</v>
          </cell>
        </row>
        <row r="52">
          <cell r="O52" t="str">
            <v>Isle of Man</v>
          </cell>
        </row>
        <row r="53">
          <cell r="O53" t="str">
            <v>Israel</v>
          </cell>
        </row>
        <row r="54">
          <cell r="O54" t="str">
            <v>Italy</v>
          </cell>
        </row>
        <row r="55">
          <cell r="O55" t="str">
            <v>Jamaica</v>
          </cell>
        </row>
        <row r="56">
          <cell r="O56" t="str">
            <v>Japan</v>
          </cell>
        </row>
        <row r="57">
          <cell r="O57" t="str">
            <v>Jordan</v>
          </cell>
        </row>
        <row r="58">
          <cell r="O58" t="str">
            <v>Kazakhstan</v>
          </cell>
        </row>
        <row r="59">
          <cell r="O59" t="str">
            <v>Kuwait</v>
          </cell>
        </row>
        <row r="60">
          <cell r="O60" t="str">
            <v>Latvia</v>
          </cell>
        </row>
        <row r="61">
          <cell r="O61" t="str">
            <v>Lebanon</v>
          </cell>
        </row>
        <row r="62">
          <cell r="O62" t="str">
            <v>Liechtenstein</v>
          </cell>
        </row>
        <row r="63">
          <cell r="O63" t="str">
            <v>Lithuania</v>
          </cell>
        </row>
        <row r="64">
          <cell r="O64" t="str">
            <v>Luxembourg</v>
          </cell>
        </row>
        <row r="65">
          <cell r="O65" t="str">
            <v>Macau</v>
          </cell>
        </row>
        <row r="66">
          <cell r="O66" t="str">
            <v>Malaysia</v>
          </cell>
        </row>
        <row r="67">
          <cell r="O67" t="str">
            <v>Malta</v>
          </cell>
        </row>
        <row r="68">
          <cell r="O68" t="str">
            <v>Mauritius</v>
          </cell>
        </row>
        <row r="69">
          <cell r="O69" t="str">
            <v>Mexico</v>
          </cell>
        </row>
        <row r="70">
          <cell r="O70" t="str">
            <v>Moldova</v>
          </cell>
        </row>
        <row r="71">
          <cell r="O71" t="str">
            <v>Monaco</v>
          </cell>
        </row>
        <row r="72">
          <cell r="O72" t="str">
            <v>Morocco</v>
          </cell>
        </row>
        <row r="73">
          <cell r="O73" t="str">
            <v>Netherlands</v>
          </cell>
        </row>
        <row r="74">
          <cell r="O74" t="str">
            <v>New Zealand</v>
          </cell>
        </row>
        <row r="75">
          <cell r="O75" t="str">
            <v>Nicaragua</v>
          </cell>
        </row>
        <row r="76">
          <cell r="O76" t="str">
            <v>Norway</v>
          </cell>
        </row>
        <row r="77">
          <cell r="O77" t="str">
            <v>Oman</v>
          </cell>
        </row>
        <row r="78">
          <cell r="O78" t="str">
            <v>Pakistan</v>
          </cell>
        </row>
        <row r="79">
          <cell r="O79" t="str">
            <v>Panama</v>
          </cell>
        </row>
        <row r="80">
          <cell r="O80" t="str">
            <v>Papua New Guinea</v>
          </cell>
        </row>
        <row r="81">
          <cell r="O81" t="str">
            <v>Paraguay</v>
          </cell>
        </row>
        <row r="82">
          <cell r="O82" t="str">
            <v>Peru</v>
          </cell>
        </row>
        <row r="83">
          <cell r="O83" t="str">
            <v>Philippines</v>
          </cell>
        </row>
        <row r="84">
          <cell r="O84" t="str">
            <v>Poland</v>
          </cell>
        </row>
        <row r="85">
          <cell r="O85" t="str">
            <v>Portugal</v>
          </cell>
        </row>
        <row r="86">
          <cell r="O86" t="str">
            <v>Qatar</v>
          </cell>
        </row>
        <row r="87">
          <cell r="O87" t="str">
            <v>Romania</v>
          </cell>
        </row>
        <row r="88">
          <cell r="O88" t="str">
            <v>Russia</v>
          </cell>
        </row>
        <row r="89">
          <cell r="O89" t="str">
            <v>San Marino</v>
          </cell>
        </row>
        <row r="90">
          <cell r="O90" t="str">
            <v>Saudi Arabia</v>
          </cell>
        </row>
        <row r="91">
          <cell r="O91" t="str">
            <v>Singapore</v>
          </cell>
        </row>
        <row r="92">
          <cell r="O92" t="str">
            <v>Slovakia</v>
          </cell>
        </row>
        <row r="93">
          <cell r="O93" t="str">
            <v>Slovenia</v>
          </cell>
        </row>
        <row r="94">
          <cell r="O94" t="str">
            <v>South Africa</v>
          </cell>
        </row>
        <row r="95">
          <cell r="O95" t="str">
            <v>South Korea</v>
          </cell>
        </row>
        <row r="96">
          <cell r="O96" t="str">
            <v>Spain</v>
          </cell>
        </row>
        <row r="97">
          <cell r="O97" t="str">
            <v>Sweden</v>
          </cell>
        </row>
        <row r="98">
          <cell r="O98" t="str">
            <v>Switzerland</v>
          </cell>
        </row>
        <row r="99">
          <cell r="O99" t="str">
            <v>Taiwan</v>
          </cell>
        </row>
        <row r="100">
          <cell r="O100" t="str">
            <v>Thailand</v>
          </cell>
        </row>
        <row r="101">
          <cell r="O101" t="str">
            <v>Trinidad and Tobago</v>
          </cell>
        </row>
        <row r="102">
          <cell r="O102" t="str">
            <v>Tunisia</v>
          </cell>
        </row>
        <row r="103">
          <cell r="O103" t="str">
            <v>Turkey</v>
          </cell>
        </row>
        <row r="104">
          <cell r="O104" t="str">
            <v>Turkmenistan</v>
          </cell>
        </row>
        <row r="105">
          <cell r="O105" t="str">
            <v>Ukraine</v>
          </cell>
        </row>
        <row r="106">
          <cell r="O106" t="str">
            <v>United Arab Emirates</v>
          </cell>
        </row>
        <row r="107">
          <cell r="O107" t="str">
            <v>United Kingdom</v>
          </cell>
        </row>
        <row r="108">
          <cell r="O108" t="str">
            <v>Uruguay</v>
          </cell>
        </row>
        <row r="109">
          <cell r="O109" t="str">
            <v>USA</v>
          </cell>
        </row>
        <row r="110">
          <cell r="O110" t="str">
            <v>Venezuela</v>
          </cell>
        </row>
        <row r="111">
          <cell r="O111" t="str">
            <v>Vietnam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References"/>
      <sheetName val="imported TB"/>
      <sheetName val="Working TB 12-31-07"/>
      <sheetName val="Fin Condition"/>
      <sheetName val="Income"/>
      <sheetName val="change in ptr cap"/>
      <sheetName val="cashflows"/>
      <sheetName val="JHC Cash Flow"/>
      <sheetName val="condensed invest"/>
      <sheetName val="Investment Numbers"/>
      <sheetName val="P - Investments"/>
      <sheetName val="P-1 Neuberger"/>
      <sheetName val="P-2 Madoff"/>
      <sheetName val="P-3 TAG Reconciliation"/>
      <sheetName val="P-4 Reser Rec"/>
      <sheetName val="P-5 Hud III rec"/>
      <sheetName val="P-6 Manager Income"/>
      <sheetName val="P-7 Millenium"/>
      <sheetName val="P-8 Ashmores"/>
      <sheetName val="P-9 Bernstein"/>
      <sheetName val="A Cash"/>
      <sheetName val="R - Fixed Asset Summary"/>
      <sheetName val="U - Org Costs"/>
      <sheetName val="K -AC 1450 Prepaid"/>
      <sheetName val="K-1 PPD Software Lic"/>
      <sheetName val="DD #4000 pay to affiliates"/>
      <sheetName val="DD-1 #4050 MAMC oh alloc"/>
      <sheetName val="DD-2 Accrued Audit"/>
      <sheetName val="DD-3 4100 Custody pay"/>
      <sheetName val="DD-4 #4105 LP Contributions "/>
      <sheetName val="DD-5 Accrued Dir Fees"/>
      <sheetName val="DD-6 Due to Redem LPS"/>
      <sheetName val="UU-1 PTR Dist_Cont"/>
      <sheetName val="UU-2 Ptr Activity"/>
      <sheetName val="70-1 #6000 - realized funds"/>
      <sheetName val="70-2 #6100 - interest income"/>
      <sheetName val="70-3 2007 income summary"/>
      <sheetName val="40-1  legal Expense_Legal Pay"/>
      <sheetName val="40-2 Txa Withholding from K-1s"/>
      <sheetName val="Int exp credit line"/>
      <sheetName val="Loan Facility"/>
      <sheetName val="investment cost "/>
      <sheetName val="Cost Basis"/>
      <sheetName val="Cost Basis By Categories"/>
      <sheetName val="return rec"/>
    </sheetNames>
    <sheetDataSet>
      <sheetData sheetId="0"/>
      <sheetData sheetId="1"/>
      <sheetData sheetId="2">
        <row r="6">
          <cell r="C6" t="str">
            <v>Cash</v>
          </cell>
        </row>
        <row r="7">
          <cell r="C7" t="str">
            <v>Cash</v>
          </cell>
        </row>
        <row r="8">
          <cell r="C8" t="str">
            <v>Cash</v>
          </cell>
        </row>
        <row r="9">
          <cell r="C9" t="str">
            <v>Cash</v>
          </cell>
        </row>
        <row r="10">
          <cell r="C10" t="str">
            <v>Exchange</v>
          </cell>
        </row>
        <row r="11">
          <cell r="C11" t="str">
            <v>Investments in LP - Funded in Advance</v>
          </cell>
        </row>
        <row r="12">
          <cell r="C12" t="str">
            <v>Other assets</v>
          </cell>
        </row>
        <row r="13">
          <cell r="C13" t="str">
            <v>Exchange</v>
          </cell>
        </row>
        <row r="14">
          <cell r="C14" t="str">
            <v>INV LP LLC</v>
          </cell>
        </row>
        <row r="15">
          <cell r="C15" t="str">
            <v>INV LP LLC</v>
          </cell>
        </row>
        <row r="16">
          <cell r="C16" t="str">
            <v>INV LP LLC</v>
          </cell>
        </row>
        <row r="17">
          <cell r="C17" t="str">
            <v>INV LP LLC</v>
          </cell>
        </row>
        <row r="18">
          <cell r="C18" t="str">
            <v>Cash</v>
          </cell>
        </row>
        <row r="19">
          <cell r="C19" t="str">
            <v>Investments in securities at fair value</v>
          </cell>
        </row>
        <row r="20">
          <cell r="C20" t="str">
            <v>INV LP LLC</v>
          </cell>
        </row>
        <row r="21">
          <cell r="C21" t="str">
            <v>Due from real estate investments/loans</v>
          </cell>
        </row>
        <row r="22">
          <cell r="C22" t="str">
            <v>Investments in mortgage notes at fair value</v>
          </cell>
        </row>
        <row r="23">
          <cell r="C23" t="str">
            <v>Due from real estate investments/loans</v>
          </cell>
        </row>
        <row r="24">
          <cell r="C24" t="str">
            <v>Exchange</v>
          </cell>
        </row>
        <row r="25">
          <cell r="C25" t="str">
            <v>Exchange</v>
          </cell>
        </row>
        <row r="26">
          <cell r="C26" t="str">
            <v>Other assets</v>
          </cell>
        </row>
        <row r="27">
          <cell r="C27" t="str">
            <v>Other assets</v>
          </cell>
        </row>
        <row r="28">
          <cell r="C28" t="str">
            <v>Other assets</v>
          </cell>
        </row>
        <row r="29">
          <cell r="C29" t="str">
            <v>Other assets</v>
          </cell>
        </row>
        <row r="30">
          <cell r="C30" t="str">
            <v>Other assets</v>
          </cell>
        </row>
        <row r="31">
          <cell r="C31" t="str">
            <v>Other assets</v>
          </cell>
        </row>
        <row r="32">
          <cell r="C32" t="str">
            <v>Due from investment in LP's - capital redemption</v>
          </cell>
        </row>
        <row r="33">
          <cell r="C33" t="str">
            <v>Exchange</v>
          </cell>
        </row>
        <row r="34">
          <cell r="C34" t="str">
            <v>Exchange</v>
          </cell>
        </row>
        <row r="35">
          <cell r="C35" t="str">
            <v>RP</v>
          </cell>
        </row>
        <row r="36">
          <cell r="C36" t="str">
            <v>Other assets</v>
          </cell>
        </row>
        <row r="37">
          <cell r="C37" t="str">
            <v>Other assets</v>
          </cell>
        </row>
        <row r="38">
          <cell r="C38" t="str">
            <v>Exchange</v>
          </cell>
        </row>
        <row r="39">
          <cell r="C39" t="str">
            <v>RP</v>
          </cell>
        </row>
        <row r="40">
          <cell r="C40" t="str">
            <v>RP</v>
          </cell>
        </row>
        <row r="41">
          <cell r="C41" t="str">
            <v>Exchange</v>
          </cell>
        </row>
        <row r="42">
          <cell r="C42" t="str">
            <v>AE_AP</v>
          </cell>
        </row>
        <row r="43">
          <cell r="C43" t="str">
            <v>Capital contributions received in advance</v>
          </cell>
        </row>
        <row r="44">
          <cell r="C44" t="str">
            <v>AE_AP</v>
          </cell>
        </row>
        <row r="45">
          <cell r="C45" t="str">
            <v>AE_AP</v>
          </cell>
        </row>
        <row r="46">
          <cell r="C46" t="str">
            <v>Exchange</v>
          </cell>
        </row>
        <row r="47">
          <cell r="C47" t="str">
            <v>Exchange</v>
          </cell>
        </row>
        <row r="48">
          <cell r="C48" t="str">
            <v>AE_AP</v>
          </cell>
        </row>
        <row r="49">
          <cell r="C49" t="str">
            <v>AE_AP</v>
          </cell>
        </row>
        <row r="50">
          <cell r="C50" t="str">
            <v>AE_AP</v>
          </cell>
        </row>
        <row r="51">
          <cell r="C51" t="str">
            <v>AE_AP</v>
          </cell>
        </row>
        <row r="52">
          <cell r="C52" t="str">
            <v>AE_AP</v>
          </cell>
        </row>
        <row r="53">
          <cell r="C53" t="str">
            <v>AE_AP</v>
          </cell>
        </row>
        <row r="54">
          <cell r="C54" t="str">
            <v>AE_AP</v>
          </cell>
        </row>
        <row r="55">
          <cell r="C55" t="str">
            <v>AE_AP</v>
          </cell>
        </row>
        <row r="56">
          <cell r="C56" t="str">
            <v>AE_AP</v>
          </cell>
        </row>
        <row r="57">
          <cell r="C57" t="str">
            <v>AE_AP</v>
          </cell>
        </row>
        <row r="58">
          <cell r="C58" t="str">
            <v>AE_AP</v>
          </cell>
        </row>
        <row r="59">
          <cell r="C59" t="str">
            <v>AE_AP</v>
          </cell>
        </row>
        <row r="60">
          <cell r="C60" t="str">
            <v>AE_AP</v>
          </cell>
        </row>
        <row r="61">
          <cell r="C61" t="str">
            <v>AE_AP</v>
          </cell>
        </row>
        <row r="62">
          <cell r="C62" t="str">
            <v>AE_AP</v>
          </cell>
        </row>
        <row r="63">
          <cell r="C63" t="str">
            <v>AE_AP</v>
          </cell>
        </row>
        <row r="64">
          <cell r="C64" t="str">
            <v>AE_AP</v>
          </cell>
        </row>
        <row r="65">
          <cell r="C65" t="str">
            <v>AE_AP</v>
          </cell>
        </row>
        <row r="66">
          <cell r="C66" t="str">
            <v>AE_AP</v>
          </cell>
        </row>
        <row r="67">
          <cell r="C67" t="str">
            <v>AE_AP</v>
          </cell>
        </row>
        <row r="68">
          <cell r="C68" t="str">
            <v>DT former partners</v>
          </cell>
        </row>
        <row r="69">
          <cell r="C69" t="str">
            <v>Partners' capital</v>
          </cell>
        </row>
        <row r="70">
          <cell r="C70" t="str">
            <v>Partners' capital</v>
          </cell>
        </row>
        <row r="71">
          <cell r="C71" t="str">
            <v>Partners' capital</v>
          </cell>
        </row>
        <row r="72">
          <cell r="C72" t="str">
            <v>Partners' capital</v>
          </cell>
        </row>
        <row r="73">
          <cell r="C73" t="str">
            <v>Net real gain LLC</v>
          </cell>
        </row>
        <row r="74">
          <cell r="C74" t="str">
            <v xml:space="preserve">Net realized gain on invesments in securities </v>
          </cell>
        </row>
        <row r="75">
          <cell r="C75" t="str">
            <v>Net real gain LLC</v>
          </cell>
        </row>
        <row r="76">
          <cell r="C76" t="str">
            <v>Interest income</v>
          </cell>
        </row>
        <row r="77">
          <cell r="C77" t="str">
            <v>Interest income</v>
          </cell>
        </row>
        <row r="78">
          <cell r="C78" t="str">
            <v>Interest income</v>
          </cell>
        </row>
        <row r="79">
          <cell r="C79" t="str">
            <v>Interest income</v>
          </cell>
        </row>
        <row r="80">
          <cell r="C80" t="str">
            <v>Dividend income</v>
          </cell>
        </row>
        <row r="81">
          <cell r="C81" t="str">
            <v>Other income</v>
          </cell>
        </row>
        <row r="82">
          <cell r="C82" t="str">
            <v>Net apprec LLC</v>
          </cell>
        </row>
        <row r="83">
          <cell r="C83" t="str">
            <v>Net unrealized gain investment in securities</v>
          </cell>
        </row>
        <row r="84">
          <cell r="C84" t="str">
            <v>URGL RE</v>
          </cell>
        </row>
        <row r="85">
          <cell r="C85" t="str">
            <v>Reimbursed expenses paid to affiliate</v>
          </cell>
        </row>
        <row r="86">
          <cell r="C86" t="str">
            <v>Other general and administrative expense</v>
          </cell>
        </row>
        <row r="87">
          <cell r="C87" t="str">
            <v>Other general and administrative expense</v>
          </cell>
        </row>
        <row r="88">
          <cell r="C88" t="str">
            <v>Other general and administrative expense</v>
          </cell>
        </row>
        <row r="89">
          <cell r="C89" t="str">
            <v>Other general and administrative expense</v>
          </cell>
        </row>
        <row r="90">
          <cell r="C90" t="str">
            <v>Interest Exp</v>
          </cell>
        </row>
        <row r="91">
          <cell r="C91" t="str">
            <v>Other general and administrative expense</v>
          </cell>
        </row>
        <row r="92">
          <cell r="C92" t="str">
            <v>Other general and administrative expense</v>
          </cell>
        </row>
        <row r="93">
          <cell r="C93" t="str">
            <v>Other general and administrative expense</v>
          </cell>
        </row>
        <row r="94">
          <cell r="C94" t="str">
            <v>Directors fees</v>
          </cell>
        </row>
        <row r="95">
          <cell r="C95" t="str">
            <v>Professional and administration fees</v>
          </cell>
        </row>
        <row r="96">
          <cell r="C96" t="str">
            <v>Professional and administration fees</v>
          </cell>
        </row>
        <row r="97">
          <cell r="C97" t="str">
            <v>Professional and administration fees</v>
          </cell>
        </row>
        <row r="98">
          <cell r="C98" t="str">
            <v>Professional and administration fees</v>
          </cell>
        </row>
        <row r="99">
          <cell r="C99" t="str">
            <v>Professional and administration fees</v>
          </cell>
        </row>
        <row r="100">
          <cell r="C100" t="str">
            <v>Other general and administrative expense</v>
          </cell>
        </row>
        <row r="101">
          <cell r="C101" t="str">
            <v>Other general and administrative expense</v>
          </cell>
        </row>
        <row r="102">
          <cell r="C102" t="str">
            <v>Other general and administrative expense</v>
          </cell>
        </row>
        <row r="103">
          <cell r="C103" t="str">
            <v>Other general and administrative expense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Biscayne Tower"/>
      <sheetName val="Seasoned Loan Template"/>
      <sheetName val="3 Allen Center"/>
      <sheetName val="Montgomery Plaza"/>
      <sheetName val="Wilshire West Medical Center"/>
      <sheetName val="Brotman Physicians Plaza"/>
      <sheetName val="Northridge Medical"/>
      <sheetName val="Providence Park Medical Office"/>
      <sheetName val="STG Portfolio"/>
      <sheetName val="Hartman Portfolio"/>
      <sheetName val="Ridgeway Shopping Center"/>
      <sheetName val="Hotel Murano"/>
      <sheetName val="US Steel Tower"/>
      <sheetName val="Sylmar Town Center"/>
      <sheetName val="Louisiana Tower"/>
      <sheetName val="Combined Strats"/>
      <sheetName val="STWD Strats"/>
      <sheetName val="DB Strats"/>
      <sheetName val="Ladder Strats"/>
      <sheetName val="UBS Strats"/>
      <sheetName val="DBUBS 2011-LC3"/>
      <sheetName val="Adds &amp; Drops"/>
      <sheetName val="GACC"/>
      <sheetName val="UBSRES"/>
      <sheetName val="STWD"/>
      <sheetName val="LCF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 t="str">
            <v>GACC</v>
          </cell>
          <cell r="T5">
            <v>191250000</v>
          </cell>
          <cell r="CV5">
            <v>1</v>
          </cell>
        </row>
        <row r="6">
          <cell r="E6" t="str">
            <v>GACC</v>
          </cell>
          <cell r="T6">
            <v>102000000</v>
          </cell>
          <cell r="CV6">
            <v>0</v>
          </cell>
        </row>
        <row r="7">
          <cell r="E7" t="str">
            <v>GACC</v>
          </cell>
          <cell r="T7">
            <v>89250000</v>
          </cell>
          <cell r="CV7">
            <v>0</v>
          </cell>
        </row>
        <row r="8">
          <cell r="E8" t="str">
            <v>GACC</v>
          </cell>
          <cell r="T8">
            <v>164572304.88999999</v>
          </cell>
          <cell r="CV8">
            <v>1</v>
          </cell>
        </row>
        <row r="9">
          <cell r="E9" t="str">
            <v>GACC</v>
          </cell>
          <cell r="T9">
            <v>111873866.09</v>
          </cell>
          <cell r="CV9">
            <v>1</v>
          </cell>
        </row>
        <row r="10">
          <cell r="E10" t="str">
            <v>GACC</v>
          </cell>
          <cell r="T10">
            <v>49385373.770000003</v>
          </cell>
          <cell r="CV10">
            <v>1</v>
          </cell>
        </row>
        <row r="11">
          <cell r="E11" t="str">
            <v>GACC</v>
          </cell>
          <cell r="T11">
            <v>29978296.260000002</v>
          </cell>
          <cell r="CV11">
            <v>1</v>
          </cell>
        </row>
        <row r="12">
          <cell r="E12" t="str">
            <v>GACC</v>
          </cell>
          <cell r="T12">
            <v>28970613.399999999</v>
          </cell>
          <cell r="CV12">
            <v>1</v>
          </cell>
        </row>
        <row r="13">
          <cell r="E13" t="str">
            <v>GACC</v>
          </cell>
          <cell r="T13">
            <v>27968103.629999999</v>
          </cell>
          <cell r="CV13">
            <v>1</v>
          </cell>
        </row>
        <row r="14">
          <cell r="E14" t="str">
            <v>GACC</v>
          </cell>
          <cell r="T14">
            <v>23731588.34</v>
          </cell>
          <cell r="CV14">
            <v>1</v>
          </cell>
        </row>
        <row r="15">
          <cell r="E15" t="str">
            <v>GACC</v>
          </cell>
          <cell r="T15">
            <v>19264377.890000001</v>
          </cell>
          <cell r="CV15">
            <v>1</v>
          </cell>
        </row>
        <row r="16">
          <cell r="E16" t="str">
            <v>GACC</v>
          </cell>
          <cell r="T16">
            <v>19062756.260000002</v>
          </cell>
          <cell r="CV16">
            <v>1</v>
          </cell>
        </row>
        <row r="17">
          <cell r="E17" t="str">
            <v>GACC</v>
          </cell>
          <cell r="T17">
            <v>11306563.17</v>
          </cell>
          <cell r="CV17">
            <v>0</v>
          </cell>
        </row>
        <row r="18">
          <cell r="E18" t="str">
            <v>GACC</v>
          </cell>
          <cell r="T18">
            <v>7756193.0899999999</v>
          </cell>
          <cell r="CV18">
            <v>0</v>
          </cell>
        </row>
        <row r="19">
          <cell r="E19" t="str">
            <v>GACC</v>
          </cell>
          <cell r="T19">
            <v>16987422.949999999</v>
          </cell>
          <cell r="CV19">
            <v>1</v>
          </cell>
        </row>
        <row r="20">
          <cell r="E20" t="str">
            <v>GACC</v>
          </cell>
          <cell r="T20">
            <v>14683254.41</v>
          </cell>
          <cell r="CV20">
            <v>1</v>
          </cell>
        </row>
        <row r="21">
          <cell r="E21" t="str">
            <v>GACC</v>
          </cell>
          <cell r="T21">
            <v>8190658.9199999999</v>
          </cell>
          <cell r="CV21">
            <v>1</v>
          </cell>
        </row>
        <row r="22">
          <cell r="E22" t="str">
            <v>GACC</v>
          </cell>
          <cell r="T22">
            <v>23477868.190000001</v>
          </cell>
          <cell r="CV22">
            <v>1</v>
          </cell>
        </row>
        <row r="23">
          <cell r="E23" t="str">
            <v>GACC</v>
          </cell>
          <cell r="T23">
            <v>24412003</v>
          </cell>
          <cell r="CV23">
            <v>1</v>
          </cell>
        </row>
        <row r="24">
          <cell r="E24" t="str">
            <v>LCF</v>
          </cell>
          <cell r="T24">
            <v>230000000</v>
          </cell>
          <cell r="CV24">
            <v>1</v>
          </cell>
        </row>
        <row r="25">
          <cell r="E25" t="str">
            <v>LCF</v>
          </cell>
          <cell r="T25">
            <v>75000000</v>
          </cell>
          <cell r="CV25">
            <v>1</v>
          </cell>
        </row>
        <row r="26">
          <cell r="E26" t="str">
            <v>LCF</v>
          </cell>
          <cell r="T26">
            <v>45000000</v>
          </cell>
          <cell r="CV26">
            <v>1</v>
          </cell>
        </row>
        <row r="27">
          <cell r="E27" t="str">
            <v>LCF</v>
          </cell>
          <cell r="T27">
            <v>36000000</v>
          </cell>
          <cell r="CV27">
            <v>1</v>
          </cell>
        </row>
        <row r="28">
          <cell r="E28" t="str">
            <v>LCF</v>
          </cell>
          <cell r="T28">
            <v>21739735</v>
          </cell>
          <cell r="CV28">
            <v>1</v>
          </cell>
        </row>
        <row r="29">
          <cell r="E29" t="str">
            <v>LCF</v>
          </cell>
          <cell r="T29">
            <v>5153475.22</v>
          </cell>
          <cell r="CV29">
            <v>0</v>
          </cell>
        </row>
        <row r="30">
          <cell r="E30" t="str">
            <v>LCF</v>
          </cell>
          <cell r="T30">
            <v>4624696.4400000004</v>
          </cell>
          <cell r="CV30">
            <v>0</v>
          </cell>
        </row>
        <row r="31">
          <cell r="E31" t="str">
            <v>LCF</v>
          </cell>
          <cell r="T31">
            <v>4380827.2</v>
          </cell>
          <cell r="CV31">
            <v>0</v>
          </cell>
        </row>
        <row r="32">
          <cell r="E32" t="str">
            <v>LCF</v>
          </cell>
          <cell r="T32">
            <v>2567545.96</v>
          </cell>
          <cell r="CV32">
            <v>0</v>
          </cell>
        </row>
        <row r="33">
          <cell r="E33" t="str">
            <v>LCF</v>
          </cell>
          <cell r="T33">
            <v>2548498.46</v>
          </cell>
          <cell r="CV33">
            <v>0</v>
          </cell>
        </row>
        <row r="34">
          <cell r="E34" t="str">
            <v>LCF</v>
          </cell>
          <cell r="T34">
            <v>2464691.7599999998</v>
          </cell>
          <cell r="CV34">
            <v>0</v>
          </cell>
        </row>
        <row r="35">
          <cell r="E35" t="str">
            <v>LCF</v>
          </cell>
          <cell r="T35">
            <v>23500000</v>
          </cell>
          <cell r="CV35">
            <v>1</v>
          </cell>
        </row>
        <row r="36">
          <cell r="E36" t="str">
            <v>LCF</v>
          </cell>
          <cell r="T36">
            <v>16984171.940000001</v>
          </cell>
          <cell r="CV36">
            <v>1</v>
          </cell>
        </row>
        <row r="37">
          <cell r="E37" t="str">
            <v>LCF</v>
          </cell>
          <cell r="T37">
            <v>11500000</v>
          </cell>
          <cell r="CV37">
            <v>1</v>
          </cell>
        </row>
        <row r="38">
          <cell r="E38" t="str">
            <v>LCF</v>
          </cell>
          <cell r="T38">
            <v>5860000</v>
          </cell>
          <cell r="CV38">
            <v>0</v>
          </cell>
        </row>
        <row r="39">
          <cell r="E39" t="str">
            <v>LCF</v>
          </cell>
          <cell r="T39">
            <v>2100000</v>
          </cell>
          <cell r="CV39">
            <v>0</v>
          </cell>
        </row>
        <row r="40">
          <cell r="E40" t="str">
            <v>LCF</v>
          </cell>
          <cell r="T40">
            <v>2060000</v>
          </cell>
          <cell r="CV40">
            <v>0</v>
          </cell>
        </row>
        <row r="41">
          <cell r="E41" t="str">
            <v>LCF</v>
          </cell>
          <cell r="T41">
            <v>1480000</v>
          </cell>
          <cell r="CV41">
            <v>0</v>
          </cell>
        </row>
        <row r="42">
          <cell r="E42" t="str">
            <v>LCF</v>
          </cell>
          <cell r="T42">
            <v>10500000</v>
          </cell>
          <cell r="CV42">
            <v>1</v>
          </cell>
        </row>
        <row r="43">
          <cell r="E43" t="str">
            <v>LCF</v>
          </cell>
          <cell r="T43">
            <v>9400000</v>
          </cell>
          <cell r="CV43">
            <v>1</v>
          </cell>
        </row>
        <row r="44">
          <cell r="E44" t="str">
            <v>LCF</v>
          </cell>
          <cell r="T44">
            <v>7072438.0099999998</v>
          </cell>
          <cell r="CV44">
            <v>1</v>
          </cell>
        </row>
        <row r="45">
          <cell r="E45" t="str">
            <v>LCF</v>
          </cell>
          <cell r="T45">
            <v>5785000</v>
          </cell>
          <cell r="CV45">
            <v>1</v>
          </cell>
        </row>
        <row r="46">
          <cell r="E46" t="str">
            <v>LCF</v>
          </cell>
          <cell r="T46">
            <v>5250000</v>
          </cell>
          <cell r="CV46">
            <v>1</v>
          </cell>
        </row>
        <row r="47">
          <cell r="E47" t="str">
            <v>LCF</v>
          </cell>
          <cell r="T47">
            <v>4400000</v>
          </cell>
          <cell r="CV47">
            <v>1</v>
          </cell>
        </row>
        <row r="48">
          <cell r="E48" t="str">
            <v>LCF</v>
          </cell>
          <cell r="T48">
            <v>3400000</v>
          </cell>
          <cell r="CV48">
            <v>0</v>
          </cell>
        </row>
        <row r="49">
          <cell r="E49" t="str">
            <v>LCF</v>
          </cell>
          <cell r="T49">
            <v>1000000</v>
          </cell>
          <cell r="CV49">
            <v>0</v>
          </cell>
        </row>
        <row r="50">
          <cell r="E50" t="str">
            <v>STWD</v>
          </cell>
          <cell r="T50">
            <v>120000000</v>
          </cell>
          <cell r="CV50">
            <v>1</v>
          </cell>
        </row>
        <row r="51">
          <cell r="E51" t="str">
            <v>STWD</v>
          </cell>
          <cell r="T51">
            <v>30221366.699999999</v>
          </cell>
          <cell r="CV51">
            <v>0</v>
          </cell>
        </row>
        <row r="52">
          <cell r="E52" t="str">
            <v>STWD</v>
          </cell>
          <cell r="T52">
            <v>22714148.219999999</v>
          </cell>
          <cell r="CV52">
            <v>0</v>
          </cell>
        </row>
        <row r="53">
          <cell r="E53" t="str">
            <v>STWD</v>
          </cell>
          <cell r="T53">
            <v>18902791.149999999</v>
          </cell>
          <cell r="CV53">
            <v>0</v>
          </cell>
        </row>
        <row r="54">
          <cell r="E54" t="str">
            <v>STWD</v>
          </cell>
          <cell r="T54">
            <v>14244465.83</v>
          </cell>
          <cell r="CV54">
            <v>0</v>
          </cell>
        </row>
        <row r="55">
          <cell r="E55" t="str">
            <v>STWD</v>
          </cell>
          <cell r="T55">
            <v>12704523.58</v>
          </cell>
          <cell r="CV55">
            <v>0</v>
          </cell>
        </row>
        <row r="56">
          <cell r="E56" t="str">
            <v>STWD</v>
          </cell>
          <cell r="T56">
            <v>9894128.9700000007</v>
          </cell>
          <cell r="CV56">
            <v>0</v>
          </cell>
        </row>
        <row r="57">
          <cell r="E57" t="str">
            <v>STWD</v>
          </cell>
          <cell r="T57">
            <v>7006737.25</v>
          </cell>
          <cell r="CV57">
            <v>0</v>
          </cell>
        </row>
        <row r="58">
          <cell r="E58" t="str">
            <v>STWD</v>
          </cell>
          <cell r="T58">
            <v>4311838.3099999996</v>
          </cell>
          <cell r="CV58">
            <v>0</v>
          </cell>
        </row>
        <row r="59">
          <cell r="E59" t="str">
            <v>STWD</v>
          </cell>
          <cell r="T59">
            <v>24699145.25</v>
          </cell>
          <cell r="CV59">
            <v>1</v>
          </cell>
        </row>
        <row r="60">
          <cell r="E60" t="str">
            <v>STWD</v>
          </cell>
          <cell r="T60">
            <v>9702807.2300000004</v>
          </cell>
          <cell r="CV60">
            <v>0</v>
          </cell>
        </row>
        <row r="61">
          <cell r="E61" t="str">
            <v>STWD</v>
          </cell>
          <cell r="T61">
            <v>7329927.9100000001</v>
          </cell>
          <cell r="CV61">
            <v>0</v>
          </cell>
        </row>
        <row r="62">
          <cell r="E62" t="str">
            <v>STWD</v>
          </cell>
          <cell r="T62">
            <v>3972276.21</v>
          </cell>
          <cell r="CV62">
            <v>0</v>
          </cell>
        </row>
        <row r="63">
          <cell r="E63" t="str">
            <v>STWD</v>
          </cell>
          <cell r="T63">
            <v>3694133.9</v>
          </cell>
          <cell r="CV63">
            <v>0</v>
          </cell>
        </row>
        <row r="64">
          <cell r="E64" t="str">
            <v>STWD</v>
          </cell>
          <cell r="T64">
            <v>14955303.15</v>
          </cell>
          <cell r="CV64">
            <v>1</v>
          </cell>
        </row>
        <row r="65">
          <cell r="E65" t="str">
            <v>STWD</v>
          </cell>
          <cell r="T65">
            <v>13275000</v>
          </cell>
          <cell r="CV65">
            <v>1</v>
          </cell>
        </row>
        <row r="66">
          <cell r="E66" t="str">
            <v>UBSRES</v>
          </cell>
          <cell r="T66">
            <v>279190221.42000002</v>
          </cell>
          <cell r="CV66">
            <v>1</v>
          </cell>
        </row>
        <row r="67">
          <cell r="E67" t="str">
            <v>UBSRES</v>
          </cell>
          <cell r="T67">
            <v>140000000</v>
          </cell>
          <cell r="CV67">
            <v>1</v>
          </cell>
        </row>
        <row r="68">
          <cell r="E68" t="str">
            <v>UBSRES</v>
          </cell>
          <cell r="T68">
            <v>70000000</v>
          </cell>
          <cell r="CV68">
            <v>0</v>
          </cell>
        </row>
        <row r="69">
          <cell r="E69" t="str">
            <v>UBSRES</v>
          </cell>
          <cell r="T69">
            <v>70000000</v>
          </cell>
          <cell r="CV69">
            <v>0</v>
          </cell>
        </row>
        <row r="70">
          <cell r="E70" t="str">
            <v>UBSRES</v>
          </cell>
          <cell r="T70">
            <v>51884830.259999998</v>
          </cell>
          <cell r="CV70">
            <v>1</v>
          </cell>
        </row>
        <row r="71">
          <cell r="E71" t="str">
            <v>UBSRES</v>
          </cell>
          <cell r="T71">
            <v>16000000</v>
          </cell>
          <cell r="CV71">
            <v>1</v>
          </cell>
        </row>
        <row r="72">
          <cell r="E72" t="str">
            <v>UBSRES</v>
          </cell>
          <cell r="T72">
            <v>39500000</v>
          </cell>
          <cell r="CV72">
            <v>1</v>
          </cell>
        </row>
        <row r="73">
          <cell r="E73" t="str">
            <v>UBSRES</v>
          </cell>
          <cell r="T73">
            <v>38919137.68</v>
          </cell>
          <cell r="CV73">
            <v>1</v>
          </cell>
        </row>
        <row r="74">
          <cell r="E74" t="str">
            <v>UBSRES</v>
          </cell>
          <cell r="T74">
            <v>28191426.66</v>
          </cell>
          <cell r="CV74">
            <v>1</v>
          </cell>
        </row>
        <row r="75">
          <cell r="E75" t="str">
            <v>UBSRES</v>
          </cell>
          <cell r="T75">
            <v>27808652.469999999</v>
          </cell>
          <cell r="CV75">
            <v>1</v>
          </cell>
        </row>
        <row r="76">
          <cell r="E76" t="str">
            <v>UBSRES</v>
          </cell>
          <cell r="T76">
            <v>22930334.260000002</v>
          </cell>
          <cell r="CV76">
            <v>1</v>
          </cell>
        </row>
        <row r="77">
          <cell r="E77" t="str">
            <v>UBSRES</v>
          </cell>
          <cell r="T77">
            <v>17500000</v>
          </cell>
          <cell r="CV77">
            <v>1</v>
          </cell>
        </row>
        <row r="78">
          <cell r="E78" t="str">
            <v>UBSRES</v>
          </cell>
          <cell r="T78">
            <v>16280049.869999999</v>
          </cell>
          <cell r="CV78">
            <v>1</v>
          </cell>
        </row>
        <row r="79">
          <cell r="E79" t="str">
            <v>UBSRES</v>
          </cell>
          <cell r="T79">
            <v>14170446</v>
          </cell>
          <cell r="CV79">
            <v>1</v>
          </cell>
        </row>
        <row r="80">
          <cell r="E80" t="str">
            <v>UBSRES</v>
          </cell>
          <cell r="T80">
            <v>15000000</v>
          </cell>
          <cell r="CV80">
            <v>1</v>
          </cell>
        </row>
        <row r="81">
          <cell r="E81" t="str">
            <v>UBSRES</v>
          </cell>
          <cell r="T81">
            <v>11387404.23</v>
          </cell>
          <cell r="CV81">
            <v>1</v>
          </cell>
        </row>
        <row r="82">
          <cell r="E82" t="str">
            <v>UBSRES</v>
          </cell>
          <cell r="T82">
            <v>8981690.5299999993</v>
          </cell>
          <cell r="CV82">
            <v>1</v>
          </cell>
        </row>
        <row r="83">
          <cell r="E83" t="str">
            <v>UBSRES</v>
          </cell>
          <cell r="T83">
            <v>8091543.0999999996</v>
          </cell>
          <cell r="CV83">
            <v>1</v>
          </cell>
        </row>
        <row r="84">
          <cell r="E84" t="str">
            <v>UBSRES</v>
          </cell>
          <cell r="T84">
            <v>7484596.4100000001</v>
          </cell>
          <cell r="CV84">
            <v>1</v>
          </cell>
        </row>
        <row r="85">
          <cell r="E85" t="str">
            <v>UBSRES</v>
          </cell>
          <cell r="T85">
            <v>7378192.7699999996</v>
          </cell>
          <cell r="CV85">
            <v>1</v>
          </cell>
        </row>
        <row r="86">
          <cell r="E86" t="str">
            <v>UBSRES</v>
          </cell>
          <cell r="T86">
            <v>5588928.7000000002</v>
          </cell>
          <cell r="CV86">
            <v>1</v>
          </cell>
        </row>
        <row r="87">
          <cell r="E87" t="str">
            <v>UBSRES</v>
          </cell>
          <cell r="T87">
            <v>5200564.1900000004</v>
          </cell>
          <cell r="CV87">
            <v>1</v>
          </cell>
        </row>
        <row r="88">
          <cell r="E88" t="str">
            <v>UBSRES</v>
          </cell>
          <cell r="T88">
            <v>4257474.26</v>
          </cell>
          <cell r="CV88">
            <v>1</v>
          </cell>
        </row>
        <row r="89">
          <cell r="E89" t="str">
            <v>UBSRES</v>
          </cell>
          <cell r="T89">
            <v>2644293.86</v>
          </cell>
          <cell r="CV89">
            <v>1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HART OF ACCOUNTS (2)"/>
      <sheetName val="FS Preparation Procedures"/>
      <sheetName val="CHART OF ACCOUNTS"/>
      <sheetName val="open"/>
      <sheetName val="proofs"/>
      <sheetName val="CF 2 qtr"/>
      <sheetName val="BS 2 yr"/>
      <sheetName val="IS 2 qtr"/>
      <sheetName val="Capital Current"/>
      <sheetName val="Wash Equity IV"/>
      <sheetName val="Balance Sheet WAMEQUITY"/>
      <sheetName val="Income Statement WAMEQUITY"/>
      <sheetName val="Capital Stmt WAMEQUITY"/>
      <sheetName val="Cash FlowWAMEQUITY"/>
      <sheetName val="Cash Flow Worksheet WAMEQUITY"/>
      <sheetName val="NRFC Sub Investor IV  wamfee"/>
      <sheetName val="Balance Sheet WAMFEE"/>
      <sheetName val="Income Statement WAM FEE"/>
      <sheetName val="Capital Stmt WAMFEE"/>
      <sheetName val="Cash Flow WAM FEE"/>
      <sheetName val="Cash Flow Worksheet"/>
      <sheetName val="Linked TB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C.2 Other AR"/>
      <sheetName val="G.1 Prepaid Expenses"/>
      <sheetName val="G.2 Prepaid RET -accrual"/>
      <sheetName val="H.1 Fixed Assets"/>
      <sheetName val="H.2 WAMU Closing Statement"/>
      <sheetName val="J.1 Amort of Loan Costs"/>
      <sheetName val="LIABILITIES--&gt;"/>
      <sheetName val="M.1 Mortgage Payable 1st"/>
      <sheetName val="LoanAmortSch per GEMSA"/>
      <sheetName val="N.1 ACCOUNTS PAYABLE"/>
      <sheetName val="N. 2 Ground Rent Exp_ Payable"/>
      <sheetName val="N.3 Accrued Expenses"/>
      <sheetName val="N.4 Accrued Legal"/>
      <sheetName val="N.4 AccruedInterest"/>
      <sheetName val="U.3 Legal"/>
      <sheetName val="Mezz&gt;&gt;&gt;"/>
      <sheetName val="G.1 Prepaid Expenses MEZZ"/>
      <sheetName val="G.2 Amort of Loan Costs Mezz"/>
      <sheetName val="K.1 Investment Wash Equity"/>
      <sheetName val="M.1Mezz Loan Payable"/>
    </sheetNames>
    <sheetDataSet>
      <sheetData sheetId="0">
        <row r="4">
          <cell r="C4">
            <v>38442</v>
          </cell>
        </row>
      </sheetData>
      <sheetData sheetId="1" refreshError="1"/>
      <sheetData sheetId="2">
        <row r="1">
          <cell r="C1" t="str">
            <v>NRFC Sub Investor IV LLC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resco"/>
      <sheetName val="DBUBS 2011-LC3"/>
      <sheetName val="DBUBS_2011-LC3"/>
    </sheetNames>
    <sheetDataSet>
      <sheetData sheetId="0">
        <row r="278">
          <cell r="P278" t="str">
            <v>009999MM2</v>
          </cell>
          <cell r="Q278">
            <v>980424</v>
          </cell>
          <cell r="R278" t="str">
            <v>760-01030-601</v>
          </cell>
          <cell r="S278">
            <v>20781057.73</v>
          </cell>
        </row>
        <row r="279">
          <cell r="P279" t="str">
            <v>010999JF8</v>
          </cell>
          <cell r="Q279">
            <v>980416</v>
          </cell>
          <cell r="R279" t="str">
            <v>760-01055-301</v>
          </cell>
          <cell r="S279">
            <v>3548992</v>
          </cell>
        </row>
        <row r="280">
          <cell r="P280" t="str">
            <v>020999MB1</v>
          </cell>
          <cell r="Q280">
            <v>980401</v>
          </cell>
          <cell r="R280" t="str">
            <v>760-01024-901</v>
          </cell>
          <cell r="S280">
            <v>2183944.2999999998</v>
          </cell>
        </row>
        <row r="281">
          <cell r="P281" t="str">
            <v>023999JF3</v>
          </cell>
          <cell r="Q281">
            <v>980422</v>
          </cell>
          <cell r="R281" t="str">
            <v>760-01052-001</v>
          </cell>
          <cell r="S281">
            <v>37436202.93</v>
          </cell>
        </row>
        <row r="282">
          <cell r="P282" t="str">
            <v>041999JF1</v>
          </cell>
          <cell r="Q282">
            <v>970623</v>
          </cell>
          <cell r="R282" t="str">
            <v>760-99752-802</v>
          </cell>
          <cell r="S282">
            <v>1400000</v>
          </cell>
        </row>
        <row r="283">
          <cell r="P283" t="str">
            <v>10049CSM8</v>
          </cell>
          <cell r="Q283">
            <v>980206</v>
          </cell>
          <cell r="R283" t="str">
            <v>760-99752-802</v>
          </cell>
          <cell r="S283">
            <v>5400000</v>
          </cell>
        </row>
        <row r="284">
          <cell r="P284" t="str">
            <v>10059CSM5</v>
          </cell>
          <cell r="Q284">
            <v>980206</v>
          </cell>
          <cell r="R284" t="str">
            <v>760-99752-802</v>
          </cell>
          <cell r="S284">
            <v>2200000</v>
          </cell>
        </row>
        <row r="285">
          <cell r="P285" t="str">
            <v>10069CSM3</v>
          </cell>
          <cell r="Q285">
            <v>980206</v>
          </cell>
          <cell r="R285" t="str">
            <v>760-99752-802</v>
          </cell>
          <cell r="S285">
            <v>1650000</v>
          </cell>
        </row>
        <row r="286">
          <cell r="P286" t="str">
            <v>10079CSM1</v>
          </cell>
          <cell r="Q286">
            <v>980430</v>
          </cell>
          <cell r="R286" t="str">
            <v>760-99752-802</v>
          </cell>
          <cell r="S286">
            <v>3650000</v>
          </cell>
        </row>
        <row r="287">
          <cell r="P287" t="str">
            <v>10089CSM9</v>
          </cell>
          <cell r="Q287">
            <v>980430</v>
          </cell>
          <cell r="R287" t="str">
            <v>760-99752-802</v>
          </cell>
          <cell r="S287">
            <v>3740000</v>
          </cell>
        </row>
        <row r="288">
          <cell r="P288" t="str">
            <v>10099CSM7</v>
          </cell>
          <cell r="Q288">
            <v>971002</v>
          </cell>
          <cell r="R288" t="str">
            <v>760-99752-802</v>
          </cell>
          <cell r="S288">
            <v>1370000</v>
          </cell>
        </row>
        <row r="289">
          <cell r="P289" t="str">
            <v>10109CSM5</v>
          </cell>
          <cell r="Q289">
            <v>980420</v>
          </cell>
          <cell r="R289" t="str">
            <v>760-01033-001</v>
          </cell>
          <cell r="S289">
            <v>1149443.71</v>
          </cell>
        </row>
        <row r="290">
          <cell r="P290" t="str">
            <v>10119CSM3</v>
          </cell>
          <cell r="Q290">
            <v>980417</v>
          </cell>
          <cell r="R290" t="str">
            <v>760-01033-001</v>
          </cell>
          <cell r="S290">
            <v>1997986.39</v>
          </cell>
        </row>
        <row r="291">
          <cell r="P291" t="str">
            <v>10209CSM4</v>
          </cell>
          <cell r="Q291">
            <v>980420</v>
          </cell>
          <cell r="R291" t="str">
            <v>760-01033-001</v>
          </cell>
          <cell r="S291">
            <v>1299221.32</v>
          </cell>
        </row>
        <row r="292">
          <cell r="P292" t="str">
            <v>10229CSM0</v>
          </cell>
          <cell r="Q292">
            <v>971030</v>
          </cell>
          <cell r="R292" t="str">
            <v>760-99752-802</v>
          </cell>
          <cell r="S292">
            <v>16800000</v>
          </cell>
        </row>
        <row r="293">
          <cell r="P293" t="str">
            <v>10239CSM8</v>
          </cell>
          <cell r="Q293">
            <v>971030</v>
          </cell>
          <cell r="R293" t="str">
            <v>760-99752-802</v>
          </cell>
          <cell r="S293">
            <v>2500000</v>
          </cell>
        </row>
        <row r="294">
          <cell r="P294" t="str">
            <v>10249CSM6</v>
          </cell>
          <cell r="Q294">
            <v>971029</v>
          </cell>
          <cell r="R294" t="str">
            <v>760-99752-802</v>
          </cell>
          <cell r="S294">
            <v>5280000</v>
          </cell>
        </row>
        <row r="295">
          <cell r="P295" t="str">
            <v>10249SKR8</v>
          </cell>
          <cell r="Q295">
            <v>980421</v>
          </cell>
          <cell r="R295" t="str">
            <v>760-02400-001</v>
          </cell>
          <cell r="S295">
            <v>50131682.880000003</v>
          </cell>
        </row>
        <row r="296">
          <cell r="P296" t="str">
            <v>10259CSM3</v>
          </cell>
          <cell r="Q296">
            <v>971030</v>
          </cell>
          <cell r="R296" t="str">
            <v>760-99752-802</v>
          </cell>
          <cell r="S296">
            <v>10250000</v>
          </cell>
        </row>
        <row r="297">
          <cell r="P297" t="str">
            <v>10289CSM7</v>
          </cell>
          <cell r="Q297">
            <v>971028</v>
          </cell>
          <cell r="R297" t="str">
            <v>760-99752-802</v>
          </cell>
          <cell r="S297">
            <v>3470000</v>
          </cell>
        </row>
        <row r="298">
          <cell r="P298" t="str">
            <v>10309CSM3</v>
          </cell>
          <cell r="Q298">
            <v>980414</v>
          </cell>
          <cell r="R298" t="str">
            <v>760-01072-801</v>
          </cell>
          <cell r="S298">
            <v>76674670.700000003</v>
          </cell>
        </row>
        <row r="299">
          <cell r="P299" t="str">
            <v>10309CSM3</v>
          </cell>
          <cell r="Q299">
            <v>980505</v>
          </cell>
          <cell r="R299" t="str">
            <v>760-99751-002</v>
          </cell>
          <cell r="S299">
            <v>76674000</v>
          </cell>
        </row>
        <row r="300">
          <cell r="P300" t="str">
            <v>10399CAR2</v>
          </cell>
          <cell r="Q300">
            <v>971030</v>
          </cell>
          <cell r="R300" t="str">
            <v>760-99752-802</v>
          </cell>
          <cell r="S300">
            <v>5400000</v>
          </cell>
        </row>
        <row r="301">
          <cell r="P301" t="str">
            <v>10509CSM1</v>
          </cell>
          <cell r="Q301">
            <v>980210</v>
          </cell>
          <cell r="R301" t="str">
            <v>760-99752-802</v>
          </cell>
          <cell r="S301">
            <v>4350000</v>
          </cell>
        </row>
        <row r="302">
          <cell r="P302" t="str">
            <v>10609CSM0</v>
          </cell>
          <cell r="Q302">
            <v>980505</v>
          </cell>
          <cell r="R302" t="str">
            <v>760-99751-002</v>
          </cell>
          <cell r="S302">
            <v>20170000</v>
          </cell>
        </row>
        <row r="303">
          <cell r="P303" t="str">
            <v>10609CSM0</v>
          </cell>
          <cell r="Q303">
            <v>980211</v>
          </cell>
          <cell r="R303" t="str">
            <v>760-99752-802</v>
          </cell>
          <cell r="S303">
            <v>20170000</v>
          </cell>
        </row>
        <row r="304">
          <cell r="P304" t="str">
            <v>10709CSM9</v>
          </cell>
          <cell r="Q304">
            <v>980413</v>
          </cell>
          <cell r="R304" t="str">
            <v>760-99756-902</v>
          </cell>
          <cell r="S304">
            <v>1985325</v>
          </cell>
        </row>
        <row r="305">
          <cell r="P305" t="str">
            <v>10719CSM7</v>
          </cell>
          <cell r="Q305">
            <v>980413</v>
          </cell>
          <cell r="R305" t="str">
            <v>760-99756-902</v>
          </cell>
          <cell r="S305">
            <v>3971903</v>
          </cell>
        </row>
        <row r="306">
          <cell r="P306" t="str">
            <v>10749CSM1</v>
          </cell>
          <cell r="Q306">
            <v>980413</v>
          </cell>
          <cell r="R306" t="str">
            <v>760-99756-902</v>
          </cell>
          <cell r="S306">
            <v>5680000</v>
          </cell>
        </row>
        <row r="307">
          <cell r="P307" t="str">
            <v>10759CSM8</v>
          </cell>
          <cell r="Q307">
            <v>980413</v>
          </cell>
          <cell r="R307" t="str">
            <v>760-99756-902</v>
          </cell>
          <cell r="S307">
            <v>2500000</v>
          </cell>
        </row>
        <row r="308">
          <cell r="P308" t="str">
            <v>10769CSM6</v>
          </cell>
          <cell r="Q308">
            <v>980413</v>
          </cell>
          <cell r="R308" t="str">
            <v>760-99756-902</v>
          </cell>
          <cell r="S308">
            <v>1050000</v>
          </cell>
        </row>
        <row r="309">
          <cell r="P309" t="str">
            <v>10779CSM4</v>
          </cell>
          <cell r="Q309">
            <v>980413</v>
          </cell>
          <cell r="R309" t="str">
            <v>760-99756-902</v>
          </cell>
          <cell r="S309">
            <v>2992132</v>
          </cell>
        </row>
        <row r="310">
          <cell r="P310" t="str">
            <v>107999JF2</v>
          </cell>
          <cell r="Q310">
            <v>980317</v>
          </cell>
          <cell r="R310" t="str">
            <v>760-01758-201</v>
          </cell>
          <cell r="S310">
            <v>147620429</v>
          </cell>
        </row>
        <row r="311">
          <cell r="P311" t="str">
            <v>10799CSM0</v>
          </cell>
          <cell r="Q311">
            <v>980413</v>
          </cell>
          <cell r="R311" t="str">
            <v>760-01072-801</v>
          </cell>
          <cell r="S311">
            <v>159673297.81</v>
          </cell>
        </row>
        <row r="312">
          <cell r="P312" t="str">
            <v>10799CSM0</v>
          </cell>
          <cell r="Q312">
            <v>980505</v>
          </cell>
          <cell r="R312" t="str">
            <v>760-99751-002</v>
          </cell>
          <cell r="S312">
            <v>159673000</v>
          </cell>
        </row>
        <row r="313">
          <cell r="P313" t="str">
            <v>10829CSM4</v>
          </cell>
          <cell r="Q313">
            <v>980212</v>
          </cell>
          <cell r="R313" t="str">
            <v>760-99752-802</v>
          </cell>
          <cell r="S313">
            <v>7630000</v>
          </cell>
        </row>
        <row r="314">
          <cell r="P314" t="str">
            <v>10839CSM2</v>
          </cell>
          <cell r="Q314">
            <v>980212</v>
          </cell>
          <cell r="R314" t="str">
            <v>760-99752-802</v>
          </cell>
          <cell r="S314">
            <v>1500000</v>
          </cell>
        </row>
        <row r="315">
          <cell r="P315" t="str">
            <v>10869CSM5</v>
          </cell>
          <cell r="Q315">
            <v>980217</v>
          </cell>
          <cell r="R315" t="str">
            <v>760-99752-802</v>
          </cell>
          <cell r="S315">
            <v>1550000</v>
          </cell>
        </row>
        <row r="316">
          <cell r="P316" t="str">
            <v>10879CSM3</v>
          </cell>
          <cell r="Q316">
            <v>980430</v>
          </cell>
          <cell r="R316" t="str">
            <v>760-99752-802</v>
          </cell>
          <cell r="S316">
            <v>1200000</v>
          </cell>
        </row>
        <row r="317">
          <cell r="P317" t="str">
            <v>10889CSM1</v>
          </cell>
          <cell r="Q317">
            <v>980417</v>
          </cell>
          <cell r="R317" t="str">
            <v>760-01033-001</v>
          </cell>
          <cell r="S317">
            <v>6595694.6900000004</v>
          </cell>
        </row>
        <row r="318">
          <cell r="P318" t="str">
            <v>10899SKR1</v>
          </cell>
          <cell r="Q318">
            <v>980420</v>
          </cell>
          <cell r="R318" t="str">
            <v>760-02302-801</v>
          </cell>
          <cell r="S318">
            <v>3835474.62</v>
          </cell>
        </row>
        <row r="319">
          <cell r="P319" t="str">
            <v>10909CSM7</v>
          </cell>
          <cell r="Q319">
            <v>980218</v>
          </cell>
          <cell r="R319" t="str">
            <v>760-99752-802</v>
          </cell>
          <cell r="S319">
            <v>1440000</v>
          </cell>
        </row>
        <row r="320">
          <cell r="P320" t="str">
            <v>10959CSM6</v>
          </cell>
          <cell r="Q320">
            <v>980409</v>
          </cell>
          <cell r="R320" t="str">
            <v>760-02400-001</v>
          </cell>
          <cell r="S320">
            <v>1500000</v>
          </cell>
        </row>
        <row r="321">
          <cell r="P321" t="str">
            <v>109999JF0</v>
          </cell>
          <cell r="Q321">
            <v>980430</v>
          </cell>
          <cell r="R321" t="str">
            <v>760-01028-001</v>
          </cell>
          <cell r="S321">
            <v>114048986.76000001</v>
          </cell>
        </row>
        <row r="322">
          <cell r="P322" t="str">
            <v>109999JF0</v>
          </cell>
          <cell r="Q322">
            <v>980306</v>
          </cell>
          <cell r="R322" t="str">
            <v>760-99751-002</v>
          </cell>
          <cell r="S322">
            <v>114048986.76000001</v>
          </cell>
        </row>
        <row r="323">
          <cell r="P323" t="str">
            <v>111999AA6</v>
          </cell>
          <cell r="Q323">
            <v>980422</v>
          </cell>
          <cell r="R323" t="str">
            <v>760-01759-001</v>
          </cell>
          <cell r="S323">
            <v>15611055.98</v>
          </cell>
        </row>
        <row r="324">
          <cell r="P324" t="str">
            <v>11249SKR6</v>
          </cell>
          <cell r="Q324">
            <v>980417</v>
          </cell>
          <cell r="R324" t="str">
            <v>760-01072-801</v>
          </cell>
          <cell r="S324">
            <v>102541166.31</v>
          </cell>
        </row>
        <row r="325">
          <cell r="P325" t="str">
            <v>11249SKR6</v>
          </cell>
          <cell r="Q325">
            <v>980505</v>
          </cell>
          <cell r="R325" t="str">
            <v>760-99751-002</v>
          </cell>
          <cell r="S325">
            <v>102541000</v>
          </cell>
        </row>
        <row r="326">
          <cell r="P326" t="str">
            <v>11259SKR3</v>
          </cell>
          <cell r="Q326">
            <v>980505</v>
          </cell>
          <cell r="R326" t="str">
            <v>760-99751-002</v>
          </cell>
          <cell r="S326">
            <v>45000000</v>
          </cell>
        </row>
        <row r="327">
          <cell r="P327" t="str">
            <v>11259SKR3</v>
          </cell>
          <cell r="Q327">
            <v>980127</v>
          </cell>
          <cell r="R327" t="str">
            <v>760-99756-902</v>
          </cell>
          <cell r="S327">
            <v>45000000</v>
          </cell>
        </row>
        <row r="328">
          <cell r="P328" t="str">
            <v>11799SKR0</v>
          </cell>
          <cell r="Q328">
            <v>980415</v>
          </cell>
          <cell r="R328" t="str">
            <v>760-02603-901</v>
          </cell>
          <cell r="S328">
            <v>61043496.369999997</v>
          </cell>
        </row>
        <row r="329">
          <cell r="P329" t="str">
            <v>11799SKR0</v>
          </cell>
          <cell r="Q329">
            <v>980505</v>
          </cell>
          <cell r="R329" t="str">
            <v>760-99751-002</v>
          </cell>
          <cell r="S329">
            <v>61043000</v>
          </cell>
        </row>
        <row r="330">
          <cell r="P330" t="str">
            <v>118999JF9</v>
          </cell>
          <cell r="Q330">
            <v>970623</v>
          </cell>
          <cell r="R330" t="str">
            <v>760-99752-802</v>
          </cell>
          <cell r="S330">
            <v>1100000</v>
          </cell>
        </row>
        <row r="331">
          <cell r="P331" t="str">
            <v>119999UU2</v>
          </cell>
          <cell r="Q331">
            <v>960723</v>
          </cell>
          <cell r="R331" t="str">
            <v>760-01040-501</v>
          </cell>
          <cell r="S331">
            <v>100</v>
          </cell>
        </row>
        <row r="332">
          <cell r="P332" t="str">
            <v>12039SKR8</v>
          </cell>
          <cell r="Q332">
            <v>980112</v>
          </cell>
          <cell r="R332" t="str">
            <v>760-01758-201</v>
          </cell>
          <cell r="S332">
            <v>254979724.31999999</v>
          </cell>
        </row>
        <row r="333">
          <cell r="P333" t="str">
            <v>12099CAR1</v>
          </cell>
          <cell r="Q333">
            <v>971203</v>
          </cell>
          <cell r="R333" t="str">
            <v>760-99752-802</v>
          </cell>
          <cell r="S333">
            <v>12000000</v>
          </cell>
        </row>
        <row r="334">
          <cell r="P334" t="str">
            <v>12101SKR1</v>
          </cell>
          <cell r="Q334">
            <v>971226</v>
          </cell>
          <cell r="R334" t="str">
            <v>760-02609-601</v>
          </cell>
          <cell r="S334">
            <v>33000000</v>
          </cell>
        </row>
        <row r="335">
          <cell r="P335" t="str">
            <v>12101SKR1</v>
          </cell>
          <cell r="Q335">
            <v>980505</v>
          </cell>
          <cell r="R335" t="str">
            <v>760-99751-002</v>
          </cell>
          <cell r="S335">
            <v>33000000</v>
          </cell>
        </row>
        <row r="336">
          <cell r="P336" t="str">
            <v>12105SKR7</v>
          </cell>
          <cell r="Q336">
            <v>980415</v>
          </cell>
          <cell r="R336" t="str">
            <v>760-01073-601</v>
          </cell>
          <cell r="S336">
            <v>5673.78</v>
          </cell>
        </row>
        <row r="337">
          <cell r="P337" t="str">
            <v>12112SKR8</v>
          </cell>
          <cell r="Q337">
            <v>971212</v>
          </cell>
          <cell r="R337" t="str">
            <v>760-01758-201</v>
          </cell>
          <cell r="S337">
            <v>100312.5</v>
          </cell>
        </row>
        <row r="338">
          <cell r="P338" t="str">
            <v>12159SKR2</v>
          </cell>
          <cell r="Q338">
            <v>980417</v>
          </cell>
          <cell r="R338" t="str">
            <v>760-01033-001</v>
          </cell>
          <cell r="S338">
            <v>9394616.8200000003</v>
          </cell>
        </row>
        <row r="339">
          <cell r="P339" t="str">
            <v>12159SKR2</v>
          </cell>
          <cell r="Q339">
            <v>980505</v>
          </cell>
          <cell r="R339" t="str">
            <v>760-99751-002</v>
          </cell>
          <cell r="S339">
            <v>9394000</v>
          </cell>
        </row>
        <row r="340">
          <cell r="P340" t="str">
            <v>12199CAR0</v>
          </cell>
          <cell r="Q340">
            <v>980423</v>
          </cell>
          <cell r="R340" t="str">
            <v>760-02300-201</v>
          </cell>
          <cell r="S340">
            <v>3375392.83</v>
          </cell>
        </row>
        <row r="341">
          <cell r="P341" t="str">
            <v>12199SKR4</v>
          </cell>
          <cell r="Q341">
            <v>980424</v>
          </cell>
          <cell r="R341" t="str">
            <v>760-01093-401</v>
          </cell>
          <cell r="S341">
            <v>5105982.2</v>
          </cell>
        </row>
        <row r="342">
          <cell r="P342" t="str">
            <v>12299CAR9</v>
          </cell>
          <cell r="Q342">
            <v>980505</v>
          </cell>
          <cell r="R342" t="str">
            <v>760-02301-001</v>
          </cell>
          <cell r="S342">
            <v>94737284.069999993</v>
          </cell>
        </row>
        <row r="343">
          <cell r="P343" t="str">
            <v>12399MJP1</v>
          </cell>
          <cell r="Q343">
            <v>980505</v>
          </cell>
          <cell r="R343" t="str">
            <v>760-99751-002</v>
          </cell>
          <cell r="S343">
            <v>9950000</v>
          </cell>
        </row>
        <row r="344">
          <cell r="P344" t="str">
            <v>12399MJP1</v>
          </cell>
          <cell r="Q344">
            <v>980219</v>
          </cell>
          <cell r="R344" t="str">
            <v>760-99752-802</v>
          </cell>
          <cell r="S344">
            <v>9950000</v>
          </cell>
        </row>
        <row r="345">
          <cell r="P345" t="str">
            <v>12499MJP0</v>
          </cell>
          <cell r="Q345">
            <v>980505</v>
          </cell>
          <cell r="R345" t="str">
            <v>760-99751-002</v>
          </cell>
          <cell r="S345">
            <v>11050000</v>
          </cell>
        </row>
        <row r="346">
          <cell r="P346" t="str">
            <v>12499MJP0</v>
          </cell>
          <cell r="Q346">
            <v>980219</v>
          </cell>
          <cell r="R346" t="str">
            <v>760-99752-802</v>
          </cell>
          <cell r="S346">
            <v>11050000</v>
          </cell>
        </row>
        <row r="347">
          <cell r="P347" t="str">
            <v>12599CAR6</v>
          </cell>
          <cell r="Q347">
            <v>980123</v>
          </cell>
          <cell r="R347" t="str">
            <v>760-99752-802</v>
          </cell>
          <cell r="S347">
            <v>5640000</v>
          </cell>
        </row>
        <row r="348">
          <cell r="P348" t="str">
            <v>12699MJP8</v>
          </cell>
          <cell r="Q348">
            <v>980417</v>
          </cell>
          <cell r="R348" t="str">
            <v>760-01033-001</v>
          </cell>
          <cell r="S348">
            <v>13266395.34</v>
          </cell>
        </row>
        <row r="349">
          <cell r="P349" t="str">
            <v>12799MJP7</v>
          </cell>
          <cell r="Q349">
            <v>980430</v>
          </cell>
          <cell r="R349" t="str">
            <v>760-99752-802</v>
          </cell>
          <cell r="S349">
            <v>3600000</v>
          </cell>
        </row>
        <row r="350">
          <cell r="P350" t="str">
            <v>12899MJP6</v>
          </cell>
          <cell r="Q350">
            <v>980317</v>
          </cell>
          <cell r="R350" t="str">
            <v>760-01072-801</v>
          </cell>
          <cell r="S350">
            <v>80000000</v>
          </cell>
        </row>
        <row r="351">
          <cell r="P351" t="str">
            <v>12899MJP6</v>
          </cell>
          <cell r="Q351">
            <v>980505</v>
          </cell>
          <cell r="R351" t="str">
            <v>760-99751-002</v>
          </cell>
          <cell r="S351">
            <v>80000000</v>
          </cell>
        </row>
        <row r="352">
          <cell r="P352" t="str">
            <v>12999LRG8</v>
          </cell>
          <cell r="Q352">
            <v>980430</v>
          </cell>
          <cell r="R352" t="str">
            <v>760-99752-802</v>
          </cell>
          <cell r="S352">
            <v>5200000</v>
          </cell>
        </row>
        <row r="353">
          <cell r="P353" t="str">
            <v>12999SKR6</v>
          </cell>
          <cell r="Q353">
            <v>980422</v>
          </cell>
          <cell r="R353" t="str">
            <v>760-01026-401</v>
          </cell>
          <cell r="S353">
            <v>3902763.99</v>
          </cell>
        </row>
        <row r="354">
          <cell r="P354" t="str">
            <v>12999SKR6</v>
          </cell>
          <cell r="Q354">
            <v>980422</v>
          </cell>
          <cell r="R354" t="str">
            <v>760-01759-001</v>
          </cell>
          <cell r="S354">
            <v>3902763.99</v>
          </cell>
        </row>
        <row r="355">
          <cell r="P355" t="str">
            <v>13099CAR9</v>
          </cell>
          <cell r="Q355">
            <v>980123</v>
          </cell>
          <cell r="R355" t="str">
            <v>760-99752-802</v>
          </cell>
          <cell r="S355">
            <v>5700000</v>
          </cell>
        </row>
        <row r="356">
          <cell r="P356" t="str">
            <v>13099CSM1</v>
          </cell>
          <cell r="Q356">
            <v>971121</v>
          </cell>
          <cell r="R356" t="str">
            <v>760-99752-802</v>
          </cell>
          <cell r="S356">
            <v>5100000</v>
          </cell>
        </row>
        <row r="357">
          <cell r="P357" t="str">
            <v>13099MJP2</v>
          </cell>
          <cell r="Q357">
            <v>980317</v>
          </cell>
          <cell r="R357" t="str">
            <v>760-01072-801</v>
          </cell>
          <cell r="S357">
            <v>32000000</v>
          </cell>
        </row>
        <row r="358">
          <cell r="P358" t="str">
            <v>13099MJP2</v>
          </cell>
          <cell r="Q358">
            <v>980505</v>
          </cell>
          <cell r="R358" t="str">
            <v>760-99751-002</v>
          </cell>
          <cell r="S358">
            <v>32000000</v>
          </cell>
        </row>
        <row r="359">
          <cell r="P359" t="str">
            <v>13199MJP1</v>
          </cell>
          <cell r="Q359">
            <v>980223</v>
          </cell>
          <cell r="R359" t="str">
            <v>760-01063-701</v>
          </cell>
          <cell r="S359">
            <v>9000000</v>
          </cell>
        </row>
        <row r="360">
          <cell r="P360" t="str">
            <v>13199MJP1</v>
          </cell>
          <cell r="Q360">
            <v>980505</v>
          </cell>
          <cell r="R360" t="str">
            <v>760-99751-002</v>
          </cell>
          <cell r="S360">
            <v>9000000</v>
          </cell>
        </row>
        <row r="361">
          <cell r="P361" t="str">
            <v>13499CAR5</v>
          </cell>
          <cell r="Q361">
            <v>971230</v>
          </cell>
          <cell r="R361" t="str">
            <v>760-99752-802</v>
          </cell>
          <cell r="S361">
            <v>24760000</v>
          </cell>
        </row>
        <row r="362">
          <cell r="P362" t="str">
            <v>13544CAR0</v>
          </cell>
          <cell r="Q362">
            <v>980505</v>
          </cell>
          <cell r="R362" t="str">
            <v>760-99751-002</v>
          </cell>
          <cell r="S362">
            <v>20000000</v>
          </cell>
        </row>
        <row r="363">
          <cell r="P363" t="str">
            <v>13544CAR0</v>
          </cell>
          <cell r="Q363">
            <v>980202</v>
          </cell>
          <cell r="R363" t="str">
            <v>760-99752-802</v>
          </cell>
          <cell r="S363">
            <v>20000000</v>
          </cell>
        </row>
        <row r="364">
          <cell r="P364" t="str">
            <v>13555CAR6</v>
          </cell>
          <cell r="Q364">
            <v>971229</v>
          </cell>
          <cell r="R364" t="str">
            <v>760-99752-802</v>
          </cell>
          <cell r="S364">
            <v>4500000</v>
          </cell>
        </row>
        <row r="365">
          <cell r="P365" t="str">
            <v>13566CAR3</v>
          </cell>
          <cell r="Q365">
            <v>971229</v>
          </cell>
          <cell r="R365" t="str">
            <v>760-99752-802</v>
          </cell>
          <cell r="S365">
            <v>1120000</v>
          </cell>
        </row>
        <row r="366">
          <cell r="P366" t="str">
            <v>13577CAR0</v>
          </cell>
          <cell r="Q366">
            <v>971230</v>
          </cell>
          <cell r="R366" t="str">
            <v>760-99752-802</v>
          </cell>
          <cell r="S366">
            <v>2800000</v>
          </cell>
        </row>
        <row r="367">
          <cell r="P367" t="str">
            <v>13588CAR7</v>
          </cell>
          <cell r="Q367">
            <v>971230</v>
          </cell>
          <cell r="R367" t="str">
            <v>760-99752-802</v>
          </cell>
          <cell r="S367">
            <v>7650000</v>
          </cell>
        </row>
        <row r="368">
          <cell r="P368" t="str">
            <v>13599CAR4</v>
          </cell>
          <cell r="Q368">
            <v>980120</v>
          </cell>
          <cell r="R368" t="str">
            <v>760-99752-802</v>
          </cell>
          <cell r="S368">
            <v>23000000</v>
          </cell>
        </row>
        <row r="369">
          <cell r="P369" t="str">
            <v>13899CSM3</v>
          </cell>
          <cell r="Q369">
            <v>980417</v>
          </cell>
          <cell r="R369" t="str">
            <v>760-02200-401</v>
          </cell>
          <cell r="S369">
            <v>19733164.879999999</v>
          </cell>
        </row>
        <row r="370">
          <cell r="P370" t="str">
            <v>13999CSM2</v>
          </cell>
          <cell r="Q370">
            <v>980123</v>
          </cell>
          <cell r="R370" t="str">
            <v>760-99752-802</v>
          </cell>
          <cell r="S370">
            <v>2720000</v>
          </cell>
        </row>
        <row r="371">
          <cell r="P371" t="str">
            <v>19999SKR1</v>
          </cell>
          <cell r="Q371">
            <v>980422</v>
          </cell>
          <cell r="R371" t="str">
            <v>760-01026-401</v>
          </cell>
          <cell r="S371">
            <v>3902763.99</v>
          </cell>
        </row>
        <row r="372">
          <cell r="P372" t="str">
            <v>19999SKR1</v>
          </cell>
          <cell r="Q372">
            <v>980422</v>
          </cell>
          <cell r="R372" t="str">
            <v>760-01759-001</v>
          </cell>
          <cell r="S372">
            <v>11708291.970000001</v>
          </cell>
        </row>
        <row r="373">
          <cell r="P373" t="str">
            <v>20299CSM4</v>
          </cell>
          <cell r="Q373">
            <v>980417</v>
          </cell>
          <cell r="R373" t="str">
            <v>760-01033-001</v>
          </cell>
          <cell r="S373">
            <v>1835827.44</v>
          </cell>
        </row>
        <row r="374">
          <cell r="P374" t="str">
            <v>22099CSM2</v>
          </cell>
          <cell r="Q374">
            <v>980417</v>
          </cell>
          <cell r="R374" t="str">
            <v>760-01033-001</v>
          </cell>
          <cell r="S374">
            <v>8674642.5299999993</v>
          </cell>
        </row>
        <row r="375">
          <cell r="P375" t="str">
            <v>23699CAR2</v>
          </cell>
          <cell r="Q375">
            <v>980123</v>
          </cell>
          <cell r="R375" t="str">
            <v>760-99752-802</v>
          </cell>
          <cell r="S375">
            <v>6500000</v>
          </cell>
        </row>
        <row r="376">
          <cell r="P376" t="str">
            <v>24699CAR0</v>
          </cell>
          <cell r="Q376">
            <v>971104</v>
          </cell>
          <cell r="R376" t="str">
            <v>760-99752-802</v>
          </cell>
          <cell r="S376">
            <v>6600000</v>
          </cell>
        </row>
        <row r="377">
          <cell r="P377" t="str">
            <v>24699SKR4</v>
          </cell>
          <cell r="Q377">
            <v>970623</v>
          </cell>
          <cell r="R377" t="str">
            <v>760-99752-802</v>
          </cell>
          <cell r="S377">
            <v>3525000</v>
          </cell>
        </row>
        <row r="378">
          <cell r="P378" t="str">
            <v>256999DC4</v>
          </cell>
          <cell r="Q378">
            <v>971117</v>
          </cell>
          <cell r="R378" t="str">
            <v>760-01075-101</v>
          </cell>
          <cell r="S378">
            <v>52000000</v>
          </cell>
        </row>
        <row r="379">
          <cell r="P379" t="str">
            <v>256999DC4</v>
          </cell>
          <cell r="Q379">
            <v>980123</v>
          </cell>
          <cell r="R379" t="str">
            <v>760-99751-002</v>
          </cell>
          <cell r="S379">
            <v>49600000</v>
          </cell>
        </row>
        <row r="380">
          <cell r="P380" t="str">
            <v>25699CAR7</v>
          </cell>
          <cell r="Q380">
            <v>971031</v>
          </cell>
          <cell r="R380" t="str">
            <v>760-99752-802</v>
          </cell>
          <cell r="S380">
            <v>2500000</v>
          </cell>
        </row>
        <row r="381">
          <cell r="P381" t="str">
            <v>25699CSM9</v>
          </cell>
          <cell r="Q381">
            <v>971001</v>
          </cell>
          <cell r="R381" t="str">
            <v>760-99752-802</v>
          </cell>
          <cell r="S381">
            <v>6740000</v>
          </cell>
        </row>
        <row r="382">
          <cell r="P382" t="str">
            <v>25799CAR6</v>
          </cell>
          <cell r="Q382">
            <v>971031</v>
          </cell>
          <cell r="R382" t="str">
            <v>760-99752-802</v>
          </cell>
          <cell r="S382">
            <v>3600000</v>
          </cell>
        </row>
        <row r="383">
          <cell r="P383" t="str">
            <v>25899CAR5</v>
          </cell>
          <cell r="Q383">
            <v>971031</v>
          </cell>
          <cell r="R383" t="str">
            <v>760-99752-802</v>
          </cell>
          <cell r="S383">
            <v>7584000</v>
          </cell>
        </row>
        <row r="384">
          <cell r="P384" t="str">
            <v>28499CSM5</v>
          </cell>
          <cell r="Q384">
            <v>980417</v>
          </cell>
          <cell r="R384" t="str">
            <v>760-01033-001</v>
          </cell>
          <cell r="S384">
            <v>1436296.66</v>
          </cell>
        </row>
        <row r="385">
          <cell r="P385" t="str">
            <v>28699CSM3</v>
          </cell>
          <cell r="Q385">
            <v>971119</v>
          </cell>
          <cell r="R385" t="str">
            <v>760-99752-802</v>
          </cell>
          <cell r="S385">
            <v>3500000</v>
          </cell>
        </row>
        <row r="386">
          <cell r="P386" t="str">
            <v>306999JF1</v>
          </cell>
          <cell r="Q386">
            <v>980430</v>
          </cell>
          <cell r="R386" t="str">
            <v>760-99752-802</v>
          </cell>
          <cell r="S386">
            <v>1700000</v>
          </cell>
        </row>
        <row r="387">
          <cell r="P387" t="str">
            <v>32599CSM6</v>
          </cell>
          <cell r="Q387">
            <v>971014</v>
          </cell>
          <cell r="R387" t="str">
            <v>760-99752-802</v>
          </cell>
          <cell r="S387">
            <v>7150000</v>
          </cell>
        </row>
        <row r="388">
          <cell r="P388" t="str">
            <v>33599SKR6</v>
          </cell>
          <cell r="Q388">
            <v>970623</v>
          </cell>
          <cell r="R388" t="str">
            <v>760-99752-802</v>
          </cell>
          <cell r="S388">
            <v>2850000</v>
          </cell>
        </row>
        <row r="389">
          <cell r="P389" t="str">
            <v>35699CAR6</v>
          </cell>
          <cell r="Q389">
            <v>971112</v>
          </cell>
          <cell r="R389" t="str">
            <v>760-99752-802</v>
          </cell>
          <cell r="S389">
            <v>4350000</v>
          </cell>
        </row>
        <row r="390">
          <cell r="P390" t="str">
            <v>35799CAR5</v>
          </cell>
          <cell r="Q390">
            <v>971110</v>
          </cell>
          <cell r="R390" t="str">
            <v>760-99752-802</v>
          </cell>
          <cell r="S390">
            <v>2500000</v>
          </cell>
        </row>
        <row r="391">
          <cell r="P391" t="str">
            <v>362999NB6</v>
          </cell>
          <cell r="Q391">
            <v>980421</v>
          </cell>
          <cell r="R391" t="str">
            <v>760-01023-101</v>
          </cell>
          <cell r="S391">
            <v>373475897.86000001</v>
          </cell>
        </row>
        <row r="392">
          <cell r="P392" t="str">
            <v>36749CSM6</v>
          </cell>
          <cell r="Q392">
            <v>980415</v>
          </cell>
          <cell r="R392" t="str">
            <v>760-01047-001</v>
          </cell>
          <cell r="S392">
            <v>35090711.469999999</v>
          </cell>
        </row>
        <row r="393">
          <cell r="P393" t="str">
            <v>36749CSM6</v>
          </cell>
          <cell r="Q393">
            <v>980505</v>
          </cell>
          <cell r="R393" t="str">
            <v>760-99751-002</v>
          </cell>
          <cell r="S393">
            <v>35090000</v>
          </cell>
        </row>
        <row r="394">
          <cell r="P394" t="str">
            <v>38999CSM9</v>
          </cell>
          <cell r="Q394">
            <v>980430</v>
          </cell>
          <cell r="R394" t="str">
            <v>760-99752-802</v>
          </cell>
          <cell r="S394">
            <v>7700000</v>
          </cell>
        </row>
        <row r="395">
          <cell r="P395" t="str">
            <v>401999CR6</v>
          </cell>
          <cell r="Q395">
            <v>980417</v>
          </cell>
          <cell r="R395" t="str">
            <v>760-01059-501</v>
          </cell>
          <cell r="S395">
            <v>13267533.15</v>
          </cell>
        </row>
        <row r="396">
          <cell r="P396" t="str">
            <v>401999CR6</v>
          </cell>
          <cell r="Q396">
            <v>980505</v>
          </cell>
          <cell r="R396" t="str">
            <v>760-99751-002</v>
          </cell>
          <cell r="S396">
            <v>13267000</v>
          </cell>
        </row>
        <row r="397">
          <cell r="P397" t="str">
            <v>404999JF2</v>
          </cell>
          <cell r="Q397">
            <v>980430</v>
          </cell>
          <cell r="R397" t="str">
            <v>760-99752-802</v>
          </cell>
          <cell r="S397">
            <v>3525000</v>
          </cell>
        </row>
        <row r="398">
          <cell r="P398" t="str">
            <v>40899CSM6</v>
          </cell>
          <cell r="Q398">
            <v>971209</v>
          </cell>
          <cell r="R398" t="str">
            <v>760-99752-802</v>
          </cell>
          <cell r="S398">
            <v>5400000</v>
          </cell>
        </row>
        <row r="399">
          <cell r="P399" t="str">
            <v>41799CSM5</v>
          </cell>
          <cell r="Q399">
            <v>980123</v>
          </cell>
          <cell r="R399" t="str">
            <v>760-99752-802</v>
          </cell>
          <cell r="S399">
            <v>7880000</v>
          </cell>
        </row>
        <row r="400">
          <cell r="P400" t="str">
            <v>41899CSM4</v>
          </cell>
          <cell r="Q400">
            <v>970908</v>
          </cell>
          <cell r="R400" t="str">
            <v>760-99752-802</v>
          </cell>
          <cell r="S400">
            <v>2600000</v>
          </cell>
        </row>
        <row r="401">
          <cell r="P401" t="str">
            <v>41999CSM3</v>
          </cell>
          <cell r="Q401">
            <v>980420</v>
          </cell>
          <cell r="R401" t="str">
            <v>760-01033-001</v>
          </cell>
          <cell r="S401">
            <v>20452772.460000001</v>
          </cell>
        </row>
        <row r="402">
          <cell r="P402" t="str">
            <v>42499CSM6</v>
          </cell>
          <cell r="Q402">
            <v>971218</v>
          </cell>
          <cell r="R402" t="str">
            <v>760-02604-701</v>
          </cell>
          <cell r="S402">
            <v>188452565.31</v>
          </cell>
        </row>
        <row r="403">
          <cell r="P403" t="str">
            <v>42499CSM6</v>
          </cell>
          <cell r="Q403">
            <v>980505</v>
          </cell>
          <cell r="R403" t="str">
            <v>760-99751-002</v>
          </cell>
          <cell r="S403">
            <v>188452000</v>
          </cell>
        </row>
        <row r="404">
          <cell r="P404" t="str">
            <v>42599CSM5</v>
          </cell>
          <cell r="Q404">
            <v>971212</v>
          </cell>
          <cell r="R404" t="str">
            <v>760-01758-201</v>
          </cell>
          <cell r="S404">
            <v>100312.5</v>
          </cell>
        </row>
        <row r="405">
          <cell r="P405" t="str">
            <v>42599CSM5</v>
          </cell>
          <cell r="Q405">
            <v>971212</v>
          </cell>
          <cell r="R405" t="str">
            <v>760-02605-401</v>
          </cell>
          <cell r="S405">
            <v>4915312.5</v>
          </cell>
        </row>
        <row r="406">
          <cell r="P406" t="str">
            <v>42699CSM4</v>
          </cell>
          <cell r="Q406">
            <v>980413</v>
          </cell>
          <cell r="R406" t="str">
            <v>760-01072-801</v>
          </cell>
          <cell r="S406">
            <v>362510977.94</v>
          </cell>
        </row>
        <row r="407">
          <cell r="P407" t="str">
            <v>42699CSM4</v>
          </cell>
          <cell r="Q407">
            <v>980505</v>
          </cell>
          <cell r="R407" t="str">
            <v>760-99751-002</v>
          </cell>
          <cell r="S407">
            <v>362510000</v>
          </cell>
        </row>
        <row r="408">
          <cell r="P408" t="str">
            <v>42799CSM3</v>
          </cell>
          <cell r="Q408">
            <v>971205</v>
          </cell>
          <cell r="R408" t="str">
            <v>760-99752-802</v>
          </cell>
          <cell r="S408">
            <v>2480000</v>
          </cell>
        </row>
        <row r="409">
          <cell r="P409" t="str">
            <v>42899CSM2</v>
          </cell>
          <cell r="Q409">
            <v>980417</v>
          </cell>
          <cell r="R409" t="str">
            <v>760-01065-201</v>
          </cell>
          <cell r="S409">
            <v>56871141.399999999</v>
          </cell>
        </row>
        <row r="410">
          <cell r="P410" t="str">
            <v>43199CSM7</v>
          </cell>
          <cell r="Q410">
            <v>971217</v>
          </cell>
          <cell r="R410" t="str">
            <v>760-99752-802</v>
          </cell>
          <cell r="S410">
            <v>2500000</v>
          </cell>
        </row>
        <row r="411">
          <cell r="P411" t="str">
            <v>43299CSM6</v>
          </cell>
          <cell r="Q411">
            <v>980505</v>
          </cell>
          <cell r="R411" t="str">
            <v>760-99751-002</v>
          </cell>
          <cell r="S411">
            <v>10600000</v>
          </cell>
        </row>
        <row r="412">
          <cell r="P412" t="str">
            <v>43299CSM6</v>
          </cell>
          <cell r="Q412">
            <v>980430</v>
          </cell>
          <cell r="R412" t="str">
            <v>760-99752-802</v>
          </cell>
          <cell r="S412">
            <v>10600000</v>
          </cell>
        </row>
        <row r="413">
          <cell r="P413" t="str">
            <v>43399CSM5</v>
          </cell>
          <cell r="Q413">
            <v>971203</v>
          </cell>
          <cell r="R413" t="str">
            <v>760-99752-802</v>
          </cell>
          <cell r="S413">
            <v>4700000</v>
          </cell>
        </row>
        <row r="414">
          <cell r="P414" t="str">
            <v>43499CSM4</v>
          </cell>
          <cell r="Q414">
            <v>971202</v>
          </cell>
          <cell r="R414" t="str">
            <v>760-99752-802</v>
          </cell>
          <cell r="S414">
            <v>1100000</v>
          </cell>
        </row>
        <row r="415">
          <cell r="P415" t="str">
            <v>43599CSM3</v>
          </cell>
          <cell r="Q415">
            <v>980123</v>
          </cell>
          <cell r="R415" t="str">
            <v>760-99752-802</v>
          </cell>
          <cell r="S415">
            <v>3400000</v>
          </cell>
        </row>
        <row r="416">
          <cell r="P416" t="str">
            <v>43799CSM1</v>
          </cell>
          <cell r="Q416">
            <v>980406</v>
          </cell>
          <cell r="R416" t="str">
            <v>760-02405-901</v>
          </cell>
          <cell r="S416">
            <v>3033783.89</v>
          </cell>
        </row>
        <row r="417">
          <cell r="P417" t="str">
            <v>45799CSM6</v>
          </cell>
          <cell r="Q417">
            <v>980413</v>
          </cell>
          <cell r="R417" t="str">
            <v>760-01073-601</v>
          </cell>
          <cell r="S417">
            <v>1603000</v>
          </cell>
        </row>
        <row r="418">
          <cell r="P418" t="str">
            <v>45899CSM5</v>
          </cell>
          <cell r="Q418">
            <v>971107</v>
          </cell>
          <cell r="R418" t="str">
            <v>760-99752-802</v>
          </cell>
          <cell r="S418">
            <v>13800000</v>
          </cell>
        </row>
        <row r="419">
          <cell r="P419" t="str">
            <v>464999JF9</v>
          </cell>
          <cell r="Q419">
            <v>980226</v>
          </cell>
          <cell r="R419" t="str">
            <v>760-01094-201</v>
          </cell>
          <cell r="S419">
            <v>72902148.150000006</v>
          </cell>
        </row>
        <row r="420">
          <cell r="P420" t="str">
            <v>46899CSM3</v>
          </cell>
          <cell r="Q420">
            <v>980203</v>
          </cell>
          <cell r="R420" t="str">
            <v>760-02602-101</v>
          </cell>
          <cell r="S420">
            <v>12690958.16</v>
          </cell>
        </row>
        <row r="421">
          <cell r="P421" t="str">
            <v>46899CSM3</v>
          </cell>
          <cell r="Q421">
            <v>980505</v>
          </cell>
          <cell r="R421" t="str">
            <v>760-99751-002</v>
          </cell>
          <cell r="S421">
            <v>12690000</v>
          </cell>
        </row>
        <row r="422">
          <cell r="P422" t="str">
            <v>50299CSM1</v>
          </cell>
          <cell r="Q422">
            <v>980420</v>
          </cell>
          <cell r="R422" t="str">
            <v>760-01033-001</v>
          </cell>
          <cell r="S422">
            <v>696437.21</v>
          </cell>
        </row>
        <row r="423">
          <cell r="P423" t="str">
            <v>50493CSM5</v>
          </cell>
          <cell r="Q423">
            <v>970623</v>
          </cell>
          <cell r="R423" t="str">
            <v>760-99752-802</v>
          </cell>
          <cell r="S423">
            <v>885000</v>
          </cell>
        </row>
        <row r="424">
          <cell r="P424" t="str">
            <v>50599CSM8</v>
          </cell>
          <cell r="Q424">
            <v>980417</v>
          </cell>
          <cell r="R424" t="str">
            <v>760-01033-001</v>
          </cell>
          <cell r="S424">
            <v>983562.09</v>
          </cell>
        </row>
        <row r="425">
          <cell r="P425" t="str">
            <v>51599SKR8</v>
          </cell>
          <cell r="Q425">
            <v>970515</v>
          </cell>
          <cell r="R425" t="str">
            <v>760-01094-201</v>
          </cell>
          <cell r="S425">
            <v>1</v>
          </cell>
        </row>
        <row r="426">
          <cell r="P426" t="str">
            <v>519999JF4</v>
          </cell>
          <cell r="Q426">
            <v>970623</v>
          </cell>
          <cell r="R426" t="str">
            <v>760-99752-802</v>
          </cell>
          <cell r="S426">
            <v>16400000</v>
          </cell>
        </row>
        <row r="427">
          <cell r="P427" t="str">
            <v>52499CSM5</v>
          </cell>
          <cell r="Q427">
            <v>970725</v>
          </cell>
          <cell r="R427" t="str">
            <v>760-99752-802</v>
          </cell>
          <cell r="S427">
            <v>4500000</v>
          </cell>
        </row>
        <row r="428">
          <cell r="P428" t="str">
            <v>525444JF3</v>
          </cell>
          <cell r="Q428">
            <v>980424</v>
          </cell>
          <cell r="R428" t="str">
            <v>760-01093-401</v>
          </cell>
          <cell r="S428">
            <v>4523672.51</v>
          </cell>
        </row>
        <row r="429">
          <cell r="P429" t="str">
            <v>527999JF4</v>
          </cell>
          <cell r="Q429">
            <v>970623</v>
          </cell>
          <cell r="R429" t="str">
            <v>760-99752-802</v>
          </cell>
          <cell r="S429">
            <v>1300000</v>
          </cell>
        </row>
        <row r="430">
          <cell r="P430" t="str">
            <v>52799CSM2</v>
          </cell>
          <cell r="Q430">
            <v>970627</v>
          </cell>
          <cell r="R430" t="str">
            <v>760-99752-802</v>
          </cell>
          <cell r="S430">
            <v>7150000</v>
          </cell>
        </row>
        <row r="431">
          <cell r="P431" t="str">
            <v>53599CSM2</v>
          </cell>
          <cell r="Q431">
            <v>980420</v>
          </cell>
          <cell r="R431" t="str">
            <v>760-99751-002</v>
          </cell>
          <cell r="S431">
            <v>79074977.109999999</v>
          </cell>
        </row>
        <row r="432">
          <cell r="P432" t="str">
            <v>53599CSM2</v>
          </cell>
          <cell r="Q432">
            <v>980415</v>
          </cell>
          <cell r="R432" t="str">
            <v>760-01072-801</v>
          </cell>
          <cell r="S432">
            <v>79075978.510000005</v>
          </cell>
        </row>
        <row r="433">
          <cell r="P433" t="str">
            <v>54199CSM4</v>
          </cell>
          <cell r="Q433">
            <v>971118</v>
          </cell>
          <cell r="R433" t="str">
            <v>760-99752-802</v>
          </cell>
          <cell r="S433">
            <v>6650000</v>
          </cell>
        </row>
        <row r="434">
          <cell r="P434" t="str">
            <v>54299CSM3</v>
          </cell>
          <cell r="Q434">
            <v>971118</v>
          </cell>
          <cell r="R434" t="str">
            <v>760-99752-802</v>
          </cell>
          <cell r="S434">
            <v>5000000</v>
          </cell>
        </row>
        <row r="435">
          <cell r="P435" t="str">
            <v>54499CSM1</v>
          </cell>
          <cell r="Q435">
            <v>980421</v>
          </cell>
          <cell r="R435" t="str">
            <v>760-02500-701</v>
          </cell>
          <cell r="S435">
            <v>826763249.24000001</v>
          </cell>
        </row>
        <row r="436">
          <cell r="P436" t="str">
            <v>550999JF4</v>
          </cell>
          <cell r="Q436">
            <v>980430</v>
          </cell>
          <cell r="R436" t="str">
            <v>760-01051-201</v>
          </cell>
          <cell r="S436">
            <v>29513305.84</v>
          </cell>
        </row>
        <row r="437">
          <cell r="P437" t="str">
            <v>550999JF4</v>
          </cell>
          <cell r="Q437">
            <v>980505</v>
          </cell>
          <cell r="R437" t="str">
            <v>760-99751-002</v>
          </cell>
          <cell r="S437">
            <v>29513000</v>
          </cell>
        </row>
        <row r="438">
          <cell r="P438" t="str">
            <v>55099CAR0</v>
          </cell>
          <cell r="Q438">
            <v>980417</v>
          </cell>
          <cell r="R438" t="str">
            <v>760-01033-001</v>
          </cell>
          <cell r="S438">
            <v>885313.52</v>
          </cell>
        </row>
        <row r="439">
          <cell r="P439" t="str">
            <v>55599RAP6</v>
          </cell>
          <cell r="Q439">
            <v>970807</v>
          </cell>
          <cell r="R439" t="str">
            <v>760-99752-802</v>
          </cell>
          <cell r="S439">
            <v>3600000</v>
          </cell>
        </row>
        <row r="440">
          <cell r="P440" t="str">
            <v>55699CSM6</v>
          </cell>
          <cell r="Q440">
            <v>971204</v>
          </cell>
          <cell r="R440" t="str">
            <v>760-01063-701</v>
          </cell>
          <cell r="S440">
            <v>1850000</v>
          </cell>
        </row>
        <row r="441">
          <cell r="P441" t="str">
            <v>55799CAR3</v>
          </cell>
          <cell r="Q441">
            <v>970828</v>
          </cell>
          <cell r="R441" t="str">
            <v>760-99752-802</v>
          </cell>
          <cell r="S441">
            <v>2200000</v>
          </cell>
        </row>
        <row r="442">
          <cell r="P442" t="str">
            <v>57299CSM6</v>
          </cell>
          <cell r="Q442">
            <v>970904</v>
          </cell>
          <cell r="R442" t="str">
            <v>760-99752-802</v>
          </cell>
          <cell r="S442">
            <v>2100000</v>
          </cell>
        </row>
        <row r="443">
          <cell r="P443" t="str">
            <v>58399CSM3</v>
          </cell>
          <cell r="Q443">
            <v>980417</v>
          </cell>
          <cell r="R443" t="str">
            <v>760-01033-001</v>
          </cell>
          <cell r="S443">
            <v>15156429.32</v>
          </cell>
        </row>
        <row r="444">
          <cell r="P444" t="str">
            <v>584888JF9</v>
          </cell>
          <cell r="Q444">
            <v>980109</v>
          </cell>
          <cell r="R444" t="str">
            <v>760-01758-201</v>
          </cell>
          <cell r="S444">
            <v>254979724.31999999</v>
          </cell>
        </row>
        <row r="445">
          <cell r="P445" t="str">
            <v>58599CSM1</v>
          </cell>
          <cell r="Q445">
            <v>971125</v>
          </cell>
          <cell r="R445" t="str">
            <v>760-99752-802</v>
          </cell>
          <cell r="S445">
            <v>8300000</v>
          </cell>
        </row>
        <row r="446">
          <cell r="P446" t="str">
            <v>58699CSM0</v>
          </cell>
          <cell r="Q446">
            <v>971125</v>
          </cell>
          <cell r="R446" t="str">
            <v>760-01061-101</v>
          </cell>
          <cell r="S446">
            <v>45000000</v>
          </cell>
        </row>
        <row r="447">
          <cell r="P447" t="str">
            <v>58799CSM9</v>
          </cell>
          <cell r="Q447">
            <v>971125</v>
          </cell>
          <cell r="R447" t="str">
            <v>760-01061-101</v>
          </cell>
          <cell r="S447">
            <v>30000000</v>
          </cell>
        </row>
        <row r="448">
          <cell r="P448" t="str">
            <v>589555JF9</v>
          </cell>
          <cell r="Q448">
            <v>960829</v>
          </cell>
          <cell r="R448" t="str">
            <v>760-01078-501</v>
          </cell>
          <cell r="S448">
            <v>45000000</v>
          </cell>
        </row>
        <row r="449">
          <cell r="P449" t="str">
            <v>589555JF9</v>
          </cell>
          <cell r="Q449">
            <v>980505</v>
          </cell>
          <cell r="R449" t="str">
            <v>760-99751-002</v>
          </cell>
          <cell r="S449">
            <v>45000000</v>
          </cell>
        </row>
        <row r="450">
          <cell r="P450" t="str">
            <v>58999CSM7</v>
          </cell>
          <cell r="Q450">
            <v>970829</v>
          </cell>
          <cell r="R450" t="str">
            <v>760-99752-802</v>
          </cell>
          <cell r="S450">
            <v>5680000</v>
          </cell>
        </row>
        <row r="451">
          <cell r="P451" t="str">
            <v>59199CSM3</v>
          </cell>
          <cell r="Q451">
            <v>980226</v>
          </cell>
          <cell r="R451" t="str">
            <v>760-02500-701</v>
          </cell>
          <cell r="S451">
            <v>156511353.41999999</v>
          </cell>
        </row>
        <row r="452">
          <cell r="P452" t="str">
            <v>59499CSM0</v>
          </cell>
          <cell r="Q452">
            <v>971128</v>
          </cell>
          <cell r="R452" t="str">
            <v>760-02500-701</v>
          </cell>
          <cell r="S452">
            <v>1</v>
          </cell>
        </row>
        <row r="453">
          <cell r="P453" t="str">
            <v>59599CSM9</v>
          </cell>
          <cell r="Q453">
            <v>980505</v>
          </cell>
          <cell r="R453" t="str">
            <v>760-02500-701</v>
          </cell>
          <cell r="S453">
            <v>217126215</v>
          </cell>
        </row>
        <row r="454">
          <cell r="P454" t="str">
            <v>59799CSM7</v>
          </cell>
          <cell r="Q454">
            <v>980226</v>
          </cell>
          <cell r="R454" t="str">
            <v>760-02500-701</v>
          </cell>
          <cell r="S454">
            <v>156511353.72</v>
          </cell>
        </row>
        <row r="455">
          <cell r="P455" t="str">
            <v>600999JJ6</v>
          </cell>
          <cell r="Q455">
            <v>980401</v>
          </cell>
          <cell r="R455" t="str">
            <v>760-01024-901</v>
          </cell>
          <cell r="S455">
            <v>386228.11</v>
          </cell>
        </row>
        <row r="456">
          <cell r="P456" t="str">
            <v>60299CSM0</v>
          </cell>
          <cell r="Q456">
            <v>980421</v>
          </cell>
          <cell r="R456" t="str">
            <v>760-02500-701</v>
          </cell>
          <cell r="S456">
            <v>670251895.82000005</v>
          </cell>
        </row>
        <row r="457">
          <cell r="P457" t="str">
            <v>60799CAR3</v>
          </cell>
          <cell r="Q457">
            <v>970630</v>
          </cell>
          <cell r="R457" t="str">
            <v>760-99752-802</v>
          </cell>
          <cell r="S457">
            <v>2850000</v>
          </cell>
        </row>
        <row r="458">
          <cell r="P458" t="str">
            <v>60899CSM4</v>
          </cell>
          <cell r="Q458">
            <v>970616</v>
          </cell>
          <cell r="R458" t="str">
            <v>760-99752-802</v>
          </cell>
          <cell r="S458">
            <v>3972000</v>
          </cell>
        </row>
        <row r="459">
          <cell r="P459" t="str">
            <v>61099CSM0</v>
          </cell>
          <cell r="Q459">
            <v>970627</v>
          </cell>
          <cell r="R459" t="str">
            <v>760-99752-802</v>
          </cell>
          <cell r="S459">
            <v>3158000</v>
          </cell>
        </row>
        <row r="460">
          <cell r="P460" t="str">
            <v>61599CAR3</v>
          </cell>
          <cell r="Q460">
            <v>971218</v>
          </cell>
          <cell r="R460" t="str">
            <v>760-99752-802</v>
          </cell>
          <cell r="S460">
            <v>3100000</v>
          </cell>
        </row>
        <row r="461">
          <cell r="P461" t="str">
            <v>61799CAR1</v>
          </cell>
          <cell r="Q461">
            <v>970630</v>
          </cell>
          <cell r="R461" t="str">
            <v>760-99752-802</v>
          </cell>
          <cell r="S461">
            <v>3450000</v>
          </cell>
        </row>
        <row r="462">
          <cell r="P462" t="str">
            <v>61799CSM3</v>
          </cell>
          <cell r="Q462">
            <v>971027</v>
          </cell>
          <cell r="R462" t="str">
            <v>760-99752-802</v>
          </cell>
          <cell r="S462">
            <v>4000000</v>
          </cell>
        </row>
        <row r="463">
          <cell r="P463" t="str">
            <v>62199CSM7</v>
          </cell>
          <cell r="Q463">
            <v>970915</v>
          </cell>
          <cell r="R463" t="str">
            <v>760-99752-802</v>
          </cell>
          <cell r="S463">
            <v>4300000</v>
          </cell>
        </row>
        <row r="464">
          <cell r="P464" t="str">
            <v>62599CAR1</v>
          </cell>
          <cell r="Q464">
            <v>970801</v>
          </cell>
          <cell r="R464" t="str">
            <v>760-99752-802</v>
          </cell>
          <cell r="S464">
            <v>3700000</v>
          </cell>
        </row>
        <row r="465">
          <cell r="P465" t="str">
            <v>62599SKR5</v>
          </cell>
          <cell r="Q465">
            <v>971201</v>
          </cell>
          <cell r="R465" t="str">
            <v>760-01061-101</v>
          </cell>
          <cell r="S465">
            <v>5000000</v>
          </cell>
        </row>
        <row r="466">
          <cell r="P466" t="str">
            <v>62799CAR9</v>
          </cell>
          <cell r="Q466">
            <v>970630</v>
          </cell>
          <cell r="R466" t="str">
            <v>760-99752-802</v>
          </cell>
          <cell r="S466">
            <v>6320000</v>
          </cell>
        </row>
        <row r="467">
          <cell r="P467" t="str">
            <v>62899SKR2</v>
          </cell>
          <cell r="Q467">
            <v>970701</v>
          </cell>
          <cell r="R467" t="str">
            <v>760-99752-802</v>
          </cell>
          <cell r="S467">
            <v>2000000</v>
          </cell>
        </row>
        <row r="468">
          <cell r="P468" t="str">
            <v>62999SKR1</v>
          </cell>
          <cell r="Q468">
            <v>970701</v>
          </cell>
          <cell r="R468" t="str">
            <v>760-99752-802</v>
          </cell>
          <cell r="S468">
            <v>3840000</v>
          </cell>
        </row>
        <row r="469">
          <cell r="P469" t="str">
            <v>63599CAR9</v>
          </cell>
          <cell r="Q469">
            <v>980417</v>
          </cell>
          <cell r="R469" t="str">
            <v>760-01033-001</v>
          </cell>
          <cell r="S469">
            <v>5486502</v>
          </cell>
        </row>
        <row r="470">
          <cell r="P470" t="str">
            <v>63599CSM1</v>
          </cell>
          <cell r="Q470">
            <v>980505</v>
          </cell>
          <cell r="R470" t="str">
            <v>760-99751-002</v>
          </cell>
          <cell r="S470">
            <v>18968000</v>
          </cell>
        </row>
        <row r="471">
          <cell r="P471" t="str">
            <v>63599CSM1</v>
          </cell>
          <cell r="Q471">
            <v>980430</v>
          </cell>
          <cell r="R471" t="str">
            <v>760-99752-802</v>
          </cell>
          <cell r="S471">
            <v>18968000</v>
          </cell>
        </row>
        <row r="472">
          <cell r="P472" t="str">
            <v>63799CSM9</v>
          </cell>
          <cell r="Q472">
            <v>970828</v>
          </cell>
          <cell r="R472" t="str">
            <v>760-99752-802</v>
          </cell>
          <cell r="S472">
            <v>6175000</v>
          </cell>
        </row>
        <row r="473">
          <cell r="P473" t="str">
            <v>640999MN5</v>
          </cell>
          <cell r="Q473">
            <v>980428</v>
          </cell>
          <cell r="R473" t="str">
            <v>760-01040-501</v>
          </cell>
          <cell r="S473">
            <v>3313152.34</v>
          </cell>
        </row>
        <row r="474">
          <cell r="P474" t="str">
            <v>64599CSM9</v>
          </cell>
          <cell r="Q474">
            <v>971008</v>
          </cell>
          <cell r="R474" t="str">
            <v>760-99752-802</v>
          </cell>
          <cell r="S474">
            <v>2600000</v>
          </cell>
        </row>
        <row r="475">
          <cell r="P475" t="str">
            <v>657888CR2</v>
          </cell>
          <cell r="Q475">
            <v>970717</v>
          </cell>
          <cell r="R475" t="str">
            <v>760-99752-802</v>
          </cell>
          <cell r="S475">
            <v>1105000</v>
          </cell>
        </row>
        <row r="476">
          <cell r="P476" t="str">
            <v>65799CAR2</v>
          </cell>
          <cell r="Q476">
            <v>980505</v>
          </cell>
          <cell r="R476" t="str">
            <v>760-01046-201</v>
          </cell>
          <cell r="S476">
            <v>34726315.869999997</v>
          </cell>
        </row>
        <row r="477">
          <cell r="P477" t="str">
            <v>65799CAR2</v>
          </cell>
          <cell r="Q477">
            <v>980505</v>
          </cell>
          <cell r="R477" t="str">
            <v>760-99751-002</v>
          </cell>
          <cell r="S477">
            <v>34725000</v>
          </cell>
        </row>
        <row r="478">
          <cell r="P478" t="str">
            <v>658999JF5</v>
          </cell>
          <cell r="Q478">
            <v>970623</v>
          </cell>
          <cell r="R478" t="str">
            <v>760-99752-802</v>
          </cell>
          <cell r="S478">
            <v>1425000</v>
          </cell>
        </row>
        <row r="479">
          <cell r="P479" t="str">
            <v>67599CSM2</v>
          </cell>
          <cell r="Q479">
            <v>980406</v>
          </cell>
          <cell r="R479" t="str">
            <v>760-01062-901</v>
          </cell>
          <cell r="S479">
            <v>2136927</v>
          </cell>
        </row>
        <row r="480">
          <cell r="P480" t="str">
            <v>67799CAR8</v>
          </cell>
          <cell r="Q480">
            <v>970829</v>
          </cell>
          <cell r="R480" t="str">
            <v>760-99752-802</v>
          </cell>
          <cell r="S480">
            <v>13387000</v>
          </cell>
        </row>
        <row r="481">
          <cell r="P481" t="str">
            <v>68799CSM8</v>
          </cell>
          <cell r="Q481">
            <v>970819</v>
          </cell>
          <cell r="R481" t="str">
            <v>760-99752-802</v>
          </cell>
          <cell r="S481">
            <v>2600000</v>
          </cell>
        </row>
        <row r="482">
          <cell r="P482" t="str">
            <v>68899CAR5</v>
          </cell>
          <cell r="Q482">
            <v>980505</v>
          </cell>
          <cell r="R482" t="str">
            <v>760-99751-002</v>
          </cell>
          <cell r="S482">
            <v>1216000</v>
          </cell>
        </row>
        <row r="483">
          <cell r="P483" t="str">
            <v>68899CAR5</v>
          </cell>
          <cell r="Q483">
            <v>980430</v>
          </cell>
          <cell r="R483" t="str">
            <v>760-99752-802</v>
          </cell>
          <cell r="S483">
            <v>8242000</v>
          </cell>
        </row>
        <row r="484">
          <cell r="P484" t="str">
            <v>69699CSM7</v>
          </cell>
          <cell r="Q484">
            <v>970915</v>
          </cell>
          <cell r="R484" t="str">
            <v>760-99752-802</v>
          </cell>
          <cell r="S484">
            <v>1700000</v>
          </cell>
        </row>
        <row r="485">
          <cell r="P485" t="str">
            <v>69999CAR2</v>
          </cell>
          <cell r="Q485">
            <v>970715</v>
          </cell>
          <cell r="R485" t="str">
            <v>760-99752-802</v>
          </cell>
          <cell r="S485">
            <v>3066000</v>
          </cell>
        </row>
        <row r="486">
          <cell r="P486" t="str">
            <v>700999JF3</v>
          </cell>
          <cell r="Q486">
            <v>980326</v>
          </cell>
          <cell r="R486" t="str">
            <v>760-01058-701</v>
          </cell>
          <cell r="S486">
            <v>0.5</v>
          </cell>
        </row>
        <row r="487">
          <cell r="P487" t="str">
            <v>700999JF3</v>
          </cell>
          <cell r="Q487">
            <v>980420</v>
          </cell>
          <cell r="R487" t="str">
            <v>760-01057-901</v>
          </cell>
          <cell r="S487">
            <v>18146200.329999998</v>
          </cell>
        </row>
        <row r="488">
          <cell r="P488" t="str">
            <v>700999JF3</v>
          </cell>
          <cell r="Q488">
            <v>980505</v>
          </cell>
          <cell r="R488" t="str">
            <v>760-99751-002</v>
          </cell>
          <cell r="S488">
            <v>18146000</v>
          </cell>
        </row>
        <row r="489">
          <cell r="P489" t="str">
            <v>704999JF9</v>
          </cell>
          <cell r="Q489">
            <v>980408</v>
          </cell>
          <cell r="R489" t="str">
            <v>760-01030-601</v>
          </cell>
          <cell r="S489">
            <v>1109070.33</v>
          </cell>
        </row>
        <row r="490">
          <cell r="P490" t="str">
            <v>70899SKR5</v>
          </cell>
          <cell r="Q490">
            <v>980504</v>
          </cell>
          <cell r="R490" t="str">
            <v>760-01758-201</v>
          </cell>
          <cell r="S490">
            <v>3400907.51</v>
          </cell>
        </row>
        <row r="491">
          <cell r="P491" t="str">
            <v>70988SKR7</v>
          </cell>
          <cell r="Q491">
            <v>980504</v>
          </cell>
          <cell r="R491" t="str">
            <v>760-01027-201</v>
          </cell>
          <cell r="S491">
            <v>2720728.01</v>
          </cell>
        </row>
        <row r="492">
          <cell r="P492" t="str">
            <v>70999CSM2</v>
          </cell>
          <cell r="Q492">
            <v>971104</v>
          </cell>
          <cell r="R492" t="str">
            <v>760-99752-802</v>
          </cell>
          <cell r="S492">
            <v>3850000</v>
          </cell>
        </row>
        <row r="493">
          <cell r="P493" t="str">
            <v>71299CAR5</v>
          </cell>
          <cell r="Q493">
            <v>970710</v>
          </cell>
          <cell r="R493" t="str">
            <v>760-99752-802</v>
          </cell>
          <cell r="S493">
            <v>2040000</v>
          </cell>
        </row>
        <row r="494">
          <cell r="P494" t="str">
            <v>71699CSM3</v>
          </cell>
          <cell r="Q494">
            <v>980430</v>
          </cell>
          <cell r="R494" t="str">
            <v>760-99752-802</v>
          </cell>
          <cell r="S494">
            <v>1480000</v>
          </cell>
        </row>
        <row r="495">
          <cell r="P495" t="str">
            <v>71799CSM2</v>
          </cell>
          <cell r="Q495">
            <v>970724</v>
          </cell>
          <cell r="R495" t="str">
            <v>760-99752-802</v>
          </cell>
          <cell r="S495">
            <v>6675000</v>
          </cell>
        </row>
        <row r="496">
          <cell r="P496" t="str">
            <v>71999CSM0</v>
          </cell>
          <cell r="Q496">
            <v>971023</v>
          </cell>
          <cell r="R496" t="str">
            <v>760-99752-802</v>
          </cell>
          <cell r="S496">
            <v>4625000</v>
          </cell>
        </row>
        <row r="497">
          <cell r="P497" t="str">
            <v>72399CSM4</v>
          </cell>
          <cell r="Q497">
            <v>971023</v>
          </cell>
          <cell r="R497" t="str">
            <v>760-99752-802</v>
          </cell>
          <cell r="S497">
            <v>6900000</v>
          </cell>
        </row>
        <row r="498">
          <cell r="P498" t="str">
            <v>72599CSM2</v>
          </cell>
          <cell r="Q498">
            <v>971023</v>
          </cell>
          <cell r="R498" t="str">
            <v>760-99752-802</v>
          </cell>
          <cell r="S498">
            <v>8650000</v>
          </cell>
        </row>
        <row r="499">
          <cell r="P499" t="str">
            <v>72899CSM9</v>
          </cell>
          <cell r="Q499">
            <v>971023</v>
          </cell>
          <cell r="R499" t="str">
            <v>760-99752-802</v>
          </cell>
          <cell r="S499">
            <v>5715000</v>
          </cell>
        </row>
        <row r="500">
          <cell r="P500" t="str">
            <v>76199CSM7</v>
          </cell>
          <cell r="Q500">
            <v>980430</v>
          </cell>
          <cell r="R500" t="str">
            <v>760-99752-802</v>
          </cell>
          <cell r="S500">
            <v>3247500</v>
          </cell>
        </row>
        <row r="501">
          <cell r="P501" t="str">
            <v>766999JF4</v>
          </cell>
          <cell r="Q501">
            <v>980505</v>
          </cell>
          <cell r="R501" t="str">
            <v>760-01028-001</v>
          </cell>
          <cell r="S501">
            <v>89864334.909999996</v>
          </cell>
        </row>
        <row r="502">
          <cell r="P502" t="str">
            <v>773999JF5</v>
          </cell>
          <cell r="Q502">
            <v>980401</v>
          </cell>
          <cell r="R502" t="str">
            <v>760-01094-201</v>
          </cell>
          <cell r="S502">
            <v>71540569.329999998</v>
          </cell>
        </row>
        <row r="503">
          <cell r="P503" t="str">
            <v>774222JF1</v>
          </cell>
          <cell r="Q503">
            <v>980420</v>
          </cell>
          <cell r="R503" t="str">
            <v>760-01060-301</v>
          </cell>
          <cell r="S503">
            <v>14577610.550000001</v>
          </cell>
        </row>
        <row r="504">
          <cell r="P504" t="str">
            <v>774222JF1</v>
          </cell>
          <cell r="Q504">
            <v>980505</v>
          </cell>
          <cell r="R504" t="str">
            <v>760-99751-002</v>
          </cell>
          <cell r="S504">
            <v>14577000</v>
          </cell>
        </row>
        <row r="505">
          <cell r="P505" t="str">
            <v>79494RAP2</v>
          </cell>
          <cell r="Q505">
            <v>980417</v>
          </cell>
          <cell r="R505" t="str">
            <v>760-01033-001</v>
          </cell>
          <cell r="S505">
            <v>5277109.49</v>
          </cell>
        </row>
        <row r="506">
          <cell r="P506" t="str">
            <v>79495RAP1</v>
          </cell>
          <cell r="Q506">
            <v>980417</v>
          </cell>
          <cell r="R506" t="str">
            <v>760-01033-001</v>
          </cell>
          <cell r="S506">
            <v>660879.54</v>
          </cell>
        </row>
        <row r="507">
          <cell r="P507" t="str">
            <v>79496RAP0</v>
          </cell>
          <cell r="Q507">
            <v>980417</v>
          </cell>
          <cell r="R507" t="str">
            <v>760-01033-001</v>
          </cell>
          <cell r="S507">
            <v>1186491.51</v>
          </cell>
        </row>
        <row r="508">
          <cell r="P508" t="str">
            <v>80399CSM7</v>
          </cell>
          <cell r="Q508">
            <v>980304</v>
          </cell>
          <cell r="R508" t="str">
            <v>760-01062-901</v>
          </cell>
          <cell r="S508">
            <v>1980</v>
          </cell>
        </row>
        <row r="509">
          <cell r="P509" t="str">
            <v>812990EQ8</v>
          </cell>
          <cell r="Q509">
            <v>980428</v>
          </cell>
          <cell r="R509" t="str">
            <v>760-01067-801</v>
          </cell>
          <cell r="S509">
            <v>182189.68</v>
          </cell>
        </row>
        <row r="510">
          <cell r="P510" t="str">
            <v>816999JF4</v>
          </cell>
          <cell r="Q510">
            <v>980430</v>
          </cell>
          <cell r="R510" t="str">
            <v>760-01028-001</v>
          </cell>
          <cell r="S510">
            <v>2941830</v>
          </cell>
        </row>
        <row r="511">
          <cell r="P511" t="str">
            <v>84699CSM6</v>
          </cell>
          <cell r="Q511">
            <v>970904</v>
          </cell>
          <cell r="R511" t="str">
            <v>760-99752-802</v>
          </cell>
          <cell r="S511">
            <v>4250000</v>
          </cell>
        </row>
        <row r="512">
          <cell r="P512" t="str">
            <v>84899CSM4</v>
          </cell>
          <cell r="Q512">
            <v>980420</v>
          </cell>
          <cell r="R512" t="str">
            <v>760-01045-401</v>
          </cell>
          <cell r="S512">
            <v>84536352.719999999</v>
          </cell>
        </row>
        <row r="513">
          <cell r="P513" t="str">
            <v>84899CSM4</v>
          </cell>
          <cell r="Q513">
            <v>980505</v>
          </cell>
          <cell r="R513" t="str">
            <v>760-99751-002</v>
          </cell>
          <cell r="S513">
            <v>84536000</v>
          </cell>
        </row>
        <row r="514">
          <cell r="P514" t="str">
            <v>867999JF2</v>
          </cell>
          <cell r="Q514">
            <v>970623</v>
          </cell>
          <cell r="R514" t="str">
            <v>760-99752-802</v>
          </cell>
          <cell r="S514">
            <v>2723000</v>
          </cell>
        </row>
        <row r="515">
          <cell r="P515" t="str">
            <v>872222JF2</v>
          </cell>
          <cell r="Q515">
            <v>980317</v>
          </cell>
          <cell r="R515" t="str">
            <v>760-01029-801</v>
          </cell>
          <cell r="S515">
            <v>115402922</v>
          </cell>
        </row>
        <row r="516">
          <cell r="P516" t="str">
            <v>872222JF2</v>
          </cell>
          <cell r="Q516">
            <v>980505</v>
          </cell>
          <cell r="R516" t="str">
            <v>760-99751-002</v>
          </cell>
          <cell r="S516">
            <v>115402000</v>
          </cell>
        </row>
        <row r="517">
          <cell r="P517" t="str">
            <v>87299CSM3</v>
          </cell>
          <cell r="Q517">
            <v>980123</v>
          </cell>
          <cell r="R517" t="str">
            <v>760-99752-802</v>
          </cell>
          <cell r="S517">
            <v>3250000</v>
          </cell>
        </row>
        <row r="518">
          <cell r="P518" t="str">
            <v>875999JF2</v>
          </cell>
          <cell r="Q518">
            <v>970613</v>
          </cell>
          <cell r="R518" t="str">
            <v>760-99752-802</v>
          </cell>
          <cell r="S518">
            <v>6000000</v>
          </cell>
        </row>
        <row r="519">
          <cell r="P519" t="str">
            <v>878777BW0</v>
          </cell>
          <cell r="Q519">
            <v>980417</v>
          </cell>
          <cell r="R519" t="str">
            <v>760-01084-301</v>
          </cell>
          <cell r="S519">
            <v>297669</v>
          </cell>
        </row>
        <row r="520">
          <cell r="P520" t="str">
            <v>878999UY5</v>
          </cell>
          <cell r="Q520">
            <v>951127</v>
          </cell>
          <cell r="R520" t="str">
            <v>760-01017-301</v>
          </cell>
          <cell r="S520">
            <v>1</v>
          </cell>
        </row>
        <row r="521">
          <cell r="P521" t="str">
            <v>88399CSM0</v>
          </cell>
          <cell r="Q521">
            <v>980430</v>
          </cell>
          <cell r="R521" t="str">
            <v>760-99752-802</v>
          </cell>
          <cell r="S521">
            <v>3500000</v>
          </cell>
        </row>
        <row r="522">
          <cell r="P522" t="str">
            <v>884999JF1</v>
          </cell>
          <cell r="Q522">
            <v>970623</v>
          </cell>
          <cell r="R522" t="str">
            <v>760-99752-802</v>
          </cell>
          <cell r="S522">
            <v>3180000</v>
          </cell>
        </row>
        <row r="523">
          <cell r="P523" t="str">
            <v>88499CSM9</v>
          </cell>
          <cell r="Q523">
            <v>971212</v>
          </cell>
          <cell r="R523" t="str">
            <v>760-99752-802</v>
          </cell>
          <cell r="S523">
            <v>2750000</v>
          </cell>
        </row>
        <row r="524">
          <cell r="P524" t="str">
            <v>88599CSM8</v>
          </cell>
          <cell r="Q524">
            <v>980327</v>
          </cell>
          <cell r="R524" t="str">
            <v>760-02607-001</v>
          </cell>
          <cell r="S524">
            <v>27121771</v>
          </cell>
        </row>
        <row r="525">
          <cell r="P525" t="str">
            <v>88599CSM8</v>
          </cell>
          <cell r="Q525">
            <v>980505</v>
          </cell>
          <cell r="R525" t="str">
            <v>760-99751-002</v>
          </cell>
          <cell r="S525">
            <v>27121000</v>
          </cell>
        </row>
        <row r="526">
          <cell r="P526" t="str">
            <v>88699CSM7</v>
          </cell>
          <cell r="Q526">
            <v>971215</v>
          </cell>
          <cell r="R526" t="str">
            <v>760-02606-201</v>
          </cell>
          <cell r="S526">
            <v>53962500</v>
          </cell>
        </row>
        <row r="527">
          <cell r="P527" t="str">
            <v>888999JF7</v>
          </cell>
          <cell r="Q527">
            <v>980429</v>
          </cell>
          <cell r="R527" t="str">
            <v>760-01020-701</v>
          </cell>
          <cell r="S527">
            <v>118428342.59999999</v>
          </cell>
        </row>
        <row r="528">
          <cell r="P528" t="str">
            <v>888999JF7</v>
          </cell>
          <cell r="Q528">
            <v>980505</v>
          </cell>
          <cell r="R528" t="str">
            <v>760-99751-002</v>
          </cell>
          <cell r="S528">
            <v>118428000</v>
          </cell>
        </row>
        <row r="529">
          <cell r="P529" t="str">
            <v>88899CSM5</v>
          </cell>
          <cell r="Q529">
            <v>980123</v>
          </cell>
          <cell r="R529" t="str">
            <v>760-99752-802</v>
          </cell>
          <cell r="S529">
            <v>17200000</v>
          </cell>
        </row>
        <row r="530">
          <cell r="P530" t="str">
            <v>88999CSM4</v>
          </cell>
          <cell r="Q530">
            <v>971114</v>
          </cell>
          <cell r="R530" t="str">
            <v>760-99752-802</v>
          </cell>
          <cell r="S530">
            <v>5000000</v>
          </cell>
        </row>
        <row r="531">
          <cell r="P531" t="str">
            <v>89099CSM1</v>
          </cell>
          <cell r="Q531">
            <v>971222</v>
          </cell>
          <cell r="R531" t="str">
            <v>760-99752-802</v>
          </cell>
          <cell r="S531">
            <v>8000000</v>
          </cell>
        </row>
        <row r="532">
          <cell r="P532" t="str">
            <v>89199CSM0</v>
          </cell>
          <cell r="Q532">
            <v>980430</v>
          </cell>
          <cell r="R532" t="str">
            <v>760-99752-802</v>
          </cell>
          <cell r="S532">
            <v>2800000</v>
          </cell>
        </row>
        <row r="533">
          <cell r="P533" t="str">
            <v>89299CSM9</v>
          </cell>
          <cell r="Q533">
            <v>971114</v>
          </cell>
          <cell r="R533" t="str">
            <v>760-99752-802</v>
          </cell>
          <cell r="S533">
            <v>2600000</v>
          </cell>
        </row>
        <row r="534">
          <cell r="P534" t="str">
            <v>897999JF6</v>
          </cell>
          <cell r="Q534">
            <v>980504</v>
          </cell>
          <cell r="R534" t="str">
            <v>760-01758-201</v>
          </cell>
          <cell r="S534">
            <v>3400907.51</v>
          </cell>
        </row>
        <row r="535">
          <cell r="P535" t="str">
            <v>89799CSM4</v>
          </cell>
          <cell r="Q535">
            <v>971219</v>
          </cell>
          <cell r="R535" t="str">
            <v>760-99752-802</v>
          </cell>
          <cell r="S535">
            <v>4000000</v>
          </cell>
        </row>
        <row r="536">
          <cell r="P536" t="str">
            <v>898977JF1</v>
          </cell>
          <cell r="Q536">
            <v>980417</v>
          </cell>
          <cell r="R536" t="str">
            <v>760-01084-301</v>
          </cell>
          <cell r="S536">
            <v>14585759.039999999</v>
          </cell>
        </row>
        <row r="537">
          <cell r="P537" t="str">
            <v>898977JF1</v>
          </cell>
          <cell r="Q537">
            <v>980505</v>
          </cell>
          <cell r="R537" t="str">
            <v>760-99751-002</v>
          </cell>
          <cell r="S537">
            <v>14585000</v>
          </cell>
        </row>
        <row r="538">
          <cell r="P538" t="str">
            <v>89899CSM3</v>
          </cell>
          <cell r="Q538">
            <v>980123</v>
          </cell>
          <cell r="R538" t="str">
            <v>760-99752-802</v>
          </cell>
          <cell r="S538">
            <v>8000000</v>
          </cell>
        </row>
        <row r="539">
          <cell r="P539" t="str">
            <v>90499CAR3</v>
          </cell>
          <cell r="Q539">
            <v>970911</v>
          </cell>
          <cell r="R539" t="str">
            <v>760-99752-802</v>
          </cell>
          <cell r="S539">
            <v>2950000</v>
          </cell>
        </row>
        <row r="540">
          <cell r="P540" t="str">
            <v>90599CSM4</v>
          </cell>
          <cell r="Q540">
            <v>980123</v>
          </cell>
          <cell r="R540" t="str">
            <v>760-99752-802</v>
          </cell>
          <cell r="S540">
            <v>1612000</v>
          </cell>
        </row>
        <row r="541">
          <cell r="P541" t="str">
            <v>90699CSM3</v>
          </cell>
          <cell r="Q541">
            <v>971223</v>
          </cell>
          <cell r="R541" t="str">
            <v>760-99752-802</v>
          </cell>
          <cell r="S541">
            <v>420000</v>
          </cell>
        </row>
        <row r="542">
          <cell r="P542" t="str">
            <v>90799CSM2</v>
          </cell>
          <cell r="Q542">
            <v>971223</v>
          </cell>
          <cell r="R542" t="str">
            <v>760-99752-802</v>
          </cell>
          <cell r="S542">
            <v>550000</v>
          </cell>
        </row>
        <row r="543">
          <cell r="P543" t="str">
            <v>90899CSM1</v>
          </cell>
          <cell r="Q543">
            <v>971223</v>
          </cell>
          <cell r="R543" t="str">
            <v>760-99752-802</v>
          </cell>
          <cell r="S543">
            <v>1730000</v>
          </cell>
        </row>
        <row r="544">
          <cell r="P544" t="str">
            <v>90999CSM0</v>
          </cell>
          <cell r="Q544">
            <v>970923</v>
          </cell>
          <cell r="R544" t="str">
            <v>760-99752-802</v>
          </cell>
          <cell r="S544">
            <v>2475000</v>
          </cell>
        </row>
        <row r="545">
          <cell r="P545" t="str">
            <v>90999SKR2</v>
          </cell>
          <cell r="Q545">
            <v>970910</v>
          </cell>
          <cell r="R545" t="str">
            <v>760-01063-701</v>
          </cell>
          <cell r="S545">
            <v>27500000</v>
          </cell>
        </row>
        <row r="546">
          <cell r="P546" t="str">
            <v>90999SKR2</v>
          </cell>
          <cell r="Q546">
            <v>980505</v>
          </cell>
          <cell r="R546" t="str">
            <v>760-99751-002</v>
          </cell>
          <cell r="S546">
            <v>27500000</v>
          </cell>
        </row>
        <row r="547">
          <cell r="P547" t="str">
            <v>91099CSM7</v>
          </cell>
          <cell r="Q547">
            <v>980123</v>
          </cell>
          <cell r="R547" t="str">
            <v>760-99752-802</v>
          </cell>
          <cell r="S547">
            <v>1500000</v>
          </cell>
        </row>
        <row r="548">
          <cell r="P548" t="str">
            <v>91099SKR9</v>
          </cell>
          <cell r="Q548">
            <v>970911</v>
          </cell>
          <cell r="R548" t="str">
            <v>760-99752-802</v>
          </cell>
          <cell r="S548">
            <v>3300000</v>
          </cell>
        </row>
        <row r="549">
          <cell r="P549" t="str">
            <v>912810FA1</v>
          </cell>
          <cell r="Q549">
            <v>971031</v>
          </cell>
          <cell r="R549" t="str">
            <v>760-01072-801</v>
          </cell>
          <cell r="S549">
            <v>5000000</v>
          </cell>
        </row>
        <row r="550">
          <cell r="P550" t="str">
            <v>912810FA1</v>
          </cell>
          <cell r="Q550">
            <v>971107</v>
          </cell>
          <cell r="R550" t="str">
            <v>760-99772-602</v>
          </cell>
          <cell r="S550">
            <v>5000000</v>
          </cell>
        </row>
        <row r="551">
          <cell r="P551" t="str">
            <v>912810FB9</v>
          </cell>
          <cell r="Q551">
            <v>971118</v>
          </cell>
          <cell r="R551" t="str">
            <v>760-01034-801</v>
          </cell>
          <cell r="S551">
            <v>1000000</v>
          </cell>
        </row>
        <row r="552">
          <cell r="P552" t="str">
            <v>912810FB9</v>
          </cell>
          <cell r="Q552">
            <v>971118</v>
          </cell>
          <cell r="R552" t="str">
            <v>760-99772-602</v>
          </cell>
          <cell r="S552">
            <v>1000000</v>
          </cell>
        </row>
        <row r="553">
          <cell r="P553" t="str">
            <v>9128272T8</v>
          </cell>
          <cell r="Q553">
            <v>970730</v>
          </cell>
          <cell r="R553" t="str">
            <v>760-01046-201</v>
          </cell>
          <cell r="S553">
            <v>7000000</v>
          </cell>
        </row>
        <row r="554">
          <cell r="P554" t="str">
            <v>9128272T8</v>
          </cell>
          <cell r="Q554">
            <v>971107</v>
          </cell>
          <cell r="R554" t="str">
            <v>760-99772-602</v>
          </cell>
          <cell r="S554">
            <v>7000000</v>
          </cell>
        </row>
        <row r="555">
          <cell r="P555" t="str">
            <v>9128272U5</v>
          </cell>
          <cell r="Q555">
            <v>980302</v>
          </cell>
          <cell r="R555" t="str">
            <v>760-01072-801</v>
          </cell>
          <cell r="S555">
            <v>107000000</v>
          </cell>
        </row>
        <row r="556">
          <cell r="P556" t="str">
            <v>9128272U5</v>
          </cell>
          <cell r="Q556">
            <v>980312</v>
          </cell>
          <cell r="R556" t="str">
            <v>760-99772-602</v>
          </cell>
          <cell r="S556">
            <v>107000000</v>
          </cell>
        </row>
        <row r="557">
          <cell r="P557" t="str">
            <v>9128273D2</v>
          </cell>
          <cell r="Q557">
            <v>980109</v>
          </cell>
          <cell r="R557" t="str">
            <v>760-01045-401</v>
          </cell>
          <cell r="S557">
            <v>20000000</v>
          </cell>
        </row>
        <row r="558">
          <cell r="P558" t="str">
            <v>9128273D2</v>
          </cell>
          <cell r="Q558">
            <v>980109</v>
          </cell>
          <cell r="R558" t="str">
            <v>760-99772-602</v>
          </cell>
          <cell r="S558">
            <v>20000000</v>
          </cell>
        </row>
        <row r="559">
          <cell r="P559" t="str">
            <v>9128273E0</v>
          </cell>
          <cell r="Q559">
            <v>980430</v>
          </cell>
          <cell r="R559" t="str">
            <v>760-01034-801</v>
          </cell>
          <cell r="S559">
            <v>40500000</v>
          </cell>
        </row>
        <row r="560">
          <cell r="P560" t="str">
            <v>9128273E0</v>
          </cell>
          <cell r="Q560">
            <v>980304</v>
          </cell>
          <cell r="R560" t="str">
            <v>760-01072-801</v>
          </cell>
          <cell r="S560">
            <v>11500000</v>
          </cell>
        </row>
        <row r="561">
          <cell r="P561" t="str">
            <v>9128273E0</v>
          </cell>
          <cell r="Q561">
            <v>980430</v>
          </cell>
          <cell r="R561" t="str">
            <v>760-02400-001</v>
          </cell>
          <cell r="S561">
            <v>83500000</v>
          </cell>
        </row>
        <row r="562">
          <cell r="P562" t="str">
            <v>9128273E0</v>
          </cell>
          <cell r="Q562">
            <v>980430</v>
          </cell>
          <cell r="R562" t="str">
            <v>760-99772-602</v>
          </cell>
          <cell r="S562">
            <v>112500000</v>
          </cell>
        </row>
        <row r="563">
          <cell r="P563" t="str">
            <v>9128273L4</v>
          </cell>
          <cell r="Q563">
            <v>980212</v>
          </cell>
          <cell r="R563" t="str">
            <v>760-02200-401</v>
          </cell>
          <cell r="S563">
            <v>10000000</v>
          </cell>
        </row>
        <row r="564">
          <cell r="P564" t="str">
            <v>9128273L4</v>
          </cell>
          <cell r="Q564">
            <v>971219</v>
          </cell>
          <cell r="R564" t="str">
            <v>760-99772-602</v>
          </cell>
          <cell r="S564">
            <v>10000000</v>
          </cell>
        </row>
        <row r="565">
          <cell r="P565" t="str">
            <v>9128273S9</v>
          </cell>
          <cell r="Q565">
            <v>980123</v>
          </cell>
          <cell r="R565" t="str">
            <v>760-01072-801</v>
          </cell>
          <cell r="S565">
            <v>100000000</v>
          </cell>
        </row>
        <row r="566">
          <cell r="P566" t="str">
            <v>9128273S9</v>
          </cell>
          <cell r="Q566">
            <v>980123</v>
          </cell>
          <cell r="R566" t="str">
            <v>760-99772-602</v>
          </cell>
          <cell r="S566">
            <v>100000000</v>
          </cell>
        </row>
        <row r="567">
          <cell r="P567" t="str">
            <v>9128273X8</v>
          </cell>
          <cell r="Q567">
            <v>980501</v>
          </cell>
          <cell r="R567" t="str">
            <v>760-01034-801</v>
          </cell>
          <cell r="S567">
            <v>82500000</v>
          </cell>
        </row>
        <row r="568">
          <cell r="P568" t="str">
            <v>9128273X8</v>
          </cell>
          <cell r="Q568">
            <v>980504</v>
          </cell>
          <cell r="R568" t="str">
            <v>760-01072-801</v>
          </cell>
          <cell r="S568">
            <v>952200000</v>
          </cell>
        </row>
        <row r="569">
          <cell r="P569" t="str">
            <v>9128273X8</v>
          </cell>
          <cell r="Q569">
            <v>980429</v>
          </cell>
          <cell r="R569" t="str">
            <v>760-02201-201</v>
          </cell>
          <cell r="S569">
            <v>76500000</v>
          </cell>
        </row>
        <row r="570">
          <cell r="P570" t="str">
            <v>9128273X8</v>
          </cell>
          <cell r="Q570">
            <v>980505</v>
          </cell>
          <cell r="R570" t="str">
            <v>760-02400-001</v>
          </cell>
          <cell r="S570">
            <v>60000000</v>
          </cell>
        </row>
        <row r="571">
          <cell r="P571" t="str">
            <v>9128273X8</v>
          </cell>
          <cell r="Q571">
            <v>980504</v>
          </cell>
          <cell r="R571" t="str">
            <v>760-99772-602</v>
          </cell>
          <cell r="S571">
            <v>1171200000</v>
          </cell>
        </row>
        <row r="572">
          <cell r="P572" t="str">
            <v>91299CSM5</v>
          </cell>
          <cell r="Q572">
            <v>971223</v>
          </cell>
          <cell r="R572" t="str">
            <v>760-99752-802</v>
          </cell>
          <cell r="S572">
            <v>3600000</v>
          </cell>
        </row>
        <row r="573">
          <cell r="P573" t="str">
            <v>91399CSM4</v>
          </cell>
          <cell r="Q573">
            <v>980417</v>
          </cell>
          <cell r="R573" t="str">
            <v>760-01033-001</v>
          </cell>
          <cell r="S573">
            <v>10751718.76</v>
          </cell>
        </row>
        <row r="574">
          <cell r="P574" t="str">
            <v>91499CAR1</v>
          </cell>
          <cell r="Q574">
            <v>970911</v>
          </cell>
          <cell r="R574" t="str">
            <v>760-99752-802</v>
          </cell>
          <cell r="S574">
            <v>2830000</v>
          </cell>
        </row>
        <row r="575">
          <cell r="P575" t="str">
            <v>91499CSM3</v>
          </cell>
          <cell r="Q575">
            <v>980417</v>
          </cell>
          <cell r="R575" t="str">
            <v>760-01033-001</v>
          </cell>
          <cell r="S575">
            <v>12847998.439999999</v>
          </cell>
        </row>
        <row r="576">
          <cell r="P576" t="str">
            <v>91599CSM2</v>
          </cell>
          <cell r="Q576">
            <v>980417</v>
          </cell>
          <cell r="R576" t="str">
            <v>760-01033-001</v>
          </cell>
          <cell r="S576">
            <v>2394213.4700000002</v>
          </cell>
        </row>
        <row r="577">
          <cell r="P577" t="str">
            <v>91699CSM1</v>
          </cell>
          <cell r="Q577">
            <v>980417</v>
          </cell>
          <cell r="R577" t="str">
            <v>760-01033-001</v>
          </cell>
          <cell r="S577">
            <v>8878541.5600000005</v>
          </cell>
        </row>
        <row r="578">
          <cell r="P578" t="str">
            <v>91999CSM8</v>
          </cell>
          <cell r="Q578">
            <v>980417</v>
          </cell>
          <cell r="R578" t="str">
            <v>760-01033-001</v>
          </cell>
          <cell r="S578">
            <v>5617897.6200000001</v>
          </cell>
        </row>
        <row r="579">
          <cell r="P579" t="str">
            <v>92399CSM2</v>
          </cell>
          <cell r="Q579">
            <v>980417</v>
          </cell>
          <cell r="R579" t="str">
            <v>760-01033-001</v>
          </cell>
          <cell r="S579">
            <v>3192583.86</v>
          </cell>
        </row>
        <row r="580">
          <cell r="P580" t="str">
            <v>928999JF9</v>
          </cell>
          <cell r="Q580">
            <v>970623</v>
          </cell>
          <cell r="R580" t="str">
            <v>760-99752-802</v>
          </cell>
          <cell r="S580">
            <v>2300000</v>
          </cell>
        </row>
        <row r="581">
          <cell r="P581" t="str">
            <v>93099CSM3</v>
          </cell>
          <cell r="Q581">
            <v>971223</v>
          </cell>
          <cell r="R581" t="str">
            <v>760-99752-802</v>
          </cell>
          <cell r="S581">
            <v>1440000</v>
          </cell>
        </row>
        <row r="582">
          <cell r="P582" t="str">
            <v>93499CSM9</v>
          </cell>
          <cell r="Q582">
            <v>971231</v>
          </cell>
          <cell r="R582" t="str">
            <v>760-99752-802</v>
          </cell>
          <cell r="S582">
            <v>3950000</v>
          </cell>
        </row>
        <row r="583">
          <cell r="P583" t="str">
            <v>93599CSM8</v>
          </cell>
          <cell r="Q583">
            <v>980417</v>
          </cell>
          <cell r="R583" t="str">
            <v>760-01033-001</v>
          </cell>
          <cell r="S583">
            <v>8472121.8200000003</v>
          </cell>
        </row>
        <row r="584">
          <cell r="P584" t="str">
            <v>93699CSM7</v>
          </cell>
          <cell r="Q584">
            <v>980422</v>
          </cell>
          <cell r="R584" t="str">
            <v>760-02400-001</v>
          </cell>
          <cell r="S584">
            <v>109696785.88</v>
          </cell>
        </row>
        <row r="585">
          <cell r="P585" t="str">
            <v>93699CSM7</v>
          </cell>
          <cell r="Q585">
            <v>980505</v>
          </cell>
          <cell r="R585" t="str">
            <v>760-99751-002</v>
          </cell>
          <cell r="S585">
            <v>109696000</v>
          </cell>
        </row>
        <row r="586">
          <cell r="P586" t="str">
            <v>93799CSM6</v>
          </cell>
          <cell r="Q586">
            <v>980421</v>
          </cell>
          <cell r="R586" t="str">
            <v>760-02400-001</v>
          </cell>
          <cell r="S586">
            <v>29572822.239999998</v>
          </cell>
        </row>
        <row r="587">
          <cell r="P587" t="str">
            <v>93899CSM5</v>
          </cell>
          <cell r="Q587">
            <v>980105</v>
          </cell>
          <cell r="R587" t="str">
            <v>760-99752-802</v>
          </cell>
          <cell r="S587">
            <v>7650000</v>
          </cell>
        </row>
        <row r="588">
          <cell r="P588" t="str">
            <v>93999CSM4</v>
          </cell>
          <cell r="Q588">
            <v>971231</v>
          </cell>
          <cell r="R588" t="str">
            <v>760-99752-802</v>
          </cell>
          <cell r="S588">
            <v>4550000</v>
          </cell>
        </row>
        <row r="589">
          <cell r="P589" t="str">
            <v>94199CSM0</v>
          </cell>
          <cell r="Q589">
            <v>980417</v>
          </cell>
          <cell r="R589" t="str">
            <v>760-01033-001</v>
          </cell>
          <cell r="S589">
            <v>3392753.91</v>
          </cell>
        </row>
        <row r="590">
          <cell r="P590" t="str">
            <v>94599CSM6</v>
          </cell>
          <cell r="Q590">
            <v>980505</v>
          </cell>
          <cell r="R590" t="str">
            <v>760-99751-002</v>
          </cell>
          <cell r="S590">
            <v>8480000</v>
          </cell>
        </row>
        <row r="591">
          <cell r="P591" t="str">
            <v>94599CSM6</v>
          </cell>
          <cell r="Q591">
            <v>980106</v>
          </cell>
          <cell r="R591" t="str">
            <v>760-99752-802</v>
          </cell>
          <cell r="S591">
            <v>8480000</v>
          </cell>
        </row>
        <row r="592">
          <cell r="P592" t="str">
            <v>94699CSM5</v>
          </cell>
          <cell r="Q592">
            <v>980430</v>
          </cell>
          <cell r="R592" t="str">
            <v>760-99752-802</v>
          </cell>
          <cell r="S592">
            <v>3700000</v>
          </cell>
        </row>
        <row r="593">
          <cell r="P593" t="str">
            <v>95499CSM4</v>
          </cell>
          <cell r="Q593">
            <v>980108</v>
          </cell>
          <cell r="R593" t="str">
            <v>760-99752-802</v>
          </cell>
          <cell r="S593">
            <v>2000000</v>
          </cell>
        </row>
        <row r="594">
          <cell r="P594" t="str">
            <v>95599CSM3</v>
          </cell>
          <cell r="Q594">
            <v>980112</v>
          </cell>
          <cell r="R594" t="str">
            <v>760-99752-802</v>
          </cell>
          <cell r="S594">
            <v>2400000</v>
          </cell>
        </row>
        <row r="595">
          <cell r="P595" t="str">
            <v>95699CSM2</v>
          </cell>
          <cell r="Q595">
            <v>980317</v>
          </cell>
          <cell r="R595" t="str">
            <v>760-01758-201</v>
          </cell>
          <cell r="S595">
            <v>147620429</v>
          </cell>
        </row>
        <row r="596">
          <cell r="P596" t="str">
            <v>96399CSM3</v>
          </cell>
          <cell r="Q596">
            <v>980114</v>
          </cell>
          <cell r="R596" t="str">
            <v>760-02611-201</v>
          </cell>
          <cell r="S596">
            <v>218000000</v>
          </cell>
        </row>
        <row r="597">
          <cell r="P597" t="str">
            <v>96399CSM3</v>
          </cell>
          <cell r="Q597">
            <v>980505</v>
          </cell>
          <cell r="R597" t="str">
            <v>760-99751-002</v>
          </cell>
          <cell r="S597">
            <v>218000000</v>
          </cell>
        </row>
        <row r="598">
          <cell r="P598" t="str">
            <v>96399SKR5</v>
          </cell>
          <cell r="Q598">
            <v>980401</v>
          </cell>
          <cell r="R598" t="str">
            <v>760-01094-201</v>
          </cell>
          <cell r="S598">
            <v>219517347.62</v>
          </cell>
        </row>
        <row r="599">
          <cell r="P599" t="str">
            <v>96599CSM1</v>
          </cell>
          <cell r="Q599">
            <v>980407</v>
          </cell>
          <cell r="R599" t="str">
            <v>760-02614-601</v>
          </cell>
          <cell r="S599">
            <v>98037287.709999993</v>
          </cell>
        </row>
        <row r="600">
          <cell r="P600" t="str">
            <v>96599CSM1</v>
          </cell>
          <cell r="Q600">
            <v>980505</v>
          </cell>
          <cell r="R600" t="str">
            <v>760-99751-002</v>
          </cell>
          <cell r="S600">
            <v>98037000</v>
          </cell>
        </row>
        <row r="601">
          <cell r="P601" t="str">
            <v>97099CSM4</v>
          </cell>
          <cell r="Q601">
            <v>980417</v>
          </cell>
          <cell r="R601" t="str">
            <v>760-01033-001</v>
          </cell>
          <cell r="S601">
            <v>3733058.77</v>
          </cell>
        </row>
        <row r="602">
          <cell r="P602" t="str">
            <v>97199CSM3</v>
          </cell>
          <cell r="Q602">
            <v>980417</v>
          </cell>
          <cell r="R602" t="str">
            <v>760-01033-001</v>
          </cell>
          <cell r="S602">
            <v>4411796.72</v>
          </cell>
        </row>
        <row r="603">
          <cell r="P603" t="str">
            <v>97299CSM2</v>
          </cell>
          <cell r="Q603">
            <v>980417</v>
          </cell>
          <cell r="R603" t="str">
            <v>760-01033-001</v>
          </cell>
          <cell r="S603">
            <v>4566509.05</v>
          </cell>
        </row>
        <row r="604">
          <cell r="P604" t="str">
            <v>97399CSM1</v>
          </cell>
          <cell r="Q604">
            <v>980416</v>
          </cell>
          <cell r="R604" t="str">
            <v>760-02611-201</v>
          </cell>
          <cell r="S604">
            <v>103603674.44</v>
          </cell>
        </row>
        <row r="605">
          <cell r="P605" t="str">
            <v>97399CSM1</v>
          </cell>
          <cell r="Q605">
            <v>980505</v>
          </cell>
          <cell r="R605" t="str">
            <v>760-99751-002</v>
          </cell>
          <cell r="S605">
            <v>103603000</v>
          </cell>
        </row>
        <row r="606">
          <cell r="P606" t="str">
            <v>97499CSM0</v>
          </cell>
          <cell r="Q606">
            <v>980120</v>
          </cell>
          <cell r="R606" t="str">
            <v>760-99752-802</v>
          </cell>
          <cell r="S606">
            <v>2000000</v>
          </cell>
        </row>
        <row r="607">
          <cell r="P607" t="str">
            <v>97599SKR1</v>
          </cell>
          <cell r="Q607">
            <v>970623</v>
          </cell>
          <cell r="R607" t="str">
            <v>760-99752-802</v>
          </cell>
          <cell r="S607">
            <v>3613000</v>
          </cell>
        </row>
        <row r="608">
          <cell r="P608" t="str">
            <v>97799CSM7</v>
          </cell>
          <cell r="Q608">
            <v>980416</v>
          </cell>
          <cell r="R608" t="str">
            <v>760-01072-801</v>
          </cell>
          <cell r="S608">
            <v>116772593.37</v>
          </cell>
        </row>
        <row r="609">
          <cell r="P609" t="str">
            <v>97799CSM7</v>
          </cell>
          <cell r="Q609">
            <v>980505</v>
          </cell>
          <cell r="R609" t="str">
            <v>760-99751-002</v>
          </cell>
          <cell r="S609">
            <v>116772000</v>
          </cell>
        </row>
        <row r="610">
          <cell r="P610" t="str">
            <v>97899CSM6</v>
          </cell>
          <cell r="Q610">
            <v>980123</v>
          </cell>
          <cell r="R610" t="str">
            <v>760-99752-802</v>
          </cell>
          <cell r="S610">
            <v>2500000</v>
          </cell>
        </row>
        <row r="611">
          <cell r="P611" t="str">
            <v>980999JF4</v>
          </cell>
          <cell r="Q611">
            <v>980226</v>
          </cell>
          <cell r="R611" t="str">
            <v>760-01094-201</v>
          </cell>
          <cell r="S611">
            <v>72902148.150000006</v>
          </cell>
        </row>
        <row r="612">
          <cell r="P612" t="str">
            <v>98099CSM2</v>
          </cell>
          <cell r="Q612">
            <v>980505</v>
          </cell>
          <cell r="R612" t="str">
            <v>760-99751-002</v>
          </cell>
          <cell r="S612">
            <v>10900000</v>
          </cell>
        </row>
        <row r="613">
          <cell r="P613" t="str">
            <v>98099CSM2</v>
          </cell>
          <cell r="Q613">
            <v>980127</v>
          </cell>
          <cell r="R613" t="str">
            <v>760-99752-802</v>
          </cell>
          <cell r="S613">
            <v>10900000</v>
          </cell>
        </row>
        <row r="614">
          <cell r="P614" t="str">
            <v>98199CSM1</v>
          </cell>
          <cell r="Q614">
            <v>970829</v>
          </cell>
          <cell r="R614" t="str">
            <v>760-99752-802</v>
          </cell>
          <cell r="S614">
            <v>4100000</v>
          </cell>
        </row>
        <row r="615">
          <cell r="P615" t="str">
            <v>98299CSM0</v>
          </cell>
          <cell r="Q615">
            <v>980417</v>
          </cell>
          <cell r="R615" t="str">
            <v>760-01033-001</v>
          </cell>
          <cell r="S615">
            <v>2294269.61</v>
          </cell>
        </row>
        <row r="616">
          <cell r="P616" t="str">
            <v>98699CSM6</v>
          </cell>
          <cell r="Q616">
            <v>980128</v>
          </cell>
          <cell r="R616" t="str">
            <v>760-99752-802</v>
          </cell>
          <cell r="S616">
            <v>4750000</v>
          </cell>
        </row>
        <row r="617">
          <cell r="P617" t="str">
            <v>98899CSM4</v>
          </cell>
          <cell r="Q617">
            <v>980416</v>
          </cell>
          <cell r="R617" t="str">
            <v>760-02300-201</v>
          </cell>
          <cell r="S617">
            <v>4592447.12</v>
          </cell>
        </row>
        <row r="618">
          <cell r="P618" t="str">
            <v>98999CSM3</v>
          </cell>
          <cell r="Q618">
            <v>980129</v>
          </cell>
          <cell r="R618" t="str">
            <v>760-01033-001</v>
          </cell>
          <cell r="S618">
            <v>8000000</v>
          </cell>
        </row>
        <row r="619">
          <cell r="P619" t="str">
            <v>9919973AB</v>
          </cell>
          <cell r="Q619">
            <v>970428</v>
          </cell>
          <cell r="R619" t="str">
            <v>760-01080-101</v>
          </cell>
          <cell r="S619">
            <v>56000000</v>
          </cell>
        </row>
        <row r="620">
          <cell r="P620" t="str">
            <v>99299CSM8</v>
          </cell>
          <cell r="Q620">
            <v>980130</v>
          </cell>
          <cell r="R620" t="str">
            <v>760-01033-001</v>
          </cell>
          <cell r="S620">
            <v>15000000</v>
          </cell>
        </row>
        <row r="621">
          <cell r="P621" t="str">
            <v>99299CSM8</v>
          </cell>
          <cell r="Q621">
            <v>980505</v>
          </cell>
          <cell r="R621" t="str">
            <v>760-99751-002</v>
          </cell>
          <cell r="S621">
            <v>15000000</v>
          </cell>
        </row>
        <row r="622">
          <cell r="P622" t="str">
            <v>99599CSM5</v>
          </cell>
          <cell r="Q622">
            <v>980420</v>
          </cell>
          <cell r="R622" t="str">
            <v>760-01033-001</v>
          </cell>
          <cell r="S622">
            <v>3372997.21</v>
          </cell>
        </row>
        <row r="623">
          <cell r="P623" t="str">
            <v>99799CSM3</v>
          </cell>
          <cell r="Q623">
            <v>980205</v>
          </cell>
          <cell r="R623" t="str">
            <v>760-99752-802</v>
          </cell>
          <cell r="S623">
            <v>3110000</v>
          </cell>
        </row>
        <row r="624">
          <cell r="P624" t="str">
            <v>99899CSM2</v>
          </cell>
          <cell r="Q624">
            <v>980205</v>
          </cell>
          <cell r="R624" t="str">
            <v>760-99752-802</v>
          </cell>
          <cell r="S624">
            <v>2850000</v>
          </cell>
        </row>
        <row r="625">
          <cell r="P625" t="str">
            <v>AM2345WA1</v>
          </cell>
          <cell r="Q625">
            <v>980403</v>
          </cell>
          <cell r="R625" t="str">
            <v>760-99752-802</v>
          </cell>
          <cell r="S625">
            <v>6100000</v>
          </cell>
        </row>
        <row r="626">
          <cell r="P626" t="str">
            <v>AM4300BS8</v>
          </cell>
          <cell r="Q626">
            <v>980406</v>
          </cell>
          <cell r="R626" t="str">
            <v>760-99752-802</v>
          </cell>
          <cell r="S626">
            <v>2100000</v>
          </cell>
        </row>
        <row r="627">
          <cell r="P627" t="str">
            <v>AM8304SH2</v>
          </cell>
          <cell r="Q627">
            <v>980505</v>
          </cell>
          <cell r="R627" t="str">
            <v>760-99752-802</v>
          </cell>
          <cell r="S627">
            <v>1614000</v>
          </cell>
        </row>
        <row r="628">
          <cell r="P628" t="str">
            <v>AM83LLC39</v>
          </cell>
          <cell r="Q628">
            <v>980324</v>
          </cell>
          <cell r="R628" t="str">
            <v>760-99752-802</v>
          </cell>
          <cell r="S628">
            <v>3025000</v>
          </cell>
        </row>
        <row r="629">
          <cell r="P629" t="str">
            <v>AMACAPUL9</v>
          </cell>
          <cell r="Q629">
            <v>980304</v>
          </cell>
          <cell r="R629" t="str">
            <v>760-99752-802</v>
          </cell>
          <cell r="S629">
            <v>4560000</v>
          </cell>
        </row>
        <row r="630">
          <cell r="P630" t="str">
            <v>AMADAUDO9</v>
          </cell>
          <cell r="Q630">
            <v>980409</v>
          </cell>
          <cell r="R630" t="str">
            <v>760-99752-802</v>
          </cell>
          <cell r="S630">
            <v>2425000</v>
          </cell>
        </row>
        <row r="631">
          <cell r="P631" t="str">
            <v>AMADAUST2</v>
          </cell>
          <cell r="Q631">
            <v>980409</v>
          </cell>
          <cell r="R631" t="str">
            <v>760-99752-802</v>
          </cell>
          <cell r="S631">
            <v>2750000</v>
          </cell>
        </row>
        <row r="632">
          <cell r="P632" t="str">
            <v>AMALBERT0</v>
          </cell>
          <cell r="Q632">
            <v>980323</v>
          </cell>
          <cell r="R632" t="str">
            <v>760-99752-802</v>
          </cell>
          <cell r="S632">
            <v>7300000</v>
          </cell>
        </row>
        <row r="633">
          <cell r="P633" t="str">
            <v>AMAMORY42</v>
          </cell>
          <cell r="Q633">
            <v>980424</v>
          </cell>
          <cell r="R633" t="str">
            <v>760-99752-802</v>
          </cell>
          <cell r="S633">
            <v>5730000</v>
          </cell>
        </row>
        <row r="634">
          <cell r="P634" t="str">
            <v>AMAVERY35</v>
          </cell>
          <cell r="Q634">
            <v>980316</v>
          </cell>
          <cell r="R634" t="str">
            <v>760-99752-802</v>
          </cell>
          <cell r="S634">
            <v>2385000</v>
          </cell>
        </row>
        <row r="635">
          <cell r="P635" t="str">
            <v>AMBRBGDC3</v>
          </cell>
          <cell r="Q635">
            <v>980427</v>
          </cell>
          <cell r="R635" t="str">
            <v>760-99752-802</v>
          </cell>
          <cell r="S635">
            <v>4400000</v>
          </cell>
        </row>
        <row r="636">
          <cell r="P636" t="str">
            <v>AMCANY049</v>
          </cell>
          <cell r="Q636">
            <v>980424</v>
          </cell>
          <cell r="R636" t="str">
            <v>760-99752-802</v>
          </cell>
          <cell r="S636">
            <v>1500000</v>
          </cell>
        </row>
        <row r="637">
          <cell r="P637" t="str">
            <v>AMCHATH41</v>
          </cell>
          <cell r="Q637">
            <v>980402</v>
          </cell>
          <cell r="R637" t="str">
            <v>760-99752-802</v>
          </cell>
          <cell r="S637">
            <v>1500000</v>
          </cell>
        </row>
        <row r="638">
          <cell r="P638" t="str">
            <v>AMESBUS80</v>
          </cell>
          <cell r="Q638">
            <v>980227</v>
          </cell>
          <cell r="R638" t="str">
            <v>760-99752-802</v>
          </cell>
          <cell r="S638">
            <v>2950000</v>
          </cell>
        </row>
        <row r="639">
          <cell r="P639" t="str">
            <v>AMEXCSTP4</v>
          </cell>
          <cell r="Q639">
            <v>980430</v>
          </cell>
          <cell r="R639" t="str">
            <v>760-99752-802</v>
          </cell>
          <cell r="S639">
            <v>4500000</v>
          </cell>
        </row>
        <row r="640">
          <cell r="P640" t="str">
            <v>AMFAIR039</v>
          </cell>
          <cell r="Q640">
            <v>980317</v>
          </cell>
          <cell r="R640" t="str">
            <v>760-99752-802</v>
          </cell>
          <cell r="S640">
            <v>2300000</v>
          </cell>
        </row>
        <row r="641">
          <cell r="P641" t="str">
            <v>AMFOUNSH3</v>
          </cell>
          <cell r="Q641">
            <v>980422</v>
          </cell>
          <cell r="R641" t="str">
            <v>760-99752-802</v>
          </cell>
          <cell r="S641">
            <v>34000000</v>
          </cell>
        </row>
        <row r="642">
          <cell r="P642" t="str">
            <v>AMFTPLZA9</v>
          </cell>
          <cell r="Q642">
            <v>980326</v>
          </cell>
          <cell r="R642" t="str">
            <v>760-99752-802</v>
          </cell>
          <cell r="S642">
            <v>2250000</v>
          </cell>
        </row>
        <row r="643">
          <cell r="P643" t="str">
            <v>AMGARAPT1</v>
          </cell>
          <cell r="Q643">
            <v>980320</v>
          </cell>
          <cell r="R643" t="str">
            <v>760-99752-802</v>
          </cell>
          <cell r="S643">
            <v>2300000</v>
          </cell>
        </row>
        <row r="644">
          <cell r="P644" t="str">
            <v>AMGRANAD5</v>
          </cell>
          <cell r="Q644">
            <v>980505</v>
          </cell>
          <cell r="R644" t="str">
            <v>760-99751-002</v>
          </cell>
          <cell r="S644">
            <v>18870000</v>
          </cell>
        </row>
        <row r="645">
          <cell r="P645" t="str">
            <v>AMGRANAD5</v>
          </cell>
          <cell r="Q645">
            <v>980331</v>
          </cell>
          <cell r="R645" t="str">
            <v>760-99752-802</v>
          </cell>
          <cell r="S645">
            <v>18870000</v>
          </cell>
        </row>
        <row r="646">
          <cell r="P646" t="str">
            <v>AMHALLPK1</v>
          </cell>
          <cell r="Q646">
            <v>980430</v>
          </cell>
          <cell r="R646" t="str">
            <v>760-99752-802</v>
          </cell>
          <cell r="S646">
            <v>3000000</v>
          </cell>
        </row>
        <row r="647">
          <cell r="P647" t="str">
            <v>AMHILDUN0</v>
          </cell>
          <cell r="Q647">
            <v>980414</v>
          </cell>
          <cell r="R647" t="str">
            <v>760-99752-802</v>
          </cell>
          <cell r="S647">
            <v>2380000</v>
          </cell>
        </row>
        <row r="648">
          <cell r="P648" t="str">
            <v>AMHUMANA4</v>
          </cell>
          <cell r="Q648">
            <v>980501</v>
          </cell>
          <cell r="R648" t="str">
            <v>760-99752-802</v>
          </cell>
          <cell r="S648">
            <v>6000000</v>
          </cell>
        </row>
        <row r="649">
          <cell r="P649" t="str">
            <v>AMKMART42</v>
          </cell>
          <cell r="Q649">
            <v>980428</v>
          </cell>
          <cell r="R649" t="str">
            <v>760-99756-902</v>
          </cell>
          <cell r="S649">
            <v>2080000</v>
          </cell>
        </row>
        <row r="650">
          <cell r="P650" t="str">
            <v>AMLILCOV6</v>
          </cell>
          <cell r="Q650">
            <v>980304</v>
          </cell>
          <cell r="R650" t="str">
            <v>760-99752-802</v>
          </cell>
          <cell r="S650">
            <v>1680000</v>
          </cell>
        </row>
        <row r="651">
          <cell r="P651" t="str">
            <v>AMMILPIN1</v>
          </cell>
          <cell r="Q651">
            <v>980403</v>
          </cell>
          <cell r="R651" t="str">
            <v>760-99752-802</v>
          </cell>
          <cell r="S651">
            <v>2300000</v>
          </cell>
        </row>
        <row r="652">
          <cell r="P652" t="str">
            <v>AMMKTESC6</v>
          </cell>
          <cell r="Q652">
            <v>980318</v>
          </cell>
          <cell r="R652" t="str">
            <v>760-99752-802</v>
          </cell>
          <cell r="S652">
            <v>3080000</v>
          </cell>
        </row>
        <row r="653">
          <cell r="P653" t="str">
            <v>AMMYST034</v>
          </cell>
          <cell r="Q653">
            <v>980310</v>
          </cell>
          <cell r="R653" t="str">
            <v>760-99752-802</v>
          </cell>
          <cell r="S653">
            <v>3500000</v>
          </cell>
        </row>
        <row r="654">
          <cell r="P654" t="str">
            <v>AMNVIBBR4</v>
          </cell>
          <cell r="Q654">
            <v>980427</v>
          </cell>
          <cell r="R654" t="str">
            <v>760-99752-802</v>
          </cell>
          <cell r="S654">
            <v>2100000</v>
          </cell>
        </row>
        <row r="655">
          <cell r="P655" t="str">
            <v>AMPART042</v>
          </cell>
          <cell r="Q655">
            <v>980424</v>
          </cell>
          <cell r="R655" t="str">
            <v>760-99752-802</v>
          </cell>
          <cell r="S655">
            <v>1600000</v>
          </cell>
        </row>
        <row r="656">
          <cell r="P656" t="str">
            <v>AMPLAZAW9</v>
          </cell>
          <cell r="Q656">
            <v>980424</v>
          </cell>
          <cell r="R656" t="str">
            <v>760-99752-802</v>
          </cell>
          <cell r="S656">
            <v>5000000</v>
          </cell>
        </row>
        <row r="657">
          <cell r="P657" t="str">
            <v>AMQUAILO2</v>
          </cell>
          <cell r="Q657">
            <v>980415</v>
          </cell>
          <cell r="R657" t="str">
            <v>760-99752-802</v>
          </cell>
          <cell r="S657">
            <v>4700000</v>
          </cell>
        </row>
        <row r="658">
          <cell r="P658" t="str">
            <v>AMSKYHOW7</v>
          </cell>
          <cell r="Q658">
            <v>980409</v>
          </cell>
          <cell r="R658" t="str">
            <v>760-99752-802</v>
          </cell>
          <cell r="S658">
            <v>2400000</v>
          </cell>
        </row>
        <row r="659">
          <cell r="P659" t="str">
            <v>AMSPRING8</v>
          </cell>
          <cell r="Q659">
            <v>980312</v>
          </cell>
          <cell r="R659" t="str">
            <v>760-99752-802</v>
          </cell>
          <cell r="S659">
            <v>1760000</v>
          </cell>
        </row>
        <row r="660">
          <cell r="P660" t="str">
            <v>AMSTAPLE9</v>
          </cell>
          <cell r="Q660">
            <v>980501</v>
          </cell>
          <cell r="R660" t="str">
            <v>760-99752-802</v>
          </cell>
          <cell r="S660">
            <v>1960000</v>
          </cell>
        </row>
        <row r="661">
          <cell r="P661" t="str">
            <v>AMSTPND23</v>
          </cell>
          <cell r="Q661">
            <v>980430</v>
          </cell>
          <cell r="R661" t="str">
            <v>760-99752-802</v>
          </cell>
          <cell r="S661">
            <v>2700000</v>
          </cell>
        </row>
        <row r="662">
          <cell r="P662" t="str">
            <v>AMSTUYPL8</v>
          </cell>
          <cell r="Q662">
            <v>980319</v>
          </cell>
          <cell r="R662" t="str">
            <v>760-99752-802</v>
          </cell>
          <cell r="S662">
            <v>3487500</v>
          </cell>
        </row>
        <row r="663">
          <cell r="P663" t="str">
            <v>AMSUMMIT1</v>
          </cell>
          <cell r="Q663">
            <v>980319</v>
          </cell>
          <cell r="R663" t="str">
            <v>760-99752-802</v>
          </cell>
          <cell r="S663">
            <v>2200000</v>
          </cell>
        </row>
        <row r="664">
          <cell r="P664" t="str">
            <v>AMSUPER82</v>
          </cell>
          <cell r="Q664">
            <v>980331</v>
          </cell>
          <cell r="R664" t="str">
            <v>760-99752-802</v>
          </cell>
          <cell r="S664">
            <v>3180000</v>
          </cell>
        </row>
        <row r="665">
          <cell r="P665" t="str">
            <v>AMWOODWI6</v>
          </cell>
          <cell r="Q665">
            <v>980403</v>
          </cell>
          <cell r="R665" t="str">
            <v>760-99752-802</v>
          </cell>
          <cell r="S665">
            <v>7000000</v>
          </cell>
        </row>
        <row r="666">
          <cell r="P666" t="str">
            <v>ARALTID41</v>
          </cell>
          <cell r="Q666">
            <v>980416</v>
          </cell>
          <cell r="R666" t="str">
            <v>760-02400-001</v>
          </cell>
          <cell r="S666">
            <v>12500000</v>
          </cell>
        </row>
        <row r="667">
          <cell r="P667" t="str">
            <v>ARALTID41</v>
          </cell>
          <cell r="Q667">
            <v>980505</v>
          </cell>
          <cell r="R667" t="str">
            <v>760-99751-002</v>
          </cell>
          <cell r="S667">
            <v>12500000</v>
          </cell>
        </row>
        <row r="668">
          <cell r="P668" t="str">
            <v>ARARCPT43</v>
          </cell>
          <cell r="Q668">
            <v>980403</v>
          </cell>
          <cell r="R668" t="str">
            <v>760-02400-001</v>
          </cell>
          <cell r="S668">
            <v>6800000</v>
          </cell>
        </row>
        <row r="669">
          <cell r="P669" t="str">
            <v>ARBRANLK1</v>
          </cell>
          <cell r="Q669">
            <v>980409</v>
          </cell>
          <cell r="R669" t="str">
            <v>760-02400-001</v>
          </cell>
          <cell r="S669">
            <v>2360000</v>
          </cell>
        </row>
        <row r="670">
          <cell r="P670" t="str">
            <v>ARBRWOOD8</v>
          </cell>
          <cell r="Q670">
            <v>980409</v>
          </cell>
          <cell r="R670" t="str">
            <v>760-02400-001</v>
          </cell>
          <cell r="S670">
            <v>9800000</v>
          </cell>
        </row>
        <row r="671">
          <cell r="P671" t="str">
            <v>ARBRWOOD8</v>
          </cell>
          <cell r="Q671">
            <v>980505</v>
          </cell>
          <cell r="R671" t="str">
            <v>760-99751-002</v>
          </cell>
          <cell r="S671">
            <v>9800000</v>
          </cell>
        </row>
        <row r="672">
          <cell r="P672" t="str">
            <v>ARCONCR39</v>
          </cell>
          <cell r="Q672">
            <v>980327</v>
          </cell>
          <cell r="R672" t="str">
            <v>760-02400-001</v>
          </cell>
          <cell r="S672">
            <v>1600000</v>
          </cell>
        </row>
        <row r="673">
          <cell r="P673" t="str">
            <v>ARHIGH033</v>
          </cell>
          <cell r="Q673">
            <v>980316</v>
          </cell>
          <cell r="R673" t="str">
            <v>760-02401-801</v>
          </cell>
          <cell r="S673">
            <v>4275000</v>
          </cell>
        </row>
        <row r="674">
          <cell r="P674" t="str">
            <v>ARHOME485</v>
          </cell>
          <cell r="Q674">
            <v>980417</v>
          </cell>
          <cell r="R674" t="str">
            <v>760-02400-001</v>
          </cell>
          <cell r="S674">
            <v>17500000</v>
          </cell>
        </row>
        <row r="675">
          <cell r="P675" t="str">
            <v>ARHOME485</v>
          </cell>
          <cell r="Q675">
            <v>980505</v>
          </cell>
          <cell r="R675" t="str">
            <v>760-99751-002</v>
          </cell>
          <cell r="S675">
            <v>17500000</v>
          </cell>
        </row>
        <row r="676">
          <cell r="P676" t="str">
            <v>ARMASON15</v>
          </cell>
          <cell r="Q676">
            <v>980319</v>
          </cell>
          <cell r="R676" t="str">
            <v>760-02400-001</v>
          </cell>
          <cell r="S676">
            <v>697000</v>
          </cell>
        </row>
        <row r="677">
          <cell r="P677" t="str">
            <v>ARMCKIN38</v>
          </cell>
          <cell r="Q677">
            <v>980319</v>
          </cell>
          <cell r="R677" t="str">
            <v>760-02400-001</v>
          </cell>
          <cell r="S677">
            <v>590750</v>
          </cell>
        </row>
        <row r="678">
          <cell r="P678" t="str">
            <v>ARPALM489</v>
          </cell>
          <cell r="Q678">
            <v>980417</v>
          </cell>
          <cell r="R678" t="str">
            <v>760-02400-001</v>
          </cell>
          <cell r="S678">
            <v>5000000</v>
          </cell>
        </row>
        <row r="679">
          <cell r="P679" t="str">
            <v>ARPULASK8</v>
          </cell>
          <cell r="Q679">
            <v>980413</v>
          </cell>
          <cell r="R679" t="str">
            <v>760-02400-001</v>
          </cell>
          <cell r="S679">
            <v>1780860</v>
          </cell>
        </row>
        <row r="680">
          <cell r="P680" t="str">
            <v>ARSUPER40</v>
          </cell>
          <cell r="Q680">
            <v>980505</v>
          </cell>
          <cell r="R680" t="str">
            <v>760-02400-001</v>
          </cell>
          <cell r="S680">
            <v>1550000</v>
          </cell>
        </row>
        <row r="681">
          <cell r="P681" t="str">
            <v>ARTRAILS6</v>
          </cell>
          <cell r="Q681">
            <v>980422</v>
          </cell>
          <cell r="R681" t="str">
            <v>760-02401-801</v>
          </cell>
          <cell r="S681">
            <v>2300000</v>
          </cell>
        </row>
        <row r="682">
          <cell r="P682" t="str">
            <v>ARWENAT49</v>
          </cell>
          <cell r="Q682">
            <v>980430</v>
          </cell>
          <cell r="R682" t="str">
            <v>760-02403-401</v>
          </cell>
          <cell r="S682">
            <v>10200000</v>
          </cell>
        </row>
        <row r="683">
          <cell r="P683" t="str">
            <v>ARWENAT49</v>
          </cell>
          <cell r="Q683">
            <v>980505</v>
          </cell>
          <cell r="R683" t="str">
            <v>760-99751-002</v>
          </cell>
          <cell r="S683">
            <v>10200000</v>
          </cell>
        </row>
        <row r="684">
          <cell r="P684" t="str">
            <v>ARWEST044</v>
          </cell>
          <cell r="Q684">
            <v>980422</v>
          </cell>
          <cell r="R684" t="str">
            <v>760-02400-001</v>
          </cell>
          <cell r="S684">
            <v>3000000</v>
          </cell>
        </row>
        <row r="685">
          <cell r="P685" t="str">
            <v>BETZ04176</v>
          </cell>
          <cell r="Q685">
            <v>980504</v>
          </cell>
          <cell r="R685" t="str">
            <v>760-02705-201</v>
          </cell>
          <cell r="S685">
            <v>18033014.550000001</v>
          </cell>
        </row>
        <row r="686">
          <cell r="P686" t="str">
            <v>BETZ04176</v>
          </cell>
          <cell r="Q686">
            <v>980505</v>
          </cell>
          <cell r="R686" t="str">
            <v>760-99751-002</v>
          </cell>
          <cell r="S686">
            <v>18033000</v>
          </cell>
        </row>
        <row r="687">
          <cell r="P687" t="str">
            <v>COMMCTR24</v>
          </cell>
          <cell r="Q687">
            <v>980417</v>
          </cell>
          <cell r="R687" t="str">
            <v>760-01033-001</v>
          </cell>
          <cell r="S687">
            <v>6496291.71</v>
          </cell>
        </row>
        <row r="688">
          <cell r="P688" t="str">
            <v>CPALTUR33</v>
          </cell>
          <cell r="Q688">
            <v>980319</v>
          </cell>
          <cell r="R688" t="str">
            <v>760-01033-001</v>
          </cell>
          <cell r="S688">
            <v>3600000</v>
          </cell>
        </row>
        <row r="689">
          <cell r="P689" t="str">
            <v>CPCOUNT37</v>
          </cell>
          <cell r="Q689">
            <v>980325</v>
          </cell>
          <cell r="R689" t="str">
            <v>760-01033-001</v>
          </cell>
          <cell r="S689">
            <v>3100000</v>
          </cell>
        </row>
        <row r="690">
          <cell r="P690" t="str">
            <v>CPCROSS37</v>
          </cell>
          <cell r="Q690">
            <v>980325</v>
          </cell>
          <cell r="R690" t="str">
            <v>760-01033-001</v>
          </cell>
          <cell r="S690">
            <v>1000000</v>
          </cell>
        </row>
        <row r="691">
          <cell r="P691" t="str">
            <v>CPDUNWD45</v>
          </cell>
          <cell r="Q691">
            <v>980406</v>
          </cell>
          <cell r="R691" t="str">
            <v>760-01033-001</v>
          </cell>
          <cell r="S691">
            <v>9500000</v>
          </cell>
        </row>
        <row r="692">
          <cell r="P692" t="str">
            <v>CPDUNWD45</v>
          </cell>
          <cell r="Q692">
            <v>980505</v>
          </cell>
          <cell r="R692" t="str">
            <v>760-99751-002</v>
          </cell>
          <cell r="S692">
            <v>9500000</v>
          </cell>
        </row>
        <row r="693">
          <cell r="P693" t="str">
            <v>CPEXECU35</v>
          </cell>
          <cell r="Q693">
            <v>980325</v>
          </cell>
          <cell r="R693" t="str">
            <v>760-01033-001</v>
          </cell>
          <cell r="S693">
            <v>1750000</v>
          </cell>
        </row>
        <row r="694">
          <cell r="P694" t="str">
            <v>CPFALLBR4</v>
          </cell>
          <cell r="Q694">
            <v>980403</v>
          </cell>
          <cell r="R694" t="str">
            <v>760-01033-001</v>
          </cell>
          <cell r="S694">
            <v>12500000</v>
          </cell>
        </row>
        <row r="695">
          <cell r="P695" t="str">
            <v>CPFALLBR4</v>
          </cell>
          <cell r="Q695">
            <v>980505</v>
          </cell>
          <cell r="R695" t="str">
            <v>760-99751-002</v>
          </cell>
          <cell r="S695">
            <v>12500000</v>
          </cell>
        </row>
        <row r="696">
          <cell r="P696" t="str">
            <v>CPFREMT45</v>
          </cell>
          <cell r="Q696">
            <v>980428</v>
          </cell>
          <cell r="R696" t="str">
            <v>760-01065-201</v>
          </cell>
          <cell r="S696">
            <v>9400000</v>
          </cell>
        </row>
        <row r="697">
          <cell r="P697" t="str">
            <v>CPFREMT45</v>
          </cell>
          <cell r="Q697">
            <v>980505</v>
          </cell>
          <cell r="R697" t="str">
            <v>760-99751-002</v>
          </cell>
          <cell r="S697">
            <v>9400000</v>
          </cell>
        </row>
        <row r="698">
          <cell r="P698" t="str">
            <v>CPGALION5</v>
          </cell>
          <cell r="Q698">
            <v>980505</v>
          </cell>
          <cell r="R698" t="str">
            <v>760-01033-001</v>
          </cell>
          <cell r="S698">
            <v>1475000</v>
          </cell>
        </row>
        <row r="699">
          <cell r="P699" t="str">
            <v>CPGENEVA4</v>
          </cell>
          <cell r="Q699">
            <v>980326</v>
          </cell>
          <cell r="R699" t="str">
            <v>760-01033-001</v>
          </cell>
          <cell r="S699">
            <v>1325000</v>
          </cell>
        </row>
        <row r="700">
          <cell r="P700" t="str">
            <v>CPHERMAN6</v>
          </cell>
          <cell r="Q700">
            <v>980312</v>
          </cell>
          <cell r="R700" t="str">
            <v>760-01033-001</v>
          </cell>
          <cell r="S700">
            <v>21000000</v>
          </cell>
        </row>
        <row r="701">
          <cell r="P701" t="str">
            <v>CPHERMAN6</v>
          </cell>
          <cell r="Q701">
            <v>980505</v>
          </cell>
          <cell r="R701" t="str">
            <v>760-99751-002</v>
          </cell>
          <cell r="S701">
            <v>21000000</v>
          </cell>
        </row>
        <row r="702">
          <cell r="P702" t="str">
            <v>CPIMPAHO6</v>
          </cell>
          <cell r="Q702">
            <v>980505</v>
          </cell>
          <cell r="R702" t="str">
            <v>760-01033-001</v>
          </cell>
          <cell r="S702">
            <v>2135000</v>
          </cell>
        </row>
        <row r="703">
          <cell r="P703" t="str">
            <v>CPOAKWD32</v>
          </cell>
          <cell r="Q703">
            <v>980326</v>
          </cell>
          <cell r="R703" t="str">
            <v>760-01033-001</v>
          </cell>
          <cell r="S703">
            <v>1328000</v>
          </cell>
        </row>
        <row r="704">
          <cell r="P704" t="str">
            <v>CPPARC008</v>
          </cell>
          <cell r="Q704">
            <v>980504</v>
          </cell>
          <cell r="R704" t="str">
            <v>760-01033-001</v>
          </cell>
          <cell r="S704">
            <v>6500000</v>
          </cell>
        </row>
        <row r="705">
          <cell r="P705" t="str">
            <v>CPQUAT038</v>
          </cell>
          <cell r="Q705">
            <v>980311</v>
          </cell>
          <cell r="R705" t="str">
            <v>760-01033-001</v>
          </cell>
          <cell r="S705">
            <v>3000000</v>
          </cell>
        </row>
        <row r="706">
          <cell r="P706" t="str">
            <v>CPROXBY46</v>
          </cell>
          <cell r="Q706">
            <v>980408</v>
          </cell>
          <cell r="R706" t="str">
            <v>760-01033-001</v>
          </cell>
          <cell r="S706">
            <v>625000</v>
          </cell>
        </row>
        <row r="707">
          <cell r="P707" t="str">
            <v>CPSEAMAN2</v>
          </cell>
          <cell r="Q707">
            <v>980331</v>
          </cell>
          <cell r="R707" t="str">
            <v>760-01033-001</v>
          </cell>
          <cell r="S707">
            <v>1325000</v>
          </cell>
        </row>
        <row r="708">
          <cell r="P708" t="str">
            <v>CPSILVE31</v>
          </cell>
          <cell r="Q708">
            <v>980331</v>
          </cell>
          <cell r="R708" t="str">
            <v>760-01033-001</v>
          </cell>
          <cell r="S708">
            <v>2175000</v>
          </cell>
        </row>
        <row r="709">
          <cell r="P709" t="str">
            <v>CPSOUTH30</v>
          </cell>
          <cell r="Q709">
            <v>980325</v>
          </cell>
          <cell r="R709" t="str">
            <v>760-01033-001</v>
          </cell>
          <cell r="S709">
            <v>1050000</v>
          </cell>
        </row>
        <row r="710">
          <cell r="P710" t="str">
            <v>CSPPBLD85</v>
          </cell>
          <cell r="Q710">
            <v>980302</v>
          </cell>
          <cell r="R710" t="str">
            <v>760-99752-802</v>
          </cell>
          <cell r="S710">
            <v>2700000</v>
          </cell>
        </row>
        <row r="711">
          <cell r="P711" t="str">
            <v>ENTERTNM9</v>
          </cell>
          <cell r="Q711">
            <v>980417</v>
          </cell>
          <cell r="R711" t="str">
            <v>760-02615-301</v>
          </cell>
          <cell r="S711">
            <v>26861250</v>
          </cell>
        </row>
        <row r="712">
          <cell r="P712" t="str">
            <v>FALCPART2</v>
          </cell>
          <cell r="Q712">
            <v>980323</v>
          </cell>
          <cell r="R712" t="str">
            <v>760-01073-601</v>
          </cell>
          <cell r="S712">
            <v>8832000</v>
          </cell>
        </row>
        <row r="713">
          <cell r="P713" t="str">
            <v>FMAZGOLF3</v>
          </cell>
          <cell r="Q713">
            <v>980413</v>
          </cell>
          <cell r="R713" t="str">
            <v>760-99756-902</v>
          </cell>
          <cell r="S713">
            <v>2800000</v>
          </cell>
        </row>
        <row r="714">
          <cell r="P714" t="str">
            <v>FMBELAIR1</v>
          </cell>
          <cell r="Q714">
            <v>980413</v>
          </cell>
          <cell r="R714" t="str">
            <v>760-99756-902</v>
          </cell>
          <cell r="S714">
            <v>1500000</v>
          </cell>
        </row>
        <row r="715">
          <cell r="P715" t="str">
            <v>FMGOLFEQ9</v>
          </cell>
          <cell r="Q715">
            <v>980501</v>
          </cell>
          <cell r="R715" t="str">
            <v>760-99756-902</v>
          </cell>
          <cell r="S715">
            <v>2500000</v>
          </cell>
        </row>
        <row r="716">
          <cell r="P716" t="str">
            <v>GRAMCOLD9</v>
          </cell>
          <cell r="Q716">
            <v>980423</v>
          </cell>
          <cell r="R716" t="str">
            <v>760-01072-801</v>
          </cell>
          <cell r="S716">
            <v>148500000</v>
          </cell>
        </row>
        <row r="717">
          <cell r="P717" t="str">
            <v>GRAMCOLD9</v>
          </cell>
          <cell r="Q717">
            <v>980423</v>
          </cell>
          <cell r="R717" t="str">
            <v>760-02201-201</v>
          </cell>
          <cell r="S717">
            <v>148500000</v>
          </cell>
        </row>
        <row r="718">
          <cell r="P718" t="str">
            <v>GRURS0424</v>
          </cell>
          <cell r="Q718">
            <v>980423</v>
          </cell>
          <cell r="R718" t="str">
            <v>760-01072-801</v>
          </cell>
          <cell r="S718">
            <v>253000000</v>
          </cell>
        </row>
        <row r="719">
          <cell r="P719" t="str">
            <v>HORIZON23</v>
          </cell>
          <cell r="Q719">
            <v>980430</v>
          </cell>
          <cell r="R719" t="str">
            <v>760-99752-802</v>
          </cell>
          <cell r="S719">
            <v>2600000</v>
          </cell>
        </row>
        <row r="720">
          <cell r="P720" t="str">
            <v>JVWEST038</v>
          </cell>
          <cell r="Q720">
            <v>980430</v>
          </cell>
          <cell r="R720" t="str">
            <v>760-99752-802</v>
          </cell>
          <cell r="S720">
            <v>2150000</v>
          </cell>
        </row>
        <row r="721">
          <cell r="P721" t="str">
            <v>KENTWOOD9</v>
          </cell>
          <cell r="Q721">
            <v>980226</v>
          </cell>
          <cell r="R721" t="str">
            <v>760-99752-802</v>
          </cell>
          <cell r="S721">
            <v>2250000</v>
          </cell>
        </row>
        <row r="722">
          <cell r="P722" t="str">
            <v>KMARTMIL6</v>
          </cell>
          <cell r="Q722">
            <v>980227</v>
          </cell>
          <cell r="R722" t="str">
            <v>760-99752-802</v>
          </cell>
          <cell r="S722">
            <v>3500000</v>
          </cell>
        </row>
        <row r="723">
          <cell r="P723" t="str">
            <v>LOEWS0299</v>
          </cell>
          <cell r="Q723">
            <v>980331</v>
          </cell>
          <cell r="R723" t="str">
            <v>760-02613-801</v>
          </cell>
          <cell r="S723">
            <v>2007536.31</v>
          </cell>
        </row>
        <row r="724">
          <cell r="P724" t="str">
            <v>MALIBU236</v>
          </cell>
          <cell r="Q724">
            <v>980227</v>
          </cell>
          <cell r="R724" t="str">
            <v>760-99752-802</v>
          </cell>
          <cell r="S724">
            <v>5000000</v>
          </cell>
        </row>
        <row r="725">
          <cell r="P725" t="str">
            <v>MERCMART3</v>
          </cell>
          <cell r="Q725">
            <v>980401</v>
          </cell>
          <cell r="R725" t="str">
            <v>760-02617-901</v>
          </cell>
          <cell r="S725">
            <v>250000000</v>
          </cell>
        </row>
        <row r="726">
          <cell r="P726" t="str">
            <v>MERCMART3</v>
          </cell>
          <cell r="Q726">
            <v>980505</v>
          </cell>
          <cell r="R726" t="str">
            <v>760-99751-002</v>
          </cell>
          <cell r="S726">
            <v>250000000</v>
          </cell>
        </row>
        <row r="727">
          <cell r="P727" t="str">
            <v>MIDDTOWN7</v>
          </cell>
          <cell r="Q727">
            <v>980430</v>
          </cell>
          <cell r="R727" t="str">
            <v>760-99752-802</v>
          </cell>
          <cell r="S727">
            <v>4500000</v>
          </cell>
        </row>
        <row r="728">
          <cell r="P728" t="str">
            <v>MZ4000W34</v>
          </cell>
          <cell r="Q728">
            <v>980402</v>
          </cell>
          <cell r="R728" t="str">
            <v>760-02701-101</v>
          </cell>
          <cell r="S728">
            <v>11615507.09</v>
          </cell>
        </row>
        <row r="729">
          <cell r="P729" t="str">
            <v>MZCHRYS30</v>
          </cell>
          <cell r="Q729">
            <v>980330</v>
          </cell>
          <cell r="R729" t="str">
            <v>760-02703-701</v>
          </cell>
          <cell r="S729">
            <v>4900000</v>
          </cell>
        </row>
        <row r="730">
          <cell r="P730" t="str">
            <v>OCTAGON35</v>
          </cell>
          <cell r="Q730">
            <v>980421</v>
          </cell>
          <cell r="R730" t="str">
            <v>760-02616-101</v>
          </cell>
          <cell r="S730">
            <v>194000000</v>
          </cell>
        </row>
        <row r="731">
          <cell r="P731" t="str">
            <v>OCTAGON35</v>
          </cell>
          <cell r="Q731">
            <v>980505</v>
          </cell>
          <cell r="R731" t="str">
            <v>760-99751-002</v>
          </cell>
          <cell r="S731">
            <v>194000000</v>
          </cell>
        </row>
        <row r="732">
          <cell r="P732" t="str">
            <v>RIVERUNT5</v>
          </cell>
          <cell r="Q732">
            <v>980415</v>
          </cell>
          <cell r="R732" t="str">
            <v>760-02618-701</v>
          </cell>
          <cell r="S732">
            <v>1750000</v>
          </cell>
        </row>
        <row r="733">
          <cell r="P733" t="str">
            <v>SRMZOCT31</v>
          </cell>
          <cell r="Q733">
            <v>980421</v>
          </cell>
          <cell r="R733" t="str">
            <v>760-02616-101</v>
          </cell>
          <cell r="S733">
            <v>31000000</v>
          </cell>
        </row>
        <row r="734">
          <cell r="P734" t="str">
            <v>TRAMCROW3</v>
          </cell>
          <cell r="Q734">
            <v>980415</v>
          </cell>
          <cell r="R734" t="str">
            <v>760-02702-901</v>
          </cell>
          <cell r="S734">
            <v>1047524.14</v>
          </cell>
        </row>
        <row r="735">
          <cell r="P735" t="str">
            <v>TRIGILD49</v>
          </cell>
          <cell r="Q735">
            <v>980331</v>
          </cell>
          <cell r="R735" t="str">
            <v>760-02704-501</v>
          </cell>
          <cell r="S735">
            <v>8909405.9100000001</v>
          </cell>
        </row>
        <row r="736">
          <cell r="P736" t="str">
            <v>TRIGILD49</v>
          </cell>
          <cell r="Q736">
            <v>980505</v>
          </cell>
          <cell r="R736" t="str">
            <v>760-99751-002</v>
          </cell>
          <cell r="S736">
            <v>8909000</v>
          </cell>
        </row>
        <row r="737">
          <cell r="P737" t="str">
            <v>UDOLF0423</v>
          </cell>
          <cell r="Q737">
            <v>980424</v>
          </cell>
          <cell r="R737" t="str">
            <v>760-99752-802</v>
          </cell>
          <cell r="S737">
            <v>4300000</v>
          </cell>
        </row>
        <row r="738">
          <cell r="P738" t="str">
            <v>USPOOLSY1</v>
          </cell>
          <cell r="Q738">
            <v>980501</v>
          </cell>
          <cell r="R738" t="str">
            <v>760-99756-902</v>
          </cell>
          <cell r="S738">
            <v>2350000</v>
          </cell>
        </row>
        <row r="739">
          <cell r="P739" t="str">
            <v>WEYER7814</v>
          </cell>
          <cell r="Q739">
            <v>980327</v>
          </cell>
          <cell r="R739" t="str">
            <v>760-02300-201</v>
          </cell>
          <cell r="S739">
            <v>1658331.47</v>
          </cell>
        </row>
        <row r="740">
          <cell r="P740" t="str">
            <v>WEYER8101</v>
          </cell>
          <cell r="Q740">
            <v>980327</v>
          </cell>
          <cell r="R740" t="str">
            <v>760-02300-201</v>
          </cell>
          <cell r="S740">
            <v>433536.62</v>
          </cell>
        </row>
        <row r="741">
          <cell r="P741" t="str">
            <v>WEYER8127</v>
          </cell>
          <cell r="Q741">
            <v>980423</v>
          </cell>
          <cell r="R741" t="str">
            <v>760-02300-201</v>
          </cell>
          <cell r="S741">
            <v>3902066.31</v>
          </cell>
        </row>
        <row r="742">
          <cell r="P742" t="str">
            <v>WEYER8143</v>
          </cell>
          <cell r="Q742">
            <v>980423</v>
          </cell>
          <cell r="R742" t="str">
            <v>760-02300-201</v>
          </cell>
          <cell r="S742">
            <v>819210.91</v>
          </cell>
        </row>
        <row r="743">
          <cell r="P743" t="str">
            <v>WEYER8150</v>
          </cell>
          <cell r="Q743">
            <v>980423</v>
          </cell>
          <cell r="R743" t="str">
            <v>760-02300-201</v>
          </cell>
          <cell r="S743">
            <v>1279426.32</v>
          </cell>
        </row>
        <row r="744">
          <cell r="P744" t="str">
            <v>WEYER8168</v>
          </cell>
          <cell r="Q744">
            <v>980423</v>
          </cell>
          <cell r="R744" t="str">
            <v>760-02300-201</v>
          </cell>
          <cell r="S744">
            <v>1254208.6200000001</v>
          </cell>
        </row>
        <row r="745">
          <cell r="P745" t="str">
            <v>WEYER8176</v>
          </cell>
          <cell r="Q745">
            <v>980423</v>
          </cell>
          <cell r="R745" t="str">
            <v>760-02300-201</v>
          </cell>
          <cell r="S745">
            <v>1699375.84</v>
          </cell>
        </row>
        <row r="746">
          <cell r="P746" t="str">
            <v>WILMETTE6</v>
          </cell>
          <cell r="Q746">
            <v>980227</v>
          </cell>
          <cell r="R746" t="str">
            <v>760-99752-802</v>
          </cell>
          <cell r="S746">
            <v>4140000</v>
          </cell>
        </row>
      </sheetData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AG Inputs &amp; Log"/>
      <sheetName val="Sheet3"/>
      <sheetName val="Management Fees1"/>
      <sheetName val="Test Info"/>
      <sheetName val="Report-Links"/>
      <sheetName val="Waterfall_Report"/>
      <sheetName val="CashMovement"/>
      <sheetName val="Reporting_Notices"/>
      <sheetName val="Summary"/>
      <sheetName val="FAM_1"/>
      <sheetName val="FAM_2"/>
      <sheetName val="Sheet2"/>
      <sheetName val="Asset Master"/>
      <sheetName val="Sheet1"/>
      <sheetName val="Estimated RI "/>
      <sheetName val="CoverageTests"/>
      <sheetName val="Pivot Tables"/>
      <sheetName val="Prin_Bal_Factors"/>
      <sheetName val="Ratings"/>
      <sheetName val="Spec_Type"/>
      <sheetName val="Issuers"/>
      <sheetName val="Servicers"/>
      <sheetName val="Coupon"/>
      <sheetName val="Misc"/>
      <sheetName val="Defaulted_Collateral"/>
      <sheetName val="S &amp; P Recovery"/>
      <sheetName val="S&amp;P_OC_Haircut"/>
      <sheetName val="SP_CDO_Monitor_Inputs"/>
      <sheetName val="CDO Monitor Inputs"/>
      <sheetName val="Lookup Tables"/>
      <sheetName val="8-19 BE"/>
      <sheetName val="Multinomial"/>
      <sheetName val="Model2"/>
      <sheetName val="Binomial -- Main"/>
      <sheetName val="Breakevens"/>
      <sheetName val="Model"/>
      <sheetName val="RunCombo"/>
      <sheetName val="binom_A"/>
      <sheetName val="Binomial"/>
      <sheetName val="binom_A-2"/>
      <sheetName val="binom_B"/>
      <sheetName val="binom_C"/>
      <sheetName val="binom_RR"/>
      <sheetName val="Bloom"/>
      <sheetName val="Portfolio"/>
      <sheetName val="CashFlow"/>
      <sheetName val="Statistics"/>
      <sheetName val="Distribution"/>
      <sheetName val="Scenario"/>
      <sheetName val="Diagnostics"/>
      <sheetName val="Tables"/>
      <sheetName val="Fitch"/>
      <sheetName val="Rates"/>
      <sheetName val="Base"/>
      <sheetName val="Agencies"/>
      <sheetName val="Returns"/>
      <sheetName val="D"/>
    </sheetNames>
    <sheetDataSet>
      <sheetData sheetId="0" refreshError="1">
        <row r="1">
          <cell r="A1" t="str">
            <v>N-Star Real Estate CDO III, Ltd.</v>
          </cell>
        </row>
        <row r="5">
          <cell r="B5">
            <v>38538</v>
          </cell>
        </row>
        <row r="6">
          <cell r="B6">
            <v>38531</v>
          </cell>
        </row>
        <row r="7">
          <cell r="B7">
            <v>38538</v>
          </cell>
        </row>
        <row r="10">
          <cell r="B10">
            <v>38478</v>
          </cell>
        </row>
        <row r="11">
          <cell r="B11">
            <v>38538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3">
          <cell r="D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02 CV"/>
      <sheetName val="Reserves (optional)"/>
      <sheetName val="CV Worksheet"/>
      <sheetName val="Reserves"/>
      <sheetName val="Reserves - GRR"/>
      <sheetName val="Actual 3Q02 Risk Rating Summary"/>
      <sheetName val="Cum EL Matrix 90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>
        <row r="2">
          <cell r="C2" t="str">
            <v>200 West Jackson</v>
          </cell>
          <cell r="D2">
            <v>9000000</v>
          </cell>
          <cell r="E2">
            <v>36191000</v>
          </cell>
          <cell r="F2">
            <v>4</v>
          </cell>
          <cell r="G2">
            <v>8.9999999999999993E-3</v>
          </cell>
          <cell r="H2">
            <v>79111.034999999989</v>
          </cell>
        </row>
        <row r="3">
          <cell r="C3" t="str">
            <v>G &amp; L</v>
          </cell>
          <cell r="D3">
            <v>33486093.41</v>
          </cell>
          <cell r="E3">
            <v>118531285</v>
          </cell>
          <cell r="F3">
            <v>4</v>
          </cell>
          <cell r="G3">
            <v>8.9999999999999993E-3</v>
          </cell>
          <cell r="H3">
            <v>301374.84068999998</v>
          </cell>
        </row>
        <row r="4">
          <cell r="C4" t="str">
            <v xml:space="preserve">Kushner </v>
          </cell>
          <cell r="D4">
            <v>26000000</v>
          </cell>
          <cell r="E4">
            <v>42500000</v>
          </cell>
          <cell r="F4">
            <v>4</v>
          </cell>
          <cell r="G4">
            <v>8.9999999999999993E-3</v>
          </cell>
          <cell r="H4">
            <v>234000</v>
          </cell>
        </row>
        <row r="5">
          <cell r="C5" t="str">
            <v>Orix</v>
          </cell>
          <cell r="D5">
            <v>33573000</v>
          </cell>
          <cell r="E5">
            <v>80253700</v>
          </cell>
          <cell r="F5">
            <v>4</v>
          </cell>
          <cell r="G5">
            <v>8.9999999999999993E-3</v>
          </cell>
          <cell r="H5">
            <v>237046.10399999999</v>
          </cell>
        </row>
        <row r="6">
          <cell r="C6" t="str">
            <v xml:space="preserve">The Chelsea </v>
          </cell>
          <cell r="D6">
            <v>10000000</v>
          </cell>
          <cell r="E6">
            <v>57000000</v>
          </cell>
          <cell r="F6">
            <v>4</v>
          </cell>
          <cell r="G6">
            <v>8.9999999999999993E-3</v>
          </cell>
          <cell r="H6">
            <v>88322.08202999999</v>
          </cell>
        </row>
        <row r="7">
          <cell r="C7" t="str">
            <v xml:space="preserve">Great Mall of the Bay Area </v>
          </cell>
          <cell r="D7">
            <v>27224716</v>
          </cell>
          <cell r="E7">
            <v>150000000</v>
          </cell>
          <cell r="F7">
            <v>4</v>
          </cell>
          <cell r="G7">
            <v>8.9999999999999993E-3</v>
          </cell>
          <cell r="H7">
            <v>245022.44399999999</v>
          </cell>
        </row>
        <row r="8">
          <cell r="C8" t="str">
            <v>AP-Adler</v>
          </cell>
          <cell r="D8">
            <v>50000000</v>
          </cell>
          <cell r="E8">
            <v>204408367</v>
          </cell>
          <cell r="F8">
            <v>4</v>
          </cell>
          <cell r="G8">
            <v>8.9999999999999993E-3</v>
          </cell>
          <cell r="H8">
            <v>293400</v>
          </cell>
        </row>
        <row r="9">
          <cell r="C9" t="str">
            <v>Marina Pacifica</v>
          </cell>
          <cell r="D9">
            <v>8193654.3899999997</v>
          </cell>
          <cell r="E9">
            <v>33900000</v>
          </cell>
          <cell r="F9">
            <v>4</v>
          </cell>
          <cell r="G9">
            <v>8.9999999999999993E-3</v>
          </cell>
          <cell r="H9">
            <v>72428.440589999998</v>
          </cell>
        </row>
        <row r="10">
          <cell r="C10" t="str">
            <v>ARC</v>
          </cell>
          <cell r="D10">
            <v>150000000</v>
          </cell>
          <cell r="E10">
            <v>574000000</v>
          </cell>
          <cell r="F10">
            <v>4</v>
          </cell>
          <cell r="G10">
            <v>8.9999999999999993E-3</v>
          </cell>
          <cell r="H10">
            <v>1125000</v>
          </cell>
        </row>
        <row r="11">
          <cell r="C11" t="str">
            <v>Lee Park</v>
          </cell>
          <cell r="D11">
            <v>32000000</v>
          </cell>
          <cell r="F11">
            <v>2</v>
          </cell>
          <cell r="G11">
            <v>0</v>
          </cell>
          <cell r="H11">
            <v>0</v>
          </cell>
        </row>
        <row r="12">
          <cell r="C12" t="str">
            <v>Lee Park</v>
          </cell>
          <cell r="D12">
            <v>16000000</v>
          </cell>
          <cell r="E12">
            <v>32000000</v>
          </cell>
          <cell r="F12">
            <v>4</v>
          </cell>
          <cell r="G12">
            <v>8.9999999999999993E-3</v>
          </cell>
          <cell r="H12">
            <v>110683.87793999999</v>
          </cell>
        </row>
      </sheetData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mptyBook"/>
      <sheetName val="ProForma"/>
      <sheetName val="Inputs"/>
      <sheetName val="MOE"/>
      <sheetName val="Scenarios"/>
      <sheetName val="Balance"/>
      <sheetName val="Price"/>
      <sheetName val="PriceSyn"/>
      <sheetName val="TargBSCF"/>
      <sheetName val="Sens"/>
      <sheetName val="DIAMOND"/>
      <sheetName val="AcqIS"/>
      <sheetName val="AcqBSCF"/>
      <sheetName val="#REF"/>
      <sheetName val="Lease - Acq."/>
      <sheetName val="ROLLUPS"/>
      <sheetName val="PROD"/>
      <sheetName val="PBI"/>
      <sheetName val="Control Sheet"/>
      <sheetName val="Dalton"/>
      <sheetName val="Investments"/>
      <sheetName val="9606SALE.XLS"/>
      <sheetName val="02"/>
      <sheetName val="Central Inputs"/>
      <sheetName val="cash_forecast_raw_data"/>
      <sheetName val="LBO Model"/>
      <sheetName val="Financial Ratios"/>
      <sheetName val="Target P&amp;L"/>
      <sheetName val="Mult"/>
      <sheetName val="Monthly"/>
      <sheetName val="Data"/>
      <sheetName val="data june"/>
      <sheetName val="data aug"/>
      <sheetName val="MW"/>
      <sheetName val="Validation Data"/>
      <sheetName val="Qrtly"/>
      <sheetName val="DBMortgage"/>
      <sheetName val="b_Staging"/>
      <sheetName val="b_Control"/>
      <sheetName val="a_RawData"/>
      <sheetName val="Control Page"/>
      <sheetName val="COMPS"/>
      <sheetName val="main (2)"/>
      <sheetName val="Depar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star Realty Finance LP"/>
      <sheetName val="WP References"/>
      <sheetName val="CHART OF ACCOUNTS"/>
      <sheetName val="Imported TB"/>
      <sheetName val="Trial Balance "/>
      <sheetName val="Balance sheet"/>
      <sheetName val="REIT Compliance BS"/>
      <sheetName val="Balance sheet Flux Analysis"/>
      <sheetName val="Income Statement "/>
      <sheetName val="REIT Compliance IS"/>
      <sheetName val="Income Statement Flux Analysis"/>
      <sheetName val="G&amp;a analysis"/>
      <sheetName val="Cash Flows"/>
      <sheetName val=" Shareholder's Equity "/>
      <sheetName val="Workpapers&gt;&gt;&gt;"/>
      <sheetName val="cash actvity NEW (2)"/>
      <sheetName val="A.1 - Cash "/>
      <sheetName val="A.1a Cash-Operating"/>
      <sheetName val="A.1b Cash-Payroll"/>
      <sheetName val="A.1c Cash-Money Market"/>
      <sheetName val="G.1 Prepaid Expenses"/>
      <sheetName val="B-1Receivables"/>
      <sheetName val="B. Deposit"/>
      <sheetName val="F. Deferred costs"/>
      <sheetName val="F.a DefCosts Tab I"/>
      <sheetName val="F.b DefCosts Tab 2"/>
      <sheetName val="F.c DefCosts Tab 3"/>
      <sheetName val="F.dBOA financing costs"/>
      <sheetName val="G Investment TabernaCommon "/>
      <sheetName val="G-1a Software"/>
      <sheetName val="I.1 Fixed Assets"/>
      <sheetName val="G-3 Taberna int income"/>
      <sheetName val="H.1 Investment in Sub-REIT"/>
      <sheetName val="H.2 PresMezz summary"/>
      <sheetName val="H.2 Presidio Step Up"/>
      <sheetName val="H.3 MEZZ BUY OUT "/>
      <sheetName val="H.3a Mezz Avge Life"/>
      <sheetName val="H.3bc FV Emp Int 10-29-04-"/>
      <sheetName val="N.1 AP reconciliation 12.31.05"/>
      <sheetName val="Amex"/>
      <sheetName val="N.2 - DTF Related Party"/>
      <sheetName val="N.4 Accrued Expenses"/>
      <sheetName val="N.4aBonus Summary 2005"/>
      <sheetName val="ALGM TR Tax"/>
      <sheetName val="O-BOA facility"/>
      <sheetName val="N.5 Accrued Legal"/>
      <sheetName val="T.3 LTIP Grants Comp 5% PLAN"/>
      <sheetName val="T.3a 4q05 closing prices"/>
      <sheetName val="5% comp NCIC wrksht"/>
      <sheetName val="T.3a2 NRF ClsingPrice"/>
      <sheetName val="T.3a1 NRF Closing price"/>
      <sheetName val="T.3a NRF Closing priceto 4-14"/>
      <sheetName val="T.4 Incentive Comp 2.5% PLAN "/>
      <sheetName val="U.1 Interest Income "/>
      <sheetName val="Int Exp Summary"/>
      <sheetName val="U-1A Taberna interest expense"/>
      <sheetName val="u-1btaberna PMT"/>
      <sheetName val="u-1ctaberna PMT"/>
      <sheetName val="u-1dtaberna PMT"/>
      <sheetName val="U.3 Legal"/>
      <sheetName val="U.2 Consulting"/>
      <sheetName val="U.4a Accounting - Audit + Tax"/>
      <sheetName val="U.4b Accounting - Int Audit"/>
      <sheetName val="U.5 Group Medical"/>
      <sheetName val="U.6 Shared services"/>
      <sheetName val="U.7 PR REC"/>
      <sheetName val="U.8 Public Relations"/>
      <sheetName val="U.9 Recruiting"/>
      <sheetName val="U.10 Base Rent"/>
      <sheetName val="Equity Based Comp"/>
      <sheetName val="H.4  CDO BUY OUT 3.31.05"/>
      <sheetName val="STOP"/>
      <sheetName val="Taberna I entries"/>
      <sheetName val="Taberna II entries"/>
      <sheetName val="Taberna III entries"/>
      <sheetName val="T.2 Partners Capital Dist"/>
      <sheetName val="T Partners Capital Rollforward"/>
      <sheetName val="T.1 Partners Capital Contrib"/>
      <sheetName val="JE FORM"/>
      <sheetName val="Chart of Accounts (2)"/>
      <sheetName val="Entity List"/>
      <sheetName val="T.3a NRF Closing price"/>
      <sheetName val="N.3 Accrued Audit"/>
      <sheetName val="Citi Sources and uses"/>
    </sheetNames>
    <sheetDataSet>
      <sheetData sheetId="0">
        <row r="14">
          <cell r="C14">
            <v>38717</v>
          </cell>
        </row>
      </sheetData>
      <sheetData sheetId="1"/>
      <sheetData sheetId="2"/>
      <sheetData sheetId="3"/>
      <sheetData sheetId="4">
        <row r="2">
          <cell r="B2" t="str">
            <v>NorthStar Realty Finance Limited Partnership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-- Main"/>
      <sheetName val="DB A-1"/>
      <sheetName val="DB A-2"/>
      <sheetName val="DB B"/>
      <sheetName val="Tables"/>
      <sheetName val="Rates"/>
      <sheetName val="Bloom"/>
      <sheetName val="Trades"/>
      <sheetName val="Statistics"/>
      <sheetName val="Base"/>
      <sheetName val="Portfolio"/>
      <sheetName val="CashFlow"/>
      <sheetName val="Agencies"/>
      <sheetName val="Scenario"/>
      <sheetName val="Breakevens"/>
      <sheetName val="LBreakevens"/>
      <sheetName val="Returns"/>
      <sheetName val="Model"/>
      <sheetName val="Binomial -- Main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Dscore"/>
      <sheetName val="XAG Inputs &amp; Log"/>
      <sheetName val="Estimated RI "/>
      <sheetName val="Sheet2"/>
      <sheetName val="payroll"/>
      <sheetName val="Trial Balance "/>
      <sheetName val="Imported TB"/>
      <sheetName val="Trial Balance"/>
      <sheetName val="Assume"/>
      <sheetName val="MAST Funding Model 11-1-2002CP_"/>
      <sheetName val="Inc Rec"/>
      <sheetName val="27500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10/9/02</v>
          </cell>
          <cell r="N4" t="str">
            <v>DF</v>
          </cell>
          <cell r="P4" t="str">
            <v>Par Swap as of 10/9/02</v>
          </cell>
          <cell r="S4" t="str">
            <v>5-yr Swap Rate as of 10/9/02</v>
          </cell>
          <cell r="V4" t="str">
            <v>Function</v>
          </cell>
        </row>
        <row r="5">
          <cell r="F5">
            <v>0</v>
          </cell>
          <cell r="G5">
            <v>1.8118010976839294E-2</v>
          </cell>
          <cell r="H5">
            <v>1.8217586932014918E-2</v>
          </cell>
          <cell r="I5">
            <v>1.821E-2</v>
          </cell>
          <cell r="L5">
            <v>1.821E-2</v>
          </cell>
          <cell r="M5">
            <v>1.0015175000000001</v>
          </cell>
          <cell r="N5">
            <v>1</v>
          </cell>
          <cell r="P5">
            <v>0</v>
          </cell>
          <cell r="S5">
            <v>0</v>
          </cell>
          <cell r="T5">
            <v>3.2739999999999998E-2</v>
          </cell>
        </row>
        <row r="6">
          <cell r="F6">
            <v>1</v>
          </cell>
          <cell r="G6">
            <v>1.8262423621437485E-2</v>
          </cell>
          <cell r="H6">
            <v>1.8117283702491882E-2</v>
          </cell>
          <cell r="I6">
            <v>1.8180000000000002E-2</v>
          </cell>
          <cell r="L6">
            <v>1.8180000000000002E-2</v>
          </cell>
          <cell r="M6">
            <v>1.0015149999999999</v>
          </cell>
          <cell r="N6">
            <v>0.99848479931703638</v>
          </cell>
          <cell r="P6">
            <v>0.25</v>
          </cell>
          <cell r="Q6">
            <v>1.7809999999999999E-2</v>
          </cell>
          <cell r="S6">
            <v>0.25</v>
          </cell>
          <cell r="T6">
            <v>3.431E-2</v>
          </cell>
          <cell r="V6">
            <v>1</v>
          </cell>
        </row>
        <row r="7">
          <cell r="F7">
            <v>2</v>
          </cell>
          <cell r="G7">
            <v>1.8411884983892346E-2</v>
          </cell>
          <cell r="H7">
            <v>1.8027012823989885E-2</v>
          </cell>
          <cell r="I7">
            <v>1.8180000000000002E-2</v>
          </cell>
          <cell r="L7">
            <v>1.8180000000000002E-2</v>
          </cell>
          <cell r="M7">
            <v>1.0015149999999999</v>
          </cell>
          <cell r="N7">
            <v>0.99697438312659969</v>
          </cell>
          <cell r="P7">
            <v>0.5</v>
          </cell>
          <cell r="Q7">
            <v>1.6959999999999999E-2</v>
          </cell>
          <cell r="S7">
            <v>0.5</v>
          </cell>
          <cell r="T7">
            <v>3.6049999999999999E-2</v>
          </cell>
          <cell r="V7">
            <v>2</v>
          </cell>
        </row>
        <row r="8">
          <cell r="F8">
            <v>3</v>
          </cell>
          <cell r="G8">
            <v>1.8561357414629942E-2</v>
          </cell>
          <cell r="H8">
            <v>1.7936743973509195E-2</v>
          </cell>
          <cell r="I8">
            <v>1.7909999999999999E-2</v>
          </cell>
          <cell r="L8">
            <v>1.7909999999999999E-2</v>
          </cell>
          <cell r="M8">
            <v>1.0014924999999999</v>
          </cell>
          <cell r="N8">
            <v>0.99546625175519066</v>
          </cell>
          <cell r="P8">
            <v>0.75</v>
          </cell>
          <cell r="Q8">
            <v>1.6810000000000002E-2</v>
          </cell>
          <cell r="S8">
            <v>0.75</v>
          </cell>
          <cell r="T8">
            <v>3.7839999999999999E-2</v>
          </cell>
          <cell r="V8">
            <v>3</v>
          </cell>
        </row>
        <row r="9">
          <cell r="F9">
            <v>4</v>
          </cell>
          <cell r="G9">
            <v>1.9167702985554591E-2</v>
          </cell>
          <cell r="H9">
            <v>1.8324565701498763E-2</v>
          </cell>
          <cell r="I9">
            <v>1.7909999999999999E-2</v>
          </cell>
          <cell r="L9">
            <v>1.7909999999999999E-2</v>
          </cell>
          <cell r="M9">
            <v>1.0014924999999999</v>
          </cell>
          <cell r="N9">
            <v>0.9939827325268944</v>
          </cell>
          <cell r="P9">
            <v>1</v>
          </cell>
          <cell r="Q9">
            <v>1.7129999999999999E-2</v>
          </cell>
          <cell r="S9">
            <v>1</v>
          </cell>
          <cell r="T9">
            <v>3.9599999999999996E-2</v>
          </cell>
          <cell r="V9">
            <v>4</v>
          </cell>
        </row>
        <row r="10">
          <cell r="F10">
            <v>5</v>
          </cell>
          <cell r="G10">
            <v>1.9774230693598405E-2</v>
          </cell>
          <cell r="H10">
            <v>1.8712424863052135E-2</v>
          </cell>
          <cell r="I10">
            <v>1.7909999999999999E-2</v>
          </cell>
          <cell r="L10">
            <v>1.7909999999999999E-2</v>
          </cell>
          <cell r="M10">
            <v>1.0014924999999999</v>
          </cell>
          <cell r="N10">
            <v>0.99250142415134857</v>
          </cell>
          <cell r="P10">
            <v>1.25</v>
          </cell>
          <cell r="Q10">
            <v>1.796E-2</v>
          </cell>
          <cell r="S10">
            <v>1.25</v>
          </cell>
          <cell r="T10">
            <v>4.1239999999999999E-2</v>
          </cell>
          <cell r="V10">
            <v>5</v>
          </cell>
        </row>
        <row r="11">
          <cell r="F11">
            <v>6</v>
          </cell>
          <cell r="G11">
            <v>2.0380940593473174E-2</v>
          </cell>
          <cell r="H11">
            <v>1.9100321461782421E-2</v>
          </cell>
          <cell r="I11">
            <v>1.907E-2</v>
          </cell>
          <cell r="L11">
            <v>1.907E-2</v>
          </cell>
          <cell r="M11">
            <v>1.0015891666666668</v>
          </cell>
          <cell r="N11">
            <v>0.99102232333377305</v>
          </cell>
          <cell r="P11">
            <v>1.5</v>
          </cell>
          <cell r="Q11">
            <v>1.899E-2</v>
          </cell>
          <cell r="S11">
            <v>1.5</v>
          </cell>
          <cell r="T11">
            <v>4.2709999999999998E-2</v>
          </cell>
          <cell r="V11">
            <v>0</v>
          </cell>
        </row>
        <row r="12">
          <cell r="F12">
            <v>7</v>
          </cell>
          <cell r="G12">
            <v>2.1286988504817472E-2</v>
          </cell>
          <cell r="H12">
            <v>1.9919585829788922E-2</v>
          </cell>
          <cell r="I12">
            <v>1.907E-2</v>
          </cell>
          <cell r="L12">
            <v>1.907E-2</v>
          </cell>
          <cell r="M12">
            <v>1.0015891666666668</v>
          </cell>
          <cell r="N12">
            <v>0.98944992249860231</v>
          </cell>
          <cell r="P12">
            <v>1.75</v>
          </cell>
          <cell r="Q12">
            <v>2.017E-2</v>
          </cell>
          <cell r="S12">
            <v>1.75</v>
          </cell>
          <cell r="T12">
            <v>4.4059999999999995E-2</v>
          </cell>
          <cell r="V12">
            <v>1</v>
          </cell>
        </row>
        <row r="13">
          <cell r="F13">
            <v>8</v>
          </cell>
          <cell r="G13">
            <v>2.2193442736969882E-2</v>
          </cell>
          <cell r="H13">
            <v>2.0739017198877718E-2</v>
          </cell>
          <cell r="I13">
            <v>1.907E-2</v>
          </cell>
          <cell r="L13">
            <v>1.907E-2</v>
          </cell>
          <cell r="M13">
            <v>1.0015891666666668</v>
          </cell>
          <cell r="N13">
            <v>0.98788001650570523</v>
          </cell>
          <cell r="P13">
            <v>2</v>
          </cell>
          <cell r="Q13">
            <v>2.1429999999999998E-2</v>
          </cell>
          <cell r="R13">
            <v>2.1139999999999999E-2</v>
          </cell>
          <cell r="S13">
            <v>2</v>
          </cell>
          <cell r="T13">
            <v>4.5309999999999996E-2</v>
          </cell>
          <cell r="V13">
            <v>2</v>
          </cell>
        </row>
        <row r="14">
          <cell r="F14">
            <v>9</v>
          </cell>
          <cell r="G14">
            <v>2.3101985959596671E-2</v>
          </cell>
          <cell r="H14">
            <v>2.1558615603091802E-2</v>
          </cell>
          <cell r="I14">
            <v>2.1520000000000001E-2</v>
          </cell>
          <cell r="L14">
            <v>2.1520000000000001E-2</v>
          </cell>
          <cell r="M14">
            <v>1.0017933333333333</v>
          </cell>
          <cell r="N14">
            <v>0.98631260139665233</v>
          </cell>
          <cell r="P14">
            <v>2.25</v>
          </cell>
          <cell r="Q14">
            <v>2.2719999999999997E-2</v>
          </cell>
          <cell r="S14">
            <v>2.25</v>
          </cell>
          <cell r="T14">
            <v>4.6470000000000004E-2</v>
          </cell>
          <cell r="V14">
            <v>3</v>
          </cell>
        </row>
        <row r="15">
          <cell r="F15">
            <v>10</v>
          </cell>
          <cell r="G15">
            <v>2.4078068145424236E-2</v>
          </cell>
          <cell r="H15">
            <v>2.2542133688149057E-2</v>
          </cell>
          <cell r="I15">
            <v>2.1520000000000001E-2</v>
          </cell>
          <cell r="L15">
            <v>2.1520000000000001E-2</v>
          </cell>
          <cell r="M15">
            <v>1.0017933333333333</v>
          </cell>
          <cell r="N15">
            <v>0.98454698047832789</v>
          </cell>
          <cell r="P15">
            <v>2.5</v>
          </cell>
          <cell r="Q15">
            <v>2.376E-2</v>
          </cell>
          <cell r="S15">
            <v>2.5</v>
          </cell>
          <cell r="T15">
            <v>4.7500000000000001E-2</v>
          </cell>
          <cell r="V15">
            <v>4</v>
          </cell>
        </row>
        <row r="16">
          <cell r="F16">
            <v>11</v>
          </cell>
          <cell r="G16">
            <v>2.5054621259776422E-2</v>
          </cell>
          <cell r="H16">
            <v>2.3525892303784879E-2</v>
          </cell>
          <cell r="I16">
            <v>2.1520000000000001E-2</v>
          </cell>
          <cell r="L16">
            <v>2.1520000000000001E-2</v>
          </cell>
          <cell r="M16">
            <v>1.0017933333333333</v>
          </cell>
          <cell r="N16">
            <v>0.98278452023869989</v>
          </cell>
          <cell r="P16">
            <v>2.75</v>
          </cell>
          <cell r="Q16">
            <v>2.4830000000000001E-2</v>
          </cell>
          <cell r="S16">
            <v>2.75</v>
          </cell>
          <cell r="T16">
            <v>4.8490000000000005E-2</v>
          </cell>
          <cell r="V16">
            <v>5</v>
          </cell>
        </row>
        <row r="17">
          <cell r="F17">
            <v>12</v>
          </cell>
          <cell r="G17">
            <v>2.6033330054464621E-2</v>
          </cell>
          <cell r="H17">
            <v>2.4513238444896501E-2</v>
          </cell>
          <cell r="I17">
            <v>2.4460000000000003E-2</v>
          </cell>
          <cell r="L17">
            <v>2.4460000000000003E-2</v>
          </cell>
          <cell r="M17">
            <v>1.0020383333333334</v>
          </cell>
          <cell r="N17">
            <v>0.98102521501976447</v>
          </cell>
          <cell r="P17">
            <v>3</v>
          </cell>
          <cell r="Q17">
            <v>2.5910000000000002E-2</v>
          </cell>
          <cell r="S17">
            <v>3</v>
          </cell>
          <cell r="T17">
            <v>4.9429999999999995E-2</v>
          </cell>
          <cell r="V17">
            <v>0</v>
          </cell>
        </row>
        <row r="18">
          <cell r="F18">
            <v>13</v>
          </cell>
          <cell r="G18">
            <v>2.7002162887523884E-2</v>
          </cell>
          <cell r="H18">
            <v>2.5470462957428275E-2</v>
          </cell>
          <cell r="I18">
            <v>2.4460000000000003E-2</v>
          </cell>
          <cell r="L18">
            <v>2.4460000000000003E-2</v>
          </cell>
          <cell r="M18">
            <v>1.0020383333333334</v>
          </cell>
          <cell r="N18">
            <v>0.97902962629816004</v>
          </cell>
          <cell r="P18">
            <v>3.25</v>
          </cell>
          <cell r="Q18">
            <v>2.6929999999999999E-2</v>
          </cell>
          <cell r="S18">
            <v>3.25</v>
          </cell>
          <cell r="T18">
            <v>5.0300000000000004E-2</v>
          </cell>
          <cell r="V18">
            <v>1</v>
          </cell>
        </row>
        <row r="19">
          <cell r="F19">
            <v>14</v>
          </cell>
          <cell r="G19">
            <v>2.7971459008647503E-2</v>
          </cell>
          <cell r="H19">
            <v>2.6427915144392244E-2</v>
          </cell>
          <cell r="I19">
            <v>2.4470000000000002E-2</v>
          </cell>
          <cell r="L19">
            <v>2.4470000000000002E-2</v>
          </cell>
          <cell r="M19">
            <v>1.0020391666666666</v>
          </cell>
          <cell r="N19">
            <v>0.97703809697715494</v>
          </cell>
          <cell r="P19">
            <v>3.5</v>
          </cell>
          <cell r="Q19">
            <v>2.7820000000000001E-2</v>
          </cell>
          <cell r="S19">
            <v>3.5</v>
          </cell>
          <cell r="T19">
            <v>5.1100000000000007E-2</v>
          </cell>
          <cell r="V19">
            <v>2</v>
          </cell>
        </row>
        <row r="20">
          <cell r="F20">
            <v>15</v>
          </cell>
          <cell r="G20">
            <v>2.8939531295800958E-2</v>
          </cell>
          <cell r="H20">
            <v>2.7385594263497737E-2</v>
          </cell>
          <cell r="I20">
            <v>2.7320000000000001E-2</v>
          </cell>
          <cell r="L20">
            <v>2.7320000000000001E-2</v>
          </cell>
          <cell r="M20">
            <v>1.0022766666666667</v>
          </cell>
          <cell r="N20">
            <v>0.97504980791052409</v>
          </cell>
          <cell r="P20">
            <v>3.75</v>
          </cell>
          <cell r="Q20">
            <v>2.8709999999999999E-2</v>
          </cell>
          <cell r="S20">
            <v>3.75</v>
          </cell>
          <cell r="T20">
            <v>5.1859999999999996E-2</v>
          </cell>
          <cell r="V20">
            <v>3</v>
          </cell>
        </row>
        <row r="21">
          <cell r="F21">
            <v>16</v>
          </cell>
          <cell r="G21">
            <v>2.9882532062384559E-2</v>
          </cell>
          <cell r="H21">
            <v>2.8353319772373986E-2</v>
          </cell>
          <cell r="I21">
            <v>2.7320000000000001E-2</v>
          </cell>
          <cell r="L21">
            <v>2.7320000000000001E-2</v>
          </cell>
          <cell r="M21">
            <v>1.0022766666666667</v>
          </cell>
          <cell r="N21">
            <v>0.97283498692362791</v>
          </cell>
          <cell r="P21">
            <v>4</v>
          </cell>
          <cell r="Q21">
            <v>2.9590000000000002E-2</v>
          </cell>
          <cell r="S21">
            <v>4</v>
          </cell>
          <cell r="T21">
            <v>5.2560000000000003E-2</v>
          </cell>
          <cell r="V21">
            <v>4</v>
          </cell>
        </row>
        <row r="22">
          <cell r="F22">
            <v>17</v>
          </cell>
          <cell r="G22">
            <v>3.0825971112332873E-2</v>
          </cell>
          <cell r="H22">
            <v>2.9321277812414337E-2</v>
          </cell>
          <cell r="I22">
            <v>2.733E-2</v>
          </cell>
          <cell r="L22">
            <v>2.733E-2</v>
          </cell>
          <cell r="M22">
            <v>1.0022774999999999</v>
          </cell>
          <cell r="N22">
            <v>0.97062519689203697</v>
          </cell>
          <cell r="P22">
            <v>4.25</v>
          </cell>
          <cell r="Q22">
            <v>3.0440000000000002E-2</v>
          </cell>
          <cell r="S22">
            <v>4.25</v>
          </cell>
          <cell r="T22">
            <v>5.3220000000000003E-2</v>
          </cell>
          <cell r="V22">
            <v>5</v>
          </cell>
        </row>
        <row r="23">
          <cell r="F23">
            <v>18</v>
          </cell>
          <cell r="G23">
            <v>3.1766470845781658E-2</v>
          </cell>
          <cell r="H23">
            <v>3.028611749670862E-2</v>
          </cell>
          <cell r="I23">
            <v>3.0210000000000001E-2</v>
          </cell>
          <cell r="L23">
            <v>3.0210000000000001E-2</v>
          </cell>
          <cell r="M23">
            <v>1.0025175</v>
          </cell>
          <cell r="N23">
            <v>0.96841962120474323</v>
          </cell>
          <cell r="P23">
            <v>4.5</v>
          </cell>
          <cell r="Q23">
            <v>3.1210000000000002E-2</v>
          </cell>
          <cell r="S23">
            <v>4.5</v>
          </cell>
          <cell r="T23">
            <v>5.3869999999999994E-2</v>
          </cell>
          <cell r="V23">
            <v>0</v>
          </cell>
        </row>
        <row r="24">
          <cell r="F24">
            <v>19</v>
          </cell>
          <cell r="G24">
            <v>3.2637936513427057E-2</v>
          </cell>
          <cell r="H24">
            <v>3.119065470073501E-2</v>
          </cell>
          <cell r="I24">
            <v>3.0210000000000001E-2</v>
          </cell>
          <cell r="L24">
            <v>3.0210000000000001E-2</v>
          </cell>
          <cell r="M24">
            <v>1.0025175</v>
          </cell>
          <cell r="N24">
            <v>0.965987747051541</v>
          </cell>
          <cell r="P24">
            <v>4.75</v>
          </cell>
          <cell r="Q24">
            <v>3.1980000000000001E-2</v>
          </cell>
          <cell r="S24">
            <v>4.75</v>
          </cell>
          <cell r="T24">
            <v>5.4450000000000005E-2</v>
          </cell>
          <cell r="V24">
            <v>1</v>
          </cell>
        </row>
        <row r="25">
          <cell r="F25">
            <v>20</v>
          </cell>
          <cell r="G25">
            <v>3.3509775970295586E-2</v>
          </cell>
          <cell r="H25">
            <v>3.2095394914554376E-2</v>
          </cell>
          <cell r="I25">
            <v>3.0210000000000001E-2</v>
          </cell>
          <cell r="L25">
            <v>3.0210000000000001E-2</v>
          </cell>
          <cell r="M25">
            <v>1.0025175</v>
          </cell>
          <cell r="N25">
            <v>0.96356197976747637</v>
          </cell>
          <cell r="P25">
            <v>5</v>
          </cell>
          <cell r="Q25">
            <v>3.2739999999999998E-2</v>
          </cell>
          <cell r="R25">
            <v>9.8299999999999985E-3</v>
          </cell>
          <cell r="S25">
            <v>5</v>
          </cell>
          <cell r="T25">
            <v>5.4980000000000001E-2</v>
          </cell>
          <cell r="V25">
            <v>2</v>
          </cell>
        </row>
        <row r="26">
          <cell r="F26">
            <v>21</v>
          </cell>
          <cell r="G26">
            <v>3.4380299040653206E-2</v>
          </cell>
          <cell r="H26">
            <v>3.2996986541991902E-2</v>
          </cell>
          <cell r="I26">
            <v>3.2910000000000002E-2</v>
          </cell>
          <cell r="L26">
            <v>3.2910000000000002E-2</v>
          </cell>
          <cell r="M26">
            <v>1.0027425000000001</v>
          </cell>
          <cell r="N26">
            <v>0.96114230401711331</v>
          </cell>
          <cell r="P26">
            <v>5.25</v>
          </cell>
          <cell r="Q26">
            <v>3.3489999999999999E-2</v>
          </cell>
          <cell r="S26">
            <v>5.25</v>
          </cell>
          <cell r="T26">
            <v>5.5490000000000005E-2</v>
          </cell>
          <cell r="V26">
            <v>3</v>
          </cell>
        </row>
        <row r="27">
          <cell r="F27">
            <v>22</v>
          </cell>
          <cell r="G27">
            <v>3.5073477933046604E-2</v>
          </cell>
          <cell r="H27">
            <v>3.3821489724256359E-2</v>
          </cell>
          <cell r="I27">
            <v>3.2910000000000002E-2</v>
          </cell>
          <cell r="L27">
            <v>3.2910000000000002E-2</v>
          </cell>
          <cell r="M27">
            <v>1.0027425000000001</v>
          </cell>
          <cell r="N27">
            <v>0.95851358052253022</v>
          </cell>
          <cell r="P27">
            <v>5.5</v>
          </cell>
          <cell r="Q27">
            <v>3.4189999999999998E-2</v>
          </cell>
          <cell r="S27">
            <v>5.5</v>
          </cell>
          <cell r="T27">
            <v>5.5930000000000001E-2</v>
          </cell>
          <cell r="V27">
            <v>4</v>
          </cell>
        </row>
        <row r="28">
          <cell r="F28">
            <v>23</v>
          </cell>
          <cell r="G28">
            <v>3.5766893013814638E-2</v>
          </cell>
          <cell r="H28">
            <v>3.4646161467394521E-2</v>
          </cell>
          <cell r="I28">
            <v>3.2899999999999999E-2</v>
          </cell>
          <cell r="L28">
            <v>3.2899999999999999E-2</v>
          </cell>
          <cell r="M28">
            <v>1.0027416666666666</v>
          </cell>
          <cell r="N28">
            <v>0.95589204658477145</v>
          </cell>
          <cell r="P28">
            <v>5.75</v>
          </cell>
          <cell r="Q28">
            <v>3.4869999999999998E-2</v>
          </cell>
          <cell r="S28">
            <v>5.75</v>
          </cell>
          <cell r="T28">
            <v>5.638E-2</v>
          </cell>
          <cell r="V28">
            <v>5</v>
          </cell>
        </row>
        <row r="29">
          <cell r="F29">
            <v>24</v>
          </cell>
          <cell r="G29">
            <v>3.6462236773863399E-2</v>
          </cell>
          <cell r="H29">
            <v>3.547100249135493E-2</v>
          </cell>
          <cell r="I29">
            <v>3.5369999999999999E-2</v>
          </cell>
          <cell r="L29">
            <v>3.5369999999999999E-2</v>
          </cell>
          <cell r="M29">
            <v>1.0029475000000001</v>
          </cell>
          <cell r="N29">
            <v>0.95327847476645344</v>
          </cell>
          <cell r="P29">
            <v>6</v>
          </cell>
          <cell r="Q29">
            <v>3.5539999999999995E-2</v>
          </cell>
          <cell r="S29">
            <v>6</v>
          </cell>
          <cell r="T29">
            <v>5.6799999999999996E-2</v>
          </cell>
          <cell r="V29">
            <v>0</v>
          </cell>
        </row>
        <row r="30">
          <cell r="F30">
            <v>25</v>
          </cell>
          <cell r="G30">
            <v>3.7049383156700255E-2</v>
          </cell>
          <cell r="H30">
            <v>3.602089605042913E-2</v>
          </cell>
          <cell r="I30">
            <v>3.5369999999999999E-2</v>
          </cell>
          <cell r="L30">
            <v>3.5369999999999999E-2</v>
          </cell>
          <cell r="M30">
            <v>1.0029475000000001</v>
          </cell>
          <cell r="N30">
            <v>0.95047694397408966</v>
          </cell>
          <cell r="P30">
            <v>6.25</v>
          </cell>
          <cell r="Q30">
            <v>3.6170000000000001E-2</v>
          </cell>
          <cell r="S30">
            <v>6.25</v>
          </cell>
          <cell r="T30">
            <v>5.7210000000000004E-2</v>
          </cell>
          <cell r="V30">
            <v>1</v>
          </cell>
        </row>
        <row r="31">
          <cell r="F31">
            <v>26</v>
          </cell>
          <cell r="G31">
            <v>3.7638391376089153E-2</v>
          </cell>
          <cell r="H31">
            <v>3.6570864540764525E-2</v>
          </cell>
          <cell r="I31">
            <v>3.5360000000000003E-2</v>
          </cell>
          <cell r="L31">
            <v>3.5360000000000003E-2</v>
          </cell>
          <cell r="M31">
            <v>1.0029466666666667</v>
          </cell>
          <cell r="N31">
            <v>0.94768364642624825</v>
          </cell>
          <cell r="P31">
            <v>6.5</v>
          </cell>
          <cell r="Q31">
            <v>3.6729999999999999E-2</v>
          </cell>
          <cell r="S31">
            <v>6.5</v>
          </cell>
          <cell r="T31">
            <v>5.7619999999999998E-2</v>
          </cell>
          <cell r="V31">
            <v>2</v>
          </cell>
        </row>
        <row r="32">
          <cell r="F32">
            <v>27</v>
          </cell>
          <cell r="G32">
            <v>3.8227570395411359E-2</v>
          </cell>
          <cell r="H32">
            <v>3.7124262355744619E-2</v>
          </cell>
          <cell r="I32">
            <v>3.7010000000000001E-2</v>
          </cell>
          <cell r="L32">
            <v>3.7010000000000001E-2</v>
          </cell>
          <cell r="M32">
            <v>1.0030841666666668</v>
          </cell>
          <cell r="N32">
            <v>0.94489934302879008</v>
          </cell>
          <cell r="P32">
            <v>6.75</v>
          </cell>
          <cell r="Q32">
            <v>3.7280000000000001E-2</v>
          </cell>
          <cell r="S32">
            <v>6.75</v>
          </cell>
          <cell r="T32">
            <v>5.8029999999999998E-2</v>
          </cell>
          <cell r="V32">
            <v>3</v>
          </cell>
        </row>
        <row r="33">
          <cell r="F33">
            <v>28</v>
          </cell>
          <cell r="G33">
            <v>3.8835465294370319E-2</v>
          </cell>
          <cell r="H33">
            <v>3.7738030841449444E-2</v>
          </cell>
          <cell r="I33">
            <v>3.7010000000000001E-2</v>
          </cell>
          <cell r="L33">
            <v>3.7010000000000001E-2</v>
          </cell>
          <cell r="M33">
            <v>1.0030841666666668</v>
          </cell>
          <cell r="N33">
            <v>0.94199407629847276</v>
          </cell>
          <cell r="P33">
            <v>7</v>
          </cell>
          <cell r="Q33">
            <v>3.7830000000000003E-2</v>
          </cell>
          <cell r="S33">
            <v>7</v>
          </cell>
          <cell r="T33">
            <v>5.842E-2</v>
          </cell>
          <cell r="V33">
            <v>4</v>
          </cell>
        </row>
        <row r="34">
          <cell r="F34">
            <v>29</v>
          </cell>
          <cell r="G34">
            <v>3.944523530162769E-2</v>
          </cell>
          <cell r="H34">
            <v>3.8355247075110732E-2</v>
          </cell>
          <cell r="I34">
            <v>3.7010000000000001E-2</v>
          </cell>
          <cell r="L34">
            <v>3.7010000000000001E-2</v>
          </cell>
          <cell r="M34">
            <v>1.0030841666666668</v>
          </cell>
          <cell r="N34">
            <v>0.93909774234479093</v>
          </cell>
          <cell r="P34">
            <v>7.25</v>
          </cell>
          <cell r="Q34">
            <v>3.8339999999999999E-2</v>
          </cell>
          <cell r="S34">
            <v>7.25</v>
          </cell>
          <cell r="T34">
            <v>5.883E-2</v>
          </cell>
          <cell r="V34">
            <v>5</v>
          </cell>
        </row>
        <row r="35">
          <cell r="F35">
            <v>30</v>
          </cell>
          <cell r="G35">
            <v>4.0053493365276971E-2</v>
          </cell>
          <cell r="H35">
            <v>3.8969202708789119E-2</v>
          </cell>
          <cell r="I35">
            <v>3.884E-2</v>
          </cell>
          <cell r="L35">
            <v>3.884E-2</v>
          </cell>
          <cell r="M35">
            <v>1.0032366666666668</v>
          </cell>
          <cell r="N35">
            <v>0.93621031370228069</v>
          </cell>
          <cell r="P35">
            <v>7.5</v>
          </cell>
          <cell r="Q35">
            <v>3.8789999999999998E-2</v>
          </cell>
          <cell r="S35">
            <v>7.5</v>
          </cell>
          <cell r="T35">
            <v>5.9249999999999997E-2</v>
          </cell>
          <cell r="V35">
            <v>0</v>
          </cell>
        </row>
        <row r="36">
          <cell r="F36">
            <v>31</v>
          </cell>
          <cell r="G36">
            <v>4.0636421954507895E-2</v>
          </cell>
          <cell r="H36">
            <v>3.9559673700741982E-2</v>
          </cell>
          <cell r="I36">
            <v>3.8849999999999996E-2</v>
          </cell>
          <cell r="L36">
            <v>3.8849999999999996E-2</v>
          </cell>
          <cell r="M36">
            <v>1.0032375</v>
          </cell>
          <cell r="N36">
            <v>0.93318988909457778</v>
          </cell>
          <cell r="P36">
            <v>7.75</v>
          </cell>
          <cell r="Q36">
            <v>3.9230000000000001E-2</v>
          </cell>
          <cell r="S36">
            <v>7.75</v>
          </cell>
          <cell r="T36">
            <v>5.9660000000000005E-2</v>
          </cell>
          <cell r="V36">
            <v>1</v>
          </cell>
        </row>
        <row r="37">
          <cell r="F37">
            <v>32</v>
          </cell>
          <cell r="G37">
            <v>4.1217821583816594E-2</v>
          </cell>
          <cell r="H37">
            <v>4.0150230525165753E-2</v>
          </cell>
          <cell r="I37">
            <v>3.884E-2</v>
          </cell>
          <cell r="L37">
            <v>3.884E-2</v>
          </cell>
          <cell r="M37">
            <v>1.0032366666666668</v>
          </cell>
          <cell r="N37">
            <v>0.93017843640671105</v>
          </cell>
          <cell r="P37">
            <v>8</v>
          </cell>
          <cell r="Q37">
            <v>3.9670000000000004E-2</v>
          </cell>
          <cell r="S37">
            <v>8</v>
          </cell>
          <cell r="T37">
            <v>6.0069999999999998E-2</v>
          </cell>
          <cell r="V37">
            <v>2</v>
          </cell>
        </row>
        <row r="38">
          <cell r="F38">
            <v>33</v>
          </cell>
          <cell r="G38">
            <v>4.180108287030615E-2</v>
          </cell>
          <cell r="H38">
            <v>4.0740874175693165E-2</v>
          </cell>
          <cell r="I38">
            <v>4.0599999999999997E-2</v>
          </cell>
          <cell r="L38">
            <v>4.0599999999999997E-2</v>
          </cell>
          <cell r="M38">
            <v>1.0033833333333333</v>
          </cell>
          <cell r="N38">
            <v>0.92717747198903977</v>
          </cell>
          <cell r="P38">
            <v>8.25</v>
          </cell>
          <cell r="Q38">
            <v>4.0099999999999997E-2</v>
          </cell>
          <cell r="S38">
            <v>8.25</v>
          </cell>
          <cell r="T38">
            <v>6.0479999999999999E-2</v>
          </cell>
          <cell r="V38">
            <v>3</v>
          </cell>
        </row>
        <row r="39">
          <cell r="F39">
            <v>34</v>
          </cell>
          <cell r="G39">
            <v>4.2323378049553551E-2</v>
          </cell>
          <cell r="H39">
            <v>4.1304670387561693E-2</v>
          </cell>
          <cell r="I39">
            <v>4.061E-2</v>
          </cell>
          <cell r="L39">
            <v>4.061E-2</v>
          </cell>
          <cell r="M39">
            <v>1.0033841666666667</v>
          </cell>
          <cell r="N39">
            <v>0.92405109910373884</v>
          </cell>
          <cell r="P39">
            <v>8.5</v>
          </cell>
          <cell r="Q39">
            <v>4.0460000000000003E-2</v>
          </cell>
          <cell r="S39">
            <v>8.5</v>
          </cell>
          <cell r="T39">
            <v>6.0909999999999999E-2</v>
          </cell>
          <cell r="V39">
            <v>4</v>
          </cell>
        </row>
        <row r="40">
          <cell r="F40">
            <v>35</v>
          </cell>
          <cell r="G40">
            <v>4.284071781083254E-2</v>
          </cell>
          <cell r="H40">
            <v>4.1865188401145836E-2</v>
          </cell>
          <cell r="I40">
            <v>4.0599999999999997E-2</v>
          </cell>
          <cell r="L40">
            <v>4.0599999999999997E-2</v>
          </cell>
          <cell r="M40">
            <v>1.0033833333333333</v>
          </cell>
          <cell r="N40">
            <v>0.92093450325563786</v>
          </cell>
          <cell r="P40">
            <v>8.75</v>
          </cell>
          <cell r="Q40">
            <v>4.0830000000000005E-2</v>
          </cell>
          <cell r="S40">
            <v>8.75</v>
          </cell>
          <cell r="T40">
            <v>6.1310000000000003E-2</v>
          </cell>
          <cell r="V40">
            <v>5</v>
          </cell>
        </row>
        <row r="41">
          <cell r="F41">
            <v>36</v>
          </cell>
          <cell r="G41">
            <v>4.336158230294096E-2</v>
          </cell>
          <cell r="H41">
            <v>4.2429141486250543E-2</v>
          </cell>
          <cell r="I41">
            <v>4.2279999999999998E-2</v>
          </cell>
          <cell r="L41">
            <v>4.2279999999999998E-2</v>
          </cell>
          <cell r="M41">
            <v>1.0035233333333333</v>
          </cell>
          <cell r="N41">
            <v>0.91782918119260293</v>
          </cell>
          <cell r="P41">
            <v>9</v>
          </cell>
          <cell r="Q41">
            <v>4.122E-2</v>
          </cell>
          <cell r="S41">
            <v>9</v>
          </cell>
          <cell r="T41">
            <v>6.1689999999999995E-2</v>
          </cell>
          <cell r="V41">
            <v>0</v>
          </cell>
        </row>
        <row r="42">
          <cell r="F42">
            <v>37</v>
          </cell>
          <cell r="G42">
            <v>4.3860448219691595E-2</v>
          </cell>
          <cell r="H42">
            <v>4.2899102390505206E-2</v>
          </cell>
          <cell r="I42">
            <v>4.2279999999999998E-2</v>
          </cell>
          <cell r="L42">
            <v>4.2279999999999998E-2</v>
          </cell>
          <cell r="M42">
            <v>1.0035233333333333</v>
          </cell>
          <cell r="N42">
            <v>0.91460671686019879</v>
          </cell>
          <cell r="P42">
            <v>9.25</v>
          </cell>
          <cell r="Q42">
            <v>4.1570000000000003E-2</v>
          </cell>
          <cell r="S42">
            <v>9.25</v>
          </cell>
          <cell r="T42">
            <v>6.2050000000000001E-2</v>
          </cell>
          <cell r="V42">
            <v>1</v>
          </cell>
        </row>
        <row r="43">
          <cell r="F43">
            <v>38</v>
          </cell>
          <cell r="G43">
            <v>4.4359435929474778E-2</v>
          </cell>
          <cell r="H43">
            <v>4.3362403423308216E-2</v>
          </cell>
          <cell r="I43">
            <v>4.2279999999999998E-2</v>
          </cell>
          <cell r="L43">
            <v>4.2279999999999998E-2</v>
          </cell>
          <cell r="M43">
            <v>1.0035233333333333</v>
          </cell>
          <cell r="N43">
            <v>0.9113955664809642</v>
          </cell>
          <cell r="P43">
            <v>9.5</v>
          </cell>
          <cell r="Q43">
            <v>4.1909999999999996E-2</v>
          </cell>
          <cell r="S43">
            <v>9.5</v>
          </cell>
          <cell r="T43">
            <v>6.2359999999999999E-2</v>
          </cell>
          <cell r="V43">
            <v>2</v>
          </cell>
        </row>
        <row r="44">
          <cell r="F44">
            <v>39</v>
          </cell>
          <cell r="G44">
            <v>4.4856847810553102E-2</v>
          </cell>
          <cell r="H44">
            <v>4.382911518725674E-2</v>
          </cell>
          <cell r="I44">
            <v>4.3680000000000004E-2</v>
          </cell>
          <cell r="L44">
            <v>4.3680000000000004E-2</v>
          </cell>
          <cell r="M44">
            <v>1.0036400000000001</v>
          </cell>
          <cell r="N44">
            <v>0.90819569033202774</v>
          </cell>
          <cell r="P44">
            <v>9.75</v>
          </cell>
          <cell r="Q44">
            <v>4.2229999999999997E-2</v>
          </cell>
          <cell r="S44">
            <v>9.75</v>
          </cell>
          <cell r="T44">
            <v>6.268E-2</v>
          </cell>
          <cell r="V44">
            <v>3</v>
          </cell>
        </row>
        <row r="45">
          <cell r="F45">
            <v>40</v>
          </cell>
          <cell r="G45">
            <v>4.5371301553002841E-2</v>
          </cell>
          <cell r="H45">
            <v>4.4346191100713916E-2</v>
          </cell>
          <cell r="I45">
            <v>4.3659999999999997E-2</v>
          </cell>
          <cell r="L45">
            <v>4.3659999999999997E-2</v>
          </cell>
          <cell r="M45">
            <v>1.0036383333333334</v>
          </cell>
          <cell r="N45">
            <v>0.90490184760673908</v>
          </cell>
          <cell r="P45">
            <v>10</v>
          </cell>
          <cell r="Q45">
            <v>4.2569999999999997E-2</v>
          </cell>
          <cell r="S45">
            <v>10</v>
          </cell>
          <cell r="T45">
            <v>6.2950000000000006E-2</v>
          </cell>
          <cell r="V45">
            <v>4</v>
          </cell>
        </row>
        <row r="46">
          <cell r="F46">
            <v>41</v>
          </cell>
          <cell r="G46">
            <v>4.5889282172659307E-2</v>
          </cell>
          <cell r="H46">
            <v>4.4870050131781802E-2</v>
          </cell>
          <cell r="I46">
            <v>4.367E-2</v>
          </cell>
          <cell r="L46">
            <v>4.367E-2</v>
          </cell>
          <cell r="M46">
            <v>1.0036391666666666</v>
          </cell>
          <cell r="N46">
            <v>0.90162144823756796</v>
          </cell>
          <cell r="P46">
            <v>10.25</v>
          </cell>
          <cell r="Q46">
            <v>4.2889999999999998E-2</v>
          </cell>
          <cell r="S46">
            <v>10.25</v>
          </cell>
          <cell r="T46">
            <v>6.3200000000000006E-2</v>
          </cell>
          <cell r="V46">
            <v>5</v>
          </cell>
        </row>
        <row r="47">
          <cell r="F47">
            <v>42</v>
          </cell>
          <cell r="G47">
            <v>4.6405694812478249E-2</v>
          </cell>
          <cell r="H47">
            <v>4.5387259576842531E-2</v>
          </cell>
          <cell r="I47">
            <v>4.5220000000000003E-2</v>
          </cell>
          <cell r="L47">
            <v>4.5220000000000003E-2</v>
          </cell>
          <cell r="M47">
            <v>1.0037683333333334</v>
          </cell>
          <cell r="N47">
            <v>0.8983521948750518</v>
          </cell>
          <cell r="P47">
            <v>10.5</v>
          </cell>
          <cell r="Q47">
            <v>4.3200000000000002E-2</v>
          </cell>
          <cell r="S47">
            <v>10.5</v>
          </cell>
          <cell r="T47">
            <v>6.343E-2</v>
          </cell>
          <cell r="V47">
            <v>0</v>
          </cell>
        </row>
        <row r="48">
          <cell r="F48">
            <v>43</v>
          </cell>
          <cell r="G48">
            <v>4.6867805383301153E-2</v>
          </cell>
          <cell r="H48">
            <v>4.5887676092005947E-2</v>
          </cell>
          <cell r="I48">
            <v>4.5220000000000003E-2</v>
          </cell>
          <cell r="L48">
            <v>4.5220000000000003E-2</v>
          </cell>
          <cell r="M48">
            <v>1.0037683333333334</v>
          </cell>
          <cell r="N48">
            <v>0.89497961336535337</v>
          </cell>
          <cell r="P48">
            <v>10.75</v>
          </cell>
          <cell r="Q48">
            <v>4.3499999999999997E-2</v>
          </cell>
          <cell r="S48">
            <v>10.75</v>
          </cell>
          <cell r="T48">
            <v>6.3630000000000006E-2</v>
          </cell>
          <cell r="V48">
            <v>1</v>
          </cell>
        </row>
        <row r="49">
          <cell r="F49">
            <v>44</v>
          </cell>
          <cell r="G49">
            <v>4.7326621666817559E-2</v>
          </cell>
          <cell r="H49">
            <v>4.6388154508952617E-2</v>
          </cell>
          <cell r="I49">
            <v>4.521E-2</v>
          </cell>
          <cell r="L49">
            <v>4.521E-2</v>
          </cell>
          <cell r="M49">
            <v>1.0037674999999999</v>
          </cell>
          <cell r="N49">
            <v>0.89161969315498102</v>
          </cell>
          <cell r="P49">
            <v>11</v>
          </cell>
          <cell r="Q49">
            <v>4.3810000000000002E-2</v>
          </cell>
          <cell r="S49">
            <v>11</v>
          </cell>
          <cell r="T49">
            <v>6.3789999999999999E-2</v>
          </cell>
          <cell r="V49">
            <v>2</v>
          </cell>
        </row>
        <row r="50">
          <cell r="F50">
            <v>45</v>
          </cell>
          <cell r="G50">
            <v>4.7788940581218853E-2</v>
          </cell>
          <cell r="H50">
            <v>4.6892054584732001E-2</v>
          </cell>
          <cell r="I50">
            <v>4.6710000000000002E-2</v>
          </cell>
          <cell r="L50">
            <v>4.6710000000000002E-2</v>
          </cell>
          <cell r="M50">
            <v>1.0038925000000001</v>
          </cell>
          <cell r="N50">
            <v>0.88827312415970938</v>
          </cell>
          <cell r="P50">
            <v>11.25</v>
          </cell>
          <cell r="Q50">
            <v>4.4109999999999996E-2</v>
          </cell>
          <cell r="S50">
            <v>11.25</v>
          </cell>
          <cell r="T50">
            <v>6.3930000000000001E-2</v>
          </cell>
          <cell r="V50">
            <v>3</v>
          </cell>
        </row>
        <row r="51">
          <cell r="F51">
            <v>46</v>
          </cell>
          <cell r="G51">
            <v>4.8145914126296319E-2</v>
          </cell>
          <cell r="H51">
            <v>4.7305252646869356E-2</v>
          </cell>
          <cell r="I51">
            <v>4.6710000000000002E-2</v>
          </cell>
          <cell r="L51">
            <v>4.6710000000000002E-2</v>
          </cell>
          <cell r="M51">
            <v>1.0038925000000001</v>
          </cell>
          <cell r="N51">
            <v>0.88482892755918519</v>
          </cell>
          <cell r="P51">
            <v>11.5</v>
          </cell>
          <cell r="Q51">
            <v>4.4379999999999996E-2</v>
          </cell>
          <cell r="S51">
            <v>11.5</v>
          </cell>
          <cell r="T51">
            <v>6.4070000000000002E-2</v>
          </cell>
          <cell r="V51">
            <v>4</v>
          </cell>
        </row>
        <row r="52">
          <cell r="F52">
            <v>47</v>
          </cell>
          <cell r="G52">
            <v>4.8501249729171914E-2</v>
          </cell>
          <cell r="H52">
            <v>4.77117735439192E-2</v>
          </cell>
          <cell r="I52">
            <v>4.6710000000000002E-2</v>
          </cell>
          <cell r="L52">
            <v>4.6710000000000002E-2</v>
          </cell>
          <cell r="M52">
            <v>1.0038925000000001</v>
          </cell>
          <cell r="N52">
            <v>0.88139808551133225</v>
          </cell>
          <cell r="P52">
            <v>11.75</v>
          </cell>
          <cell r="Q52">
            <v>4.4649999999999995E-2</v>
          </cell>
          <cell r="S52">
            <v>11.75</v>
          </cell>
          <cell r="T52">
            <v>6.4180000000000001E-2</v>
          </cell>
          <cell r="V52">
            <v>5</v>
          </cell>
        </row>
        <row r="53">
          <cell r="F53">
            <v>48</v>
          </cell>
          <cell r="G53">
            <v>4.8858347445015493E-2</v>
          </cell>
          <cell r="H53">
            <v>4.8121695287177246E-2</v>
          </cell>
          <cell r="I53">
            <v>4.7939999999999997E-2</v>
          </cell>
          <cell r="L53">
            <v>4.7939999999999997E-2</v>
          </cell>
          <cell r="M53">
            <v>1.003995</v>
          </cell>
          <cell r="N53">
            <v>0.87798054623511201</v>
          </cell>
          <cell r="P53">
            <v>12</v>
          </cell>
          <cell r="Q53">
            <v>4.4930000000000005E-2</v>
          </cell>
          <cell r="S53">
            <v>12</v>
          </cell>
          <cell r="T53">
            <v>6.4250000000000002E-2</v>
          </cell>
          <cell r="V53">
            <v>0</v>
          </cell>
        </row>
        <row r="54">
          <cell r="F54">
            <v>49</v>
          </cell>
          <cell r="G54">
            <v>4.9166153892331366E-2</v>
          </cell>
          <cell r="H54">
            <v>4.8414016287687822E-2</v>
          </cell>
          <cell r="I54">
            <v>4.7919999999999997E-2</v>
          </cell>
          <cell r="L54">
            <v>4.7919999999999997E-2</v>
          </cell>
          <cell r="M54">
            <v>1.0039933333333333</v>
          </cell>
          <cell r="N54">
            <v>0.8744869707868187</v>
          </cell>
          <cell r="P54">
            <v>12.25</v>
          </cell>
          <cell r="Q54">
            <v>4.5199999999999997E-2</v>
          </cell>
          <cell r="S54">
            <v>12.25</v>
          </cell>
          <cell r="T54">
            <v>6.4310000000000006E-2</v>
          </cell>
          <cell r="V54">
            <v>1</v>
          </cell>
        </row>
        <row r="55">
          <cell r="F55">
            <v>50</v>
          </cell>
          <cell r="G55">
            <v>4.9479109632671658E-2</v>
          </cell>
          <cell r="H55">
            <v>4.8709719142149943E-2</v>
          </cell>
          <cell r="I55">
            <v>4.793E-2</v>
          </cell>
          <cell r="L55">
            <v>4.793E-2</v>
          </cell>
          <cell r="M55">
            <v>1.0039941666666667</v>
          </cell>
          <cell r="N55">
            <v>0.87100874254160254</v>
          </cell>
          <cell r="P55">
            <v>12.5</v>
          </cell>
          <cell r="Q55">
            <v>4.5449999999999997E-2</v>
          </cell>
          <cell r="S55">
            <v>12.5</v>
          </cell>
          <cell r="T55">
            <v>6.4390000000000003E-2</v>
          </cell>
          <cell r="V55">
            <v>2</v>
          </cell>
        </row>
        <row r="56">
          <cell r="F56">
            <v>51</v>
          </cell>
          <cell r="G56">
            <v>4.9788710699371741E-2</v>
          </cell>
          <cell r="H56">
            <v>4.9005443349780187E-2</v>
          </cell>
          <cell r="I56">
            <v>4.8809999999999999E-2</v>
          </cell>
          <cell r="L56">
            <v>4.8809999999999999E-2</v>
          </cell>
          <cell r="M56">
            <v>1.0040674999999999</v>
          </cell>
          <cell r="N56">
            <v>0.86754362869797796</v>
          </cell>
          <cell r="P56">
            <v>12.75</v>
          </cell>
          <cell r="Q56">
            <v>4.5690000000000001E-2</v>
          </cell>
          <cell r="S56">
            <v>12.75</v>
          </cell>
          <cell r="T56">
            <v>6.4409999999999995E-2</v>
          </cell>
          <cell r="V56">
            <v>3</v>
          </cell>
        </row>
        <row r="57">
          <cell r="F57">
            <v>52</v>
          </cell>
          <cell r="G57">
            <v>5.0145970569223763E-2</v>
          </cell>
          <cell r="H57">
            <v>4.9321330571568289E-2</v>
          </cell>
          <cell r="I57">
            <v>4.8799999999999996E-2</v>
          </cell>
          <cell r="L57">
            <v>4.8799999999999996E-2</v>
          </cell>
          <cell r="M57">
            <v>1.0040666666666667</v>
          </cell>
          <cell r="N57">
            <v>0.86402918996778411</v>
          </cell>
          <cell r="P57">
            <v>13</v>
          </cell>
          <cell r="Q57">
            <v>4.5949999999999998E-2</v>
          </cell>
          <cell r="S57">
            <v>13</v>
          </cell>
          <cell r="T57">
            <v>6.4399999999999999E-2</v>
          </cell>
          <cell r="V57">
            <v>4</v>
          </cell>
        </row>
        <row r="58">
          <cell r="F58">
            <v>53</v>
          </cell>
          <cell r="G58">
            <v>5.050329300284373E-2</v>
          </cell>
          <cell r="H58">
            <v>4.9643964234452831E-2</v>
          </cell>
          <cell r="I58">
            <v>4.8809999999999999E-2</v>
          </cell>
          <cell r="L58">
            <v>4.8809999999999999E-2</v>
          </cell>
          <cell r="M58">
            <v>1.0040674999999999</v>
          </cell>
          <cell r="N58">
            <v>0.86052970251090644</v>
          </cell>
          <cell r="P58">
            <v>13.25</v>
          </cell>
          <cell r="Q58">
            <v>4.6189999999999995E-2</v>
          </cell>
          <cell r="S58">
            <v>13.25</v>
          </cell>
          <cell r="T58">
            <v>6.4379999999999993E-2</v>
          </cell>
          <cell r="V58">
            <v>5</v>
          </cell>
        </row>
        <row r="59">
          <cell r="F59">
            <v>54</v>
          </cell>
          <cell r="G59">
            <v>5.0858975587462218E-2</v>
          </cell>
          <cell r="H59">
            <v>4.9959901271088292E-2</v>
          </cell>
          <cell r="I59">
            <v>4.9749999999999996E-2</v>
          </cell>
          <cell r="L59">
            <v>4.9749999999999996E-2</v>
          </cell>
          <cell r="M59">
            <v>1.0041458333333333</v>
          </cell>
          <cell r="N59">
            <v>0.85704367735327214</v>
          </cell>
          <cell r="P59">
            <v>13.5</v>
          </cell>
          <cell r="Q59">
            <v>4.641E-2</v>
          </cell>
          <cell r="S59">
            <v>13.5</v>
          </cell>
          <cell r="T59">
            <v>6.4320000000000002E-2</v>
          </cell>
          <cell r="V59">
            <v>0</v>
          </cell>
        </row>
        <row r="60">
          <cell r="F60">
            <v>55</v>
          </cell>
          <cell r="G60">
            <v>5.1270857885511667E-2</v>
          </cell>
          <cell r="H60">
            <v>5.03497810184248E-2</v>
          </cell>
          <cell r="I60">
            <v>4.9759999999999999E-2</v>
          </cell>
          <cell r="L60">
            <v>4.9759999999999999E-2</v>
          </cell>
          <cell r="M60">
            <v>1.0041466666666667</v>
          </cell>
          <cell r="N60">
            <v>0.8535051870984266</v>
          </cell>
          <cell r="P60">
            <v>13.75</v>
          </cell>
          <cell r="Q60">
            <v>4.6630000000000005E-2</v>
          </cell>
          <cell r="S60">
            <v>13.75</v>
          </cell>
          <cell r="T60">
            <v>6.4269999999999994E-2</v>
          </cell>
          <cell r="V60">
            <v>1</v>
          </cell>
        </row>
        <row r="61">
          <cell r="F61">
            <v>56</v>
          </cell>
          <cell r="G61">
            <v>5.167941789491648E-2</v>
          </cell>
          <cell r="H61">
            <v>5.0732975268796388E-2</v>
          </cell>
          <cell r="I61">
            <v>4.9749999999999996E-2</v>
          </cell>
          <cell r="L61">
            <v>4.9749999999999996E-2</v>
          </cell>
          <cell r="M61">
            <v>1.0041458333333333</v>
          </cell>
          <cell r="N61">
            <v>0.84998060087347116</v>
          </cell>
          <cell r="P61">
            <v>14</v>
          </cell>
          <cell r="Q61">
            <v>4.6849999999999996E-2</v>
          </cell>
          <cell r="S61">
            <v>14</v>
          </cell>
          <cell r="T61">
            <v>6.4189999999999997E-2</v>
          </cell>
          <cell r="V61">
            <v>2</v>
          </cell>
        </row>
        <row r="62">
          <cell r="F62">
            <v>57</v>
          </cell>
          <cell r="G62">
            <v>5.2091464965711154E-2</v>
          </cell>
          <cell r="H62">
            <v>5.1119567764206231E-2</v>
          </cell>
          <cell r="I62">
            <v>5.0910000000000004E-2</v>
          </cell>
          <cell r="L62">
            <v>5.0910000000000004E-2</v>
          </cell>
          <cell r="M62">
            <v>1.0042424999999999</v>
          </cell>
          <cell r="N62">
            <v>0.84647127205806383</v>
          </cell>
          <cell r="P62">
            <v>14.25</v>
          </cell>
          <cell r="Q62">
            <v>4.7060000000000005E-2</v>
          </cell>
          <cell r="S62">
            <v>14.25</v>
          </cell>
          <cell r="T62">
            <v>6.4079999999999998E-2</v>
          </cell>
          <cell r="V62">
            <v>3</v>
          </cell>
        </row>
        <row r="63">
          <cell r="F63">
            <v>58</v>
          </cell>
          <cell r="G63">
            <v>5.2505257970543617E-2</v>
          </cell>
          <cell r="H63">
            <v>5.1543138320735871E-2</v>
          </cell>
          <cell r="I63">
            <v>5.0900000000000001E-2</v>
          </cell>
          <cell r="L63">
            <v>5.0900000000000001E-2</v>
          </cell>
          <cell r="M63">
            <v>1.0042416666666667</v>
          </cell>
          <cell r="N63">
            <v>0.84289528879534958</v>
          </cell>
          <cell r="P63">
            <v>14.5</v>
          </cell>
          <cell r="Q63">
            <v>4.7249999999999993E-2</v>
          </cell>
          <cell r="S63">
            <v>14.5</v>
          </cell>
          <cell r="T63">
            <v>6.3979999999999995E-2</v>
          </cell>
          <cell r="V63">
            <v>4</v>
          </cell>
        </row>
        <row r="64">
          <cell r="F64">
            <v>59</v>
          </cell>
          <cell r="G64">
            <v>5.2917431561253725E-2</v>
          </cell>
          <cell r="H64">
            <v>5.1966753515807262E-2</v>
          </cell>
          <cell r="I64">
            <v>5.0900000000000001E-2</v>
          </cell>
          <cell r="L64">
            <v>5.0900000000000001E-2</v>
          </cell>
          <cell r="M64">
            <v>1.0042416666666667</v>
          </cell>
          <cell r="N64">
            <v>0.83933510904116659</v>
          </cell>
          <cell r="P64">
            <v>14.75</v>
          </cell>
          <cell r="Q64">
            <v>4.743E-2</v>
          </cell>
          <cell r="S64">
            <v>14.75</v>
          </cell>
          <cell r="T64">
            <v>6.3829999999999998E-2</v>
          </cell>
          <cell r="V64">
            <v>5</v>
          </cell>
        </row>
        <row r="65">
          <cell r="F65">
            <v>60</v>
          </cell>
          <cell r="G65">
            <v>5.3333094999918895E-2</v>
          </cell>
          <cell r="H65">
            <v>5.2393775379481866E-2</v>
          </cell>
          <cell r="I65">
            <v>5.2169999999999994E-2</v>
          </cell>
          <cell r="L65">
            <v>5.2169999999999994E-2</v>
          </cell>
          <cell r="M65">
            <v>1.0043474999999999</v>
          </cell>
          <cell r="N65">
            <v>0.83578996659950699</v>
          </cell>
          <cell r="P65">
            <v>15</v>
          </cell>
          <cell r="Q65">
            <v>4.7619999999999996E-2</v>
          </cell>
          <cell r="S65">
            <v>15</v>
          </cell>
          <cell r="T65">
            <v>6.3619999999999996E-2</v>
          </cell>
          <cell r="V65">
            <v>0</v>
          </cell>
        </row>
        <row r="66">
          <cell r="F66">
            <v>61</v>
          </cell>
          <cell r="G66">
            <v>5.3695983964507921E-2</v>
          </cell>
          <cell r="H66">
            <v>5.2787173474364124E-2</v>
          </cell>
          <cell r="I66">
            <v>5.2160000000000005E-2</v>
          </cell>
          <cell r="L66">
            <v>5.2160000000000005E-2</v>
          </cell>
          <cell r="M66">
            <v>1.0043466666666667</v>
          </cell>
          <cell r="N66">
            <v>0.83217209840170558</v>
          </cell>
          <cell r="P66">
            <v>15.25</v>
          </cell>
          <cell r="Q66">
            <v>4.7800000000000002E-2</v>
          </cell>
          <cell r="S66">
            <v>15.25</v>
          </cell>
          <cell r="T66">
            <v>6.3380000000000006E-2</v>
          </cell>
          <cell r="V66">
            <v>1</v>
          </cell>
        </row>
        <row r="67">
          <cell r="F67">
            <v>62</v>
          </cell>
          <cell r="G67">
            <v>5.4060641370788698E-2</v>
          </cell>
          <cell r="H67">
            <v>5.3177247379890602E-2</v>
          </cell>
          <cell r="I67">
            <v>5.2169999999999994E-2</v>
          </cell>
          <cell r="L67">
            <v>5.2169999999999994E-2</v>
          </cell>
          <cell r="M67">
            <v>1.0043474999999999</v>
          </cell>
          <cell r="N67">
            <v>0.82857057828808001</v>
          </cell>
          <cell r="P67">
            <v>15.5</v>
          </cell>
          <cell r="Q67">
            <v>4.7960000000000003E-2</v>
          </cell>
          <cell r="S67">
            <v>15.5</v>
          </cell>
          <cell r="T67">
            <v>6.3120000000000009E-2</v>
          </cell>
          <cell r="V67">
            <v>2</v>
          </cell>
        </row>
        <row r="68">
          <cell r="F68">
            <v>63</v>
          </cell>
          <cell r="G68">
            <v>5.4423658915854656E-2</v>
          </cell>
          <cell r="H68">
            <v>5.3570721532631538E-2</v>
          </cell>
          <cell r="I68">
            <v>5.3339999999999999E-2</v>
          </cell>
          <cell r="L68">
            <v>5.3339999999999999E-2</v>
          </cell>
          <cell r="M68">
            <v>1.004445</v>
          </cell>
          <cell r="N68">
            <v>0.82498396051972056</v>
          </cell>
          <cell r="P68">
            <v>15.75</v>
          </cell>
          <cell r="Q68">
            <v>4.8120000000000003E-2</v>
          </cell>
          <cell r="S68">
            <v>15.75</v>
          </cell>
          <cell r="T68">
            <v>6.2820000000000001E-2</v>
          </cell>
          <cell r="V68">
            <v>3</v>
          </cell>
        </row>
        <row r="69">
          <cell r="F69">
            <v>64</v>
          </cell>
          <cell r="G69">
            <v>5.4723640965617548E-2</v>
          </cell>
          <cell r="H69">
            <v>5.3893572119495303E-2</v>
          </cell>
          <cell r="I69">
            <v>5.3319999999999999E-2</v>
          </cell>
          <cell r="L69">
            <v>5.3319999999999999E-2</v>
          </cell>
          <cell r="M69">
            <v>1.0044433333333334</v>
          </cell>
          <cell r="N69">
            <v>0.82133313473581981</v>
          </cell>
          <cell r="P69">
            <v>16</v>
          </cell>
          <cell r="Q69">
            <v>4.8280000000000003E-2</v>
          </cell>
          <cell r="S69">
            <v>16</v>
          </cell>
          <cell r="T69">
            <v>6.2480000000000001E-2</v>
          </cell>
          <cell r="V69">
            <v>4</v>
          </cell>
        </row>
        <row r="70">
          <cell r="F70">
            <v>65</v>
          </cell>
          <cell r="G70">
            <v>5.5027076706219979E-2</v>
          </cell>
          <cell r="H70">
            <v>5.4223175556612269E-2</v>
          </cell>
          <cell r="I70">
            <v>5.3339999999999999E-2</v>
          </cell>
          <cell r="L70">
            <v>5.3339999999999999E-2</v>
          </cell>
          <cell r="M70">
            <v>1.004445</v>
          </cell>
          <cell r="N70">
            <v>0.81769982186068546</v>
          </cell>
          <cell r="P70">
            <v>16.25</v>
          </cell>
          <cell r="Q70">
            <v>4.8430000000000001E-2</v>
          </cell>
          <cell r="S70">
            <v>16.25</v>
          </cell>
          <cell r="T70">
            <v>6.2110000000000005E-2</v>
          </cell>
          <cell r="V70">
            <v>5</v>
          </cell>
        </row>
        <row r="71">
          <cell r="F71">
            <v>66</v>
          </cell>
          <cell r="G71">
            <v>5.5327146865611798E-2</v>
          </cell>
          <cell r="H71">
            <v>5.454607810881118E-2</v>
          </cell>
          <cell r="I71">
            <v>5.4299999999999994E-2</v>
          </cell>
          <cell r="L71">
            <v>5.4299999999999994E-2</v>
          </cell>
          <cell r="M71">
            <v>1.0045249999999999</v>
          </cell>
          <cell r="N71">
            <v>0.81408123078982464</v>
          </cell>
          <cell r="P71">
            <v>16.5</v>
          </cell>
          <cell r="Q71">
            <v>4.8570000000000002E-2</v>
          </cell>
          <cell r="S71">
            <v>16.5</v>
          </cell>
          <cell r="T71">
            <v>6.1790000000000005E-2</v>
          </cell>
          <cell r="V71">
            <v>0</v>
          </cell>
        </row>
        <row r="72">
          <cell r="F72">
            <v>67</v>
          </cell>
          <cell r="G72">
            <v>5.5574380165177573E-2</v>
          </cell>
          <cell r="H72">
            <v>5.481516356897842E-2</v>
          </cell>
          <cell r="I72">
            <v>5.4299999999999994E-2</v>
          </cell>
          <cell r="L72">
            <v>5.4299999999999994E-2</v>
          </cell>
          <cell r="M72">
            <v>1.0045249999999999</v>
          </cell>
          <cell r="N72">
            <v>0.81041410695584948</v>
          </cell>
          <cell r="P72">
            <v>16.75</v>
          </cell>
          <cell r="Q72">
            <v>4.87E-2</v>
          </cell>
          <cell r="S72">
            <v>16.75</v>
          </cell>
          <cell r="T72">
            <v>6.1399999999999996E-2</v>
          </cell>
          <cell r="V72">
            <v>1</v>
          </cell>
        </row>
        <row r="73">
          <cell r="F73">
            <v>68</v>
          </cell>
          <cell r="G73">
            <v>5.5823348466534473E-2</v>
          </cell>
          <cell r="H73">
            <v>5.5084266887368116E-2</v>
          </cell>
          <cell r="I73">
            <v>5.4299999999999994E-2</v>
          </cell>
          <cell r="L73">
            <v>5.4299999999999994E-2</v>
          </cell>
          <cell r="M73">
            <v>1.0045249999999999</v>
          </cell>
          <cell r="N73">
            <v>0.80676350210880721</v>
          </cell>
          <cell r="P73">
            <v>17</v>
          </cell>
          <cell r="Q73">
            <v>4.8840000000000001E-2</v>
          </cell>
          <cell r="S73">
            <v>17</v>
          </cell>
          <cell r="T73">
            <v>6.0990000000000003E-2</v>
          </cell>
          <cell r="V73">
            <v>2</v>
          </cell>
        </row>
        <row r="74">
          <cell r="F74">
            <v>69</v>
          </cell>
          <cell r="G74">
            <v>5.6074052391461571E-2</v>
          </cell>
          <cell r="H74">
            <v>5.5353388065165099E-2</v>
          </cell>
          <cell r="I74">
            <v>5.5099999999999996E-2</v>
          </cell>
          <cell r="L74">
            <v>5.5099999999999996E-2</v>
          </cell>
          <cell r="M74">
            <v>1.0045916666666668</v>
          </cell>
          <cell r="N74">
            <v>0.80312934183699491</v>
          </cell>
          <cell r="P74">
            <v>17.25</v>
          </cell>
          <cell r="Q74">
            <v>4.8979999999999996E-2</v>
          </cell>
          <cell r="S74">
            <v>17.25</v>
          </cell>
          <cell r="T74">
            <v>6.0579999999999995E-2</v>
          </cell>
          <cell r="V74">
            <v>3</v>
          </cell>
        </row>
        <row r="75">
          <cell r="F75">
            <v>70</v>
          </cell>
          <cell r="G75">
            <v>5.6277014467457587E-2</v>
          </cell>
          <cell r="H75">
            <v>5.5572049022123871E-2</v>
          </cell>
          <cell r="I75">
            <v>5.5099999999999996E-2</v>
          </cell>
          <cell r="L75">
            <v>5.5099999999999996E-2</v>
          </cell>
          <cell r="M75">
            <v>1.0045916666666668</v>
          </cell>
          <cell r="N75">
            <v>0.79945849491451237</v>
          </cell>
          <cell r="P75">
            <v>17.5</v>
          </cell>
          <cell r="Q75">
            <v>4.9100000000000005E-2</v>
          </cell>
          <cell r="S75">
            <v>17.5</v>
          </cell>
          <cell r="T75">
            <v>6.0139999999999999E-2</v>
          </cell>
          <cell r="V75">
            <v>4</v>
          </cell>
        </row>
        <row r="76">
          <cell r="F76">
            <v>71</v>
          </cell>
          <cell r="G76">
            <v>5.6479996578532088E-2</v>
          </cell>
          <cell r="H76">
            <v>5.5794085965190199E-2</v>
          </cell>
          <cell r="I76">
            <v>5.5099999999999996E-2</v>
          </cell>
          <cell r="L76">
            <v>5.5099999999999996E-2</v>
          </cell>
          <cell r="M76">
            <v>1.0045916666666668</v>
          </cell>
          <cell r="N76">
            <v>0.79580442625728098</v>
          </cell>
          <cell r="P76">
            <v>17.75</v>
          </cell>
          <cell r="Q76">
            <v>4.922E-2</v>
          </cell>
          <cell r="S76">
            <v>17.75</v>
          </cell>
          <cell r="T76">
            <v>5.9729999999999998E-2</v>
          </cell>
          <cell r="V76">
            <v>5</v>
          </cell>
        </row>
        <row r="77">
          <cell r="F77">
            <v>72</v>
          </cell>
          <cell r="G77">
            <v>5.6686410527471587E-2</v>
          </cell>
          <cell r="H77">
            <v>5.6019499444762033E-2</v>
          </cell>
          <cell r="I77">
            <v>5.5750000000000001E-2</v>
          </cell>
          <cell r="L77">
            <v>5.5750000000000001E-2</v>
          </cell>
          <cell r="M77">
            <v>1.0046458333333332</v>
          </cell>
          <cell r="N77">
            <v>0.79216705917722552</v>
          </cell>
          <cell r="P77">
            <v>18</v>
          </cell>
          <cell r="Q77">
            <v>4.9340000000000002E-2</v>
          </cell>
          <cell r="S77">
            <v>18</v>
          </cell>
          <cell r="T77">
            <v>5.9310000000000002E-2</v>
          </cell>
          <cell r="V77">
            <v>0</v>
          </cell>
        </row>
        <row r="78">
          <cell r="F78">
            <v>73</v>
          </cell>
          <cell r="G78">
            <v>5.6850184573391971E-2</v>
          </cell>
          <cell r="H78">
            <v>5.6201176281930998E-2</v>
          </cell>
          <cell r="I78">
            <v>5.5759999999999997E-2</v>
          </cell>
          <cell r="L78">
            <v>5.5759999999999997E-2</v>
          </cell>
          <cell r="M78">
            <v>1.0046466666666667</v>
          </cell>
          <cell r="N78">
            <v>0.78850380193075564</v>
          </cell>
          <cell r="P78">
            <v>18.25</v>
          </cell>
          <cell r="Q78">
            <v>4.9450000000000001E-2</v>
          </cell>
          <cell r="S78">
            <v>18.25</v>
          </cell>
          <cell r="T78">
            <v>5.8890000000000005E-2</v>
          </cell>
          <cell r="V78">
            <v>1</v>
          </cell>
        </row>
        <row r="79">
          <cell r="F79">
            <v>74</v>
          </cell>
          <cell r="G79">
            <v>5.7013971524790819E-2</v>
          </cell>
          <cell r="H79">
            <v>5.6379496572267485E-2</v>
          </cell>
          <cell r="I79">
            <v>5.577E-2</v>
          </cell>
          <cell r="L79">
            <v>5.577E-2</v>
          </cell>
          <cell r="M79">
            <v>1.0046474999999999</v>
          </cell>
          <cell r="N79">
            <v>0.78485683384283256</v>
          </cell>
          <cell r="P79">
            <v>18.5</v>
          </cell>
          <cell r="Q79">
            <v>4.9550000000000004E-2</v>
          </cell>
          <cell r="S79">
            <v>18.5</v>
          </cell>
          <cell r="T79">
            <v>5.8499999999999996E-2</v>
          </cell>
          <cell r="V79">
            <v>2</v>
          </cell>
        </row>
        <row r="80">
          <cell r="F80">
            <v>75</v>
          </cell>
          <cell r="G80">
            <v>5.7177771382673548E-2</v>
          </cell>
          <cell r="H80">
            <v>5.6561189232972708E-2</v>
          </cell>
          <cell r="I80">
            <v>5.6289999999999993E-2</v>
          </cell>
          <cell r="L80">
            <v>5.6289999999999993E-2</v>
          </cell>
          <cell r="M80">
            <v>1.0046908333333333</v>
          </cell>
          <cell r="N80">
            <v>0.78122608560996032</v>
          </cell>
          <cell r="P80">
            <v>18.75</v>
          </cell>
          <cell r="Q80">
            <v>4.965E-2</v>
          </cell>
          <cell r="S80">
            <v>18.75</v>
          </cell>
          <cell r="T80">
            <v>5.8120000000000005E-2</v>
          </cell>
          <cell r="V80">
            <v>3</v>
          </cell>
        </row>
        <row r="81">
          <cell r="F81">
            <v>76</v>
          </cell>
          <cell r="G81">
            <v>5.7309157313500503E-2</v>
          </cell>
          <cell r="H81">
            <v>5.6702505981282236E-2</v>
          </cell>
          <cell r="I81">
            <v>5.6289999999999993E-2</v>
          </cell>
          <cell r="L81">
            <v>5.6289999999999993E-2</v>
          </cell>
          <cell r="M81">
            <v>1.0046908333333333</v>
          </cell>
          <cell r="N81">
            <v>0.77757859402183627</v>
          </cell>
          <cell r="P81">
            <v>19</v>
          </cell>
          <cell r="Q81">
            <v>4.9749999999999996E-2</v>
          </cell>
          <cell r="S81">
            <v>19</v>
          </cell>
          <cell r="T81">
            <v>5.774E-2</v>
          </cell>
          <cell r="V81">
            <v>4</v>
          </cell>
        </row>
        <row r="82">
          <cell r="F82">
            <v>77</v>
          </cell>
          <cell r="G82">
            <v>5.7440551635562276E-2</v>
          </cell>
          <cell r="H82">
            <v>5.6847192454283935E-2</v>
          </cell>
          <cell r="I82">
            <v>5.6309999999999999E-2</v>
          </cell>
          <cell r="L82">
            <v>5.6309999999999999E-2</v>
          </cell>
          <cell r="M82">
            <v>1.0046925</v>
          </cell>
          <cell r="N82">
            <v>0.77394813232445769</v>
          </cell>
          <cell r="P82">
            <v>19.25</v>
          </cell>
          <cell r="Q82">
            <v>4.9850000000000005E-2</v>
          </cell>
          <cell r="S82">
            <v>19.25</v>
          </cell>
          <cell r="T82">
            <v>5.7370000000000004E-2</v>
          </cell>
          <cell r="V82">
            <v>5</v>
          </cell>
        </row>
        <row r="83">
          <cell r="F83">
            <v>78</v>
          </cell>
          <cell r="G83">
            <v>5.7568541079573432E-2</v>
          </cell>
          <cell r="H83">
            <v>5.6988518931525789E-2</v>
          </cell>
          <cell r="I83">
            <v>5.6710000000000003E-2</v>
          </cell>
          <cell r="L83">
            <v>5.6710000000000003E-2</v>
          </cell>
          <cell r="M83">
            <v>1.0047258333333333</v>
          </cell>
          <cell r="N83">
            <v>0.77033334311190504</v>
          </cell>
          <cell r="P83">
            <v>19.5</v>
          </cell>
          <cell r="Q83">
            <v>4.9930000000000002E-2</v>
          </cell>
          <cell r="S83">
            <v>19.5</v>
          </cell>
          <cell r="T83">
            <v>5.7069999999999996E-2</v>
          </cell>
          <cell r="V83">
            <v>0</v>
          </cell>
        </row>
        <row r="84">
          <cell r="F84">
            <v>79</v>
          </cell>
          <cell r="G84">
            <v>5.767605533353537E-2</v>
          </cell>
          <cell r="H84">
            <v>5.7106291191257874E-2</v>
          </cell>
          <cell r="I84">
            <v>5.672E-2</v>
          </cell>
          <cell r="L84">
            <v>5.672E-2</v>
          </cell>
          <cell r="M84">
            <v>1.0047266666666668</v>
          </cell>
          <cell r="N84">
            <v>0.76670999943955365</v>
          </cell>
          <cell r="P84">
            <v>19.75</v>
          </cell>
          <cell r="Q84">
            <v>0.05</v>
          </cell>
          <cell r="S84">
            <v>19.75</v>
          </cell>
          <cell r="T84">
            <v>5.6799999999999996E-2</v>
          </cell>
          <cell r="V84">
            <v>1</v>
          </cell>
        </row>
        <row r="85">
          <cell r="F85">
            <v>80</v>
          </cell>
          <cell r="G85">
            <v>5.778186845304889E-2</v>
          </cell>
          <cell r="H85">
            <v>5.72207017555737E-2</v>
          </cell>
          <cell r="I85">
            <v>5.6730000000000003E-2</v>
          </cell>
          <cell r="L85">
            <v>5.6730000000000003E-2</v>
          </cell>
          <cell r="M85">
            <v>1.0047275</v>
          </cell>
          <cell r="N85">
            <v>0.76310306561607488</v>
          </cell>
          <cell r="P85">
            <v>20</v>
          </cell>
          <cell r="Q85">
            <v>5.0069999999999996E-2</v>
          </cell>
          <cell r="S85">
            <v>20</v>
          </cell>
          <cell r="T85">
            <v>5.6550000000000003E-2</v>
          </cell>
          <cell r="V85">
            <v>2</v>
          </cell>
        </row>
        <row r="86">
          <cell r="F86">
            <v>81</v>
          </cell>
          <cell r="G86">
            <v>5.7887686926087145E-2</v>
          </cell>
          <cell r="H86">
            <v>5.7331750342676457E-2</v>
          </cell>
          <cell r="I86">
            <v>5.7060000000000007E-2</v>
          </cell>
          <cell r="L86">
            <v>5.7060000000000007E-2</v>
          </cell>
          <cell r="M86">
            <v>1.0047550000000001</v>
          </cell>
          <cell r="N86">
            <v>0.75951247041220116</v>
          </cell>
          <cell r="P86">
            <v>20.25</v>
          </cell>
          <cell r="Q86">
            <v>5.0130000000000001E-2</v>
          </cell>
          <cell r="S86">
            <v>20.25</v>
          </cell>
          <cell r="T86">
            <v>5.636E-2</v>
          </cell>
          <cell r="V86">
            <v>3</v>
          </cell>
        </row>
        <row r="87">
          <cell r="F87">
            <v>82</v>
          </cell>
          <cell r="G87">
            <v>5.7979853619372079E-2</v>
          </cell>
          <cell r="H87">
            <v>5.7425973386278528E-2</v>
          </cell>
          <cell r="I87">
            <v>5.7060000000000007E-2</v>
          </cell>
          <cell r="L87">
            <v>5.7060000000000007E-2</v>
          </cell>
          <cell r="M87">
            <v>1.0047550000000001</v>
          </cell>
          <cell r="N87">
            <v>0.75591807994207649</v>
          </cell>
          <cell r="P87">
            <v>20.5</v>
          </cell>
          <cell r="Q87">
            <v>5.0179999999999995E-2</v>
          </cell>
          <cell r="S87">
            <v>20.5</v>
          </cell>
          <cell r="T87">
            <v>5.6270000000000001E-2</v>
          </cell>
          <cell r="V87">
            <v>4</v>
          </cell>
        </row>
        <row r="88">
          <cell r="F88">
            <v>83</v>
          </cell>
          <cell r="G88">
            <v>5.8072024440530168E-2</v>
          </cell>
          <cell r="H88">
            <v>5.7520198618013829E-2</v>
          </cell>
          <cell r="I88">
            <v>5.7060000000000007E-2</v>
          </cell>
          <cell r="L88">
            <v>5.7060000000000007E-2</v>
          </cell>
          <cell r="M88">
            <v>1.0047550000000001</v>
          </cell>
          <cell r="N88">
            <v>0.75234069991398544</v>
          </cell>
          <cell r="P88">
            <v>20.75</v>
          </cell>
          <cell r="Q88">
            <v>5.0220000000000001E-2</v>
          </cell>
          <cell r="S88">
            <v>20.75</v>
          </cell>
          <cell r="T88">
            <v>5.6189999999999997E-2</v>
          </cell>
          <cell r="V88">
            <v>5</v>
          </cell>
        </row>
        <row r="89">
          <cell r="F89">
            <v>84</v>
          </cell>
          <cell r="G89">
            <v>5.8165906333250028E-2</v>
          </cell>
          <cell r="H89">
            <v>5.7617791302929433E-2</v>
          </cell>
          <cell r="I89">
            <v>5.7340000000000002E-2</v>
          </cell>
          <cell r="L89">
            <v>5.7340000000000002E-2</v>
          </cell>
          <cell r="M89">
            <v>1.0047783333333333</v>
          </cell>
          <cell r="N89">
            <v>0.74878024982606251</v>
          </cell>
          <cell r="P89">
            <v>21</v>
          </cell>
          <cell r="Q89">
            <v>5.0270000000000002E-2</v>
          </cell>
          <cell r="S89">
            <v>21</v>
          </cell>
          <cell r="T89">
            <v>5.6120000000000003E-2</v>
          </cell>
          <cell r="V89">
            <v>0</v>
          </cell>
        </row>
        <row r="90">
          <cell r="F90">
            <v>85</v>
          </cell>
          <cell r="G90">
            <v>5.8254669383084767E-2</v>
          </cell>
          <cell r="H90">
            <v>5.770528826542165E-2</v>
          </cell>
          <cell r="I90">
            <v>5.7340000000000002E-2</v>
          </cell>
          <cell r="L90">
            <v>5.7340000000000002E-2</v>
          </cell>
          <cell r="M90">
            <v>1.0047783333333333</v>
          </cell>
          <cell r="N90">
            <v>0.74521934339686446</v>
          </cell>
          <cell r="P90">
            <v>21.25</v>
          </cell>
          <cell r="Q90">
            <v>5.0309999999999994E-2</v>
          </cell>
          <cell r="S90">
            <v>21.25</v>
          </cell>
          <cell r="T90">
            <v>5.6079999999999998E-2</v>
          </cell>
          <cell r="V90">
            <v>1</v>
          </cell>
        </row>
        <row r="91">
          <cell r="F91">
            <v>86</v>
          </cell>
          <cell r="G91">
            <v>5.8345143316371306E-2</v>
          </cell>
          <cell r="H91">
            <v>5.7792787114665067E-2</v>
          </cell>
          <cell r="I91">
            <v>5.7350000000000005E-2</v>
          </cell>
          <cell r="L91">
            <v>5.7350000000000005E-2</v>
          </cell>
          <cell r="M91">
            <v>1.0047791666666666</v>
          </cell>
          <cell r="N91">
            <v>0.74167537124791816</v>
          </cell>
          <cell r="P91">
            <v>21.5</v>
          </cell>
          <cell r="Q91">
            <v>5.0349999999999999E-2</v>
          </cell>
          <cell r="S91">
            <v>21.5</v>
          </cell>
          <cell r="T91">
            <v>5.604E-2</v>
          </cell>
          <cell r="V91">
            <v>2</v>
          </cell>
        </row>
        <row r="92">
          <cell r="F92">
            <v>87</v>
          </cell>
          <cell r="G92">
            <v>5.8433914022581579E-2</v>
          </cell>
          <cell r="H92">
            <v>5.7880287778132811E-2</v>
          </cell>
          <cell r="I92">
            <v>5.7599999999999998E-2</v>
          </cell>
          <cell r="L92">
            <v>5.7599999999999998E-2</v>
          </cell>
          <cell r="M92">
            <v>1.0047999999999999</v>
          </cell>
          <cell r="N92">
            <v>0.73814764064865157</v>
          </cell>
          <cell r="P92">
            <v>21.75</v>
          </cell>
          <cell r="Q92">
            <v>5.0380000000000001E-2</v>
          </cell>
          <cell r="S92">
            <v>21.75</v>
          </cell>
          <cell r="T92">
            <v>5.6029999999999996E-2</v>
          </cell>
          <cell r="V92">
            <v>3</v>
          </cell>
        </row>
        <row r="93">
          <cell r="F93">
            <v>88</v>
          </cell>
          <cell r="G93">
            <v>5.8527808218169497E-2</v>
          </cell>
          <cell r="H93">
            <v>5.7967788514168284E-2</v>
          </cell>
          <cell r="I93">
            <v>5.7599999999999998E-2</v>
          </cell>
          <cell r="L93">
            <v>5.7599999999999998E-2</v>
          </cell>
          <cell r="M93">
            <v>1.0047999999999999</v>
          </cell>
          <cell r="N93">
            <v>0.73462145765192244</v>
          </cell>
          <cell r="P93">
            <v>22</v>
          </cell>
          <cell r="Q93">
            <v>5.0410000000000003E-2</v>
          </cell>
          <cell r="S93">
            <v>22</v>
          </cell>
          <cell r="T93">
            <v>5.6029999999999996E-2</v>
          </cell>
          <cell r="V93">
            <v>4</v>
          </cell>
        </row>
        <row r="94">
          <cell r="F94">
            <v>89</v>
          </cell>
          <cell r="G94">
            <v>5.8623413941746527E-2</v>
          </cell>
          <cell r="H94">
            <v>5.8058656622489657E-2</v>
          </cell>
          <cell r="I94">
            <v>5.7610000000000001E-2</v>
          </cell>
          <cell r="L94">
            <v>5.7610000000000001E-2</v>
          </cell>
          <cell r="M94">
            <v>1.0048008333333334</v>
          </cell>
          <cell r="N94">
            <v>0.73111211947842603</v>
          </cell>
          <cell r="P94">
            <v>22.25</v>
          </cell>
          <cell r="Q94">
            <v>5.0439999999999999E-2</v>
          </cell>
          <cell r="S94">
            <v>22.25</v>
          </cell>
          <cell r="T94">
            <v>5.6029999999999996E-2</v>
          </cell>
          <cell r="V94">
            <v>5</v>
          </cell>
        </row>
        <row r="95">
          <cell r="F95">
            <v>90</v>
          </cell>
          <cell r="G95">
            <v>5.8713902057500267E-2</v>
          </cell>
          <cell r="H95">
            <v>5.8146161132150098E-2</v>
          </cell>
          <cell r="I95">
            <v>5.7859999999999995E-2</v>
          </cell>
          <cell r="L95">
            <v>5.7859999999999995E-2</v>
          </cell>
          <cell r="M95">
            <v>1.0048216666666667</v>
          </cell>
          <cell r="N95">
            <v>0.7276189422067153</v>
          </cell>
          <cell r="P95">
            <v>22.5</v>
          </cell>
          <cell r="Q95">
            <v>5.0469999999999994E-2</v>
          </cell>
          <cell r="S95">
            <v>22.5</v>
          </cell>
          <cell r="T95">
            <v>5.6050000000000003E-2</v>
          </cell>
          <cell r="V95">
            <v>0</v>
          </cell>
        </row>
        <row r="96">
          <cell r="F96">
            <v>91</v>
          </cell>
          <cell r="G96">
            <v>5.8812929087436849E-2</v>
          </cell>
          <cell r="H96">
            <v>5.8243762396946508E-2</v>
          </cell>
          <cell r="I96">
            <v>5.7869999999999998E-2</v>
          </cell>
          <cell r="L96">
            <v>5.7869999999999998E-2</v>
          </cell>
          <cell r="M96">
            <v>1.0048225</v>
          </cell>
          <cell r="N96">
            <v>0.72412744106172933</v>
          </cell>
          <cell r="P96">
            <v>22.75</v>
          </cell>
          <cell r="Q96">
            <v>5.0499999999999996E-2</v>
          </cell>
          <cell r="S96">
            <v>22.75</v>
          </cell>
          <cell r="T96">
            <v>5.6070000000000002E-2</v>
          </cell>
          <cell r="V96">
            <v>1</v>
          </cell>
        </row>
        <row r="97">
          <cell r="F97">
            <v>92</v>
          </cell>
          <cell r="G97">
            <v>5.891196079858263E-2</v>
          </cell>
          <cell r="H97">
            <v>5.8341365928175293E-2</v>
          </cell>
          <cell r="I97">
            <v>5.7869999999999998E-2</v>
          </cell>
          <cell r="L97">
            <v>5.7869999999999998E-2</v>
          </cell>
          <cell r="M97">
            <v>1.0048225</v>
          </cell>
          <cell r="N97">
            <v>0.72065209632719152</v>
          </cell>
          <cell r="P97">
            <v>23</v>
          </cell>
          <cell r="Q97">
            <v>5.0529999999999999E-2</v>
          </cell>
          <cell r="S97">
            <v>23</v>
          </cell>
          <cell r="T97">
            <v>5.6059999999999999E-2</v>
          </cell>
          <cell r="V97">
            <v>2</v>
          </cell>
        </row>
        <row r="98">
          <cell r="F98">
            <v>93</v>
          </cell>
          <cell r="G98">
            <v>5.9007582222437183E-2</v>
          </cell>
          <cell r="H98">
            <v>5.8432240366927957E-2</v>
          </cell>
          <cell r="I98">
            <v>5.8150000000000007E-2</v>
          </cell>
          <cell r="L98">
            <v>5.8150000000000007E-2</v>
          </cell>
          <cell r="M98">
            <v>1.0048458333333334</v>
          </cell>
          <cell r="N98">
            <v>0.71719343100616428</v>
          </cell>
          <cell r="P98">
            <v>23.25</v>
          </cell>
          <cell r="Q98">
            <v>5.0560000000000001E-2</v>
          </cell>
          <cell r="S98">
            <v>23.25</v>
          </cell>
          <cell r="T98">
            <v>5.6050000000000003E-2</v>
          </cell>
          <cell r="V98">
            <v>3</v>
          </cell>
        </row>
        <row r="99">
          <cell r="F99">
            <v>94</v>
          </cell>
          <cell r="G99">
            <v>5.9111743692078722E-2</v>
          </cell>
          <cell r="H99">
            <v>5.8529846164641519E-2</v>
          </cell>
          <cell r="I99">
            <v>5.8159999999999996E-2</v>
          </cell>
          <cell r="L99">
            <v>5.8159999999999996E-2</v>
          </cell>
          <cell r="M99">
            <v>1.0048466666666667</v>
          </cell>
          <cell r="N99">
            <v>0.71373479116398209</v>
          </cell>
          <cell r="P99">
            <v>23.5</v>
          </cell>
          <cell r="Q99">
            <v>5.058E-2</v>
          </cell>
          <cell r="S99">
            <v>23.5</v>
          </cell>
          <cell r="T99">
            <v>5.604E-2</v>
          </cell>
          <cell r="V99">
            <v>4</v>
          </cell>
        </row>
        <row r="100">
          <cell r="F100">
            <v>95</v>
          </cell>
          <cell r="G100">
            <v>5.9210787394545772E-2</v>
          </cell>
          <cell r="H100">
            <v>5.8627454228839859E-2</v>
          </cell>
          <cell r="I100">
            <v>5.8139999999999997E-2</v>
          </cell>
          <cell r="L100">
            <v>5.8139999999999997E-2</v>
          </cell>
          <cell r="M100">
            <v>1.004845</v>
          </cell>
          <cell r="N100">
            <v>0.71029224143383274</v>
          </cell>
          <cell r="P100">
            <v>23.75</v>
          </cell>
          <cell r="Q100">
            <v>5.0599999999999999E-2</v>
          </cell>
          <cell r="S100">
            <v>23.75</v>
          </cell>
          <cell r="T100">
            <v>5.6009999999999997E-2</v>
          </cell>
          <cell r="V100">
            <v>5</v>
          </cell>
        </row>
        <row r="101">
          <cell r="F101">
            <v>96</v>
          </cell>
          <cell r="G101">
            <v>5.9316666965373965E-2</v>
          </cell>
          <cell r="H101">
            <v>5.8725064802421123E-2</v>
          </cell>
          <cell r="I101">
            <v>5.8440000000000006E-2</v>
          </cell>
          <cell r="L101">
            <v>5.8440000000000006E-2</v>
          </cell>
          <cell r="M101">
            <v>1.0048699999999999</v>
          </cell>
          <cell r="N101">
            <v>0.70686746854871418</v>
          </cell>
          <cell r="P101">
            <v>24</v>
          </cell>
          <cell r="Q101">
            <v>5.0629999999999994E-2</v>
          </cell>
          <cell r="S101">
            <v>24</v>
          </cell>
          <cell r="T101">
            <v>5.595E-2</v>
          </cell>
          <cell r="V101">
            <v>0</v>
          </cell>
        </row>
        <row r="102">
          <cell r="F102">
            <v>97</v>
          </cell>
          <cell r="G102">
            <v>5.9425964906638651E-2</v>
          </cell>
          <cell r="H102">
            <v>5.8832772932224664E-2</v>
          </cell>
          <cell r="I102">
            <v>5.8449999999999995E-2</v>
          </cell>
          <cell r="L102">
            <v>5.8449999999999995E-2</v>
          </cell>
          <cell r="M102">
            <v>1.0048708333333334</v>
          </cell>
          <cell r="N102">
            <v>0.70344170743351297</v>
          </cell>
          <cell r="P102">
            <v>24.25</v>
          </cell>
          <cell r="Q102">
            <v>5.0659999999999997E-2</v>
          </cell>
          <cell r="S102">
            <v>24.25</v>
          </cell>
          <cell r="T102">
            <v>5.586E-2</v>
          </cell>
          <cell r="V102">
            <v>1</v>
          </cell>
        </row>
        <row r="103">
          <cell r="F103">
            <v>98</v>
          </cell>
          <cell r="G103">
            <v>5.9536976427786659E-2</v>
          </cell>
          <cell r="H103">
            <v>5.893038593424027E-2</v>
          </cell>
          <cell r="I103">
            <v>5.8430000000000003E-2</v>
          </cell>
          <cell r="L103">
            <v>5.8430000000000003E-2</v>
          </cell>
          <cell r="M103">
            <v>1.0048691666666667</v>
          </cell>
          <cell r="N103">
            <v>0.70003196838749215</v>
          </cell>
          <cell r="P103">
            <v>24.5</v>
          </cell>
          <cell r="Q103">
            <v>5.0679999999999996E-2</v>
          </cell>
          <cell r="S103">
            <v>24.5</v>
          </cell>
          <cell r="T103">
            <v>5.5789999999999999E-2</v>
          </cell>
          <cell r="V103">
            <v>2</v>
          </cell>
        </row>
        <row r="104">
          <cell r="F104">
            <v>99</v>
          </cell>
          <cell r="G104">
            <v>5.9646286152594374E-2</v>
          </cell>
          <cell r="H104">
            <v>5.9041465654184222E-2</v>
          </cell>
          <cell r="I104">
            <v>5.8760000000000007E-2</v>
          </cell>
          <cell r="L104">
            <v>5.8760000000000007E-2</v>
          </cell>
          <cell r="M104">
            <v>1.0048966666666668</v>
          </cell>
          <cell r="N104">
            <v>0.69663991254665036</v>
          </cell>
          <cell r="P104">
            <v>24.75</v>
          </cell>
          <cell r="Q104">
            <v>5.0709999999999998E-2</v>
          </cell>
          <cell r="S104">
            <v>24.75</v>
          </cell>
          <cell r="T104">
            <v>5.5660000000000001E-2</v>
          </cell>
          <cell r="V104">
            <v>3</v>
          </cell>
        </row>
        <row r="105">
          <cell r="F105">
            <v>100</v>
          </cell>
          <cell r="G105">
            <v>5.9764138729263561E-2</v>
          </cell>
          <cell r="H105">
            <v>5.9149179322007583E-2</v>
          </cell>
          <cell r="I105">
            <v>5.8739999999999994E-2</v>
          </cell>
          <cell r="L105">
            <v>5.8739999999999994E-2</v>
          </cell>
          <cell r="M105">
            <v>1.0048950000000001</v>
          </cell>
          <cell r="N105">
            <v>0.69324532129006655</v>
          </cell>
          <cell r="P105">
            <v>25</v>
          </cell>
          <cell r="Q105">
            <v>5.0730000000000004E-2</v>
          </cell>
          <cell r="S105">
            <v>25</v>
          </cell>
          <cell r="T105">
            <v>5.5460000000000002E-2</v>
          </cell>
          <cell r="V105">
            <v>4</v>
          </cell>
        </row>
        <row r="106">
          <cell r="F106">
            <v>101</v>
          </cell>
          <cell r="G106">
            <v>5.988712257167883E-2</v>
          </cell>
          <cell r="H106">
            <v>5.9270360614958051E-2</v>
          </cell>
          <cell r="I106">
            <v>5.8760000000000007E-2</v>
          </cell>
          <cell r="L106">
            <v>5.8760000000000007E-2</v>
          </cell>
          <cell r="M106">
            <v>1.0048966666666668</v>
          </cell>
          <cell r="N106">
            <v>0.68986841539669963</v>
          </cell>
          <cell r="P106">
            <v>25.25</v>
          </cell>
          <cell r="Q106">
            <v>5.076E-2</v>
          </cell>
          <cell r="S106">
            <v>25.25</v>
          </cell>
          <cell r="T106">
            <v>5.5460000000000002E-2</v>
          </cell>
          <cell r="V106">
            <v>5</v>
          </cell>
        </row>
        <row r="107">
          <cell r="F107">
            <v>102</v>
          </cell>
          <cell r="G107">
            <v>6.0003280720886565E-2</v>
          </cell>
          <cell r="H107">
            <v>5.9374714114968086E-2</v>
          </cell>
          <cell r="I107">
            <v>5.9080000000000001E-2</v>
          </cell>
          <cell r="L107">
            <v>5.9080000000000001E-2</v>
          </cell>
          <cell r="M107">
            <v>1.0049233333333334</v>
          </cell>
          <cell r="N107">
            <v>0.68650682033313493</v>
          </cell>
          <cell r="P107">
            <v>25.5</v>
          </cell>
          <cell r="Q107">
            <v>5.0780000000000006E-2</v>
          </cell>
          <cell r="S107">
            <v>25.5</v>
          </cell>
          <cell r="T107">
            <v>5.5460000000000002E-2</v>
          </cell>
          <cell r="V107">
            <v>0</v>
          </cell>
        </row>
        <row r="108">
          <cell r="F108">
            <v>103</v>
          </cell>
          <cell r="G108">
            <v>6.0136524928484647E-2</v>
          </cell>
          <cell r="H108">
            <v>5.9499264963308818E-2</v>
          </cell>
          <cell r="I108">
            <v>5.91E-2</v>
          </cell>
          <cell r="L108">
            <v>5.91E-2</v>
          </cell>
          <cell r="M108">
            <v>1.0049250000000001</v>
          </cell>
          <cell r="N108">
            <v>0.68314347727999303</v>
          </cell>
          <cell r="P108">
            <v>25.75</v>
          </cell>
          <cell r="Q108">
            <v>5.0799999999999998E-2</v>
          </cell>
          <cell r="S108">
            <v>25.75</v>
          </cell>
          <cell r="T108">
            <v>5.5460000000000002E-2</v>
          </cell>
          <cell r="V108">
            <v>1</v>
          </cell>
        </row>
        <row r="109">
          <cell r="F109">
            <v>104</v>
          </cell>
          <cell r="G109">
            <v>6.0266360800062202E-2</v>
          </cell>
          <cell r="H109">
            <v>5.9620453089735292E-2</v>
          </cell>
          <cell r="I109">
            <v>5.9069999999999998E-2</v>
          </cell>
          <cell r="L109">
            <v>5.9069999999999998E-2</v>
          </cell>
          <cell r="M109">
            <v>1.0049224999999999</v>
          </cell>
          <cell r="N109">
            <v>0.67979548451873817</v>
          </cell>
          <cell r="P109">
            <v>26</v>
          </cell>
          <cell r="Q109">
            <v>5.083E-2</v>
          </cell>
          <cell r="S109">
            <v>26</v>
          </cell>
          <cell r="T109">
            <v>5.5460000000000002E-2</v>
          </cell>
          <cell r="V109">
            <v>2</v>
          </cell>
        </row>
        <row r="110">
          <cell r="F110">
            <v>105</v>
          </cell>
          <cell r="G110">
            <v>6.0401330613243154E-2</v>
          </cell>
          <cell r="H110">
            <v>5.9745011581197716E-2</v>
          </cell>
          <cell r="I110">
            <v>5.9450000000000003E-2</v>
          </cell>
          <cell r="L110">
            <v>5.9450000000000003E-2</v>
          </cell>
          <cell r="M110">
            <v>1.0049541666666666</v>
          </cell>
          <cell r="N110">
            <v>0.67646558268795676</v>
          </cell>
          <cell r="P110">
            <v>26.25</v>
          </cell>
          <cell r="Q110">
            <v>5.0849999999999999E-2</v>
          </cell>
          <cell r="S110">
            <v>26.25</v>
          </cell>
          <cell r="T110">
            <v>5.5460000000000002E-2</v>
          </cell>
          <cell r="V110">
            <v>3</v>
          </cell>
        </row>
        <row r="111">
          <cell r="F111">
            <v>106</v>
          </cell>
          <cell r="G111">
            <v>6.0553390382490857E-2</v>
          </cell>
          <cell r="H111">
            <v>5.9883035741068902E-2</v>
          </cell>
          <cell r="I111">
            <v>5.9459999999999999E-2</v>
          </cell>
          <cell r="L111">
            <v>5.9459999999999999E-2</v>
          </cell>
          <cell r="M111">
            <v>1.004955</v>
          </cell>
          <cell r="N111">
            <v>0.67313078061233989</v>
          </cell>
          <cell r="P111">
            <v>26.5</v>
          </cell>
          <cell r="Q111">
            <v>5.0869999999999999E-2</v>
          </cell>
          <cell r="S111">
            <v>26.5</v>
          </cell>
          <cell r="T111">
            <v>5.5460000000000002E-2</v>
          </cell>
          <cell r="V111">
            <v>4</v>
          </cell>
        </row>
        <row r="112">
          <cell r="F112">
            <v>107</v>
          </cell>
          <cell r="G112">
            <v>6.0698626602174066E-2</v>
          </cell>
          <cell r="H112">
            <v>6.0017697924474867E-2</v>
          </cell>
          <cell r="I112">
            <v>5.944E-2</v>
          </cell>
          <cell r="L112">
            <v>5.944E-2</v>
          </cell>
          <cell r="M112">
            <v>1.0049533333333334</v>
          </cell>
          <cell r="N112">
            <v>0.66981186283200722</v>
          </cell>
          <cell r="P112">
            <v>26.75</v>
          </cell>
          <cell r="Q112">
            <v>5.0890000000000005E-2</v>
          </cell>
          <cell r="S112">
            <v>26.75</v>
          </cell>
          <cell r="T112">
            <v>5.5460000000000002E-2</v>
          </cell>
          <cell r="V112">
            <v>5</v>
          </cell>
        </row>
        <row r="113">
          <cell r="F113">
            <v>108</v>
          </cell>
          <cell r="G113">
            <v>6.0848999653610125E-2</v>
          </cell>
          <cell r="H113">
            <v>6.0159098141493672E-2</v>
          </cell>
          <cell r="I113">
            <v>5.9859999999999997E-2</v>
          </cell>
          <cell r="L113">
            <v>5.9859999999999997E-2</v>
          </cell>
          <cell r="M113">
            <v>1.0049883333333334</v>
          </cell>
          <cell r="N113">
            <v>0.66651041457846194</v>
          </cell>
          <cell r="P113">
            <v>27</v>
          </cell>
          <cell r="Q113">
            <v>5.0910000000000004E-2</v>
          </cell>
          <cell r="S113">
            <v>27</v>
          </cell>
          <cell r="T113">
            <v>5.5460000000000002E-2</v>
          </cell>
          <cell r="V113">
            <v>0</v>
          </cell>
        </row>
        <row r="114">
          <cell r="F114">
            <v>109</v>
          </cell>
          <cell r="G114">
            <v>6.1019884638978894E-2</v>
          </cell>
          <cell r="H114">
            <v>6.0320698389515925E-2</v>
          </cell>
          <cell r="I114">
            <v>5.9859999999999997E-2</v>
          </cell>
          <cell r="L114">
            <v>5.9859999999999997E-2</v>
          </cell>
          <cell r="M114">
            <v>1.0049883333333334</v>
          </cell>
          <cell r="N114">
            <v>0.66320214123062315</v>
          </cell>
          <cell r="P114">
            <v>27.25</v>
          </cell>
          <cell r="Q114">
            <v>5.0930000000000003E-2</v>
          </cell>
          <cell r="S114">
            <v>27.25</v>
          </cell>
          <cell r="T114">
            <v>5.5460000000000002E-2</v>
          </cell>
          <cell r="V114">
            <v>1</v>
          </cell>
        </row>
        <row r="115">
          <cell r="F115">
            <v>110</v>
          </cell>
          <cell r="G115">
            <v>6.1192492785631103E-2</v>
          </cell>
          <cell r="H115">
            <v>6.0472204651966344E-2</v>
          </cell>
          <cell r="I115">
            <v>5.9859999999999997E-2</v>
          </cell>
          <cell r="L115">
            <v>5.9859999999999997E-2</v>
          </cell>
          <cell r="M115">
            <v>1.0049883333333334</v>
          </cell>
          <cell r="N115">
            <v>0.65991028874029034</v>
          </cell>
          <cell r="P115">
            <v>27.5</v>
          </cell>
          <cell r="Q115">
            <v>5.0949999999999995E-2</v>
          </cell>
          <cell r="S115">
            <v>27.5</v>
          </cell>
          <cell r="T115">
            <v>5.5460000000000002E-2</v>
          </cell>
          <cell r="V115">
            <v>2</v>
          </cell>
        </row>
        <row r="116">
          <cell r="F116">
            <v>111</v>
          </cell>
          <cell r="G116">
            <v>6.1363406253348352E-2</v>
          </cell>
          <cell r="H116">
            <v>6.0627083499161571E-2</v>
          </cell>
          <cell r="I116">
            <v>6.0339999999999998E-2</v>
          </cell>
          <cell r="L116">
            <v>6.0339999999999998E-2</v>
          </cell>
          <cell r="M116">
            <v>1.0050283333333334</v>
          </cell>
          <cell r="N116">
            <v>0.65663477560133232</v>
          </cell>
          <cell r="P116">
            <v>27.75</v>
          </cell>
          <cell r="Q116">
            <v>5.0959999999999998E-2</v>
          </cell>
          <cell r="S116">
            <v>27.75</v>
          </cell>
          <cell r="T116">
            <v>5.5460000000000002E-2</v>
          </cell>
          <cell r="V116">
            <v>3</v>
          </cell>
        </row>
        <row r="117">
          <cell r="F117">
            <v>112</v>
          </cell>
          <cell r="G117">
            <v>6.1563383632535995E-2</v>
          </cell>
          <cell r="H117">
            <v>6.0802163644780194E-2</v>
          </cell>
          <cell r="I117">
            <v>6.0309999999999996E-2</v>
          </cell>
          <cell r="L117">
            <v>6.0309999999999996E-2</v>
          </cell>
          <cell r="M117">
            <v>1.0050258333333333</v>
          </cell>
          <cell r="N117">
            <v>0.65334951644945227</v>
          </cell>
          <cell r="P117">
            <v>28</v>
          </cell>
          <cell r="Q117">
            <v>5.0990000000000001E-2</v>
          </cell>
          <cell r="S117">
            <v>28</v>
          </cell>
          <cell r="T117">
            <v>5.5460000000000002E-2</v>
          </cell>
          <cell r="V117">
            <v>4</v>
          </cell>
        </row>
        <row r="118">
          <cell r="F118">
            <v>113</v>
          </cell>
          <cell r="G118">
            <v>6.1765090287894342E-2</v>
          </cell>
          <cell r="H118">
            <v>6.0990720092470418E-2</v>
          </cell>
          <cell r="I118">
            <v>6.0319999999999999E-2</v>
          </cell>
          <cell r="L118">
            <v>6.0319999999999999E-2</v>
          </cell>
          <cell r="M118">
            <v>1.0050266666666667</v>
          </cell>
          <cell r="N118">
            <v>0.65008231110091097</v>
          </cell>
          <cell r="P118">
            <v>28.25</v>
          </cell>
          <cell r="Q118">
            <v>5.0999999999999997E-2</v>
          </cell>
          <cell r="S118">
            <v>28.25</v>
          </cell>
          <cell r="T118">
            <v>5.5460000000000002E-2</v>
          </cell>
          <cell r="V118">
            <v>5</v>
          </cell>
        </row>
        <row r="119">
          <cell r="F119">
            <v>114</v>
          </cell>
          <cell r="G119">
            <v>6.1965106967023509E-2</v>
          </cell>
          <cell r="H119">
            <v>6.1172550673155079E-2</v>
          </cell>
          <cell r="I119">
            <v>6.0860000000000004E-2</v>
          </cell>
          <cell r="L119">
            <v>6.0860000000000004E-2</v>
          </cell>
          <cell r="M119">
            <v>1.0050716666666666</v>
          </cell>
          <cell r="N119">
            <v>0.64683090773801455</v>
          </cell>
          <cell r="P119">
            <v>28.5</v>
          </cell>
          <cell r="Q119">
            <v>5.1020000000000003E-2</v>
          </cell>
          <cell r="S119">
            <v>28.5</v>
          </cell>
          <cell r="T119">
            <v>5.5460000000000002E-2</v>
          </cell>
          <cell r="V119">
            <v>0</v>
          </cell>
        </row>
        <row r="120">
          <cell r="F120">
            <v>115</v>
          </cell>
          <cell r="G120">
            <v>6.2190778597504437E-2</v>
          </cell>
          <cell r="H120">
            <v>6.1391420816573117E-2</v>
          </cell>
          <cell r="I120">
            <v>6.087E-2</v>
          </cell>
          <cell r="L120">
            <v>6.087E-2</v>
          </cell>
          <cell r="M120">
            <v>1.0050725</v>
          </cell>
          <cell r="N120">
            <v>0.64356695068644987</v>
          </cell>
          <cell r="P120">
            <v>28.75</v>
          </cell>
          <cell r="Q120">
            <v>5.1029999999999999E-2</v>
          </cell>
          <cell r="S120">
            <v>28.75</v>
          </cell>
          <cell r="T120">
            <v>5.5460000000000002E-2</v>
          </cell>
          <cell r="V120">
            <v>1</v>
          </cell>
        </row>
        <row r="121">
          <cell r="F121">
            <v>116</v>
          </cell>
          <cell r="G121">
            <v>6.2411345281697894E-2</v>
          </cell>
          <cell r="H121">
            <v>6.1600200339186451E-2</v>
          </cell>
          <cell r="I121">
            <v>6.0860000000000004E-2</v>
          </cell>
          <cell r="L121">
            <v>6.0860000000000004E-2</v>
          </cell>
          <cell r="M121">
            <v>1.0050716666666666</v>
          </cell>
          <cell r="N121">
            <v>0.64031893289931807</v>
          </cell>
          <cell r="P121">
            <v>29</v>
          </cell>
          <cell r="Q121">
            <v>5.1040000000000002E-2</v>
          </cell>
          <cell r="S121">
            <v>29</v>
          </cell>
          <cell r="T121">
            <v>5.5460000000000002E-2</v>
          </cell>
          <cell r="V121">
            <v>2</v>
          </cell>
        </row>
        <row r="122">
          <cell r="F122">
            <v>117</v>
          </cell>
          <cell r="G122">
            <v>6.2635355747147514E-2</v>
          </cell>
          <cell r="H122">
            <v>6.1812358354967678E-2</v>
          </cell>
          <cell r="I122">
            <v>6.1509999999999995E-2</v>
          </cell>
          <cell r="L122">
            <v>6.1509999999999995E-2</v>
          </cell>
          <cell r="M122">
            <v>1.0051258333333333</v>
          </cell>
          <cell r="N122">
            <v>0.63708783575896055</v>
          </cell>
          <cell r="P122">
            <v>29.25</v>
          </cell>
          <cell r="Q122">
            <v>5.1050000000000005E-2</v>
          </cell>
          <cell r="S122">
            <v>29.25</v>
          </cell>
          <cell r="T122">
            <v>5.5460000000000002E-2</v>
          </cell>
          <cell r="V122">
            <v>3</v>
          </cell>
        </row>
        <row r="123">
          <cell r="F123">
            <v>118</v>
          </cell>
          <cell r="G123">
            <v>6.2852538081846987E-2</v>
          </cell>
          <cell r="H123">
            <v>6.2037986346827445E-2</v>
          </cell>
          <cell r="I123">
            <v>6.1490000000000003E-2</v>
          </cell>
          <cell r="L123">
            <v>6.1490000000000003E-2</v>
          </cell>
          <cell r="M123">
            <v>1.0051241666666666</v>
          </cell>
          <cell r="N123">
            <v>0.63383888328306548</v>
          </cell>
          <cell r="P123">
            <v>29.5</v>
          </cell>
          <cell r="Q123">
            <v>5.1060000000000001E-2</v>
          </cell>
          <cell r="S123">
            <v>29.5</v>
          </cell>
          <cell r="T123">
            <v>5.5460000000000002E-2</v>
          </cell>
          <cell r="V123">
            <v>4</v>
          </cell>
        </row>
        <row r="124">
          <cell r="F124">
            <v>119</v>
          </cell>
          <cell r="G124">
            <v>6.3068033364600762E-2</v>
          </cell>
          <cell r="H124">
            <v>6.2263627246156972E-2</v>
          </cell>
          <cell r="I124">
            <v>6.1490000000000003E-2</v>
          </cell>
          <cell r="L124">
            <v>6.1490000000000003E-2</v>
          </cell>
          <cell r="M124">
            <v>1.0051241666666666</v>
          </cell>
          <cell r="N124">
            <v>0.63060754512061001</v>
          </cell>
          <cell r="P124">
            <v>29.75</v>
          </cell>
          <cell r="Q124">
            <v>5.1070000000000004E-2</v>
          </cell>
          <cell r="S124">
            <v>29.75</v>
          </cell>
          <cell r="T124">
            <v>5.5460000000000002E-2</v>
          </cell>
          <cell r="V124">
            <v>5</v>
          </cell>
        </row>
        <row r="125">
          <cell r="F125">
            <v>120</v>
          </cell>
          <cell r="G125">
            <v>6.328697207637779E-2</v>
          </cell>
          <cell r="H125">
            <v>6.2492648641236492E-2</v>
          </cell>
          <cell r="I125">
            <v>6.2179999999999999E-2</v>
          </cell>
          <cell r="L125">
            <v>6.2179999999999999E-2</v>
          </cell>
          <cell r="M125">
            <v>1.0051816666666666</v>
          </cell>
          <cell r="N125">
            <v>0.6273926804604838</v>
          </cell>
          <cell r="P125">
            <v>30</v>
          </cell>
          <cell r="Q125">
            <v>5.1070000000000004E-2</v>
          </cell>
          <cell r="S125">
            <v>30</v>
          </cell>
          <cell r="T125">
            <v>5.5460000000000002E-2</v>
          </cell>
          <cell r="V125">
            <v>0</v>
          </cell>
        </row>
        <row r="126">
          <cell r="F126">
            <v>121</v>
          </cell>
          <cell r="G126">
            <v>6.3471710650154112E-2</v>
          </cell>
          <cell r="H126">
            <v>6.2694726175246629E-2</v>
          </cell>
          <cell r="I126">
            <v>6.216E-2</v>
          </cell>
          <cell r="L126">
            <v>6.216E-2</v>
          </cell>
          <cell r="M126">
            <v>1.00518</v>
          </cell>
          <cell r="N126">
            <v>0.62415849917061472</v>
          </cell>
          <cell r="V126">
            <v>1</v>
          </cell>
        </row>
        <row r="127">
          <cell r="F127">
            <v>122</v>
          </cell>
          <cell r="G127">
            <v>6.3656466071033257E-2</v>
          </cell>
          <cell r="H127">
            <v>6.2893445964110839E-2</v>
          </cell>
          <cell r="I127">
            <v>6.2169999999999996E-2</v>
          </cell>
          <cell r="L127">
            <v>6.2169999999999996E-2</v>
          </cell>
          <cell r="M127">
            <v>1.0051808333333334</v>
          </cell>
          <cell r="N127">
            <v>0.6209420195095553</v>
          </cell>
          <cell r="V127">
            <v>2</v>
          </cell>
        </row>
        <row r="128">
          <cell r="F128">
            <v>123</v>
          </cell>
          <cell r="G128">
            <v>6.3841237881026913E-2</v>
          </cell>
          <cell r="H128">
            <v>6.3095543602228688E-2</v>
          </cell>
          <cell r="I128">
            <v>6.2780000000000002E-2</v>
          </cell>
          <cell r="L128">
            <v>6.2780000000000002E-2</v>
          </cell>
          <cell r="M128">
            <v>1.0052316666666667</v>
          </cell>
          <cell r="N128">
            <v>0.61774160322020522</v>
          </cell>
          <cell r="V128">
            <v>3</v>
          </cell>
        </row>
        <row r="129">
          <cell r="F129">
            <v>124</v>
          </cell>
          <cell r="G129">
            <v>6.3988376721706874E-2</v>
          </cell>
          <cell r="H129">
            <v>6.3257221578691514E-2</v>
          </cell>
          <cell r="I129">
            <v>6.275E-2</v>
          </cell>
          <cell r="L129">
            <v>6.275E-2</v>
          </cell>
          <cell r="M129">
            <v>1.0052291666666666</v>
          </cell>
          <cell r="N129">
            <v>0.61452660486574917</v>
          </cell>
          <cell r="V129">
            <v>4</v>
          </cell>
        </row>
        <row r="130">
          <cell r="F130">
            <v>125</v>
          </cell>
          <cell r="G130">
            <v>6.4138948504386395E-2</v>
          </cell>
          <cell r="H130">
            <v>6.3422274824310065E-2</v>
          </cell>
          <cell r="I130">
            <v>6.2770000000000006E-2</v>
          </cell>
          <cell r="L130">
            <v>6.2770000000000006E-2</v>
          </cell>
          <cell r="M130">
            <v>1.0052308333333333</v>
          </cell>
          <cell r="N130">
            <v>0.61132985914397553</v>
          </cell>
          <cell r="V130">
            <v>5</v>
          </cell>
        </row>
        <row r="131">
          <cell r="F131">
            <v>126</v>
          </cell>
          <cell r="G131">
            <v>6.4286108691947952E-2</v>
          </cell>
          <cell r="H131">
            <v>6.3583965936045317E-2</v>
          </cell>
          <cell r="I131">
            <v>6.3259999999999997E-2</v>
          </cell>
          <cell r="L131">
            <v>6.3259999999999997E-2</v>
          </cell>
          <cell r="M131">
            <v>1.0052716666666666</v>
          </cell>
          <cell r="N131">
            <v>0.60814873447207451</v>
          </cell>
          <cell r="V131">
            <v>0</v>
          </cell>
        </row>
        <row r="132">
          <cell r="F132">
            <v>127</v>
          </cell>
          <cell r="G132">
            <v>6.4400760261492884E-2</v>
          </cell>
          <cell r="H132">
            <v>6.3711971293392899E-2</v>
          </cell>
          <cell r="I132">
            <v>6.3240000000000005E-2</v>
          </cell>
          <cell r="L132">
            <v>6.3240000000000005E-2</v>
          </cell>
          <cell r="M132">
            <v>1.0052700000000001</v>
          </cell>
          <cell r="N132">
            <v>0.60495958917116066</v>
          </cell>
          <cell r="V132">
            <v>1</v>
          </cell>
        </row>
        <row r="133">
          <cell r="F133">
            <v>128</v>
          </cell>
          <cell r="G133">
            <v>6.451884101961225E-2</v>
          </cell>
          <cell r="H133">
            <v>6.384334956894655E-2</v>
          </cell>
          <cell r="I133">
            <v>6.3250000000000001E-2</v>
          </cell>
          <cell r="L133">
            <v>6.3250000000000001E-2</v>
          </cell>
          <cell r="M133">
            <v>1.0052708333333333</v>
          </cell>
          <cell r="N133">
            <v>0.60178816553877124</v>
          </cell>
          <cell r="V133">
            <v>2</v>
          </cell>
        </row>
        <row r="134">
          <cell r="F134">
            <v>129</v>
          </cell>
          <cell r="G134">
            <v>6.4638639845692847E-2</v>
          </cell>
          <cell r="H134">
            <v>6.3971363203152443E-2</v>
          </cell>
          <cell r="I134">
            <v>6.3640000000000002E-2</v>
          </cell>
          <cell r="L134">
            <v>6.3640000000000002E-2</v>
          </cell>
          <cell r="M134">
            <v>1.0053033333333334</v>
          </cell>
          <cell r="N134">
            <v>0.59863287144552713</v>
          </cell>
          <cell r="V134">
            <v>3</v>
          </cell>
        </row>
        <row r="135">
          <cell r="F135">
            <v>130</v>
          </cell>
          <cell r="G135">
            <v>6.4727635546220519E-2</v>
          </cell>
          <cell r="H135">
            <v>6.4069057737747848E-2</v>
          </cell>
          <cell r="I135">
            <v>6.3630000000000006E-2</v>
          </cell>
          <cell r="L135">
            <v>6.3630000000000006E-2</v>
          </cell>
          <cell r="M135">
            <v>1.0053025</v>
          </cell>
          <cell r="N135">
            <v>0.59547486971977981</v>
          </cell>
          <cell r="V135">
            <v>4</v>
          </cell>
        </row>
        <row r="136">
          <cell r="F136">
            <v>131</v>
          </cell>
          <cell r="G136">
            <v>6.4818346687629536E-2</v>
          </cell>
          <cell r="H136">
            <v>6.4170123562654169E-2</v>
          </cell>
          <cell r="I136">
            <v>6.3630000000000006E-2</v>
          </cell>
          <cell r="L136">
            <v>6.3630000000000006E-2</v>
          </cell>
          <cell r="M136">
            <v>1.0053025</v>
          </cell>
          <cell r="N136">
            <v>0.59233401858622636</v>
          </cell>
          <cell r="V136">
            <v>5</v>
          </cell>
        </row>
        <row r="137">
          <cell r="F137">
            <v>132</v>
          </cell>
          <cell r="G137">
            <v>6.491419663280773E-2</v>
          </cell>
          <cell r="H137">
            <v>6.4277929790095278E-2</v>
          </cell>
          <cell r="I137">
            <v>6.3930000000000001E-2</v>
          </cell>
          <cell r="L137">
            <v>6.3930000000000001E-2</v>
          </cell>
          <cell r="M137">
            <v>1.0053274999999999</v>
          </cell>
          <cell r="N137">
            <v>0.58920973397184073</v>
          </cell>
          <cell r="V137">
            <v>0</v>
          </cell>
        </row>
        <row r="138">
          <cell r="F138">
            <v>133</v>
          </cell>
          <cell r="G138">
            <v>6.4982662354894583E-2</v>
          </cell>
          <cell r="H138">
            <v>6.4355415644526737E-2</v>
          </cell>
          <cell r="I138">
            <v>6.3930000000000001E-2</v>
          </cell>
          <cell r="L138">
            <v>6.3930000000000001E-2</v>
          </cell>
          <cell r="M138">
            <v>1.0053274999999999</v>
          </cell>
          <cell r="N138">
            <v>0.58608735359556041</v>
          </cell>
          <cell r="V138">
            <v>1</v>
          </cell>
        </row>
        <row r="139">
          <cell r="F139">
            <v>134</v>
          </cell>
          <cell r="G139">
            <v>6.5052842046882553E-2</v>
          </cell>
          <cell r="H139">
            <v>6.4432902976233386E-2</v>
          </cell>
          <cell r="I139">
            <v>6.3949999999999993E-2</v>
          </cell>
          <cell r="L139">
            <v>6.3949999999999993E-2</v>
          </cell>
          <cell r="M139">
            <v>1.0053291666666666</v>
          </cell>
          <cell r="N139">
            <v>0.58298151955015698</v>
          </cell>
          <cell r="V139">
            <v>2</v>
          </cell>
        </row>
        <row r="140">
          <cell r="F140">
            <v>135</v>
          </cell>
          <cell r="G140">
            <v>6.5119600497340002E-2</v>
          </cell>
          <cell r="H140">
            <v>6.4513760729847824E-2</v>
          </cell>
          <cell r="I140">
            <v>6.4160000000000009E-2</v>
          </cell>
          <cell r="L140">
            <v>6.4160000000000009E-2</v>
          </cell>
          <cell r="M140">
            <v>1.0053466666666666</v>
          </cell>
          <cell r="N140">
            <v>0.57989118278854634</v>
          </cell>
          <cell r="V140">
            <v>3</v>
          </cell>
        </row>
        <row r="141">
          <cell r="F141">
            <v>136</v>
          </cell>
          <cell r="G141">
            <v>6.5169242137051775E-2</v>
          </cell>
          <cell r="H141">
            <v>6.4571035114415309E-2</v>
          </cell>
          <cell r="I141">
            <v>6.4160000000000009E-2</v>
          </cell>
          <cell r="L141">
            <v>6.4160000000000009E-2</v>
          </cell>
          <cell r="M141">
            <v>1.0053466666666666</v>
          </cell>
          <cell r="N141">
            <v>0.57680718702856693</v>
          </cell>
          <cell r="V141">
            <v>4</v>
          </cell>
        </row>
        <row r="142">
          <cell r="F142">
            <v>137</v>
          </cell>
          <cell r="G142">
            <v>6.5218884970056124E-2</v>
          </cell>
          <cell r="H142">
            <v>6.4631679434975275E-2</v>
          </cell>
          <cell r="I142">
            <v>6.4189999999999997E-2</v>
          </cell>
          <cell r="L142">
            <v>6.4189999999999997E-2</v>
          </cell>
          <cell r="M142">
            <v>1.0053491666666667</v>
          </cell>
          <cell r="N142">
            <v>0.57373959267307495</v>
          </cell>
          <cell r="V142">
            <v>5</v>
          </cell>
        </row>
        <row r="143">
          <cell r="F143">
            <v>138</v>
          </cell>
          <cell r="G143">
            <v>6.5265105155492886E-2</v>
          </cell>
          <cell r="H143">
            <v>6.4682216997125508E-2</v>
          </cell>
          <cell r="I143">
            <v>6.4329999999999998E-2</v>
          </cell>
          <cell r="L143">
            <v>6.4329999999999998E-2</v>
          </cell>
          <cell r="M143">
            <v>1.0053608333333333</v>
          </cell>
          <cell r="N143">
            <v>0.57068689336597811</v>
          </cell>
          <cell r="V143">
            <v>0</v>
          </cell>
        </row>
        <row r="144">
          <cell r="F144">
            <v>139</v>
          </cell>
          <cell r="G144">
            <v>6.5299342698815543E-2</v>
          </cell>
          <cell r="H144">
            <v>6.4722647080357021E-2</v>
          </cell>
          <cell r="I144">
            <v>6.4340000000000008E-2</v>
          </cell>
          <cell r="L144">
            <v>6.4340000000000008E-2</v>
          </cell>
          <cell r="M144">
            <v>1.0053616666666667</v>
          </cell>
          <cell r="N144">
            <v>0.56764384929720402</v>
          </cell>
          <cell r="V144">
            <v>1</v>
          </cell>
        </row>
        <row r="145">
          <cell r="F145">
            <v>140</v>
          </cell>
          <cell r="G145">
            <v>6.5331868877215094E-2</v>
          </cell>
          <cell r="H145">
            <v>6.4759708327899901E-2</v>
          </cell>
          <cell r="I145">
            <v>6.4340000000000008E-2</v>
          </cell>
          <cell r="L145">
            <v>6.4340000000000008E-2</v>
          </cell>
          <cell r="M145">
            <v>1.0053616666666667</v>
          </cell>
          <cell r="N145">
            <v>0.56461656348929556</v>
          </cell>
          <cell r="V145">
            <v>2</v>
          </cell>
        </row>
        <row r="146">
          <cell r="F146">
            <v>141</v>
          </cell>
          <cell r="G146">
            <v>6.5367819430039553E-2</v>
          </cell>
          <cell r="H146">
            <v>6.4800139148400326E-2</v>
          </cell>
          <cell r="I146">
            <v>6.4450000000000007E-2</v>
          </cell>
          <cell r="L146">
            <v>6.4450000000000007E-2</v>
          </cell>
          <cell r="M146">
            <v>1.0053708333333333</v>
          </cell>
          <cell r="N146">
            <v>0.56160542241610789</v>
          </cell>
          <cell r="V146">
            <v>3</v>
          </cell>
        </row>
        <row r="147">
          <cell r="F147">
            <v>142</v>
          </cell>
          <cell r="G147">
            <v>6.5393498609191081E-2</v>
          </cell>
          <cell r="H147">
            <v>6.4827093051076368E-2</v>
          </cell>
          <cell r="I147">
            <v>6.4450000000000007E-2</v>
          </cell>
          <cell r="L147">
            <v>6.4450000000000007E-2</v>
          </cell>
          <cell r="M147">
            <v>1.0053708333333333</v>
          </cell>
          <cell r="N147">
            <v>0.55860524673675926</v>
          </cell>
          <cell r="V147">
            <v>4</v>
          </cell>
        </row>
        <row r="148">
          <cell r="F148">
            <v>143</v>
          </cell>
          <cell r="G148">
            <v>6.5417466141056035E-2</v>
          </cell>
          <cell r="H148">
            <v>6.4854047132484993E-2</v>
          </cell>
          <cell r="I148">
            <v>6.4460000000000003E-2</v>
          </cell>
          <cell r="L148">
            <v>6.4460000000000003E-2</v>
          </cell>
          <cell r="M148">
            <v>1.0053716666666668</v>
          </cell>
          <cell r="N148">
            <v>0.55562109842065832</v>
          </cell>
          <cell r="V148">
            <v>5</v>
          </cell>
        </row>
        <row r="149">
          <cell r="F149">
            <v>144</v>
          </cell>
          <cell r="G149">
            <v>6.5444857901199249E-2</v>
          </cell>
          <cell r="H149">
            <v>6.4884370650009515E-2</v>
          </cell>
          <cell r="I149">
            <v>6.4530000000000004E-2</v>
          </cell>
          <cell r="L149">
            <v>6.4530000000000004E-2</v>
          </cell>
          <cell r="M149">
            <v>1.0053775</v>
          </cell>
          <cell r="N149">
            <v>0.55265243376395623</v>
          </cell>
          <cell r="V149">
            <v>0</v>
          </cell>
        </row>
        <row r="150">
          <cell r="F150">
            <v>145</v>
          </cell>
          <cell r="G150">
            <v>6.5465401874561735E-2</v>
          </cell>
          <cell r="H150">
            <v>6.4907955647182547E-2</v>
          </cell>
          <cell r="I150">
            <v>6.4530000000000004E-2</v>
          </cell>
          <cell r="L150">
            <v>6.4530000000000004E-2</v>
          </cell>
          <cell r="M150">
            <v>1.0053775</v>
          </cell>
          <cell r="N150">
            <v>0.54969644115166316</v>
          </cell>
          <cell r="V150">
            <v>1</v>
          </cell>
        </row>
        <row r="151">
          <cell r="F151">
            <v>146</v>
          </cell>
          <cell r="G151">
            <v>6.5489370081881493E-2</v>
          </cell>
          <cell r="H151">
            <v>6.4928171476339003E-2</v>
          </cell>
          <cell r="I151">
            <v>6.4549999999999996E-2</v>
          </cell>
          <cell r="L151">
            <v>6.4549999999999996E-2</v>
          </cell>
          <cell r="M151">
            <v>1.0053791666666667</v>
          </cell>
          <cell r="N151">
            <v>0.54675625936691752</v>
          </cell>
          <cell r="V151">
            <v>2</v>
          </cell>
        </row>
        <row r="152">
          <cell r="F152">
            <v>147</v>
          </cell>
          <cell r="G152">
            <v>6.5509914463927288E-2</v>
          </cell>
          <cell r="H152">
            <v>6.4951756688551576E-2</v>
          </cell>
          <cell r="I152">
            <v>6.4600000000000005E-2</v>
          </cell>
          <cell r="L152">
            <v>6.4600000000000005E-2</v>
          </cell>
          <cell r="M152">
            <v>1.0053833333333333</v>
          </cell>
          <cell r="N152">
            <v>0.54383090230493558</v>
          </cell>
          <cell r="V152">
            <v>3</v>
          </cell>
        </row>
        <row r="153">
          <cell r="F153">
            <v>148</v>
          </cell>
          <cell r="G153">
            <v>6.5528746923402714E-2</v>
          </cell>
          <cell r="H153">
            <v>6.4968603296631677E-2</v>
          </cell>
          <cell r="I153">
            <v>6.4589999999999995E-2</v>
          </cell>
          <cell r="L153">
            <v>6.4589999999999995E-2</v>
          </cell>
          <cell r="M153">
            <v>1.0053825000000001</v>
          </cell>
          <cell r="N153">
            <v>0.54091895526243949</v>
          </cell>
          <cell r="V153">
            <v>4</v>
          </cell>
        </row>
        <row r="154">
          <cell r="F154">
            <v>149</v>
          </cell>
          <cell r="G154">
            <v>6.5551003687793763E-2</v>
          </cell>
          <cell r="H154">
            <v>6.4995558003609233E-2</v>
          </cell>
          <cell r="I154">
            <v>6.4619999999999997E-2</v>
          </cell>
          <cell r="L154">
            <v>6.4619999999999997E-2</v>
          </cell>
          <cell r="M154">
            <v>1.005385</v>
          </cell>
          <cell r="N154">
            <v>0.53802304621618091</v>
          </cell>
          <cell r="V154">
            <v>5</v>
          </cell>
        </row>
        <row r="155">
          <cell r="F155">
            <v>150</v>
          </cell>
          <cell r="G155">
            <v>6.5568124417694218E-2</v>
          </cell>
          <cell r="H155">
            <v>6.5012404765290022E-2</v>
          </cell>
          <cell r="I155">
            <v>6.4649999999999999E-2</v>
          </cell>
          <cell r="L155">
            <v>6.4649999999999999E-2</v>
          </cell>
          <cell r="M155">
            <v>1.0053875000000001</v>
          </cell>
          <cell r="N155">
            <v>0.53514131026042855</v>
          </cell>
          <cell r="V155">
            <v>0</v>
          </cell>
        </row>
        <row r="156">
          <cell r="F156">
            <v>151</v>
          </cell>
          <cell r="G156">
            <v>6.558524524692988E-2</v>
          </cell>
          <cell r="H156">
            <v>6.5032620912817585E-2</v>
          </cell>
          <cell r="I156">
            <v>6.4669999999999991E-2</v>
          </cell>
          <cell r="L156">
            <v>6.4669999999999991E-2</v>
          </cell>
          <cell r="M156">
            <v>1.0053891666666666</v>
          </cell>
          <cell r="N156">
            <v>0.53227368577829792</v>
          </cell>
          <cell r="V156">
            <v>1</v>
          </cell>
        </row>
        <row r="157">
          <cell r="F157">
            <v>152</v>
          </cell>
          <cell r="G157">
            <v>6.5598942001140692E-2</v>
          </cell>
          <cell r="H157">
            <v>6.5049467758281132E-2</v>
          </cell>
          <cell r="I157">
            <v>6.4669999999999991E-2</v>
          </cell>
          <cell r="L157">
            <v>6.4669999999999991E-2</v>
          </cell>
          <cell r="M157">
            <v>1.0053891666666666</v>
          </cell>
          <cell r="N157">
            <v>0.52942055019653056</v>
          </cell>
          <cell r="V157">
            <v>2</v>
          </cell>
        </row>
        <row r="158">
          <cell r="F158">
            <v>153</v>
          </cell>
          <cell r="G158">
            <v>6.5614350951802791E-2</v>
          </cell>
          <cell r="H158">
            <v>6.5066314673563497E-2</v>
          </cell>
          <cell r="I158">
            <v>6.4710000000000004E-2</v>
          </cell>
          <cell r="L158">
            <v>6.4710000000000004E-2</v>
          </cell>
          <cell r="M158">
            <v>1.0053924999999999</v>
          </cell>
          <cell r="N158">
            <v>0.52658270821815822</v>
          </cell>
          <cell r="V158">
            <v>3</v>
          </cell>
        </row>
        <row r="159">
          <cell r="F159">
            <v>154</v>
          </cell>
          <cell r="G159">
            <v>6.5628047853599547E-2</v>
          </cell>
          <cell r="H159">
            <v>6.5079792216959476E-2</v>
          </cell>
          <cell r="I159">
            <v>6.472E-2</v>
          </cell>
          <cell r="L159">
            <v>6.472E-2</v>
          </cell>
          <cell r="M159">
            <v>1.0053933333333334</v>
          </cell>
          <cell r="N159">
            <v>0.52375834136236177</v>
          </cell>
          <cell r="V159">
            <v>4</v>
          </cell>
        </row>
        <row r="160">
          <cell r="F160">
            <v>155</v>
          </cell>
          <cell r="G160">
            <v>6.5638320589549437E-2</v>
          </cell>
          <cell r="H160">
            <v>6.5089900399640577E-2</v>
          </cell>
          <cell r="I160">
            <v>6.472E-2</v>
          </cell>
          <cell r="L160">
            <v>6.472E-2</v>
          </cell>
          <cell r="M160">
            <v>1.0053933333333334</v>
          </cell>
          <cell r="N160">
            <v>0.52094869141997002</v>
          </cell>
          <cell r="V160">
            <v>5</v>
          </cell>
        </row>
        <row r="161">
          <cell r="F161">
            <v>156</v>
          </cell>
          <cell r="G161">
            <v>6.5650305507760187E-2</v>
          </cell>
          <cell r="H161">
            <v>6.510337801006294E-2</v>
          </cell>
          <cell r="I161">
            <v>6.4750000000000002E-2</v>
          </cell>
          <cell r="L161">
            <v>6.4750000000000002E-2</v>
          </cell>
          <cell r="M161">
            <v>1.0053958333333333</v>
          </cell>
          <cell r="N161">
            <v>0.51815411356746277</v>
          </cell>
          <cell r="V161">
            <v>0</v>
          </cell>
        </row>
        <row r="162">
          <cell r="F162">
            <v>157</v>
          </cell>
          <cell r="G162">
            <v>6.5660578328857522E-2</v>
          </cell>
          <cell r="H162">
            <v>6.5116855631656811E-2</v>
          </cell>
          <cell r="I162">
            <v>6.4750000000000002E-2</v>
          </cell>
          <cell r="L162">
            <v>6.4750000000000002E-2</v>
          </cell>
          <cell r="M162">
            <v>1.0053958333333333</v>
          </cell>
          <cell r="N162">
            <v>0.51537324543065988</v>
          </cell>
          <cell r="V162">
            <v>1</v>
          </cell>
        </row>
        <row r="163">
          <cell r="F163">
            <v>158</v>
          </cell>
          <cell r="G163">
            <v>6.5674275491771628E-2</v>
          </cell>
          <cell r="H163">
            <v>6.5126963881366073E-2</v>
          </cell>
          <cell r="I163">
            <v>6.4759999999999998E-2</v>
          </cell>
          <cell r="L163">
            <v>6.4759999999999998E-2</v>
          </cell>
          <cell r="M163">
            <v>1.0053966666666667</v>
          </cell>
          <cell r="N163">
            <v>0.51260730186435022</v>
          </cell>
          <cell r="V163">
            <v>2</v>
          </cell>
        </row>
        <row r="164">
          <cell r="F164">
            <v>159</v>
          </cell>
          <cell r="G164">
            <v>6.5681124112964451E-2</v>
          </cell>
          <cell r="H164">
            <v>6.5137072147829933E-2</v>
          </cell>
          <cell r="I164">
            <v>6.479E-2</v>
          </cell>
          <cell r="L164">
            <v>6.479E-2</v>
          </cell>
          <cell r="M164">
            <v>1.0053991666666666</v>
          </cell>
          <cell r="N164">
            <v>0.50985578017069566</v>
          </cell>
          <cell r="V164">
            <v>3</v>
          </cell>
        </row>
        <row r="165">
          <cell r="F165">
            <v>160</v>
          </cell>
          <cell r="G165">
            <v>6.5686260583116329E-2</v>
          </cell>
          <cell r="H165">
            <v>6.5143810992140061E-2</v>
          </cell>
          <cell r="I165">
            <v>6.4780000000000004E-2</v>
          </cell>
          <cell r="L165">
            <v>6.4780000000000004E-2</v>
          </cell>
          <cell r="M165">
            <v>1.0053983333333334</v>
          </cell>
          <cell r="N165">
            <v>0.50711776682796372</v>
          </cell>
          <cell r="V165">
            <v>4</v>
          </cell>
        </row>
        <row r="166">
          <cell r="F166">
            <v>161</v>
          </cell>
          <cell r="G166">
            <v>6.5694821395085423E-2</v>
          </cell>
          <cell r="H166">
            <v>6.516065814480676E-2</v>
          </cell>
          <cell r="I166">
            <v>6.479E-2</v>
          </cell>
          <cell r="L166">
            <v>6.479E-2</v>
          </cell>
          <cell r="M166">
            <v>1.0053991666666666</v>
          </cell>
          <cell r="N166">
            <v>0.50439487516022374</v>
          </cell>
          <cell r="V166">
            <v>5</v>
          </cell>
        </row>
        <row r="167">
          <cell r="F167">
            <v>162</v>
          </cell>
          <cell r="G167">
            <v>6.569824573122629E-2</v>
          </cell>
          <cell r="H167">
            <v>6.5164027586511963E-2</v>
          </cell>
          <cell r="I167">
            <v>6.4809999999999993E-2</v>
          </cell>
          <cell r="L167">
            <v>6.4809999999999993E-2</v>
          </cell>
          <cell r="M167">
            <v>1.0054008333333333</v>
          </cell>
          <cell r="N167">
            <v>0.5016861878178307</v>
          </cell>
          <cell r="V167">
            <v>0</v>
          </cell>
        </row>
        <row r="168">
          <cell r="F168">
            <v>163</v>
          </cell>
          <cell r="G168">
            <v>6.5699957899296724E-2</v>
          </cell>
          <cell r="H168">
            <v>6.5167397025423845E-2</v>
          </cell>
          <cell r="I168">
            <v>6.4829999999999999E-2</v>
          </cell>
          <cell r="L168">
            <v>6.4829999999999999E-2</v>
          </cell>
          <cell r="M168">
            <v>1.0054025</v>
          </cell>
          <cell r="N168">
            <v>0.49899121940701663</v>
          </cell>
          <cell r="V168">
            <v>1</v>
          </cell>
        </row>
        <row r="169">
          <cell r="F169">
            <v>164</v>
          </cell>
          <cell r="G169">
            <v>6.5698245732645599E-2</v>
          </cell>
          <cell r="H169">
            <v>6.5167397025423845E-2</v>
          </cell>
          <cell r="I169">
            <v>6.480000000000001E-2</v>
          </cell>
          <cell r="L169">
            <v>6.480000000000001E-2</v>
          </cell>
          <cell r="M169">
            <v>1.0054000000000001</v>
          </cell>
          <cell r="N169">
            <v>0.4963099051444736</v>
          </cell>
          <cell r="V169">
            <v>2</v>
          </cell>
        </row>
        <row r="170">
          <cell r="F170">
            <v>165</v>
          </cell>
          <cell r="G170">
            <v>6.5699957902134898E-2</v>
          </cell>
          <cell r="H170">
            <v>6.5170766469920594E-2</v>
          </cell>
          <cell r="I170">
            <v>6.4820000000000003E-2</v>
          </cell>
          <cell r="L170">
            <v>6.4820000000000003E-2</v>
          </cell>
          <cell r="M170">
            <v>1.0054016666666667</v>
          </cell>
          <cell r="N170">
            <v>0.49364422632233296</v>
          </cell>
          <cell r="V170">
            <v>3</v>
          </cell>
        </row>
        <row r="171">
          <cell r="F171">
            <v>166</v>
          </cell>
          <cell r="G171">
            <v>6.5699957902134898E-2</v>
          </cell>
          <cell r="H171">
            <v>6.5170766469920594E-2</v>
          </cell>
          <cell r="I171">
            <v>6.4829999999999999E-2</v>
          </cell>
          <cell r="L171">
            <v>6.4829999999999999E-2</v>
          </cell>
          <cell r="M171">
            <v>1.0054025</v>
          </cell>
          <cell r="N171">
            <v>0.49099205092724096</v>
          </cell>
          <cell r="V171">
            <v>4</v>
          </cell>
        </row>
        <row r="172">
          <cell r="F172">
            <v>167</v>
          </cell>
          <cell r="G172">
            <v>6.5691397068878832E-2</v>
          </cell>
          <cell r="H172">
            <v>6.51673970310096E-2</v>
          </cell>
          <cell r="I172">
            <v>6.4809999999999993E-2</v>
          </cell>
          <cell r="L172">
            <v>6.4809999999999993E-2</v>
          </cell>
          <cell r="M172">
            <v>1.0054008333333333</v>
          </cell>
          <cell r="N172">
            <v>0.48835371995518312</v>
          </cell>
          <cell r="V172">
            <v>5</v>
          </cell>
        </row>
        <row r="173">
          <cell r="F173">
            <v>168</v>
          </cell>
          <cell r="G173">
            <v>6.5687972744091105E-2</v>
          </cell>
          <cell r="H173">
            <v>6.51673970310096E-2</v>
          </cell>
          <cell r="I173">
            <v>6.4820000000000003E-2</v>
          </cell>
          <cell r="L173">
            <v>6.4820000000000003E-2</v>
          </cell>
          <cell r="M173">
            <v>1.0054016666666667</v>
          </cell>
          <cell r="N173">
            <v>0.48573037117552598</v>
          </cell>
          <cell r="V173">
            <v>0</v>
          </cell>
        </row>
        <row r="174">
          <cell r="F174">
            <v>169</v>
          </cell>
          <cell r="G174">
            <v>6.5675987637136224E-2</v>
          </cell>
          <cell r="H174">
            <v>6.51673970310096E-2</v>
          </cell>
          <cell r="I174">
            <v>6.4820000000000003E-2</v>
          </cell>
          <cell r="L174">
            <v>6.4820000000000003E-2</v>
          </cell>
          <cell r="M174">
            <v>1.0054016666666667</v>
          </cell>
          <cell r="N174">
            <v>0.48312071411809804</v>
          </cell>
          <cell r="V174">
            <v>1</v>
          </cell>
        </row>
        <row r="175">
          <cell r="F175">
            <v>170</v>
          </cell>
          <cell r="G175">
            <v>6.5665714747920934E-2</v>
          </cell>
          <cell r="H175">
            <v>6.5153919275362959E-2</v>
          </cell>
          <cell r="I175">
            <v>6.4809999999999993E-2</v>
          </cell>
          <cell r="L175">
            <v>6.4809999999999993E-2</v>
          </cell>
          <cell r="M175">
            <v>1.0054008333333333</v>
          </cell>
          <cell r="N175">
            <v>0.48052507782272558</v>
          </cell>
          <cell r="V175">
            <v>2</v>
          </cell>
        </row>
        <row r="176">
          <cell r="F176">
            <v>171</v>
          </cell>
          <cell r="G176">
            <v>6.5653729760173363E-2</v>
          </cell>
          <cell r="H176">
            <v>6.5147180414295569E-2</v>
          </cell>
          <cell r="I176">
            <v>6.4820000000000003E-2</v>
          </cell>
          <cell r="L176">
            <v>6.4820000000000003E-2</v>
          </cell>
          <cell r="M176">
            <v>1.0054016666666667</v>
          </cell>
          <cell r="N176">
            <v>0.47794378310745939</v>
          </cell>
          <cell r="V176">
            <v>3</v>
          </cell>
        </row>
        <row r="177">
          <cell r="F177">
            <v>172</v>
          </cell>
          <cell r="G177">
            <v>6.5629759943618193E-2</v>
          </cell>
          <cell r="H177">
            <v>6.5123594459210565E-2</v>
          </cell>
          <cell r="I177">
            <v>6.4780000000000004E-2</v>
          </cell>
          <cell r="L177">
            <v>6.4780000000000004E-2</v>
          </cell>
          <cell r="M177">
            <v>1.0053983333333334</v>
          </cell>
          <cell r="N177">
            <v>0.47537596062680687</v>
          </cell>
          <cell r="V177">
            <v>4</v>
          </cell>
        </row>
        <row r="178">
          <cell r="F178">
            <v>173</v>
          </cell>
          <cell r="G178">
            <v>6.5612638787990285E-2</v>
          </cell>
          <cell r="H178">
            <v>6.5116855631656811E-2</v>
          </cell>
          <cell r="I178">
            <v>6.479E-2</v>
          </cell>
          <cell r="L178">
            <v>6.479E-2</v>
          </cell>
          <cell r="M178">
            <v>1.0053991666666666</v>
          </cell>
          <cell r="N178">
            <v>0.4728235017564914</v>
          </cell>
          <cell r="V178">
            <v>5</v>
          </cell>
        </row>
        <row r="179">
          <cell r="F179">
            <v>174</v>
          </cell>
          <cell r="G179">
            <v>6.5593805688511253E-2</v>
          </cell>
          <cell r="H179">
            <v>6.5100008604665582E-2</v>
          </cell>
          <cell r="I179">
            <v>6.4750000000000002E-2</v>
          </cell>
          <cell r="L179">
            <v>6.4750000000000002E-2</v>
          </cell>
          <cell r="M179">
            <v>1.0053958333333333</v>
          </cell>
          <cell r="N179">
            <v>0.47028435812624148</v>
          </cell>
          <cell r="V179">
            <v>0</v>
          </cell>
        </row>
        <row r="180">
          <cell r="F180">
            <v>175</v>
          </cell>
          <cell r="G180">
            <v>6.5568124338225786E-2</v>
          </cell>
          <cell r="H180">
            <v>6.5076422786426669E-2</v>
          </cell>
          <cell r="I180">
            <v>6.4759999999999998E-2</v>
          </cell>
          <cell r="L180">
            <v>6.4759999999999998E-2</v>
          </cell>
          <cell r="M180">
            <v>1.0053966666666667</v>
          </cell>
          <cell r="N180">
            <v>0.46776040096271354</v>
          </cell>
          <cell r="V180">
            <v>1</v>
          </cell>
        </row>
        <row r="181">
          <cell r="F181">
            <v>176</v>
          </cell>
          <cell r="G181">
            <v>6.553730712657968E-2</v>
          </cell>
          <cell r="H181">
            <v>6.5049467744318079E-2</v>
          </cell>
          <cell r="I181">
            <v>6.4740000000000006E-2</v>
          </cell>
          <cell r="L181">
            <v>6.4740000000000006E-2</v>
          </cell>
          <cell r="M181">
            <v>1.005395</v>
          </cell>
          <cell r="N181">
            <v>0.4652496039334858</v>
          </cell>
          <cell r="V181">
            <v>2</v>
          </cell>
        </row>
        <row r="182">
          <cell r="F182">
            <v>177</v>
          </cell>
          <cell r="G182">
            <v>6.5511626457450234E-2</v>
          </cell>
          <cell r="H182">
            <v>6.5029251563275992E-2</v>
          </cell>
          <cell r="I182">
            <v>6.4680000000000001E-2</v>
          </cell>
          <cell r="L182">
            <v>6.4680000000000001E-2</v>
          </cell>
          <cell r="M182">
            <v>1.00539</v>
          </cell>
          <cell r="N182">
            <v>0.46275305122214233</v>
          </cell>
          <cell r="V182">
            <v>3</v>
          </cell>
        </row>
        <row r="183">
          <cell r="F183">
            <v>178</v>
          </cell>
          <cell r="G183">
            <v>6.5485945979893767E-2</v>
          </cell>
          <cell r="H183">
            <v>6.5002296655219283E-2</v>
          </cell>
          <cell r="I183">
            <v>6.4680000000000001E-2</v>
          </cell>
          <cell r="L183">
            <v>6.4680000000000001E-2</v>
          </cell>
          <cell r="M183">
            <v>1.00539</v>
          </cell>
          <cell r="N183">
            <v>0.4602721841495761</v>
          </cell>
          <cell r="V183">
            <v>4</v>
          </cell>
        </row>
        <row r="184">
          <cell r="F184">
            <v>179</v>
          </cell>
          <cell r="G184">
            <v>6.5453417779416156E-2</v>
          </cell>
          <cell r="H184">
            <v>6.4968603243569234E-2</v>
          </cell>
          <cell r="I184">
            <v>6.4680000000000001E-2</v>
          </cell>
          <cell r="L184">
            <v>6.4680000000000001E-2</v>
          </cell>
          <cell r="M184">
            <v>1.00539</v>
          </cell>
          <cell r="N184">
            <v>0.45780461726253108</v>
          </cell>
          <cell r="V184">
            <v>5</v>
          </cell>
        </row>
        <row r="185">
          <cell r="F185">
            <v>180</v>
          </cell>
          <cell r="G185">
            <v>6.5424314058387445E-2</v>
          </cell>
          <cell r="H185">
            <v>6.4938279424430867E-2</v>
          </cell>
          <cell r="I185">
            <v>6.4600000000000005E-2</v>
          </cell>
          <cell r="L185">
            <v>6.4600000000000005E-2</v>
          </cell>
          <cell r="M185">
            <v>1.0053833333333333</v>
          </cell>
          <cell r="N185">
            <v>0.45535027925733407</v>
          </cell>
          <cell r="V185">
            <v>0</v>
          </cell>
        </row>
        <row r="186">
          <cell r="F186">
            <v>181</v>
          </cell>
          <cell r="G186">
            <v>6.5398634496105501E-2</v>
          </cell>
          <cell r="H186">
            <v>6.4914694251315908E-2</v>
          </cell>
          <cell r="I186">
            <v>6.4579999999999999E-2</v>
          </cell>
          <cell r="L186">
            <v>6.4579999999999999E-2</v>
          </cell>
          <cell r="M186">
            <v>1.0053816666666666</v>
          </cell>
          <cell r="N186">
            <v>0.45291210243920305</v>
          </cell>
          <cell r="V186">
            <v>1</v>
          </cell>
        </row>
        <row r="187">
          <cell r="F187">
            <v>182</v>
          </cell>
          <cell r="G187">
            <v>6.5378091067645361E-2</v>
          </cell>
          <cell r="H187">
            <v>6.4884370582984019E-2</v>
          </cell>
          <cell r="I187">
            <v>6.4589999999999995E-2</v>
          </cell>
          <cell r="L187">
            <v>6.4589999999999995E-2</v>
          </cell>
          <cell r="M187">
            <v>1.0053825000000001</v>
          </cell>
          <cell r="N187">
            <v>0.45048772765155826</v>
          </cell>
          <cell r="V187">
            <v>2</v>
          </cell>
        </row>
        <row r="188">
          <cell r="F188">
            <v>183</v>
          </cell>
          <cell r="G188">
            <v>6.5354123992697133E-2</v>
          </cell>
          <cell r="H188">
            <v>6.4857416434550785E-2</v>
          </cell>
          <cell r="I188">
            <v>6.4530000000000004E-2</v>
          </cell>
          <cell r="L188">
            <v>6.4530000000000004E-2</v>
          </cell>
          <cell r="M188">
            <v>1.0053775</v>
          </cell>
          <cell r="N188">
            <v>0.44807595880329948</v>
          </cell>
          <cell r="V188">
            <v>3</v>
          </cell>
        </row>
        <row r="189">
          <cell r="F189">
            <v>184</v>
          </cell>
          <cell r="G189">
            <v>6.533529284439421E-2</v>
          </cell>
          <cell r="H189">
            <v>6.4830462330801808E-2</v>
          </cell>
          <cell r="I189">
            <v>6.4489999999999992E-2</v>
          </cell>
          <cell r="L189">
            <v>6.4489999999999992E-2</v>
          </cell>
          <cell r="M189">
            <v>1.0053741666666667</v>
          </cell>
          <cell r="N189">
            <v>0.44567931826930629</v>
          </cell>
          <cell r="V189">
            <v>4</v>
          </cell>
        </row>
        <row r="190">
          <cell r="F190">
            <v>185</v>
          </cell>
          <cell r="G190">
            <v>6.5319885630632513E-2</v>
          </cell>
          <cell r="H190">
            <v>6.4820354575408246E-2</v>
          </cell>
          <cell r="I190">
            <v>6.4509999999999998E-2</v>
          </cell>
          <cell r="L190">
            <v>6.4509999999999998E-2</v>
          </cell>
          <cell r="M190">
            <v>1.0053758333333334</v>
          </cell>
          <cell r="N190">
            <v>0.44329696648856898</v>
          </cell>
          <cell r="V190">
            <v>5</v>
          </cell>
        </row>
        <row r="191">
          <cell r="F191">
            <v>186</v>
          </cell>
          <cell r="G191">
            <v>6.530276666031698E-2</v>
          </cell>
          <cell r="H191">
            <v>6.4800139148402103E-2</v>
          </cell>
          <cell r="I191">
            <v>6.4450000000000007E-2</v>
          </cell>
          <cell r="L191">
            <v>6.4450000000000007E-2</v>
          </cell>
          <cell r="M191">
            <v>1.0053708333333333</v>
          </cell>
          <cell r="N191">
            <v>0.44092661847541487</v>
          </cell>
          <cell r="V191">
            <v>0</v>
          </cell>
        </row>
        <row r="192">
          <cell r="F192">
            <v>187</v>
          </cell>
          <cell r="G192">
            <v>6.5290783420826948E-2</v>
          </cell>
          <cell r="H192">
            <v>6.4790031434898587E-2</v>
          </cell>
          <cell r="I192">
            <v>6.4460000000000003E-2</v>
          </cell>
          <cell r="L192">
            <v>6.4460000000000003E-2</v>
          </cell>
          <cell r="M192">
            <v>1.0053716666666668</v>
          </cell>
          <cell r="N192">
            <v>0.43857112605257415</v>
          </cell>
          <cell r="V192">
            <v>1</v>
          </cell>
        </row>
        <row r="193">
          <cell r="F193">
            <v>188</v>
          </cell>
          <cell r="G193">
            <v>6.5273664620785876E-2</v>
          </cell>
          <cell r="H193">
            <v>6.4769816074917053E-2</v>
          </cell>
          <cell r="I193">
            <v>6.4450000000000007E-2</v>
          </cell>
          <cell r="L193">
            <v>6.4450000000000007E-2</v>
          </cell>
          <cell r="M193">
            <v>1.0053708333333333</v>
          </cell>
          <cell r="N193">
            <v>0.4362278554225294</v>
          </cell>
          <cell r="V193">
            <v>2</v>
          </cell>
        </row>
        <row r="194">
          <cell r="F194">
            <v>189</v>
          </cell>
          <cell r="G194">
            <v>6.5259969682916807E-2</v>
          </cell>
          <cell r="H194">
            <v>6.4756339224116388E-2</v>
          </cell>
          <cell r="I194">
            <v>6.4420000000000005E-2</v>
          </cell>
          <cell r="L194">
            <v>6.4420000000000005E-2</v>
          </cell>
          <cell r="M194">
            <v>1.0053683333333334</v>
          </cell>
          <cell r="N194">
            <v>0.43389746445717398</v>
          </cell>
          <cell r="V194">
            <v>3</v>
          </cell>
        </row>
        <row r="195">
          <cell r="F195">
            <v>190</v>
          </cell>
          <cell r="G195">
            <v>6.5246274801805892E-2</v>
          </cell>
          <cell r="H195">
            <v>6.4742862384486344E-2</v>
          </cell>
          <cell r="I195">
            <v>6.4399999999999999E-2</v>
          </cell>
          <cell r="L195">
            <v>6.4399999999999999E-2</v>
          </cell>
          <cell r="M195">
            <v>1.0053666666666667</v>
          </cell>
          <cell r="N195">
            <v>0.4315805959578734</v>
          </cell>
          <cell r="V195">
            <v>4</v>
          </cell>
        </row>
        <row r="196">
          <cell r="F196">
            <v>191</v>
          </cell>
          <cell r="G196">
            <v>6.5230868137177822E-2</v>
          </cell>
          <cell r="H196">
            <v>6.4729385567197539E-2</v>
          </cell>
          <cell r="I196">
            <v>6.4409999999999995E-2</v>
          </cell>
          <cell r="L196">
            <v>6.4409999999999995E-2</v>
          </cell>
          <cell r="M196">
            <v>1.0053675</v>
          </cell>
          <cell r="N196">
            <v>0.4292768104086801</v>
          </cell>
          <cell r="V196">
            <v>5</v>
          </cell>
        </row>
        <row r="197">
          <cell r="F197">
            <v>192</v>
          </cell>
          <cell r="G197">
            <v>6.5217173437689624E-2</v>
          </cell>
          <cell r="H197">
            <v>6.4715908805761835E-2</v>
          </cell>
          <cell r="I197">
            <v>6.4379999999999993E-2</v>
          </cell>
          <cell r="L197">
            <v>6.4379999999999993E-2</v>
          </cell>
          <cell r="M197">
            <v>1.0053650000000001</v>
          </cell>
          <cell r="N197">
            <v>0.42698496858977447</v>
          </cell>
          <cell r="V197">
            <v>0</v>
          </cell>
        </row>
        <row r="198">
          <cell r="F198">
            <v>193</v>
          </cell>
          <cell r="G198">
            <v>6.5201766964616326E-2</v>
          </cell>
          <cell r="H198">
            <v>6.4702432055497638E-2</v>
          </cell>
          <cell r="I198">
            <v>6.4360000000000001E-2</v>
          </cell>
          <cell r="L198">
            <v>6.4360000000000001E-2</v>
          </cell>
          <cell r="M198">
            <v>1.0053633333333334</v>
          </cell>
          <cell r="N198">
            <v>0.42470641865369735</v>
          </cell>
          <cell r="V198">
            <v>1</v>
          </cell>
        </row>
        <row r="199">
          <cell r="F199">
            <v>194</v>
          </cell>
          <cell r="G199">
            <v>6.5188072401344055E-2</v>
          </cell>
          <cell r="H199">
            <v>6.4685586145594165E-2</v>
          </cell>
          <cell r="I199">
            <v>6.4369999999999997E-2</v>
          </cell>
          <cell r="L199">
            <v>6.4369999999999997E-2</v>
          </cell>
          <cell r="M199">
            <v>1.0053641666666666</v>
          </cell>
          <cell r="N199">
            <v>0.4224407282147058</v>
          </cell>
          <cell r="V199">
            <v>2</v>
          </cell>
        </row>
        <row r="200">
          <cell r="F200">
            <v>195</v>
          </cell>
          <cell r="G200">
            <v>6.517266613259487E-2</v>
          </cell>
          <cell r="H200">
            <v>6.4672109484694928E-2</v>
          </cell>
          <cell r="I200">
            <v>6.4340000000000008E-2</v>
          </cell>
          <cell r="L200">
            <v>6.4340000000000008E-2</v>
          </cell>
          <cell r="M200">
            <v>1.0053616666666667</v>
          </cell>
          <cell r="N200">
            <v>0.42018677631542051</v>
          </cell>
          <cell r="V200">
            <v>3</v>
          </cell>
        </row>
        <row r="201">
          <cell r="F201">
            <v>196</v>
          </cell>
          <cell r="G201">
            <v>6.5157259940465284E-2</v>
          </cell>
          <cell r="H201">
            <v>6.4655263672533714E-2</v>
          </cell>
          <cell r="I201">
            <v>6.4310000000000006E-2</v>
          </cell>
          <cell r="L201">
            <v>6.4310000000000006E-2</v>
          </cell>
          <cell r="M201">
            <v>1.0053591666666666</v>
          </cell>
          <cell r="N201">
            <v>0.41794588976977154</v>
          </cell>
          <cell r="V201">
            <v>4</v>
          </cell>
        </row>
        <row r="202">
          <cell r="F202">
            <v>197</v>
          </cell>
          <cell r="G202">
            <v>6.5143565615568999E-2</v>
          </cell>
          <cell r="H202">
            <v>6.4645156201994958E-2</v>
          </cell>
          <cell r="I202">
            <v>6.4329999999999998E-2</v>
          </cell>
          <cell r="L202">
            <v>6.4329999999999998E-2</v>
          </cell>
          <cell r="M202">
            <v>1.0053608333333333</v>
          </cell>
          <cell r="N202">
            <v>0.41571798778689034</v>
          </cell>
          <cell r="V202">
            <v>5</v>
          </cell>
        </row>
        <row r="203">
          <cell r="F203">
            <v>198</v>
          </cell>
          <cell r="G203">
            <v>6.51264478513367E-2</v>
          </cell>
          <cell r="H203">
            <v>6.4628310487578666E-2</v>
          </cell>
          <cell r="I203">
            <v>6.429E-2</v>
          </cell>
          <cell r="L203">
            <v>6.429E-2</v>
          </cell>
          <cell r="M203">
            <v>1.0053574999999999</v>
          </cell>
          <cell r="N203">
            <v>0.41350127636119738</v>
          </cell>
          <cell r="V203">
            <v>0</v>
          </cell>
        </row>
        <row r="204">
          <cell r="F204">
            <v>199</v>
          </cell>
          <cell r="G204">
            <v>6.510590663641791E-2</v>
          </cell>
          <cell r="H204">
            <v>6.4614833927216786E-2</v>
          </cell>
          <cell r="I204">
            <v>6.4280000000000004E-2</v>
          </cell>
          <cell r="L204">
            <v>6.4280000000000004E-2</v>
          </cell>
          <cell r="M204">
            <v>1.0053566666666667</v>
          </cell>
          <cell r="N204">
            <v>0.41129774867268354</v>
          </cell>
          <cell r="V204">
            <v>1</v>
          </cell>
        </row>
        <row r="205">
          <cell r="F205">
            <v>200</v>
          </cell>
          <cell r="G205">
            <v>6.5087077361091872E-2</v>
          </cell>
          <cell r="H205">
            <v>6.4597988268652706E-2</v>
          </cell>
          <cell r="I205">
            <v>6.4280000000000004E-2</v>
          </cell>
          <cell r="L205">
            <v>6.4280000000000004E-2</v>
          </cell>
          <cell r="M205">
            <v>1.0053566666666667</v>
          </cell>
          <cell r="N205">
            <v>0.40910630257853781</v>
          </cell>
          <cell r="V205">
            <v>2</v>
          </cell>
        </row>
        <row r="206">
          <cell r="F206">
            <v>201</v>
          </cell>
          <cell r="G206">
            <v>6.5071671730837721E-2</v>
          </cell>
          <cell r="H206">
            <v>6.4581142679905668E-2</v>
          </cell>
          <cell r="I206">
            <v>6.4250000000000002E-2</v>
          </cell>
          <cell r="L206">
            <v>6.4250000000000002E-2</v>
          </cell>
          <cell r="M206">
            <v>1.0053541666666668</v>
          </cell>
          <cell r="N206">
            <v>0.40692653278458835</v>
          </cell>
          <cell r="V206">
            <v>3</v>
          </cell>
        </row>
        <row r="207">
          <cell r="F207">
            <v>202</v>
          </cell>
          <cell r="G207">
            <v>6.5044284079928794E-2</v>
          </cell>
          <cell r="H207">
            <v>6.455418978259253E-2</v>
          </cell>
          <cell r="I207">
            <v>6.4229999999999995E-2</v>
          </cell>
          <cell r="L207">
            <v>6.4229999999999995E-2</v>
          </cell>
          <cell r="M207">
            <v>1.0053525000000001</v>
          </cell>
          <cell r="N207">
            <v>0.40475938358497709</v>
          </cell>
          <cell r="V207">
            <v>4</v>
          </cell>
        </row>
        <row r="208">
          <cell r="F208">
            <v>203</v>
          </cell>
          <cell r="G208">
            <v>6.502203187179445E-2</v>
          </cell>
          <cell r="H208">
            <v>6.4533975210141925E-2</v>
          </cell>
          <cell r="I208">
            <v>6.4229999999999995E-2</v>
          </cell>
          <cell r="L208">
            <v>6.4229999999999995E-2</v>
          </cell>
          <cell r="M208">
            <v>1.0053525000000001</v>
          </cell>
          <cell r="N208">
            <v>0.40260444330220202</v>
          </cell>
          <cell r="V208">
            <v>5</v>
          </cell>
        </row>
        <row r="209">
          <cell r="F209">
            <v>204</v>
          </cell>
          <cell r="G209">
            <v>6.5003203283189315E-2</v>
          </cell>
          <cell r="H209">
            <v>6.4520498895531908E-2</v>
          </cell>
          <cell r="I209">
            <v>6.4170000000000005E-2</v>
          </cell>
          <cell r="L209">
            <v>6.4170000000000005E-2</v>
          </cell>
          <cell r="M209">
            <v>1.0053475000000001</v>
          </cell>
          <cell r="N209">
            <v>0.40046097592854446</v>
          </cell>
          <cell r="V209">
            <v>0</v>
          </cell>
        </row>
        <row r="210">
          <cell r="F210">
            <v>205</v>
          </cell>
          <cell r="G210">
            <v>6.497410467594511E-2</v>
          </cell>
          <cell r="H210">
            <v>6.4493546221629394E-2</v>
          </cell>
          <cell r="I210">
            <v>6.4170000000000005E-2</v>
          </cell>
          <cell r="L210">
            <v>6.4170000000000005E-2</v>
          </cell>
          <cell r="M210">
            <v>1.0053475000000001</v>
          </cell>
          <cell r="N210">
            <v>0.39833090143313077</v>
          </cell>
          <cell r="V210">
            <v>1</v>
          </cell>
        </row>
        <row r="211">
          <cell r="F211">
            <v>206</v>
          </cell>
          <cell r="G211">
            <v>6.4946718137397497E-2</v>
          </cell>
          <cell r="H211">
            <v>6.4469962788352042E-2</v>
          </cell>
          <cell r="I211">
            <v>6.4189999999999997E-2</v>
          </cell>
          <cell r="L211">
            <v>6.4189999999999997E-2</v>
          </cell>
          <cell r="M211">
            <v>1.0053491666666667</v>
          </cell>
          <cell r="N211">
            <v>0.39621215692397976</v>
          </cell>
          <cell r="V211">
            <v>2</v>
          </cell>
        </row>
        <row r="212">
          <cell r="F212">
            <v>207</v>
          </cell>
          <cell r="G212">
            <v>6.4917620374341567E-2</v>
          </cell>
          <cell r="H212">
            <v>6.4446379531008624E-2</v>
          </cell>
          <cell r="I212">
            <v>6.4089999999999994E-2</v>
          </cell>
          <cell r="L212">
            <v>6.4089999999999994E-2</v>
          </cell>
          <cell r="M212">
            <v>1.0053408333333334</v>
          </cell>
          <cell r="N212">
            <v>0.39410402878997736</v>
          </cell>
          <cell r="V212">
            <v>3</v>
          </cell>
        </row>
        <row r="213">
          <cell r="F213">
            <v>208</v>
          </cell>
          <cell r="G213">
            <v>6.4881676287362744E-2</v>
          </cell>
          <cell r="H213">
            <v>6.4416058124740161E-2</v>
          </cell>
          <cell r="I213">
            <v>6.4100000000000004E-2</v>
          </cell>
          <cell r="L213">
            <v>6.4100000000000004E-2</v>
          </cell>
          <cell r="M213">
            <v>1.0053416666666666</v>
          </cell>
          <cell r="N213">
            <v>0.39201036675619366</v>
          </cell>
          <cell r="V213">
            <v>4</v>
          </cell>
        </row>
        <row r="214">
          <cell r="F214">
            <v>209</v>
          </cell>
          <cell r="G214">
            <v>6.4847444447834413E-2</v>
          </cell>
          <cell r="H214">
            <v>6.4385736969807539E-2</v>
          </cell>
          <cell r="I214">
            <v>6.4119999999999996E-2</v>
          </cell>
          <cell r="L214">
            <v>6.4119999999999996E-2</v>
          </cell>
          <cell r="M214">
            <v>1.0053433333333333</v>
          </cell>
          <cell r="N214">
            <v>0.38992750400563031</v>
          </cell>
          <cell r="V214">
            <v>5</v>
          </cell>
        </row>
        <row r="215">
          <cell r="F215">
            <v>210</v>
          </cell>
          <cell r="G215">
            <v>6.4809790111026278E-2</v>
          </cell>
          <cell r="H215">
            <v>6.4352047104844878E-2</v>
          </cell>
          <cell r="I215">
            <v>6.4000000000000001E-2</v>
          </cell>
          <cell r="L215">
            <v>6.4000000000000001E-2</v>
          </cell>
          <cell r="M215">
            <v>1.0053333333333334</v>
          </cell>
          <cell r="N215">
            <v>0.38785506510773798</v>
          </cell>
          <cell r="V215">
            <v>0</v>
          </cell>
        </row>
        <row r="216">
          <cell r="F216">
            <v>211</v>
          </cell>
          <cell r="G216">
            <v>6.476357835345592E-2</v>
          </cell>
          <cell r="H216">
            <v>6.4311619199867387E-2</v>
          </cell>
          <cell r="I216">
            <v>6.4009999999999997E-2</v>
          </cell>
          <cell r="L216">
            <v>6.4009999999999997E-2</v>
          </cell>
          <cell r="M216">
            <v>1.0053341666666666</v>
          </cell>
          <cell r="N216">
            <v>0.38579747855544227</v>
          </cell>
          <cell r="V216">
            <v>1</v>
          </cell>
        </row>
        <row r="217">
          <cell r="F217">
            <v>212</v>
          </cell>
          <cell r="G217">
            <v>6.4715656161586033E-2</v>
          </cell>
          <cell r="H217">
            <v>6.4274560686311766E-2</v>
          </cell>
          <cell r="I217">
            <v>6.4020000000000007E-2</v>
          </cell>
          <cell r="L217">
            <v>6.4020000000000007E-2</v>
          </cell>
          <cell r="M217">
            <v>1.0053350000000001</v>
          </cell>
          <cell r="N217">
            <v>0.38375048948610846</v>
          </cell>
          <cell r="V217">
            <v>2</v>
          </cell>
        </row>
        <row r="218">
          <cell r="F218">
            <v>213</v>
          </cell>
          <cell r="G218">
            <v>6.4667735121690217E-2</v>
          </cell>
          <cell r="H218">
            <v>6.4234133619108569E-2</v>
          </cell>
          <cell r="I218">
            <v>6.3879999999999992E-2</v>
          </cell>
          <cell r="L218">
            <v>6.3879999999999992E-2</v>
          </cell>
          <cell r="M218">
            <v>1.0053233333333333</v>
          </cell>
          <cell r="N218">
            <v>0.38171404505573608</v>
          </cell>
          <cell r="V218">
            <v>3</v>
          </cell>
        </row>
        <row r="219">
          <cell r="F219">
            <v>214</v>
          </cell>
          <cell r="G219">
            <v>6.4607834516968055E-2</v>
          </cell>
          <cell r="H219">
            <v>6.4183599701327587E-2</v>
          </cell>
          <cell r="I219">
            <v>6.3899999999999998E-2</v>
          </cell>
          <cell r="L219">
            <v>6.3899999999999998E-2</v>
          </cell>
          <cell r="M219">
            <v>1.005325</v>
          </cell>
          <cell r="N219">
            <v>0.37969281364443552</v>
          </cell>
          <cell r="V219">
            <v>4</v>
          </cell>
        </row>
        <row r="220">
          <cell r="F220">
            <v>215</v>
          </cell>
          <cell r="G220">
            <v>6.4542801569321018E-2</v>
          </cell>
          <cell r="H220">
            <v>6.412632873489521E-2</v>
          </cell>
          <cell r="I220">
            <v>6.3899999999999998E-2</v>
          </cell>
          <cell r="L220">
            <v>6.3899999999999998E-2</v>
          </cell>
          <cell r="M220">
            <v>1.005325</v>
          </cell>
          <cell r="N220">
            <v>0.37768165881126553</v>
          </cell>
          <cell r="V220">
            <v>5</v>
          </cell>
        </row>
        <row r="221">
          <cell r="F221">
            <v>216</v>
          </cell>
          <cell r="G221">
            <v>6.4481193349046784E-2</v>
          </cell>
          <cell r="H221">
            <v>6.4072427408408572E-2</v>
          </cell>
          <cell r="I221">
            <v>6.3730000000000009E-2</v>
          </cell>
          <cell r="L221">
            <v>6.3730000000000009E-2</v>
          </cell>
          <cell r="M221">
            <v>1.0053108333333334</v>
          </cell>
          <cell r="N221">
            <v>0.37568115665209312</v>
          </cell>
          <cell r="V221">
            <v>0</v>
          </cell>
        </row>
        <row r="222">
          <cell r="F222">
            <v>217</v>
          </cell>
          <cell r="G222">
            <v>6.4402472974093516E-2</v>
          </cell>
          <cell r="H222">
            <v>6.4005050694449395E-2</v>
          </cell>
          <cell r="I222">
            <v>6.3730000000000009E-2</v>
          </cell>
          <cell r="L222">
            <v>6.3730000000000009E-2</v>
          </cell>
          <cell r="M222">
            <v>1.0053108333333334</v>
          </cell>
          <cell r="N222">
            <v>0.37369651673446913</v>
          </cell>
          <cell r="V222">
            <v>1</v>
          </cell>
        </row>
        <row r="223">
          <cell r="F223">
            <v>218</v>
          </cell>
          <cell r="G223">
            <v>6.4325466848057289E-2</v>
          </cell>
          <cell r="H223">
            <v>6.3934306317656286E-2</v>
          </cell>
          <cell r="I223">
            <v>6.3739999999999991E-2</v>
          </cell>
          <cell r="L223">
            <v>6.3739999999999991E-2</v>
          </cell>
          <cell r="M223">
            <v>1.0053116666666666</v>
          </cell>
          <cell r="N223">
            <v>0.37172236122771557</v>
          </cell>
          <cell r="V223">
            <v>2</v>
          </cell>
        </row>
        <row r="224">
          <cell r="F224">
            <v>219</v>
          </cell>
          <cell r="G224">
            <v>6.4246752476332603E-2</v>
          </cell>
          <cell r="H224">
            <v>6.3866931949403849E-2</v>
          </cell>
          <cell r="I224">
            <v>6.3530000000000003E-2</v>
          </cell>
          <cell r="L224">
            <v>6.3530000000000003E-2</v>
          </cell>
          <cell r="M224">
            <v>1.0052941666666666</v>
          </cell>
          <cell r="N224">
            <v>0.36975832824087612</v>
          </cell>
          <cell r="V224">
            <v>3</v>
          </cell>
        </row>
        <row r="225">
          <cell r="F225">
            <v>220</v>
          </cell>
          <cell r="G225">
            <v>6.4149217124001012E-2</v>
          </cell>
          <cell r="H225">
            <v>6.3779345198072157E-2</v>
          </cell>
          <cell r="I225">
            <v>6.3520000000000007E-2</v>
          </cell>
          <cell r="L225">
            <v>6.3520000000000007E-2</v>
          </cell>
          <cell r="M225">
            <v>1.0052933333333334</v>
          </cell>
          <cell r="N225">
            <v>0.36781107510741168</v>
          </cell>
          <cell r="V225">
            <v>4</v>
          </cell>
        </row>
        <row r="226">
          <cell r="F226">
            <v>221</v>
          </cell>
          <cell r="G226">
            <v>6.4056819500650342E-2</v>
          </cell>
          <cell r="H226">
            <v>6.3698497564640633E-2</v>
          </cell>
          <cell r="I226">
            <v>6.3539999999999999E-2</v>
          </cell>
          <cell r="L226">
            <v>6.3539999999999999E-2</v>
          </cell>
          <cell r="M226">
            <v>1.005295</v>
          </cell>
          <cell r="N226">
            <v>0.36587438005565043</v>
          </cell>
          <cell r="V226">
            <v>5</v>
          </cell>
        </row>
        <row r="227">
          <cell r="F227">
            <v>222</v>
          </cell>
          <cell r="G227">
            <v>6.3955871228127847E-2</v>
          </cell>
          <cell r="H227">
            <v>6.3610914516100792E-2</v>
          </cell>
          <cell r="I227">
            <v>6.3269999999999993E-2</v>
          </cell>
          <cell r="L227">
            <v>6.3269999999999993E-2</v>
          </cell>
          <cell r="M227">
            <v>1.0052725</v>
          </cell>
          <cell r="N227">
            <v>0.3639472792122217</v>
          </cell>
          <cell r="V227">
            <v>0</v>
          </cell>
        </row>
        <row r="228">
          <cell r="F228">
            <v>223</v>
          </cell>
          <cell r="G228">
            <v>6.3836105268328946E-2</v>
          </cell>
          <cell r="H228">
            <v>6.3506488487047541E-2</v>
          </cell>
          <cell r="I228">
            <v>6.3280000000000003E-2</v>
          </cell>
          <cell r="L228">
            <v>6.3280000000000003E-2</v>
          </cell>
          <cell r="M228">
            <v>1.0052733333333332</v>
          </cell>
          <cell r="N228">
            <v>0.36203843158170712</v>
          </cell>
          <cell r="V228">
            <v>1</v>
          </cell>
        </row>
        <row r="229">
          <cell r="F229">
            <v>224</v>
          </cell>
          <cell r="G229">
            <v>6.3716346357511888E-2</v>
          </cell>
          <cell r="H229">
            <v>6.3405433720305382E-2</v>
          </cell>
          <cell r="I229">
            <v>6.3280000000000003E-2</v>
          </cell>
          <cell r="L229">
            <v>6.3280000000000003E-2</v>
          </cell>
          <cell r="M229">
            <v>1.0052733333333332</v>
          </cell>
          <cell r="N229">
            <v>0.36013929702207742</v>
          </cell>
          <cell r="V229">
            <v>2</v>
          </cell>
        </row>
        <row r="230">
          <cell r="F230">
            <v>225</v>
          </cell>
          <cell r="G230">
            <v>6.3593172911369678E-2</v>
          </cell>
          <cell r="H230">
            <v>6.3294276241317782E-2</v>
          </cell>
          <cell r="I230">
            <v>6.2960000000000002E-2</v>
          </cell>
          <cell r="L230">
            <v>6.2960000000000002E-2</v>
          </cell>
          <cell r="M230">
            <v>1.0052466666666666</v>
          </cell>
          <cell r="N230">
            <v>0.35825012469783751</v>
          </cell>
          <cell r="V230">
            <v>3</v>
          </cell>
        </row>
        <row r="231">
          <cell r="F231">
            <v>226</v>
          </cell>
          <cell r="G231">
            <v>6.3440921894712954E-2</v>
          </cell>
          <cell r="H231">
            <v>6.316290842050698E-2</v>
          </cell>
          <cell r="I231">
            <v>6.2979999999999994E-2</v>
          </cell>
          <cell r="L231">
            <v>6.2979999999999994E-2</v>
          </cell>
          <cell r="M231">
            <v>1.0052483333333333</v>
          </cell>
          <cell r="N231">
            <v>0.35638031597336395</v>
          </cell>
          <cell r="V231">
            <v>4</v>
          </cell>
        </row>
        <row r="232">
          <cell r="F232">
            <v>227</v>
          </cell>
          <cell r="G232">
            <v>6.3283550693886248E-2</v>
          </cell>
          <cell r="H232">
            <v>6.3028176773486599E-2</v>
          </cell>
          <cell r="I232">
            <v>6.2950000000000006E-2</v>
          </cell>
          <cell r="L232">
            <v>6.2950000000000006E-2</v>
          </cell>
          <cell r="M232">
            <v>1.0052458333333334</v>
          </cell>
          <cell r="N232">
            <v>0.35451967852722688</v>
          </cell>
          <cell r="V232">
            <v>5</v>
          </cell>
        </row>
        <row r="233">
          <cell r="F233">
            <v>228</v>
          </cell>
          <cell r="G233">
            <v>6.3133032825155144E-2</v>
          </cell>
          <cell r="H233">
            <v>6.2896817446875808E-2</v>
          </cell>
          <cell r="I233">
            <v>6.2570000000000001E-2</v>
          </cell>
          <cell r="L233">
            <v>6.2570000000000001E-2</v>
          </cell>
          <cell r="M233">
            <v>1.0052141666666667</v>
          </cell>
          <cell r="N233">
            <v>0.35266963241385585</v>
          </cell>
          <cell r="V233">
            <v>0</v>
          </cell>
        </row>
        <row r="234">
          <cell r="F234">
            <v>229</v>
          </cell>
          <cell r="G234">
            <v>6.2936341490908099E-2</v>
          </cell>
          <cell r="H234">
            <v>6.2728408193398089E-2</v>
          </cell>
          <cell r="I234">
            <v>6.2579999999999997E-2</v>
          </cell>
          <cell r="L234">
            <v>6.2579999999999997E-2</v>
          </cell>
          <cell r="M234">
            <v>1.005215</v>
          </cell>
          <cell r="N234">
            <v>0.35084029265457278</v>
          </cell>
          <cell r="V234">
            <v>1</v>
          </cell>
        </row>
        <row r="235">
          <cell r="F235">
            <v>230</v>
          </cell>
          <cell r="G235">
            <v>6.2739669071515181E-2</v>
          </cell>
          <cell r="H235">
            <v>6.2553269974852554E-2</v>
          </cell>
          <cell r="I235">
            <v>6.2560000000000004E-2</v>
          </cell>
          <cell r="L235">
            <v>6.2560000000000004E-2</v>
          </cell>
          <cell r="M235">
            <v>1.0052133333333333</v>
          </cell>
          <cell r="N235">
            <v>0.34902015255897773</v>
          </cell>
          <cell r="V235">
            <v>2</v>
          </cell>
        </row>
        <row r="236">
          <cell r="F236">
            <v>231</v>
          </cell>
          <cell r="G236">
            <v>6.2543015076059305E-2</v>
          </cell>
          <cell r="H236">
            <v>6.2388242725057275E-2</v>
          </cell>
          <cell r="I236">
            <v>6.207E-2</v>
          </cell>
          <cell r="L236">
            <v>6.207E-2</v>
          </cell>
          <cell r="M236">
            <v>1.0051725</v>
          </cell>
          <cell r="N236">
            <v>0.34721003093105718</v>
          </cell>
          <cell r="V236">
            <v>3</v>
          </cell>
        </row>
        <row r="237">
          <cell r="F237">
            <v>232</v>
          </cell>
          <cell r="G237">
            <v>6.2291653723309803E-2</v>
          </cell>
          <cell r="H237">
            <v>6.2169329026349196E-2</v>
          </cell>
          <cell r="I237">
            <v>6.2060000000000004E-2</v>
          </cell>
          <cell r="L237">
            <v>6.2060000000000004E-2</v>
          </cell>
          <cell r="M237">
            <v>1.0051716666666666</v>
          </cell>
          <cell r="N237">
            <v>0.34542332876303039</v>
          </cell>
          <cell r="V237">
            <v>4</v>
          </cell>
        </row>
        <row r="238">
          <cell r="F238">
            <v>233</v>
          </cell>
          <cell r="G238">
            <v>6.2043742263915291E-2</v>
          </cell>
          <cell r="H238">
            <v>6.1957162391687248E-2</v>
          </cell>
          <cell r="I238">
            <v>6.207E-2</v>
          </cell>
          <cell r="L238">
            <v>6.207E-2</v>
          </cell>
          <cell r="M238">
            <v>1.0051725</v>
          </cell>
          <cell r="N238">
            <v>0.34364610565329345</v>
          </cell>
          <cell r="V238">
            <v>5</v>
          </cell>
        </row>
        <row r="239">
          <cell r="F239">
            <v>234</v>
          </cell>
          <cell r="G239">
            <v>6.1790732230103451E-2</v>
          </cell>
          <cell r="H239">
            <v>6.1734904377336086E-2</v>
          </cell>
          <cell r="I239">
            <v>6.1420000000000002E-2</v>
          </cell>
          <cell r="L239">
            <v>6.1420000000000002E-2</v>
          </cell>
          <cell r="M239">
            <v>1.0051183333333333</v>
          </cell>
          <cell r="N239">
            <v>0.3418777430274838</v>
          </cell>
          <cell r="V239">
            <v>0</v>
          </cell>
        </row>
        <row r="240">
          <cell r="F240">
            <v>235</v>
          </cell>
          <cell r="G240">
            <v>6.1493294957039257E-2</v>
          </cell>
          <cell r="H240">
            <v>6.1458765861176268E-2</v>
          </cell>
          <cell r="I240">
            <v>6.1429999999999998E-2</v>
          </cell>
          <cell r="L240">
            <v>6.1429999999999998E-2</v>
          </cell>
          <cell r="M240">
            <v>1.0051191666666666</v>
          </cell>
          <cell r="N240">
            <v>0.34013680945774261</v>
          </cell>
          <cell r="V240">
            <v>1</v>
          </cell>
        </row>
        <row r="241">
          <cell r="F241">
            <v>236</v>
          </cell>
          <cell r="G241">
            <v>6.1194191677728771E-2</v>
          </cell>
          <cell r="H241">
            <v>6.118264634732018E-2</v>
          </cell>
          <cell r="I241">
            <v>6.1409999999999999E-2</v>
          </cell>
          <cell r="L241">
            <v>6.1409999999999999E-2</v>
          </cell>
          <cell r="M241">
            <v>1.0051175000000001</v>
          </cell>
          <cell r="N241">
            <v>0.33840446062306972</v>
          </cell>
          <cell r="V241">
            <v>2</v>
          </cell>
        </row>
        <row r="242">
          <cell r="F242">
            <v>237</v>
          </cell>
          <cell r="G242">
            <v>6.089854913248649E-2</v>
          </cell>
          <cell r="H242">
            <v>6.0906545147708435E-2</v>
          </cell>
          <cell r="I242">
            <v>6.0599999999999994E-2</v>
          </cell>
          <cell r="L242">
            <v>6.0599999999999994E-2</v>
          </cell>
          <cell r="M242">
            <v>1.00505</v>
          </cell>
          <cell r="N242">
            <v>0.33668149308222139</v>
          </cell>
          <cell r="V242">
            <v>3</v>
          </cell>
        </row>
        <row r="243">
          <cell r="F243">
            <v>238</v>
          </cell>
          <cell r="G243">
            <v>6.0604637925373517E-2</v>
          </cell>
          <cell r="H243">
            <v>6.0596773326941467E-2</v>
          </cell>
          <cell r="I243">
            <v>6.0609999999999997E-2</v>
          </cell>
          <cell r="L243">
            <v>6.0609999999999997E-2</v>
          </cell>
          <cell r="M243">
            <v>1.0050508333333332</v>
          </cell>
          <cell r="N243">
            <v>0.33498979461939343</v>
          </cell>
          <cell r="V243">
            <v>4</v>
          </cell>
        </row>
        <row r="244">
          <cell r="F244">
            <v>239</v>
          </cell>
          <cell r="G244">
            <v>6.0303934713616947E-2</v>
          </cell>
          <cell r="H244">
            <v>6.028365856747353E-2</v>
          </cell>
          <cell r="I244">
            <v>6.0590000000000005E-2</v>
          </cell>
          <cell r="L244">
            <v>6.0590000000000005E-2</v>
          </cell>
          <cell r="M244">
            <v>1.0050491666666668</v>
          </cell>
          <cell r="N244">
            <v>0.3333063199483875</v>
          </cell>
          <cell r="V244">
            <v>5</v>
          </cell>
        </row>
        <row r="245">
          <cell r="F245">
            <v>240</v>
          </cell>
          <cell r="G245">
            <v>6.0008399768223697E-2</v>
          </cell>
          <cell r="H245">
            <v>5.9977300575923209E-2</v>
          </cell>
          <cell r="I245">
            <v>5.9679999999999997E-2</v>
          </cell>
          <cell r="L245">
            <v>5.9679999999999997E-2</v>
          </cell>
          <cell r="M245">
            <v>1.0049733333333333</v>
          </cell>
          <cell r="N245">
            <v>0.33163185543830354</v>
          </cell>
          <cell r="V245">
            <v>0</v>
          </cell>
        </row>
        <row r="246">
          <cell r="F246">
            <v>241</v>
          </cell>
          <cell r="G246">
            <v>5.9757297554262401E-2</v>
          </cell>
          <cell r="H246">
            <v>5.9707974869067648E-2</v>
          </cell>
          <cell r="I246">
            <v>5.9679999999999997E-2</v>
          </cell>
          <cell r="L246">
            <v>5.9679999999999997E-2</v>
          </cell>
          <cell r="M246">
            <v>1.0049733333333333</v>
          </cell>
          <cell r="N246">
            <v>0.32999070168193873</v>
          </cell>
          <cell r="V246">
            <v>1</v>
          </cell>
        </row>
        <row r="247">
          <cell r="F247">
            <v>242</v>
          </cell>
          <cell r="G247">
            <v>5.9507933918210298E-2</v>
          </cell>
          <cell r="H247">
            <v>5.9428567984379121E-2</v>
          </cell>
          <cell r="I247">
            <v>5.9679999999999997E-2</v>
          </cell>
          <cell r="L247">
            <v>5.9679999999999997E-2</v>
          </cell>
          <cell r="M247">
            <v>1.0049733333333333</v>
          </cell>
          <cell r="N247">
            <v>0.32835766953876594</v>
          </cell>
          <cell r="V247">
            <v>2</v>
          </cell>
        </row>
        <row r="248">
          <cell r="F248">
            <v>243</v>
          </cell>
          <cell r="G248">
            <v>5.9256892707924447E-2</v>
          </cell>
          <cell r="H248">
            <v>5.9152546446018306E-2</v>
          </cell>
          <cell r="I248">
            <v>5.8880000000000002E-2</v>
          </cell>
          <cell r="L248">
            <v>5.8880000000000002E-2</v>
          </cell>
          <cell r="M248">
            <v>1.0049066666666666</v>
          </cell>
          <cell r="N248">
            <v>0.32673271881718186</v>
          </cell>
          <cell r="V248">
            <v>3</v>
          </cell>
        </row>
        <row r="249">
          <cell r="F249">
            <v>244</v>
          </cell>
          <cell r="G249">
            <v>5.9058803167640672E-2</v>
          </cell>
          <cell r="H249">
            <v>5.8927017026525697E-2</v>
          </cell>
          <cell r="I249">
            <v>5.885E-2</v>
          </cell>
          <cell r="L249">
            <v>5.885E-2</v>
          </cell>
          <cell r="M249">
            <v>1.0049041666666667</v>
          </cell>
          <cell r="N249">
            <v>0.32513737808205923</v>
          </cell>
          <cell r="V249">
            <v>4</v>
          </cell>
        </row>
        <row r="250">
          <cell r="F250">
            <v>245</v>
          </cell>
          <cell r="G250">
            <v>5.8865854715044907E-2</v>
          </cell>
          <cell r="H250">
            <v>5.8714963304924872E-2</v>
          </cell>
          <cell r="I250">
            <v>5.8860000000000003E-2</v>
          </cell>
          <cell r="L250">
            <v>5.8860000000000003E-2</v>
          </cell>
          <cell r="M250">
            <v>1.0049049999999999</v>
          </cell>
          <cell r="N250">
            <v>0.32355063185832067</v>
          </cell>
          <cell r="V250">
            <v>5</v>
          </cell>
        </row>
        <row r="251">
          <cell r="F251">
            <v>246</v>
          </cell>
          <cell r="G251">
            <v>5.8671217156073929E-2</v>
          </cell>
          <cell r="H251">
            <v>5.8496189330755399E-2</v>
          </cell>
          <cell r="I251">
            <v>5.8209999999999998E-2</v>
          </cell>
          <cell r="L251">
            <v>5.8209999999999998E-2</v>
          </cell>
          <cell r="M251">
            <v>1.0048508333333332</v>
          </cell>
          <cell r="N251">
            <v>0.32197136232611112</v>
          </cell>
          <cell r="V251">
            <v>0</v>
          </cell>
        </row>
        <row r="252">
          <cell r="F252">
            <v>247</v>
          </cell>
          <cell r="G252">
            <v>5.8524391280031285E-2</v>
          </cell>
          <cell r="H252">
            <v>5.8331267411767307E-2</v>
          </cell>
          <cell r="I252">
            <v>5.8220000000000001E-2</v>
          </cell>
          <cell r="L252">
            <v>5.8220000000000001E-2</v>
          </cell>
          <cell r="M252">
            <v>1.0048516666666667</v>
          </cell>
          <cell r="N252">
            <v>0.32041707251020957</v>
          </cell>
          <cell r="V252">
            <v>1</v>
          </cell>
        </row>
        <row r="253">
          <cell r="F253">
            <v>248</v>
          </cell>
          <cell r="G253">
            <v>5.837074737967507E-2</v>
          </cell>
          <cell r="H253">
            <v>5.8162986717460008E-2</v>
          </cell>
          <cell r="I253">
            <v>5.8209999999999998E-2</v>
          </cell>
          <cell r="L253">
            <v>5.8209999999999998E-2</v>
          </cell>
          <cell r="M253">
            <v>1.0048508333333332</v>
          </cell>
          <cell r="N253">
            <v>0.31887002145611165</v>
          </cell>
          <cell r="V253">
            <v>2</v>
          </cell>
        </row>
        <row r="254">
          <cell r="F254">
            <v>249</v>
          </cell>
          <cell r="G254">
            <v>5.8222235904902053E-2</v>
          </cell>
          <cell r="H254">
            <v>5.799807833856363E-2</v>
          </cell>
          <cell r="I254">
            <v>5.772E-2</v>
          </cell>
          <cell r="L254">
            <v>5.772E-2</v>
          </cell>
          <cell r="M254">
            <v>1.00481</v>
          </cell>
          <cell r="N254">
            <v>0.31733070310380562</v>
          </cell>
          <cell r="V254">
            <v>3</v>
          </cell>
        </row>
        <row r="255">
          <cell r="F255">
            <v>250</v>
          </cell>
          <cell r="G255">
            <v>5.8109575578099815E-2</v>
          </cell>
          <cell r="H255">
            <v>5.78735556851111E-2</v>
          </cell>
          <cell r="I255">
            <v>5.772E-2</v>
          </cell>
          <cell r="L255">
            <v>5.772E-2</v>
          </cell>
          <cell r="M255">
            <v>1.00481</v>
          </cell>
          <cell r="N255">
            <v>0.3158116490717704</v>
          </cell>
          <cell r="V255">
            <v>4</v>
          </cell>
        </row>
        <row r="256">
          <cell r="F256">
            <v>251</v>
          </cell>
          <cell r="G256">
            <v>5.799180077431032E-2</v>
          </cell>
          <cell r="H256">
            <v>5.7738940731183241E-2</v>
          </cell>
          <cell r="I256">
            <v>5.772E-2</v>
          </cell>
          <cell r="L256">
            <v>5.772E-2</v>
          </cell>
          <cell r="M256">
            <v>1.00481</v>
          </cell>
          <cell r="N256">
            <v>0.31429986671288146</v>
          </cell>
          <cell r="V256">
            <v>5</v>
          </cell>
        </row>
        <row r="257">
          <cell r="F257">
            <v>252</v>
          </cell>
          <cell r="G257">
            <v>5.7877446277231126E-2</v>
          </cell>
          <cell r="H257">
            <v>5.7611060767352562E-2</v>
          </cell>
          <cell r="I257">
            <v>5.7350000000000005E-2</v>
          </cell>
          <cell r="L257">
            <v>5.7350000000000005E-2</v>
          </cell>
          <cell r="M257">
            <v>1.0047791666666666</v>
          </cell>
          <cell r="N257">
            <v>0.31279532121782372</v>
          </cell>
          <cell r="V257">
            <v>0</v>
          </cell>
        </row>
        <row r="258">
          <cell r="F258">
            <v>253</v>
          </cell>
          <cell r="G258">
            <v>5.7788695741495033E-2</v>
          </cell>
          <cell r="H258">
            <v>5.7513468244318133E-2</v>
          </cell>
          <cell r="I258">
            <v>5.7320000000000003E-2</v>
          </cell>
          <cell r="L258">
            <v>5.7320000000000003E-2</v>
          </cell>
          <cell r="M258">
            <v>1.0047766666666667</v>
          </cell>
          <cell r="N258">
            <v>0.31130753064428629</v>
          </cell>
          <cell r="V258">
            <v>1</v>
          </cell>
        </row>
        <row r="259">
          <cell r="F259">
            <v>254</v>
          </cell>
          <cell r="G259">
            <v>5.7703362155932858E-2</v>
          </cell>
          <cell r="H259">
            <v>5.7415877825735429E-2</v>
          </cell>
          <cell r="I259">
            <v>5.7340000000000002E-2</v>
          </cell>
          <cell r="L259">
            <v>5.7340000000000002E-2</v>
          </cell>
          <cell r="M259">
            <v>1.0047783333333333</v>
          </cell>
          <cell r="N259">
            <v>0.30982758753449652</v>
          </cell>
          <cell r="V259">
            <v>2</v>
          </cell>
        </row>
        <row r="260">
          <cell r="F260">
            <v>255</v>
          </cell>
          <cell r="G260">
            <v>5.7614619054359828E-2</v>
          </cell>
          <cell r="H260">
            <v>5.7318289916248766E-2</v>
          </cell>
          <cell r="I260">
            <v>5.7060000000000007E-2</v>
          </cell>
          <cell r="L260">
            <v>5.7060000000000007E-2</v>
          </cell>
          <cell r="M260">
            <v>1.0047550000000001</v>
          </cell>
          <cell r="N260">
            <v>0.30835416853252529</v>
          </cell>
          <cell r="V260">
            <v>3</v>
          </cell>
        </row>
        <row r="261">
          <cell r="F261">
            <v>256</v>
          </cell>
          <cell r="G261">
            <v>5.7546356488889838E-2</v>
          </cell>
          <cell r="H261">
            <v>5.7240892672917099E-2</v>
          </cell>
          <cell r="I261">
            <v>5.7030000000000004E-2</v>
          </cell>
          <cell r="L261">
            <v>5.7030000000000004E-2</v>
          </cell>
          <cell r="M261">
            <v>1.0047524999999999</v>
          </cell>
          <cell r="N261">
            <v>0.30689488336213827</v>
          </cell>
          <cell r="V261">
            <v>4</v>
          </cell>
        </row>
        <row r="262">
          <cell r="F262">
            <v>257</v>
          </cell>
          <cell r="G262">
            <v>5.7481509041759971E-2</v>
          </cell>
          <cell r="H262">
            <v>5.7170226796870338E-2</v>
          </cell>
          <cell r="I262">
            <v>5.7050000000000003E-2</v>
          </cell>
          <cell r="L262">
            <v>5.7050000000000003E-2</v>
          </cell>
          <cell r="M262">
            <v>1.0047541666666666</v>
          </cell>
          <cell r="N262">
            <v>0.30544326424879586</v>
          </cell>
          <cell r="V262">
            <v>5</v>
          </cell>
        </row>
        <row r="263">
          <cell r="F263">
            <v>258</v>
          </cell>
          <cell r="G263">
            <v>5.7413250835680163E-2</v>
          </cell>
          <cell r="H263">
            <v>5.7092832313795583E-2</v>
          </cell>
          <cell r="I263">
            <v>5.6829999999999999E-2</v>
          </cell>
          <cell r="L263">
            <v>5.6829999999999999E-2</v>
          </cell>
          <cell r="M263">
            <v>1.0047358333333334</v>
          </cell>
          <cell r="N263">
            <v>0.30399800705691282</v>
          </cell>
          <cell r="V263">
            <v>0</v>
          </cell>
        </row>
        <row r="264">
          <cell r="F264">
            <v>259</v>
          </cell>
          <cell r="G264">
            <v>5.7362057945405276E-2</v>
          </cell>
          <cell r="H264">
            <v>5.7035627743315942E-2</v>
          </cell>
          <cell r="I264">
            <v>5.6820000000000002E-2</v>
          </cell>
          <cell r="L264">
            <v>5.6820000000000002E-2</v>
          </cell>
          <cell r="M264">
            <v>1.0047349999999999</v>
          </cell>
          <cell r="N264">
            <v>0.30256510912760265</v>
          </cell>
          <cell r="V264">
            <v>1</v>
          </cell>
        </row>
        <row r="265">
          <cell r="F265">
            <v>260</v>
          </cell>
          <cell r="G265">
            <v>5.7312572675093598E-2</v>
          </cell>
          <cell r="H265">
            <v>5.6978423931969502E-2</v>
          </cell>
          <cell r="I265">
            <v>5.6820000000000002E-2</v>
          </cell>
          <cell r="L265">
            <v>5.6820000000000002E-2</v>
          </cell>
          <cell r="M265">
            <v>1.0047349999999999</v>
          </cell>
          <cell r="N265">
            <v>0.30113921494483886</v>
          </cell>
          <cell r="V265">
            <v>2</v>
          </cell>
        </row>
        <row r="266">
          <cell r="F266">
            <v>261</v>
          </cell>
          <cell r="G266">
            <v>5.7266501290215821E-2</v>
          </cell>
          <cell r="H266">
            <v>5.6921220927191207E-2</v>
          </cell>
          <cell r="I266">
            <v>5.6660000000000002E-2</v>
          </cell>
          <cell r="L266">
            <v>5.6660000000000002E-2</v>
          </cell>
          <cell r="M266">
            <v>1.0047216666666667</v>
          </cell>
          <cell r="N266">
            <v>0.29972004055282125</v>
          </cell>
          <cell r="V266">
            <v>3</v>
          </cell>
        </row>
        <row r="267">
          <cell r="F267">
            <v>262</v>
          </cell>
          <cell r="G267">
            <v>5.7228961985774429E-2</v>
          </cell>
          <cell r="H267">
            <v>5.6877477489231332E-2</v>
          </cell>
          <cell r="I267">
            <v>5.6649999999999999E-2</v>
          </cell>
          <cell r="L267">
            <v>5.6649999999999999E-2</v>
          </cell>
          <cell r="M267">
            <v>1.0047208333333333</v>
          </cell>
          <cell r="N267">
            <v>0.29831151302548592</v>
          </cell>
          <cell r="V267">
            <v>4</v>
          </cell>
        </row>
        <row r="268">
          <cell r="F268">
            <v>263</v>
          </cell>
          <cell r="G268">
            <v>5.719312963748413E-2</v>
          </cell>
          <cell r="H268">
            <v>5.6837099333002961E-2</v>
          </cell>
          <cell r="I268">
            <v>5.6649999999999999E-2</v>
          </cell>
          <cell r="L268">
            <v>5.6649999999999999E-2</v>
          </cell>
          <cell r="M268">
            <v>1.0047208333333333</v>
          </cell>
          <cell r="N268">
            <v>0.29690985110340196</v>
          </cell>
          <cell r="V268">
            <v>5</v>
          </cell>
        </row>
        <row r="269">
          <cell r="F269">
            <v>264</v>
          </cell>
          <cell r="G269">
            <v>5.7162416731052712E-2</v>
          </cell>
          <cell r="H269">
            <v>5.6803451204382682E-2</v>
          </cell>
          <cell r="I269">
            <v>5.6529999999999997E-2</v>
          </cell>
          <cell r="L269">
            <v>5.6529999999999997E-2</v>
          </cell>
          <cell r="M269">
            <v>1.0047108333333334</v>
          </cell>
          <cell r="N269">
            <v>0.2955147751026051</v>
          </cell>
          <cell r="V269">
            <v>0</v>
          </cell>
        </row>
        <row r="270">
          <cell r="F270">
            <v>265</v>
          </cell>
          <cell r="G270">
            <v>5.7140235297905573E-2</v>
          </cell>
          <cell r="H270">
            <v>5.6773167838388261E-2</v>
          </cell>
          <cell r="I270">
            <v>5.6529999999999997E-2</v>
          </cell>
          <cell r="L270">
            <v>5.6529999999999997E-2</v>
          </cell>
          <cell r="M270">
            <v>1.0047108333333334</v>
          </cell>
          <cell r="N270">
            <v>0.29412918154985396</v>
          </cell>
          <cell r="V270">
            <v>1</v>
          </cell>
        </row>
        <row r="271">
          <cell r="F271">
            <v>266</v>
          </cell>
          <cell r="G271">
            <v>5.7118054103930671E-2</v>
          </cell>
          <cell r="H271">
            <v>5.6742884698453899E-2</v>
          </cell>
          <cell r="I271">
            <v>5.6550000000000003E-2</v>
          </cell>
          <cell r="L271">
            <v>5.6550000000000003E-2</v>
          </cell>
          <cell r="M271">
            <v>1.0047124999999999</v>
          </cell>
          <cell r="N271">
            <v>0.2927500846925481</v>
          </cell>
          <cell r="V271">
            <v>2</v>
          </cell>
        </row>
        <row r="272">
          <cell r="F272">
            <v>267</v>
          </cell>
          <cell r="G272">
            <v>5.7092460736996031E-2</v>
          </cell>
          <cell r="H272">
            <v>5.6715966597440826E-2</v>
          </cell>
          <cell r="I272">
            <v>5.6440000000000004E-2</v>
          </cell>
          <cell r="L272">
            <v>5.6440000000000004E-2</v>
          </cell>
          <cell r="M272">
            <v>1.0047033333333333</v>
          </cell>
          <cell r="N272">
            <v>0.29137697071803936</v>
          </cell>
          <cell r="V272">
            <v>3</v>
          </cell>
        </row>
        <row r="273">
          <cell r="F273">
            <v>268</v>
          </cell>
          <cell r="G273">
            <v>5.7085635861789719E-2</v>
          </cell>
          <cell r="H273">
            <v>5.6702507513444189E-2</v>
          </cell>
          <cell r="I273">
            <v>5.6440000000000004E-2</v>
          </cell>
          <cell r="L273">
            <v>5.6440000000000004E-2</v>
          </cell>
          <cell r="M273">
            <v>1.0047033333333333</v>
          </cell>
          <cell r="N273">
            <v>0.29001294317530485</v>
          </cell>
          <cell r="V273">
            <v>4</v>
          </cell>
        </row>
        <row r="274">
          <cell r="F274">
            <v>269</v>
          </cell>
          <cell r="G274">
            <v>5.7078811009226627E-2</v>
          </cell>
          <cell r="H274">
            <v>5.6689048474099835E-2</v>
          </cell>
          <cell r="I274">
            <v>5.6469999999999999E-2</v>
          </cell>
          <cell r="L274">
            <v>5.6469999999999999E-2</v>
          </cell>
          <cell r="M274">
            <v>1.0047058333333334</v>
          </cell>
          <cell r="N274">
            <v>0.28865530107591114</v>
          </cell>
          <cell r="V274">
            <v>5</v>
          </cell>
        </row>
        <row r="275">
          <cell r="F275">
            <v>270</v>
          </cell>
          <cell r="G275">
            <v>5.7066867586584635E-2</v>
          </cell>
          <cell r="H275">
            <v>5.6665495291999157E-2</v>
          </cell>
          <cell r="I275">
            <v>5.6399999999999999E-2</v>
          </cell>
          <cell r="L275">
            <v>5.6399999999999999E-2</v>
          </cell>
          <cell r="M275">
            <v>1.0046999999999999</v>
          </cell>
          <cell r="N275">
            <v>0.28730329963172746</v>
          </cell>
          <cell r="V275">
            <v>0</v>
          </cell>
        </row>
        <row r="276">
          <cell r="F276">
            <v>271</v>
          </cell>
          <cell r="G276">
            <v>5.7068573789819332E-2</v>
          </cell>
          <cell r="H276">
            <v>5.6665495291998269E-2</v>
          </cell>
          <cell r="I276">
            <v>5.6399999999999999E-2</v>
          </cell>
          <cell r="L276">
            <v>5.6399999999999999E-2</v>
          </cell>
          <cell r="M276">
            <v>1.0046999999999999</v>
          </cell>
          <cell r="N276">
            <v>0.28595929096419576</v>
          </cell>
          <cell r="V276">
            <v>1</v>
          </cell>
        </row>
        <row r="277">
          <cell r="F277">
            <v>272</v>
          </cell>
          <cell r="G277">
            <v>5.7071986199118463E-2</v>
          </cell>
          <cell r="H277">
            <v>5.6665495291999157E-2</v>
          </cell>
          <cell r="I277">
            <v>5.6399999999999999E-2</v>
          </cell>
          <cell r="L277">
            <v>5.6399999999999999E-2</v>
          </cell>
          <cell r="M277">
            <v>1.0046999999999999</v>
          </cell>
          <cell r="N277">
            <v>0.28462156958713625</v>
          </cell>
          <cell r="V277">
            <v>2</v>
          </cell>
        </row>
        <row r="278">
          <cell r="F278">
            <v>273</v>
          </cell>
          <cell r="G278">
            <v>5.7077104821559033E-2</v>
          </cell>
          <cell r="H278">
            <v>5.6665495291999157E-2</v>
          </cell>
          <cell r="I278">
            <v>5.6399999999999999E-2</v>
          </cell>
          <cell r="L278">
            <v>5.6399999999999999E-2</v>
          </cell>
          <cell r="M278">
            <v>1.0046999999999999</v>
          </cell>
          <cell r="N278">
            <v>0.28329010608852023</v>
          </cell>
          <cell r="V278">
            <v>3</v>
          </cell>
        </row>
        <row r="279">
          <cell r="F279">
            <v>274</v>
          </cell>
          <cell r="G279">
            <v>5.7087342091912685E-2</v>
          </cell>
          <cell r="H279">
            <v>5.6668860032298873E-2</v>
          </cell>
          <cell r="I279">
            <v>5.6399999999999999E-2</v>
          </cell>
          <cell r="L279">
            <v>5.6399999999999999E-2</v>
          </cell>
          <cell r="M279">
            <v>1.0046999999999999</v>
          </cell>
          <cell r="N279">
            <v>0.28196487119390889</v>
          </cell>
          <cell r="V279">
            <v>4</v>
          </cell>
        </row>
        <row r="280">
          <cell r="F280">
            <v>275</v>
          </cell>
          <cell r="G280">
            <v>5.7097579413212696E-2</v>
          </cell>
          <cell r="H280">
            <v>5.6675589518480507E-2</v>
          </cell>
          <cell r="I280">
            <v>5.6399999999999999E-2</v>
          </cell>
          <cell r="L280">
            <v>5.6399999999999999E-2</v>
          </cell>
          <cell r="M280">
            <v>1.0046999999999999</v>
          </cell>
          <cell r="N280">
            <v>0.28064583576580959</v>
          </cell>
          <cell r="V280">
            <v>5</v>
          </cell>
        </row>
        <row r="281">
          <cell r="F281">
            <v>276</v>
          </cell>
          <cell r="G281">
            <v>5.7111229242876149E-2</v>
          </cell>
          <cell r="H281">
            <v>5.6685683764499117E-2</v>
          </cell>
          <cell r="I281">
            <v>5.6410000000000002E-2</v>
          </cell>
          <cell r="L281">
            <v>5.6410000000000002E-2</v>
          </cell>
          <cell r="M281">
            <v>1.0047008333333334</v>
          </cell>
          <cell r="N281">
            <v>0.27933297080303537</v>
          </cell>
          <cell r="V281">
            <v>0</v>
          </cell>
        </row>
        <row r="282">
          <cell r="F282">
            <v>277</v>
          </cell>
          <cell r="G282">
            <v>5.7128291629020111E-2</v>
          </cell>
          <cell r="H282">
            <v>5.6702507535769442E-2</v>
          </cell>
          <cell r="I282">
            <v>5.6420000000000005E-2</v>
          </cell>
          <cell r="L282">
            <v>5.6420000000000005E-2</v>
          </cell>
          <cell r="M282">
            <v>1.0047016666666666</v>
          </cell>
          <cell r="N282">
            <v>0.27802601683556089</v>
          </cell>
          <cell r="V282">
            <v>1</v>
          </cell>
        </row>
        <row r="283">
          <cell r="F283">
            <v>278</v>
          </cell>
          <cell r="G283">
            <v>5.7147060393884619E-2</v>
          </cell>
          <cell r="H283">
            <v>5.6715966597439937E-2</v>
          </cell>
          <cell r="I283">
            <v>5.6430000000000001E-2</v>
          </cell>
          <cell r="L283">
            <v>5.6430000000000001E-2</v>
          </cell>
          <cell r="M283">
            <v>1.0047025000000001</v>
          </cell>
          <cell r="N283">
            <v>0.27672494836997474</v>
          </cell>
          <cell r="V283">
            <v>2</v>
          </cell>
        </row>
        <row r="284">
          <cell r="F284">
            <v>279</v>
          </cell>
          <cell r="G284">
            <v>5.7164123048919269E-2</v>
          </cell>
          <cell r="H284">
            <v>5.673279046638946E-2</v>
          </cell>
          <cell r="I284">
            <v>5.6459999999999996E-2</v>
          </cell>
          <cell r="L284">
            <v>5.6459999999999996E-2</v>
          </cell>
          <cell r="M284">
            <v>1.004705</v>
          </cell>
          <cell r="N284">
            <v>0.27542974001754222</v>
          </cell>
          <cell r="V284">
            <v>3</v>
          </cell>
        </row>
        <row r="285">
          <cell r="F285">
            <v>280</v>
          </cell>
          <cell r="G285">
            <v>5.7181185803020451E-2</v>
          </cell>
          <cell r="H285">
            <v>5.6749614363249989E-2</v>
          </cell>
          <cell r="I285">
            <v>5.6459999999999996E-2</v>
          </cell>
          <cell r="L285">
            <v>5.6459999999999996E-2</v>
          </cell>
          <cell r="M285">
            <v>1.004705</v>
          </cell>
          <cell r="N285">
            <v>0.27413991173283925</v>
          </cell>
          <cell r="V285">
            <v>4</v>
          </cell>
        </row>
        <row r="286">
          <cell r="F286">
            <v>281</v>
          </cell>
          <cell r="G286">
            <v>5.7198248698644871E-2</v>
          </cell>
          <cell r="H286">
            <v>5.6773167916531975E-2</v>
          </cell>
          <cell r="I286">
            <v>5.6479999999999995E-2</v>
          </cell>
          <cell r="L286">
            <v>5.6479999999999995E-2</v>
          </cell>
          <cell r="M286">
            <v>1.0047066666666666</v>
          </cell>
          <cell r="N286">
            <v>0.27285612367096734</v>
          </cell>
          <cell r="V286">
            <v>5</v>
          </cell>
        </row>
        <row r="287">
          <cell r="F287">
            <v>282</v>
          </cell>
          <cell r="G287">
            <v>5.7211899105720221E-2</v>
          </cell>
          <cell r="H287">
            <v>5.6789991952935104E-2</v>
          </cell>
          <cell r="I287">
            <v>5.6509999999999998E-2</v>
          </cell>
          <cell r="L287">
            <v>5.6509999999999998E-2</v>
          </cell>
          <cell r="M287">
            <v>1.0047091666666668</v>
          </cell>
          <cell r="N287">
            <v>0.27157789703558655</v>
          </cell>
          <cell r="V287">
            <v>0</v>
          </cell>
        </row>
        <row r="288">
          <cell r="F288">
            <v>283</v>
          </cell>
          <cell r="G288">
            <v>5.722384326144514E-2</v>
          </cell>
          <cell r="H288">
            <v>5.6806816017244799E-2</v>
          </cell>
          <cell r="I288">
            <v>5.6529999999999997E-2</v>
          </cell>
          <cell r="L288">
            <v>5.6529999999999997E-2</v>
          </cell>
          <cell r="M288">
            <v>1.0047108333333334</v>
          </cell>
          <cell r="N288">
            <v>0.27030498580659229</v>
          </cell>
          <cell r="V288">
            <v>1</v>
          </cell>
        </row>
        <row r="289">
          <cell r="F289">
            <v>284</v>
          </cell>
          <cell r="G289">
            <v>5.7232374836629685E-2</v>
          </cell>
          <cell r="H289">
            <v>5.6816910480948835E-2</v>
          </cell>
          <cell r="I289">
            <v>5.6529999999999997E-2</v>
          </cell>
          <cell r="L289">
            <v>5.6529999999999997E-2</v>
          </cell>
          <cell r="M289">
            <v>1.0047108333333334</v>
          </cell>
          <cell r="N289">
            <v>0.26903759453832132</v>
          </cell>
          <cell r="V289">
            <v>2</v>
          </cell>
        </row>
        <row r="290">
          <cell r="F290">
            <v>285</v>
          </cell>
          <cell r="G290">
            <v>5.7242612769308643E-2</v>
          </cell>
          <cell r="H290">
            <v>5.6827004969769668E-2</v>
          </cell>
          <cell r="I290">
            <v>5.6559999999999999E-2</v>
          </cell>
          <cell r="L290">
            <v>5.6559999999999999E-2</v>
          </cell>
          <cell r="M290">
            <v>1.0047133333333333</v>
          </cell>
          <cell r="N290">
            <v>0.26777614574507386</v>
          </cell>
          <cell r="V290">
            <v>3</v>
          </cell>
        </row>
        <row r="291">
          <cell r="F291">
            <v>286</v>
          </cell>
          <cell r="G291">
            <v>5.7247731748385711E-2</v>
          </cell>
          <cell r="H291">
            <v>5.6833734628984445E-2</v>
          </cell>
          <cell r="I291">
            <v>5.6559999999999999E-2</v>
          </cell>
          <cell r="L291">
            <v>5.6559999999999999E-2</v>
          </cell>
          <cell r="M291">
            <v>1.0047133333333333</v>
          </cell>
          <cell r="N291">
            <v>0.26651994838833681</v>
          </cell>
          <cell r="V291">
            <v>4</v>
          </cell>
        </row>
        <row r="292">
          <cell r="F292">
            <v>287</v>
          </cell>
          <cell r="G292">
            <v>5.7251144409595334E-2</v>
          </cell>
          <cell r="H292">
            <v>5.6840464299362736E-2</v>
          </cell>
          <cell r="I292">
            <v>5.6559999999999999E-2</v>
          </cell>
          <cell r="L292">
            <v>5.6559999999999999E-2</v>
          </cell>
          <cell r="M292">
            <v>1.0047133333333333</v>
          </cell>
          <cell r="N292">
            <v>0.26526964413232645</v>
          </cell>
          <cell r="V292">
            <v>5</v>
          </cell>
        </row>
        <row r="293">
          <cell r="F293">
            <v>288</v>
          </cell>
          <cell r="G293">
            <v>5.7257969743337078E-2</v>
          </cell>
          <cell r="H293">
            <v>5.6850558821674113E-2</v>
          </cell>
          <cell r="I293">
            <v>5.6580000000000005E-2</v>
          </cell>
          <cell r="L293">
            <v>5.6580000000000005E-2</v>
          </cell>
          <cell r="M293">
            <v>1.004715</v>
          </cell>
          <cell r="N293">
            <v>0.26402520533119872</v>
          </cell>
          <cell r="V293">
            <v>0</v>
          </cell>
        </row>
        <row r="294">
          <cell r="F294">
            <v>289</v>
          </cell>
          <cell r="G294">
            <v>5.7259676079602695E-2</v>
          </cell>
          <cell r="H294">
            <v>5.6853923665235229E-2</v>
          </cell>
          <cell r="I294">
            <v>5.6580000000000005E-2</v>
          </cell>
          <cell r="L294">
            <v>5.6580000000000005E-2</v>
          </cell>
          <cell r="M294">
            <v>1.004715</v>
          </cell>
          <cell r="N294">
            <v>0.26278616854650194</v>
          </cell>
          <cell r="V294">
            <v>1</v>
          </cell>
        </row>
        <row r="295">
          <cell r="F295">
            <v>290</v>
          </cell>
          <cell r="G295">
            <v>5.7263088754964997E-2</v>
          </cell>
          <cell r="H295">
            <v>5.6853923665235229E-2</v>
          </cell>
          <cell r="I295">
            <v>5.6590000000000001E-2</v>
          </cell>
          <cell r="L295">
            <v>5.6590000000000001E-2</v>
          </cell>
          <cell r="M295">
            <v>1.0047158333333333</v>
          </cell>
          <cell r="N295">
            <v>0.26155294640420612</v>
          </cell>
          <cell r="V295">
            <v>2</v>
          </cell>
        </row>
        <row r="296">
          <cell r="F296">
            <v>291</v>
          </cell>
          <cell r="G296">
            <v>5.7264795094061682E-2</v>
          </cell>
          <cell r="H296">
            <v>5.6857288508798121E-2</v>
          </cell>
          <cell r="I296">
            <v>5.6590000000000001E-2</v>
          </cell>
          <cell r="L296">
            <v>5.6590000000000001E-2</v>
          </cell>
          <cell r="M296">
            <v>1.0047158333333333</v>
          </cell>
          <cell r="N296">
            <v>0.26032529569724722</v>
          </cell>
          <cell r="V296">
            <v>3</v>
          </cell>
        </row>
        <row r="297">
          <cell r="F297">
            <v>292</v>
          </cell>
          <cell r="G297">
            <v>5.7264795094061682E-2</v>
          </cell>
          <cell r="H297">
            <v>5.6857288508797232E-2</v>
          </cell>
          <cell r="I297">
            <v>5.6580000000000005E-2</v>
          </cell>
          <cell r="L297">
            <v>5.6580000000000005E-2</v>
          </cell>
          <cell r="M297">
            <v>1.004715</v>
          </cell>
          <cell r="N297">
            <v>0.25910340721273317</v>
          </cell>
          <cell r="V297">
            <v>4</v>
          </cell>
        </row>
        <row r="298">
          <cell r="F298">
            <v>293</v>
          </cell>
          <cell r="G298">
            <v>5.7268207777915858E-2</v>
          </cell>
          <cell r="H298">
            <v>5.6864018207083866E-2</v>
          </cell>
          <cell r="I298">
            <v>5.6600000000000004E-2</v>
          </cell>
          <cell r="L298">
            <v>5.6600000000000004E-2</v>
          </cell>
          <cell r="M298">
            <v>1.0047166666666667</v>
          </cell>
          <cell r="N298">
            <v>0.25788746780204652</v>
          </cell>
          <cell r="V298">
            <v>5</v>
          </cell>
        </row>
        <row r="299">
          <cell r="F299">
            <v>294</v>
          </cell>
          <cell r="G299">
            <v>5.7264795094061682E-2</v>
          </cell>
          <cell r="H299">
            <v>5.6864018207082978E-2</v>
          </cell>
          <cell r="I299">
            <v>5.6590000000000001E-2</v>
          </cell>
          <cell r="L299">
            <v>5.6590000000000001E-2</v>
          </cell>
          <cell r="M299">
            <v>1.0047158333333333</v>
          </cell>
          <cell r="N299">
            <v>0.25667680885362026</v>
          </cell>
          <cell r="V299">
            <v>0</v>
          </cell>
        </row>
        <row r="300">
          <cell r="F300">
            <v>295</v>
          </cell>
          <cell r="G300">
            <v>5.7263088753550573E-2</v>
          </cell>
          <cell r="H300">
            <v>5.6864018207083866E-2</v>
          </cell>
          <cell r="I300">
            <v>5.6600000000000004E-2</v>
          </cell>
          <cell r="L300">
            <v>5.6600000000000004E-2</v>
          </cell>
          <cell r="M300">
            <v>1.0047166666666667</v>
          </cell>
          <cell r="N300">
            <v>0.25547204526681622</v>
          </cell>
          <cell r="V300">
            <v>1</v>
          </cell>
        </row>
        <row r="301">
          <cell r="F301">
            <v>296</v>
          </cell>
          <cell r="G301">
            <v>5.72613824158692E-2</v>
          </cell>
          <cell r="H301">
            <v>5.6864018207084754E-2</v>
          </cell>
          <cell r="I301">
            <v>5.6600000000000004E-2</v>
          </cell>
          <cell r="L301">
            <v>5.6600000000000004E-2</v>
          </cell>
          <cell r="M301">
            <v>1.0047166666666667</v>
          </cell>
          <cell r="N301">
            <v>0.25427272557784075</v>
          </cell>
          <cell r="V301">
            <v>2</v>
          </cell>
        </row>
        <row r="302">
          <cell r="F302">
            <v>297</v>
          </cell>
          <cell r="G302">
            <v>5.7256263407071017E-2</v>
          </cell>
          <cell r="H302">
            <v>5.6857288508798121E-2</v>
          </cell>
          <cell r="I302">
            <v>5.6590000000000001E-2</v>
          </cell>
          <cell r="L302">
            <v>5.6590000000000001E-2</v>
          </cell>
          <cell r="M302">
            <v>1.0047158333333333</v>
          </cell>
          <cell r="N302">
            <v>0.25307903612412197</v>
          </cell>
          <cell r="V302">
            <v>3</v>
          </cell>
        </row>
        <row r="303">
          <cell r="F303">
            <v>298</v>
          </cell>
          <cell r="G303">
            <v>5.7252850740200145E-2</v>
          </cell>
          <cell r="H303">
            <v>5.685392366244546E-2</v>
          </cell>
          <cell r="I303">
            <v>5.6600000000000004E-2</v>
          </cell>
          <cell r="L303">
            <v>5.6600000000000004E-2</v>
          </cell>
          <cell r="M303">
            <v>1.0047166666666667</v>
          </cell>
          <cell r="N303">
            <v>0.25189115939825968</v>
          </cell>
          <cell r="V303">
            <v>4</v>
          </cell>
        </row>
        <row r="304">
          <cell r="F304">
            <v>299</v>
          </cell>
          <cell r="G304">
            <v>5.7247731752631204E-2</v>
          </cell>
          <cell r="H304">
            <v>5.6850558821674113E-2</v>
          </cell>
          <cell r="I304">
            <v>5.6580000000000005E-2</v>
          </cell>
          <cell r="L304">
            <v>5.6580000000000005E-2</v>
          </cell>
          <cell r="M304">
            <v>1.004715</v>
          </cell>
          <cell r="N304">
            <v>0.25070865026451206</v>
          </cell>
          <cell r="V304">
            <v>5</v>
          </cell>
        </row>
        <row r="305">
          <cell r="F305">
            <v>300</v>
          </cell>
          <cell r="G305">
            <v>5.7244319097082386E-2</v>
          </cell>
          <cell r="H305">
            <v>5.6847193978112109E-2</v>
          </cell>
          <cell r="I305">
            <v>5.6580000000000005E-2</v>
          </cell>
          <cell r="L305">
            <v>5.6580000000000005E-2</v>
          </cell>
          <cell r="M305">
            <v>1.004715</v>
          </cell>
          <cell r="N305">
            <v>0.24953210638291659</v>
          </cell>
          <cell r="V305">
            <v>0</v>
          </cell>
        </row>
        <row r="306">
          <cell r="F306">
            <v>301</v>
          </cell>
          <cell r="G306">
            <v>5.7239200122250811E-2</v>
          </cell>
          <cell r="H306">
            <v>5.6843829137340762E-2</v>
          </cell>
          <cell r="I306">
            <v>5.6590000000000001E-2</v>
          </cell>
          <cell r="L306">
            <v>5.6590000000000001E-2</v>
          </cell>
          <cell r="M306">
            <v>1.0047158333333333</v>
          </cell>
          <cell r="N306">
            <v>0.24836108387245795</v>
          </cell>
          <cell r="V306">
            <v>1</v>
          </cell>
        </row>
        <row r="307">
          <cell r="F307">
            <v>302</v>
          </cell>
          <cell r="G307">
            <v>5.7234081164402539E-2</v>
          </cell>
          <cell r="H307">
            <v>5.6837099466962471E-2</v>
          </cell>
          <cell r="I307">
            <v>5.6570000000000002E-2</v>
          </cell>
          <cell r="L307">
            <v>5.6570000000000002E-2</v>
          </cell>
          <cell r="M307">
            <v>1.0047141666666666</v>
          </cell>
          <cell r="N307">
            <v>0.24719535179262922</v>
          </cell>
          <cell r="V307">
            <v>2</v>
          </cell>
        </row>
        <row r="308">
          <cell r="F308">
            <v>303</v>
          </cell>
          <cell r="G308">
            <v>5.7228962210800205E-2</v>
          </cell>
          <cell r="H308">
            <v>5.6833734631774213E-2</v>
          </cell>
          <cell r="I308">
            <v>5.6570000000000002E-2</v>
          </cell>
          <cell r="L308">
            <v>5.6570000000000002E-2</v>
          </cell>
          <cell r="M308">
            <v>1.0047141666666666</v>
          </cell>
          <cell r="N308">
            <v>0.24603549944234146</v>
          </cell>
          <cell r="V308">
            <v>3</v>
          </cell>
        </row>
        <row r="309">
          <cell r="F309">
            <v>304</v>
          </cell>
          <cell r="G309">
            <v>5.7223843269935237E-2</v>
          </cell>
          <cell r="H309">
            <v>5.6827004966978123E-2</v>
          </cell>
          <cell r="I309">
            <v>5.6570000000000002E-2</v>
          </cell>
          <cell r="L309">
            <v>5.6570000000000002E-2</v>
          </cell>
          <cell r="M309">
            <v>1.0047141666666666</v>
          </cell>
          <cell r="N309">
            <v>0.24488108917445822</v>
          </cell>
          <cell r="V309">
            <v>4</v>
          </cell>
        </row>
        <row r="310">
          <cell r="F310">
            <v>305</v>
          </cell>
          <cell r="G310">
            <v>5.7218724341807636E-2</v>
          </cell>
          <cell r="H310">
            <v>5.6823640140161835E-2</v>
          </cell>
          <cell r="I310">
            <v>5.6559999999999999E-2</v>
          </cell>
          <cell r="L310">
            <v>5.6559999999999999E-2</v>
          </cell>
          <cell r="M310">
            <v>1.0047133333333333</v>
          </cell>
          <cell r="N310">
            <v>0.24373209545446997</v>
          </cell>
          <cell r="V310">
            <v>5</v>
          </cell>
        </row>
        <row r="311">
          <cell r="F311">
            <v>306</v>
          </cell>
          <cell r="G311">
            <v>5.7213605422171465E-2</v>
          </cell>
          <cell r="H311">
            <v>5.681691048652926E-2</v>
          </cell>
          <cell r="I311">
            <v>5.6550000000000003E-2</v>
          </cell>
          <cell r="L311">
            <v>5.6550000000000003E-2</v>
          </cell>
          <cell r="M311">
            <v>1.0047124999999999</v>
          </cell>
          <cell r="N311">
            <v>0.24258869407638992</v>
          </cell>
          <cell r="V311">
            <v>0</v>
          </cell>
        </row>
        <row r="312">
          <cell r="F312">
            <v>307</v>
          </cell>
          <cell r="G312">
            <v>5.7210192814742378E-2</v>
          </cell>
          <cell r="H312">
            <v>5.6813545662504517E-2</v>
          </cell>
          <cell r="I312">
            <v>5.6559999999999999E-2</v>
          </cell>
          <cell r="L312">
            <v>5.6559999999999999E-2</v>
          </cell>
          <cell r="M312">
            <v>1.0047133333333333</v>
          </cell>
          <cell r="N312">
            <v>0.24145085691318655</v>
          </cell>
          <cell r="V312">
            <v>1</v>
          </cell>
        </row>
        <row r="313">
          <cell r="F313">
            <v>308</v>
          </cell>
          <cell r="G313">
            <v>5.7201661317396457E-2</v>
          </cell>
          <cell r="H313">
            <v>5.6806816025616769E-2</v>
          </cell>
          <cell r="I313">
            <v>5.654E-2</v>
          </cell>
          <cell r="L313">
            <v>5.654E-2</v>
          </cell>
          <cell r="M313">
            <v>1.0047116666666667</v>
          </cell>
          <cell r="N313">
            <v>0.24031815733163012</v>
          </cell>
          <cell r="V313">
            <v>2</v>
          </cell>
        </row>
        <row r="314">
          <cell r="F314">
            <v>309</v>
          </cell>
          <cell r="G314">
            <v>5.7198248726949785E-2</v>
          </cell>
          <cell r="H314">
            <v>5.6803451207173339E-2</v>
          </cell>
          <cell r="I314">
            <v>5.654E-2</v>
          </cell>
          <cell r="L314">
            <v>5.654E-2</v>
          </cell>
          <cell r="M314">
            <v>1.0047116666666667</v>
          </cell>
          <cell r="N314">
            <v>0.23919116827709785</v>
          </cell>
          <cell r="V314">
            <v>3</v>
          </cell>
        </row>
        <row r="315">
          <cell r="F315">
            <v>310</v>
          </cell>
          <cell r="G315">
            <v>5.7194836142163918E-2</v>
          </cell>
          <cell r="H315">
            <v>5.6800086391520566E-2</v>
          </cell>
          <cell r="I315">
            <v>5.654E-2</v>
          </cell>
          <cell r="L315">
            <v>5.654E-2</v>
          </cell>
          <cell r="M315">
            <v>1.0047116666666667</v>
          </cell>
          <cell r="N315">
            <v>0.23806946431772086</v>
          </cell>
          <cell r="V315">
            <v>4</v>
          </cell>
        </row>
        <row r="316">
          <cell r="F316">
            <v>311</v>
          </cell>
          <cell r="G316">
            <v>5.7188010983913795E-2</v>
          </cell>
          <cell r="H316">
            <v>5.6789991952935104E-2</v>
          </cell>
          <cell r="I316">
            <v>5.6529999999999997E-2</v>
          </cell>
          <cell r="L316">
            <v>5.6529999999999997E-2</v>
          </cell>
          <cell r="M316">
            <v>1.0047108333333334</v>
          </cell>
          <cell r="N316">
            <v>0.2369530206686703</v>
          </cell>
          <cell r="V316">
            <v>5</v>
          </cell>
        </row>
        <row r="317">
          <cell r="F317">
            <v>312</v>
          </cell>
          <cell r="G317">
            <v>5.7184598413280607E-2</v>
          </cell>
          <cell r="H317">
            <v>5.67866271456543E-2</v>
          </cell>
          <cell r="I317">
            <v>5.6529999999999997E-2</v>
          </cell>
          <cell r="L317">
            <v>5.6529999999999997E-2</v>
          </cell>
          <cell r="M317">
            <v>1.0047108333333334</v>
          </cell>
          <cell r="N317">
            <v>0.2358420082746896</v>
          </cell>
          <cell r="V317">
            <v>0</v>
          </cell>
        </row>
        <row r="318">
          <cell r="F318">
            <v>313</v>
          </cell>
          <cell r="G318">
            <v>5.7181185848307781E-2</v>
          </cell>
          <cell r="H318">
            <v>5.6783262341164153E-2</v>
          </cell>
          <cell r="I318">
            <v>5.6509999999999998E-2</v>
          </cell>
          <cell r="L318">
            <v>5.6509999999999998E-2</v>
          </cell>
          <cell r="M318">
            <v>1.0047091666666668</v>
          </cell>
          <cell r="N318">
            <v>0.23473620513499943</v>
          </cell>
          <cell r="V318">
            <v>1</v>
          </cell>
        </row>
        <row r="319">
          <cell r="F319">
            <v>314</v>
          </cell>
          <cell r="G319">
            <v>5.7181185848307781E-2</v>
          </cell>
          <cell r="H319">
            <v>5.677989753388335E-2</v>
          </cell>
          <cell r="I319">
            <v>5.6520000000000001E-2</v>
          </cell>
          <cell r="L319">
            <v>5.6520000000000001E-2</v>
          </cell>
          <cell r="M319">
            <v>1.00471</v>
          </cell>
          <cell r="N319">
            <v>0.2336359743922572</v>
          </cell>
          <cell r="V319">
            <v>2</v>
          </cell>
        </row>
        <row r="320">
          <cell r="F320">
            <v>315</v>
          </cell>
          <cell r="G320">
            <v>5.717947956723668E-2</v>
          </cell>
          <cell r="H320">
            <v>5.6776532732184748E-2</v>
          </cell>
          <cell r="I320">
            <v>5.6520000000000001E-2</v>
          </cell>
          <cell r="L320">
            <v>5.6520000000000001E-2</v>
          </cell>
          <cell r="M320">
            <v>1.00471</v>
          </cell>
          <cell r="N320">
            <v>0.23254070765918244</v>
          </cell>
          <cell r="V320">
            <v>3</v>
          </cell>
        </row>
        <row r="321">
          <cell r="F321">
            <v>316</v>
          </cell>
          <cell r="G321">
            <v>5.7177773287581335E-2</v>
          </cell>
          <cell r="H321">
            <v>5.6773167933277691E-2</v>
          </cell>
          <cell r="I321">
            <v>5.6500000000000002E-2</v>
          </cell>
          <cell r="L321">
            <v>5.6500000000000002E-2</v>
          </cell>
          <cell r="M321">
            <v>1.0047083333333333</v>
          </cell>
          <cell r="N321">
            <v>0.2314505754488185</v>
          </cell>
          <cell r="V321">
            <v>4</v>
          </cell>
        </row>
        <row r="322">
          <cell r="F322">
            <v>317</v>
          </cell>
          <cell r="G322">
            <v>5.7176067006510678E-2</v>
          </cell>
          <cell r="H322">
            <v>5.6776532734977181E-2</v>
          </cell>
          <cell r="I322">
            <v>5.6509999999999998E-2</v>
          </cell>
          <cell r="L322">
            <v>5.6509999999999998E-2</v>
          </cell>
          <cell r="M322">
            <v>1.0047091666666668</v>
          </cell>
          <cell r="N322">
            <v>0.23036593583426551</v>
          </cell>
          <cell r="V322">
            <v>5</v>
          </cell>
        </row>
        <row r="323">
          <cell r="F323">
            <v>318</v>
          </cell>
          <cell r="G323">
            <v>5.7174360728269757E-2</v>
          </cell>
          <cell r="H323">
            <v>5.6776532734977181E-2</v>
          </cell>
          <cell r="I323">
            <v>5.6509999999999998E-2</v>
          </cell>
          <cell r="L323">
            <v>5.6509999999999998E-2</v>
          </cell>
          <cell r="M323">
            <v>1.0047091666666668</v>
          </cell>
          <cell r="N323">
            <v>0.22928618895610636</v>
          </cell>
          <cell r="V323">
            <v>0</v>
          </cell>
        </row>
        <row r="324">
          <cell r="F324">
            <v>319</v>
          </cell>
          <cell r="G324">
            <v>5.7167535620968657E-2</v>
          </cell>
          <cell r="H324">
            <v>5.6776532734977181E-2</v>
          </cell>
          <cell r="I324">
            <v>5.6509999999999998E-2</v>
          </cell>
          <cell r="L324">
            <v>5.6509999999999998E-2</v>
          </cell>
          <cell r="M324">
            <v>1.0047091666666668</v>
          </cell>
          <cell r="N324">
            <v>0.22821150295344805</v>
          </cell>
          <cell r="V324">
            <v>1</v>
          </cell>
        </row>
        <row r="325">
          <cell r="F325">
            <v>320</v>
          </cell>
          <cell r="G325">
            <v>5.7159004265146418E-2</v>
          </cell>
          <cell r="H325">
            <v>5.6769803131579977E-2</v>
          </cell>
          <cell r="I325">
            <v>5.6509999999999998E-2</v>
          </cell>
          <cell r="L325">
            <v>5.6509999999999998E-2</v>
          </cell>
          <cell r="M325">
            <v>1.0047091666666668</v>
          </cell>
          <cell r="N325">
            <v>0.22714185410548959</v>
          </cell>
          <cell r="V325">
            <v>2</v>
          </cell>
        </row>
        <row r="326">
          <cell r="F326">
            <v>321</v>
          </cell>
          <cell r="G326">
            <v>5.7152179208793452E-2</v>
          </cell>
          <cell r="H326">
            <v>5.6766438335462688E-2</v>
          </cell>
          <cell r="I326">
            <v>5.6509999999999998E-2</v>
          </cell>
          <cell r="L326">
            <v>5.6509999999999998E-2</v>
          </cell>
          <cell r="M326">
            <v>1.0047091666666668</v>
          </cell>
          <cell r="N326">
            <v>0.22607721880261161</v>
          </cell>
          <cell r="V326">
            <v>3</v>
          </cell>
        </row>
        <row r="327">
          <cell r="F327">
            <v>322</v>
          </cell>
          <cell r="G327">
            <v>5.7135116624519533E-2</v>
          </cell>
          <cell r="H327">
            <v>5.6752979162157935E-2</v>
          </cell>
          <cell r="I327">
            <v>5.6489999999999999E-2</v>
          </cell>
          <cell r="L327">
            <v>5.6489999999999999E-2</v>
          </cell>
          <cell r="M327">
            <v>1.0047075000000001</v>
          </cell>
          <cell r="N327">
            <v>0.22501757354585522</v>
          </cell>
          <cell r="V327">
            <v>4</v>
          </cell>
        </row>
        <row r="328">
          <cell r="F328">
            <v>323</v>
          </cell>
          <cell r="G328">
            <v>5.7118054153463493E-2</v>
          </cell>
          <cell r="H328">
            <v>5.6742884798924642E-2</v>
          </cell>
          <cell r="I328">
            <v>5.6500000000000002E-2</v>
          </cell>
          <cell r="L328">
            <v>5.6500000000000002E-2</v>
          </cell>
          <cell r="M328">
            <v>1.0047083333333333</v>
          </cell>
          <cell r="N328">
            <v>0.22396326646895259</v>
          </cell>
          <cell r="V328">
            <v>5</v>
          </cell>
        </row>
        <row r="329">
          <cell r="F329">
            <v>324</v>
          </cell>
          <cell r="G329">
            <v>5.7102698069618985E-2</v>
          </cell>
          <cell r="H329">
            <v>5.6732790469181893E-2</v>
          </cell>
          <cell r="I329">
            <v>5.6469999999999999E-2</v>
          </cell>
          <cell r="L329">
            <v>5.6469999999999999E-2</v>
          </cell>
          <cell r="M329">
            <v>1.0047058333333334</v>
          </cell>
          <cell r="N329">
            <v>0.22291371439700006</v>
          </cell>
          <cell r="V329">
            <v>0</v>
          </cell>
        </row>
        <row r="330">
          <cell r="F330">
            <v>325</v>
          </cell>
          <cell r="G330">
            <v>5.7077104723912253E-2</v>
          </cell>
          <cell r="H330">
            <v>5.6712601809696395E-2</v>
          </cell>
          <cell r="I330">
            <v>5.6459999999999996E-2</v>
          </cell>
          <cell r="L330">
            <v>5.6459999999999996E-2</v>
          </cell>
          <cell r="M330">
            <v>1.004705</v>
          </cell>
          <cell r="N330">
            <v>0.22186963288292513</v>
          </cell>
          <cell r="V330">
            <v>1</v>
          </cell>
        </row>
        <row r="331">
          <cell r="F331">
            <v>326</v>
          </cell>
          <cell r="G331">
            <v>5.7051511675396238E-2</v>
          </cell>
          <cell r="H331">
            <v>5.6689048471310066E-2</v>
          </cell>
          <cell r="I331">
            <v>5.6469999999999999E-2</v>
          </cell>
          <cell r="L331">
            <v>5.6469999999999999E-2</v>
          </cell>
          <cell r="M331">
            <v>1.0047058333333334</v>
          </cell>
          <cell r="N331">
            <v>0.22083062479327278</v>
          </cell>
          <cell r="V331">
            <v>2</v>
          </cell>
        </row>
        <row r="332">
          <cell r="F332">
            <v>327</v>
          </cell>
          <cell r="G332">
            <v>5.7024212785931283E-2</v>
          </cell>
          <cell r="H332">
            <v>5.6668860029509993E-2</v>
          </cell>
          <cell r="I332">
            <v>5.6410000000000002E-2</v>
          </cell>
          <cell r="L332">
            <v>5.6410000000000002E-2</v>
          </cell>
          <cell r="M332">
            <v>1.0047008333333334</v>
          </cell>
          <cell r="N332">
            <v>0.21979630003801057</v>
          </cell>
          <cell r="V332">
            <v>3</v>
          </cell>
        </row>
        <row r="333">
          <cell r="F333">
            <v>328</v>
          </cell>
          <cell r="G333">
            <v>5.6988383290693001E-2</v>
          </cell>
          <cell r="H333">
            <v>5.6638577366809884E-2</v>
          </cell>
          <cell r="I333">
            <v>5.6390000000000003E-2</v>
          </cell>
          <cell r="L333">
            <v>5.6390000000000003E-2</v>
          </cell>
          <cell r="M333">
            <v>1.0046991666666667</v>
          </cell>
          <cell r="N333">
            <v>0.21876790856118253</v>
          </cell>
          <cell r="V333">
            <v>4</v>
          </cell>
        </row>
        <row r="334">
          <cell r="F334">
            <v>329</v>
          </cell>
          <cell r="G334">
            <v>5.6954260499653575E-2</v>
          </cell>
          <cell r="H334">
            <v>5.6611659600696029E-2</v>
          </cell>
          <cell r="I334">
            <v>5.6410000000000002E-2</v>
          </cell>
          <cell r="L334">
            <v>5.6410000000000002E-2</v>
          </cell>
          <cell r="M334">
            <v>1.0047008333333334</v>
          </cell>
          <cell r="N334">
            <v>0.21774468997222138</v>
          </cell>
          <cell r="V334">
            <v>5</v>
          </cell>
        </row>
        <row r="335">
          <cell r="F335">
            <v>330</v>
          </cell>
          <cell r="G335">
            <v>5.6916726114433214E-2</v>
          </cell>
          <cell r="H335">
            <v>5.6578012672136246E-2</v>
          </cell>
          <cell r="I335">
            <v>5.6319999999999995E-2</v>
          </cell>
          <cell r="L335">
            <v>5.6319999999999995E-2</v>
          </cell>
          <cell r="M335">
            <v>1.0046933333333334</v>
          </cell>
          <cell r="N335">
            <v>0.21672589764835937</v>
          </cell>
          <cell r="V335">
            <v>0</v>
          </cell>
        </row>
        <row r="336">
          <cell r="F336">
            <v>331</v>
          </cell>
          <cell r="G336">
            <v>5.6868955593800674E-2</v>
          </cell>
          <cell r="H336">
            <v>5.6537636391353452E-2</v>
          </cell>
          <cell r="I336">
            <v>5.6309999999999999E-2</v>
          </cell>
          <cell r="L336">
            <v>5.6309999999999999E-2</v>
          </cell>
          <cell r="M336">
            <v>1.0046925</v>
          </cell>
          <cell r="N336">
            <v>0.21571348237109766</v>
          </cell>
          <cell r="V336">
            <v>1</v>
          </cell>
        </row>
        <row r="337">
          <cell r="F337">
            <v>332</v>
          </cell>
          <cell r="G337">
            <v>5.6821186142984814E-2</v>
          </cell>
          <cell r="H337">
            <v>5.6497260478958644E-2</v>
          </cell>
          <cell r="I337">
            <v>5.6309999999999999E-2</v>
          </cell>
          <cell r="L337">
            <v>5.6309999999999999E-2</v>
          </cell>
          <cell r="M337">
            <v>1.0046925</v>
          </cell>
          <cell r="N337">
            <v>0.2147059745853559</v>
          </cell>
          <cell r="V337">
            <v>2</v>
          </cell>
        </row>
        <row r="338">
          <cell r="F338">
            <v>333</v>
          </cell>
          <cell r="G338">
            <v>5.6775123813776585E-2</v>
          </cell>
          <cell r="H338">
            <v>5.6456884968437038E-2</v>
          </cell>
          <cell r="I338">
            <v>5.62E-2</v>
          </cell>
          <cell r="L338">
            <v>5.62E-2</v>
          </cell>
          <cell r="M338">
            <v>1.0046833333333334</v>
          </cell>
          <cell r="N338">
            <v>0.21370317244864065</v>
          </cell>
          <cell r="V338">
            <v>3</v>
          </cell>
        </row>
        <row r="339">
          <cell r="F339">
            <v>334</v>
          </cell>
          <cell r="G339">
            <v>5.6713708189900736E-2</v>
          </cell>
          <cell r="H339">
            <v>5.6403050999060511E-2</v>
          </cell>
          <cell r="I339">
            <v>5.6189999999999997E-2</v>
          </cell>
          <cell r="L339">
            <v>5.6189999999999997E-2</v>
          </cell>
          <cell r="M339">
            <v>1.0046824999999999</v>
          </cell>
          <cell r="N339">
            <v>0.21270699469017498</v>
          </cell>
          <cell r="V339">
            <v>4</v>
          </cell>
        </row>
        <row r="340">
          <cell r="F340">
            <v>335</v>
          </cell>
          <cell r="G340">
            <v>5.6652294348964904E-2</v>
          </cell>
          <cell r="H340">
            <v>5.6349217699473542E-2</v>
          </cell>
          <cell r="I340">
            <v>5.6189999999999997E-2</v>
          </cell>
          <cell r="L340">
            <v>5.6189999999999997E-2</v>
          </cell>
          <cell r="M340">
            <v>1.0046824999999999</v>
          </cell>
          <cell r="N340">
            <v>0.21171563622355818</v>
          </cell>
          <cell r="V340">
            <v>5</v>
          </cell>
        </row>
        <row r="341">
          <cell r="F341">
            <v>336</v>
          </cell>
          <cell r="G341">
            <v>5.6594294120030586E-2</v>
          </cell>
          <cell r="H341">
            <v>5.629874965088888E-2</v>
          </cell>
          <cell r="I341">
            <v>5.604E-2</v>
          </cell>
          <cell r="L341">
            <v>5.604E-2</v>
          </cell>
          <cell r="M341">
            <v>1.00467</v>
          </cell>
          <cell r="N341">
            <v>0.21072889815793366</v>
          </cell>
          <cell r="V341">
            <v>0</v>
          </cell>
        </row>
        <row r="342">
          <cell r="F342">
            <v>337</v>
          </cell>
          <cell r="G342">
            <v>5.6519236183144361E-2</v>
          </cell>
          <cell r="H342">
            <v>5.6231458919444144E-2</v>
          </cell>
          <cell r="I342">
            <v>5.6029999999999996E-2</v>
          </cell>
          <cell r="L342">
            <v>5.6029999999999996E-2</v>
          </cell>
          <cell r="M342">
            <v>1.0046691666666667</v>
          </cell>
          <cell r="N342">
            <v>0.20974936860654111</v>
          </cell>
          <cell r="V342">
            <v>1</v>
          </cell>
        </row>
        <row r="343">
          <cell r="F343">
            <v>338</v>
          </cell>
          <cell r="G343">
            <v>5.644588672469375E-2</v>
          </cell>
          <cell r="H343">
            <v>5.6164169248483553E-2</v>
          </cell>
          <cell r="I343">
            <v>5.604E-2</v>
          </cell>
          <cell r="L343">
            <v>5.604E-2</v>
          </cell>
          <cell r="M343">
            <v>1.00467</v>
          </cell>
          <cell r="N343">
            <v>0.20877456536509059</v>
          </cell>
          <cell r="V343">
            <v>2</v>
          </cell>
        </row>
        <row r="344">
          <cell r="F344">
            <v>339</v>
          </cell>
          <cell r="G344">
            <v>5.6370834204118481E-2</v>
          </cell>
          <cell r="H344">
            <v>5.6100245174562247E-2</v>
          </cell>
          <cell r="I344">
            <v>5.5839999999999994E-2</v>
          </cell>
          <cell r="L344">
            <v>5.5839999999999994E-2</v>
          </cell>
          <cell r="M344">
            <v>1.0046533333333334</v>
          </cell>
          <cell r="N344">
            <v>0.20780412012411101</v>
          </cell>
          <cell r="V344">
            <v>3</v>
          </cell>
        </row>
        <row r="345">
          <cell r="F345">
            <v>340</v>
          </cell>
          <cell r="G345">
            <v>5.6277020421021451E-2</v>
          </cell>
          <cell r="H345">
            <v>5.6019498908947973E-2</v>
          </cell>
          <cell r="I345">
            <v>5.5830000000000005E-2</v>
          </cell>
          <cell r="L345">
            <v>5.5830000000000005E-2</v>
          </cell>
          <cell r="M345">
            <v>1.0046524999999999</v>
          </cell>
          <cell r="N345">
            <v>0.20684161713238827</v>
          </cell>
          <cell r="V345">
            <v>4</v>
          </cell>
        </row>
        <row r="346">
          <cell r="F346">
            <v>341</v>
          </cell>
          <cell r="G346">
            <v>5.6184916468740465E-2</v>
          </cell>
          <cell r="H346">
            <v>5.5942118547350539E-2</v>
          </cell>
          <cell r="I346">
            <v>5.5849999999999997E-2</v>
          </cell>
          <cell r="L346">
            <v>5.5849999999999997E-2</v>
          </cell>
          <cell r="M346">
            <v>1.0046541666666666</v>
          </cell>
          <cell r="N346">
            <v>0.20588374301799706</v>
          </cell>
          <cell r="V346">
            <v>5</v>
          </cell>
        </row>
        <row r="347">
          <cell r="F347">
            <v>342</v>
          </cell>
          <cell r="G347">
            <v>5.6091111245213821E-2</v>
          </cell>
          <cell r="H347">
            <v>5.5858011202813529E-2</v>
          </cell>
          <cell r="I347">
            <v>5.5599999999999997E-2</v>
          </cell>
          <cell r="L347">
            <v>5.5599999999999997E-2</v>
          </cell>
          <cell r="M347">
            <v>1.0046333333333333</v>
          </cell>
          <cell r="N347">
            <v>0.20492996480679213</v>
          </cell>
          <cell r="V347">
            <v>0</v>
          </cell>
        </row>
        <row r="348">
          <cell r="F348">
            <v>343</v>
          </cell>
          <cell r="G348">
            <v>5.5971725749853096E-2</v>
          </cell>
          <cell r="H348">
            <v>5.5753718095588489E-2</v>
          </cell>
          <cell r="I348">
            <v>5.5599999999999997E-2</v>
          </cell>
          <cell r="L348">
            <v>5.5599999999999997E-2</v>
          </cell>
          <cell r="M348">
            <v>1.0046333333333333</v>
          </cell>
          <cell r="N348">
            <v>0.20398483507096335</v>
          </cell>
          <cell r="V348">
            <v>1</v>
          </cell>
        </row>
        <row r="349">
          <cell r="F349">
            <v>344</v>
          </cell>
          <cell r="G349">
            <v>5.5854052594575432E-2</v>
          </cell>
          <cell r="H349">
            <v>5.5649427670176443E-2</v>
          </cell>
          <cell r="I349">
            <v>5.5599999999999997E-2</v>
          </cell>
          <cell r="L349">
            <v>5.5599999999999997E-2</v>
          </cell>
          <cell r="M349">
            <v>1.0046333333333333</v>
          </cell>
          <cell r="N349">
            <v>0.20304406423998478</v>
          </cell>
          <cell r="V349">
            <v>2</v>
          </cell>
        </row>
        <row r="350">
          <cell r="F350">
            <v>345</v>
          </cell>
          <cell r="G350">
            <v>5.5738091484737406E-2</v>
          </cell>
          <cell r="H350">
            <v>5.5548504047270519E-2</v>
          </cell>
          <cell r="I350">
            <v>5.5289999999999999E-2</v>
          </cell>
          <cell r="L350">
            <v>5.5289999999999999E-2</v>
          </cell>
          <cell r="M350">
            <v>1.0046075000000001</v>
          </cell>
          <cell r="N350">
            <v>0.20210763221074168</v>
          </cell>
          <cell r="V350">
            <v>3</v>
          </cell>
        </row>
        <row r="351">
          <cell r="F351">
            <v>346</v>
          </cell>
          <cell r="G351">
            <v>5.5591439288176669E-2</v>
          </cell>
          <cell r="H351">
            <v>5.5417303228661119E-2</v>
          </cell>
          <cell r="I351">
            <v>5.5289999999999999E-2</v>
          </cell>
          <cell r="L351">
            <v>5.5289999999999999E-2</v>
          </cell>
          <cell r="M351">
            <v>1.0046075000000001</v>
          </cell>
          <cell r="N351">
            <v>0.2011806921715612</v>
          </cell>
          <cell r="V351">
            <v>4</v>
          </cell>
        </row>
        <row r="352">
          <cell r="F352">
            <v>347</v>
          </cell>
          <cell r="G352">
            <v>5.5443092417037043E-2</v>
          </cell>
          <cell r="H352">
            <v>5.5289470669242391E-2</v>
          </cell>
          <cell r="I352">
            <v>5.5300000000000002E-2</v>
          </cell>
          <cell r="L352">
            <v>5.5300000000000002E-2</v>
          </cell>
          <cell r="M352">
            <v>1.0046083333333333</v>
          </cell>
          <cell r="N352">
            <v>0.20025800342079986</v>
          </cell>
          <cell r="V352">
            <v>5</v>
          </cell>
        </row>
        <row r="353">
          <cell r="F353">
            <v>348</v>
          </cell>
          <cell r="G353">
            <v>5.5294756374764997E-2</v>
          </cell>
          <cell r="H353">
            <v>5.5161642245324494E-2</v>
          </cell>
          <cell r="I353">
            <v>5.4900000000000004E-2</v>
          </cell>
          <cell r="L353">
            <v>5.4900000000000004E-2</v>
          </cell>
          <cell r="M353">
            <v>1.004575</v>
          </cell>
          <cell r="N353">
            <v>0.19933938110620211</v>
          </cell>
          <cell r="V353">
            <v>0</v>
          </cell>
        </row>
        <row r="354">
          <cell r="F354">
            <v>349</v>
          </cell>
          <cell r="G354">
            <v>5.5108917314760308E-2</v>
          </cell>
          <cell r="H354">
            <v>5.5003538406068309E-2</v>
          </cell>
          <cell r="I354">
            <v>5.4909999999999994E-2</v>
          </cell>
          <cell r="L354">
            <v>5.4909999999999994E-2</v>
          </cell>
          <cell r="M354">
            <v>1.0045758333333332</v>
          </cell>
          <cell r="N354">
            <v>0.19843155673414339</v>
          </cell>
          <cell r="V354">
            <v>1</v>
          </cell>
        </row>
        <row r="355">
          <cell r="F355">
            <v>350</v>
          </cell>
          <cell r="G355">
            <v>5.4923095212407791E-2</v>
          </cell>
          <cell r="H355">
            <v>5.4838713307098885E-2</v>
          </cell>
          <cell r="I355">
            <v>5.4919999999999997E-2</v>
          </cell>
          <cell r="L355">
            <v>5.4919999999999997E-2</v>
          </cell>
          <cell r="M355">
            <v>1.0045766666666667</v>
          </cell>
          <cell r="N355">
            <v>0.19752770288701624</v>
          </cell>
          <cell r="V355">
            <v>2</v>
          </cell>
        </row>
        <row r="356">
          <cell r="F356">
            <v>351</v>
          </cell>
          <cell r="G356">
            <v>5.4735585431775924E-2</v>
          </cell>
          <cell r="H356">
            <v>5.4673895044554222E-2</v>
          </cell>
          <cell r="I356">
            <v>5.4429999999999999E-2</v>
          </cell>
          <cell r="L356">
            <v>5.4429999999999999E-2</v>
          </cell>
          <cell r="M356">
            <v>1.0045358333333334</v>
          </cell>
          <cell r="N356">
            <v>0.19662780297539884</v>
          </cell>
          <cell r="V356">
            <v>3</v>
          </cell>
        </row>
        <row r="357">
          <cell r="F357">
            <v>352</v>
          </cell>
          <cell r="G357">
            <v>5.4502062340925583E-2</v>
          </cell>
          <cell r="H357">
            <v>5.446534948786308E-2</v>
          </cell>
          <cell r="I357">
            <v>5.4420000000000003E-2</v>
          </cell>
          <cell r="L357">
            <v>5.4420000000000003E-2</v>
          </cell>
          <cell r="M357">
            <v>1.004535</v>
          </cell>
          <cell r="N357">
            <v>0.19573995914404793</v>
          </cell>
          <cell r="V357">
            <v>4</v>
          </cell>
        </row>
        <row r="358">
          <cell r="F358">
            <v>353</v>
          </cell>
          <cell r="G358">
            <v>5.4271974308140791E-2</v>
          </cell>
          <cell r="H358">
            <v>5.4263541419977024E-2</v>
          </cell>
          <cell r="I358">
            <v>5.4429999999999999E-2</v>
          </cell>
          <cell r="L358">
            <v>5.4429999999999999E-2</v>
          </cell>
          <cell r="M358">
            <v>1.0045358333333334</v>
          </cell>
          <cell r="N358">
            <v>0.19485628588754791</v>
          </cell>
          <cell r="V358">
            <v>5</v>
          </cell>
        </row>
        <row r="359">
          <cell r="F359">
            <v>354</v>
          </cell>
          <cell r="G359">
            <v>5.4036799743723662E-2</v>
          </cell>
          <cell r="H359">
            <v>5.4058380266752692E-2</v>
          </cell>
          <cell r="I359">
            <v>5.3810000000000004E-2</v>
          </cell>
          <cell r="L359">
            <v>5.3810000000000004E-2</v>
          </cell>
          <cell r="M359">
            <v>1.0044841666666666</v>
          </cell>
          <cell r="N359">
            <v>0.19397644108021489</v>
          </cell>
          <cell r="V359">
            <v>0</v>
          </cell>
        </row>
        <row r="360">
          <cell r="F360">
            <v>355</v>
          </cell>
          <cell r="G360">
            <v>5.3907291483032527E-2</v>
          </cell>
          <cell r="H360">
            <v>5.3806132737947543E-2</v>
          </cell>
          <cell r="I360">
            <v>5.382E-2</v>
          </cell>
          <cell r="L360">
            <v>5.382E-2</v>
          </cell>
          <cell r="M360">
            <v>1.0044850000000001</v>
          </cell>
          <cell r="N360">
            <v>0.19311050140682315</v>
          </cell>
          <cell r="V360">
            <v>1</v>
          </cell>
        </row>
        <row r="361">
          <cell r="F361">
            <v>356</v>
          </cell>
          <cell r="G361">
            <v>5.3776087548143447E-2</v>
          </cell>
          <cell r="H361">
            <v>5.3553901113486013E-2</v>
          </cell>
          <cell r="I361">
            <v>5.382E-2</v>
          </cell>
          <cell r="L361">
            <v>5.382E-2</v>
          </cell>
          <cell r="M361">
            <v>1.0044850000000001</v>
          </cell>
          <cell r="N361">
            <v>0.19224826792517871</v>
          </cell>
          <cell r="V361">
            <v>2</v>
          </cell>
        </row>
        <row r="362">
          <cell r="F362">
            <v>357</v>
          </cell>
          <cell r="G362">
            <v>5.3644891994583332E-2</v>
          </cell>
          <cell r="H362">
            <v>5.3294959424970756E-2</v>
          </cell>
          <cell r="I362">
            <v>5.3060000000000003E-2</v>
          </cell>
          <cell r="L362">
            <v>5.3060000000000003E-2</v>
          </cell>
          <cell r="M362">
            <v>1.0044216666666668</v>
          </cell>
          <cell r="N362">
            <v>0.19138988429411957</v>
          </cell>
          <cell r="V362">
            <v>3</v>
          </cell>
        </row>
        <row r="363">
          <cell r="F363">
            <v>358</v>
          </cell>
          <cell r="G363">
            <v>5.364318815763891E-2</v>
          </cell>
          <cell r="H363">
            <v>5.3291596548688425E-2</v>
          </cell>
          <cell r="I363">
            <v>5.3070000000000006E-2</v>
          </cell>
          <cell r="L363">
            <v>5.3070000000000006E-2</v>
          </cell>
          <cell r="M363">
            <v>1.0044225</v>
          </cell>
          <cell r="N363">
            <v>0.19054734743952445</v>
          </cell>
          <cell r="V363">
            <v>4</v>
          </cell>
        </row>
        <row r="364">
          <cell r="F364">
            <v>359</v>
          </cell>
          <cell r="G364">
            <v>5.3639780489405098E-2</v>
          </cell>
          <cell r="H364">
            <v>5.3284870807286389E-2</v>
          </cell>
          <cell r="I364">
            <v>5.305E-2</v>
          </cell>
          <cell r="L364">
            <v>5.305E-2</v>
          </cell>
          <cell r="M364">
            <v>1.0044208333333333</v>
          </cell>
          <cell r="N364">
            <v>0.18970836220766107</v>
          </cell>
          <cell r="V364">
            <v>5</v>
          </cell>
        </row>
        <row r="365">
          <cell r="F365">
            <v>360</v>
          </cell>
          <cell r="G365">
            <v>5.3639780489405098E-2</v>
          </cell>
          <cell r="H365">
            <v>5.3284870807286389E-2</v>
          </cell>
          <cell r="I365">
            <v>5.305E-2</v>
          </cell>
          <cell r="L365">
            <v>5.305E-2</v>
          </cell>
          <cell r="M365">
            <v>1.0044208333333333</v>
          </cell>
          <cell r="N365">
            <v>0.18887338445388785</v>
          </cell>
          <cell r="V365">
            <v>0</v>
          </cell>
        </row>
        <row r="366">
          <cell r="F366">
            <v>361</v>
          </cell>
          <cell r="G366">
            <v>5.3639780489405098E-2</v>
          </cell>
          <cell r="H366">
            <v>5.3284870807286389E-2</v>
          </cell>
          <cell r="I366">
            <v>5.305E-2</v>
          </cell>
          <cell r="L366">
            <v>5.305E-2</v>
          </cell>
          <cell r="M366">
            <v>1.0044208333333333</v>
          </cell>
          <cell r="N366">
            <v>0.18804208175081447</v>
          </cell>
          <cell r="V366">
            <v>1</v>
          </cell>
        </row>
        <row r="367">
          <cell r="F367">
            <v>362</v>
          </cell>
          <cell r="G367">
            <v>5.3639780489404654E-2</v>
          </cell>
          <cell r="H367">
            <v>5.3284870807286389E-2</v>
          </cell>
          <cell r="I367">
            <v>5.305E-2</v>
          </cell>
          <cell r="L367">
            <v>5.305E-2</v>
          </cell>
          <cell r="M367">
            <v>1.0044208333333333</v>
          </cell>
          <cell r="N367">
            <v>0.18721443792316247</v>
          </cell>
          <cell r="V367">
            <v>2</v>
          </cell>
        </row>
        <row r="368">
          <cell r="F368">
            <v>363</v>
          </cell>
          <cell r="G368">
            <v>5.3639780489404654E-2</v>
          </cell>
          <cell r="H368">
            <v>5.3284870807286389E-2</v>
          </cell>
          <cell r="I368">
            <v>5.305E-2</v>
          </cell>
          <cell r="L368">
            <v>5.305E-2</v>
          </cell>
          <cell r="M368">
            <v>1.0044208333333333</v>
          </cell>
          <cell r="N368">
            <v>0.18639043686684695</v>
          </cell>
          <cell r="V368">
            <v>3</v>
          </cell>
        </row>
        <row r="369">
          <cell r="F369">
            <v>364</v>
          </cell>
          <cell r="G369">
            <v>5.3639780489404654E-2</v>
          </cell>
          <cell r="H369">
            <v>5.3284870807286389E-2</v>
          </cell>
          <cell r="I369">
            <v>5.305E-2</v>
          </cell>
          <cell r="L369">
            <v>5.305E-2</v>
          </cell>
          <cell r="M369">
            <v>1.0044208333333333</v>
          </cell>
          <cell r="N369">
            <v>0.18557006254866307</v>
          </cell>
          <cell r="V369">
            <v>4</v>
          </cell>
        </row>
        <row r="370">
          <cell r="F370">
            <v>365</v>
          </cell>
          <cell r="G370">
            <v>5.3639780489404654E-2</v>
          </cell>
          <cell r="H370">
            <v>5.32848708072855E-2</v>
          </cell>
          <cell r="I370">
            <v>5.305E-2</v>
          </cell>
          <cell r="L370">
            <v>5.305E-2</v>
          </cell>
          <cell r="M370">
            <v>1.0044208333333333</v>
          </cell>
          <cell r="N370">
            <v>0.18475329900597415</v>
          </cell>
          <cell r="V370">
            <v>5</v>
          </cell>
        </row>
        <row r="371">
          <cell r="F371">
            <v>366</v>
          </cell>
          <cell r="G371">
            <v>5.3639780489404654E-2</v>
          </cell>
          <cell r="H371">
            <v>5.3284870807286389E-2</v>
          </cell>
          <cell r="I371">
            <v>5.305E-2</v>
          </cell>
          <cell r="L371">
            <v>5.305E-2</v>
          </cell>
          <cell r="M371">
            <v>1.0044208333333333</v>
          </cell>
          <cell r="N371">
            <v>0.18394013034640111</v>
          </cell>
          <cell r="V371">
            <v>0</v>
          </cell>
        </row>
        <row r="372">
          <cell r="F372">
            <v>367</v>
          </cell>
          <cell r="G372">
            <v>5.3639780489404654E-2</v>
          </cell>
          <cell r="H372">
            <v>5.3284870807286389E-2</v>
          </cell>
          <cell r="I372">
            <v>5.305E-2</v>
          </cell>
          <cell r="L372">
            <v>5.305E-2</v>
          </cell>
          <cell r="M372">
            <v>1.0044208333333333</v>
          </cell>
          <cell r="N372">
            <v>0.18313054074751314</v>
          </cell>
          <cell r="V372">
            <v>1</v>
          </cell>
        </row>
        <row r="373">
          <cell r="F373">
            <v>368</v>
          </cell>
          <cell r="G373">
            <v>5.3639780489404654E-2</v>
          </cell>
          <cell r="H373">
            <v>5.3284870807286389E-2</v>
          </cell>
          <cell r="I373">
            <v>5.305E-2</v>
          </cell>
          <cell r="L373">
            <v>5.305E-2</v>
          </cell>
          <cell r="M373">
            <v>1.0044208333333333</v>
          </cell>
          <cell r="N373">
            <v>0.18232451445651995</v>
          </cell>
          <cell r="V373">
            <v>2</v>
          </cell>
        </row>
        <row r="374">
          <cell r="F374">
            <v>369</v>
          </cell>
          <cell r="G374">
            <v>5.3639780489404654E-2</v>
          </cell>
          <cell r="H374">
            <v>5.3284870807286389E-2</v>
          </cell>
          <cell r="I374">
            <v>5.305E-2</v>
          </cell>
          <cell r="L374">
            <v>5.305E-2</v>
          </cell>
          <cell r="M374">
            <v>1.0044208333333333</v>
          </cell>
          <cell r="N374">
            <v>0.18152203578996515</v>
          </cell>
          <cell r="V374">
            <v>3</v>
          </cell>
        </row>
        <row r="375">
          <cell r="F375">
            <v>370</v>
          </cell>
          <cell r="G375">
            <v>5.3639780489404654E-2</v>
          </cell>
          <cell r="H375">
            <v>5.32848708072855E-2</v>
          </cell>
          <cell r="I375">
            <v>5.305E-2</v>
          </cell>
          <cell r="L375">
            <v>5.305E-2</v>
          </cell>
          <cell r="M375">
            <v>1.0044208333333333</v>
          </cell>
          <cell r="N375">
            <v>0.18072308913342114</v>
          </cell>
          <cell r="V375">
            <v>4</v>
          </cell>
        </row>
        <row r="376">
          <cell r="F376">
            <v>371</v>
          </cell>
          <cell r="G376">
            <v>5.363978048940421E-2</v>
          </cell>
          <cell r="H376">
            <v>5.32848708072855E-2</v>
          </cell>
          <cell r="I376">
            <v>5.305E-2</v>
          </cell>
          <cell r="L376">
            <v>5.305E-2</v>
          </cell>
          <cell r="M376">
            <v>1.0044208333333333</v>
          </cell>
          <cell r="N376">
            <v>0.17992765894118531</v>
          </cell>
          <cell r="V376">
            <v>5</v>
          </cell>
        </row>
        <row r="377">
          <cell r="F377">
            <v>372</v>
          </cell>
          <cell r="G377">
            <v>5.363978048940421E-2</v>
          </cell>
          <cell r="H377">
            <v>5.32848708072855E-2</v>
          </cell>
          <cell r="I377">
            <v>5.305E-2</v>
          </cell>
          <cell r="L377">
            <v>5.305E-2</v>
          </cell>
          <cell r="M377">
            <v>1.0044208333333333</v>
          </cell>
          <cell r="N377">
            <v>0.17913572973597752</v>
          </cell>
          <cell r="V377">
            <v>0</v>
          </cell>
        </row>
        <row r="378">
          <cell r="F378">
            <v>373</v>
          </cell>
          <cell r="G378">
            <v>5.363978048940421E-2</v>
          </cell>
          <cell r="H378">
            <v>5.3284870807286389E-2</v>
          </cell>
          <cell r="I378">
            <v>5.305E-2</v>
          </cell>
          <cell r="L378">
            <v>5.305E-2</v>
          </cell>
          <cell r="M378">
            <v>1.0044208333333333</v>
          </cell>
          <cell r="N378">
            <v>0.17834728610863892</v>
          </cell>
          <cell r="V378">
            <v>1</v>
          </cell>
        </row>
        <row r="379">
          <cell r="F379">
            <v>374</v>
          </cell>
          <cell r="G379">
            <v>5.3639780489404654E-2</v>
          </cell>
          <cell r="H379">
            <v>5.3284870807286389E-2</v>
          </cell>
          <cell r="I379">
            <v>5.305E-2</v>
          </cell>
          <cell r="L379">
            <v>5.305E-2</v>
          </cell>
          <cell r="M379">
            <v>1.0044208333333333</v>
          </cell>
          <cell r="N379">
            <v>0.17756231271783218</v>
          </cell>
          <cell r="V379">
            <v>2</v>
          </cell>
        </row>
        <row r="380">
          <cell r="F380">
            <v>375</v>
          </cell>
          <cell r="G380">
            <v>5.363978048940421E-2</v>
          </cell>
          <cell r="H380">
            <v>5.32848708072855E-2</v>
          </cell>
          <cell r="I380">
            <v>5.305E-2</v>
          </cell>
          <cell r="L380">
            <v>5.305E-2</v>
          </cell>
          <cell r="M380">
            <v>1.0044208333333333</v>
          </cell>
          <cell r="N380">
            <v>0.17678079428974294</v>
          </cell>
          <cell r="V380">
            <v>3</v>
          </cell>
        </row>
        <row r="381">
          <cell r="F381">
            <v>376</v>
          </cell>
          <cell r="G381">
            <v>5.3639780489404654E-2</v>
          </cell>
          <cell r="H381">
            <v>5.32848708072855E-2</v>
          </cell>
          <cell r="I381">
            <v>5.305E-2</v>
          </cell>
          <cell r="L381">
            <v>5.305E-2</v>
          </cell>
          <cell r="M381">
            <v>1.0044208333333333</v>
          </cell>
          <cell r="N381">
            <v>0.17600271561778266</v>
          </cell>
          <cell r="V381">
            <v>4</v>
          </cell>
        </row>
        <row r="382">
          <cell r="F382">
            <v>377</v>
          </cell>
          <cell r="G382">
            <v>5.3639780489404654E-2</v>
          </cell>
          <cell r="H382">
            <v>5.32848708072855E-2</v>
          </cell>
          <cell r="I382">
            <v>5.305E-2</v>
          </cell>
          <cell r="L382">
            <v>5.305E-2</v>
          </cell>
          <cell r="M382">
            <v>1.0044208333333333</v>
          </cell>
          <cell r="N382">
            <v>0.1752280615622927</v>
          </cell>
          <cell r="V382">
            <v>5</v>
          </cell>
        </row>
        <row r="383">
          <cell r="F383">
            <v>378</v>
          </cell>
          <cell r="G383">
            <v>5.3639780489404654E-2</v>
          </cell>
          <cell r="H383">
            <v>5.32848708072855E-2</v>
          </cell>
          <cell r="I383">
            <v>5.305E-2</v>
          </cell>
          <cell r="L383">
            <v>5.305E-2</v>
          </cell>
          <cell r="M383">
            <v>1.0044208333333333</v>
          </cell>
          <cell r="N383">
            <v>0.17445681705024974</v>
          </cell>
          <cell r="V383">
            <v>0</v>
          </cell>
        </row>
        <row r="384">
          <cell r="F384">
            <v>379</v>
          </cell>
          <cell r="G384">
            <v>5.3639780489405098E-2</v>
          </cell>
          <cell r="H384">
            <v>5.3284870807286389E-2</v>
          </cell>
          <cell r="I384">
            <v>5.305E-2</v>
          </cell>
          <cell r="L384">
            <v>5.305E-2</v>
          </cell>
          <cell r="M384">
            <v>1.0044208333333333</v>
          </cell>
          <cell r="N384">
            <v>0.17368896707497247</v>
          </cell>
          <cell r="V384">
            <v>1</v>
          </cell>
        </row>
        <row r="385">
          <cell r="F385">
            <v>380</v>
          </cell>
          <cell r="G385">
            <v>5.3639780489404654E-2</v>
          </cell>
          <cell r="H385">
            <v>5.3284870807286389E-2</v>
          </cell>
          <cell r="I385">
            <v>5.305E-2</v>
          </cell>
          <cell r="L385">
            <v>5.305E-2</v>
          </cell>
          <cell r="M385">
            <v>1.0044208333333333</v>
          </cell>
          <cell r="N385">
            <v>0.17292449669582965</v>
          </cell>
          <cell r="V385">
            <v>2</v>
          </cell>
        </row>
        <row r="386">
          <cell r="F386">
            <v>381</v>
          </cell>
          <cell r="G386">
            <v>5.3639780489404654E-2</v>
          </cell>
          <cell r="H386">
            <v>5.3284870807286389E-2</v>
          </cell>
          <cell r="I386">
            <v>5.305E-2</v>
          </cell>
          <cell r="L386">
            <v>5.305E-2</v>
          </cell>
          <cell r="M386">
            <v>1.0044208333333333</v>
          </cell>
          <cell r="N386">
            <v>0.17216339103794939</v>
          </cell>
          <cell r="V386">
            <v>3</v>
          </cell>
        </row>
        <row r="387">
          <cell r="F387">
            <v>382</v>
          </cell>
          <cell r="G387">
            <v>5.3639780489404654E-2</v>
          </cell>
          <cell r="H387">
            <v>5.3284870807286389E-2</v>
          </cell>
          <cell r="I387">
            <v>5.305E-2</v>
          </cell>
          <cell r="L387">
            <v>5.305E-2</v>
          </cell>
          <cell r="M387">
            <v>1.0044208333333333</v>
          </cell>
          <cell r="N387">
            <v>0.17140563529192965</v>
          </cell>
          <cell r="V387">
            <v>4</v>
          </cell>
        </row>
        <row r="388">
          <cell r="F388">
            <v>383</v>
          </cell>
          <cell r="G388">
            <v>5.363978048940421E-2</v>
          </cell>
          <cell r="H388">
            <v>5.3284870807286389E-2</v>
          </cell>
          <cell r="I388">
            <v>5.305E-2</v>
          </cell>
          <cell r="L388">
            <v>5.305E-2</v>
          </cell>
          <cell r="M388">
            <v>1.0044208333333333</v>
          </cell>
          <cell r="N388">
            <v>0.17065121471355016</v>
          </cell>
          <cell r="V388">
            <v>5</v>
          </cell>
        </row>
        <row r="389">
          <cell r="F389">
            <v>384</v>
          </cell>
          <cell r="G389">
            <v>5.363978048940421E-2</v>
          </cell>
          <cell r="H389">
            <v>5.32848708072855E-2</v>
          </cell>
          <cell r="I389">
            <v>5.305E-2</v>
          </cell>
          <cell r="L389">
            <v>5.305E-2</v>
          </cell>
          <cell r="M389">
            <v>1.0044208333333333</v>
          </cell>
          <cell r="N389">
            <v>0.1699001146234855</v>
          </cell>
          <cell r="V389">
            <v>0</v>
          </cell>
        </row>
        <row r="390">
          <cell r="F390">
            <v>385</v>
          </cell>
          <cell r="G390">
            <v>5.363978048940421E-2</v>
          </cell>
          <cell r="H390">
            <v>5.32848708072855E-2</v>
          </cell>
          <cell r="I390">
            <v>5.305E-2</v>
          </cell>
          <cell r="L390">
            <v>5.305E-2</v>
          </cell>
          <cell r="M390">
            <v>1.0044208333333333</v>
          </cell>
          <cell r="N390">
            <v>0.16915232040701947</v>
          </cell>
          <cell r="V390">
            <v>1</v>
          </cell>
        </row>
        <row r="391">
          <cell r="F391">
            <v>386</v>
          </cell>
          <cell r="G391">
            <v>5.363978048940421E-2</v>
          </cell>
          <cell r="H391">
            <v>5.32848708072855E-2</v>
          </cell>
          <cell r="I391">
            <v>5.305E-2</v>
          </cell>
          <cell r="L391">
            <v>5.305E-2</v>
          </cell>
          <cell r="M391">
            <v>1.0044208333333333</v>
          </cell>
          <cell r="N391">
            <v>0.16840781751376072</v>
          </cell>
          <cell r="V391">
            <v>2</v>
          </cell>
        </row>
        <row r="392">
          <cell r="F392">
            <v>387</v>
          </cell>
          <cell r="G392">
            <v>5.363978048940421E-2</v>
          </cell>
          <cell r="H392">
            <v>5.32848708072855E-2</v>
          </cell>
          <cell r="I392">
            <v>5.305E-2</v>
          </cell>
          <cell r="L392">
            <v>5.305E-2</v>
          </cell>
          <cell r="M392">
            <v>1.0044208333333333</v>
          </cell>
          <cell r="N392">
            <v>0.16766659145735965</v>
          </cell>
          <cell r="V392">
            <v>3</v>
          </cell>
        </row>
        <row r="393">
          <cell r="F393">
            <v>388</v>
          </cell>
          <cell r="G393">
            <v>5.363978048940421E-2</v>
          </cell>
          <cell r="H393">
            <v>5.32848708072855E-2</v>
          </cell>
          <cell r="I393">
            <v>5.305E-2</v>
          </cell>
          <cell r="L393">
            <v>5.305E-2</v>
          </cell>
          <cell r="M393">
            <v>1.0044208333333333</v>
          </cell>
          <cell r="N393">
            <v>0.16692862781522652</v>
          </cell>
          <cell r="V393">
            <v>4</v>
          </cell>
        </row>
        <row r="394">
          <cell r="F394">
            <v>389</v>
          </cell>
          <cell r="G394">
            <v>5.363978048940421E-2</v>
          </cell>
          <cell r="H394">
            <v>5.32848708072855E-2</v>
          </cell>
          <cell r="I394">
            <v>5.305E-2</v>
          </cell>
          <cell r="L394">
            <v>5.305E-2</v>
          </cell>
          <cell r="M394">
            <v>1.0044208333333333</v>
          </cell>
          <cell r="N394">
            <v>0.16619391222825081</v>
          </cell>
          <cell r="V394">
            <v>5</v>
          </cell>
        </row>
        <row r="395">
          <cell r="F395">
            <v>390</v>
          </cell>
          <cell r="G395">
            <v>5.363978048940421E-2</v>
          </cell>
          <cell r="H395">
            <v>5.32848708072855E-2</v>
          </cell>
          <cell r="I395">
            <v>5.305E-2</v>
          </cell>
          <cell r="L395">
            <v>5.305E-2</v>
          </cell>
          <cell r="M395">
            <v>1.0044208333333333</v>
          </cell>
          <cell r="N395">
            <v>0.16546243040052183</v>
          </cell>
          <cell r="V395">
            <v>0</v>
          </cell>
        </row>
        <row r="396">
          <cell r="F396">
            <v>391</v>
          </cell>
          <cell r="G396">
            <v>5.363978048940421E-2</v>
          </cell>
          <cell r="H396">
            <v>5.32848708072855E-2</v>
          </cell>
          <cell r="I396">
            <v>5.305E-2</v>
          </cell>
          <cell r="L396">
            <v>5.305E-2</v>
          </cell>
          <cell r="M396">
            <v>1.0044208333333333</v>
          </cell>
          <cell r="N396">
            <v>0.16473416809905062</v>
          </cell>
          <cell r="V396">
            <v>1</v>
          </cell>
        </row>
        <row r="397">
          <cell r="F397">
            <v>392</v>
          </cell>
          <cell r="G397">
            <v>5.363978048940421E-2</v>
          </cell>
          <cell r="H397">
            <v>5.32848708072855E-2</v>
          </cell>
          <cell r="I397">
            <v>5.305E-2</v>
          </cell>
          <cell r="L397">
            <v>5.305E-2</v>
          </cell>
          <cell r="M397">
            <v>1.0044208333333333</v>
          </cell>
          <cell r="N397">
            <v>0.1640091111534929</v>
          </cell>
          <cell r="V397">
            <v>2</v>
          </cell>
        </row>
        <row r="398">
          <cell r="F398">
            <v>393</v>
          </cell>
          <cell r="G398">
            <v>5.363978048940421E-2</v>
          </cell>
          <cell r="H398">
            <v>5.32848708072855E-2</v>
          </cell>
          <cell r="I398">
            <v>5.305E-2</v>
          </cell>
          <cell r="L398">
            <v>5.305E-2</v>
          </cell>
          <cell r="M398">
            <v>1.0044208333333333</v>
          </cell>
          <cell r="N398">
            <v>0.16328724545587339</v>
          </cell>
          <cell r="V398">
            <v>3</v>
          </cell>
        </row>
        <row r="399">
          <cell r="F399">
            <v>394</v>
          </cell>
          <cell r="G399">
            <v>5.363978048940421E-2</v>
          </cell>
          <cell r="H399">
            <v>5.32848708072855E-2</v>
          </cell>
          <cell r="I399">
            <v>5.305E-2</v>
          </cell>
          <cell r="L399">
            <v>5.305E-2</v>
          </cell>
          <cell r="M399">
            <v>1.0044208333333333</v>
          </cell>
          <cell r="N399">
            <v>0.16256855696031136</v>
          </cell>
          <cell r="V399">
            <v>4</v>
          </cell>
        </row>
        <row r="400">
          <cell r="F400">
            <v>395</v>
          </cell>
          <cell r="G400">
            <v>5.363978048940421E-2</v>
          </cell>
          <cell r="H400">
            <v>5.32848708072855E-2</v>
          </cell>
          <cell r="I400">
            <v>5.305E-2</v>
          </cell>
          <cell r="L400">
            <v>5.305E-2</v>
          </cell>
          <cell r="M400">
            <v>1.0044208333333333</v>
          </cell>
          <cell r="N400">
            <v>0.16185303168274723</v>
          </cell>
          <cell r="V400">
            <v>5</v>
          </cell>
        </row>
        <row r="401">
          <cell r="F401">
            <v>396</v>
          </cell>
          <cell r="G401">
            <v>5.363978048940421E-2</v>
          </cell>
          <cell r="H401">
            <v>5.32848708072855E-2</v>
          </cell>
          <cell r="I401">
            <v>5.305E-2</v>
          </cell>
          <cell r="L401">
            <v>5.305E-2</v>
          </cell>
          <cell r="M401">
            <v>1.0044208333333333</v>
          </cell>
          <cell r="N401">
            <v>0.16114065570067052</v>
          </cell>
          <cell r="V401">
            <v>0</v>
          </cell>
        </row>
        <row r="402">
          <cell r="F402">
            <v>397</v>
          </cell>
          <cell r="G402">
            <v>5.3639780489404654E-2</v>
          </cell>
          <cell r="H402">
            <v>5.32848708072855E-2</v>
          </cell>
          <cell r="I402">
            <v>5.305E-2</v>
          </cell>
          <cell r="L402">
            <v>5.305E-2</v>
          </cell>
          <cell r="M402">
            <v>1.0044208333333333</v>
          </cell>
          <cell r="N402">
            <v>0.16043141515284898</v>
          </cell>
          <cell r="V402">
            <v>1</v>
          </cell>
        </row>
        <row r="403">
          <cell r="F403">
            <v>398</v>
          </cell>
          <cell r="G403">
            <v>5.3639780489405098E-2</v>
          </cell>
          <cell r="H403">
            <v>5.3284870807286389E-2</v>
          </cell>
          <cell r="I403">
            <v>5.305E-2</v>
          </cell>
          <cell r="L403">
            <v>5.305E-2</v>
          </cell>
          <cell r="M403">
            <v>1.0044208333333333</v>
          </cell>
          <cell r="N403">
            <v>0.15972529623905882</v>
          </cell>
          <cell r="V403">
            <v>2</v>
          </cell>
        </row>
        <row r="404">
          <cell r="F404">
            <v>399</v>
          </cell>
          <cell r="G404">
            <v>5.3639780489404654E-2</v>
          </cell>
          <cell r="H404">
            <v>5.32848708072855E-2</v>
          </cell>
          <cell r="I404">
            <v>5.305E-2</v>
          </cell>
          <cell r="L404">
            <v>5.305E-2</v>
          </cell>
          <cell r="M404">
            <v>1.0044208333333333</v>
          </cell>
          <cell r="N404">
            <v>0.15902228521981621</v>
          </cell>
          <cell r="V404">
            <v>3</v>
          </cell>
        </row>
        <row r="405">
          <cell r="F405">
            <v>400</v>
          </cell>
          <cell r="G405">
            <v>5.3639780489404654E-2</v>
          </cell>
          <cell r="H405">
            <v>5.3284870807286389E-2</v>
          </cell>
          <cell r="I405">
            <v>5.305E-2</v>
          </cell>
          <cell r="L405">
            <v>5.305E-2</v>
          </cell>
          <cell r="M405">
            <v>1.0044208333333333</v>
          </cell>
          <cell r="N405">
            <v>0.15832236841611</v>
          </cell>
          <cell r="V405">
            <v>4</v>
          </cell>
        </row>
        <row r="406">
          <cell r="F406">
            <v>401</v>
          </cell>
          <cell r="G406">
            <v>5.3639780489405098E-2</v>
          </cell>
          <cell r="H406">
            <v>5.3284870807286389E-2</v>
          </cell>
          <cell r="I406">
            <v>5.305E-2</v>
          </cell>
          <cell r="L406">
            <v>5.305E-2</v>
          </cell>
          <cell r="M406">
            <v>1.0044208333333333</v>
          </cell>
          <cell r="N406">
            <v>0.15762553220913544</v>
          </cell>
          <cell r="V406">
            <v>5</v>
          </cell>
        </row>
        <row r="407">
          <cell r="F407">
            <v>402</v>
          </cell>
          <cell r="G407">
            <v>5.3639780489404654E-2</v>
          </cell>
          <cell r="H407">
            <v>5.3284870807286389E-2</v>
          </cell>
          <cell r="I407">
            <v>5.305E-2</v>
          </cell>
          <cell r="L407">
            <v>5.305E-2</v>
          </cell>
          <cell r="M407">
            <v>1.0044208333333333</v>
          </cell>
          <cell r="N407">
            <v>0.15693176304002932</v>
          </cell>
          <cell r="V407">
            <v>0</v>
          </cell>
        </row>
        <row r="408">
          <cell r="F408">
            <v>403</v>
          </cell>
          <cell r="G408">
            <v>5.3639780489404654E-2</v>
          </cell>
          <cell r="H408">
            <v>5.3284870807286389E-2</v>
          </cell>
          <cell r="I408">
            <v>5.305E-2</v>
          </cell>
          <cell r="L408">
            <v>5.305E-2</v>
          </cell>
          <cell r="M408">
            <v>1.0044208333333333</v>
          </cell>
          <cell r="N408">
            <v>0.15624104740960601</v>
          </cell>
          <cell r="V408">
            <v>1</v>
          </cell>
        </row>
        <row r="409">
          <cell r="F409">
            <v>404</v>
          </cell>
          <cell r="G409">
            <v>5.3639780489404654E-2</v>
          </cell>
          <cell r="H409">
            <v>5.3284870807286389E-2</v>
          </cell>
          <cell r="I409">
            <v>5.305E-2</v>
          </cell>
          <cell r="L409">
            <v>5.305E-2</v>
          </cell>
          <cell r="M409">
            <v>1.0044208333333333</v>
          </cell>
          <cell r="N409">
            <v>0.15555337187809493</v>
          </cell>
          <cell r="V409">
            <v>2</v>
          </cell>
        </row>
        <row r="410">
          <cell r="F410">
            <v>405</v>
          </cell>
          <cell r="G410">
            <v>5.3639780489405098E-2</v>
          </cell>
          <cell r="H410">
            <v>5.3284870807286389E-2</v>
          </cell>
          <cell r="I410">
            <v>5.305E-2</v>
          </cell>
          <cell r="L410">
            <v>5.305E-2</v>
          </cell>
          <cell r="M410">
            <v>1.0044208333333333</v>
          </cell>
          <cell r="N410">
            <v>0.15486872306487895</v>
          </cell>
          <cell r="V410">
            <v>3</v>
          </cell>
        </row>
        <row r="411">
          <cell r="F411">
            <v>406</v>
          </cell>
          <cell r="G411">
            <v>5.3639780489405098E-2</v>
          </cell>
          <cell r="H411">
            <v>5.3284870807286389E-2</v>
          </cell>
          <cell r="I411">
            <v>5.305E-2</v>
          </cell>
          <cell r="L411">
            <v>5.305E-2</v>
          </cell>
          <cell r="M411">
            <v>1.0044208333333333</v>
          </cell>
          <cell r="N411">
            <v>0.15418708764823405</v>
          </cell>
          <cell r="V411">
            <v>4</v>
          </cell>
        </row>
        <row r="412">
          <cell r="F412">
            <v>407</v>
          </cell>
          <cell r="G412">
            <v>5.3639780489405098E-2</v>
          </cell>
          <cell r="H412">
            <v>5.3284870807286389E-2</v>
          </cell>
          <cell r="I412">
            <v>5.305E-2</v>
          </cell>
          <cell r="L412">
            <v>5.305E-2</v>
          </cell>
          <cell r="M412">
            <v>1.0044208333333333</v>
          </cell>
          <cell r="N412">
            <v>0.15350845236507013</v>
          </cell>
          <cell r="V412">
            <v>5</v>
          </cell>
        </row>
        <row r="413">
          <cell r="F413">
            <v>408</v>
          </cell>
          <cell r="G413">
            <v>5.3639780489405098E-2</v>
          </cell>
          <cell r="H413">
            <v>5.3284870807286389E-2</v>
          </cell>
          <cell r="I413">
            <v>5.305E-2</v>
          </cell>
          <cell r="L413">
            <v>5.305E-2</v>
          </cell>
          <cell r="M413">
            <v>1.0044208333333333</v>
          </cell>
          <cell r="N413">
            <v>0.15283280401067295</v>
          </cell>
          <cell r="V413">
            <v>0</v>
          </cell>
        </row>
        <row r="414">
          <cell r="F414">
            <v>409</v>
          </cell>
          <cell r="G414">
            <v>5.3639780489405098E-2</v>
          </cell>
          <cell r="H414">
            <v>5.3284870807286389E-2</v>
          </cell>
          <cell r="I414">
            <v>5.305E-2</v>
          </cell>
          <cell r="L414">
            <v>5.305E-2</v>
          </cell>
          <cell r="M414">
            <v>1.0044208333333333</v>
          </cell>
          <cell r="N414">
            <v>0.15216012943844714</v>
          </cell>
          <cell r="V414">
            <v>1</v>
          </cell>
        </row>
        <row r="415">
          <cell r="F415">
            <v>410</v>
          </cell>
          <cell r="G415">
            <v>5.3639780489405098E-2</v>
          </cell>
          <cell r="H415">
            <v>5.3284870807286389E-2</v>
          </cell>
          <cell r="I415">
            <v>5.305E-2</v>
          </cell>
          <cell r="L415">
            <v>5.305E-2</v>
          </cell>
          <cell r="M415">
            <v>1.0044208333333333</v>
          </cell>
          <cell r="N415">
            <v>0.15149041555966047</v>
          </cell>
          <cell r="V415">
            <v>2</v>
          </cell>
        </row>
        <row r="416">
          <cell r="F416">
            <v>411</v>
          </cell>
          <cell r="G416">
            <v>5.3639780489405098E-2</v>
          </cell>
          <cell r="H416">
            <v>5.3284870807286389E-2</v>
          </cell>
          <cell r="I416">
            <v>5.305E-2</v>
          </cell>
          <cell r="L416">
            <v>5.305E-2</v>
          </cell>
          <cell r="M416">
            <v>1.0044208333333333</v>
          </cell>
          <cell r="N416">
            <v>0.15082364934318912</v>
          </cell>
          <cell r="V416">
            <v>3</v>
          </cell>
        </row>
        <row r="417">
          <cell r="F417">
            <v>412</v>
          </cell>
          <cell r="G417">
            <v>5.3639780489405098E-2</v>
          </cell>
          <cell r="H417">
            <v>5.3284870807286389E-2</v>
          </cell>
          <cell r="I417">
            <v>5.305E-2</v>
          </cell>
          <cell r="L417">
            <v>5.305E-2</v>
          </cell>
          <cell r="M417">
            <v>1.0044208333333333</v>
          </cell>
          <cell r="N417">
            <v>0.15015981781526413</v>
          </cell>
          <cell r="V417">
            <v>4</v>
          </cell>
        </row>
        <row r="418">
          <cell r="F418">
            <v>413</v>
          </cell>
          <cell r="G418">
            <v>5.3639780489405098E-2</v>
          </cell>
          <cell r="H418">
            <v>5.3284870807286389E-2</v>
          </cell>
          <cell r="I418">
            <v>5.305E-2</v>
          </cell>
          <cell r="L418">
            <v>5.305E-2</v>
          </cell>
          <cell r="M418">
            <v>1.0044208333333333</v>
          </cell>
          <cell r="N418">
            <v>0.149498908059219</v>
          </cell>
          <cell r="V418">
            <v>5</v>
          </cell>
        </row>
        <row r="419">
          <cell r="F419">
            <v>414</v>
          </cell>
          <cell r="G419">
            <v>5.3639780489404654E-2</v>
          </cell>
          <cell r="H419">
            <v>5.3284870807286389E-2</v>
          </cell>
          <cell r="I419">
            <v>5.305E-2</v>
          </cell>
          <cell r="L419">
            <v>5.305E-2</v>
          </cell>
          <cell r="M419">
            <v>1.0044208333333333</v>
          </cell>
          <cell r="N419">
            <v>0.14884090721523829</v>
          </cell>
          <cell r="V419">
            <v>0</v>
          </cell>
        </row>
        <row r="420">
          <cell r="F420">
            <v>415</v>
          </cell>
          <cell r="G420">
            <v>5.3639780489404654E-2</v>
          </cell>
          <cell r="H420">
            <v>5.3284870807286389E-2</v>
          </cell>
          <cell r="I420">
            <v>5.305E-2</v>
          </cell>
          <cell r="L420">
            <v>5.305E-2</v>
          </cell>
          <cell r="M420">
            <v>1.0044208333333333</v>
          </cell>
          <cell r="N420">
            <v>0.14818580248010749</v>
          </cell>
          <cell r="V420">
            <v>1</v>
          </cell>
        </row>
        <row r="421">
          <cell r="F421">
            <v>416</v>
          </cell>
          <cell r="G421">
            <v>5.3639780489404654E-2</v>
          </cell>
          <cell r="H421">
            <v>5.3284870807286389E-2</v>
          </cell>
          <cell r="I421">
            <v>5.305E-2</v>
          </cell>
          <cell r="L421">
            <v>5.305E-2</v>
          </cell>
          <cell r="M421">
            <v>1.0044208333333333</v>
          </cell>
          <cell r="N421">
            <v>0.1475335811069638</v>
          </cell>
          <cell r="V421">
            <v>2</v>
          </cell>
        </row>
        <row r="422">
          <cell r="F422">
            <v>417</v>
          </cell>
          <cell r="G422">
            <v>5.3639780489404654E-2</v>
          </cell>
          <cell r="H422">
            <v>5.3284870807286389E-2</v>
          </cell>
          <cell r="I422">
            <v>5.305E-2</v>
          </cell>
          <cell r="L422">
            <v>5.305E-2</v>
          </cell>
          <cell r="M422">
            <v>1.0044208333333333</v>
          </cell>
          <cell r="N422">
            <v>0.14688423040504814</v>
          </cell>
          <cell r="V422">
            <v>3</v>
          </cell>
        </row>
        <row r="423">
          <cell r="F423">
            <v>418</v>
          </cell>
          <cell r="G423">
            <v>5.363978048940421E-2</v>
          </cell>
          <cell r="H423">
            <v>5.32848708072855E-2</v>
          </cell>
          <cell r="I423">
            <v>5.305E-2</v>
          </cell>
          <cell r="L423">
            <v>5.305E-2</v>
          </cell>
          <cell r="M423">
            <v>1.0044208333333333</v>
          </cell>
          <cell r="N423">
            <v>0.14623773773945828</v>
          </cell>
          <cell r="V423">
            <v>4</v>
          </cell>
        </row>
        <row r="424">
          <cell r="F424">
            <v>419</v>
          </cell>
          <cell r="G424">
            <v>5.3639780489404654E-2</v>
          </cell>
          <cell r="H424">
            <v>5.32848708072855E-2</v>
          </cell>
          <cell r="I424">
            <v>5.305E-2</v>
          </cell>
          <cell r="L424">
            <v>5.305E-2</v>
          </cell>
          <cell r="M424">
            <v>1.0044208333333333</v>
          </cell>
          <cell r="N424">
            <v>0.14559409053090291</v>
          </cell>
          <cell r="V424">
            <v>5</v>
          </cell>
        </row>
        <row r="425">
          <cell r="F425">
            <v>420</v>
          </cell>
          <cell r="G425">
            <v>5.3639780489404654E-2</v>
          </cell>
          <cell r="H425">
            <v>5.3284870807286389E-2</v>
          </cell>
          <cell r="I425">
            <v>5.305E-2</v>
          </cell>
          <cell r="L425">
            <v>5.305E-2</v>
          </cell>
          <cell r="M425">
            <v>1.0044208333333333</v>
          </cell>
          <cell r="N425">
            <v>0.14495327625545693</v>
          </cell>
          <cell r="V425">
            <v>0</v>
          </cell>
        </row>
        <row r="426">
          <cell r="F426">
            <v>421</v>
          </cell>
          <cell r="G426">
            <v>5.3639780489404654E-2</v>
          </cell>
          <cell r="H426">
            <v>5.3284870807286389E-2</v>
          </cell>
          <cell r="I426">
            <v>5.305E-2</v>
          </cell>
          <cell r="L426">
            <v>5.305E-2</v>
          </cell>
          <cell r="M426">
            <v>1.0044208333333333</v>
          </cell>
          <cell r="N426">
            <v>0.14431528244431768</v>
          </cell>
          <cell r="V426">
            <v>1</v>
          </cell>
        </row>
        <row r="427">
          <cell r="F427">
            <v>422</v>
          </cell>
          <cell r="G427">
            <v>5.3639780489404654E-2</v>
          </cell>
          <cell r="H427">
            <v>5.3284870807286389E-2</v>
          </cell>
          <cell r="I427">
            <v>5.305E-2</v>
          </cell>
          <cell r="L427">
            <v>5.305E-2</v>
          </cell>
          <cell r="M427">
            <v>1.0044208333333333</v>
          </cell>
          <cell r="N427">
            <v>0.14368009668356244</v>
          </cell>
          <cell r="V427">
            <v>2</v>
          </cell>
        </row>
        <row r="428">
          <cell r="F428">
            <v>423</v>
          </cell>
          <cell r="G428">
            <v>5.3639780489404654E-2</v>
          </cell>
          <cell r="H428">
            <v>5.32848708072855E-2</v>
          </cell>
          <cell r="I428">
            <v>5.305E-2</v>
          </cell>
          <cell r="L428">
            <v>5.305E-2</v>
          </cell>
          <cell r="M428">
            <v>1.0044208333333333</v>
          </cell>
          <cell r="N428">
            <v>0.14304770661390678</v>
          </cell>
          <cell r="V428">
            <v>3</v>
          </cell>
        </row>
        <row r="429">
          <cell r="F429">
            <v>424</v>
          </cell>
          <cell r="G429">
            <v>5.363978048940421E-2</v>
          </cell>
          <cell r="H429">
            <v>5.3284870807286389E-2</v>
          </cell>
          <cell r="I429">
            <v>5.305E-2</v>
          </cell>
          <cell r="L429">
            <v>5.305E-2</v>
          </cell>
          <cell r="M429">
            <v>1.0044208333333333</v>
          </cell>
          <cell r="N429">
            <v>0.1424180999304642</v>
          </cell>
          <cell r="V429">
            <v>4</v>
          </cell>
        </row>
        <row r="430">
          <cell r="F430">
            <v>425</v>
          </cell>
          <cell r="G430">
            <v>5.363978048940421E-2</v>
          </cell>
          <cell r="H430">
            <v>5.32848708072855E-2</v>
          </cell>
          <cell r="I430">
            <v>5.305E-2</v>
          </cell>
          <cell r="L430">
            <v>5.305E-2</v>
          </cell>
          <cell r="M430">
            <v>1.0044208333333333</v>
          </cell>
          <cell r="N430">
            <v>0.14179126438250653</v>
          </cell>
          <cell r="V430">
            <v>5</v>
          </cell>
        </row>
        <row r="431">
          <cell r="F431">
            <v>426</v>
          </cell>
          <cell r="G431">
            <v>5.3639780489404654E-2</v>
          </cell>
          <cell r="H431">
            <v>5.32848708072855E-2</v>
          </cell>
          <cell r="I431">
            <v>5.305E-2</v>
          </cell>
          <cell r="L431">
            <v>5.305E-2</v>
          </cell>
          <cell r="M431">
            <v>1.0044208333333333</v>
          </cell>
          <cell r="N431">
            <v>0.14116718777322573</v>
          </cell>
          <cell r="V431">
            <v>0</v>
          </cell>
        </row>
        <row r="432">
          <cell r="F432">
            <v>427</v>
          </cell>
          <cell r="G432">
            <v>5.363978048940421E-2</v>
          </cell>
          <cell r="H432">
            <v>5.32848708072855E-2</v>
          </cell>
          <cell r="I432">
            <v>5.305E-2</v>
          </cell>
          <cell r="L432">
            <v>5.305E-2</v>
          </cell>
          <cell r="M432">
            <v>1.0044208333333333</v>
          </cell>
          <cell r="N432">
            <v>0.14054585795949645</v>
          </cell>
          <cell r="V432">
            <v>1</v>
          </cell>
        </row>
        <row r="433">
          <cell r="F433">
            <v>428</v>
          </cell>
          <cell r="G433">
            <v>5.363978048940421E-2</v>
          </cell>
          <cell r="H433">
            <v>5.32848708072855E-2</v>
          </cell>
          <cell r="I433">
            <v>5.305E-2</v>
          </cell>
          <cell r="L433">
            <v>5.305E-2</v>
          </cell>
          <cell r="M433">
            <v>1.0044208333333333</v>
          </cell>
          <cell r="N433">
            <v>0.13992726285163984</v>
          </cell>
          <cell r="V433">
            <v>2</v>
          </cell>
        </row>
        <row r="434">
          <cell r="F434">
            <v>429</v>
          </cell>
          <cell r="G434">
            <v>5.3639780489404654E-2</v>
          </cell>
          <cell r="H434">
            <v>5.32848708072855E-2</v>
          </cell>
          <cell r="I434">
            <v>5.305E-2</v>
          </cell>
          <cell r="L434">
            <v>5.305E-2</v>
          </cell>
          <cell r="M434">
            <v>1.0044208333333333</v>
          </cell>
          <cell r="N434">
            <v>0.13931139041318821</v>
          </cell>
          <cell r="V434">
            <v>3</v>
          </cell>
        </row>
        <row r="435">
          <cell r="F435">
            <v>430</v>
          </cell>
          <cell r="G435">
            <v>5.3639780489404654E-2</v>
          </cell>
          <cell r="H435">
            <v>5.32848708072855E-2</v>
          </cell>
          <cell r="I435">
            <v>5.305E-2</v>
          </cell>
          <cell r="L435">
            <v>5.305E-2</v>
          </cell>
          <cell r="M435">
            <v>1.0044208333333333</v>
          </cell>
          <cell r="N435">
            <v>0.13869822866065093</v>
          </cell>
          <cell r="V435">
            <v>4</v>
          </cell>
        </row>
        <row r="436">
          <cell r="F436">
            <v>431</v>
          </cell>
          <cell r="G436">
            <v>5.363978048940421E-2</v>
          </cell>
          <cell r="H436">
            <v>5.3284870807286389E-2</v>
          </cell>
          <cell r="I436">
            <v>5.305E-2</v>
          </cell>
          <cell r="L436">
            <v>5.305E-2</v>
          </cell>
          <cell r="M436">
            <v>1.0044208333333333</v>
          </cell>
          <cell r="N436">
            <v>0.13808776566328118</v>
          </cell>
          <cell r="V436">
            <v>5</v>
          </cell>
        </row>
        <row r="437">
          <cell r="F437">
            <v>432</v>
          </cell>
          <cell r="G437">
            <v>5.363978048940421E-2</v>
          </cell>
          <cell r="H437">
            <v>5.32848708072855E-2</v>
          </cell>
          <cell r="I437">
            <v>5.305E-2</v>
          </cell>
          <cell r="L437">
            <v>5.305E-2</v>
          </cell>
          <cell r="M437">
            <v>1.0044208333333333</v>
          </cell>
          <cell r="N437">
            <v>0.13747998954284385</v>
          </cell>
          <cell r="V437">
            <v>0</v>
          </cell>
        </row>
        <row r="438">
          <cell r="F438">
            <v>433</v>
          </cell>
          <cell r="G438">
            <v>5.363978048940421E-2</v>
          </cell>
          <cell r="H438">
            <v>5.32848708072855E-2</v>
          </cell>
          <cell r="I438">
            <v>5.305E-2</v>
          </cell>
          <cell r="L438">
            <v>5.305E-2</v>
          </cell>
          <cell r="M438">
            <v>1.0044208333333333</v>
          </cell>
          <cell r="N438">
            <v>0.13687488847338444</v>
          </cell>
          <cell r="V438">
            <v>1</v>
          </cell>
        </row>
        <row r="439">
          <cell r="F439">
            <v>434</v>
          </cell>
          <cell r="G439">
            <v>5.363978048940421E-2</v>
          </cell>
          <cell r="H439">
            <v>5.32848708072855E-2</v>
          </cell>
          <cell r="I439">
            <v>5.305E-2</v>
          </cell>
          <cell r="L439">
            <v>5.305E-2</v>
          </cell>
          <cell r="M439">
            <v>1.0044208333333333</v>
          </cell>
          <cell r="N439">
            <v>0.13627245068099886</v>
          </cell>
          <cell r="V439">
            <v>2</v>
          </cell>
        </row>
        <row r="440">
          <cell r="F440">
            <v>435</v>
          </cell>
          <cell r="G440">
            <v>5.363978048940421E-2</v>
          </cell>
          <cell r="H440">
            <v>5.32848708072855E-2</v>
          </cell>
          <cell r="I440">
            <v>5.305E-2</v>
          </cell>
          <cell r="L440">
            <v>5.305E-2</v>
          </cell>
          <cell r="M440">
            <v>1.0044208333333333</v>
          </cell>
          <cell r="N440">
            <v>0.13567266444360443</v>
          </cell>
          <cell r="V440">
            <v>3</v>
          </cell>
        </row>
        <row r="441">
          <cell r="F441">
            <v>436</v>
          </cell>
          <cell r="G441">
            <v>5.363978048940421E-2</v>
          </cell>
          <cell r="H441">
            <v>5.32848708072855E-2</v>
          </cell>
          <cell r="I441">
            <v>5.305E-2</v>
          </cell>
          <cell r="L441">
            <v>5.305E-2</v>
          </cell>
          <cell r="M441">
            <v>1.0044208333333333</v>
          </cell>
          <cell r="N441">
            <v>0.13507551809071175</v>
          </cell>
          <cell r="V441">
            <v>4</v>
          </cell>
        </row>
        <row r="442">
          <cell r="F442">
            <v>437</v>
          </cell>
          <cell r="G442">
            <v>5.363978048940421E-2</v>
          </cell>
          <cell r="H442">
            <v>5.32848708072855E-2</v>
          </cell>
          <cell r="I442">
            <v>5.305E-2</v>
          </cell>
          <cell r="L442">
            <v>5.305E-2</v>
          </cell>
          <cell r="M442">
            <v>1.0044208333333333</v>
          </cell>
          <cell r="N442">
            <v>0.13448100000319763</v>
          </cell>
          <cell r="V442">
            <v>5</v>
          </cell>
        </row>
        <row r="443">
          <cell r="F443">
            <v>438</v>
          </cell>
          <cell r="G443">
            <v>5.363978048940421E-2</v>
          </cell>
          <cell r="H443">
            <v>5.3284870807286389E-2</v>
          </cell>
          <cell r="I443">
            <v>5.305E-2</v>
          </cell>
          <cell r="L443">
            <v>5.305E-2</v>
          </cell>
          <cell r="M443">
            <v>1.0044208333333333</v>
          </cell>
          <cell r="N443">
            <v>0.13388909861307899</v>
          </cell>
          <cell r="V443">
            <v>0</v>
          </cell>
        </row>
        <row r="444">
          <cell r="F444">
            <v>439</v>
          </cell>
          <cell r="G444">
            <v>5.363978048940421E-2</v>
          </cell>
          <cell r="H444">
            <v>5.3284870807286389E-2</v>
          </cell>
          <cell r="I444">
            <v>5.305E-2</v>
          </cell>
          <cell r="L444">
            <v>5.305E-2</v>
          </cell>
          <cell r="M444">
            <v>1.0044208333333333</v>
          </cell>
          <cell r="N444">
            <v>0.13329980240328779</v>
          </cell>
          <cell r="V444">
            <v>1</v>
          </cell>
        </row>
        <row r="445">
          <cell r="F445">
            <v>440</v>
          </cell>
          <cell r="G445">
            <v>5.363978048940421E-2</v>
          </cell>
          <cell r="H445">
            <v>5.32848708072855E-2</v>
          </cell>
          <cell r="I445">
            <v>5.305E-2</v>
          </cell>
          <cell r="L445">
            <v>5.305E-2</v>
          </cell>
          <cell r="M445">
            <v>1.0044208333333333</v>
          </cell>
          <cell r="N445">
            <v>0.13271309990744695</v>
          </cell>
          <cell r="V445">
            <v>2</v>
          </cell>
        </row>
        <row r="446">
          <cell r="F446">
            <v>441</v>
          </cell>
          <cell r="G446">
            <v>5.3639780489403766E-2</v>
          </cell>
          <cell r="H446">
            <v>5.3284870807284612E-2</v>
          </cell>
          <cell r="I446">
            <v>5.305E-2</v>
          </cell>
          <cell r="L446">
            <v>5.305E-2</v>
          </cell>
          <cell r="M446">
            <v>1.0044208333333333</v>
          </cell>
          <cell r="N446">
            <v>0.13212897970964721</v>
          </cell>
          <cell r="V446">
            <v>3</v>
          </cell>
        </row>
        <row r="447">
          <cell r="F447">
            <v>442</v>
          </cell>
          <cell r="G447">
            <v>5.363978048940421E-2</v>
          </cell>
          <cell r="H447">
            <v>5.3284870807284612E-2</v>
          </cell>
          <cell r="I447">
            <v>5.305E-2</v>
          </cell>
          <cell r="L447">
            <v>5.305E-2</v>
          </cell>
          <cell r="M447">
            <v>1.0044208333333333</v>
          </cell>
          <cell r="N447">
            <v>0.13154743044422504</v>
          </cell>
          <cell r="V447">
            <v>4</v>
          </cell>
        </row>
        <row r="448">
          <cell r="F448">
            <v>443</v>
          </cell>
          <cell r="G448">
            <v>5.363978048940421E-2</v>
          </cell>
          <cell r="H448">
            <v>5.32848708072855E-2</v>
          </cell>
          <cell r="I448">
            <v>5.305E-2</v>
          </cell>
          <cell r="L448">
            <v>5.305E-2</v>
          </cell>
          <cell r="M448">
            <v>1.0044208333333333</v>
          </cell>
          <cell r="N448">
            <v>0.13096844079554143</v>
          </cell>
          <cell r="V448">
            <v>5</v>
          </cell>
        </row>
        <row r="449">
          <cell r="F449">
            <v>444</v>
          </cell>
          <cell r="G449">
            <v>5.3639780489404654E-2</v>
          </cell>
          <cell r="H449">
            <v>5.32848708072855E-2</v>
          </cell>
          <cell r="I449">
            <v>5.305E-2</v>
          </cell>
          <cell r="L449">
            <v>5.305E-2</v>
          </cell>
          <cell r="M449">
            <v>1.0044208333333333</v>
          </cell>
          <cell r="N449">
            <v>0.13039199949776176</v>
          </cell>
          <cell r="V449">
            <v>0</v>
          </cell>
        </row>
        <row r="450">
          <cell r="F450">
            <v>445</v>
          </cell>
          <cell r="G450">
            <v>5.3639780489404654E-2</v>
          </cell>
          <cell r="H450">
            <v>5.3284870807286389E-2</v>
          </cell>
          <cell r="I450">
            <v>5.305E-2</v>
          </cell>
          <cell r="L450">
            <v>5.305E-2</v>
          </cell>
          <cell r="M450">
            <v>1.0044208333333333</v>
          </cell>
          <cell r="N450">
            <v>0.12981809533463656</v>
          </cell>
          <cell r="V450">
            <v>1</v>
          </cell>
        </row>
        <row r="451">
          <cell r="F451">
            <v>446</v>
          </cell>
          <cell r="G451">
            <v>5.3639780489404654E-2</v>
          </cell>
          <cell r="H451">
            <v>5.3284870807286389E-2</v>
          </cell>
          <cell r="I451">
            <v>5.305E-2</v>
          </cell>
          <cell r="L451">
            <v>5.305E-2</v>
          </cell>
          <cell r="M451">
            <v>1.0044208333333333</v>
          </cell>
          <cell r="N451">
            <v>0.12924671713928332</v>
          </cell>
          <cell r="V451">
            <v>2</v>
          </cell>
        </row>
        <row r="452">
          <cell r="F452">
            <v>447</v>
          </cell>
          <cell r="G452">
            <v>5.3639780489404654E-2</v>
          </cell>
          <cell r="H452">
            <v>5.3284870807286389E-2</v>
          </cell>
          <cell r="I452">
            <v>5.305E-2</v>
          </cell>
          <cell r="L452">
            <v>5.305E-2</v>
          </cell>
          <cell r="M452">
            <v>1.0044208333333333</v>
          </cell>
          <cell r="N452">
            <v>0.12867785379396915</v>
          </cell>
          <cell r="V452">
            <v>3</v>
          </cell>
        </row>
        <row r="453">
          <cell r="F453">
            <v>448</v>
          </cell>
          <cell r="G453">
            <v>5.363978048940421E-2</v>
          </cell>
          <cell r="H453">
            <v>5.32848708072855E-2</v>
          </cell>
          <cell r="I453">
            <v>5.305E-2</v>
          </cell>
          <cell r="L453">
            <v>5.305E-2</v>
          </cell>
          <cell r="M453">
            <v>1.0044208333333333</v>
          </cell>
          <cell r="N453">
            <v>0.12811149422989448</v>
          </cell>
          <cell r="V453">
            <v>4</v>
          </cell>
        </row>
        <row r="454">
          <cell r="F454">
            <v>449</v>
          </cell>
          <cell r="G454">
            <v>5.363978048940421E-2</v>
          </cell>
          <cell r="H454">
            <v>5.32848708072855E-2</v>
          </cell>
          <cell r="I454">
            <v>5.305E-2</v>
          </cell>
          <cell r="L454">
            <v>5.305E-2</v>
          </cell>
          <cell r="M454">
            <v>1.0044208333333333</v>
          </cell>
          <cell r="N454">
            <v>0.12754762742697773</v>
          </cell>
          <cell r="V454">
            <v>5</v>
          </cell>
        </row>
        <row r="455">
          <cell r="F455">
            <v>450</v>
          </cell>
          <cell r="G455">
            <v>5.363978048940421E-2</v>
          </cell>
          <cell r="H455">
            <v>5.32848708072855E-2</v>
          </cell>
          <cell r="I455">
            <v>5.305E-2</v>
          </cell>
          <cell r="L455">
            <v>5.305E-2</v>
          </cell>
          <cell r="M455">
            <v>1.0044208333333333</v>
          </cell>
          <cell r="N455">
            <v>0.12698624241364076</v>
          </cell>
          <cell r="V455">
            <v>0</v>
          </cell>
        </row>
        <row r="456">
          <cell r="F456">
            <v>451</v>
          </cell>
          <cell r="G456">
            <v>5.3639780489404654E-2</v>
          </cell>
          <cell r="H456">
            <v>5.32848708072855E-2</v>
          </cell>
          <cell r="I456">
            <v>5.305E-2</v>
          </cell>
          <cell r="L456">
            <v>5.305E-2</v>
          </cell>
          <cell r="M456">
            <v>1.0044208333333333</v>
          </cell>
          <cell r="N456">
            <v>0.12642732826659553</v>
          </cell>
          <cell r="V456">
            <v>1</v>
          </cell>
        </row>
        <row r="457">
          <cell r="F457">
            <v>452</v>
          </cell>
          <cell r="G457">
            <v>5.363978048940421E-2</v>
          </cell>
          <cell r="H457">
            <v>5.32848708072855E-2</v>
          </cell>
          <cell r="I457">
            <v>5.305E-2</v>
          </cell>
          <cell r="L457">
            <v>5.305E-2</v>
          </cell>
          <cell r="M457">
            <v>1.0044208333333333</v>
          </cell>
          <cell r="N457">
            <v>0.12587087411063144</v>
          </cell>
          <cell r="V457">
            <v>2</v>
          </cell>
        </row>
        <row r="458">
          <cell r="F458">
            <v>453</v>
          </cell>
          <cell r="G458">
            <v>5.363978048940421E-2</v>
          </cell>
          <cell r="H458">
            <v>5.32848708072855E-2</v>
          </cell>
          <cell r="I458">
            <v>5.305E-2</v>
          </cell>
          <cell r="L458">
            <v>5.305E-2</v>
          </cell>
          <cell r="M458">
            <v>1.0044208333333333</v>
          </cell>
          <cell r="N458">
            <v>0.12531686911840384</v>
          </cell>
          <cell r="V458">
            <v>3</v>
          </cell>
        </row>
        <row r="459">
          <cell r="F459">
            <v>454</v>
          </cell>
          <cell r="G459">
            <v>5.3639780489404654E-2</v>
          </cell>
          <cell r="H459">
            <v>5.32848708072855E-2</v>
          </cell>
          <cell r="I459">
            <v>5.305E-2</v>
          </cell>
          <cell r="L459">
            <v>5.305E-2</v>
          </cell>
          <cell r="M459">
            <v>1.0044208333333333</v>
          </cell>
          <cell r="N459">
            <v>0.12476530251022323</v>
          </cell>
          <cell r="V459">
            <v>4</v>
          </cell>
        </row>
        <row r="460">
          <cell r="F460">
            <v>455</v>
          </cell>
          <cell r="G460">
            <v>5.3639780489404654E-2</v>
          </cell>
          <cell r="H460">
            <v>5.32848708072855E-2</v>
          </cell>
          <cell r="I460">
            <v>5.305E-2</v>
          </cell>
          <cell r="L460">
            <v>5.305E-2</v>
          </cell>
          <cell r="M460">
            <v>1.0044208333333333</v>
          </cell>
          <cell r="N460">
            <v>0.12421616355384561</v>
          </cell>
          <cell r="V460">
            <v>5</v>
          </cell>
        </row>
        <row r="461">
          <cell r="F461">
            <v>456</v>
          </cell>
          <cell r="G461">
            <v>5.3639780489404654E-2</v>
          </cell>
          <cell r="H461">
            <v>5.32848708072855E-2</v>
          </cell>
          <cell r="I461">
            <v>5.305E-2</v>
          </cell>
          <cell r="L461">
            <v>5.305E-2</v>
          </cell>
          <cell r="M461">
            <v>1.0044208333333333</v>
          </cell>
          <cell r="N461">
            <v>0.1236694415642636</v>
          </cell>
          <cell r="V461">
            <v>0</v>
          </cell>
        </row>
        <row r="462">
          <cell r="F462">
            <v>457</v>
          </cell>
          <cell r="G462">
            <v>5.3639780489404654E-2</v>
          </cell>
          <cell r="H462">
            <v>5.3284870807286389E-2</v>
          </cell>
          <cell r="I462">
            <v>5.305E-2</v>
          </cell>
          <cell r="L462">
            <v>5.305E-2</v>
          </cell>
          <cell r="M462">
            <v>1.0044208333333333</v>
          </cell>
          <cell r="N462">
            <v>0.12312512590349856</v>
          </cell>
          <cell r="V462">
            <v>1</v>
          </cell>
        </row>
        <row r="463">
          <cell r="F463">
            <v>458</v>
          </cell>
          <cell r="G463">
            <v>5.3639780489404654E-2</v>
          </cell>
          <cell r="H463">
            <v>5.3284870807286389E-2</v>
          </cell>
          <cell r="I463">
            <v>5.305E-2</v>
          </cell>
          <cell r="L463">
            <v>5.305E-2</v>
          </cell>
          <cell r="M463">
            <v>1.0044208333333333</v>
          </cell>
          <cell r="N463">
            <v>0.12258320598039357</v>
          </cell>
          <cell r="V463">
            <v>2</v>
          </cell>
        </row>
        <row r="464">
          <cell r="F464">
            <v>459</v>
          </cell>
          <cell r="G464">
            <v>5.3639780489404654E-2</v>
          </cell>
          <cell r="H464">
            <v>5.3284870807286389E-2</v>
          </cell>
          <cell r="I464">
            <v>5.305E-2</v>
          </cell>
          <cell r="L464">
            <v>5.305E-2</v>
          </cell>
          <cell r="M464">
            <v>1.0044208333333333</v>
          </cell>
          <cell r="N464">
            <v>0.1220436712504074</v>
          </cell>
          <cell r="V464">
            <v>3</v>
          </cell>
        </row>
        <row r="465">
          <cell r="F465">
            <v>460</v>
          </cell>
          <cell r="G465">
            <v>5.3639780489404654E-2</v>
          </cell>
          <cell r="H465">
            <v>5.3284870807286389E-2</v>
          </cell>
          <cell r="I465">
            <v>5.305E-2</v>
          </cell>
          <cell r="L465">
            <v>5.305E-2</v>
          </cell>
          <cell r="M465">
            <v>1.0044208333333333</v>
          </cell>
          <cell r="N465">
            <v>0.12150651121540927</v>
          </cell>
          <cell r="V465">
            <v>4</v>
          </cell>
        </row>
        <row r="466">
          <cell r="F466">
            <v>461</v>
          </cell>
          <cell r="G466">
            <v>5.3639780489404654E-2</v>
          </cell>
          <cell r="H466">
            <v>5.3284870807286389E-2</v>
          </cell>
          <cell r="I466">
            <v>5.305E-2</v>
          </cell>
          <cell r="L466">
            <v>5.305E-2</v>
          </cell>
          <cell r="M466">
            <v>1.0044208333333333</v>
          </cell>
          <cell r="N466">
            <v>0.12097171542347467</v>
          </cell>
          <cell r="V466">
            <v>5</v>
          </cell>
        </row>
        <row r="467">
          <cell r="F467">
            <v>462</v>
          </cell>
          <cell r="G467">
            <v>5.3639780489404654E-2</v>
          </cell>
          <cell r="H467">
            <v>5.3284870807286389E-2</v>
          </cell>
          <cell r="I467">
            <v>5.305E-2</v>
          </cell>
          <cell r="L467">
            <v>5.305E-2</v>
          </cell>
          <cell r="M467">
            <v>1.0044208333333333</v>
          </cell>
          <cell r="N467">
            <v>0.12043927346868187</v>
          </cell>
          <cell r="V467">
            <v>0</v>
          </cell>
        </row>
        <row r="468">
          <cell r="F468">
            <v>463</v>
          </cell>
          <cell r="G468">
            <v>5.3639780489404654E-2</v>
          </cell>
          <cell r="H468">
            <v>5.3284870807286389E-2</v>
          </cell>
          <cell r="I468">
            <v>5.305E-2</v>
          </cell>
          <cell r="L468">
            <v>5.305E-2</v>
          </cell>
          <cell r="M468">
            <v>1.0044208333333333</v>
          </cell>
          <cell r="N468">
            <v>0.11990917499090956</v>
          </cell>
          <cell r="V468">
            <v>1</v>
          </cell>
        </row>
        <row r="469">
          <cell r="F469">
            <v>464</v>
          </cell>
          <cell r="G469">
            <v>5.3639780489404654E-2</v>
          </cell>
          <cell r="H469">
            <v>5.3284870807286389E-2</v>
          </cell>
          <cell r="I469">
            <v>5.305E-2</v>
          </cell>
          <cell r="L469">
            <v>5.305E-2</v>
          </cell>
          <cell r="M469">
            <v>1.0044208333333333</v>
          </cell>
          <cell r="N469">
            <v>0.11938140967563518</v>
          </cell>
          <cell r="V469">
            <v>2</v>
          </cell>
        </row>
        <row r="470">
          <cell r="F470">
            <v>465</v>
          </cell>
          <cell r="G470">
            <v>5.3639780489404654E-2</v>
          </cell>
          <cell r="H470">
            <v>5.3284870807286389E-2</v>
          </cell>
          <cell r="I470">
            <v>5.305E-2</v>
          </cell>
          <cell r="L470">
            <v>5.305E-2</v>
          </cell>
          <cell r="M470">
            <v>1.0044208333333333</v>
          </cell>
          <cell r="N470">
            <v>0.1188559672537343</v>
          </cell>
          <cell r="V470">
            <v>3</v>
          </cell>
        </row>
        <row r="471">
          <cell r="F471">
            <v>466</v>
          </cell>
          <cell r="G471">
            <v>5.3639780489404654E-2</v>
          </cell>
          <cell r="H471">
            <v>5.3284870807286389E-2</v>
          </cell>
          <cell r="I471">
            <v>5.305E-2</v>
          </cell>
          <cell r="L471">
            <v>5.305E-2</v>
          </cell>
          <cell r="M471">
            <v>1.0044208333333333</v>
          </cell>
          <cell r="N471">
            <v>0.11833283750128072</v>
          </cell>
          <cell r="V471">
            <v>4</v>
          </cell>
        </row>
        <row r="472">
          <cell r="F472">
            <v>467</v>
          </cell>
          <cell r="G472">
            <v>5.3639780489404654E-2</v>
          </cell>
          <cell r="H472">
            <v>5.3284870807286389E-2</v>
          </cell>
          <cell r="I472">
            <v>5.305E-2</v>
          </cell>
          <cell r="L472">
            <v>5.305E-2</v>
          </cell>
          <cell r="M472">
            <v>1.0044208333333333</v>
          </cell>
          <cell r="N472">
            <v>0.11781201023934761</v>
          </cell>
          <cell r="V472">
            <v>5</v>
          </cell>
        </row>
        <row r="473">
          <cell r="F473">
            <v>468</v>
          </cell>
          <cell r="G473">
            <v>5.3639780489404654E-2</v>
          </cell>
          <cell r="H473">
            <v>5.32848708072855E-2</v>
          </cell>
          <cell r="I473">
            <v>5.305E-2</v>
          </cell>
          <cell r="L473">
            <v>5.305E-2</v>
          </cell>
          <cell r="M473">
            <v>1.0044208333333333</v>
          </cell>
          <cell r="N473">
            <v>0.11729347533380939</v>
          </cell>
          <cell r="V473">
            <v>0</v>
          </cell>
        </row>
        <row r="474">
          <cell r="F474">
            <v>469</v>
          </cell>
          <cell r="G474">
            <v>5.3639780489404654E-2</v>
          </cell>
          <cell r="H474">
            <v>5.32848708072855E-2</v>
          </cell>
          <cell r="I474">
            <v>5.305E-2</v>
          </cell>
          <cell r="L474">
            <v>5.305E-2</v>
          </cell>
          <cell r="M474">
            <v>1.0044208333333333</v>
          </cell>
          <cell r="N474">
            <v>0.11677722269514461</v>
          </cell>
          <cell r="V474">
            <v>1</v>
          </cell>
        </row>
        <row r="475">
          <cell r="F475">
            <v>470</v>
          </cell>
          <cell r="G475">
            <v>5.363978048940421E-2</v>
          </cell>
          <cell r="H475">
            <v>5.32848708072855E-2</v>
          </cell>
          <cell r="I475">
            <v>5.305E-2</v>
          </cell>
          <cell r="L475">
            <v>5.305E-2</v>
          </cell>
          <cell r="M475">
            <v>1.0044208333333333</v>
          </cell>
          <cell r="N475">
            <v>0.11626324227823956</v>
          </cell>
          <cell r="V475">
            <v>2</v>
          </cell>
        </row>
        <row r="476">
          <cell r="F476">
            <v>471</v>
          </cell>
          <cell r="G476">
            <v>5.3639780489404654E-2</v>
          </cell>
          <cell r="H476">
            <v>5.3284870807286389E-2</v>
          </cell>
          <cell r="I476">
            <v>5.305E-2</v>
          </cell>
          <cell r="L476">
            <v>5.305E-2</v>
          </cell>
          <cell r="M476">
            <v>1.0044208333333333</v>
          </cell>
          <cell r="N476">
            <v>0.11575152408219287</v>
          </cell>
          <cell r="V476">
            <v>3</v>
          </cell>
        </row>
        <row r="477">
          <cell r="F477">
            <v>472</v>
          </cell>
          <cell r="G477">
            <v>5.3639780489404654E-2</v>
          </cell>
          <cell r="H477">
            <v>5.32848708072855E-2</v>
          </cell>
          <cell r="I477">
            <v>5.305E-2</v>
          </cell>
          <cell r="L477">
            <v>5.305E-2</v>
          </cell>
          <cell r="M477">
            <v>1.0044208333333333</v>
          </cell>
          <cell r="N477">
            <v>0.11524205815012088</v>
          </cell>
          <cell r="V477">
            <v>4</v>
          </cell>
        </row>
        <row r="478">
          <cell r="F478">
            <v>473</v>
          </cell>
          <cell r="G478">
            <v>5.3639780489404654E-2</v>
          </cell>
          <cell r="H478">
            <v>5.32848708072855E-2</v>
          </cell>
          <cell r="I478">
            <v>5.305E-2</v>
          </cell>
          <cell r="L478">
            <v>5.305E-2</v>
          </cell>
          <cell r="M478">
            <v>1.0044208333333333</v>
          </cell>
          <cell r="N478">
            <v>0.11473483456896393</v>
          </cell>
          <cell r="V478">
            <v>5</v>
          </cell>
        </row>
        <row r="479">
          <cell r="F479">
            <v>474</v>
          </cell>
          <cell r="G479">
            <v>5.3639780489404654E-2</v>
          </cell>
          <cell r="H479">
            <v>5.32848708072855E-2</v>
          </cell>
          <cell r="I479">
            <v>5.305E-2</v>
          </cell>
          <cell r="L479">
            <v>5.305E-2</v>
          </cell>
          <cell r="M479">
            <v>1.0044208333333333</v>
          </cell>
          <cell r="N479">
            <v>0.11422984346929342</v>
          </cell>
          <cell r="V479">
            <v>0</v>
          </cell>
        </row>
        <row r="480">
          <cell r="F480">
            <v>475</v>
          </cell>
          <cell r="G480">
            <v>5.3639780489404654E-2</v>
          </cell>
          <cell r="H480">
            <v>5.32848708072855E-2</v>
          </cell>
          <cell r="I480">
            <v>5.305E-2</v>
          </cell>
          <cell r="L480">
            <v>5.305E-2</v>
          </cell>
          <cell r="M480">
            <v>1.0044208333333333</v>
          </cell>
          <cell r="N480">
            <v>0.11372707502511988</v>
          </cell>
          <cell r="V480">
            <v>1</v>
          </cell>
        </row>
        <row r="481">
          <cell r="F481">
            <v>476</v>
          </cell>
          <cell r="G481">
            <v>5.363978048940421E-2</v>
          </cell>
          <cell r="H481">
            <v>5.32848708072855E-2</v>
          </cell>
          <cell r="I481">
            <v>5.305E-2</v>
          </cell>
          <cell r="L481">
            <v>5.305E-2</v>
          </cell>
          <cell r="M481">
            <v>1.0044208333333333</v>
          </cell>
          <cell r="N481">
            <v>0.11322651945370164</v>
          </cell>
          <cell r="V481">
            <v>2</v>
          </cell>
        </row>
        <row r="482">
          <cell r="F482">
            <v>477</v>
          </cell>
          <cell r="G482">
            <v>5.3639780489404654E-2</v>
          </cell>
          <cell r="H482">
            <v>5.32848708072855E-2</v>
          </cell>
          <cell r="I482">
            <v>5.305E-2</v>
          </cell>
          <cell r="L482">
            <v>5.305E-2</v>
          </cell>
          <cell r="M482">
            <v>1.0044208333333333</v>
          </cell>
          <cell r="N482">
            <v>0.1127281670153546</v>
          </cell>
          <cell r="V482">
            <v>3</v>
          </cell>
        </row>
        <row r="483">
          <cell r="F483">
            <v>478</v>
          </cell>
          <cell r="G483">
            <v>5.3639780489404654E-2</v>
          </cell>
          <cell r="H483">
            <v>5.32848708072855E-2</v>
          </cell>
          <cell r="I483">
            <v>5.305E-2</v>
          </cell>
          <cell r="L483">
            <v>5.305E-2</v>
          </cell>
          <cell r="M483">
            <v>1.0044208333333333</v>
          </cell>
          <cell r="N483">
            <v>0.11223200801326264</v>
          </cell>
          <cell r="V483">
            <v>4</v>
          </cell>
        </row>
        <row r="484">
          <cell r="F484">
            <v>479</v>
          </cell>
          <cell r="G484">
            <v>5.3639780489404654E-2</v>
          </cell>
          <cell r="H484">
            <v>5.32848708072855E-2</v>
          </cell>
          <cell r="I484">
            <v>5.305E-2</v>
          </cell>
          <cell r="L484">
            <v>5.305E-2</v>
          </cell>
          <cell r="M484">
            <v>1.0044208333333333</v>
          </cell>
          <cell r="N484">
            <v>0.11173803279328898</v>
          </cell>
          <cell r="V484">
            <v>5</v>
          </cell>
        </row>
        <row r="485">
          <cell r="F485">
            <v>480</v>
          </cell>
          <cell r="G485">
            <v>5.3639780489404654E-2</v>
          </cell>
          <cell r="H485">
            <v>5.32848708072855E-2</v>
          </cell>
          <cell r="I485">
            <v>5.305E-2</v>
          </cell>
          <cell r="L485">
            <v>5.305E-2</v>
          </cell>
          <cell r="M485">
            <v>1.0044208333333333</v>
          </cell>
          <cell r="N485">
            <v>0.11124623174378831</v>
          </cell>
          <cell r="V485">
            <v>0</v>
          </cell>
        </row>
        <row r="486">
          <cell r="F486">
            <v>481</v>
          </cell>
          <cell r="G486">
            <v>5.3639780489404654E-2</v>
          </cell>
          <cell r="H486">
            <v>5.3284870807286389E-2</v>
          </cell>
          <cell r="I486">
            <v>5.305E-2</v>
          </cell>
          <cell r="L486">
            <v>5.305E-2</v>
          </cell>
          <cell r="M486">
            <v>1.0044208333333333</v>
          </cell>
          <cell r="N486">
            <v>0.11075659529541981</v>
          </cell>
          <cell r="V486">
            <v>1</v>
          </cell>
        </row>
        <row r="487">
          <cell r="F487">
            <v>482</v>
          </cell>
          <cell r="G487">
            <v>5.3639780489404654E-2</v>
          </cell>
          <cell r="H487">
            <v>5.3284870807286389E-2</v>
          </cell>
          <cell r="I487">
            <v>5.305E-2</v>
          </cell>
          <cell r="L487">
            <v>5.305E-2</v>
          </cell>
          <cell r="M487">
            <v>1.0044208333333333</v>
          </cell>
          <cell r="N487">
            <v>0.11026911392096091</v>
          </cell>
          <cell r="V487">
            <v>2</v>
          </cell>
        </row>
        <row r="488">
          <cell r="F488">
            <v>483</v>
          </cell>
          <cell r="G488">
            <v>5.3639780489404654E-2</v>
          </cell>
          <cell r="H488">
            <v>5.3284870807286389E-2</v>
          </cell>
          <cell r="I488">
            <v>5.305E-2</v>
          </cell>
          <cell r="L488">
            <v>5.305E-2</v>
          </cell>
          <cell r="M488">
            <v>1.0044208333333333</v>
          </cell>
          <cell r="N488">
            <v>0.10978377813512188</v>
          </cell>
          <cell r="V488">
            <v>3</v>
          </cell>
        </row>
        <row r="489">
          <cell r="F489">
            <v>484</v>
          </cell>
          <cell r="G489">
            <v>5.3639780489404654E-2</v>
          </cell>
          <cell r="H489">
            <v>5.32848708072855E-2</v>
          </cell>
          <cell r="I489">
            <v>5.305E-2</v>
          </cell>
          <cell r="L489">
            <v>5.305E-2</v>
          </cell>
          <cell r="M489">
            <v>1.0044208333333333</v>
          </cell>
          <cell r="N489">
            <v>0.10930057849436139</v>
          </cell>
          <cell r="V489">
            <v>4</v>
          </cell>
        </row>
        <row r="490">
          <cell r="F490">
            <v>485</v>
          </cell>
          <cell r="G490">
            <v>5.3639780489404654E-2</v>
          </cell>
          <cell r="H490">
            <v>5.3284870807286389E-2</v>
          </cell>
          <cell r="I490">
            <v>5.305E-2</v>
          </cell>
          <cell r="L490">
            <v>5.305E-2</v>
          </cell>
          <cell r="M490">
            <v>1.0044208333333333</v>
          </cell>
          <cell r="N490">
            <v>0.10881950559670264</v>
          </cell>
          <cell r="V490">
            <v>5</v>
          </cell>
        </row>
        <row r="491">
          <cell r="F491">
            <v>486</v>
          </cell>
          <cell r="G491">
            <v>5.3639780489404654E-2</v>
          </cell>
          <cell r="H491">
            <v>5.3284870807286389E-2</v>
          </cell>
          <cell r="I491">
            <v>5.305E-2</v>
          </cell>
          <cell r="L491">
            <v>5.305E-2</v>
          </cell>
          <cell r="M491">
            <v>1.0044208333333333</v>
          </cell>
          <cell r="N491">
            <v>0.10834055008155045</v>
          </cell>
          <cell r="V491">
            <v>0</v>
          </cell>
        </row>
        <row r="492">
          <cell r="F492">
            <v>487</v>
          </cell>
          <cell r="G492">
            <v>5.3639780489404654E-2</v>
          </cell>
          <cell r="H492">
            <v>5.3284870807286389E-2</v>
          </cell>
          <cell r="I492">
            <v>5.305E-2</v>
          </cell>
          <cell r="L492">
            <v>5.305E-2</v>
          </cell>
          <cell r="M492">
            <v>1.0044208333333333</v>
          </cell>
          <cell r="N492">
            <v>0.10786370262950917</v>
          </cell>
          <cell r="V492">
            <v>1</v>
          </cell>
        </row>
        <row r="493">
          <cell r="F493">
            <v>488</v>
          </cell>
          <cell r="G493">
            <v>5.3639780489404654E-2</v>
          </cell>
          <cell r="H493">
            <v>5.32848708072855E-2</v>
          </cell>
          <cell r="I493">
            <v>5.305E-2</v>
          </cell>
          <cell r="L493">
            <v>5.305E-2</v>
          </cell>
          <cell r="M493">
            <v>1.0044208333333333</v>
          </cell>
          <cell r="N493">
            <v>0.10738895396220127</v>
          </cell>
          <cell r="V493">
            <v>2</v>
          </cell>
        </row>
        <row r="494">
          <cell r="F494">
            <v>489</v>
          </cell>
          <cell r="G494">
            <v>5.363978048940421E-2</v>
          </cell>
          <cell r="H494">
            <v>5.32848708072855E-2</v>
          </cell>
          <cell r="I494">
            <v>5.305E-2</v>
          </cell>
          <cell r="L494">
            <v>5.305E-2</v>
          </cell>
          <cell r="M494">
            <v>1.0044208333333333</v>
          </cell>
          <cell r="N494">
            <v>0.10691629484208688</v>
          </cell>
          <cell r="V494">
            <v>3</v>
          </cell>
        </row>
        <row r="495">
          <cell r="F495">
            <v>490</v>
          </cell>
          <cell r="G495">
            <v>5.3639780489404654E-2</v>
          </cell>
          <cell r="H495">
            <v>5.32848708072855E-2</v>
          </cell>
          <cell r="I495">
            <v>5.305E-2</v>
          </cell>
          <cell r="L495">
            <v>5.305E-2</v>
          </cell>
          <cell r="M495">
            <v>1.0044208333333333</v>
          </cell>
          <cell r="N495">
            <v>0.10644571607228399</v>
          </cell>
          <cell r="V495">
            <v>4</v>
          </cell>
        </row>
        <row r="496">
          <cell r="F496">
            <v>491</v>
          </cell>
          <cell r="G496">
            <v>5.3639780489404654E-2</v>
          </cell>
          <cell r="H496">
            <v>5.32848708072855E-2</v>
          </cell>
          <cell r="I496">
            <v>5.305E-2</v>
          </cell>
          <cell r="L496">
            <v>5.305E-2</v>
          </cell>
          <cell r="M496">
            <v>1.0044208333333333</v>
          </cell>
          <cell r="N496">
            <v>0.10597720849638954</v>
          </cell>
          <cell r="V496">
            <v>5</v>
          </cell>
        </row>
        <row r="497">
          <cell r="F497">
            <v>492</v>
          </cell>
          <cell r="G497">
            <v>5.3639780489404654E-2</v>
          </cell>
          <cell r="H497">
            <v>5.32848708072855E-2</v>
          </cell>
          <cell r="I497">
            <v>5.305E-2</v>
          </cell>
          <cell r="L497">
            <v>5.305E-2</v>
          </cell>
          <cell r="M497">
            <v>1.0044208333333333</v>
          </cell>
          <cell r="N497">
            <v>0.10551076299830123</v>
          </cell>
          <cell r="V497">
            <v>0</v>
          </cell>
        </row>
        <row r="498">
          <cell r="F498">
            <v>493</v>
          </cell>
          <cell r="G498">
            <v>5.3639780489404654E-2</v>
          </cell>
          <cell r="H498">
            <v>5.3284870807286389E-2</v>
          </cell>
          <cell r="I498">
            <v>5.305E-2</v>
          </cell>
          <cell r="L498">
            <v>5.305E-2</v>
          </cell>
          <cell r="M498">
            <v>1.0044208333333333</v>
          </cell>
          <cell r="N498">
            <v>0.10504637050204013</v>
          </cell>
          <cell r="V498">
            <v>1</v>
          </cell>
        </row>
        <row r="499">
          <cell r="F499">
            <v>494</v>
          </cell>
          <cell r="G499">
            <v>5.3639780489404654E-2</v>
          </cell>
          <cell r="H499">
            <v>5.3284870807286389E-2</v>
          </cell>
          <cell r="I499">
            <v>5.305E-2</v>
          </cell>
          <cell r="L499">
            <v>5.305E-2</v>
          </cell>
          <cell r="M499">
            <v>1.0044208333333333</v>
          </cell>
          <cell r="N499">
            <v>0.10458402197157413</v>
          </cell>
          <cell r="V499">
            <v>2</v>
          </cell>
        </row>
        <row r="500">
          <cell r="F500">
            <v>495</v>
          </cell>
          <cell r="G500">
            <v>5.3639780489404654E-2</v>
          </cell>
          <cell r="H500">
            <v>5.3284870807286389E-2</v>
          </cell>
          <cell r="I500">
            <v>5.305E-2</v>
          </cell>
          <cell r="L500">
            <v>5.305E-2</v>
          </cell>
          <cell r="M500">
            <v>1.0044208333333333</v>
          </cell>
          <cell r="N500">
            <v>0.10412370841064209</v>
          </cell>
          <cell r="V500">
            <v>3</v>
          </cell>
        </row>
        <row r="501">
          <cell r="F501">
            <v>496</v>
          </cell>
          <cell r="G501">
            <v>5.3639780489404654E-2</v>
          </cell>
          <cell r="H501">
            <v>5.32848708072855E-2</v>
          </cell>
          <cell r="I501">
            <v>5.305E-2</v>
          </cell>
          <cell r="L501">
            <v>5.305E-2</v>
          </cell>
          <cell r="M501">
            <v>1.0044208333333333</v>
          </cell>
          <cell r="N501">
            <v>0.10366542086257877</v>
          </cell>
          <cell r="V501">
            <v>4</v>
          </cell>
        </row>
        <row r="502">
          <cell r="F502">
            <v>497</v>
          </cell>
          <cell r="G502">
            <v>5.363978048940421E-2</v>
          </cell>
          <cell r="H502">
            <v>5.32848708072855E-2</v>
          </cell>
          <cell r="I502">
            <v>5.305E-2</v>
          </cell>
          <cell r="L502">
            <v>5.305E-2</v>
          </cell>
          <cell r="M502">
            <v>1.0044208333333333</v>
          </cell>
          <cell r="N502">
            <v>0.1032091504101406</v>
          </cell>
          <cell r="V502">
            <v>5</v>
          </cell>
        </row>
        <row r="503">
          <cell r="F503">
            <v>498</v>
          </cell>
          <cell r="G503">
            <v>5.363978048940421E-2</v>
          </cell>
          <cell r="H503">
            <v>5.32848708072855E-2</v>
          </cell>
          <cell r="I503">
            <v>5.305E-2</v>
          </cell>
          <cell r="L503">
            <v>5.305E-2</v>
          </cell>
          <cell r="M503">
            <v>1.0044208333333333</v>
          </cell>
          <cell r="N503">
            <v>0.10275488817533215</v>
          </cell>
          <cell r="V503">
            <v>0</v>
          </cell>
        </row>
        <row r="504">
          <cell r="F504">
            <v>499</v>
          </cell>
          <cell r="G504">
            <v>5.3639780489404654E-2</v>
          </cell>
          <cell r="H504">
            <v>5.32848708072855E-2</v>
          </cell>
          <cell r="I504">
            <v>5.305E-2</v>
          </cell>
          <cell r="L504">
            <v>5.305E-2</v>
          </cell>
          <cell r="M504">
            <v>1.0044208333333333</v>
          </cell>
          <cell r="N504">
            <v>0.10230262531923338</v>
          </cell>
          <cell r="V504">
            <v>1</v>
          </cell>
        </row>
        <row r="505">
          <cell r="F505">
            <v>500</v>
          </cell>
          <cell r="G505">
            <v>5.3639780489404654E-2</v>
          </cell>
          <cell r="H505">
            <v>5.32848708072855E-2</v>
          </cell>
          <cell r="I505">
            <v>5.305E-2</v>
          </cell>
          <cell r="L505">
            <v>5.305E-2</v>
          </cell>
          <cell r="M505">
            <v>1.0044208333333333</v>
          </cell>
          <cell r="N505">
            <v>0.10185235304182765</v>
          </cell>
          <cell r="V505">
            <v>2</v>
          </cell>
        </row>
        <row r="506">
          <cell r="F506">
            <v>501</v>
          </cell>
          <cell r="G506">
            <v>5.3639780489404654E-2</v>
          </cell>
          <cell r="H506">
            <v>5.3284870807286389E-2</v>
          </cell>
          <cell r="I506">
            <v>5.305E-2</v>
          </cell>
          <cell r="L506">
            <v>5.305E-2</v>
          </cell>
          <cell r="M506">
            <v>1.0044208333333333</v>
          </cell>
          <cell r="N506">
            <v>0.10140406258183048</v>
          </cell>
          <cell r="V506">
            <v>3</v>
          </cell>
        </row>
        <row r="507">
          <cell r="F507">
            <v>502</v>
          </cell>
          <cell r="G507">
            <v>5.363978048940421E-2</v>
          </cell>
          <cell r="H507">
            <v>5.3284870807286389E-2</v>
          </cell>
          <cell r="I507">
            <v>5.305E-2</v>
          </cell>
          <cell r="L507">
            <v>5.305E-2</v>
          </cell>
          <cell r="M507">
            <v>1.0044208333333333</v>
          </cell>
          <cell r="N507">
            <v>0.10095774521651911</v>
          </cell>
          <cell r="V507">
            <v>4</v>
          </cell>
        </row>
        <row r="508">
          <cell r="F508">
            <v>503</v>
          </cell>
          <cell r="G508">
            <v>5.363978048940421E-2</v>
          </cell>
          <cell r="H508">
            <v>5.3284870807286389E-2</v>
          </cell>
          <cell r="I508">
            <v>5.305E-2</v>
          </cell>
          <cell r="L508">
            <v>5.305E-2</v>
          </cell>
          <cell r="M508">
            <v>1.0044208333333333</v>
          </cell>
          <cell r="N508">
            <v>0.10051339226156279</v>
          </cell>
          <cell r="V508">
            <v>5</v>
          </cell>
        </row>
        <row r="509">
          <cell r="F509">
            <v>504</v>
          </cell>
          <cell r="G509">
            <v>5.363978048940421E-2</v>
          </cell>
          <cell r="H509">
            <v>5.32848708072855E-2</v>
          </cell>
          <cell r="I509">
            <v>5.305E-2</v>
          </cell>
          <cell r="L509">
            <v>5.305E-2</v>
          </cell>
          <cell r="M509">
            <v>1.0044208333333333</v>
          </cell>
          <cell r="N509">
            <v>0.10007099507085372</v>
          </cell>
          <cell r="V509">
            <v>0</v>
          </cell>
        </row>
        <row r="510">
          <cell r="F510">
            <v>505</v>
          </cell>
          <cell r="G510">
            <v>5.363978048940421E-2</v>
          </cell>
          <cell r="H510">
            <v>5.32848708072855E-2</v>
          </cell>
          <cell r="I510">
            <v>5.305E-2</v>
          </cell>
          <cell r="L510">
            <v>5.305E-2</v>
          </cell>
          <cell r="M510">
            <v>1.0044208333333333</v>
          </cell>
          <cell r="N510">
            <v>9.9630545036338905E-2</v>
          </cell>
          <cell r="V510">
            <v>1</v>
          </cell>
        </row>
        <row r="511">
          <cell r="F511">
            <v>506</v>
          </cell>
          <cell r="G511">
            <v>5.363978048940421E-2</v>
          </cell>
          <cell r="H511">
            <v>5.32848708072855E-2</v>
          </cell>
          <cell r="I511">
            <v>5.305E-2</v>
          </cell>
          <cell r="L511">
            <v>5.305E-2</v>
          </cell>
          <cell r="M511">
            <v>1.0044208333333333</v>
          </cell>
          <cell r="N511">
            <v>9.9192033587852613E-2</v>
          </cell>
          <cell r="V511">
            <v>2</v>
          </cell>
        </row>
        <row r="512">
          <cell r="F512">
            <v>507</v>
          </cell>
          <cell r="G512">
            <v>5.3639780489404654E-2</v>
          </cell>
          <cell r="H512">
            <v>5.32848708072855E-2</v>
          </cell>
          <cell r="I512">
            <v>5.305E-2</v>
          </cell>
          <cell r="L512">
            <v>5.305E-2</v>
          </cell>
          <cell r="M512">
            <v>1.0044208333333333</v>
          </cell>
          <cell r="N512">
            <v>9.8755452192949622E-2</v>
          </cell>
          <cell r="V512">
            <v>3</v>
          </cell>
        </row>
        <row r="513">
          <cell r="F513">
            <v>508</v>
          </cell>
          <cell r="G513">
            <v>5.3639780489404654E-2</v>
          </cell>
          <cell r="H513">
            <v>5.3284870807286389E-2</v>
          </cell>
          <cell r="I513">
            <v>5.305E-2</v>
          </cell>
          <cell r="L513">
            <v>5.305E-2</v>
          </cell>
          <cell r="M513">
            <v>1.0044208333333333</v>
          </cell>
          <cell r="N513">
            <v>9.8320792356739212E-2</v>
          </cell>
          <cell r="V513">
            <v>4</v>
          </cell>
        </row>
        <row r="514">
          <cell r="F514">
            <v>509</v>
          </cell>
          <cell r="G514">
            <v>5.3639780489404654E-2</v>
          </cell>
          <cell r="H514">
            <v>5.3284870807286389E-2</v>
          </cell>
          <cell r="I514">
            <v>5.305E-2</v>
          </cell>
          <cell r="L514">
            <v>5.305E-2</v>
          </cell>
          <cell r="M514">
            <v>1.0044208333333333</v>
          </cell>
          <cell r="N514">
            <v>9.7888045621719863E-2</v>
          </cell>
          <cell r="V514">
            <v>5</v>
          </cell>
        </row>
        <row r="515">
          <cell r="F515">
            <v>510</v>
          </cell>
          <cell r="G515">
            <v>5.3639780489404654E-2</v>
          </cell>
          <cell r="H515">
            <v>5.32848708072855E-2</v>
          </cell>
          <cell r="I515">
            <v>5.305E-2</v>
          </cell>
          <cell r="L515">
            <v>5.305E-2</v>
          </cell>
          <cell r="M515">
            <v>1.0044208333333333</v>
          </cell>
          <cell r="N515">
            <v>9.7457203567614697E-2</v>
          </cell>
          <cell r="V515">
            <v>0</v>
          </cell>
        </row>
        <row r="516">
          <cell r="F516">
            <v>511</v>
          </cell>
          <cell r="G516">
            <v>5.3639780489404654E-2</v>
          </cell>
          <cell r="H516">
            <v>5.3284870807286389E-2</v>
          </cell>
          <cell r="I516">
            <v>5.305E-2</v>
          </cell>
          <cell r="L516">
            <v>5.305E-2</v>
          </cell>
          <cell r="M516">
            <v>1.0044208333333333</v>
          </cell>
          <cell r="N516">
            <v>9.7028257811207649E-2</v>
          </cell>
          <cell r="V516">
            <v>1</v>
          </cell>
        </row>
        <row r="517">
          <cell r="F517">
            <v>512</v>
          </cell>
          <cell r="G517">
            <v>5.3639780489404654E-2</v>
          </cell>
          <cell r="H517">
            <v>5.32848708072855E-2</v>
          </cell>
          <cell r="I517">
            <v>5.305E-2</v>
          </cell>
          <cell r="L517">
            <v>5.305E-2</v>
          </cell>
          <cell r="M517">
            <v>1.0044208333333333</v>
          </cell>
          <cell r="N517">
            <v>9.6601200006180332E-2</v>
          </cell>
          <cell r="V517">
            <v>2</v>
          </cell>
        </row>
        <row r="518">
          <cell r="F518">
            <v>513</v>
          </cell>
          <cell r="G518">
            <v>5.3639780489404654E-2</v>
          </cell>
          <cell r="H518">
            <v>5.3284870807286389E-2</v>
          </cell>
          <cell r="I518">
            <v>5.305E-2</v>
          </cell>
          <cell r="L518">
            <v>5.305E-2</v>
          </cell>
          <cell r="M518">
            <v>1.0044208333333333</v>
          </cell>
          <cell r="N518">
            <v>9.6176021842949627E-2</v>
          </cell>
          <cell r="V518">
            <v>3</v>
          </cell>
        </row>
        <row r="519">
          <cell r="F519">
            <v>514</v>
          </cell>
          <cell r="G519">
            <v>5.3639780489404654E-2</v>
          </cell>
          <cell r="H519">
            <v>5.32848708072855E-2</v>
          </cell>
          <cell r="I519">
            <v>5.305E-2</v>
          </cell>
          <cell r="L519">
            <v>5.305E-2</v>
          </cell>
          <cell r="M519">
            <v>1.0044208333333333</v>
          </cell>
          <cell r="N519">
            <v>9.5752715048506021E-2</v>
          </cell>
          <cell r="V519">
            <v>4</v>
          </cell>
        </row>
        <row r="520">
          <cell r="F520">
            <v>515</v>
          </cell>
          <cell r="G520">
            <v>5.3639780489404654E-2</v>
          </cell>
          <cell r="H520">
            <v>5.3284870807286389E-2</v>
          </cell>
          <cell r="I520">
            <v>5.305E-2</v>
          </cell>
          <cell r="L520">
            <v>5.305E-2</v>
          </cell>
          <cell r="M520">
            <v>1.0044208333333333</v>
          </cell>
          <cell r="N520">
            <v>9.5331271386252636E-2</v>
          </cell>
          <cell r="V520">
            <v>5</v>
          </cell>
        </row>
        <row r="521">
          <cell r="F521">
            <v>516</v>
          </cell>
          <cell r="G521">
            <v>5.3639780489404654E-2</v>
          </cell>
          <cell r="H521">
            <v>5.32848708072855E-2</v>
          </cell>
          <cell r="I521">
            <v>5.305E-2</v>
          </cell>
          <cell r="L521">
            <v>5.305E-2</v>
          </cell>
          <cell r="M521">
            <v>1.0044208333333333</v>
          </cell>
          <cell r="N521">
            <v>9.4911682655844917E-2</v>
          </cell>
          <cell r="V521">
            <v>0</v>
          </cell>
        </row>
        <row r="522">
          <cell r="F522">
            <v>517</v>
          </cell>
          <cell r="G522">
            <v>5.3639780489404654E-2</v>
          </cell>
          <cell r="H522">
            <v>5.32848708072855E-2</v>
          </cell>
          <cell r="I522">
            <v>5.305E-2</v>
          </cell>
          <cell r="L522">
            <v>5.305E-2</v>
          </cell>
          <cell r="M522">
            <v>1.0044208333333333</v>
          </cell>
          <cell r="N522">
            <v>9.4493940693031145E-2</v>
          </cell>
          <cell r="V522">
            <v>1</v>
          </cell>
        </row>
        <row r="523">
          <cell r="F523">
            <v>518</v>
          </cell>
          <cell r="G523">
            <v>5.3639780489404654E-2</v>
          </cell>
          <cell r="H523">
            <v>5.3284870807286389E-2</v>
          </cell>
          <cell r="I523">
            <v>5.305E-2</v>
          </cell>
          <cell r="L523">
            <v>5.305E-2</v>
          </cell>
          <cell r="M523">
            <v>1.0044208333333333</v>
          </cell>
          <cell r="N523">
            <v>9.4078037369493508E-2</v>
          </cell>
          <cell r="V523">
            <v>2</v>
          </cell>
        </row>
        <row r="524">
          <cell r="F524">
            <v>519</v>
          </cell>
          <cell r="G524">
            <v>5.3639780489404654E-2</v>
          </cell>
          <cell r="H524">
            <v>5.3284870807286389E-2</v>
          </cell>
          <cell r="I524">
            <v>5.305E-2</v>
          </cell>
          <cell r="L524">
            <v>5.305E-2</v>
          </cell>
          <cell r="M524">
            <v>1.0044208333333333</v>
          </cell>
          <cell r="N524">
            <v>9.3663964592689997E-2</v>
          </cell>
          <cell r="V524">
            <v>3</v>
          </cell>
        </row>
        <row r="525">
          <cell r="F525">
            <v>520</v>
          </cell>
          <cell r="G525">
            <v>5.3639780489404654E-2</v>
          </cell>
          <cell r="H525">
            <v>5.3284870807286389E-2</v>
          </cell>
          <cell r="I525">
            <v>5.305E-2</v>
          </cell>
          <cell r="L525">
            <v>5.305E-2</v>
          </cell>
          <cell r="M525">
            <v>1.0044208333333333</v>
          </cell>
          <cell r="N525">
            <v>9.3251714305696898E-2</v>
          </cell>
          <cell r="V525">
            <v>4</v>
          </cell>
        </row>
        <row r="526">
          <cell r="F526">
            <v>521</v>
          </cell>
          <cell r="G526">
            <v>5.3639780489404654E-2</v>
          </cell>
          <cell r="H526">
            <v>5.32848708072855E-2</v>
          </cell>
          <cell r="I526">
            <v>5.305E-2</v>
          </cell>
          <cell r="L526">
            <v>5.305E-2</v>
          </cell>
          <cell r="M526">
            <v>1.0044208333333333</v>
          </cell>
          <cell r="N526">
            <v>9.2841278487052051E-2</v>
          </cell>
          <cell r="V526">
            <v>5</v>
          </cell>
        </row>
        <row r="527">
          <cell r="F527">
            <v>522</v>
          </cell>
          <cell r="G527">
            <v>5.3639780489404654E-2</v>
          </cell>
          <cell r="H527">
            <v>5.32848708072855E-2</v>
          </cell>
          <cell r="I527">
            <v>5.305E-2</v>
          </cell>
          <cell r="L527">
            <v>5.305E-2</v>
          </cell>
          <cell r="M527">
            <v>1.0044208333333333</v>
          </cell>
          <cell r="N527">
            <v>9.2432649150598775E-2</v>
          </cell>
          <cell r="V527">
            <v>0</v>
          </cell>
        </row>
        <row r="528">
          <cell r="F528">
            <v>523</v>
          </cell>
          <cell r="G528">
            <v>5.3639780489404654E-2</v>
          </cell>
          <cell r="H528">
            <v>5.3284870807286389E-2</v>
          </cell>
          <cell r="I528">
            <v>5.305E-2</v>
          </cell>
          <cell r="L528">
            <v>5.305E-2</v>
          </cell>
          <cell r="M528">
            <v>1.0044208333333333</v>
          </cell>
          <cell r="N528">
            <v>9.2025818345330468E-2</v>
          </cell>
          <cell r="V528">
            <v>1</v>
          </cell>
        </row>
        <row r="529">
          <cell r="F529">
            <v>524</v>
          </cell>
          <cell r="G529">
            <v>5.3639780489405098E-2</v>
          </cell>
          <cell r="H529">
            <v>5.3284870807286389E-2</v>
          </cell>
          <cell r="I529">
            <v>5.305E-2</v>
          </cell>
          <cell r="L529">
            <v>5.305E-2</v>
          </cell>
          <cell r="M529">
            <v>1.0044208333333333</v>
          </cell>
          <cell r="N529">
            <v>9.1620778155235866E-2</v>
          </cell>
          <cell r="V529">
            <v>2</v>
          </cell>
        </row>
        <row r="530">
          <cell r="F530">
            <v>525</v>
          </cell>
          <cell r="G530">
            <v>5.3639780489405098E-2</v>
          </cell>
          <cell r="H530">
            <v>5.32848708072855E-2</v>
          </cell>
          <cell r="I530">
            <v>5.305E-2</v>
          </cell>
          <cell r="L530">
            <v>5.305E-2</v>
          </cell>
          <cell r="M530">
            <v>1.0044208333333333</v>
          </cell>
          <cell r="N530">
            <v>9.1217520699145058E-2</v>
          </cell>
          <cell r="V530">
            <v>3</v>
          </cell>
        </row>
        <row r="531">
          <cell r="F531">
            <v>526</v>
          </cell>
          <cell r="G531">
            <v>5.3639780489404654E-2</v>
          </cell>
          <cell r="H531">
            <v>5.32848708072855E-2</v>
          </cell>
          <cell r="I531">
            <v>5.305E-2</v>
          </cell>
          <cell r="L531">
            <v>5.305E-2</v>
          </cell>
          <cell r="M531">
            <v>1.0044208333333333</v>
          </cell>
          <cell r="N531">
            <v>9.0816038130576135E-2</v>
          </cell>
          <cell r="V531">
            <v>4</v>
          </cell>
        </row>
        <row r="532">
          <cell r="F532">
            <v>527</v>
          </cell>
          <cell r="G532">
            <v>5.3639780489405098E-2</v>
          </cell>
          <cell r="H532">
            <v>5.3284870807286389E-2</v>
          </cell>
          <cell r="I532">
            <v>5.305E-2</v>
          </cell>
          <cell r="L532">
            <v>5.305E-2</v>
          </cell>
          <cell r="M532">
            <v>1.0044208333333333</v>
          </cell>
          <cell r="N532">
            <v>9.0416322637582494E-2</v>
          </cell>
          <cell r="V532">
            <v>5</v>
          </cell>
        </row>
        <row r="533">
          <cell r="F533">
            <v>528</v>
          </cell>
          <cell r="G533">
            <v>5.3639780489405098E-2</v>
          </cell>
          <cell r="H533">
            <v>5.3284870807286389E-2</v>
          </cell>
          <cell r="I533">
            <v>5.305E-2</v>
          </cell>
          <cell r="L533">
            <v>5.305E-2</v>
          </cell>
          <cell r="M533">
            <v>1.0044208333333333</v>
          </cell>
          <cell r="N533">
            <v>9.0018366442600833E-2</v>
          </cell>
          <cell r="V533">
            <v>0</v>
          </cell>
        </row>
        <row r="534">
          <cell r="F534">
            <v>529</v>
          </cell>
          <cell r="G534">
            <v>5.3639780489405098E-2</v>
          </cell>
          <cell r="H534">
            <v>5.3284870807286389E-2</v>
          </cell>
          <cell r="I534">
            <v>5.305E-2</v>
          </cell>
          <cell r="L534">
            <v>5.305E-2</v>
          </cell>
          <cell r="M534">
            <v>1.0044208333333333</v>
          </cell>
          <cell r="N534">
            <v>8.962216180229983E-2</v>
          </cell>
          <cell r="V534">
            <v>1</v>
          </cell>
        </row>
        <row r="535">
          <cell r="F535">
            <v>530</v>
          </cell>
          <cell r="G535">
            <v>5.3639780489405098E-2</v>
          </cell>
          <cell r="H535">
            <v>5.3284870807286389E-2</v>
          </cell>
          <cell r="I535">
            <v>5.305E-2</v>
          </cell>
          <cell r="L535">
            <v>5.305E-2</v>
          </cell>
          <cell r="M535">
            <v>1.0044208333333333</v>
          </cell>
          <cell r="N535">
            <v>8.922770100742948E-2</v>
          </cell>
          <cell r="V535">
            <v>2</v>
          </cell>
        </row>
        <row r="536">
          <cell r="F536">
            <v>531</v>
          </cell>
          <cell r="G536">
            <v>5.3639780489405098E-2</v>
          </cell>
          <cell r="H536">
            <v>5.3284870807286389E-2</v>
          </cell>
          <cell r="I536">
            <v>5.305E-2</v>
          </cell>
          <cell r="L536">
            <v>5.305E-2</v>
          </cell>
          <cell r="M536">
            <v>1.0044208333333333</v>
          </cell>
          <cell r="N536">
            <v>8.8834976382671085E-2</v>
          </cell>
          <cell r="V536">
            <v>3</v>
          </cell>
        </row>
        <row r="537">
          <cell r="F537">
            <v>532</v>
          </cell>
          <cell r="G537">
            <v>5.3639780489405098E-2</v>
          </cell>
          <cell r="H537">
            <v>5.3284870807286389E-2</v>
          </cell>
          <cell r="I537">
            <v>5.305E-2</v>
          </cell>
          <cell r="L537">
            <v>5.305E-2</v>
          </cell>
          <cell r="M537">
            <v>1.0044208333333333</v>
          </cell>
          <cell r="N537">
            <v>8.8443980286487908E-2</v>
          </cell>
          <cell r="V537">
            <v>4</v>
          </cell>
        </row>
        <row r="538">
          <cell r="F538">
            <v>533</v>
          </cell>
          <cell r="G538">
            <v>5.3639780489405098E-2</v>
          </cell>
          <cell r="H538">
            <v>5.3284870807286389E-2</v>
          </cell>
          <cell r="I538">
            <v>5.305E-2</v>
          </cell>
          <cell r="L538">
            <v>5.305E-2</v>
          </cell>
          <cell r="M538">
            <v>1.0044208333333333</v>
          </cell>
          <cell r="N538">
            <v>8.8054705110976461E-2</v>
          </cell>
          <cell r="V538">
            <v>5</v>
          </cell>
        </row>
        <row r="539">
          <cell r="F539">
            <v>534</v>
          </cell>
          <cell r="G539">
            <v>5.3639780489404654E-2</v>
          </cell>
          <cell r="H539">
            <v>5.3284870807286389E-2</v>
          </cell>
          <cell r="I539">
            <v>5.305E-2</v>
          </cell>
          <cell r="L539">
            <v>5.305E-2</v>
          </cell>
          <cell r="M539">
            <v>1.0044208333333333</v>
          </cell>
          <cell r="N539">
            <v>8.7667143281718526E-2</v>
          </cell>
          <cell r="V539">
            <v>0</v>
          </cell>
        </row>
        <row r="540">
          <cell r="F540">
            <v>535</v>
          </cell>
          <cell r="G540">
            <v>5.3639780489404654E-2</v>
          </cell>
          <cell r="H540">
            <v>5.3284870807286389E-2</v>
          </cell>
          <cell r="I540">
            <v>5.305E-2</v>
          </cell>
          <cell r="L540">
            <v>5.305E-2</v>
          </cell>
          <cell r="M540">
            <v>1.0044208333333333</v>
          </cell>
          <cell r="N540">
            <v>8.7281287257633733E-2</v>
          </cell>
          <cell r="V540">
            <v>1</v>
          </cell>
        </row>
        <row r="541">
          <cell r="F541">
            <v>536</v>
          </cell>
          <cell r="G541">
            <v>5.3639780489404654E-2</v>
          </cell>
          <cell r="H541">
            <v>5.3284870807286389E-2</v>
          </cell>
          <cell r="I541">
            <v>5.305E-2</v>
          </cell>
          <cell r="L541">
            <v>5.305E-2</v>
          </cell>
          <cell r="M541">
            <v>1.0044208333333333</v>
          </cell>
          <cell r="N541">
            <v>8.689712953083284E-2</v>
          </cell>
          <cell r="V541">
            <v>2</v>
          </cell>
        </row>
        <row r="542">
          <cell r="F542">
            <v>537</v>
          </cell>
          <cell r="G542">
            <v>5.3639780489404654E-2</v>
          </cell>
          <cell r="H542">
            <v>5.32848708072855E-2</v>
          </cell>
          <cell r="I542">
            <v>5.305E-2</v>
          </cell>
          <cell r="L542">
            <v>5.305E-2</v>
          </cell>
          <cell r="M542">
            <v>1.0044208333333333</v>
          </cell>
          <cell r="N542">
            <v>8.6514662626471645E-2</v>
          </cell>
          <cell r="V542">
            <v>3</v>
          </cell>
        </row>
        <row r="543">
          <cell r="F543">
            <v>538</v>
          </cell>
          <cell r="G543">
            <v>5.3639780489404654E-2</v>
          </cell>
          <cell r="H543">
            <v>5.32848708072855E-2</v>
          </cell>
          <cell r="I543">
            <v>5.305E-2</v>
          </cell>
          <cell r="L543">
            <v>5.305E-2</v>
          </cell>
          <cell r="M543">
            <v>1.0044208333333333</v>
          </cell>
          <cell r="N543">
            <v>8.6133879102605546E-2</v>
          </cell>
          <cell r="V543">
            <v>4</v>
          </cell>
        </row>
        <row r="544">
          <cell r="F544">
            <v>539</v>
          </cell>
          <cell r="G544">
            <v>5.3639780489404654E-2</v>
          </cell>
          <cell r="H544">
            <v>5.32848708072855E-2</v>
          </cell>
          <cell r="I544">
            <v>5.305E-2</v>
          </cell>
          <cell r="L544">
            <v>5.305E-2</v>
          </cell>
          <cell r="M544">
            <v>1.0044208333333333</v>
          </cell>
          <cell r="N544">
            <v>8.5754771550044726E-2</v>
          </cell>
          <cell r="V544">
            <v>5</v>
          </cell>
        </row>
        <row r="545">
          <cell r="F545">
            <v>540</v>
          </cell>
          <cell r="G545">
            <v>5.3639780489404654E-2</v>
          </cell>
          <cell r="H545">
            <v>5.3284870807286389E-2</v>
          </cell>
          <cell r="I545">
            <v>5.305E-2</v>
          </cell>
          <cell r="L545">
            <v>5.305E-2</v>
          </cell>
          <cell r="M545">
            <v>1.0044208333333333</v>
          </cell>
          <cell r="N545">
            <v>8.5377332592210003E-2</v>
          </cell>
          <cell r="V545">
            <v>0</v>
          </cell>
        </row>
        <row r="546">
          <cell r="F546">
            <v>541</v>
          </cell>
          <cell r="G546">
            <v>5.3639780489404654E-2</v>
          </cell>
          <cell r="H546">
            <v>5.3284870807286389E-2</v>
          </cell>
          <cell r="I546">
            <v>5.305E-2</v>
          </cell>
          <cell r="L546">
            <v>5.305E-2</v>
          </cell>
          <cell r="M546">
            <v>1.0044208333333333</v>
          </cell>
          <cell r="N546">
            <v>8.5001554884989283E-2</v>
          </cell>
          <cell r="V546">
            <v>1</v>
          </cell>
        </row>
        <row r="547">
          <cell r="F547">
            <v>542</v>
          </cell>
          <cell r="G547">
            <v>5.3639780489404654E-2</v>
          </cell>
          <cell r="H547">
            <v>5.3284870807286389E-2</v>
          </cell>
          <cell r="I547">
            <v>5.305E-2</v>
          </cell>
          <cell r="L547">
            <v>5.305E-2</v>
          </cell>
          <cell r="M547">
            <v>1.0044208333333333</v>
          </cell>
          <cell r="N547">
            <v>8.4627431116594667E-2</v>
          </cell>
          <cell r="V547">
            <v>2</v>
          </cell>
        </row>
        <row r="548">
          <cell r="F548">
            <v>543</v>
          </cell>
          <cell r="G548">
            <v>5.3639780489404654E-2</v>
          </cell>
          <cell r="H548">
            <v>5.32848708072855E-2</v>
          </cell>
          <cell r="I548">
            <v>5.305E-2</v>
          </cell>
          <cell r="L548">
            <v>5.305E-2</v>
          </cell>
          <cell r="M548">
            <v>1.0044208333333333</v>
          </cell>
          <cell r="N548">
            <v>8.4254954007420196E-2</v>
          </cell>
          <cell r="V548">
            <v>3</v>
          </cell>
        </row>
        <row r="549">
          <cell r="F549">
            <v>544</v>
          </cell>
          <cell r="G549">
            <v>5.3639780489404654E-2</v>
          </cell>
          <cell r="H549">
            <v>5.32848708072855E-2</v>
          </cell>
          <cell r="I549">
            <v>5.305E-2</v>
          </cell>
          <cell r="L549">
            <v>5.305E-2</v>
          </cell>
          <cell r="M549">
            <v>1.0044208333333333</v>
          </cell>
          <cell r="N549">
            <v>8.3884116309900184E-2</v>
          </cell>
          <cell r="V549">
            <v>4</v>
          </cell>
        </row>
        <row r="550">
          <cell r="F550">
            <v>545</v>
          </cell>
          <cell r="G550">
            <v>5.3639780489404654E-2</v>
          </cell>
          <cell r="H550">
            <v>5.32848708072855E-2</v>
          </cell>
          <cell r="I550">
            <v>5.305E-2</v>
          </cell>
          <cell r="L550">
            <v>5.305E-2</v>
          </cell>
          <cell r="M550">
            <v>1.0044208333333333</v>
          </cell>
          <cell r="N550">
            <v>8.351491080836819E-2</v>
          </cell>
          <cell r="V550">
            <v>5</v>
          </cell>
        </row>
        <row r="551">
          <cell r="F551">
            <v>546</v>
          </cell>
          <cell r="G551">
            <v>5.3639780489404654E-2</v>
          </cell>
          <cell r="H551">
            <v>5.3284870807286389E-2</v>
          </cell>
          <cell r="I551">
            <v>5.305E-2</v>
          </cell>
          <cell r="L551">
            <v>5.305E-2</v>
          </cell>
          <cell r="M551">
            <v>1.0044208333333333</v>
          </cell>
          <cell r="N551">
            <v>8.3147330318916648E-2</v>
          </cell>
          <cell r="V551">
            <v>0</v>
          </cell>
        </row>
        <row r="552">
          <cell r="F552">
            <v>547</v>
          </cell>
          <cell r="G552">
            <v>5.3639780489404654E-2</v>
          </cell>
          <cell r="H552">
            <v>5.3284870807286389E-2</v>
          </cell>
          <cell r="I552">
            <v>5.305E-2</v>
          </cell>
          <cell r="L552">
            <v>5.305E-2</v>
          </cell>
          <cell r="M552">
            <v>1.0044208333333333</v>
          </cell>
          <cell r="N552">
            <v>8.2781367689257063E-2</v>
          </cell>
          <cell r="V552">
            <v>1</v>
          </cell>
        </row>
        <row r="553">
          <cell r="F553">
            <v>548</v>
          </cell>
          <cell r="G553">
            <v>5.3639780489404654E-2</v>
          </cell>
          <cell r="H553">
            <v>5.3284870807286389E-2</v>
          </cell>
          <cell r="I553">
            <v>5.305E-2</v>
          </cell>
          <cell r="L553">
            <v>5.305E-2</v>
          </cell>
          <cell r="M553">
            <v>1.0044208333333333</v>
          </cell>
          <cell r="N553">
            <v>8.2417015798580837E-2</v>
          </cell>
          <cell r="V553">
            <v>2</v>
          </cell>
        </row>
        <row r="554">
          <cell r="F554">
            <v>549</v>
          </cell>
          <cell r="G554">
            <v>5.3639780489404654E-2</v>
          </cell>
          <cell r="H554">
            <v>5.32848708072855E-2</v>
          </cell>
          <cell r="I554">
            <v>5.305E-2</v>
          </cell>
          <cell r="L554">
            <v>5.305E-2</v>
          </cell>
          <cell r="M554">
            <v>1.0044208333333333</v>
          </cell>
          <cell r="N554">
            <v>8.2054267557420735E-2</v>
          </cell>
          <cell r="V554">
            <v>3</v>
          </cell>
        </row>
        <row r="555">
          <cell r="F555">
            <v>550</v>
          </cell>
          <cell r="G555">
            <v>5.3639780489404654E-2</v>
          </cell>
          <cell r="H555">
            <v>5.32848708072855E-2</v>
          </cell>
          <cell r="I555">
            <v>5.305E-2</v>
          </cell>
          <cell r="L555">
            <v>5.305E-2</v>
          </cell>
          <cell r="M555">
            <v>1.0044208333333333</v>
          </cell>
          <cell r="N555">
            <v>8.1693115907512937E-2</v>
          </cell>
          <cell r="V555">
            <v>4</v>
          </cell>
        </row>
        <row r="556">
          <cell r="F556">
            <v>551</v>
          </cell>
          <cell r="G556">
            <v>5.3639780489404654E-2</v>
          </cell>
          <cell r="H556">
            <v>5.32848708072855E-2</v>
          </cell>
          <cell r="I556">
            <v>5.305E-2</v>
          </cell>
          <cell r="L556">
            <v>5.305E-2</v>
          </cell>
          <cell r="M556">
            <v>1.0044208333333333</v>
          </cell>
          <cell r="N556">
            <v>8.1333553821659688E-2</v>
          </cell>
          <cell r="V556">
            <v>5</v>
          </cell>
        </row>
        <row r="557">
          <cell r="F557">
            <v>552</v>
          </cell>
          <cell r="G557">
            <v>5.3639780489404654E-2</v>
          </cell>
          <cell r="H557">
            <v>5.3284870807286389E-2</v>
          </cell>
          <cell r="I557">
            <v>5.305E-2</v>
          </cell>
          <cell r="L557">
            <v>5.305E-2</v>
          </cell>
          <cell r="M557">
            <v>1.0044208333333333</v>
          </cell>
          <cell r="N557">
            <v>8.0975574303592562E-2</v>
          </cell>
          <cell r="V557">
            <v>0</v>
          </cell>
        </row>
        <row r="558">
          <cell r="F558">
            <v>553</v>
          </cell>
          <cell r="G558">
            <v>5.3639780489405098E-2</v>
          </cell>
          <cell r="H558">
            <v>5.3284870807286389E-2</v>
          </cell>
          <cell r="I558">
            <v>5.305E-2</v>
          </cell>
          <cell r="L558">
            <v>5.305E-2</v>
          </cell>
          <cell r="M558">
            <v>1.0044208333333333</v>
          </cell>
          <cell r="N558">
            <v>8.0619170387836336E-2</v>
          </cell>
          <cell r="V558">
            <v>1</v>
          </cell>
        </row>
        <row r="559">
          <cell r="F559">
            <v>554</v>
          </cell>
          <cell r="G559">
            <v>5.3639780489404654E-2</v>
          </cell>
          <cell r="H559">
            <v>5.32848708072855E-2</v>
          </cell>
          <cell r="I559">
            <v>5.305E-2</v>
          </cell>
          <cell r="L559">
            <v>5.305E-2</v>
          </cell>
          <cell r="M559">
            <v>1.0044208333333333</v>
          </cell>
          <cell r="N559">
            <v>8.026433513957347E-2</v>
          </cell>
          <cell r="V559">
            <v>2</v>
          </cell>
        </row>
        <row r="560">
          <cell r="F560">
            <v>555</v>
          </cell>
          <cell r="G560">
            <v>5.3639780489404654E-2</v>
          </cell>
          <cell r="H560">
            <v>5.3284870807286389E-2</v>
          </cell>
          <cell r="I560">
            <v>5.305E-2</v>
          </cell>
          <cell r="L560">
            <v>5.305E-2</v>
          </cell>
          <cell r="M560">
            <v>1.0044208333333333</v>
          </cell>
          <cell r="N560">
            <v>7.9911061654509161E-2</v>
          </cell>
          <cell r="V560">
            <v>3</v>
          </cell>
        </row>
        <row r="561">
          <cell r="F561">
            <v>556</v>
          </cell>
          <cell r="G561">
            <v>5.363978048940421E-2</v>
          </cell>
          <cell r="H561">
            <v>5.3284870807286389E-2</v>
          </cell>
          <cell r="I561">
            <v>5.305E-2</v>
          </cell>
          <cell r="L561">
            <v>5.305E-2</v>
          </cell>
          <cell r="M561">
            <v>1.0044208333333333</v>
          </cell>
          <cell r="N561">
            <v>7.9559343058736992E-2</v>
          </cell>
          <cell r="V561">
            <v>4</v>
          </cell>
        </row>
        <row r="562">
          <cell r="F562">
            <v>557</v>
          </cell>
          <cell r="G562">
            <v>5.3639780489404654E-2</v>
          </cell>
          <cell r="H562">
            <v>5.3284870807286389E-2</v>
          </cell>
          <cell r="I562">
            <v>5.305E-2</v>
          </cell>
          <cell r="L562">
            <v>5.305E-2</v>
          </cell>
          <cell r="M562">
            <v>1.0044208333333333</v>
          </cell>
          <cell r="N562">
            <v>7.9209172508605208E-2</v>
          </cell>
          <cell r="V562">
            <v>5</v>
          </cell>
        </row>
        <row r="563">
          <cell r="F563">
            <v>558</v>
          </cell>
          <cell r="G563">
            <v>5.3639780489404654E-2</v>
          </cell>
          <cell r="H563">
            <v>5.32848708072855E-2</v>
          </cell>
          <cell r="I563">
            <v>5.305E-2</v>
          </cell>
          <cell r="L563">
            <v>5.305E-2</v>
          </cell>
          <cell r="M563">
            <v>1.0044208333333333</v>
          </cell>
          <cell r="N563">
            <v>7.8860543190583499E-2</v>
          </cell>
          <cell r="V563">
            <v>0</v>
          </cell>
        </row>
        <row r="564">
          <cell r="F564">
            <v>559</v>
          </cell>
          <cell r="G564">
            <v>5.3639780489404654E-2</v>
          </cell>
          <cell r="H564">
            <v>5.32848708072855E-2</v>
          </cell>
          <cell r="I564">
            <v>5.305E-2</v>
          </cell>
          <cell r="L564">
            <v>5.305E-2</v>
          </cell>
          <cell r="M564">
            <v>1.0044208333333333</v>
          </cell>
          <cell r="N564">
            <v>7.8513448321130497E-2</v>
          </cell>
          <cell r="V564">
            <v>1</v>
          </cell>
        </row>
        <row r="565">
          <cell r="F565">
            <v>560</v>
          </cell>
          <cell r="G565">
            <v>5.3639780489404654E-2</v>
          </cell>
          <cell r="H565">
            <v>5.32848708072855E-2</v>
          </cell>
          <cell r="I565">
            <v>5.305E-2</v>
          </cell>
          <cell r="L565">
            <v>5.305E-2</v>
          </cell>
          <cell r="M565">
            <v>1.0044208333333333</v>
          </cell>
          <cell r="N565">
            <v>7.8167881146561743E-2</v>
          </cell>
          <cell r="V565">
            <v>2</v>
          </cell>
        </row>
        <row r="566">
          <cell r="F566">
            <v>561</v>
          </cell>
          <cell r="G566">
            <v>5.3639780489404654E-2</v>
          </cell>
          <cell r="H566">
            <v>5.3284870807286389E-2</v>
          </cell>
          <cell r="I566">
            <v>5.305E-2</v>
          </cell>
          <cell r="L566">
            <v>5.305E-2</v>
          </cell>
          <cell r="M566">
            <v>1.0044208333333333</v>
          </cell>
          <cell r="N566">
            <v>7.7823834942918266E-2</v>
          </cell>
          <cell r="V566">
            <v>3</v>
          </cell>
        </row>
        <row r="567">
          <cell r="F567">
            <v>562</v>
          </cell>
          <cell r="G567">
            <v>5.3639780489404654E-2</v>
          </cell>
          <cell r="H567">
            <v>5.3284870807286389E-2</v>
          </cell>
          <cell r="I567">
            <v>5.305E-2</v>
          </cell>
          <cell r="L567">
            <v>5.305E-2</v>
          </cell>
          <cell r="M567">
            <v>1.0044208333333333</v>
          </cell>
          <cell r="N567">
            <v>7.7481303015835765E-2</v>
          </cell>
          <cell r="V567">
            <v>4</v>
          </cell>
        </row>
        <row r="568">
          <cell r="F568">
            <v>563</v>
          </cell>
          <cell r="G568">
            <v>5.3639780489404654E-2</v>
          </cell>
          <cell r="H568">
            <v>5.3284870807286389E-2</v>
          </cell>
          <cell r="I568">
            <v>5.305E-2</v>
          </cell>
          <cell r="L568">
            <v>5.305E-2</v>
          </cell>
          <cell r="M568">
            <v>1.0044208333333333</v>
          </cell>
          <cell r="N568">
            <v>7.7140278700414344E-2</v>
          </cell>
          <cell r="V568">
            <v>5</v>
          </cell>
        </row>
        <row r="569">
          <cell r="F569">
            <v>564</v>
          </cell>
          <cell r="G569">
            <v>5.3639780489404654E-2</v>
          </cell>
          <cell r="H569">
            <v>5.3284870807286389E-2</v>
          </cell>
          <cell r="I569">
            <v>5.305E-2</v>
          </cell>
          <cell r="L569">
            <v>5.305E-2</v>
          </cell>
          <cell r="M569">
            <v>1.0044208333333333</v>
          </cell>
          <cell r="N569">
            <v>7.6800755361088865E-2</v>
          </cell>
          <cell r="V569">
            <v>0</v>
          </cell>
        </row>
        <row r="570">
          <cell r="F570">
            <v>565</v>
          </cell>
          <cell r="G570">
            <v>5.3639780489404654E-2</v>
          </cell>
          <cell r="H570">
            <v>5.32848708072855E-2</v>
          </cell>
          <cell r="I570">
            <v>5.305E-2</v>
          </cell>
          <cell r="L570">
            <v>5.305E-2</v>
          </cell>
          <cell r="M570">
            <v>1.0044208333333333</v>
          </cell>
          <cell r="N570">
            <v>7.6462726391499772E-2</v>
          </cell>
          <cell r="V570">
            <v>1</v>
          </cell>
        </row>
        <row r="571">
          <cell r="F571">
            <v>566</v>
          </cell>
          <cell r="G571">
            <v>5.3639780489405098E-2</v>
          </cell>
          <cell r="H571">
            <v>5.3284870807286389E-2</v>
          </cell>
          <cell r="I571">
            <v>5.305E-2</v>
          </cell>
          <cell r="L571">
            <v>5.305E-2</v>
          </cell>
          <cell r="M571">
            <v>1.0044208333333333</v>
          </cell>
          <cell r="N571">
            <v>7.6126185214364608E-2</v>
          </cell>
          <cell r="V571">
            <v>2</v>
          </cell>
        </row>
        <row r="572">
          <cell r="F572">
            <v>567</v>
          </cell>
          <cell r="G572">
            <v>5.3639780489405098E-2</v>
          </cell>
          <cell r="H572">
            <v>5.3284870807286389E-2</v>
          </cell>
          <cell r="I572">
            <v>5.305E-2</v>
          </cell>
          <cell r="L572">
            <v>5.305E-2</v>
          </cell>
          <cell r="M572">
            <v>1.0044208333333333</v>
          </cell>
          <cell r="N572">
            <v>7.5791125281349972E-2</v>
          </cell>
          <cell r="V572">
            <v>3</v>
          </cell>
        </row>
        <row r="573">
          <cell r="F573">
            <v>568</v>
          </cell>
          <cell r="G573">
            <v>5.3639780489404654E-2</v>
          </cell>
          <cell r="H573">
            <v>5.3284870807286389E-2</v>
          </cell>
          <cell r="I573">
            <v>5.305E-2</v>
          </cell>
          <cell r="L573">
            <v>5.305E-2</v>
          </cell>
          <cell r="M573">
            <v>1.0044208333333333</v>
          </cell>
          <cell r="N573">
            <v>7.5457540072944168E-2</v>
          </cell>
          <cell r="V573">
            <v>4</v>
          </cell>
        </row>
        <row r="574">
          <cell r="F574">
            <v>569</v>
          </cell>
          <cell r="G574">
            <v>5.3639780489404654E-2</v>
          </cell>
          <cell r="H574">
            <v>5.3284870807286389E-2</v>
          </cell>
          <cell r="I574">
            <v>5.305E-2</v>
          </cell>
          <cell r="L574">
            <v>5.305E-2</v>
          </cell>
          <cell r="M574">
            <v>1.0044208333333333</v>
          </cell>
          <cell r="N574">
            <v>7.5125423098330299E-2</v>
          </cell>
          <cell r="V574">
            <v>5</v>
          </cell>
        </row>
        <row r="575">
          <cell r="F575">
            <v>570</v>
          </cell>
          <cell r="G575">
            <v>5.3639780489404654E-2</v>
          </cell>
          <cell r="H575">
            <v>5.3284870807286389E-2</v>
          </cell>
          <cell r="I575">
            <v>5.305E-2</v>
          </cell>
          <cell r="L575">
            <v>5.305E-2</v>
          </cell>
          <cell r="M575">
            <v>1.0044208333333333</v>
          </cell>
          <cell r="N575">
            <v>7.4794767895260003E-2</v>
          </cell>
          <cell r="V575">
            <v>0</v>
          </cell>
        </row>
        <row r="576">
          <cell r="F576">
            <v>571</v>
          </cell>
          <cell r="G576">
            <v>5.3639780489404654E-2</v>
          </cell>
          <cell r="H576">
            <v>5.3284870807286389E-2</v>
          </cell>
          <cell r="I576">
            <v>5.305E-2</v>
          </cell>
          <cell r="L576">
            <v>5.305E-2</v>
          </cell>
          <cell r="M576">
            <v>1.0044208333333333</v>
          </cell>
          <cell r="N576">
            <v>7.4465568029927695E-2</v>
          </cell>
          <cell r="V576">
            <v>1</v>
          </cell>
        </row>
        <row r="577">
          <cell r="F577">
            <v>572</v>
          </cell>
          <cell r="G577">
            <v>5.3639780489404654E-2</v>
          </cell>
          <cell r="H577">
            <v>5.32848708072855E-2</v>
          </cell>
          <cell r="I577">
            <v>5.305E-2</v>
          </cell>
          <cell r="L577">
            <v>5.305E-2</v>
          </cell>
          <cell r="M577">
            <v>1.0044208333333333</v>
          </cell>
          <cell r="N577">
            <v>7.4137817096845388E-2</v>
          </cell>
          <cell r="V577">
            <v>2</v>
          </cell>
        </row>
        <row r="578">
          <cell r="F578">
            <v>573</v>
          </cell>
          <cell r="G578">
            <v>5.363978048940421E-2</v>
          </cell>
          <cell r="H578">
            <v>5.32848708072855E-2</v>
          </cell>
          <cell r="I578">
            <v>5.305E-2</v>
          </cell>
          <cell r="L578">
            <v>5.305E-2</v>
          </cell>
          <cell r="M578">
            <v>1.0044208333333333</v>
          </cell>
          <cell r="N578">
            <v>7.3811508718718055E-2</v>
          </cell>
          <cell r="V578">
            <v>3</v>
          </cell>
        </row>
        <row r="579">
          <cell r="F579">
            <v>574</v>
          </cell>
          <cell r="G579">
            <v>5.363978048940421E-2</v>
          </cell>
          <cell r="H579">
            <v>5.32848708072855E-2</v>
          </cell>
          <cell r="I579">
            <v>5.305E-2</v>
          </cell>
          <cell r="L579">
            <v>5.305E-2</v>
          </cell>
          <cell r="M579">
            <v>1.0044208333333333</v>
          </cell>
          <cell r="N579">
            <v>7.3486636546319539E-2</v>
          </cell>
          <cell r="V579">
            <v>4</v>
          </cell>
        </row>
        <row r="580">
          <cell r="F580">
            <v>575</v>
          </cell>
          <cell r="G580">
            <v>5.363978048940421E-2</v>
          </cell>
          <cell r="H580">
            <v>5.3284870807286389E-2</v>
          </cell>
          <cell r="I580">
            <v>5.305E-2</v>
          </cell>
          <cell r="L580">
            <v>5.305E-2</v>
          </cell>
          <cell r="M580">
            <v>1.0044208333333333</v>
          </cell>
          <cell r="N580">
            <v>7.3163194258369008E-2</v>
          </cell>
          <cell r="V580">
            <v>5</v>
          </cell>
        </row>
        <row r="581">
          <cell r="F581">
            <v>576</v>
          </cell>
          <cell r="G581">
            <v>5.3639780489404654E-2</v>
          </cell>
          <cell r="H581">
            <v>5.3284870807286389E-2</v>
          </cell>
          <cell r="I581">
            <v>5.305E-2</v>
          </cell>
          <cell r="L581">
            <v>5.305E-2</v>
          </cell>
          <cell r="M581">
            <v>1.0044208333333333</v>
          </cell>
          <cell r="N581">
            <v>7.2841175561407956E-2</v>
          </cell>
          <cell r="V581">
            <v>0</v>
          </cell>
        </row>
        <row r="582">
          <cell r="F582">
            <v>577</v>
          </cell>
          <cell r="G582">
            <v>5.3639780489404654E-2</v>
          </cell>
          <cell r="H582">
            <v>5.32848708072855E-2</v>
          </cell>
          <cell r="I582">
            <v>5.305E-2</v>
          </cell>
          <cell r="L582">
            <v>5.305E-2</v>
          </cell>
          <cell r="M582">
            <v>1.0044208333333333</v>
          </cell>
          <cell r="N582">
            <v>7.252057418967775E-2</v>
          </cell>
          <cell r="V582">
            <v>1</v>
          </cell>
        </row>
        <row r="583">
          <cell r="F583">
            <v>578</v>
          </cell>
          <cell r="G583">
            <v>5.3639780489404654E-2</v>
          </cell>
          <cell r="H583">
            <v>5.32848708072855E-2</v>
          </cell>
          <cell r="I583">
            <v>5.305E-2</v>
          </cell>
          <cell r="L583">
            <v>5.305E-2</v>
          </cell>
          <cell r="M583">
            <v>1.0044208333333333</v>
          </cell>
          <cell r="N583">
            <v>7.2201383904997737E-2</v>
          </cell>
          <cell r="V583">
            <v>2</v>
          </cell>
        </row>
        <row r="584">
          <cell r="F584">
            <v>579</v>
          </cell>
          <cell r="G584">
            <v>5.3639780489404654E-2</v>
          </cell>
          <cell r="H584">
            <v>5.32848708072855E-2</v>
          </cell>
          <cell r="I584">
            <v>5.305E-2</v>
          </cell>
          <cell r="L584">
            <v>5.305E-2</v>
          </cell>
          <cell r="M584">
            <v>1.0044208333333333</v>
          </cell>
          <cell r="N584">
            <v>7.188359849664383E-2</v>
          </cell>
          <cell r="V584">
            <v>3</v>
          </cell>
        </row>
        <row r="585">
          <cell r="F585">
            <v>580</v>
          </cell>
          <cell r="G585">
            <v>5.3639780489404654E-2</v>
          </cell>
          <cell r="H585">
            <v>5.3284870807286389E-2</v>
          </cell>
          <cell r="I585">
            <v>5.305E-2</v>
          </cell>
          <cell r="L585">
            <v>5.305E-2</v>
          </cell>
          <cell r="M585">
            <v>1.0044208333333333</v>
          </cell>
          <cell r="N585">
            <v>7.1567211781227658E-2</v>
          </cell>
          <cell r="V585">
            <v>4</v>
          </cell>
        </row>
        <row r="586">
          <cell r="F586">
            <v>581</v>
          </cell>
          <cell r="G586">
            <v>5.3639780489405098E-2</v>
          </cell>
          <cell r="H586">
            <v>5.3284870807287277E-2</v>
          </cell>
          <cell r="I586">
            <v>5.305E-2</v>
          </cell>
          <cell r="L586">
            <v>5.305E-2</v>
          </cell>
          <cell r="M586">
            <v>1.0044208333333333</v>
          </cell>
          <cell r="N586">
            <v>7.1252217602576273E-2</v>
          </cell>
          <cell r="V586">
            <v>5</v>
          </cell>
        </row>
        <row r="587">
          <cell r="F587">
            <v>582</v>
          </cell>
          <cell r="G587">
            <v>5.3639780489405098E-2</v>
          </cell>
          <cell r="H587">
            <v>5.3284870807286389E-2</v>
          </cell>
          <cell r="I587">
            <v>5.305E-2</v>
          </cell>
          <cell r="L587">
            <v>5.305E-2</v>
          </cell>
          <cell r="M587">
            <v>1.0044208333333333</v>
          </cell>
          <cell r="N587">
            <v>7.0938609831612348E-2</v>
          </cell>
          <cell r="V587">
            <v>0</v>
          </cell>
        </row>
        <row r="588">
          <cell r="F588">
            <v>583</v>
          </cell>
          <cell r="G588">
            <v>5.3639780489404654E-2</v>
          </cell>
          <cell r="H588">
            <v>5.3284870807286389E-2</v>
          </cell>
          <cell r="I588">
            <v>5.305E-2</v>
          </cell>
          <cell r="L588">
            <v>5.305E-2</v>
          </cell>
          <cell r="M588">
            <v>1.0044208333333333</v>
          </cell>
          <cell r="N588">
            <v>7.0626382366234947E-2</v>
          </cell>
          <cell r="V588">
            <v>1</v>
          </cell>
        </row>
        <row r="589">
          <cell r="F589">
            <v>584</v>
          </cell>
          <cell r="G589">
            <v>5.3639780489404654E-2</v>
          </cell>
          <cell r="H589">
            <v>5.32848708072855E-2</v>
          </cell>
          <cell r="I589">
            <v>5.305E-2</v>
          </cell>
          <cell r="L589">
            <v>5.305E-2</v>
          </cell>
          <cell r="M589">
            <v>1.0044208333333333</v>
          </cell>
          <cell r="N589">
            <v>7.031552913120076E-2</v>
          </cell>
          <cell r="V589">
            <v>2</v>
          </cell>
        </row>
        <row r="590">
          <cell r="F590">
            <v>585</v>
          </cell>
          <cell r="G590">
            <v>5.3639780489404654E-2</v>
          </cell>
          <cell r="H590">
            <v>5.3284870807286389E-2</v>
          </cell>
          <cell r="I590">
            <v>5.305E-2</v>
          </cell>
          <cell r="L590">
            <v>5.305E-2</v>
          </cell>
          <cell r="M590">
            <v>1.0044208333333333</v>
          </cell>
          <cell r="N590">
            <v>7.0006044078005911E-2</v>
          </cell>
          <cell r="V590">
            <v>3</v>
          </cell>
        </row>
        <row r="591">
          <cell r="F591">
            <v>586</v>
          </cell>
          <cell r="G591">
            <v>5.3639780489404654E-2</v>
          </cell>
          <cell r="H591">
            <v>5.3284870807286389E-2</v>
          </cell>
          <cell r="I591">
            <v>5.305E-2</v>
          </cell>
          <cell r="L591">
            <v>5.305E-2</v>
          </cell>
          <cell r="M591">
            <v>1.0044208333333333</v>
          </cell>
          <cell r="N591">
            <v>6.9697921184768252E-2</v>
          </cell>
          <cell r="V591">
            <v>4</v>
          </cell>
        </row>
        <row r="592">
          <cell r="F592">
            <v>587</v>
          </cell>
          <cell r="G592">
            <v>5.363978048940421E-2</v>
          </cell>
          <cell r="H592">
            <v>5.3284870807286389E-2</v>
          </cell>
          <cell r="I592">
            <v>5.305E-2</v>
          </cell>
          <cell r="L592">
            <v>5.305E-2</v>
          </cell>
          <cell r="M592">
            <v>1.0044208333333333</v>
          </cell>
          <cell r="N592">
            <v>6.9391154456110202E-2</v>
          </cell>
          <cell r="V592">
            <v>5</v>
          </cell>
        </row>
        <row r="593">
          <cell r="F593">
            <v>588</v>
          </cell>
          <cell r="G593">
            <v>5.363978048940421E-2</v>
          </cell>
          <cell r="H593">
            <v>5.32848708072855E-2</v>
          </cell>
          <cell r="I593">
            <v>5.305E-2</v>
          </cell>
          <cell r="L593">
            <v>5.305E-2</v>
          </cell>
          <cell r="M593">
            <v>1.0044208333333333</v>
          </cell>
          <cell r="N593">
            <v>6.9085737923042081E-2</v>
          </cell>
          <cell r="V593">
            <v>0</v>
          </cell>
        </row>
        <row r="594">
          <cell r="F594">
            <v>589</v>
          </cell>
          <cell r="G594">
            <v>5.363978048940421E-2</v>
          </cell>
          <cell r="H594">
            <v>5.32848708072855E-2</v>
          </cell>
          <cell r="I594">
            <v>5.305E-2</v>
          </cell>
          <cell r="L594">
            <v>5.305E-2</v>
          </cell>
          <cell r="M594">
            <v>1.0044208333333333</v>
          </cell>
          <cell r="N594">
            <v>6.8781665642846004E-2</v>
          </cell>
          <cell r="V594">
            <v>1</v>
          </cell>
        </row>
        <row r="595">
          <cell r="F595">
            <v>590</v>
          </cell>
          <cell r="G595">
            <v>5.363978048940421E-2</v>
          </cell>
          <cell r="H595">
            <v>5.32848708072855E-2</v>
          </cell>
          <cell r="I595">
            <v>5.305E-2</v>
          </cell>
          <cell r="L595">
            <v>5.305E-2</v>
          </cell>
          <cell r="M595">
            <v>1.0044208333333333</v>
          </cell>
          <cell r="N595">
            <v>6.8478931698960188E-2</v>
          </cell>
          <cell r="V595">
            <v>2</v>
          </cell>
        </row>
        <row r="596">
          <cell r="F596">
            <v>591</v>
          </cell>
          <cell r="G596">
            <v>5.363978048940421E-2</v>
          </cell>
          <cell r="H596">
            <v>5.32848708072855E-2</v>
          </cell>
          <cell r="I596">
            <v>5.305E-2</v>
          </cell>
          <cell r="L596">
            <v>5.305E-2</v>
          </cell>
          <cell r="M596">
            <v>1.0044208333333333</v>
          </cell>
          <cell r="N596">
            <v>6.8177530200863867E-2</v>
          </cell>
          <cell r="V596">
            <v>3</v>
          </cell>
        </row>
        <row r="597">
          <cell r="F597">
            <v>592</v>
          </cell>
          <cell r="G597">
            <v>5.3639780489404654E-2</v>
          </cell>
          <cell r="H597">
            <v>5.32848708072855E-2</v>
          </cell>
          <cell r="I597">
            <v>5.305E-2</v>
          </cell>
          <cell r="L597">
            <v>5.305E-2</v>
          </cell>
          <cell r="M597">
            <v>1.0044208333333333</v>
          </cell>
          <cell r="N597">
            <v>6.787745528396269E-2</v>
          </cell>
          <cell r="V597">
            <v>4</v>
          </cell>
        </row>
        <row r="598">
          <cell r="F598">
            <v>593</v>
          </cell>
          <cell r="G598">
            <v>5.3639780489405098E-2</v>
          </cell>
          <cell r="H598">
            <v>5.32848708072855E-2</v>
          </cell>
          <cell r="I598">
            <v>5.305E-2</v>
          </cell>
          <cell r="L598">
            <v>5.305E-2</v>
          </cell>
          <cell r="M598">
            <v>1.0044208333333333</v>
          </cell>
          <cell r="N598">
            <v>6.7578701109474559E-2</v>
          </cell>
          <cell r="V598">
            <v>5</v>
          </cell>
        </row>
        <row r="599">
          <cell r="F599">
            <v>594</v>
          </cell>
          <cell r="G599">
            <v>5.3639780489404654E-2</v>
          </cell>
          <cell r="H599">
            <v>5.32848708072855E-2</v>
          </cell>
          <cell r="I599">
            <v>5.305E-2</v>
          </cell>
          <cell r="L599">
            <v>5.305E-2</v>
          </cell>
          <cell r="M599">
            <v>1.0044208333333333</v>
          </cell>
          <cell r="N599">
            <v>6.7281261864316058E-2</v>
          </cell>
          <cell r="V599">
            <v>0</v>
          </cell>
        </row>
        <row r="600">
          <cell r="F600">
            <v>595</v>
          </cell>
          <cell r="G600">
            <v>5.3639780489405098E-2</v>
          </cell>
          <cell r="H600">
            <v>5.3284870807286389E-2</v>
          </cell>
          <cell r="I600">
            <v>5.305E-2</v>
          </cell>
          <cell r="L600">
            <v>5.305E-2</v>
          </cell>
          <cell r="M600">
            <v>1.0044208333333333</v>
          </cell>
          <cell r="N600">
            <v>6.6985131760989358E-2</v>
          </cell>
          <cell r="V600">
            <v>1</v>
          </cell>
        </row>
        <row r="601">
          <cell r="F601">
            <v>596</v>
          </cell>
          <cell r="G601">
            <v>5.3639780489405098E-2</v>
          </cell>
          <cell r="H601">
            <v>5.3284870807286389E-2</v>
          </cell>
          <cell r="I601">
            <v>5.305E-2</v>
          </cell>
          <cell r="L601">
            <v>5.305E-2</v>
          </cell>
          <cell r="M601">
            <v>1.0044208333333333</v>
          </cell>
          <cell r="N601">
            <v>6.6690305037469547E-2</v>
          </cell>
          <cell r="V601">
            <v>2</v>
          </cell>
        </row>
        <row r="602">
          <cell r="F602">
            <v>597</v>
          </cell>
          <cell r="G602">
            <v>5.3639780489404654E-2</v>
          </cell>
          <cell r="H602">
            <v>5.3284870807286389E-2</v>
          </cell>
          <cell r="I602">
            <v>5.305E-2</v>
          </cell>
          <cell r="L602">
            <v>5.305E-2</v>
          </cell>
          <cell r="M602">
            <v>1.0044208333333333</v>
          </cell>
          <cell r="N602">
            <v>6.6396775957092563E-2</v>
          </cell>
          <cell r="V602">
            <v>3</v>
          </cell>
        </row>
        <row r="603">
          <cell r="F603">
            <v>598</v>
          </cell>
          <cell r="G603">
            <v>5.3639780489404654E-2</v>
          </cell>
          <cell r="H603">
            <v>5.3284870807286389E-2</v>
          </cell>
          <cell r="I603">
            <v>5.305E-2</v>
          </cell>
          <cell r="L603">
            <v>5.305E-2</v>
          </cell>
          <cell r="M603">
            <v>1.0044208333333333</v>
          </cell>
          <cell r="N603">
            <v>6.6104538808443566E-2</v>
          </cell>
          <cell r="V603">
            <v>4</v>
          </cell>
        </row>
        <row r="604">
          <cell r="F604">
            <v>599</v>
          </cell>
          <cell r="G604">
            <v>5.3639780489404654E-2</v>
          </cell>
          <cell r="H604">
            <v>5.32848708072855E-2</v>
          </cell>
          <cell r="I604">
            <v>5.305E-2</v>
          </cell>
          <cell r="L604">
            <v>5.305E-2</v>
          </cell>
          <cell r="M604">
            <v>1.0044208333333333</v>
          </cell>
          <cell r="N604">
            <v>6.5813587905245788E-2</v>
          </cell>
          <cell r="V604">
            <v>5</v>
          </cell>
        </row>
        <row r="605">
          <cell r="F605">
            <v>600</v>
          </cell>
          <cell r="G605">
            <v>5.3639780489404654E-2</v>
          </cell>
          <cell r="H605">
            <v>5.32848708072855E-2</v>
          </cell>
          <cell r="I605">
            <v>5.305E-2</v>
          </cell>
          <cell r="L605">
            <v>5.305E-2</v>
          </cell>
          <cell r="M605">
            <v>1.0044208333333333</v>
          </cell>
          <cell r="N605">
            <v>6.5523917586249911E-2</v>
          </cell>
          <cell r="V605">
            <v>0</v>
          </cell>
        </row>
        <row r="606">
          <cell r="F606">
            <v>601</v>
          </cell>
          <cell r="G606">
            <v>5.3639780489405098E-2</v>
          </cell>
          <cell r="H606">
            <v>5.32848708072855E-2</v>
          </cell>
          <cell r="I606">
            <v>5.305E-2</v>
          </cell>
          <cell r="L606">
            <v>5.305E-2</v>
          </cell>
          <cell r="M606">
            <v>1.0044208333333333</v>
          </cell>
          <cell r="N606">
            <v>6.5235522215123881E-2</v>
          </cell>
          <cell r="V606">
            <v>1</v>
          </cell>
        </row>
        <row r="607">
          <cell r="F607">
            <v>602</v>
          </cell>
          <cell r="G607">
            <v>5.3639780489405098E-2</v>
          </cell>
          <cell r="H607">
            <v>5.3284870807286389E-2</v>
          </cell>
          <cell r="I607">
            <v>5.305E-2</v>
          </cell>
          <cell r="L607">
            <v>5.305E-2</v>
          </cell>
          <cell r="M607">
            <v>1.0044208333333333</v>
          </cell>
          <cell r="N607">
            <v>6.4948396180343287E-2</v>
          </cell>
          <cell r="V607">
            <v>2</v>
          </cell>
        </row>
        <row r="608">
          <cell r="F608">
            <v>603</v>
          </cell>
          <cell r="G608">
            <v>5.3639780489405098E-2</v>
          </cell>
          <cell r="H608">
            <v>5.3284870807286389E-2</v>
          </cell>
          <cell r="I608">
            <v>5.305E-2</v>
          </cell>
          <cell r="L608">
            <v>5.305E-2</v>
          </cell>
          <cell r="M608">
            <v>1.0044208333333333</v>
          </cell>
          <cell r="N608">
            <v>6.4662533895082114E-2</v>
          </cell>
          <cell r="V608">
            <v>3</v>
          </cell>
        </row>
        <row r="609">
          <cell r="F609">
            <v>604</v>
          </cell>
          <cell r="G609">
            <v>5.3639780489404654E-2</v>
          </cell>
          <cell r="H609">
            <v>5.3284870807286389E-2</v>
          </cell>
          <cell r="I609">
            <v>5.305E-2</v>
          </cell>
          <cell r="L609">
            <v>5.305E-2</v>
          </cell>
          <cell r="M609">
            <v>1.0044208333333333</v>
          </cell>
          <cell r="N609">
            <v>6.4377929797104078E-2</v>
          </cell>
          <cell r="V609">
            <v>4</v>
          </cell>
        </row>
        <row r="610">
          <cell r="F610">
            <v>605</v>
          </cell>
          <cell r="G610">
            <v>5.3639780489404654E-2</v>
          </cell>
          <cell r="H610">
            <v>5.3284870807286389E-2</v>
          </cell>
          <cell r="I610">
            <v>5.305E-2</v>
          </cell>
          <cell r="L610">
            <v>5.305E-2</v>
          </cell>
          <cell r="M610">
            <v>1.0044208333333333</v>
          </cell>
          <cell r="N610">
            <v>6.4094578348654396E-2</v>
          </cell>
          <cell r="V610">
            <v>5</v>
          </cell>
        </row>
        <row r="611">
          <cell r="F611">
            <v>606</v>
          </cell>
          <cell r="G611">
            <v>5.3639780489404654E-2</v>
          </cell>
          <cell r="H611">
            <v>5.32848708072855E-2</v>
          </cell>
          <cell r="I611">
            <v>5.305E-2</v>
          </cell>
          <cell r="L611">
            <v>5.305E-2</v>
          </cell>
          <cell r="M611">
            <v>1.0044208333333333</v>
          </cell>
          <cell r="N611">
            <v>6.3812474036352027E-2</v>
          </cell>
          <cell r="V611">
            <v>0</v>
          </cell>
        </row>
        <row r="612">
          <cell r="F612">
            <v>607</v>
          </cell>
          <cell r="G612">
            <v>5.363978048940421E-2</v>
          </cell>
          <cell r="H612">
            <v>5.32848708072855E-2</v>
          </cell>
          <cell r="I612">
            <v>5.305E-2</v>
          </cell>
          <cell r="L612">
            <v>5.305E-2</v>
          </cell>
          <cell r="M612">
            <v>1.0044208333333333</v>
          </cell>
          <cell r="N612">
            <v>6.3531611371082361E-2</v>
          </cell>
          <cell r="V612">
            <v>1</v>
          </cell>
        </row>
        <row r="613">
          <cell r="F613">
            <v>608</v>
          </cell>
          <cell r="G613">
            <v>5.363978048940421E-2</v>
          </cell>
          <cell r="H613">
            <v>5.32848708072855E-2</v>
          </cell>
          <cell r="I613">
            <v>5.305E-2</v>
          </cell>
          <cell r="L613">
            <v>5.305E-2</v>
          </cell>
          <cell r="M613">
            <v>1.0044208333333333</v>
          </cell>
          <cell r="N613">
            <v>6.3251984887890481E-2</v>
          </cell>
          <cell r="V613">
            <v>2</v>
          </cell>
        </row>
        <row r="614">
          <cell r="F614">
            <v>609</v>
          </cell>
          <cell r="G614">
            <v>5.3639780489404654E-2</v>
          </cell>
          <cell r="H614">
            <v>5.32848708072855E-2</v>
          </cell>
          <cell r="I614">
            <v>5.305E-2</v>
          </cell>
          <cell r="L614">
            <v>5.305E-2</v>
          </cell>
          <cell r="M614">
            <v>1.0044208333333333</v>
          </cell>
          <cell r="N614">
            <v>6.2973589145874767E-2</v>
          </cell>
          <cell r="V614">
            <v>3</v>
          </cell>
        </row>
        <row r="615">
          <cell r="F615">
            <v>610</v>
          </cell>
          <cell r="G615">
            <v>5.3639780489404654E-2</v>
          </cell>
          <cell r="H615">
            <v>5.32848708072855E-2</v>
          </cell>
          <cell r="I615">
            <v>5.305E-2</v>
          </cell>
          <cell r="L615">
            <v>5.305E-2</v>
          </cell>
          <cell r="M615">
            <v>1.0044208333333333</v>
          </cell>
          <cell r="N615">
            <v>6.2696418728081044E-2</v>
          </cell>
          <cell r="V615">
            <v>4</v>
          </cell>
        </row>
        <row r="616">
          <cell r="F616">
            <v>611</v>
          </cell>
          <cell r="G616">
            <v>5.3639780489404654E-2</v>
          </cell>
          <cell r="H616">
            <v>5.32848708072855E-2</v>
          </cell>
          <cell r="I616">
            <v>5.305E-2</v>
          </cell>
          <cell r="L616">
            <v>5.305E-2</v>
          </cell>
          <cell r="M616">
            <v>1.0044208333333333</v>
          </cell>
          <cell r="N616">
            <v>6.2420468241397201E-2</v>
          </cell>
          <cell r="V616">
            <v>5</v>
          </cell>
        </row>
        <row r="617">
          <cell r="F617">
            <v>612</v>
          </cell>
          <cell r="G617">
            <v>5.3639780489404654E-2</v>
          </cell>
          <cell r="H617">
            <v>5.3284870807286389E-2</v>
          </cell>
          <cell r="I617">
            <v>5.305E-2</v>
          </cell>
          <cell r="L617">
            <v>5.305E-2</v>
          </cell>
          <cell r="M617">
            <v>1.0044208333333333</v>
          </cell>
          <cell r="N617">
            <v>6.2145732316448238E-2</v>
          </cell>
          <cell r="V617">
            <v>0</v>
          </cell>
        </row>
        <row r="618">
          <cell r="F618">
            <v>613</v>
          </cell>
          <cell r="G618">
            <v>5.3639780489404654E-2</v>
          </cell>
          <cell r="H618">
            <v>5.32848708072855E-2</v>
          </cell>
          <cell r="I618">
            <v>5.305E-2</v>
          </cell>
          <cell r="L618">
            <v>5.305E-2</v>
          </cell>
          <cell r="M618">
            <v>1.0044208333333333</v>
          </cell>
          <cell r="N618">
            <v>6.1872205607491786E-2</v>
          </cell>
          <cell r="V618">
            <v>1</v>
          </cell>
        </row>
        <row r="619">
          <cell r="F619">
            <v>614</v>
          </cell>
          <cell r="G619">
            <v>5.3639780489404654E-2</v>
          </cell>
          <cell r="H619">
            <v>5.3284870807286389E-2</v>
          </cell>
          <cell r="I619">
            <v>5.305E-2</v>
          </cell>
          <cell r="L619">
            <v>5.305E-2</v>
          </cell>
          <cell r="M619">
            <v>1.0044208333333333</v>
          </cell>
          <cell r="N619">
            <v>6.1599882792314098E-2</v>
          </cell>
          <cell r="V619">
            <v>2</v>
          </cell>
        </row>
        <row r="620">
          <cell r="F620">
            <v>615</v>
          </cell>
          <cell r="G620">
            <v>5.363978048940421E-2</v>
          </cell>
          <cell r="H620">
            <v>5.32848708072855E-2</v>
          </cell>
          <cell r="I620">
            <v>5.305E-2</v>
          </cell>
          <cell r="L620">
            <v>5.305E-2</v>
          </cell>
          <cell r="M620">
            <v>1.0044208333333333</v>
          </cell>
          <cell r="N620">
            <v>6.1328758572126489E-2</v>
          </cell>
          <cell r="V620">
            <v>3</v>
          </cell>
        </row>
        <row r="621">
          <cell r="F621">
            <v>616</v>
          </cell>
          <cell r="G621">
            <v>5.3639780489404654E-2</v>
          </cell>
          <cell r="H621">
            <v>5.3284870807286389E-2</v>
          </cell>
          <cell r="I621">
            <v>5.305E-2</v>
          </cell>
          <cell r="L621">
            <v>5.305E-2</v>
          </cell>
          <cell r="M621">
            <v>1.0044208333333333</v>
          </cell>
          <cell r="N621">
            <v>6.1058827671462236E-2</v>
          </cell>
          <cell r="V621">
            <v>4</v>
          </cell>
        </row>
        <row r="622">
          <cell r="F622">
            <v>617</v>
          </cell>
          <cell r="G622">
            <v>5.3639780489404654E-2</v>
          </cell>
          <cell r="H622">
            <v>5.32848708072855E-2</v>
          </cell>
          <cell r="I622">
            <v>5.305E-2</v>
          </cell>
          <cell r="L622">
            <v>5.305E-2</v>
          </cell>
          <cell r="M622">
            <v>1.0044208333333333</v>
          </cell>
          <cell r="N622">
            <v>6.0790084838073917E-2</v>
          </cell>
          <cell r="V622">
            <v>5</v>
          </cell>
        </row>
        <row r="623">
          <cell r="F623">
            <v>618</v>
          </cell>
          <cell r="G623">
            <v>5.3639780489404654E-2</v>
          </cell>
          <cell r="H623">
            <v>5.32848708072855E-2</v>
          </cell>
          <cell r="I623">
            <v>5.305E-2</v>
          </cell>
          <cell r="L623">
            <v>5.305E-2</v>
          </cell>
          <cell r="M623">
            <v>1.0044208333333333</v>
          </cell>
          <cell r="N623">
            <v>6.0522524842831237E-2</v>
          </cell>
          <cell r="V623">
            <v>0</v>
          </cell>
        </row>
        <row r="624">
          <cell r="F624">
            <v>619</v>
          </cell>
          <cell r="G624">
            <v>5.3639780489404654E-2</v>
          </cell>
          <cell r="H624">
            <v>5.32848708072855E-2</v>
          </cell>
          <cell r="I624">
            <v>5.305E-2</v>
          </cell>
          <cell r="L624">
            <v>5.305E-2</v>
          </cell>
          <cell r="M624">
            <v>1.0044208333333333</v>
          </cell>
          <cell r="N624">
            <v>6.0256142479619253E-2</v>
          </cell>
          <cell r="V624">
            <v>1</v>
          </cell>
        </row>
        <row r="625">
          <cell r="F625">
            <v>620</v>
          </cell>
          <cell r="G625">
            <v>5.3639780489404654E-2</v>
          </cell>
          <cell r="H625">
            <v>5.32848708072855E-2</v>
          </cell>
          <cell r="I625">
            <v>5.305E-2</v>
          </cell>
          <cell r="L625">
            <v>5.305E-2</v>
          </cell>
          <cell r="M625">
            <v>1.0044208333333333</v>
          </cell>
          <cell r="N625">
            <v>5.9990932565237104E-2</v>
          </cell>
          <cell r="V625">
            <v>2</v>
          </cell>
        </row>
        <row r="626">
          <cell r="F626">
            <v>621</v>
          </cell>
          <cell r="G626">
            <v>5.3639780489404654E-2</v>
          </cell>
          <cell r="H626">
            <v>5.3284870807286389E-2</v>
          </cell>
          <cell r="I626">
            <v>5.305E-2</v>
          </cell>
          <cell r="L626">
            <v>5.305E-2</v>
          </cell>
          <cell r="M626">
            <v>1.0044208333333333</v>
          </cell>
          <cell r="N626">
            <v>5.9726889939297131E-2</v>
          </cell>
          <cell r="V626">
            <v>3</v>
          </cell>
        </row>
        <row r="627">
          <cell r="F627">
            <v>622</v>
          </cell>
          <cell r="G627">
            <v>5.3639780489404654E-2</v>
          </cell>
          <cell r="H627">
            <v>5.32848708072855E-2</v>
          </cell>
          <cell r="I627">
            <v>5.305E-2</v>
          </cell>
          <cell r="L627">
            <v>5.305E-2</v>
          </cell>
          <cell r="M627">
            <v>1.0044208333333333</v>
          </cell>
          <cell r="N627">
            <v>5.946400946412448E-2</v>
          </cell>
          <cell r="V627">
            <v>4</v>
          </cell>
        </row>
        <row r="628">
          <cell r="F628">
            <v>623</v>
          </cell>
          <cell r="G628">
            <v>5.3639780489404654E-2</v>
          </cell>
          <cell r="H628">
            <v>5.3284870807286389E-2</v>
          </cell>
          <cell r="I628">
            <v>5.305E-2</v>
          </cell>
          <cell r="L628">
            <v>5.305E-2</v>
          </cell>
          <cell r="M628">
            <v>1.0044208333333333</v>
          </cell>
          <cell r="N628">
            <v>5.9202286024657144E-2</v>
          </cell>
          <cell r="V628">
            <v>5</v>
          </cell>
        </row>
        <row r="629">
          <cell r="F629">
            <v>624</v>
          </cell>
          <cell r="G629">
            <v>5.3639780489405098E-2</v>
          </cell>
          <cell r="H629">
            <v>5.3284870807286389E-2</v>
          </cell>
          <cell r="I629">
            <v>5.305E-2</v>
          </cell>
          <cell r="L629">
            <v>5.305E-2</v>
          </cell>
          <cell r="M629">
            <v>1.0044208333333333</v>
          </cell>
          <cell r="N629">
            <v>5.8941714528346414E-2</v>
          </cell>
          <cell r="V629">
            <v>0</v>
          </cell>
        </row>
        <row r="630">
          <cell r="F630">
            <v>625</v>
          </cell>
          <cell r="G630">
            <v>5.3639780489405098E-2</v>
          </cell>
          <cell r="H630">
            <v>5.3284870807286389E-2</v>
          </cell>
          <cell r="I630">
            <v>5.305E-2</v>
          </cell>
          <cell r="L630">
            <v>5.305E-2</v>
          </cell>
          <cell r="M630">
            <v>1.0044208333333333</v>
          </cell>
          <cell r="N630">
            <v>5.8682289905057805E-2</v>
          </cell>
          <cell r="V630">
            <v>1</v>
          </cell>
        </row>
        <row r="631">
          <cell r="F631">
            <v>626</v>
          </cell>
          <cell r="G631">
            <v>5.3639780489405098E-2</v>
          </cell>
          <cell r="H631">
            <v>5.3284870807286389E-2</v>
          </cell>
          <cell r="I631">
            <v>5.305E-2</v>
          </cell>
          <cell r="L631">
            <v>5.305E-2</v>
          </cell>
          <cell r="M631">
            <v>1.0044208333333333</v>
          </cell>
          <cell r="N631">
            <v>5.8424007106972396E-2</v>
          </cell>
          <cell r="V631">
            <v>2</v>
          </cell>
        </row>
        <row r="632">
          <cell r="F632">
            <v>627</v>
          </cell>
          <cell r="G632">
            <v>5.3639780489405098E-2</v>
          </cell>
          <cell r="H632">
            <v>5.3284870807286389E-2</v>
          </cell>
          <cell r="I632">
            <v>5.305E-2</v>
          </cell>
          <cell r="L632">
            <v>5.305E-2</v>
          </cell>
          <cell r="M632">
            <v>1.0044208333333333</v>
          </cell>
          <cell r="N632">
            <v>5.8166861108488621E-2</v>
          </cell>
          <cell r="V632">
            <v>3</v>
          </cell>
        </row>
        <row r="633">
          <cell r="F633">
            <v>628</v>
          </cell>
          <cell r="G633">
            <v>5.3639780489405098E-2</v>
          </cell>
          <cell r="H633">
            <v>5.3284870807286389E-2</v>
          </cell>
          <cell r="I633">
            <v>5.305E-2</v>
          </cell>
          <cell r="L633">
            <v>5.305E-2</v>
          </cell>
          <cell r="M633">
            <v>1.0044208333333333</v>
          </cell>
          <cell r="N633">
            <v>5.7910846906124462E-2</v>
          </cell>
          <cell r="V633">
            <v>4</v>
          </cell>
        </row>
        <row r="634">
          <cell r="F634">
            <v>629</v>
          </cell>
          <cell r="G634">
            <v>5.3639780489404654E-2</v>
          </cell>
          <cell r="H634">
            <v>5.3284870807286389E-2</v>
          </cell>
          <cell r="I634">
            <v>5.305E-2</v>
          </cell>
          <cell r="L634">
            <v>5.305E-2</v>
          </cell>
          <cell r="M634">
            <v>1.0044208333333333</v>
          </cell>
          <cell r="N634">
            <v>5.7655959518420112E-2</v>
          </cell>
          <cell r="V634">
            <v>5</v>
          </cell>
        </row>
        <row r="635">
          <cell r="F635">
            <v>630</v>
          </cell>
          <cell r="G635">
            <v>5.3639780489404654E-2</v>
          </cell>
          <cell r="H635">
            <v>5.3284870807286389E-2</v>
          </cell>
          <cell r="I635">
            <v>5.305E-2</v>
          </cell>
          <cell r="L635">
            <v>5.305E-2</v>
          </cell>
          <cell r="M635">
            <v>1.0044208333333333</v>
          </cell>
          <cell r="N635">
            <v>5.7402193985841038E-2</v>
          </cell>
          <cell r="V635">
            <v>0</v>
          </cell>
        </row>
        <row r="636">
          <cell r="F636">
            <v>631</v>
          </cell>
          <cell r="G636">
            <v>5.3639780489404654E-2</v>
          </cell>
          <cell r="H636">
            <v>5.3284870807286389E-2</v>
          </cell>
          <cell r="I636">
            <v>5.305E-2</v>
          </cell>
          <cell r="L636">
            <v>5.305E-2</v>
          </cell>
          <cell r="M636">
            <v>1.0044208333333333</v>
          </cell>
          <cell r="N636">
            <v>5.7149545370681482E-2</v>
          </cell>
          <cell r="V636">
            <v>1</v>
          </cell>
        </row>
        <row r="637">
          <cell r="F637">
            <v>632</v>
          </cell>
          <cell r="G637">
            <v>5.3639780489404654E-2</v>
          </cell>
          <cell r="H637">
            <v>5.32848708072855E-2</v>
          </cell>
          <cell r="I637">
            <v>5.305E-2</v>
          </cell>
          <cell r="L637">
            <v>5.305E-2</v>
          </cell>
          <cell r="M637">
            <v>1.0044208333333333</v>
          </cell>
          <cell r="N637">
            <v>5.6898008756968384E-2</v>
          </cell>
          <cell r="V637">
            <v>2</v>
          </cell>
        </row>
        <row r="638">
          <cell r="F638">
            <v>633</v>
          </cell>
          <cell r="G638">
            <v>5.3639780489404654E-2</v>
          </cell>
          <cell r="H638">
            <v>5.32848708072855E-2</v>
          </cell>
          <cell r="I638">
            <v>5.305E-2</v>
          </cell>
          <cell r="L638">
            <v>5.305E-2</v>
          </cell>
          <cell r="M638">
            <v>1.0044208333333333</v>
          </cell>
          <cell r="N638">
            <v>5.6647579250365725E-2</v>
          </cell>
          <cell r="V638">
            <v>3</v>
          </cell>
        </row>
        <row r="639">
          <cell r="F639">
            <v>634</v>
          </cell>
          <cell r="G639">
            <v>5.3639780489404654E-2</v>
          </cell>
          <cell r="H639">
            <v>5.3284870807286389E-2</v>
          </cell>
          <cell r="I639">
            <v>5.305E-2</v>
          </cell>
          <cell r="L639">
            <v>5.305E-2</v>
          </cell>
          <cell r="M639">
            <v>1.0044208333333333</v>
          </cell>
          <cell r="N639">
            <v>5.6398251978079302E-2</v>
          </cell>
          <cell r="V639">
            <v>4</v>
          </cell>
        </row>
        <row r="640">
          <cell r="F640">
            <v>635</v>
          </cell>
          <cell r="G640">
            <v>5.3639780489404654E-2</v>
          </cell>
          <cell r="H640">
            <v>5.3284870807286389E-2</v>
          </cell>
          <cell r="I640">
            <v>5.305E-2</v>
          </cell>
          <cell r="L640">
            <v>5.305E-2</v>
          </cell>
          <cell r="M640">
            <v>1.0044208333333333</v>
          </cell>
          <cell r="N640">
            <v>5.6150022088761901E-2</v>
          </cell>
          <cell r="V640">
            <v>5</v>
          </cell>
        </row>
        <row r="641">
          <cell r="F641">
            <v>636</v>
          </cell>
          <cell r="G641">
            <v>5.3639780489404654E-2</v>
          </cell>
          <cell r="H641">
            <v>5.3284870807286389E-2</v>
          </cell>
          <cell r="I641">
            <v>5.305E-2</v>
          </cell>
          <cell r="L641">
            <v>5.305E-2</v>
          </cell>
          <cell r="M641">
            <v>1.0044208333333333</v>
          </cell>
          <cell r="N641">
            <v>5.5902884752418919E-2</v>
          </cell>
          <cell r="V641">
            <v>0</v>
          </cell>
        </row>
        <row r="642">
          <cell r="F642">
            <v>637</v>
          </cell>
          <cell r="G642">
            <v>5.3639780489404654E-2</v>
          </cell>
          <cell r="H642">
            <v>5.3284870807286389E-2</v>
          </cell>
          <cell r="I642">
            <v>5.305E-2</v>
          </cell>
          <cell r="L642">
            <v>5.305E-2</v>
          </cell>
          <cell r="M642">
            <v>1.0044208333333333</v>
          </cell>
          <cell r="N642">
            <v>5.5656835160314361E-2</v>
          </cell>
          <cell r="V642">
            <v>1</v>
          </cell>
        </row>
        <row r="643">
          <cell r="F643">
            <v>638</v>
          </cell>
          <cell r="G643">
            <v>5.3639780489404654E-2</v>
          </cell>
          <cell r="H643">
            <v>5.32848708072855E-2</v>
          </cell>
          <cell r="I643">
            <v>5.305E-2</v>
          </cell>
          <cell r="L643">
            <v>5.305E-2</v>
          </cell>
          <cell r="M643">
            <v>1.0044208333333333</v>
          </cell>
          <cell r="N643">
            <v>5.5411868524877297E-2</v>
          </cell>
          <cell r="V643">
            <v>2</v>
          </cell>
        </row>
        <row r="644">
          <cell r="F644">
            <v>639</v>
          </cell>
          <cell r="G644">
            <v>5.3639780489404654E-2</v>
          </cell>
          <cell r="H644">
            <v>5.32848708072855E-2</v>
          </cell>
          <cell r="I644">
            <v>5.305E-2</v>
          </cell>
          <cell r="L644">
            <v>5.305E-2</v>
          </cell>
          <cell r="M644">
            <v>1.0044208333333333</v>
          </cell>
          <cell r="N644">
            <v>5.5167980079608693E-2</v>
          </cell>
          <cell r="V644">
            <v>3</v>
          </cell>
        </row>
        <row r="645">
          <cell r="F645">
            <v>640</v>
          </cell>
          <cell r="G645">
            <v>5.3639780489404654E-2</v>
          </cell>
          <cell r="H645">
            <v>5.3284870807286389E-2</v>
          </cell>
          <cell r="I645">
            <v>5.305E-2</v>
          </cell>
          <cell r="L645">
            <v>5.305E-2</v>
          </cell>
          <cell r="M645">
            <v>1.0044208333333333</v>
          </cell>
          <cell r="N645">
            <v>5.4925165078988668E-2</v>
          </cell>
          <cell r="V645">
            <v>4</v>
          </cell>
        </row>
        <row r="646">
          <cell r="F646">
            <v>641</v>
          </cell>
          <cell r="G646">
            <v>5.3639780489404654E-2</v>
          </cell>
          <cell r="H646">
            <v>5.3284870807286389E-2</v>
          </cell>
          <cell r="I646">
            <v>5.305E-2</v>
          </cell>
          <cell r="L646">
            <v>5.305E-2</v>
          </cell>
          <cell r="M646">
            <v>1.0044208333333333</v>
          </cell>
          <cell r="N646">
            <v>5.4683418798384148E-2</v>
          </cell>
          <cell r="V646">
            <v>5</v>
          </cell>
        </row>
        <row r="647">
          <cell r="F647">
            <v>642</v>
          </cell>
          <cell r="G647">
            <v>5.3639780489404654E-2</v>
          </cell>
          <cell r="H647">
            <v>5.3284870807286389E-2</v>
          </cell>
          <cell r="I647">
            <v>5.305E-2</v>
          </cell>
          <cell r="L647">
            <v>5.305E-2</v>
          </cell>
          <cell r="M647">
            <v>1.0044208333333333</v>
          </cell>
          <cell r="N647">
            <v>5.4442736533956947E-2</v>
          </cell>
          <cell r="V647">
            <v>0</v>
          </cell>
        </row>
        <row r="648">
          <cell r="F648">
            <v>643</v>
          </cell>
          <cell r="G648">
            <v>5.3639780489404654E-2</v>
          </cell>
          <cell r="H648">
            <v>5.32848708072855E-2</v>
          </cell>
          <cell r="I648">
            <v>5.305E-2</v>
          </cell>
          <cell r="L648">
            <v>5.305E-2</v>
          </cell>
          <cell r="M648">
            <v>1.0044208333333333</v>
          </cell>
          <cell r="N648">
            <v>5.4203113602572239E-2</v>
          </cell>
          <cell r="V648">
            <v>1</v>
          </cell>
        </row>
        <row r="649">
          <cell r="F649">
            <v>644</v>
          </cell>
          <cell r="G649">
            <v>5.3639780489404654E-2</v>
          </cell>
          <cell r="H649">
            <v>5.32848708072855E-2</v>
          </cell>
          <cell r="I649">
            <v>5.305E-2</v>
          </cell>
          <cell r="L649">
            <v>5.305E-2</v>
          </cell>
          <cell r="M649">
            <v>1.0044208333333333</v>
          </cell>
          <cell r="N649">
            <v>5.3964545341707443E-2</v>
          </cell>
          <cell r="V649">
            <v>2</v>
          </cell>
        </row>
        <row r="650">
          <cell r="F650">
            <v>645</v>
          </cell>
          <cell r="G650">
            <v>5.3639780489404654E-2</v>
          </cell>
          <cell r="H650">
            <v>5.32848708072855E-2</v>
          </cell>
          <cell r="I650">
            <v>5.305E-2</v>
          </cell>
          <cell r="L650">
            <v>5.305E-2</v>
          </cell>
          <cell r="M650">
            <v>1.0044208333333333</v>
          </cell>
          <cell r="N650">
            <v>5.3727027109361475E-2</v>
          </cell>
          <cell r="V650">
            <v>3</v>
          </cell>
        </row>
        <row r="651">
          <cell r="F651">
            <v>646</v>
          </cell>
          <cell r="G651">
            <v>5.3639780489404654E-2</v>
          </cell>
          <cell r="H651">
            <v>5.3284870807286389E-2</v>
          </cell>
          <cell r="I651">
            <v>5.305E-2</v>
          </cell>
          <cell r="L651">
            <v>5.305E-2</v>
          </cell>
          <cell r="M651">
            <v>1.0044208333333333</v>
          </cell>
          <cell r="N651">
            <v>5.3490554283964452E-2</v>
          </cell>
          <cell r="V651">
            <v>4</v>
          </cell>
        </row>
        <row r="652">
          <cell r="F652">
            <v>647</v>
          </cell>
          <cell r="G652">
            <v>5.3639780489404654E-2</v>
          </cell>
          <cell r="H652">
            <v>5.3284870807286389E-2</v>
          </cell>
          <cell r="I652">
            <v>5.305E-2</v>
          </cell>
          <cell r="L652">
            <v>5.305E-2</v>
          </cell>
          <cell r="M652">
            <v>1.0044208333333333</v>
          </cell>
          <cell r="N652">
            <v>5.3255122264287746E-2</v>
          </cell>
          <cell r="V652">
            <v>5</v>
          </cell>
        </row>
        <row r="653">
          <cell r="F653">
            <v>648</v>
          </cell>
          <cell r="G653">
            <v>5.3639780489404654E-2</v>
          </cell>
          <cell r="H653">
            <v>5.3284870807286389E-2</v>
          </cell>
          <cell r="I653">
            <v>5.305E-2</v>
          </cell>
          <cell r="L653">
            <v>5.305E-2</v>
          </cell>
          <cell r="M653">
            <v>1.0044208333333333</v>
          </cell>
          <cell r="N653">
            <v>5.3020726469354476E-2</v>
          </cell>
          <cell r="V653">
            <v>0</v>
          </cell>
        </row>
        <row r="654">
          <cell r="F654">
            <v>649</v>
          </cell>
          <cell r="G654">
            <v>5.3639780489404654E-2</v>
          </cell>
          <cell r="H654">
            <v>5.32848708072855E-2</v>
          </cell>
          <cell r="I654">
            <v>5.305E-2</v>
          </cell>
          <cell r="L654">
            <v>5.305E-2</v>
          </cell>
          <cell r="M654">
            <v>1.0044208333333333</v>
          </cell>
          <cell r="N654">
            <v>5.2787362338350352E-2</v>
          </cell>
          <cell r="V654">
            <v>1</v>
          </cell>
        </row>
        <row r="655">
          <cell r="F655">
            <v>650</v>
          </cell>
          <cell r="G655">
            <v>5.3639780489404654E-2</v>
          </cell>
          <cell r="H655">
            <v>5.32848708072855E-2</v>
          </cell>
          <cell r="I655">
            <v>5.305E-2</v>
          </cell>
          <cell r="L655">
            <v>5.305E-2</v>
          </cell>
          <cell r="M655">
            <v>1.0044208333333333</v>
          </cell>
          <cell r="N655">
            <v>5.2555025330534945E-2</v>
          </cell>
          <cell r="V655">
            <v>2</v>
          </cell>
        </row>
        <row r="656">
          <cell r="F656">
            <v>651</v>
          </cell>
          <cell r="G656">
            <v>5.3639780489404654E-2</v>
          </cell>
          <cell r="H656">
            <v>5.32848708072855E-2</v>
          </cell>
          <cell r="I656">
            <v>5.305E-2</v>
          </cell>
          <cell r="L656">
            <v>5.305E-2</v>
          </cell>
          <cell r="M656">
            <v>1.0044208333333333</v>
          </cell>
          <cell r="N656">
            <v>5.2323710925153331E-2</v>
          </cell>
          <cell r="V656">
            <v>3</v>
          </cell>
        </row>
        <row r="657">
          <cell r="F657">
            <v>652</v>
          </cell>
          <cell r="G657">
            <v>5.3639780489405098E-2</v>
          </cell>
          <cell r="H657">
            <v>5.3284870807286389E-2</v>
          </cell>
          <cell r="I657">
            <v>5.305E-2</v>
          </cell>
          <cell r="L657">
            <v>5.305E-2</v>
          </cell>
          <cell r="M657">
            <v>1.0044208333333333</v>
          </cell>
          <cell r="N657">
            <v>5.2093414621348123E-2</v>
          </cell>
          <cell r="V657">
            <v>4</v>
          </cell>
        </row>
        <row r="658">
          <cell r="F658">
            <v>653</v>
          </cell>
          <cell r="G658">
            <v>5.3639780489405098E-2</v>
          </cell>
          <cell r="H658">
            <v>5.3284870807286389E-2</v>
          </cell>
          <cell r="I658">
            <v>5.305E-2</v>
          </cell>
          <cell r="L658">
            <v>5.305E-2</v>
          </cell>
          <cell r="M658">
            <v>1.0044208333333333</v>
          </cell>
          <cell r="N658">
            <v>5.1864131938071899E-2</v>
          </cell>
          <cell r="V658">
            <v>5</v>
          </cell>
        </row>
        <row r="659">
          <cell r="F659">
            <v>654</v>
          </cell>
          <cell r="G659">
            <v>5.3639780489405098E-2</v>
          </cell>
          <cell r="H659">
            <v>5.3284870807286389E-2</v>
          </cell>
          <cell r="I659">
            <v>5.305E-2</v>
          </cell>
          <cell r="L659">
            <v>5.305E-2</v>
          </cell>
          <cell r="M659">
            <v>1.0044208333333333</v>
          </cell>
          <cell r="N659">
            <v>5.1635858414000008E-2</v>
          </cell>
          <cell r="V659">
            <v>0</v>
          </cell>
        </row>
        <row r="660">
          <cell r="F660">
            <v>655</v>
          </cell>
          <cell r="G660">
            <v>5.3639780489405098E-2</v>
          </cell>
          <cell r="H660">
            <v>5.3284870807286389E-2</v>
          </cell>
          <cell r="I660">
            <v>5.305E-2</v>
          </cell>
          <cell r="L660">
            <v>5.305E-2</v>
          </cell>
          <cell r="M660">
            <v>1.0044208333333333</v>
          </cell>
          <cell r="N660">
            <v>5.1408589607443766E-2</v>
          </cell>
          <cell r="V660">
            <v>1</v>
          </cell>
        </row>
        <row r="661">
          <cell r="F661">
            <v>656</v>
          </cell>
          <cell r="G661">
            <v>5.3639780489405098E-2</v>
          </cell>
          <cell r="H661">
            <v>5.3284870807286389E-2</v>
          </cell>
          <cell r="I661">
            <v>5.305E-2</v>
          </cell>
          <cell r="L661">
            <v>5.305E-2</v>
          </cell>
          <cell r="M661">
            <v>1.0044208333333333</v>
          </cell>
          <cell r="N661">
            <v>5.1182321096264034E-2</v>
          </cell>
          <cell r="V661">
            <v>2</v>
          </cell>
        </row>
        <row r="662">
          <cell r="F662">
            <v>657</v>
          </cell>
          <cell r="G662">
            <v>5.3639780489405098E-2</v>
          </cell>
          <cell r="H662">
            <v>5.3284870807286389E-2</v>
          </cell>
          <cell r="I662">
            <v>5.305E-2</v>
          </cell>
          <cell r="L662">
            <v>5.305E-2</v>
          </cell>
          <cell r="M662">
            <v>1.0044208333333333</v>
          </cell>
          <cell r="N662">
            <v>5.0957048477785157E-2</v>
          </cell>
          <cell r="V662">
            <v>3</v>
          </cell>
        </row>
        <row r="663">
          <cell r="F663">
            <v>658</v>
          </cell>
          <cell r="G663">
            <v>5.3639780489404654E-2</v>
          </cell>
          <cell r="H663">
            <v>5.3284870807286389E-2</v>
          </cell>
          <cell r="I663">
            <v>5.305E-2</v>
          </cell>
          <cell r="L663">
            <v>5.305E-2</v>
          </cell>
          <cell r="M663">
            <v>1.0044208333333333</v>
          </cell>
          <cell r="N663">
            <v>5.0732767368709318E-2</v>
          </cell>
          <cell r="V663">
            <v>4</v>
          </cell>
        </row>
        <row r="664">
          <cell r="F664">
            <v>659</v>
          </cell>
          <cell r="G664">
            <v>5.3639780489404654E-2</v>
          </cell>
          <cell r="H664">
            <v>5.3284870807286389E-2</v>
          </cell>
          <cell r="I664">
            <v>5.305E-2</v>
          </cell>
          <cell r="L664">
            <v>5.305E-2</v>
          </cell>
          <cell r="M664">
            <v>1.0044208333333333</v>
          </cell>
          <cell r="N664">
            <v>5.0509473405031244E-2</v>
          </cell>
          <cell r="V664">
            <v>5</v>
          </cell>
        </row>
        <row r="665">
          <cell r="F665">
            <v>660</v>
          </cell>
          <cell r="G665">
            <v>5.3639780489404654E-2</v>
          </cell>
          <cell r="H665">
            <v>5.3284870807286389E-2</v>
          </cell>
          <cell r="I665">
            <v>5.305E-2</v>
          </cell>
          <cell r="L665">
            <v>5.305E-2</v>
          </cell>
          <cell r="M665">
            <v>1.0044208333333333</v>
          </cell>
          <cell r="N665">
            <v>5.0287162241953273E-2</v>
          </cell>
          <cell r="V665">
            <v>0</v>
          </cell>
        </row>
        <row r="666">
          <cell r="F666">
            <v>661</v>
          </cell>
          <cell r="G666">
            <v>5.3639780489404654E-2</v>
          </cell>
          <cell r="H666">
            <v>5.32848708072855E-2</v>
          </cell>
          <cell r="I666">
            <v>5.305E-2</v>
          </cell>
          <cell r="L666">
            <v>5.305E-2</v>
          </cell>
          <cell r="M666">
            <v>1.0044208333333333</v>
          </cell>
          <cell r="N666">
            <v>5.0065829553800845E-2</v>
          </cell>
          <cell r="V666">
            <v>1</v>
          </cell>
        </row>
        <row r="667">
          <cell r="F667">
            <v>662</v>
          </cell>
          <cell r="G667">
            <v>5.3639780489404654E-2</v>
          </cell>
          <cell r="H667">
            <v>5.3284870807286389E-2</v>
          </cell>
          <cell r="I667">
            <v>5.305E-2</v>
          </cell>
          <cell r="L667">
            <v>5.305E-2</v>
          </cell>
          <cell r="M667">
            <v>1.0044208333333333</v>
          </cell>
          <cell r="N667">
            <v>4.9845471033938313E-2</v>
          </cell>
          <cell r="V667">
            <v>2</v>
          </cell>
        </row>
        <row r="668">
          <cell r="F668">
            <v>663</v>
          </cell>
          <cell r="G668">
            <v>5.3639780489404654E-2</v>
          </cell>
          <cell r="H668">
            <v>5.32848708072855E-2</v>
          </cell>
          <cell r="I668">
            <v>5.305E-2</v>
          </cell>
          <cell r="L668">
            <v>5.305E-2</v>
          </cell>
          <cell r="M668">
            <v>1.0044208333333333</v>
          </cell>
          <cell r="N668">
            <v>4.9626082394685141E-2</v>
          </cell>
          <cell r="V668">
            <v>3</v>
          </cell>
        </row>
        <row r="669">
          <cell r="F669">
            <v>664</v>
          </cell>
          <cell r="G669">
            <v>5.3639780489404654E-2</v>
          </cell>
          <cell r="H669">
            <v>5.32848708072855E-2</v>
          </cell>
          <cell r="I669">
            <v>5.305E-2</v>
          </cell>
          <cell r="L669">
            <v>5.305E-2</v>
          </cell>
          <cell r="M669">
            <v>1.0044208333333333</v>
          </cell>
          <cell r="N669">
            <v>4.9407659367232501E-2</v>
          </cell>
          <cell r="V669">
            <v>4</v>
          </cell>
        </row>
        <row r="670">
          <cell r="F670">
            <v>665</v>
          </cell>
          <cell r="G670">
            <v>5.3639780489404654E-2</v>
          </cell>
          <cell r="H670">
            <v>5.3284870807286389E-2</v>
          </cell>
          <cell r="I670">
            <v>5.305E-2</v>
          </cell>
          <cell r="L670">
            <v>5.305E-2</v>
          </cell>
          <cell r="M670">
            <v>1.0044208333333333</v>
          </cell>
          <cell r="N670">
            <v>4.919019770156019E-2</v>
          </cell>
          <cell r="V670">
            <v>5</v>
          </cell>
        </row>
        <row r="671">
          <cell r="F671">
            <v>666</v>
          </cell>
          <cell r="G671">
            <v>5.3639780489404654E-2</v>
          </cell>
          <cell r="H671">
            <v>5.3284870807286389E-2</v>
          </cell>
          <cell r="I671">
            <v>5.305E-2</v>
          </cell>
          <cell r="L671">
            <v>5.305E-2</v>
          </cell>
          <cell r="M671">
            <v>1.0044208333333333</v>
          </cell>
          <cell r="N671">
            <v>4.8973693166353936E-2</v>
          </cell>
          <cell r="V671">
            <v>0</v>
          </cell>
        </row>
        <row r="672">
          <cell r="F672">
            <v>667</v>
          </cell>
          <cell r="G672">
            <v>5.3639780489404654E-2</v>
          </cell>
          <cell r="H672">
            <v>5.3284870807286389E-2</v>
          </cell>
          <cell r="I672">
            <v>5.305E-2</v>
          </cell>
          <cell r="L672">
            <v>5.305E-2</v>
          </cell>
          <cell r="M672">
            <v>1.0044208333333333</v>
          </cell>
          <cell r="N672">
            <v>4.8758141548923072E-2</v>
          </cell>
          <cell r="V672">
            <v>1</v>
          </cell>
        </row>
        <row r="673">
          <cell r="F673">
            <v>668</v>
          </cell>
          <cell r="G673">
            <v>5.3639780489404654E-2</v>
          </cell>
          <cell r="H673">
            <v>5.3284870807286389E-2</v>
          </cell>
          <cell r="I673">
            <v>5.305E-2</v>
          </cell>
          <cell r="L673">
            <v>5.305E-2</v>
          </cell>
          <cell r="M673">
            <v>1.0044208333333333</v>
          </cell>
          <cell r="N673">
            <v>4.8543538655118568E-2</v>
          </cell>
          <cell r="V673">
            <v>2</v>
          </cell>
        </row>
        <row r="674">
          <cell r="F674">
            <v>669</v>
          </cell>
          <cell r="G674">
            <v>5.3639780489404654E-2</v>
          </cell>
          <cell r="H674">
            <v>5.3284870807286389E-2</v>
          </cell>
          <cell r="I674">
            <v>5.305E-2</v>
          </cell>
          <cell r="L674">
            <v>5.305E-2</v>
          </cell>
          <cell r="M674">
            <v>1.0044208333333333</v>
          </cell>
          <cell r="N674">
            <v>4.8329880309251422E-2</v>
          </cell>
          <cell r="V674">
            <v>3</v>
          </cell>
        </row>
        <row r="675">
          <cell r="F675">
            <v>670</v>
          </cell>
          <cell r="G675">
            <v>5.3639780489404654E-2</v>
          </cell>
          <cell r="H675">
            <v>5.3284870807286389E-2</v>
          </cell>
          <cell r="I675">
            <v>5.305E-2</v>
          </cell>
          <cell r="L675">
            <v>5.305E-2</v>
          </cell>
          <cell r="M675">
            <v>1.0044208333333333</v>
          </cell>
          <cell r="N675">
            <v>4.8117162354011395E-2</v>
          </cell>
          <cell r="V675">
            <v>4</v>
          </cell>
        </row>
        <row r="676">
          <cell r="F676">
            <v>671</v>
          </cell>
          <cell r="G676">
            <v>5.3639780489404654E-2</v>
          </cell>
          <cell r="H676">
            <v>5.32848708072855E-2</v>
          </cell>
          <cell r="I676">
            <v>5.305E-2</v>
          </cell>
          <cell r="L676">
            <v>5.305E-2</v>
          </cell>
          <cell r="M676">
            <v>1.0044208333333333</v>
          </cell>
          <cell r="N676">
            <v>4.7905380650386145E-2</v>
          </cell>
          <cell r="V676">
            <v>5</v>
          </cell>
        </row>
        <row r="677">
          <cell r="F677">
            <v>672</v>
          </cell>
          <cell r="G677">
            <v>5.3639780489404654E-2</v>
          </cell>
          <cell r="H677">
            <v>5.3284870807286389E-2</v>
          </cell>
          <cell r="I677">
            <v>5.305E-2</v>
          </cell>
          <cell r="L677">
            <v>5.305E-2</v>
          </cell>
          <cell r="M677">
            <v>1.0044208333333333</v>
          </cell>
          <cell r="N677">
            <v>4.7694531077580676E-2</v>
          </cell>
          <cell r="V677">
            <v>0</v>
          </cell>
        </row>
        <row r="678">
          <cell r="F678">
            <v>673</v>
          </cell>
          <cell r="G678">
            <v>5.3639780489404654E-2</v>
          </cell>
          <cell r="H678">
            <v>5.3284870807286389E-2</v>
          </cell>
          <cell r="I678">
            <v>5.305E-2</v>
          </cell>
          <cell r="L678">
            <v>5.305E-2</v>
          </cell>
          <cell r="M678">
            <v>1.0044208333333333</v>
          </cell>
          <cell r="N678">
            <v>4.748460953293715E-2</v>
          </cell>
          <cell r="V678">
            <v>1</v>
          </cell>
        </row>
        <row r="679">
          <cell r="F679">
            <v>674</v>
          </cell>
          <cell r="G679">
            <v>5.3639780489404654E-2</v>
          </cell>
          <cell r="H679">
            <v>5.3284870807286389E-2</v>
          </cell>
          <cell r="I679">
            <v>5.305E-2</v>
          </cell>
          <cell r="L679">
            <v>5.305E-2</v>
          </cell>
          <cell r="M679">
            <v>1.0044208333333333</v>
          </cell>
          <cell r="N679">
            <v>4.7275611931855074E-2</v>
          </cell>
          <cell r="V679">
            <v>2</v>
          </cell>
        </row>
        <row r="680">
          <cell r="F680">
            <v>675</v>
          </cell>
          <cell r="G680">
            <v>5.3639780489404654E-2</v>
          </cell>
          <cell r="H680">
            <v>5.32848708072855E-2</v>
          </cell>
          <cell r="I680">
            <v>5.305E-2</v>
          </cell>
          <cell r="L680">
            <v>5.305E-2</v>
          </cell>
          <cell r="M680">
            <v>1.0044208333333333</v>
          </cell>
          <cell r="N680">
            <v>4.7067534207711814E-2</v>
          </cell>
          <cell r="V680">
            <v>3</v>
          </cell>
        </row>
        <row r="681">
          <cell r="F681">
            <v>676</v>
          </cell>
          <cell r="G681">
            <v>5.3639780489404654E-2</v>
          </cell>
          <cell r="H681">
            <v>5.32848708072855E-2</v>
          </cell>
          <cell r="I681">
            <v>5.305E-2</v>
          </cell>
          <cell r="L681">
            <v>5.305E-2</v>
          </cell>
          <cell r="M681">
            <v>1.0044208333333333</v>
          </cell>
          <cell r="N681">
            <v>4.6860372311783471E-2</v>
          </cell>
          <cell r="V681">
            <v>4</v>
          </cell>
        </row>
        <row r="682">
          <cell r="F682">
            <v>677</v>
          </cell>
          <cell r="G682">
            <v>5.3639780489404654E-2</v>
          </cell>
          <cell r="H682">
            <v>5.3284870807286389E-2</v>
          </cell>
          <cell r="I682">
            <v>5.305E-2</v>
          </cell>
          <cell r="L682">
            <v>5.305E-2</v>
          </cell>
          <cell r="M682">
            <v>1.0044208333333333</v>
          </cell>
          <cell r="N682">
            <v>4.6654122213166102E-2</v>
          </cell>
          <cell r="V682">
            <v>5</v>
          </cell>
        </row>
        <row r="683">
          <cell r="F683">
            <v>678</v>
          </cell>
          <cell r="G683">
            <v>5.3639780489404654E-2</v>
          </cell>
          <cell r="H683">
            <v>5.3284870807286389E-2</v>
          </cell>
          <cell r="I683">
            <v>5.305E-2</v>
          </cell>
          <cell r="L683">
            <v>5.305E-2</v>
          </cell>
          <cell r="M683">
            <v>1.0044208333333333</v>
          </cell>
          <cell r="N683">
            <v>4.6448779898697279E-2</v>
          </cell>
          <cell r="V683">
            <v>0</v>
          </cell>
        </row>
        <row r="684">
          <cell r="F684">
            <v>679</v>
          </cell>
          <cell r="G684">
            <v>5.3639780489404654E-2</v>
          </cell>
          <cell r="H684">
            <v>5.32848708072855E-2</v>
          </cell>
          <cell r="I684">
            <v>5.305E-2</v>
          </cell>
          <cell r="L684">
            <v>5.305E-2</v>
          </cell>
          <cell r="M684">
            <v>1.0044208333333333</v>
          </cell>
          <cell r="N684">
            <v>4.6244341372878014E-2</v>
          </cell>
          <cell r="V684">
            <v>1</v>
          </cell>
        </row>
        <row r="685">
          <cell r="F685">
            <v>680</v>
          </cell>
          <cell r="G685">
            <v>5.3639780489404654E-2</v>
          </cell>
          <cell r="H685">
            <v>5.32848708072855E-2</v>
          </cell>
          <cell r="I685">
            <v>5.305E-2</v>
          </cell>
          <cell r="L685">
            <v>5.305E-2</v>
          </cell>
          <cell r="M685">
            <v>1.0044208333333333</v>
          </cell>
          <cell r="N685">
            <v>4.6040802657795012E-2</v>
          </cell>
          <cell r="V685">
            <v>2</v>
          </cell>
        </row>
        <row r="686">
          <cell r="F686">
            <v>681</v>
          </cell>
          <cell r="G686">
            <v>5.3639780489404654E-2</v>
          </cell>
          <cell r="H686">
            <v>5.32848708072855E-2</v>
          </cell>
          <cell r="I686">
            <v>5.305E-2</v>
          </cell>
          <cell r="L686">
            <v>5.305E-2</v>
          </cell>
          <cell r="M686">
            <v>1.0044208333333333</v>
          </cell>
          <cell r="N686">
            <v>4.5838159793043266E-2</v>
          </cell>
          <cell r="V686">
            <v>3</v>
          </cell>
        </row>
        <row r="687">
          <cell r="F687">
            <v>682</v>
          </cell>
          <cell r="G687">
            <v>5.3639780489404654E-2</v>
          </cell>
          <cell r="H687">
            <v>5.32848708072855E-2</v>
          </cell>
          <cell r="I687">
            <v>5.305E-2</v>
          </cell>
          <cell r="L687">
            <v>5.305E-2</v>
          </cell>
          <cell r="M687">
            <v>1.0044208333333333</v>
          </cell>
          <cell r="N687">
            <v>4.5636408835649005E-2</v>
          </cell>
          <cell r="V687">
            <v>4</v>
          </cell>
        </row>
        <row r="688">
          <cell r="F688">
            <v>683</v>
          </cell>
          <cell r="G688">
            <v>5.3639780489404654E-2</v>
          </cell>
          <cell r="H688">
            <v>5.3284870807286389E-2</v>
          </cell>
          <cell r="I688">
            <v>5.305E-2</v>
          </cell>
          <cell r="L688">
            <v>5.305E-2</v>
          </cell>
          <cell r="M688">
            <v>1.0044208333333333</v>
          </cell>
          <cell r="N688">
            <v>4.5435545859992953E-2</v>
          </cell>
          <cell r="V688">
            <v>5</v>
          </cell>
        </row>
        <row r="689">
          <cell r="F689">
            <v>684</v>
          </cell>
          <cell r="G689">
            <v>5.3639780489404654E-2</v>
          </cell>
          <cell r="H689">
            <v>5.3284870807286389E-2</v>
          </cell>
          <cell r="I689">
            <v>5.305E-2</v>
          </cell>
          <cell r="L689">
            <v>5.305E-2</v>
          </cell>
          <cell r="M689">
            <v>1.0044208333333333</v>
          </cell>
          <cell r="N689">
            <v>4.5235566957733973E-2</v>
          </cell>
          <cell r="V689">
            <v>0</v>
          </cell>
        </row>
        <row r="690">
          <cell r="F690">
            <v>685</v>
          </cell>
          <cell r="G690">
            <v>5.3639780489404654E-2</v>
          </cell>
          <cell r="H690">
            <v>5.3284870807286389E-2</v>
          </cell>
          <cell r="I690">
            <v>5.305E-2</v>
          </cell>
          <cell r="L690">
            <v>5.305E-2</v>
          </cell>
          <cell r="M690">
            <v>1.0044208333333333</v>
          </cell>
          <cell r="N690">
            <v>4.5036468237732996E-2</v>
          </cell>
          <cell r="V690">
            <v>1</v>
          </cell>
        </row>
        <row r="691">
          <cell r="F691">
            <v>686</v>
          </cell>
          <cell r="G691">
            <v>5.363978048940421E-2</v>
          </cell>
          <cell r="H691">
            <v>5.3284870807286389E-2</v>
          </cell>
          <cell r="I691">
            <v>5.305E-2</v>
          </cell>
          <cell r="L691">
            <v>5.305E-2</v>
          </cell>
          <cell r="M691">
            <v>1.0044208333333333</v>
          </cell>
          <cell r="N691">
            <v>4.483824582597732E-2</v>
          </cell>
          <cell r="V691">
            <v>2</v>
          </cell>
        </row>
        <row r="692">
          <cell r="F692">
            <v>687</v>
          </cell>
          <cell r="G692">
            <v>5.363978048940421E-2</v>
          </cell>
          <cell r="H692">
            <v>5.32848708072855E-2</v>
          </cell>
          <cell r="I692">
            <v>5.305E-2</v>
          </cell>
          <cell r="L692">
            <v>5.305E-2</v>
          </cell>
          <cell r="M692">
            <v>1.0044208333333333</v>
          </cell>
          <cell r="N692">
            <v>4.464089586550523E-2</v>
          </cell>
          <cell r="V692">
            <v>3</v>
          </cell>
        </row>
        <row r="693">
          <cell r="F693">
            <v>688</v>
          </cell>
          <cell r="G693">
            <v>5.363978048940421E-2</v>
          </cell>
          <cell r="H693">
            <v>5.32848708072855E-2</v>
          </cell>
          <cell r="I693">
            <v>5.305E-2</v>
          </cell>
          <cell r="L693">
            <v>5.305E-2</v>
          </cell>
          <cell r="M693">
            <v>1.0044208333333333</v>
          </cell>
          <cell r="N693">
            <v>4.4444414516330952E-2</v>
          </cell>
          <cell r="V693">
            <v>4</v>
          </cell>
        </row>
        <row r="694">
          <cell r="F694">
            <v>689</v>
          </cell>
          <cell r="G694">
            <v>5.3639780489404654E-2</v>
          </cell>
          <cell r="H694">
            <v>5.32848708072855E-2</v>
          </cell>
          <cell r="I694">
            <v>5.305E-2</v>
          </cell>
          <cell r="L694">
            <v>5.305E-2</v>
          </cell>
          <cell r="M694">
            <v>1.0044208333333333</v>
          </cell>
          <cell r="N694">
            <v>4.4248797955369921E-2</v>
          </cell>
          <cell r="V694">
            <v>5</v>
          </cell>
        </row>
        <row r="695">
          <cell r="F695">
            <v>690</v>
          </cell>
          <cell r="G695">
            <v>5.3639780489404654E-2</v>
          </cell>
          <cell r="H695">
            <v>5.32848708072855E-2</v>
          </cell>
          <cell r="I695">
            <v>5.305E-2</v>
          </cell>
          <cell r="L695">
            <v>5.305E-2</v>
          </cell>
          <cell r="M695">
            <v>1.0044208333333333</v>
          </cell>
          <cell r="N695">
            <v>4.4054042376364413E-2</v>
          </cell>
          <cell r="V695">
            <v>0</v>
          </cell>
        </row>
        <row r="696">
          <cell r="F696">
            <v>691</v>
          </cell>
          <cell r="G696">
            <v>5.3639780489404654E-2</v>
          </cell>
          <cell r="H696">
            <v>5.3284870807286389E-2</v>
          </cell>
          <cell r="I696">
            <v>5.305E-2</v>
          </cell>
          <cell r="L696">
            <v>5.305E-2</v>
          </cell>
          <cell r="M696">
            <v>1.0044208333333333</v>
          </cell>
          <cell r="N696">
            <v>4.3860143989809468E-2</v>
          </cell>
          <cell r="V696">
            <v>1</v>
          </cell>
        </row>
        <row r="697">
          <cell r="F697">
            <v>692</v>
          </cell>
          <cell r="G697">
            <v>5.3639780489404654E-2</v>
          </cell>
          <cell r="H697">
            <v>5.3284870807286389E-2</v>
          </cell>
          <cell r="I697">
            <v>5.305E-2</v>
          </cell>
          <cell r="L697">
            <v>5.305E-2</v>
          </cell>
          <cell r="M697">
            <v>1.0044208333333333</v>
          </cell>
          <cell r="N697">
            <v>4.3667099022879158E-2</v>
          </cell>
          <cell r="V697">
            <v>2</v>
          </cell>
        </row>
        <row r="698">
          <cell r="F698">
            <v>693</v>
          </cell>
          <cell r="G698">
            <v>5.363978048940421E-2</v>
          </cell>
          <cell r="H698">
            <v>5.3284870807286389E-2</v>
          </cell>
          <cell r="I698">
            <v>5.305E-2</v>
          </cell>
          <cell r="L698">
            <v>5.305E-2</v>
          </cell>
          <cell r="M698">
            <v>1.0044208333333333</v>
          </cell>
          <cell r="N698">
            <v>4.3474903719353183E-2</v>
          </cell>
          <cell r="V698">
            <v>3</v>
          </cell>
        </row>
        <row r="699">
          <cell r="F699">
            <v>694</v>
          </cell>
          <cell r="G699">
            <v>5.3639780489404654E-2</v>
          </cell>
          <cell r="H699">
            <v>5.3284870807286389E-2</v>
          </cell>
          <cell r="I699">
            <v>5.305E-2</v>
          </cell>
          <cell r="L699">
            <v>5.305E-2</v>
          </cell>
          <cell r="M699">
            <v>1.0044208333333333</v>
          </cell>
          <cell r="N699">
            <v>4.3283554339543784E-2</v>
          </cell>
          <cell r="V699">
            <v>4</v>
          </cell>
        </row>
        <row r="700">
          <cell r="F700">
            <v>695</v>
          </cell>
          <cell r="G700">
            <v>5.3639780489404654E-2</v>
          </cell>
          <cell r="H700">
            <v>5.32848708072855E-2</v>
          </cell>
          <cell r="I700">
            <v>5.305E-2</v>
          </cell>
          <cell r="L700">
            <v>5.305E-2</v>
          </cell>
          <cell r="M700">
            <v>1.0044208333333333</v>
          </cell>
          <cell r="N700">
            <v>4.3093047160222962E-2</v>
          </cell>
          <cell r="V700">
            <v>5</v>
          </cell>
        </row>
        <row r="701">
          <cell r="F701">
            <v>696</v>
          </cell>
          <cell r="G701">
            <v>5.3639780489404654E-2</v>
          </cell>
          <cell r="H701">
            <v>5.32848708072855E-2</v>
          </cell>
          <cell r="I701">
            <v>5.305E-2</v>
          </cell>
          <cell r="L701">
            <v>5.305E-2</v>
          </cell>
          <cell r="M701">
            <v>1.0044208333333333</v>
          </cell>
          <cell r="N701">
            <v>4.2903378474550058E-2</v>
          </cell>
          <cell r="V701">
            <v>0</v>
          </cell>
        </row>
        <row r="702">
          <cell r="F702">
            <v>697</v>
          </cell>
          <cell r="G702">
            <v>5.3639780489404654E-2</v>
          </cell>
          <cell r="H702">
            <v>5.32848708072855E-2</v>
          </cell>
          <cell r="I702">
            <v>5.305E-2</v>
          </cell>
          <cell r="L702">
            <v>5.305E-2</v>
          </cell>
          <cell r="M702">
            <v>1.0044208333333333</v>
          </cell>
          <cell r="N702">
            <v>4.2714544591999595E-2</v>
          </cell>
          <cell r="V702">
            <v>1</v>
          </cell>
        </row>
        <row r="703">
          <cell r="F703">
            <v>698</v>
          </cell>
          <cell r="G703">
            <v>5.3639780489404654E-2</v>
          </cell>
          <cell r="H703">
            <v>5.3284870807286389E-2</v>
          </cell>
          <cell r="I703">
            <v>5.305E-2</v>
          </cell>
          <cell r="L703">
            <v>5.305E-2</v>
          </cell>
          <cell r="M703">
            <v>1.0044208333333333</v>
          </cell>
          <cell r="N703">
            <v>4.2526541838289494E-2</v>
          </cell>
          <cell r="V703">
            <v>2</v>
          </cell>
        </row>
        <row r="704">
          <cell r="F704">
            <v>699</v>
          </cell>
          <cell r="G704">
            <v>5.3639780489404654E-2</v>
          </cell>
          <cell r="H704">
            <v>5.3284870807286389E-2</v>
          </cell>
          <cell r="I704">
            <v>5.305E-2</v>
          </cell>
          <cell r="L704">
            <v>5.305E-2</v>
          </cell>
          <cell r="M704">
            <v>1.0044208333333333</v>
          </cell>
          <cell r="N704">
            <v>4.2339366555309565E-2</v>
          </cell>
          <cell r="V704">
            <v>3</v>
          </cell>
        </row>
        <row r="705">
          <cell r="F705">
            <v>700</v>
          </cell>
          <cell r="G705">
            <v>5.363978048940421E-2</v>
          </cell>
          <cell r="H705">
            <v>5.3284870807286389E-2</v>
          </cell>
          <cell r="I705">
            <v>5.305E-2</v>
          </cell>
          <cell r="L705">
            <v>5.305E-2</v>
          </cell>
          <cell r="M705">
            <v>1.0044208333333333</v>
          </cell>
          <cell r="N705">
            <v>4.2153015101050337E-2</v>
          </cell>
          <cell r="V705">
            <v>4</v>
          </cell>
        </row>
        <row r="706">
          <cell r="F706">
            <v>701</v>
          </cell>
          <cell r="G706">
            <v>5.363978048940421E-2</v>
          </cell>
          <cell r="H706">
            <v>5.32848708072855E-2</v>
          </cell>
          <cell r="I706">
            <v>5.305E-2</v>
          </cell>
          <cell r="L706">
            <v>5.305E-2</v>
          </cell>
          <cell r="M706">
            <v>1.0044208333333333</v>
          </cell>
          <cell r="N706">
            <v>4.1967483849532194E-2</v>
          </cell>
          <cell r="V706">
            <v>5</v>
          </cell>
        </row>
        <row r="707">
          <cell r="F707">
            <v>702</v>
          </cell>
          <cell r="G707">
            <v>5.3639780489403766E-2</v>
          </cell>
          <cell r="H707">
            <v>5.32848708072855E-2</v>
          </cell>
          <cell r="I707">
            <v>5.305E-2</v>
          </cell>
          <cell r="L707">
            <v>5.305E-2</v>
          </cell>
          <cell r="M707">
            <v>1.0044208333333333</v>
          </cell>
          <cell r="N707">
            <v>4.1782769190734821E-2</v>
          </cell>
          <cell r="V707">
            <v>0</v>
          </cell>
        </row>
        <row r="708">
          <cell r="F708">
            <v>703</v>
          </cell>
          <cell r="G708">
            <v>5.363978048940421E-2</v>
          </cell>
          <cell r="H708">
            <v>5.32848708072855E-2</v>
          </cell>
          <cell r="I708">
            <v>5.305E-2</v>
          </cell>
          <cell r="L708">
            <v>5.305E-2</v>
          </cell>
          <cell r="M708">
            <v>1.0044208333333333</v>
          </cell>
          <cell r="N708">
            <v>4.1598867530526953E-2</v>
          </cell>
          <cell r="V708">
            <v>1</v>
          </cell>
        </row>
        <row r="709">
          <cell r="F709">
            <v>704</v>
          </cell>
          <cell r="G709">
            <v>5.3639780489404654E-2</v>
          </cell>
          <cell r="H709">
            <v>5.32848708072855E-2</v>
          </cell>
          <cell r="I709">
            <v>5.305E-2</v>
          </cell>
          <cell r="L709">
            <v>5.305E-2</v>
          </cell>
          <cell r="M709">
            <v>1.0044208333333333</v>
          </cell>
          <cell r="N709">
            <v>4.1415775290596445E-2</v>
          </cell>
          <cell r="V709">
            <v>2</v>
          </cell>
        </row>
        <row r="710">
          <cell r="F710">
            <v>705</v>
          </cell>
          <cell r="G710">
            <v>5.3639780489404654E-2</v>
          </cell>
          <cell r="H710">
            <v>5.32848708072855E-2</v>
          </cell>
          <cell r="I710">
            <v>5.305E-2</v>
          </cell>
          <cell r="L710">
            <v>5.305E-2</v>
          </cell>
          <cell r="M710">
            <v>1.0044208333333333</v>
          </cell>
          <cell r="N710">
            <v>4.1233488908380647E-2</v>
          </cell>
          <cell r="V710">
            <v>3</v>
          </cell>
        </row>
        <row r="711">
          <cell r="F711">
            <v>706</v>
          </cell>
          <cell r="G711">
            <v>5.3639780489404654E-2</v>
          </cell>
          <cell r="H711">
            <v>5.32848708072855E-2</v>
          </cell>
          <cell r="I711">
            <v>5.305E-2</v>
          </cell>
          <cell r="L711">
            <v>5.305E-2</v>
          </cell>
          <cell r="M711">
            <v>1.0044208333333333</v>
          </cell>
          <cell r="N711">
            <v>4.1052004836997093E-2</v>
          </cell>
          <cell r="V711">
            <v>4</v>
          </cell>
        </row>
        <row r="712">
          <cell r="F712">
            <v>707</v>
          </cell>
          <cell r="G712">
            <v>5.3639780489404654E-2</v>
          </cell>
          <cell r="H712">
            <v>5.3284870807286389E-2</v>
          </cell>
          <cell r="I712">
            <v>5.305E-2</v>
          </cell>
          <cell r="L712">
            <v>5.305E-2</v>
          </cell>
          <cell r="M712">
            <v>1.0044208333333333</v>
          </cell>
          <cell r="N712">
            <v>4.0871319545174471E-2</v>
          </cell>
          <cell r="V712">
            <v>5</v>
          </cell>
        </row>
        <row r="713">
          <cell r="F713">
            <v>708</v>
          </cell>
          <cell r="G713">
            <v>5.3639780489405098E-2</v>
          </cell>
          <cell r="H713">
            <v>5.3284870807286389E-2</v>
          </cell>
          <cell r="I713">
            <v>5.305E-2</v>
          </cell>
          <cell r="L713">
            <v>5.305E-2</v>
          </cell>
          <cell r="M713">
            <v>1.0044208333333333</v>
          </cell>
          <cell r="N713">
            <v>4.0691429517183922E-2</v>
          </cell>
          <cell r="V713">
            <v>0</v>
          </cell>
        </row>
        <row r="714">
          <cell r="F714">
            <v>709</v>
          </cell>
          <cell r="G714">
            <v>5.3639780489405098E-2</v>
          </cell>
          <cell r="H714">
            <v>5.3284870807286389E-2</v>
          </cell>
          <cell r="I714">
            <v>5.305E-2</v>
          </cell>
          <cell r="L714">
            <v>5.305E-2</v>
          </cell>
          <cell r="M714">
            <v>1.0044208333333333</v>
          </cell>
          <cell r="N714">
            <v>4.0512331252770629E-2</v>
          </cell>
          <cell r="V714">
            <v>1</v>
          </cell>
        </row>
        <row r="715">
          <cell r="F715">
            <v>710</v>
          </cell>
          <cell r="G715">
            <v>5.3639780489404654E-2</v>
          </cell>
          <cell r="H715">
            <v>5.32848708072855E-2</v>
          </cell>
          <cell r="I715">
            <v>5.305E-2</v>
          </cell>
          <cell r="L715">
            <v>5.305E-2</v>
          </cell>
          <cell r="M715">
            <v>1.0044208333333333</v>
          </cell>
          <cell r="N715">
            <v>4.0334021267085719E-2</v>
          </cell>
          <cell r="V715">
            <v>2</v>
          </cell>
        </row>
        <row r="716">
          <cell r="F716">
            <v>711</v>
          </cell>
          <cell r="G716">
            <v>5.3639780489404654E-2</v>
          </cell>
          <cell r="H716">
            <v>5.3284870807286389E-2</v>
          </cell>
          <cell r="I716">
            <v>5.305E-2</v>
          </cell>
          <cell r="L716">
            <v>5.305E-2</v>
          </cell>
          <cell r="M716">
            <v>1.0044208333333333</v>
          </cell>
          <cell r="N716">
            <v>4.0156496090618443E-2</v>
          </cell>
          <cell r="V716">
            <v>3</v>
          </cell>
        </row>
        <row r="717">
          <cell r="F717">
            <v>712</v>
          </cell>
          <cell r="G717">
            <v>5.3639780489404654E-2</v>
          </cell>
          <cell r="H717">
            <v>5.3284870807286389E-2</v>
          </cell>
          <cell r="I717">
            <v>5.305E-2</v>
          </cell>
          <cell r="L717">
            <v>5.305E-2</v>
          </cell>
          <cell r="M717">
            <v>1.0044208333333333</v>
          </cell>
          <cell r="N717">
            <v>3.9979752269128671E-2</v>
          </cell>
          <cell r="V717">
            <v>4</v>
          </cell>
        </row>
        <row r="718">
          <cell r="F718">
            <v>713</v>
          </cell>
          <cell r="G718">
            <v>5.3639780489404654E-2</v>
          </cell>
          <cell r="H718">
            <v>5.3284870807286389E-2</v>
          </cell>
          <cell r="I718">
            <v>5.305E-2</v>
          </cell>
          <cell r="L718">
            <v>5.305E-2</v>
          </cell>
          <cell r="M718">
            <v>1.0044208333333333</v>
          </cell>
          <cell r="N718">
            <v>3.9803786363579681E-2</v>
          </cell>
          <cell r="V718">
            <v>5</v>
          </cell>
        </row>
        <row r="719">
          <cell r="F719">
            <v>714</v>
          </cell>
          <cell r="G719">
            <v>5.3639780489404654E-2</v>
          </cell>
          <cell r="H719">
            <v>5.32848708072855E-2</v>
          </cell>
          <cell r="I719">
            <v>5.305E-2</v>
          </cell>
          <cell r="L719">
            <v>5.305E-2</v>
          </cell>
          <cell r="M719">
            <v>1.0044208333333333</v>
          </cell>
          <cell r="N719">
            <v>3.962859495007124E-2</v>
          </cell>
          <cell r="V719">
            <v>0</v>
          </cell>
        </row>
        <row r="720">
          <cell r="F720">
            <v>715</v>
          </cell>
          <cell r="G720">
            <v>5.3639780489404654E-2</v>
          </cell>
          <cell r="H720">
            <v>5.32848708072855E-2</v>
          </cell>
          <cell r="I720">
            <v>5.305E-2</v>
          </cell>
          <cell r="L720">
            <v>5.305E-2</v>
          </cell>
          <cell r="M720">
            <v>1.0044208333333333</v>
          </cell>
          <cell r="N720">
            <v>3.9454174619772991E-2</v>
          </cell>
          <cell r="V720">
            <v>1</v>
          </cell>
        </row>
        <row r="721">
          <cell r="F721">
            <v>716</v>
          </cell>
          <cell r="G721">
            <v>5.3639780489404654E-2</v>
          </cell>
          <cell r="H721">
            <v>5.3284870807286389E-2</v>
          </cell>
          <cell r="I721">
            <v>5.305E-2</v>
          </cell>
          <cell r="L721">
            <v>5.305E-2</v>
          </cell>
          <cell r="M721">
            <v>1.0044208333333333</v>
          </cell>
          <cell r="N721">
            <v>3.9280521978858125E-2</v>
          </cell>
          <cell r="V721">
            <v>2</v>
          </cell>
        </row>
        <row r="722">
          <cell r="F722">
            <v>717</v>
          </cell>
          <cell r="G722">
            <v>5.3639780489404654E-2</v>
          </cell>
          <cell r="H722">
            <v>5.3284870807286389E-2</v>
          </cell>
          <cell r="I722">
            <v>5.305E-2</v>
          </cell>
          <cell r="L722">
            <v>5.305E-2</v>
          </cell>
          <cell r="M722">
            <v>1.0044208333333333</v>
          </cell>
          <cell r="N722">
            <v>3.9107633648437327E-2</v>
          </cell>
          <cell r="V722">
            <v>3</v>
          </cell>
        </row>
        <row r="723">
          <cell r="F723">
            <v>718</v>
          </cell>
          <cell r="G723">
            <v>5.3639780489404654E-2</v>
          </cell>
          <cell r="H723">
            <v>5.3284870807286389E-2</v>
          </cell>
          <cell r="I723">
            <v>5.305E-2</v>
          </cell>
          <cell r="L723">
            <v>5.305E-2</v>
          </cell>
          <cell r="M723">
            <v>1.0044208333333333</v>
          </cell>
          <cell r="N723">
            <v>3.8935506264493047E-2</v>
          </cell>
          <cell r="V723">
            <v>4</v>
          </cell>
        </row>
        <row r="724">
          <cell r="F724">
            <v>719</v>
          </cell>
          <cell r="G724">
            <v>5.363978048940421E-2</v>
          </cell>
          <cell r="H724">
            <v>5.32848708072855E-2</v>
          </cell>
          <cell r="I724">
            <v>5.305E-2</v>
          </cell>
          <cell r="L724">
            <v>5.305E-2</v>
          </cell>
          <cell r="M724">
            <v>1.0044208333333333</v>
          </cell>
          <cell r="N724">
            <v>3.8764136477814043E-2</v>
          </cell>
          <cell r="V724">
            <v>5</v>
          </cell>
        </row>
        <row r="725">
          <cell r="F725">
            <v>720</v>
          </cell>
          <cell r="G725">
            <v>5.363978048940421E-2</v>
          </cell>
          <cell r="H725">
            <v>5.32848708072855E-2</v>
          </cell>
          <cell r="I725">
            <v>5.305E-2</v>
          </cell>
          <cell r="L725">
            <v>5.305E-2</v>
          </cell>
          <cell r="M725">
            <v>1.0044208333333333</v>
          </cell>
          <cell r="N725">
            <v>3.8593520953930212E-2</v>
          </cell>
          <cell r="V725">
            <v>0</v>
          </cell>
        </row>
        <row r="726">
          <cell r="F726">
            <v>721</v>
          </cell>
          <cell r="G726">
            <v>5.363978048940421E-2</v>
          </cell>
          <cell r="H726">
            <v>5.32848708072855E-2</v>
          </cell>
          <cell r="I726">
            <v>5.305E-2</v>
          </cell>
          <cell r="L726">
            <v>5.305E-2</v>
          </cell>
          <cell r="M726">
            <v>1.0044208333333333</v>
          </cell>
          <cell r="N726">
            <v>3.8423656373047697E-2</v>
          </cell>
          <cell r="V726">
            <v>1</v>
          </cell>
        </row>
        <row r="727">
          <cell r="F727">
            <v>722</v>
          </cell>
          <cell r="G727">
            <v>5.3639780489404654E-2</v>
          </cell>
          <cell r="H727">
            <v>5.32848708072855E-2</v>
          </cell>
          <cell r="I727">
            <v>5.305E-2</v>
          </cell>
          <cell r="L727">
            <v>5.305E-2</v>
          </cell>
          <cell r="M727">
            <v>1.0044208333333333</v>
          </cell>
          <cell r="N727">
            <v>3.8254539429984309E-2</v>
          </cell>
          <cell r="V727">
            <v>2</v>
          </cell>
        </row>
        <row r="728">
          <cell r="F728">
            <v>723</v>
          </cell>
          <cell r="G728">
            <v>5.3639780489404654E-2</v>
          </cell>
          <cell r="H728">
            <v>5.32848708072855E-2</v>
          </cell>
          <cell r="I728">
            <v>5.305E-2</v>
          </cell>
          <cell r="L728">
            <v>5.305E-2</v>
          </cell>
          <cell r="M728">
            <v>1.0044208333333333</v>
          </cell>
          <cell r="N728">
            <v>3.8086166834105206E-2</v>
          </cell>
          <cell r="V728">
            <v>3</v>
          </cell>
        </row>
        <row r="729">
          <cell r="F729">
            <v>724</v>
          </cell>
          <cell r="G729">
            <v>5.3639780489404654E-2</v>
          </cell>
          <cell r="H729">
            <v>5.32848708072855E-2</v>
          </cell>
          <cell r="I729">
            <v>5.305E-2</v>
          </cell>
          <cell r="L729">
            <v>5.305E-2</v>
          </cell>
          <cell r="M729">
            <v>1.0044208333333333</v>
          </cell>
          <cell r="N729">
            <v>3.7918535309258858E-2</v>
          </cell>
          <cell r="V729">
            <v>4</v>
          </cell>
        </row>
        <row r="730">
          <cell r="F730">
            <v>725</v>
          </cell>
          <cell r="G730">
            <v>5.3639780489405098E-2</v>
          </cell>
          <cell r="H730">
            <v>5.32848708072855E-2</v>
          </cell>
          <cell r="I730">
            <v>5.305E-2</v>
          </cell>
          <cell r="L730">
            <v>5.305E-2</v>
          </cell>
          <cell r="M730">
            <v>1.0044208333333333</v>
          </cell>
          <cell r="N730">
            <v>3.7751641593713317E-2</v>
          </cell>
          <cell r="V730">
            <v>5</v>
          </cell>
        </row>
        <row r="731">
          <cell r="F731">
            <v>726</v>
          </cell>
          <cell r="G731">
            <v>5.3639780489405098E-2</v>
          </cell>
          <cell r="H731">
            <v>5.3284870807286389E-2</v>
          </cell>
          <cell r="I731">
            <v>5.305E-2</v>
          </cell>
          <cell r="L731">
            <v>5.305E-2</v>
          </cell>
          <cell r="M731">
            <v>1.0044208333333333</v>
          </cell>
          <cell r="N731">
            <v>3.7585482440092743E-2</v>
          </cell>
          <cell r="V731">
            <v>0</v>
          </cell>
        </row>
        <row r="732">
          <cell r="F732">
            <v>727</v>
          </cell>
          <cell r="G732">
            <v>5.3639780489405098E-2</v>
          </cell>
          <cell r="H732">
            <v>5.3284870807286389E-2</v>
          </cell>
          <cell r="I732">
            <v>5.305E-2</v>
          </cell>
          <cell r="L732">
            <v>5.305E-2</v>
          </cell>
          <cell r="M732">
            <v>1.0044208333333333</v>
          </cell>
          <cell r="N732">
            <v>3.7420054615314211E-2</v>
          </cell>
          <cell r="V732">
            <v>1</v>
          </cell>
        </row>
        <row r="733">
          <cell r="F733">
            <v>728</v>
          </cell>
          <cell r="G733">
            <v>5.3639780489405098E-2</v>
          </cell>
          <cell r="H733">
            <v>5.3284870807286389E-2</v>
          </cell>
          <cell r="I733">
            <v>5.305E-2</v>
          </cell>
          <cell r="L733">
            <v>5.305E-2</v>
          </cell>
          <cell r="M733">
            <v>1.0044208333333333</v>
          </cell>
          <cell r="N733">
            <v>3.7255354900524805E-2</v>
          </cell>
          <cell r="V733">
            <v>2</v>
          </cell>
        </row>
        <row r="734">
          <cell r="F734">
            <v>729</v>
          </cell>
          <cell r="G734">
            <v>5.3639780489405098E-2</v>
          </cell>
          <cell r="H734">
            <v>5.3284870807286389E-2</v>
          </cell>
          <cell r="I734">
            <v>5.305E-2</v>
          </cell>
          <cell r="L734">
            <v>5.305E-2</v>
          </cell>
          <cell r="M734">
            <v>1.0044208333333333</v>
          </cell>
          <cell r="N734">
            <v>3.7091380091039003E-2</v>
          </cell>
          <cell r="V734">
            <v>3</v>
          </cell>
        </row>
        <row r="735">
          <cell r="F735">
            <v>730</v>
          </cell>
          <cell r="G735">
            <v>5.3639780489405098E-2</v>
          </cell>
          <cell r="H735">
            <v>5.3284870807286389E-2</v>
          </cell>
          <cell r="I735">
            <v>5.305E-2</v>
          </cell>
          <cell r="L735">
            <v>5.305E-2</v>
          </cell>
          <cell r="M735">
            <v>1.0044208333333333</v>
          </cell>
          <cell r="N735">
            <v>3.6928126996276296E-2</v>
          </cell>
          <cell r="V735">
            <v>4</v>
          </cell>
        </row>
        <row r="736">
          <cell r="F736">
            <v>731</v>
          </cell>
          <cell r="G736">
            <v>5.3639780489405098E-2</v>
          </cell>
          <cell r="H736">
            <v>5.3284870807286389E-2</v>
          </cell>
          <cell r="I736">
            <v>5.305E-2</v>
          </cell>
          <cell r="L736">
            <v>5.305E-2</v>
          </cell>
          <cell r="M736">
            <v>1.0044208333333333</v>
          </cell>
          <cell r="N736">
            <v>3.6765592439699124E-2</v>
          </cell>
          <cell r="V736">
            <v>5</v>
          </cell>
        </row>
        <row r="737">
          <cell r="F737">
            <v>732</v>
          </cell>
          <cell r="G737">
            <v>5.3639780489404654E-2</v>
          </cell>
          <cell r="H737">
            <v>5.3284870807286389E-2</v>
          </cell>
          <cell r="I737">
            <v>5.305E-2</v>
          </cell>
          <cell r="L737">
            <v>5.305E-2</v>
          </cell>
          <cell r="M737">
            <v>1.0044208333333333</v>
          </cell>
          <cell r="N737">
            <v>3.6603773258751061E-2</v>
          </cell>
          <cell r="V737">
            <v>0</v>
          </cell>
        </row>
        <row r="738">
          <cell r="F738">
            <v>733</v>
          </cell>
          <cell r="G738">
            <v>5.3639780489404654E-2</v>
          </cell>
          <cell r="H738">
            <v>5.32848708072855E-2</v>
          </cell>
          <cell r="I738">
            <v>5.305E-2</v>
          </cell>
          <cell r="L738">
            <v>5.305E-2</v>
          </cell>
          <cell r="M738">
            <v>1.0044208333333333</v>
          </cell>
          <cell r="N738">
            <v>3.6442666304795278E-2</v>
          </cell>
          <cell r="V738">
            <v>1</v>
          </cell>
        </row>
        <row r="739">
          <cell r="F739">
            <v>734</v>
          </cell>
          <cell r="G739">
            <v>5.3639780489404654E-2</v>
          </cell>
          <cell r="H739">
            <v>5.3284870807286389E-2</v>
          </cell>
          <cell r="I739">
            <v>5.305E-2</v>
          </cell>
          <cell r="L739">
            <v>5.305E-2</v>
          </cell>
          <cell r="M739">
            <v>1.0044208333333333</v>
          </cell>
          <cell r="N739">
            <v>3.6282268443053281E-2</v>
          </cell>
          <cell r="V739">
            <v>2</v>
          </cell>
        </row>
        <row r="740">
          <cell r="F740">
            <v>735</v>
          </cell>
          <cell r="G740">
            <v>5.3639780489404654E-2</v>
          </cell>
          <cell r="H740">
            <v>5.32848708072855E-2</v>
          </cell>
          <cell r="I740">
            <v>5.305E-2</v>
          </cell>
          <cell r="L740">
            <v>5.305E-2</v>
          </cell>
          <cell r="M740">
            <v>1.0044208333333333</v>
          </cell>
          <cell r="N740">
            <v>3.612257655254391E-2</v>
          </cell>
          <cell r="V740">
            <v>3</v>
          </cell>
        </row>
        <row r="741">
          <cell r="F741">
            <v>736</v>
          </cell>
          <cell r="G741">
            <v>5.3639780489404654E-2</v>
          </cell>
          <cell r="H741">
            <v>5.3284870807286389E-2</v>
          </cell>
          <cell r="I741">
            <v>5.305E-2</v>
          </cell>
          <cell r="L741">
            <v>5.305E-2</v>
          </cell>
          <cell r="M741">
            <v>1.0044208333333333</v>
          </cell>
          <cell r="N741">
            <v>3.596358752602262E-2</v>
          </cell>
          <cell r="V741">
            <v>4</v>
          </cell>
        </row>
        <row r="742">
          <cell r="F742">
            <v>737</v>
          </cell>
          <cell r="G742">
            <v>5.3639780489404654E-2</v>
          </cell>
          <cell r="H742">
            <v>5.3284870807286389E-2</v>
          </cell>
          <cell r="I742">
            <v>5.305E-2</v>
          </cell>
          <cell r="L742">
            <v>5.305E-2</v>
          </cell>
          <cell r="M742">
            <v>1.0044208333333333</v>
          </cell>
          <cell r="N742">
            <v>3.5805298269921008E-2</v>
          </cell>
          <cell r="V742">
            <v>5</v>
          </cell>
        </row>
        <row r="743">
          <cell r="F743">
            <v>738</v>
          </cell>
          <cell r="G743">
            <v>5.3639780489405098E-2</v>
          </cell>
          <cell r="H743">
            <v>5.3284870807286389E-2</v>
          </cell>
          <cell r="I743">
            <v>5.305E-2</v>
          </cell>
          <cell r="L743">
            <v>5.305E-2</v>
          </cell>
          <cell r="M743">
            <v>1.0044208333333333</v>
          </cell>
          <cell r="N743">
            <v>3.5647705704286645E-2</v>
          </cell>
          <cell r="V743">
            <v>0</v>
          </cell>
        </row>
        <row r="744">
          <cell r="F744">
            <v>739</v>
          </cell>
          <cell r="G744">
            <v>5.3639780489405098E-2</v>
          </cell>
          <cell r="H744">
            <v>5.3284870807286389E-2</v>
          </cell>
          <cell r="I744">
            <v>5.305E-2</v>
          </cell>
          <cell r="L744">
            <v>5.305E-2</v>
          </cell>
          <cell r="M744">
            <v>1.0044208333333333</v>
          </cell>
          <cell r="N744">
            <v>3.5490806762723107E-2</v>
          </cell>
          <cell r="V744">
            <v>1</v>
          </cell>
        </row>
        <row r="745">
          <cell r="F745">
            <v>740</v>
          </cell>
          <cell r="G745">
            <v>5.3639780489404654E-2</v>
          </cell>
          <cell r="H745">
            <v>5.3284870807286389E-2</v>
          </cell>
          <cell r="I745">
            <v>5.305E-2</v>
          </cell>
          <cell r="L745">
            <v>5.305E-2</v>
          </cell>
          <cell r="M745">
            <v>1.0044208333333333</v>
          </cell>
          <cell r="N745">
            <v>3.5334598392330344E-2</v>
          </cell>
          <cell r="V745">
            <v>2</v>
          </cell>
        </row>
        <row r="746">
          <cell r="F746">
            <v>741</v>
          </cell>
          <cell r="G746">
            <v>5.3639780489404654E-2</v>
          </cell>
          <cell r="H746">
            <v>5.3284870807286389E-2</v>
          </cell>
          <cell r="I746">
            <v>5.305E-2</v>
          </cell>
          <cell r="L746">
            <v>5.305E-2</v>
          </cell>
          <cell r="M746">
            <v>1.0044208333333333</v>
          </cell>
          <cell r="N746">
            <v>3.5179077553645272E-2</v>
          </cell>
          <cell r="V746">
            <v>3</v>
          </cell>
        </row>
        <row r="747">
          <cell r="F747">
            <v>742</v>
          </cell>
          <cell r="G747">
            <v>5.3639780489404654E-2</v>
          </cell>
          <cell r="H747">
            <v>5.3284870807286389E-2</v>
          </cell>
          <cell r="I747">
            <v>5.305E-2</v>
          </cell>
          <cell r="L747">
            <v>5.305E-2</v>
          </cell>
          <cell r="M747">
            <v>1.0044208333333333</v>
          </cell>
          <cell r="N747">
            <v>3.5024241220582612E-2</v>
          </cell>
          <cell r="V747">
            <v>4</v>
          </cell>
        </row>
        <row r="748">
          <cell r="F748">
            <v>743</v>
          </cell>
          <cell r="G748">
            <v>5.3639780489404654E-2</v>
          </cell>
          <cell r="H748">
            <v>5.32848708072855E-2</v>
          </cell>
          <cell r="I748">
            <v>5.305E-2</v>
          </cell>
          <cell r="L748">
            <v>5.305E-2</v>
          </cell>
          <cell r="M748">
            <v>1.0044208333333333</v>
          </cell>
          <cell r="N748">
            <v>3.4870086380376031E-2</v>
          </cell>
          <cell r="V748">
            <v>5</v>
          </cell>
        </row>
        <row r="749">
          <cell r="F749">
            <v>744</v>
          </cell>
          <cell r="G749">
            <v>5.3639780489404654E-2</v>
          </cell>
          <cell r="H749">
            <v>5.3284870807286389E-2</v>
          </cell>
          <cell r="I749">
            <v>5.305E-2</v>
          </cell>
          <cell r="L749">
            <v>5.305E-2</v>
          </cell>
          <cell r="M749">
            <v>1.0044208333333333</v>
          </cell>
          <cell r="N749">
            <v>3.4716610033519515E-2</v>
          </cell>
          <cell r="V749">
            <v>0</v>
          </cell>
        </row>
        <row r="750">
          <cell r="F750">
            <v>745</v>
          </cell>
          <cell r="G750">
            <v>5.3639780489404654E-2</v>
          </cell>
          <cell r="H750">
            <v>5.3284870807286389E-2</v>
          </cell>
          <cell r="I750">
            <v>5.305E-2</v>
          </cell>
          <cell r="L750">
            <v>5.305E-2</v>
          </cell>
          <cell r="M750">
            <v>1.0044208333333333</v>
          </cell>
          <cell r="N750">
            <v>3.4563809193708994E-2</v>
          </cell>
          <cell r="V750">
            <v>1</v>
          </cell>
        </row>
        <row r="751">
          <cell r="F751">
            <v>746</v>
          </cell>
          <cell r="G751">
            <v>5.363978048940421E-2</v>
          </cell>
          <cell r="H751">
            <v>5.3284870807286389E-2</v>
          </cell>
          <cell r="I751">
            <v>5.305E-2</v>
          </cell>
          <cell r="L751">
            <v>5.305E-2</v>
          </cell>
          <cell r="M751">
            <v>1.0044208333333333</v>
          </cell>
          <cell r="N751">
            <v>3.4411680887784249E-2</v>
          </cell>
          <cell r="V751">
            <v>2</v>
          </cell>
        </row>
        <row r="752">
          <cell r="F752">
            <v>747</v>
          </cell>
          <cell r="G752">
            <v>5.363978048940421E-2</v>
          </cell>
          <cell r="H752">
            <v>5.3284870807286389E-2</v>
          </cell>
          <cell r="I752">
            <v>5.305E-2</v>
          </cell>
          <cell r="L752">
            <v>5.305E-2</v>
          </cell>
          <cell r="M752">
            <v>1.0044208333333333</v>
          </cell>
          <cell r="N752">
            <v>3.4260222155671052E-2</v>
          </cell>
          <cell r="V752">
            <v>3</v>
          </cell>
        </row>
        <row r="753">
          <cell r="F753">
            <v>748</v>
          </cell>
          <cell r="G753">
            <v>5.3639780489404654E-2</v>
          </cell>
          <cell r="H753">
            <v>5.32848708072855E-2</v>
          </cell>
          <cell r="I753">
            <v>5.305E-2</v>
          </cell>
          <cell r="L753">
            <v>5.305E-2</v>
          </cell>
          <cell r="M753">
            <v>1.0044208333333333</v>
          </cell>
          <cell r="N753">
            <v>3.4109430050323582E-2</v>
          </cell>
          <cell r="V753">
            <v>4</v>
          </cell>
        </row>
        <row r="754">
          <cell r="F754">
            <v>749</v>
          </cell>
          <cell r="G754">
            <v>5.3639780489404654E-2</v>
          </cell>
          <cell r="H754">
            <v>5.32848708072855E-2</v>
          </cell>
          <cell r="I754">
            <v>5.305E-2</v>
          </cell>
          <cell r="L754">
            <v>5.305E-2</v>
          </cell>
          <cell r="M754">
            <v>1.0044208333333333</v>
          </cell>
          <cell r="N754">
            <v>3.3959301637667062E-2</v>
          </cell>
          <cell r="V754">
            <v>5</v>
          </cell>
        </row>
        <row r="755">
          <cell r="F755">
            <v>750</v>
          </cell>
          <cell r="G755">
            <v>5.3639780489404654E-2</v>
          </cell>
          <cell r="H755">
            <v>5.32848708072855E-2</v>
          </cell>
          <cell r="I755">
            <v>5.305E-2</v>
          </cell>
          <cell r="L755">
            <v>5.305E-2</v>
          </cell>
          <cell r="M755">
            <v>1.0044208333333333</v>
          </cell>
          <cell r="N755">
            <v>3.3809833996540688E-2</v>
          </cell>
          <cell r="V755">
            <v>0</v>
          </cell>
        </row>
        <row r="756">
          <cell r="F756">
            <v>751</v>
          </cell>
          <cell r="G756">
            <v>5.3639780489404654E-2</v>
          </cell>
          <cell r="H756">
            <v>5.3284870807286389E-2</v>
          </cell>
          <cell r="I756">
            <v>5.305E-2</v>
          </cell>
          <cell r="L756">
            <v>5.305E-2</v>
          </cell>
          <cell r="M756">
            <v>1.0044208333333333</v>
          </cell>
          <cell r="N756">
            <v>3.3661024218640784E-2</v>
          </cell>
          <cell r="V756">
            <v>1</v>
          </cell>
        </row>
        <row r="757">
          <cell r="F757">
            <v>752</v>
          </cell>
          <cell r="G757">
            <v>5.3639780489405098E-2</v>
          </cell>
          <cell r="H757">
            <v>5.3284870807286389E-2</v>
          </cell>
          <cell r="I757">
            <v>5.305E-2</v>
          </cell>
          <cell r="L757">
            <v>5.305E-2</v>
          </cell>
          <cell r="M757">
            <v>1.0044208333333333</v>
          </cell>
          <cell r="N757">
            <v>3.3512869408464201E-2</v>
          </cell>
          <cell r="V757">
            <v>2</v>
          </cell>
        </row>
        <row r="758">
          <cell r="F758">
            <v>753</v>
          </cell>
          <cell r="G758">
            <v>5.3639780489405098E-2</v>
          </cell>
          <cell r="H758">
            <v>5.3284870807286389E-2</v>
          </cell>
          <cell r="I758">
            <v>5.305E-2</v>
          </cell>
          <cell r="L758">
            <v>5.305E-2</v>
          </cell>
          <cell r="M758">
            <v>1.0044208333333333</v>
          </cell>
          <cell r="N758">
            <v>3.336536668325199E-2</v>
          </cell>
          <cell r="V758">
            <v>3</v>
          </cell>
        </row>
        <row r="759">
          <cell r="F759">
            <v>754</v>
          </cell>
          <cell r="G759">
            <v>5.3639780489404654E-2</v>
          </cell>
          <cell r="H759">
            <v>5.32848708072855E-2</v>
          </cell>
          <cell r="I759">
            <v>5.305E-2</v>
          </cell>
          <cell r="L759">
            <v>5.305E-2</v>
          </cell>
          <cell r="M759">
            <v>1.0044208333333333</v>
          </cell>
          <cell r="N759">
            <v>3.3218513172933312E-2</v>
          </cell>
          <cell r="V759">
            <v>4</v>
          </cell>
        </row>
        <row r="760">
          <cell r="F760">
            <v>755</v>
          </cell>
          <cell r="G760">
            <v>5.3639780489405098E-2</v>
          </cell>
          <cell r="H760">
            <v>5.3284870807286389E-2</v>
          </cell>
          <cell r="I760">
            <v>5.305E-2</v>
          </cell>
          <cell r="L760">
            <v>5.305E-2</v>
          </cell>
          <cell r="M760">
            <v>1.0044208333333333</v>
          </cell>
          <cell r="N760">
            <v>3.3072306020069588E-2</v>
          </cell>
          <cell r="V760">
            <v>5</v>
          </cell>
        </row>
        <row r="761">
          <cell r="F761">
            <v>756</v>
          </cell>
          <cell r="G761">
            <v>5.3639780489405098E-2</v>
          </cell>
          <cell r="H761">
            <v>5.3284870807286389E-2</v>
          </cell>
          <cell r="I761">
            <v>5.305E-2</v>
          </cell>
          <cell r="L761">
            <v>5.305E-2</v>
          </cell>
          <cell r="M761">
            <v>1.0044208333333333</v>
          </cell>
          <cell r="N761">
            <v>3.2926742379798896E-2</v>
          </cell>
          <cell r="V761">
            <v>0</v>
          </cell>
        </row>
        <row r="762">
          <cell r="F762">
            <v>757</v>
          </cell>
          <cell r="G762">
            <v>5.3639780489404654E-2</v>
          </cell>
          <cell r="H762">
            <v>5.3284870807286389E-2</v>
          </cell>
          <cell r="I762">
            <v>5.305E-2</v>
          </cell>
          <cell r="L762">
            <v>5.305E-2</v>
          </cell>
          <cell r="M762">
            <v>1.0044208333333333</v>
          </cell>
          <cell r="N762">
            <v>3.2781819419780617E-2</v>
          </cell>
          <cell r="V762">
            <v>1</v>
          </cell>
        </row>
        <row r="763">
          <cell r="F763">
            <v>758</v>
          </cell>
          <cell r="G763">
            <v>5.3639780489404654E-2</v>
          </cell>
          <cell r="H763">
            <v>5.3284870807286389E-2</v>
          </cell>
          <cell r="I763">
            <v>5.305E-2</v>
          </cell>
          <cell r="L763">
            <v>5.305E-2</v>
          </cell>
          <cell r="M763">
            <v>1.0044208333333333</v>
          </cell>
          <cell r="N763">
            <v>3.2637534320140327E-2</v>
          </cell>
          <cell r="V763">
            <v>2</v>
          </cell>
        </row>
        <row r="764">
          <cell r="F764">
            <v>759</v>
          </cell>
          <cell r="G764">
            <v>5.3639780489404654E-2</v>
          </cell>
          <cell r="H764">
            <v>5.3284870807286389E-2</v>
          </cell>
          <cell r="I764">
            <v>5.305E-2</v>
          </cell>
          <cell r="L764">
            <v>5.305E-2</v>
          </cell>
          <cell r="M764">
            <v>1.0044208333333333</v>
          </cell>
          <cell r="N764">
            <v>3.2493884273414937E-2</v>
          </cell>
          <cell r="V764">
            <v>3</v>
          </cell>
        </row>
        <row r="765">
          <cell r="F765">
            <v>760</v>
          </cell>
          <cell r="G765">
            <v>5.3639780489404654E-2</v>
          </cell>
          <cell r="H765">
            <v>5.32848708072855E-2</v>
          </cell>
          <cell r="I765">
            <v>5.305E-2</v>
          </cell>
          <cell r="L765">
            <v>5.305E-2</v>
          </cell>
          <cell r="M765">
            <v>1.0044208333333333</v>
          </cell>
          <cell r="N765">
            <v>3.2350866484498052E-2</v>
          </cell>
          <cell r="V765">
            <v>4</v>
          </cell>
        </row>
        <row r="766">
          <cell r="F766">
            <v>761</v>
          </cell>
          <cell r="G766">
            <v>5.3639780489404654E-2</v>
          </cell>
          <cell r="H766">
            <v>5.32848708072855E-2</v>
          </cell>
          <cell r="I766">
            <v>5.305E-2</v>
          </cell>
          <cell r="L766">
            <v>5.305E-2</v>
          </cell>
          <cell r="M766">
            <v>1.0044208333333333</v>
          </cell>
          <cell r="N766">
            <v>3.2208478170585586E-2</v>
          </cell>
          <cell r="V766">
            <v>5</v>
          </cell>
        </row>
        <row r="767">
          <cell r="F767">
            <v>762</v>
          </cell>
          <cell r="G767">
            <v>5.3639780489404654E-2</v>
          </cell>
          <cell r="H767">
            <v>5.3284870807286389E-2</v>
          </cell>
          <cell r="I767">
            <v>5.305E-2</v>
          </cell>
          <cell r="L767">
            <v>5.305E-2</v>
          </cell>
          <cell r="M767">
            <v>1.0044208333333333</v>
          </cell>
          <cell r="N767">
            <v>3.206671656112163E-2</v>
          </cell>
          <cell r="V767">
            <v>0</v>
          </cell>
        </row>
        <row r="768">
          <cell r="F768">
            <v>763</v>
          </cell>
          <cell r="G768">
            <v>5.3639780489404654E-2</v>
          </cell>
          <cell r="H768">
            <v>5.3284870807286389E-2</v>
          </cell>
          <cell r="I768">
            <v>5.305E-2</v>
          </cell>
          <cell r="L768">
            <v>5.305E-2</v>
          </cell>
          <cell r="M768">
            <v>1.0044208333333333</v>
          </cell>
          <cell r="N768">
            <v>3.1925578897744521E-2</v>
          </cell>
          <cell r="V768">
            <v>1</v>
          </cell>
        </row>
        <row r="769">
          <cell r="F769">
            <v>764</v>
          </cell>
          <cell r="G769">
            <v>5.3639780489404654E-2</v>
          </cell>
          <cell r="H769">
            <v>5.3284870807286389E-2</v>
          </cell>
          <cell r="I769">
            <v>5.305E-2</v>
          </cell>
          <cell r="L769">
            <v>5.305E-2</v>
          </cell>
          <cell r="M769">
            <v>1.0044208333333333</v>
          </cell>
          <cell r="N769">
            <v>3.178506243423318E-2</v>
          </cell>
          <cell r="V769">
            <v>2</v>
          </cell>
        </row>
        <row r="770">
          <cell r="F770">
            <v>765</v>
          </cell>
          <cell r="G770">
            <v>5.363978048940421E-2</v>
          </cell>
          <cell r="H770">
            <v>5.32848708072855E-2</v>
          </cell>
          <cell r="I770">
            <v>5.305E-2</v>
          </cell>
          <cell r="L770">
            <v>5.305E-2</v>
          </cell>
          <cell r="M770">
            <v>1.0044208333333333</v>
          </cell>
          <cell r="N770">
            <v>3.1645164436453689E-2</v>
          </cell>
          <cell r="V770">
            <v>3</v>
          </cell>
        </row>
        <row r="771">
          <cell r="F771">
            <v>766</v>
          </cell>
          <cell r="G771">
            <v>5.3639780489404654E-2</v>
          </cell>
          <cell r="H771">
            <v>5.32848708072855E-2</v>
          </cell>
          <cell r="I771">
            <v>5.305E-2</v>
          </cell>
          <cell r="L771">
            <v>5.305E-2</v>
          </cell>
          <cell r="M771">
            <v>1.0044208333333333</v>
          </cell>
          <cell r="N771">
            <v>3.1505882182306079E-2</v>
          </cell>
          <cell r="V771">
            <v>4</v>
          </cell>
        </row>
        <row r="772">
          <cell r="F772">
            <v>767</v>
          </cell>
          <cell r="G772">
            <v>5.3639780489404654E-2</v>
          </cell>
          <cell r="H772">
            <v>5.32848708072855E-2</v>
          </cell>
          <cell r="I772">
            <v>5.305E-2</v>
          </cell>
          <cell r="L772">
            <v>5.305E-2</v>
          </cell>
          <cell r="M772">
            <v>1.0044208333333333</v>
          </cell>
          <cell r="N772">
            <v>3.1367212961671359E-2</v>
          </cell>
          <cell r="V772">
            <v>5</v>
          </cell>
        </row>
        <row r="773">
          <cell r="F773">
            <v>768</v>
          </cell>
          <cell r="G773">
            <v>5.3639780489404654E-2</v>
          </cell>
          <cell r="H773">
            <v>5.32848708072855E-2</v>
          </cell>
          <cell r="I773">
            <v>5.305E-2</v>
          </cell>
          <cell r="L773">
            <v>5.305E-2</v>
          </cell>
          <cell r="M773">
            <v>1.0044208333333333</v>
          </cell>
          <cell r="N773">
            <v>3.1229154076358789E-2</v>
          </cell>
          <cell r="V773">
            <v>0</v>
          </cell>
        </row>
        <row r="774">
          <cell r="F774">
            <v>769</v>
          </cell>
          <cell r="G774">
            <v>5.3639780489404654E-2</v>
          </cell>
          <cell r="H774">
            <v>5.32848708072855E-2</v>
          </cell>
          <cell r="I774">
            <v>5.305E-2</v>
          </cell>
          <cell r="L774">
            <v>5.305E-2</v>
          </cell>
          <cell r="M774">
            <v>1.0044208333333333</v>
          </cell>
          <cell r="N774">
            <v>3.1091702840053387E-2</v>
          </cell>
          <cell r="V774">
            <v>1</v>
          </cell>
        </row>
        <row r="775">
          <cell r="F775">
            <v>770</v>
          </cell>
          <cell r="G775">
            <v>5.3639780489404654E-2</v>
          </cell>
          <cell r="H775">
            <v>5.3284870807286389E-2</v>
          </cell>
          <cell r="I775">
            <v>5.305E-2</v>
          </cell>
          <cell r="L775">
            <v>5.305E-2</v>
          </cell>
          <cell r="M775">
            <v>1.0044208333333333</v>
          </cell>
          <cell r="N775">
            <v>3.0954856578263648E-2</v>
          </cell>
          <cell r="V775">
            <v>2</v>
          </cell>
        </row>
        <row r="776">
          <cell r="F776">
            <v>771</v>
          </cell>
          <cell r="G776">
            <v>5.3639780489404654E-2</v>
          </cell>
          <cell r="H776">
            <v>5.3284870807286389E-2</v>
          </cell>
          <cell r="I776">
            <v>5.305E-2</v>
          </cell>
          <cell r="L776">
            <v>5.305E-2</v>
          </cell>
          <cell r="M776">
            <v>1.0044208333333333</v>
          </cell>
          <cell r="N776">
            <v>3.0818612628269508E-2</v>
          </cell>
          <cell r="V776">
            <v>3</v>
          </cell>
        </row>
        <row r="777">
          <cell r="F777">
            <v>772</v>
          </cell>
          <cell r="G777">
            <v>5.3639780489404654E-2</v>
          </cell>
          <cell r="H777">
            <v>5.32848708072855E-2</v>
          </cell>
          <cell r="I777">
            <v>5.305E-2</v>
          </cell>
          <cell r="L777">
            <v>5.305E-2</v>
          </cell>
          <cell r="M777">
            <v>1.0044208333333333</v>
          </cell>
          <cell r="N777">
            <v>3.0682968339070534E-2</v>
          </cell>
          <cell r="V777">
            <v>4</v>
          </cell>
        </row>
        <row r="778">
          <cell r="F778">
            <v>773</v>
          </cell>
          <cell r="G778">
            <v>5.3639780489404654E-2</v>
          </cell>
          <cell r="H778">
            <v>5.3284870807286389E-2</v>
          </cell>
          <cell r="I778">
            <v>5.305E-2</v>
          </cell>
          <cell r="L778">
            <v>5.305E-2</v>
          </cell>
          <cell r="M778">
            <v>1.0044208333333333</v>
          </cell>
          <cell r="N778">
            <v>3.0547921071334343E-2</v>
          </cell>
          <cell r="V778">
            <v>5</v>
          </cell>
        </row>
        <row r="779">
          <cell r="F779">
            <v>774</v>
          </cell>
          <cell r="G779">
            <v>5.3639780489404654E-2</v>
          </cell>
          <cell r="H779">
            <v>5.3284870807286389E-2</v>
          </cell>
          <cell r="I779">
            <v>5.305E-2</v>
          </cell>
          <cell r="L779">
            <v>5.305E-2</v>
          </cell>
          <cell r="M779">
            <v>1.0044208333333333</v>
          </cell>
          <cell r="N779">
            <v>3.0413468197345247E-2</v>
          </cell>
          <cell r="V779">
            <v>0</v>
          </cell>
        </row>
        <row r="780">
          <cell r="F780">
            <v>775</v>
          </cell>
          <cell r="G780">
            <v>5.3639780489404654E-2</v>
          </cell>
          <cell r="H780">
            <v>5.3284870807286389E-2</v>
          </cell>
          <cell r="I780">
            <v>5.305E-2</v>
          </cell>
          <cell r="L780">
            <v>5.305E-2</v>
          </cell>
          <cell r="M780">
            <v>1.0044208333333333</v>
          </cell>
          <cell r="N780">
            <v>3.0279607100953117E-2</v>
          </cell>
          <cell r="V780">
            <v>1</v>
          </cell>
        </row>
        <row r="781">
          <cell r="F781">
            <v>776</v>
          </cell>
          <cell r="G781">
            <v>5.3639780489404654E-2</v>
          </cell>
          <cell r="H781">
            <v>5.3284870807286389E-2</v>
          </cell>
          <cell r="I781">
            <v>5.305E-2</v>
          </cell>
          <cell r="L781">
            <v>5.305E-2</v>
          </cell>
          <cell r="M781">
            <v>1.0044208333333333</v>
          </cell>
          <cell r="N781">
            <v>3.0146335177522486E-2</v>
          </cell>
          <cell r="V781">
            <v>2</v>
          </cell>
        </row>
        <row r="782">
          <cell r="F782">
            <v>777</v>
          </cell>
          <cell r="G782">
            <v>5.3639780489404654E-2</v>
          </cell>
          <cell r="H782">
            <v>5.32848708072855E-2</v>
          </cell>
          <cell r="I782">
            <v>5.305E-2</v>
          </cell>
          <cell r="L782">
            <v>5.305E-2</v>
          </cell>
          <cell r="M782">
            <v>1.0044208333333333</v>
          </cell>
          <cell r="N782">
            <v>3.0013649833881866E-2</v>
          </cell>
          <cell r="V782">
            <v>3</v>
          </cell>
        </row>
        <row r="783">
          <cell r="F783">
            <v>778</v>
          </cell>
          <cell r="G783">
            <v>5.3639780489404654E-2</v>
          </cell>
          <cell r="H783">
            <v>5.32848708072855E-2</v>
          </cell>
          <cell r="I783">
            <v>5.305E-2</v>
          </cell>
          <cell r="L783">
            <v>5.305E-2</v>
          </cell>
          <cell r="M783">
            <v>1.0044208333333333</v>
          </cell>
          <cell r="N783">
            <v>2.9881548488273291E-2</v>
          </cell>
          <cell r="V783">
            <v>4</v>
          </cell>
        </row>
        <row r="784">
          <cell r="F784">
            <v>779</v>
          </cell>
          <cell r="G784">
            <v>5.3639780489404654E-2</v>
          </cell>
          <cell r="H784">
            <v>5.3284870807286389E-2</v>
          </cell>
          <cell r="I784">
            <v>5.305E-2</v>
          </cell>
          <cell r="L784">
            <v>5.305E-2</v>
          </cell>
          <cell r="M784">
            <v>1.0044208333333333</v>
          </cell>
          <cell r="N784">
            <v>2.9750028570302081E-2</v>
          </cell>
          <cell r="V784">
            <v>5</v>
          </cell>
        </row>
        <row r="785">
          <cell r="F785">
            <v>780</v>
          </cell>
          <cell r="G785">
            <v>5.3639780489404654E-2</v>
          </cell>
          <cell r="H785">
            <v>5.3284870807286389E-2</v>
          </cell>
          <cell r="I785">
            <v>5.305E-2</v>
          </cell>
          <cell r="L785">
            <v>5.305E-2</v>
          </cell>
          <cell r="M785">
            <v>1.0044208333333333</v>
          </cell>
          <cell r="N785">
            <v>2.9619087520886829E-2</v>
          </cell>
          <cell r="V785">
            <v>0</v>
          </cell>
        </row>
        <row r="786">
          <cell r="F786">
            <v>781</v>
          </cell>
          <cell r="G786">
            <v>5.3639780489404654E-2</v>
          </cell>
          <cell r="H786">
            <v>5.3284870807286389E-2</v>
          </cell>
          <cell r="I786">
            <v>5.305E-2</v>
          </cell>
          <cell r="L786">
            <v>5.305E-2</v>
          </cell>
          <cell r="M786">
            <v>1.0044208333333333</v>
          </cell>
          <cell r="N786">
            <v>2.9488722792209602E-2</v>
          </cell>
          <cell r="V786">
            <v>1</v>
          </cell>
        </row>
        <row r="787">
          <cell r="F787">
            <v>782</v>
          </cell>
          <cell r="G787">
            <v>5.3639780489404654E-2</v>
          </cell>
          <cell r="H787">
            <v>5.32848708072855E-2</v>
          </cell>
          <cell r="I787">
            <v>5.305E-2</v>
          </cell>
          <cell r="L787">
            <v>5.305E-2</v>
          </cell>
          <cell r="M787">
            <v>1.0044208333333333</v>
          </cell>
          <cell r="N787">
            <v>2.9358931847666376E-2</v>
          </cell>
          <cell r="V787">
            <v>2</v>
          </cell>
        </row>
        <row r="788">
          <cell r="F788">
            <v>783</v>
          </cell>
          <cell r="G788">
            <v>5.3639780489404654E-2</v>
          </cell>
          <cell r="H788">
            <v>5.32848708072855E-2</v>
          </cell>
          <cell r="I788">
            <v>5.305E-2</v>
          </cell>
          <cell r="L788">
            <v>5.305E-2</v>
          </cell>
          <cell r="M788">
            <v>1.0044208333333333</v>
          </cell>
          <cell r="N788">
            <v>2.9229712161817675E-2</v>
          </cell>
          <cell r="V788">
            <v>3</v>
          </cell>
        </row>
        <row r="789">
          <cell r="F789">
            <v>784</v>
          </cell>
          <cell r="G789">
            <v>5.3639780489404654E-2</v>
          </cell>
          <cell r="H789">
            <v>5.32848708072855E-2</v>
          </cell>
          <cell r="I789">
            <v>5.305E-2</v>
          </cell>
          <cell r="L789">
            <v>5.305E-2</v>
          </cell>
          <cell r="M789">
            <v>1.0044208333333333</v>
          </cell>
          <cell r="N789">
            <v>2.9101061220339425E-2</v>
          </cell>
          <cell r="V789">
            <v>4</v>
          </cell>
        </row>
        <row r="790">
          <cell r="F790">
            <v>785</v>
          </cell>
          <cell r="G790">
            <v>5.3639780489404654E-2</v>
          </cell>
          <cell r="H790">
            <v>5.32848708072855E-2</v>
          </cell>
          <cell r="I790">
            <v>5.305E-2</v>
          </cell>
          <cell r="L790">
            <v>5.305E-2</v>
          </cell>
          <cell r="M790">
            <v>1.0044208333333333</v>
          </cell>
          <cell r="N790">
            <v>2.897297651997404E-2</v>
          </cell>
          <cell r="V790">
            <v>5</v>
          </cell>
        </row>
        <row r="791">
          <cell r="F791">
            <v>786</v>
          </cell>
          <cell r="G791">
            <v>5.3639780489404654E-2</v>
          </cell>
          <cell r="H791">
            <v>5.3284870807286389E-2</v>
          </cell>
          <cell r="I791">
            <v>5.305E-2</v>
          </cell>
          <cell r="L791">
            <v>5.305E-2</v>
          </cell>
          <cell r="M791">
            <v>1.0044208333333333</v>
          </cell>
          <cell r="N791">
            <v>2.8845455568481712E-2</v>
          </cell>
          <cell r="V791">
            <v>0</v>
          </cell>
        </row>
        <row r="792">
          <cell r="F792">
            <v>787</v>
          </cell>
          <cell r="G792">
            <v>5.3639780489404654E-2</v>
          </cell>
          <cell r="H792">
            <v>5.3284870807286389E-2</v>
          </cell>
          <cell r="I792">
            <v>5.305E-2</v>
          </cell>
          <cell r="L792">
            <v>5.305E-2</v>
          </cell>
          <cell r="M792">
            <v>1.0044208333333333</v>
          </cell>
          <cell r="N792">
            <v>2.8718495884591914E-2</v>
          </cell>
          <cell r="V792">
            <v>1</v>
          </cell>
        </row>
        <row r="793">
          <cell r="F793">
            <v>788</v>
          </cell>
          <cell r="G793">
            <v>5.3639780489404654E-2</v>
          </cell>
          <cell r="H793">
            <v>5.3284870807286389E-2</v>
          </cell>
          <cell r="I793">
            <v>5.305E-2</v>
          </cell>
          <cell r="L793">
            <v>5.305E-2</v>
          </cell>
          <cell r="M793">
            <v>1.0044208333333333</v>
          </cell>
          <cell r="N793">
            <v>2.859209499795512E-2</v>
          </cell>
          <cell r="V793">
            <v>2</v>
          </cell>
        </row>
        <row r="794">
          <cell r="F794">
            <v>789</v>
          </cell>
          <cell r="G794">
            <v>5.3639780489404654E-2</v>
          </cell>
          <cell r="H794">
            <v>5.32848708072855E-2</v>
          </cell>
          <cell r="I794">
            <v>5.305E-2</v>
          </cell>
          <cell r="L794">
            <v>5.305E-2</v>
          </cell>
          <cell r="M794">
            <v>1.0044208333333333</v>
          </cell>
          <cell r="N794">
            <v>2.8466250449094746E-2</v>
          </cell>
          <cell r="V794">
            <v>3</v>
          </cell>
        </row>
        <row r="795">
          <cell r="F795">
            <v>790</v>
          </cell>
          <cell r="G795">
            <v>5.3639780489404654E-2</v>
          </cell>
          <cell r="H795">
            <v>5.32848708072855E-2</v>
          </cell>
          <cell r="I795">
            <v>5.305E-2</v>
          </cell>
          <cell r="L795">
            <v>5.305E-2</v>
          </cell>
          <cell r="M795">
            <v>1.0044208333333333</v>
          </cell>
          <cell r="N795">
            <v>2.8340959789359289E-2</v>
          </cell>
          <cell r="V795">
            <v>4</v>
          </cell>
        </row>
        <row r="796">
          <cell r="F796">
            <v>791</v>
          </cell>
          <cell r="G796">
            <v>5.3639780489404654E-2</v>
          </cell>
          <cell r="H796">
            <v>5.32848708072855E-2</v>
          </cell>
          <cell r="I796">
            <v>5.305E-2</v>
          </cell>
          <cell r="L796">
            <v>5.305E-2</v>
          </cell>
          <cell r="M796">
            <v>1.0044208333333333</v>
          </cell>
          <cell r="N796">
            <v>2.8216220580874671E-2</v>
          </cell>
          <cell r="V796">
            <v>5</v>
          </cell>
        </row>
        <row r="797">
          <cell r="F797">
            <v>792</v>
          </cell>
          <cell r="G797">
            <v>5.3639780489404654E-2</v>
          </cell>
          <cell r="H797">
            <v>5.3284870807286389E-2</v>
          </cell>
          <cell r="I797">
            <v>5.305E-2</v>
          </cell>
          <cell r="L797">
            <v>5.305E-2</v>
          </cell>
          <cell r="M797">
            <v>1.0044208333333333</v>
          </cell>
          <cell r="N797">
            <v>2.8092030396496825E-2</v>
          </cell>
          <cell r="V797">
            <v>0</v>
          </cell>
        </row>
        <row r="798">
          <cell r="F798">
            <v>793</v>
          </cell>
          <cell r="G798">
            <v>5.3639780489404654E-2</v>
          </cell>
          <cell r="H798">
            <v>5.3284870807286389E-2</v>
          </cell>
          <cell r="I798">
            <v>5.305E-2</v>
          </cell>
          <cell r="L798">
            <v>5.305E-2</v>
          </cell>
          <cell r="M798">
            <v>1.0044208333333333</v>
          </cell>
          <cell r="N798">
            <v>2.7968386819764452E-2</v>
          </cell>
          <cell r="V798">
            <v>1</v>
          </cell>
        </row>
        <row r="799">
          <cell r="F799">
            <v>794</v>
          </cell>
          <cell r="G799">
            <v>5.3639780489404654E-2</v>
          </cell>
          <cell r="H799">
            <v>5.3284870807286389E-2</v>
          </cell>
          <cell r="I799">
            <v>5.305E-2</v>
          </cell>
          <cell r="L799">
            <v>5.305E-2</v>
          </cell>
          <cell r="M799">
            <v>1.0044208333333333</v>
          </cell>
          <cell r="N799">
            <v>2.7845287444852002E-2</v>
          </cell>
          <cell r="V799">
            <v>2</v>
          </cell>
        </row>
        <row r="800">
          <cell r="F800">
            <v>795</v>
          </cell>
          <cell r="G800">
            <v>5.3639780489404654E-2</v>
          </cell>
          <cell r="H800">
            <v>5.3284870807286389E-2</v>
          </cell>
          <cell r="I800">
            <v>5.305E-2</v>
          </cell>
          <cell r="L800">
            <v>5.305E-2</v>
          </cell>
          <cell r="M800">
            <v>1.0044208333333333</v>
          </cell>
          <cell r="N800">
            <v>2.7722729876522873E-2</v>
          </cell>
          <cell r="V800">
            <v>3</v>
          </cell>
        </row>
        <row r="801">
          <cell r="F801">
            <v>796</v>
          </cell>
          <cell r="G801">
            <v>5.3639780489404654E-2</v>
          </cell>
          <cell r="H801">
            <v>5.3284870807286389E-2</v>
          </cell>
          <cell r="I801">
            <v>5.305E-2</v>
          </cell>
          <cell r="L801">
            <v>5.305E-2</v>
          </cell>
          <cell r="M801">
            <v>1.0044208333333333</v>
          </cell>
          <cell r="N801">
            <v>2.76007117300828E-2</v>
          </cell>
          <cell r="V801">
            <v>4</v>
          </cell>
        </row>
        <row r="802">
          <cell r="F802">
            <v>797</v>
          </cell>
          <cell r="G802">
            <v>5.3639780489404654E-2</v>
          </cell>
          <cell r="H802">
            <v>5.32848708072855E-2</v>
          </cell>
          <cell r="I802">
            <v>5.305E-2</v>
          </cell>
          <cell r="L802">
            <v>5.305E-2</v>
          </cell>
          <cell r="M802">
            <v>1.0044208333333333</v>
          </cell>
          <cell r="N802">
            <v>2.7479230631333448E-2</v>
          </cell>
          <cell r="V802">
            <v>5</v>
          </cell>
        </row>
        <row r="803">
          <cell r="F803">
            <v>798</v>
          </cell>
          <cell r="G803">
            <v>5.3639780489404654E-2</v>
          </cell>
          <cell r="H803">
            <v>5.32848708072855E-2</v>
          </cell>
          <cell r="I803">
            <v>5.305E-2</v>
          </cell>
          <cell r="L803">
            <v>5.305E-2</v>
          </cell>
          <cell r="M803">
            <v>1.0044208333333333</v>
          </cell>
          <cell r="N803">
            <v>2.7358284216526221E-2</v>
          </cell>
          <cell r="V803">
            <v>0</v>
          </cell>
        </row>
        <row r="804">
          <cell r="F804">
            <v>799</v>
          </cell>
          <cell r="G804">
            <v>5.3639780489404654E-2</v>
          </cell>
          <cell r="H804">
            <v>5.32848708072855E-2</v>
          </cell>
          <cell r="I804">
            <v>5.305E-2</v>
          </cell>
          <cell r="L804">
            <v>5.305E-2</v>
          </cell>
          <cell r="M804">
            <v>1.0044208333333333</v>
          </cell>
          <cell r="N804">
            <v>2.7237870132316273E-2</v>
          </cell>
          <cell r="V804">
            <v>1</v>
          </cell>
        </row>
        <row r="805">
          <cell r="F805">
            <v>800</v>
          </cell>
          <cell r="G805">
            <v>5.3639780489404654E-2</v>
          </cell>
          <cell r="H805">
            <v>5.32848708072855E-2</v>
          </cell>
          <cell r="I805">
            <v>5.305E-2</v>
          </cell>
          <cell r="L805">
            <v>5.305E-2</v>
          </cell>
          <cell r="M805">
            <v>1.0044208333333333</v>
          </cell>
          <cell r="N805">
            <v>2.7117986035716711E-2</v>
          </cell>
          <cell r="V805">
            <v>2</v>
          </cell>
        </row>
        <row r="806">
          <cell r="F806">
            <v>801</v>
          </cell>
          <cell r="G806">
            <v>5.3639780489404654E-2</v>
          </cell>
          <cell r="H806">
            <v>5.32848708072855E-2</v>
          </cell>
          <cell r="I806">
            <v>5.305E-2</v>
          </cell>
          <cell r="L806">
            <v>5.305E-2</v>
          </cell>
          <cell r="M806">
            <v>1.0044208333333333</v>
          </cell>
          <cell r="N806">
            <v>2.6998629594053001E-2</v>
          </cell>
          <cell r="V806">
            <v>3</v>
          </cell>
        </row>
        <row r="807">
          <cell r="F807">
            <v>802</v>
          </cell>
          <cell r="G807">
            <v>5.3639780489404654E-2</v>
          </cell>
          <cell r="H807">
            <v>5.3284870807286389E-2</v>
          </cell>
          <cell r="I807">
            <v>5.305E-2</v>
          </cell>
          <cell r="L807">
            <v>5.305E-2</v>
          </cell>
          <cell r="M807">
            <v>1.0044208333333333</v>
          </cell>
          <cell r="N807">
            <v>2.6879798484917596E-2</v>
          </cell>
          <cell r="V807">
            <v>4</v>
          </cell>
        </row>
        <row r="808">
          <cell r="F808">
            <v>803</v>
          </cell>
          <cell r="G808">
            <v>5.3639780489404654E-2</v>
          </cell>
          <cell r="H808">
            <v>5.3284870807286389E-2</v>
          </cell>
          <cell r="I808">
            <v>5.305E-2</v>
          </cell>
          <cell r="L808">
            <v>5.305E-2</v>
          </cell>
          <cell r="M808">
            <v>1.0044208333333333</v>
          </cell>
          <cell r="N808">
            <v>2.6761490396124729E-2</v>
          </cell>
          <cell r="V808">
            <v>5</v>
          </cell>
        </row>
        <row r="809">
          <cell r="F809">
            <v>804</v>
          </cell>
          <cell r="G809">
            <v>5.3639780489404654E-2</v>
          </cell>
          <cell r="H809">
            <v>5.3284870807286389E-2</v>
          </cell>
          <cell r="I809">
            <v>5.305E-2</v>
          </cell>
          <cell r="L809">
            <v>5.305E-2</v>
          </cell>
          <cell r="M809">
            <v>1.0044208333333333</v>
          </cell>
          <cell r="N809">
            <v>2.6643703025665433E-2</v>
          </cell>
          <cell r="V809">
            <v>0</v>
          </cell>
        </row>
        <row r="810">
          <cell r="F810">
            <v>805</v>
          </cell>
          <cell r="G810">
            <v>5.3639780489404654E-2</v>
          </cell>
          <cell r="H810">
            <v>5.3284870807286389E-2</v>
          </cell>
          <cell r="I810">
            <v>5.305E-2</v>
          </cell>
          <cell r="L810">
            <v>5.305E-2</v>
          </cell>
          <cell r="M810">
            <v>1.0044208333333333</v>
          </cell>
          <cell r="N810">
            <v>2.6526434081662748E-2</v>
          </cell>
          <cell r="V810">
            <v>1</v>
          </cell>
        </row>
        <row r="811">
          <cell r="F811">
            <v>806</v>
          </cell>
          <cell r="G811">
            <v>5.3639780489404654E-2</v>
          </cell>
          <cell r="H811">
            <v>5.3284870807286389E-2</v>
          </cell>
          <cell r="I811">
            <v>5.305E-2</v>
          </cell>
          <cell r="L811">
            <v>5.305E-2</v>
          </cell>
          <cell r="M811">
            <v>1.0044208333333333</v>
          </cell>
          <cell r="N811">
            <v>2.6409681282327128E-2</v>
          </cell>
          <cell r="V811">
            <v>2</v>
          </cell>
        </row>
        <row r="812">
          <cell r="F812">
            <v>807</v>
          </cell>
          <cell r="G812">
            <v>5.3639780489404654E-2</v>
          </cell>
          <cell r="H812">
            <v>5.32848708072855E-2</v>
          </cell>
          <cell r="I812">
            <v>5.305E-2</v>
          </cell>
          <cell r="L812">
            <v>5.305E-2</v>
          </cell>
          <cell r="M812">
            <v>1.0044208333333333</v>
          </cell>
          <cell r="N812">
            <v>2.6293442355912033E-2</v>
          </cell>
          <cell r="V812">
            <v>3</v>
          </cell>
        </row>
        <row r="813">
          <cell r="F813">
            <v>808</v>
          </cell>
          <cell r="G813">
            <v>5.3639780489404654E-2</v>
          </cell>
          <cell r="H813">
            <v>5.32848708072855E-2</v>
          </cell>
          <cell r="I813">
            <v>5.305E-2</v>
          </cell>
          <cell r="L813">
            <v>5.305E-2</v>
          </cell>
          <cell r="M813">
            <v>1.0044208333333333</v>
          </cell>
          <cell r="N813">
            <v>2.6177715040669739E-2</v>
          </cell>
          <cell r="V813">
            <v>4</v>
          </cell>
        </row>
        <row r="814">
          <cell r="F814">
            <v>809</v>
          </cell>
          <cell r="G814">
            <v>5.3639780489404654E-2</v>
          </cell>
          <cell r="H814">
            <v>5.3284870807286389E-2</v>
          </cell>
          <cell r="I814">
            <v>5.305E-2</v>
          </cell>
          <cell r="L814">
            <v>5.305E-2</v>
          </cell>
          <cell r="M814">
            <v>1.0044208333333333</v>
          </cell>
          <cell r="N814">
            <v>2.6062497084807321E-2</v>
          </cell>
          <cell r="V814">
            <v>5</v>
          </cell>
        </row>
        <row r="815">
          <cell r="F815">
            <v>810</v>
          </cell>
          <cell r="G815">
            <v>5.3639780489404654E-2</v>
          </cell>
          <cell r="H815">
            <v>5.3284870807286389E-2</v>
          </cell>
          <cell r="I815">
            <v>5.305E-2</v>
          </cell>
          <cell r="L815">
            <v>5.305E-2</v>
          </cell>
          <cell r="M815">
            <v>1.0044208333333333</v>
          </cell>
          <cell r="N815">
            <v>2.5947786246442839E-2</v>
          </cell>
          <cell r="V815">
            <v>0</v>
          </cell>
        </row>
        <row r="816">
          <cell r="F816">
            <v>811</v>
          </cell>
          <cell r="G816">
            <v>5.3639780489404654E-2</v>
          </cell>
          <cell r="H816">
            <v>5.3284870807286389E-2</v>
          </cell>
          <cell r="I816">
            <v>5.305E-2</v>
          </cell>
          <cell r="L816">
            <v>5.305E-2</v>
          </cell>
          <cell r="M816">
            <v>1.0044208333333333</v>
          </cell>
          <cell r="N816">
            <v>2.5833580293561718E-2</v>
          </cell>
          <cell r="V816">
            <v>1</v>
          </cell>
        </row>
        <row r="817">
          <cell r="F817">
            <v>812</v>
          </cell>
          <cell r="G817">
            <v>5.3639780489404654E-2</v>
          </cell>
          <cell r="H817">
            <v>5.3284870807286389E-2</v>
          </cell>
          <cell r="I817">
            <v>5.305E-2</v>
          </cell>
          <cell r="L817">
            <v>5.305E-2</v>
          </cell>
          <cell r="M817">
            <v>1.0044208333333333</v>
          </cell>
          <cell r="N817">
            <v>2.571987700397332E-2</v>
          </cell>
          <cell r="V817">
            <v>2</v>
          </cell>
        </row>
        <row r="818">
          <cell r="F818">
            <v>813</v>
          </cell>
          <cell r="G818">
            <v>5.3639780489404654E-2</v>
          </cell>
          <cell r="H818">
            <v>5.32848708072855E-2</v>
          </cell>
          <cell r="I818">
            <v>5.305E-2</v>
          </cell>
          <cell r="L818">
            <v>5.305E-2</v>
          </cell>
          <cell r="M818">
            <v>1.0044208333333333</v>
          </cell>
          <cell r="N818">
            <v>2.5606674165267698E-2</v>
          </cell>
          <cell r="V818">
            <v>3</v>
          </cell>
        </row>
        <row r="819">
          <cell r="F819">
            <v>814</v>
          </cell>
          <cell r="G819">
            <v>5.3639780489404654E-2</v>
          </cell>
          <cell r="H819">
            <v>5.32848708072855E-2</v>
          </cell>
          <cell r="I819">
            <v>5.305E-2</v>
          </cell>
          <cell r="L819">
            <v>5.305E-2</v>
          </cell>
          <cell r="M819">
            <v>1.0044208333333333</v>
          </cell>
          <cell r="N819">
            <v>2.5493969574772558E-2</v>
          </cell>
          <cell r="V819">
            <v>4</v>
          </cell>
        </row>
        <row r="820">
          <cell r="F820">
            <v>815</v>
          </cell>
          <cell r="G820">
            <v>5.3639780489404654E-2</v>
          </cell>
          <cell r="H820">
            <v>5.32848708072855E-2</v>
          </cell>
          <cell r="I820">
            <v>5.305E-2</v>
          </cell>
          <cell r="L820">
            <v>5.305E-2</v>
          </cell>
          <cell r="M820">
            <v>1.0044208333333333</v>
          </cell>
          <cell r="N820">
            <v>2.5381761039510391E-2</v>
          </cell>
          <cell r="V820">
            <v>5</v>
          </cell>
        </row>
        <row r="821">
          <cell r="F821">
            <v>816</v>
          </cell>
          <cell r="G821">
            <v>5.3639780489404654E-2</v>
          </cell>
          <cell r="H821">
            <v>5.32848708072855E-2</v>
          </cell>
          <cell r="I821">
            <v>5.305E-2</v>
          </cell>
          <cell r="L821">
            <v>5.305E-2</v>
          </cell>
          <cell r="M821">
            <v>1.0044208333333333</v>
          </cell>
          <cell r="N821">
            <v>2.5270046376155802E-2</v>
          </cell>
          <cell r="V821">
            <v>0</v>
          </cell>
        </row>
        <row r="822">
          <cell r="F822">
            <v>817</v>
          </cell>
          <cell r="G822">
            <v>5.3639780489404654E-2</v>
          </cell>
          <cell r="H822">
            <v>5.3284870807286389E-2</v>
          </cell>
          <cell r="I822">
            <v>5.305E-2</v>
          </cell>
          <cell r="L822">
            <v>5.305E-2</v>
          </cell>
          <cell r="M822">
            <v>1.0044208333333333</v>
          </cell>
          <cell r="N822">
            <v>2.5158823410993039E-2</v>
          </cell>
          <cell r="V822">
            <v>1</v>
          </cell>
        </row>
        <row r="823">
          <cell r="F823">
            <v>818</v>
          </cell>
          <cell r="G823">
            <v>5.3639780489404654E-2</v>
          </cell>
          <cell r="H823">
            <v>5.3284870807286389E-2</v>
          </cell>
          <cell r="I823">
            <v>5.305E-2</v>
          </cell>
          <cell r="L823">
            <v>5.305E-2</v>
          </cell>
          <cell r="M823">
            <v>1.0044208333333333</v>
          </cell>
          <cell r="N823">
            <v>2.5048089979873681E-2</v>
          </cell>
          <cell r="V823">
            <v>2</v>
          </cell>
        </row>
        <row r="824">
          <cell r="F824">
            <v>819</v>
          </cell>
          <cell r="G824">
            <v>5.3639780489404654E-2</v>
          </cell>
          <cell r="H824">
            <v>5.3284870807286389E-2</v>
          </cell>
          <cell r="I824">
            <v>5.305E-2</v>
          </cell>
          <cell r="L824">
            <v>5.305E-2</v>
          </cell>
          <cell r="M824">
            <v>1.0044208333333333</v>
          </cell>
          <cell r="N824">
            <v>2.4937843928174542E-2</v>
          </cell>
          <cell r="V824">
            <v>3</v>
          </cell>
        </row>
        <row r="825">
          <cell r="F825">
            <v>820</v>
          </cell>
          <cell r="G825">
            <v>5.363978048940421E-2</v>
          </cell>
          <cell r="H825">
            <v>5.3284870807286389E-2</v>
          </cell>
          <cell r="I825">
            <v>5.305E-2</v>
          </cell>
          <cell r="L825">
            <v>5.305E-2</v>
          </cell>
          <cell r="M825">
            <v>1.0044208333333333</v>
          </cell>
          <cell r="N825">
            <v>2.4828083110755742E-2</v>
          </cell>
          <cell r="V825">
            <v>4</v>
          </cell>
        </row>
        <row r="826">
          <cell r="F826">
            <v>821</v>
          </cell>
          <cell r="G826">
            <v>5.363978048940421E-2</v>
          </cell>
          <cell r="H826">
            <v>5.32848708072855E-2</v>
          </cell>
          <cell r="I826">
            <v>5.305E-2</v>
          </cell>
          <cell r="L826">
            <v>5.305E-2</v>
          </cell>
          <cell r="M826">
            <v>1.0044208333333333</v>
          </cell>
          <cell r="N826">
            <v>2.4718805391918966E-2</v>
          </cell>
          <cell r="V826">
            <v>5</v>
          </cell>
        </row>
        <row r="827">
          <cell r="F827">
            <v>822</v>
          </cell>
          <cell r="G827">
            <v>5.363978048940421E-2</v>
          </cell>
          <cell r="H827">
            <v>5.32848708072855E-2</v>
          </cell>
          <cell r="I827">
            <v>5.305E-2</v>
          </cell>
          <cell r="L827">
            <v>5.305E-2</v>
          </cell>
          <cell r="M827">
            <v>1.0044208333333333</v>
          </cell>
          <cell r="N827">
            <v>2.4610008645365913E-2</v>
          </cell>
          <cell r="V827">
            <v>0</v>
          </cell>
        </row>
        <row r="828">
          <cell r="F828">
            <v>823</v>
          </cell>
          <cell r="G828">
            <v>5.363978048940421E-2</v>
          </cell>
          <cell r="H828">
            <v>5.32848708072855E-2</v>
          </cell>
          <cell r="I828">
            <v>5.305E-2</v>
          </cell>
          <cell r="L828">
            <v>5.305E-2</v>
          </cell>
          <cell r="M828">
            <v>1.0044208333333333</v>
          </cell>
          <cell r="N828">
            <v>2.450169075415691E-2</v>
          </cell>
          <cell r="V828">
            <v>1</v>
          </cell>
        </row>
        <row r="829">
          <cell r="F829">
            <v>824</v>
          </cell>
          <cell r="G829">
            <v>5.363978048940421E-2</v>
          </cell>
          <cell r="H829">
            <v>5.32848708072855E-2</v>
          </cell>
          <cell r="I829">
            <v>5.305E-2</v>
          </cell>
          <cell r="L829">
            <v>5.305E-2</v>
          </cell>
          <cell r="M829">
            <v>1.0044208333333333</v>
          </cell>
          <cell r="N829">
            <v>2.4393849610669743E-2</v>
          </cell>
          <cell r="V829">
            <v>2</v>
          </cell>
        </row>
        <row r="830">
          <cell r="F830">
            <v>825</v>
          </cell>
          <cell r="G830">
            <v>5.3639780489404654E-2</v>
          </cell>
          <cell r="H830">
            <v>5.32848708072855E-2</v>
          </cell>
          <cell r="I830">
            <v>5.305E-2</v>
          </cell>
          <cell r="L830">
            <v>5.305E-2</v>
          </cell>
          <cell r="M830">
            <v>1.0044208333333333</v>
          </cell>
          <cell r="N830">
            <v>2.4286483116558625E-2</v>
          </cell>
          <cell r="V830">
            <v>3</v>
          </cell>
        </row>
        <row r="831">
          <cell r="F831">
            <v>826</v>
          </cell>
          <cell r="G831">
            <v>5.3639780489404654E-2</v>
          </cell>
          <cell r="H831">
            <v>5.3284870807286389E-2</v>
          </cell>
          <cell r="I831">
            <v>5.305E-2</v>
          </cell>
          <cell r="L831">
            <v>5.305E-2</v>
          </cell>
          <cell r="M831">
            <v>1.0044208333333333</v>
          </cell>
          <cell r="N831">
            <v>2.417958918271338E-2</v>
          </cell>
          <cell r="V831">
            <v>4</v>
          </cell>
        </row>
        <row r="832">
          <cell r="F832">
            <v>827</v>
          </cell>
          <cell r="G832">
            <v>5.3639780489404654E-2</v>
          </cell>
          <cell r="H832">
            <v>5.3284870807286389E-2</v>
          </cell>
          <cell r="I832">
            <v>5.305E-2</v>
          </cell>
          <cell r="L832">
            <v>5.305E-2</v>
          </cell>
          <cell r="M832">
            <v>1.0044208333333333</v>
          </cell>
          <cell r="N832">
            <v>2.4073165729218794E-2</v>
          </cell>
          <cell r="V832">
            <v>5</v>
          </cell>
        </row>
        <row r="833">
          <cell r="F833">
            <v>828</v>
          </cell>
          <cell r="G833">
            <v>5.3639780489404654E-2</v>
          </cell>
          <cell r="H833">
            <v>5.3284870807286389E-2</v>
          </cell>
          <cell r="I833">
            <v>5.305E-2</v>
          </cell>
          <cell r="L833">
            <v>5.305E-2</v>
          </cell>
          <cell r="M833">
            <v>1.0044208333333333</v>
          </cell>
          <cell r="N833">
            <v>2.3967210685314135E-2</v>
          </cell>
          <cell r="V833">
            <v>0</v>
          </cell>
        </row>
        <row r="834">
          <cell r="F834">
            <v>829</v>
          </cell>
          <cell r="G834">
            <v>5.3639780489404654E-2</v>
          </cell>
          <cell r="H834">
            <v>5.32848708072855E-2</v>
          </cell>
          <cell r="I834">
            <v>5.305E-2</v>
          </cell>
          <cell r="L834">
            <v>5.305E-2</v>
          </cell>
          <cell r="M834">
            <v>1.0044208333333333</v>
          </cell>
          <cell r="N834">
            <v>2.3861721989352869E-2</v>
          </cell>
          <cell r="V834">
            <v>1</v>
          </cell>
        </row>
        <row r="835">
          <cell r="F835">
            <v>830</v>
          </cell>
          <cell r="G835">
            <v>5.3639780489404654E-2</v>
          </cell>
          <cell r="H835">
            <v>5.32848708072855E-2</v>
          </cell>
          <cell r="I835">
            <v>5.305E-2</v>
          </cell>
          <cell r="L835">
            <v>5.305E-2</v>
          </cell>
          <cell r="M835">
            <v>1.0044208333333333</v>
          </cell>
          <cell r="N835">
            <v>2.3756697588762549E-2</v>
          </cell>
          <cell r="V835">
            <v>2</v>
          </cell>
        </row>
        <row r="836">
          <cell r="F836">
            <v>831</v>
          </cell>
          <cell r="G836">
            <v>5.363978048940421E-2</v>
          </cell>
          <cell r="H836">
            <v>5.32848708072855E-2</v>
          </cell>
          <cell r="I836">
            <v>5.305E-2</v>
          </cell>
          <cell r="L836">
            <v>5.305E-2</v>
          </cell>
          <cell r="M836">
            <v>1.0044208333333333</v>
          </cell>
          <cell r="N836">
            <v>2.365213544000486E-2</v>
          </cell>
          <cell r="V836">
            <v>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B10">
            <v>37636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Borrowing Base Cert."/>
      <sheetName val="Appendix"/>
      <sheetName val="Pool Summary"/>
      <sheetName val="Top10"/>
      <sheetName val="Floating"/>
      <sheetName val="Fixed"/>
      <sheetName val="Agency"/>
      <sheetName val="Yield Cap Borrowing Base"/>
      <sheetName val="RA Lookup Tables"/>
      <sheetName val="Input Sheet"/>
      <sheetName val="Disqual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NER DIST. LETTERS"/>
      <sheetName val="ORGANIZ. COSTS"/>
      <sheetName val="MasterAssump"/>
      <sheetName val="5 GGPHomart Share NPV"/>
      <sheetName val="ACCT ANALYSIS"/>
      <sheetName val="Exec3"/>
      <sheetName val="Forward Curve"/>
      <sheetName val="Config"/>
      <sheetName val="First Mortgage"/>
      <sheetName val="8 GGP Fee Calc"/>
      <sheetName val="P TAX INV (2)"/>
      <sheetName val="Inc Rec"/>
      <sheetName val="N-Clean-Vac - 4831"/>
      <sheetName val="2060 Accr"/>
      <sheetName val="Input"/>
      <sheetName val="0900"/>
      <sheetName val="Form"/>
      <sheetName val="graphdialog"/>
      <sheetName val="June Variance"/>
      <sheetName val="Entity List"/>
      <sheetName val="legal"/>
      <sheetName val="Debt"/>
      <sheetName val="EREOF-Partner Distrib"/>
      <sheetName val="Contingent Interest"/>
      <sheetName val="AccrExp"/>
      <sheetName val="PARTNER_DIST__LETTERS"/>
      <sheetName val="ORGANIZ__COSTS"/>
      <sheetName val="ACCT_ANALYSIS"/>
      <sheetName val="P_TAX_INV_(2)"/>
      <sheetName val="Inc_Rec"/>
      <sheetName val="N-Clean-Vac_-_4831"/>
      <sheetName val="Phase I"/>
      <sheetName val="Charts"/>
      <sheetName val="Expense Lookup"/>
      <sheetName val="Prop Detail"/>
      <sheetName val="Prop Detail 2"/>
      <sheetName val="BS Accts Detail"/>
      <sheetName val="Curve"/>
      <sheetName val="wklytrnd"/>
      <sheetName val="Financial Statement Schedules"/>
      <sheetName val="2008 Milton Keynes"/>
      <sheetName val="2008 ATP No 2"/>
      <sheetName val="5_GGPHomart_Share_NPV"/>
      <sheetName val="Forward_Curve"/>
      <sheetName val="2060_Accr"/>
      <sheetName val="June_Variance"/>
      <sheetName val="EREOF-Partner_Distrib"/>
      <sheetName val="Contingent_Interest"/>
      <sheetName val="(2-1). REIT Income Statement"/>
      <sheetName val="PrämissenAnkauf"/>
      <sheetName val="Schedule 5A"/>
      <sheetName val="Feb 10"/>
      <sheetName val="mar 13"/>
      <sheetName val="PARTNER_DIST__LETTERS1"/>
      <sheetName val="ACCT_ANALYSIS1"/>
      <sheetName val="Inc_Rec1"/>
      <sheetName val="P_TAX_INV_(2)1"/>
      <sheetName val="ORGANIZ__COSTS1"/>
      <sheetName val="N-Clean-Vac_-_48311"/>
      <sheetName val="Entity_List"/>
      <sheetName val="Interco list"/>
      <sheetName val="Basic Input Sheet"/>
      <sheetName val="Data Load Menu"/>
      <sheetName val="CODES"/>
      <sheetName val="Futures Curve"/>
      <sheetName val="ins"/>
      <sheetName val="RefSheet"/>
      <sheetName val="Actuals"/>
      <sheetName val=""/>
      <sheetName val="Sheet1"/>
      <sheetName val="NAVREC"/>
      <sheetName val="Input Sheet"/>
      <sheetName val="GTSL 2A "/>
      <sheetName val="Reporting Form"/>
      <sheetName val="FRN"/>
      <sheetName val="Summary"/>
      <sheetName val="EURO"/>
      <sheetName val="State App"/>
      <sheetName val="1601 Detail information"/>
      <sheetName val="forecast"/>
      <sheetName val="ControlPage"/>
      <sheetName val="MAIN SCH"/>
      <sheetName val="Group 4"/>
      <sheetName val="Inputs"/>
      <sheetName val="Quarter Trend"/>
      <sheetName val="Trend"/>
      <sheetName val="PARTNER_DIST__LETTERS2"/>
      <sheetName val="ACCT_ANALYSIS2"/>
      <sheetName val="P_TAX_INV_(2)2"/>
      <sheetName val="Inc_Rec2"/>
      <sheetName val="ORGANIZ__COSTS2"/>
      <sheetName val="N-Clean-Vac_-_48312"/>
      <sheetName val="5_GGPHomart_Share_NPV1"/>
      <sheetName val="Forward_Curve1"/>
      <sheetName val="June_Variance1"/>
      <sheetName val="2060_Accr1"/>
      <sheetName val="EREOF-Partner_Distrib1"/>
      <sheetName val="Contingent_Interest1"/>
      <sheetName val="Entity_List1"/>
      <sheetName val="BS_Accts_Detail"/>
      <sheetName val="Schedule_5A"/>
      <sheetName val="Feb_10"/>
      <sheetName val="mar_13"/>
      <sheetName val="First_Mortgage"/>
      <sheetName val="8_GGP_Fee_Calc"/>
      <sheetName val="15-010 Foreclosure Property"/>
      <sheetName val="8613"/>
      <sheetName val="lead schs"/>
      <sheetName val="SOCIPC"/>
    </sheetNames>
    <sheetDataSet>
      <sheetData sheetId="0" refreshError="1">
        <row r="11">
          <cell r="A11" t="str">
            <v>July 12, 1995</v>
          </cell>
        </row>
        <row r="14">
          <cell r="A14" t="str">
            <v>Mr. Aryeh Rubin</v>
          </cell>
        </row>
        <row r="15">
          <cell r="A15" t="str">
            <v>Maot Group Partners, Ltd.</v>
          </cell>
        </row>
        <row r="16">
          <cell r="A16" t="str">
            <v>9801 Collins Avenue, Unit 17-Z</v>
          </cell>
        </row>
        <row r="17">
          <cell r="A17" t="str">
            <v>Bal Harbour, Fl  33154</v>
          </cell>
        </row>
        <row r="20">
          <cell r="A20" t="str">
            <v>Dear Aryeh:</v>
          </cell>
        </row>
        <row r="22">
          <cell r="A22" t="str">
            <v xml:space="preserve">Enclosed is your check from Emmes Real Estate Opportunity Fund, L.P. (EREOF) in the amount </v>
          </cell>
        </row>
        <row r="23">
          <cell r="A23" t="str">
            <v xml:space="preserve">of $4,195.  This distribution represents your portion of the total $82,605 partnership distribution. </v>
          </cell>
        </row>
        <row r="25">
          <cell r="A25" t="str">
            <v>The accounting for this $4,195 distribution is outlined below.</v>
          </cell>
        </row>
        <row r="27">
          <cell r="A27" t="str">
            <v>Preferred Return on Invested Capital from April 28, 1995 - June 30, 1995</v>
          </cell>
        </row>
        <row r="29">
          <cell r="A29" t="str">
            <v>Interest on Uninvested Capital from March 31, 1995 - June 30, 1995</v>
          </cell>
        </row>
        <row r="31">
          <cell r="A31" t="str">
            <v>Total Distributed to Maot Group Partners, Ltd.</v>
          </cell>
        </row>
        <row r="34">
          <cell r="A34" t="str">
            <v>If you should have any questions please do not hesitate to call me directly at 212-293-8906.</v>
          </cell>
        </row>
        <row r="38">
          <cell r="A38" t="str">
            <v>Sincerely,</v>
          </cell>
        </row>
        <row r="43">
          <cell r="A43" t="str">
            <v>Howard Shapiro</v>
          </cell>
        </row>
        <row r="44">
          <cell r="A44" t="str">
            <v>Chief Financial Officer</v>
          </cell>
        </row>
        <row r="49">
          <cell r="A49" t="str">
            <v>Emmes Asset Management Corp.</v>
          </cell>
        </row>
        <row r="72">
          <cell r="A72" t="str">
            <v>July 12, 1995</v>
          </cell>
        </row>
        <row r="75">
          <cell r="A75" t="str">
            <v>Mr. Sonny Laniado</v>
          </cell>
        </row>
        <row r="76">
          <cell r="A76" t="str">
            <v>c/o SDI Technologies</v>
          </cell>
        </row>
        <row r="77">
          <cell r="A77" t="str">
            <v>1299 Main Street</v>
          </cell>
        </row>
        <row r="78">
          <cell r="A78" t="str">
            <v>Rahway, NJ  07065</v>
          </cell>
        </row>
        <row r="81">
          <cell r="A81" t="str">
            <v>Dear Sonny:</v>
          </cell>
        </row>
        <row r="83">
          <cell r="A83" t="str">
            <v xml:space="preserve">Enclosed is your check from Emmes Real Estate Opportunity Fund, L.P. (EREOF) in the amount </v>
          </cell>
        </row>
        <row r="84">
          <cell r="A84" t="str">
            <v xml:space="preserve">of $2,518.  This distribution represents your portion of the total $82,605 partnership distribution. </v>
          </cell>
        </row>
        <row r="86">
          <cell r="A86" t="str">
            <v>The accounting for this $2,518 distribution is outlined below.</v>
          </cell>
        </row>
        <row r="88">
          <cell r="A88" t="str">
            <v>Preferred Return on Invested Capital from April 28, 1995 - June 30, 1995</v>
          </cell>
        </row>
        <row r="90">
          <cell r="A90" t="str">
            <v>Interest on Uninvested Capital from March 31, 1995 - June 30, 1995</v>
          </cell>
        </row>
        <row r="92">
          <cell r="A92" t="str">
            <v>Total Distributed to Sonny Laniado</v>
          </cell>
        </row>
        <row r="95">
          <cell r="A95" t="str">
            <v>If you should have any questions please do not hesitate to call me directly at 212-293-8906.</v>
          </cell>
        </row>
        <row r="99">
          <cell r="A99" t="str">
            <v>Sincerely,</v>
          </cell>
        </row>
        <row r="104">
          <cell r="A104" t="str">
            <v>Howard Shapiro</v>
          </cell>
        </row>
        <row r="105">
          <cell r="A105" t="str">
            <v>Chief Financial Officer</v>
          </cell>
        </row>
        <row r="131">
          <cell r="A131" t="str">
            <v>July 12, 1995</v>
          </cell>
        </row>
        <row r="134">
          <cell r="A134" t="str">
            <v>Mr. David Fromer</v>
          </cell>
        </row>
        <row r="135">
          <cell r="A135" t="str">
            <v>c/o Ganer &amp; Ganer</v>
          </cell>
        </row>
        <row r="136">
          <cell r="A136" t="str">
            <v>1995 Broadway</v>
          </cell>
        </row>
        <row r="137">
          <cell r="A137" t="str">
            <v>New York, NY  10023</v>
          </cell>
        </row>
        <row r="140">
          <cell r="A140" t="str">
            <v>Dear David:</v>
          </cell>
        </row>
        <row r="142">
          <cell r="A142" t="str">
            <v xml:space="preserve">Enclosed is your check from Emmes Real Estate Opportunity Fund, L.P. (EREOF) in the amount </v>
          </cell>
        </row>
        <row r="143">
          <cell r="A143" t="str">
            <v xml:space="preserve">of $2,518.  This distribution represents your portion of the total $82,605 partnership distribution. </v>
          </cell>
        </row>
        <row r="145">
          <cell r="A145" t="str">
            <v>The accounting for this $2,518 distribution is outlined below.</v>
          </cell>
        </row>
        <row r="147">
          <cell r="A147" t="str">
            <v>Preferred Return on Invested Capital from April 28, 1995 - June 30, 1995</v>
          </cell>
        </row>
        <row r="149">
          <cell r="A149" t="str">
            <v>Interest on Uninvested Capital from March 31, 1995 - June 30, 1995</v>
          </cell>
        </row>
        <row r="151">
          <cell r="A151" t="str">
            <v>Total Distributed to David Fromer</v>
          </cell>
        </row>
        <row r="154">
          <cell r="A154" t="str">
            <v>If you should have any questions please do not hesitate to call me directly at 212-293-8906.</v>
          </cell>
        </row>
        <row r="158">
          <cell r="A158" t="str">
            <v>Sincerely,</v>
          </cell>
        </row>
        <row r="163">
          <cell r="A163" t="str">
            <v>Howard Shapiro</v>
          </cell>
        </row>
        <row r="164">
          <cell r="A164" t="str">
            <v>Chief Financial 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">
          <cell r="A11" t="str">
            <v>July 12, 1995</v>
          </cell>
        </row>
      </sheetData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1">
          <cell r="A11" t="str">
            <v>July 12, 1995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Disposition"/>
      <sheetName val="Daily Test"/>
      <sheetName val="Summary of Tests"/>
      <sheetName val="CP Trades"/>
      <sheetName val="Liquid Assets"/>
      <sheetName val="Illiquid Assets"/>
      <sheetName val="Account Balances"/>
      <sheetName val="Commitments"/>
      <sheetName val="CP 30 Day Test"/>
      <sheetName val="Same Day Commitment Test"/>
      <sheetName val="CP Shortfall Rate"/>
      <sheetName val="Monthly Asset Report"/>
      <sheetName val="Cash Flows"/>
      <sheetName val="Accounts"/>
      <sheetName val="Amounts"/>
      <sheetName val="Funds Movement"/>
      <sheetName val="SSB Morning"/>
      <sheetName val="SSB Afternoon"/>
      <sheetName val="SSB Certificate Fax"/>
      <sheetName val="Dist Day Fax"/>
      <sheetName val="Reconciliation"/>
      <sheetName val="Accounting Entry Calc"/>
      <sheetName val="Accounting Work"/>
      <sheetName val="Accounting Output"/>
      <sheetName val="Dealer Fee Calcs"/>
      <sheetName val="Average Balances"/>
      <sheetName val="Month End Bals"/>
      <sheetName val="LIBOR"/>
      <sheetName val="Interco Loan"/>
      <sheetName val="Loans and Extended MITTENs"/>
      <sheetName val="Variables"/>
      <sheetName val="Maturity Planning"/>
      <sheetName val="Sales Recap"/>
      <sheetName val="Manual Fax"/>
      <sheetName val="Trade Input"/>
      <sheetName val="Trade Output"/>
      <sheetName val="Daily USBANK Fax"/>
      <sheetName val="Dist Day Wire Fax"/>
      <sheetName val="Funds Movement Fax"/>
      <sheetName val="Report Stats"/>
      <sheetName val="Report Variables"/>
    </sheetNames>
    <sheetDataSet>
      <sheetData sheetId="0"/>
      <sheetData sheetId="1"/>
      <sheetData sheetId="2"/>
      <sheetData sheetId="3"/>
      <sheetData sheetId="4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  <cell r="R37" t="str">
            <v>Balance</v>
          </cell>
        </row>
      </sheetData>
      <sheetData sheetId="5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</row>
        <row r="40">
          <cell r="A40">
            <v>37179</v>
          </cell>
          <cell r="B40">
            <v>-77</v>
          </cell>
          <cell r="C40" t="e">
            <v>#N/A</v>
          </cell>
          <cell r="F40">
            <v>0</v>
          </cell>
          <cell r="H40">
            <v>0</v>
          </cell>
          <cell r="I40">
            <v>0</v>
          </cell>
          <cell r="L40">
            <v>0</v>
          </cell>
          <cell r="N40">
            <v>0</v>
          </cell>
          <cell r="O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Z40">
            <v>0</v>
          </cell>
          <cell r="AA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37180</v>
          </cell>
          <cell r="B41">
            <v>-76</v>
          </cell>
          <cell r="C41" t="e">
            <v>#N/A</v>
          </cell>
          <cell r="F41">
            <v>0</v>
          </cell>
          <cell r="H41">
            <v>0</v>
          </cell>
          <cell r="I41">
            <v>0</v>
          </cell>
          <cell r="L41">
            <v>0</v>
          </cell>
          <cell r="N41">
            <v>0</v>
          </cell>
          <cell r="O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Z41">
            <v>0</v>
          </cell>
          <cell r="AA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37181</v>
          </cell>
          <cell r="B42">
            <v>-75</v>
          </cell>
          <cell r="C42" t="e">
            <v>#N/A</v>
          </cell>
          <cell r="F42">
            <v>0</v>
          </cell>
          <cell r="H42">
            <v>0</v>
          </cell>
          <cell r="I42">
            <v>0</v>
          </cell>
          <cell r="L42">
            <v>0</v>
          </cell>
          <cell r="N42">
            <v>0</v>
          </cell>
          <cell r="O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Z42">
            <v>0</v>
          </cell>
          <cell r="AA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37182</v>
          </cell>
          <cell r="B43">
            <v>-74</v>
          </cell>
          <cell r="C43" t="e">
            <v>#N/A</v>
          </cell>
          <cell r="F43">
            <v>0</v>
          </cell>
          <cell r="H43">
            <v>0</v>
          </cell>
          <cell r="I43">
            <v>0</v>
          </cell>
          <cell r="L43">
            <v>0</v>
          </cell>
          <cell r="N43">
            <v>0</v>
          </cell>
          <cell r="O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Z43">
            <v>0</v>
          </cell>
          <cell r="AA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37183</v>
          </cell>
          <cell r="B44">
            <v>-71</v>
          </cell>
          <cell r="C44" t="e">
            <v>#N/A</v>
          </cell>
          <cell r="F44">
            <v>0</v>
          </cell>
          <cell r="H44">
            <v>0</v>
          </cell>
          <cell r="I44">
            <v>0</v>
          </cell>
          <cell r="L44">
            <v>0</v>
          </cell>
          <cell r="N44">
            <v>0</v>
          </cell>
          <cell r="O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Z44">
            <v>0</v>
          </cell>
          <cell r="AA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37186</v>
          </cell>
          <cell r="B45">
            <v>-70</v>
          </cell>
          <cell r="C45" t="e">
            <v>#N/A</v>
          </cell>
          <cell r="F45">
            <v>0</v>
          </cell>
          <cell r="H45">
            <v>0</v>
          </cell>
          <cell r="I45">
            <v>0</v>
          </cell>
          <cell r="L45">
            <v>0</v>
          </cell>
          <cell r="N45">
            <v>0</v>
          </cell>
          <cell r="O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Z45">
            <v>0</v>
          </cell>
          <cell r="AA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37187</v>
          </cell>
          <cell r="B46">
            <v>-69</v>
          </cell>
          <cell r="C46" t="e">
            <v>#N/A</v>
          </cell>
          <cell r="F46">
            <v>0</v>
          </cell>
          <cell r="H46">
            <v>0</v>
          </cell>
          <cell r="I46">
            <v>0</v>
          </cell>
          <cell r="L46">
            <v>0</v>
          </cell>
          <cell r="N46">
            <v>0</v>
          </cell>
          <cell r="O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Z46">
            <v>0</v>
          </cell>
          <cell r="AA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37188</v>
          </cell>
          <cell r="B47">
            <v>-68</v>
          </cell>
          <cell r="C47" t="e">
            <v>#N/A</v>
          </cell>
          <cell r="F47">
            <v>0</v>
          </cell>
          <cell r="H47">
            <v>0</v>
          </cell>
          <cell r="I47">
            <v>0</v>
          </cell>
          <cell r="L47">
            <v>0</v>
          </cell>
          <cell r="N47">
            <v>0</v>
          </cell>
          <cell r="O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Z47">
            <v>0</v>
          </cell>
          <cell r="AA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37189</v>
          </cell>
          <cell r="B48">
            <v>-67</v>
          </cell>
          <cell r="C48" t="e">
            <v>#N/A</v>
          </cell>
          <cell r="F48">
            <v>0</v>
          </cell>
          <cell r="H48">
            <v>0</v>
          </cell>
          <cell r="I48">
            <v>0</v>
          </cell>
          <cell r="L48">
            <v>0</v>
          </cell>
          <cell r="N48">
            <v>0</v>
          </cell>
          <cell r="O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Z48">
            <v>0</v>
          </cell>
          <cell r="AA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37190</v>
          </cell>
          <cell r="B49">
            <v>-64</v>
          </cell>
          <cell r="C49" t="e">
            <v>#N/A</v>
          </cell>
          <cell r="F49">
            <v>0</v>
          </cell>
          <cell r="H49">
            <v>0</v>
          </cell>
          <cell r="I49">
            <v>0</v>
          </cell>
          <cell r="L49">
            <v>0</v>
          </cell>
          <cell r="N49">
            <v>0</v>
          </cell>
          <cell r="O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Z49">
            <v>0</v>
          </cell>
          <cell r="AA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37193</v>
          </cell>
          <cell r="B50">
            <v>-63</v>
          </cell>
          <cell r="C50" t="e">
            <v>#N/A</v>
          </cell>
          <cell r="F50">
            <v>0</v>
          </cell>
          <cell r="H50">
            <v>0</v>
          </cell>
          <cell r="I50">
            <v>0</v>
          </cell>
          <cell r="L50">
            <v>0</v>
          </cell>
          <cell r="N50">
            <v>0</v>
          </cell>
          <cell r="O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>
            <v>37194</v>
          </cell>
          <cell r="B51">
            <v>-62</v>
          </cell>
          <cell r="C51" t="e">
            <v>#N/A</v>
          </cell>
          <cell r="F51">
            <v>0</v>
          </cell>
          <cell r="H51">
            <v>0</v>
          </cell>
          <cell r="I51">
            <v>0</v>
          </cell>
          <cell r="L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Z51">
            <v>0</v>
          </cell>
          <cell r="AA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>
            <v>37195</v>
          </cell>
          <cell r="B52">
            <v>-61</v>
          </cell>
          <cell r="C52" t="e">
            <v>#N/A</v>
          </cell>
          <cell r="F52">
            <v>0</v>
          </cell>
          <cell r="H52">
            <v>0</v>
          </cell>
          <cell r="I52">
            <v>0</v>
          </cell>
          <cell r="L52">
            <v>0</v>
          </cell>
          <cell r="N52">
            <v>0</v>
          </cell>
          <cell r="O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Z52">
            <v>0</v>
          </cell>
          <cell r="AA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37196</v>
          </cell>
          <cell r="B53">
            <v>-60</v>
          </cell>
          <cell r="C53" t="e">
            <v>#N/A</v>
          </cell>
          <cell r="F53">
            <v>0</v>
          </cell>
          <cell r="H53">
            <v>0</v>
          </cell>
          <cell r="I53">
            <v>0</v>
          </cell>
          <cell r="L53">
            <v>0</v>
          </cell>
          <cell r="N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37197</v>
          </cell>
          <cell r="B54">
            <v>-57</v>
          </cell>
          <cell r="C54" t="e">
            <v>#N/A</v>
          </cell>
          <cell r="F54">
            <v>0</v>
          </cell>
          <cell r="H54">
            <v>0</v>
          </cell>
          <cell r="I54">
            <v>0</v>
          </cell>
          <cell r="L54">
            <v>0</v>
          </cell>
          <cell r="N54">
            <v>0</v>
          </cell>
          <cell r="O54">
            <v>0</v>
          </cell>
          <cell r="R54">
            <v>0</v>
          </cell>
          <cell r="T54">
            <v>0</v>
          </cell>
          <cell r="U54">
            <v>0</v>
          </cell>
          <cell r="X54">
            <v>0</v>
          </cell>
          <cell r="Z54">
            <v>0</v>
          </cell>
          <cell r="AA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37200</v>
          </cell>
          <cell r="B55">
            <v>-56</v>
          </cell>
          <cell r="C55" t="e">
            <v>#N/A</v>
          </cell>
          <cell r="F55">
            <v>0</v>
          </cell>
          <cell r="H55">
            <v>0</v>
          </cell>
          <cell r="I55">
            <v>0</v>
          </cell>
          <cell r="L55">
            <v>0</v>
          </cell>
          <cell r="N55">
            <v>0</v>
          </cell>
          <cell r="O55">
            <v>0</v>
          </cell>
          <cell r="R55">
            <v>0</v>
          </cell>
          <cell r="T55">
            <v>0</v>
          </cell>
          <cell r="U55">
            <v>0</v>
          </cell>
          <cell r="X55">
            <v>0</v>
          </cell>
          <cell r="Z55">
            <v>0</v>
          </cell>
          <cell r="AA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37201</v>
          </cell>
          <cell r="B56">
            <v>-55</v>
          </cell>
          <cell r="C56" t="e">
            <v>#N/A</v>
          </cell>
          <cell r="F56">
            <v>0</v>
          </cell>
          <cell r="H56">
            <v>0</v>
          </cell>
          <cell r="I56">
            <v>0</v>
          </cell>
          <cell r="L56">
            <v>0</v>
          </cell>
          <cell r="N56">
            <v>0</v>
          </cell>
          <cell r="O56">
            <v>0</v>
          </cell>
          <cell r="R56">
            <v>0</v>
          </cell>
          <cell r="T56">
            <v>0</v>
          </cell>
          <cell r="U56">
            <v>0</v>
          </cell>
          <cell r="X56">
            <v>0</v>
          </cell>
          <cell r="Z56">
            <v>0</v>
          </cell>
          <cell r="AA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37202</v>
          </cell>
          <cell r="B57">
            <v>-54</v>
          </cell>
          <cell r="C57" t="e">
            <v>#N/A</v>
          </cell>
          <cell r="F57">
            <v>0</v>
          </cell>
          <cell r="H57">
            <v>0</v>
          </cell>
          <cell r="I57">
            <v>0</v>
          </cell>
          <cell r="L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Z57">
            <v>0</v>
          </cell>
          <cell r="AA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37203</v>
          </cell>
          <cell r="B58">
            <v>-53</v>
          </cell>
          <cell r="C58" t="e">
            <v>#N/A</v>
          </cell>
          <cell r="F58">
            <v>0</v>
          </cell>
          <cell r="H58">
            <v>0</v>
          </cell>
          <cell r="I58">
            <v>0</v>
          </cell>
          <cell r="L58">
            <v>0</v>
          </cell>
          <cell r="N58">
            <v>0</v>
          </cell>
          <cell r="O58">
            <v>0</v>
          </cell>
          <cell r="R58">
            <v>0</v>
          </cell>
          <cell r="T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37204</v>
          </cell>
          <cell r="B59">
            <v>-50</v>
          </cell>
          <cell r="C59" t="e">
            <v>#N/A</v>
          </cell>
          <cell r="F59">
            <v>0</v>
          </cell>
          <cell r="H59">
            <v>0</v>
          </cell>
          <cell r="I59">
            <v>0</v>
          </cell>
          <cell r="L59">
            <v>0</v>
          </cell>
          <cell r="N59">
            <v>0</v>
          </cell>
          <cell r="O59">
            <v>0</v>
          </cell>
          <cell r="R59">
            <v>0</v>
          </cell>
          <cell r="T59">
            <v>0</v>
          </cell>
          <cell r="U59">
            <v>0</v>
          </cell>
          <cell r="X59">
            <v>0</v>
          </cell>
          <cell r="Z59">
            <v>0</v>
          </cell>
          <cell r="AA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>
            <v>37207</v>
          </cell>
          <cell r="B60">
            <v>-49</v>
          </cell>
          <cell r="C60" t="e">
            <v>#N/A</v>
          </cell>
          <cell r="F60">
            <v>0</v>
          </cell>
          <cell r="H60">
            <v>0</v>
          </cell>
          <cell r="I60">
            <v>0</v>
          </cell>
          <cell r="L60">
            <v>0</v>
          </cell>
          <cell r="N60">
            <v>0</v>
          </cell>
          <cell r="O60">
            <v>0</v>
          </cell>
          <cell r="R60">
            <v>0</v>
          </cell>
          <cell r="T60">
            <v>0</v>
          </cell>
          <cell r="U60">
            <v>0</v>
          </cell>
          <cell r="X60">
            <v>0</v>
          </cell>
          <cell r="Z60">
            <v>0</v>
          </cell>
          <cell r="AA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>
            <v>37208</v>
          </cell>
          <cell r="B61">
            <v>-48</v>
          </cell>
          <cell r="C61" t="e">
            <v>#N/A</v>
          </cell>
          <cell r="F61">
            <v>0</v>
          </cell>
          <cell r="H61">
            <v>0</v>
          </cell>
          <cell r="I61">
            <v>0</v>
          </cell>
          <cell r="L61">
            <v>0</v>
          </cell>
          <cell r="N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X61">
            <v>0</v>
          </cell>
          <cell r="Z61">
            <v>0</v>
          </cell>
          <cell r="AA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37209</v>
          </cell>
          <cell r="B62">
            <v>-47</v>
          </cell>
          <cell r="C62" t="e">
            <v>#N/A</v>
          </cell>
          <cell r="F62">
            <v>0</v>
          </cell>
          <cell r="H62">
            <v>0</v>
          </cell>
          <cell r="I62">
            <v>0</v>
          </cell>
          <cell r="L62">
            <v>0</v>
          </cell>
          <cell r="N62">
            <v>0</v>
          </cell>
          <cell r="O62">
            <v>0</v>
          </cell>
          <cell r="R62">
            <v>0</v>
          </cell>
          <cell r="T62">
            <v>0</v>
          </cell>
          <cell r="U62">
            <v>0</v>
          </cell>
          <cell r="X62">
            <v>0</v>
          </cell>
          <cell r="Z62">
            <v>0</v>
          </cell>
          <cell r="AA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37210</v>
          </cell>
          <cell r="B63">
            <v>-46</v>
          </cell>
          <cell r="C63" t="e">
            <v>#N/A</v>
          </cell>
          <cell r="F63">
            <v>0</v>
          </cell>
          <cell r="H63">
            <v>0</v>
          </cell>
          <cell r="I63">
            <v>0</v>
          </cell>
          <cell r="L63">
            <v>0</v>
          </cell>
          <cell r="N63">
            <v>0</v>
          </cell>
          <cell r="O63">
            <v>0</v>
          </cell>
          <cell r="R63">
            <v>0</v>
          </cell>
          <cell r="T63">
            <v>0</v>
          </cell>
          <cell r="U63">
            <v>0</v>
          </cell>
          <cell r="X63">
            <v>0</v>
          </cell>
          <cell r="Z63">
            <v>0</v>
          </cell>
          <cell r="AA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37211</v>
          </cell>
          <cell r="B64">
            <v>-43</v>
          </cell>
          <cell r="C64" t="e">
            <v>#N/A</v>
          </cell>
          <cell r="F64">
            <v>0</v>
          </cell>
          <cell r="H64">
            <v>0</v>
          </cell>
          <cell r="I64">
            <v>0</v>
          </cell>
          <cell r="L64">
            <v>0</v>
          </cell>
          <cell r="N64">
            <v>0</v>
          </cell>
          <cell r="O64">
            <v>0</v>
          </cell>
          <cell r="R64">
            <v>0</v>
          </cell>
          <cell r="T64">
            <v>0</v>
          </cell>
          <cell r="U64">
            <v>0</v>
          </cell>
          <cell r="X64">
            <v>0</v>
          </cell>
          <cell r="Z64">
            <v>0</v>
          </cell>
          <cell r="AA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37214</v>
          </cell>
          <cell r="B65">
            <v>-42</v>
          </cell>
          <cell r="C65" t="e">
            <v>#N/A</v>
          </cell>
          <cell r="F65">
            <v>0</v>
          </cell>
          <cell r="H65">
            <v>0</v>
          </cell>
          <cell r="I65">
            <v>0</v>
          </cell>
          <cell r="L65">
            <v>0</v>
          </cell>
          <cell r="N65">
            <v>0</v>
          </cell>
          <cell r="O65">
            <v>0</v>
          </cell>
          <cell r="R65">
            <v>0</v>
          </cell>
          <cell r="T65">
            <v>0</v>
          </cell>
          <cell r="U65">
            <v>0</v>
          </cell>
          <cell r="X65">
            <v>0</v>
          </cell>
          <cell r="Z65">
            <v>0</v>
          </cell>
          <cell r="AA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37215</v>
          </cell>
          <cell r="B66">
            <v>-41</v>
          </cell>
          <cell r="C66" t="e">
            <v>#N/A</v>
          </cell>
          <cell r="F66">
            <v>0</v>
          </cell>
          <cell r="H66">
            <v>0</v>
          </cell>
          <cell r="I66">
            <v>0</v>
          </cell>
          <cell r="L66">
            <v>0</v>
          </cell>
          <cell r="N66">
            <v>0</v>
          </cell>
          <cell r="O66">
            <v>0</v>
          </cell>
          <cell r="R66">
            <v>0</v>
          </cell>
          <cell r="T66">
            <v>0</v>
          </cell>
          <cell r="U66">
            <v>0</v>
          </cell>
          <cell r="X66">
            <v>0</v>
          </cell>
          <cell r="Z66">
            <v>0</v>
          </cell>
          <cell r="AA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37216</v>
          </cell>
          <cell r="B67">
            <v>-40</v>
          </cell>
          <cell r="C67" t="e">
            <v>#N/A</v>
          </cell>
          <cell r="F67">
            <v>0</v>
          </cell>
          <cell r="H67">
            <v>0</v>
          </cell>
          <cell r="I67">
            <v>0</v>
          </cell>
          <cell r="L67">
            <v>0</v>
          </cell>
          <cell r="N67">
            <v>0</v>
          </cell>
          <cell r="O67">
            <v>0</v>
          </cell>
          <cell r="R67">
            <v>0</v>
          </cell>
          <cell r="T67">
            <v>0</v>
          </cell>
          <cell r="U67">
            <v>0</v>
          </cell>
          <cell r="X67">
            <v>0</v>
          </cell>
          <cell r="Z67">
            <v>0</v>
          </cell>
          <cell r="AA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37217</v>
          </cell>
          <cell r="B68">
            <v>-39</v>
          </cell>
          <cell r="C68" t="e">
            <v>#N/A</v>
          </cell>
          <cell r="F68">
            <v>0</v>
          </cell>
          <cell r="H68">
            <v>0</v>
          </cell>
          <cell r="I68">
            <v>0</v>
          </cell>
          <cell r="L68">
            <v>0</v>
          </cell>
          <cell r="N68">
            <v>0</v>
          </cell>
          <cell r="O68">
            <v>0</v>
          </cell>
          <cell r="R68">
            <v>0</v>
          </cell>
          <cell r="T68">
            <v>0</v>
          </cell>
          <cell r="U68">
            <v>0</v>
          </cell>
          <cell r="X68">
            <v>0</v>
          </cell>
          <cell r="Z68">
            <v>0</v>
          </cell>
          <cell r="AA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>
            <v>37218</v>
          </cell>
          <cell r="B69">
            <v>-36</v>
          </cell>
          <cell r="C69" t="e">
            <v>#N/A</v>
          </cell>
          <cell r="F69">
            <v>0</v>
          </cell>
          <cell r="H69">
            <v>0</v>
          </cell>
          <cell r="I69">
            <v>0</v>
          </cell>
          <cell r="L69">
            <v>0</v>
          </cell>
          <cell r="N69">
            <v>0</v>
          </cell>
          <cell r="O69">
            <v>0</v>
          </cell>
          <cell r="R69">
            <v>0</v>
          </cell>
          <cell r="T69">
            <v>0</v>
          </cell>
          <cell r="U69">
            <v>0</v>
          </cell>
          <cell r="X69">
            <v>0</v>
          </cell>
          <cell r="Z69">
            <v>0</v>
          </cell>
          <cell r="AA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37221</v>
          </cell>
          <cell r="B70">
            <v>-35</v>
          </cell>
          <cell r="C70" t="e">
            <v>#N/A</v>
          </cell>
          <cell r="F70">
            <v>0</v>
          </cell>
          <cell r="H70">
            <v>0</v>
          </cell>
          <cell r="I70">
            <v>0</v>
          </cell>
          <cell r="L70">
            <v>0</v>
          </cell>
          <cell r="N70">
            <v>0</v>
          </cell>
          <cell r="O70">
            <v>0</v>
          </cell>
          <cell r="R70">
            <v>0</v>
          </cell>
          <cell r="T70">
            <v>0</v>
          </cell>
          <cell r="U70">
            <v>0</v>
          </cell>
          <cell r="X70">
            <v>0</v>
          </cell>
          <cell r="Z70">
            <v>0</v>
          </cell>
          <cell r="AA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37222</v>
          </cell>
          <cell r="B71">
            <v>-34</v>
          </cell>
          <cell r="C71" t="e">
            <v>#N/A</v>
          </cell>
          <cell r="F71">
            <v>0</v>
          </cell>
          <cell r="H71">
            <v>0</v>
          </cell>
          <cell r="I71">
            <v>0</v>
          </cell>
          <cell r="L71">
            <v>0</v>
          </cell>
          <cell r="N71">
            <v>0</v>
          </cell>
          <cell r="O71">
            <v>0</v>
          </cell>
          <cell r="R71">
            <v>0</v>
          </cell>
          <cell r="T71">
            <v>0</v>
          </cell>
          <cell r="U71">
            <v>0</v>
          </cell>
          <cell r="X71">
            <v>0</v>
          </cell>
          <cell r="Z71">
            <v>0</v>
          </cell>
          <cell r="AA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37223</v>
          </cell>
          <cell r="B72">
            <v>-33</v>
          </cell>
          <cell r="C72" t="e">
            <v>#N/A</v>
          </cell>
          <cell r="F72">
            <v>0</v>
          </cell>
          <cell r="H72">
            <v>0</v>
          </cell>
          <cell r="I72">
            <v>0</v>
          </cell>
          <cell r="L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  <cell r="U72">
            <v>0</v>
          </cell>
          <cell r="X72">
            <v>0</v>
          </cell>
          <cell r="Z72">
            <v>0</v>
          </cell>
          <cell r="AA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37224</v>
          </cell>
          <cell r="B73">
            <v>-32</v>
          </cell>
          <cell r="C73" t="e">
            <v>#N/A</v>
          </cell>
          <cell r="F73">
            <v>0</v>
          </cell>
          <cell r="H73">
            <v>0</v>
          </cell>
          <cell r="I73">
            <v>0</v>
          </cell>
          <cell r="L73">
            <v>0</v>
          </cell>
          <cell r="N73">
            <v>0</v>
          </cell>
          <cell r="O73">
            <v>0</v>
          </cell>
          <cell r="R73">
            <v>0</v>
          </cell>
          <cell r="T73">
            <v>0</v>
          </cell>
          <cell r="U73">
            <v>0</v>
          </cell>
          <cell r="X73">
            <v>0</v>
          </cell>
          <cell r="Z73">
            <v>0</v>
          </cell>
          <cell r="AA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37225</v>
          </cell>
          <cell r="B74">
            <v>-29</v>
          </cell>
          <cell r="C74" t="e">
            <v>#N/A</v>
          </cell>
          <cell r="F74">
            <v>0</v>
          </cell>
          <cell r="H74">
            <v>0</v>
          </cell>
          <cell r="I74">
            <v>0</v>
          </cell>
          <cell r="L74">
            <v>0</v>
          </cell>
          <cell r="N74">
            <v>0</v>
          </cell>
          <cell r="O74">
            <v>0</v>
          </cell>
          <cell r="R74">
            <v>0</v>
          </cell>
          <cell r="T74">
            <v>0</v>
          </cell>
          <cell r="U74">
            <v>0</v>
          </cell>
          <cell r="X74">
            <v>0</v>
          </cell>
          <cell r="Z74">
            <v>0</v>
          </cell>
          <cell r="AA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37228</v>
          </cell>
          <cell r="B75">
            <v>-28</v>
          </cell>
          <cell r="C75" t="e">
            <v>#N/A</v>
          </cell>
          <cell r="F75">
            <v>0</v>
          </cell>
          <cell r="H75">
            <v>0</v>
          </cell>
          <cell r="I75">
            <v>0</v>
          </cell>
          <cell r="L75">
            <v>0</v>
          </cell>
          <cell r="N75">
            <v>0</v>
          </cell>
          <cell r="O75">
            <v>0</v>
          </cell>
          <cell r="R75">
            <v>0</v>
          </cell>
          <cell r="T75">
            <v>0</v>
          </cell>
          <cell r="U75">
            <v>0</v>
          </cell>
          <cell r="X75">
            <v>0</v>
          </cell>
          <cell r="Z75">
            <v>0</v>
          </cell>
          <cell r="AA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37229</v>
          </cell>
          <cell r="B76">
            <v>-27</v>
          </cell>
          <cell r="C76" t="e">
            <v>#N/A</v>
          </cell>
          <cell r="F76">
            <v>0</v>
          </cell>
          <cell r="H76">
            <v>0</v>
          </cell>
          <cell r="I76">
            <v>0</v>
          </cell>
          <cell r="L76">
            <v>0</v>
          </cell>
          <cell r="N76">
            <v>0</v>
          </cell>
          <cell r="O76">
            <v>0</v>
          </cell>
          <cell r="R76">
            <v>0</v>
          </cell>
          <cell r="T76">
            <v>0</v>
          </cell>
          <cell r="U76">
            <v>0</v>
          </cell>
          <cell r="X76">
            <v>0</v>
          </cell>
          <cell r="Z76">
            <v>0</v>
          </cell>
          <cell r="AA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37230</v>
          </cell>
          <cell r="B77">
            <v>-26</v>
          </cell>
          <cell r="C77" t="e">
            <v>#N/A</v>
          </cell>
          <cell r="F77">
            <v>0</v>
          </cell>
          <cell r="H77">
            <v>0</v>
          </cell>
          <cell r="I77">
            <v>0</v>
          </cell>
          <cell r="L77">
            <v>0</v>
          </cell>
          <cell r="N77">
            <v>0</v>
          </cell>
          <cell r="O77">
            <v>0</v>
          </cell>
          <cell r="R77">
            <v>0</v>
          </cell>
          <cell r="T77">
            <v>0</v>
          </cell>
          <cell r="U77">
            <v>0</v>
          </cell>
          <cell r="X77">
            <v>0</v>
          </cell>
          <cell r="Z77">
            <v>0</v>
          </cell>
          <cell r="AA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37231</v>
          </cell>
          <cell r="B78">
            <v>-25</v>
          </cell>
          <cell r="C78" t="e">
            <v>#N/A</v>
          </cell>
          <cell r="F78">
            <v>0</v>
          </cell>
          <cell r="H78">
            <v>0</v>
          </cell>
          <cell r="I78">
            <v>0</v>
          </cell>
          <cell r="L78">
            <v>0</v>
          </cell>
          <cell r="N78">
            <v>0</v>
          </cell>
          <cell r="O78">
            <v>0</v>
          </cell>
          <cell r="R78">
            <v>0</v>
          </cell>
          <cell r="T78">
            <v>0</v>
          </cell>
          <cell r="U78">
            <v>0</v>
          </cell>
          <cell r="X78">
            <v>0</v>
          </cell>
          <cell r="Z78">
            <v>0</v>
          </cell>
          <cell r="AA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37232</v>
          </cell>
          <cell r="B79">
            <v>-22</v>
          </cell>
          <cell r="C79" t="e">
            <v>#N/A</v>
          </cell>
          <cell r="F79">
            <v>0</v>
          </cell>
          <cell r="H79">
            <v>0</v>
          </cell>
          <cell r="I79">
            <v>0</v>
          </cell>
          <cell r="L79">
            <v>0</v>
          </cell>
          <cell r="N79">
            <v>0</v>
          </cell>
          <cell r="O79">
            <v>0</v>
          </cell>
          <cell r="R79">
            <v>0</v>
          </cell>
          <cell r="T79">
            <v>0</v>
          </cell>
          <cell r="U79">
            <v>0</v>
          </cell>
          <cell r="X79">
            <v>0</v>
          </cell>
          <cell r="Z79">
            <v>0</v>
          </cell>
          <cell r="AA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37235</v>
          </cell>
          <cell r="B80">
            <v>-21</v>
          </cell>
          <cell r="C80" t="e">
            <v>#N/A</v>
          </cell>
          <cell r="F80">
            <v>0</v>
          </cell>
          <cell r="H80">
            <v>0</v>
          </cell>
          <cell r="I80">
            <v>0</v>
          </cell>
          <cell r="L80">
            <v>0</v>
          </cell>
          <cell r="N80">
            <v>0</v>
          </cell>
          <cell r="O80">
            <v>0</v>
          </cell>
          <cell r="R80">
            <v>0</v>
          </cell>
          <cell r="T80">
            <v>0</v>
          </cell>
          <cell r="U80">
            <v>0</v>
          </cell>
          <cell r="X80">
            <v>0</v>
          </cell>
          <cell r="Z80">
            <v>0</v>
          </cell>
          <cell r="AA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37236</v>
          </cell>
          <cell r="B81">
            <v>-20</v>
          </cell>
          <cell r="C81" t="e">
            <v>#N/A</v>
          </cell>
          <cell r="F81">
            <v>0</v>
          </cell>
          <cell r="H81">
            <v>0</v>
          </cell>
          <cell r="I81">
            <v>0</v>
          </cell>
          <cell r="L81">
            <v>0</v>
          </cell>
          <cell r="N81">
            <v>0</v>
          </cell>
          <cell r="O81">
            <v>0</v>
          </cell>
          <cell r="R81">
            <v>0</v>
          </cell>
          <cell r="T81">
            <v>0</v>
          </cell>
          <cell r="U81">
            <v>0</v>
          </cell>
          <cell r="X81">
            <v>0</v>
          </cell>
          <cell r="Z81">
            <v>0</v>
          </cell>
          <cell r="AA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37237</v>
          </cell>
          <cell r="B82">
            <v>-19</v>
          </cell>
          <cell r="C82" t="e">
            <v>#N/A</v>
          </cell>
          <cell r="F82">
            <v>0</v>
          </cell>
          <cell r="H82">
            <v>0</v>
          </cell>
          <cell r="I82">
            <v>0</v>
          </cell>
          <cell r="L82">
            <v>0</v>
          </cell>
          <cell r="N82">
            <v>0</v>
          </cell>
          <cell r="O82">
            <v>0</v>
          </cell>
          <cell r="R82">
            <v>0</v>
          </cell>
          <cell r="T82">
            <v>0</v>
          </cell>
          <cell r="U82">
            <v>0</v>
          </cell>
          <cell r="X82">
            <v>0</v>
          </cell>
          <cell r="Z82">
            <v>0</v>
          </cell>
          <cell r="AA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37238</v>
          </cell>
          <cell r="B83">
            <v>-18</v>
          </cell>
          <cell r="C83" t="e">
            <v>#N/A</v>
          </cell>
          <cell r="F83">
            <v>0</v>
          </cell>
          <cell r="H83">
            <v>0</v>
          </cell>
          <cell r="I83">
            <v>0</v>
          </cell>
          <cell r="L83">
            <v>0</v>
          </cell>
          <cell r="N83">
            <v>0</v>
          </cell>
          <cell r="O83">
            <v>0</v>
          </cell>
          <cell r="R83">
            <v>0</v>
          </cell>
          <cell r="T83">
            <v>0</v>
          </cell>
          <cell r="U83">
            <v>0</v>
          </cell>
          <cell r="X83">
            <v>0</v>
          </cell>
          <cell r="Z83">
            <v>0</v>
          </cell>
          <cell r="AA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37239</v>
          </cell>
          <cell r="B84">
            <v>-15</v>
          </cell>
          <cell r="C84" t="e">
            <v>#N/A</v>
          </cell>
          <cell r="F84">
            <v>0</v>
          </cell>
          <cell r="H84">
            <v>0</v>
          </cell>
          <cell r="I84">
            <v>0</v>
          </cell>
          <cell r="L84">
            <v>0</v>
          </cell>
          <cell r="N84">
            <v>0</v>
          </cell>
          <cell r="O84">
            <v>0</v>
          </cell>
          <cell r="R84">
            <v>0</v>
          </cell>
          <cell r="T84">
            <v>0</v>
          </cell>
          <cell r="U84">
            <v>0</v>
          </cell>
          <cell r="X84">
            <v>0</v>
          </cell>
          <cell r="Z84">
            <v>0</v>
          </cell>
          <cell r="AA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37242</v>
          </cell>
          <cell r="B85">
            <v>-14</v>
          </cell>
          <cell r="C85" t="e">
            <v>#N/A</v>
          </cell>
          <cell r="F85">
            <v>0</v>
          </cell>
          <cell r="H85">
            <v>0</v>
          </cell>
          <cell r="I85">
            <v>0</v>
          </cell>
          <cell r="L85">
            <v>0</v>
          </cell>
          <cell r="N85">
            <v>0</v>
          </cell>
          <cell r="O85">
            <v>0</v>
          </cell>
          <cell r="R85">
            <v>0</v>
          </cell>
          <cell r="T85">
            <v>0</v>
          </cell>
          <cell r="U85">
            <v>0</v>
          </cell>
          <cell r="X85">
            <v>0</v>
          </cell>
          <cell r="Z85">
            <v>0</v>
          </cell>
          <cell r="AA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37243</v>
          </cell>
          <cell r="B86">
            <v>-13</v>
          </cell>
          <cell r="C86" t="e">
            <v>#N/A</v>
          </cell>
          <cell r="F86">
            <v>0</v>
          </cell>
          <cell r="H86">
            <v>0</v>
          </cell>
          <cell r="I86">
            <v>0</v>
          </cell>
          <cell r="L86">
            <v>0</v>
          </cell>
          <cell r="N86">
            <v>0</v>
          </cell>
          <cell r="O86">
            <v>0</v>
          </cell>
          <cell r="R86">
            <v>0</v>
          </cell>
          <cell r="T86">
            <v>0</v>
          </cell>
          <cell r="U86">
            <v>0</v>
          </cell>
          <cell r="X86">
            <v>0</v>
          </cell>
          <cell r="Z86">
            <v>0</v>
          </cell>
          <cell r="AA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37244</v>
          </cell>
          <cell r="B87">
            <v>-12</v>
          </cell>
          <cell r="C87" t="e">
            <v>#N/A</v>
          </cell>
          <cell r="F87">
            <v>0</v>
          </cell>
          <cell r="H87">
            <v>0</v>
          </cell>
          <cell r="I87">
            <v>0</v>
          </cell>
          <cell r="L87">
            <v>0</v>
          </cell>
          <cell r="N87">
            <v>0</v>
          </cell>
          <cell r="O87">
            <v>0</v>
          </cell>
          <cell r="R87">
            <v>0</v>
          </cell>
          <cell r="T87">
            <v>0</v>
          </cell>
          <cell r="U87">
            <v>0</v>
          </cell>
          <cell r="X87">
            <v>0</v>
          </cell>
          <cell r="Z87">
            <v>0</v>
          </cell>
          <cell r="AA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37245</v>
          </cell>
          <cell r="B88">
            <v>-11</v>
          </cell>
          <cell r="C88" t="e">
            <v>#N/A</v>
          </cell>
          <cell r="F88">
            <v>0</v>
          </cell>
          <cell r="H88">
            <v>0</v>
          </cell>
          <cell r="I88">
            <v>0</v>
          </cell>
          <cell r="L88">
            <v>0</v>
          </cell>
          <cell r="N88">
            <v>0</v>
          </cell>
          <cell r="O88">
            <v>0</v>
          </cell>
          <cell r="R88">
            <v>0</v>
          </cell>
          <cell r="T88">
            <v>0</v>
          </cell>
          <cell r="U88">
            <v>0</v>
          </cell>
          <cell r="X88">
            <v>0</v>
          </cell>
          <cell r="Z88">
            <v>0</v>
          </cell>
          <cell r="AA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37246</v>
          </cell>
          <cell r="B89">
            <v>-8</v>
          </cell>
          <cell r="C89" t="e">
            <v>#N/A</v>
          </cell>
          <cell r="F89">
            <v>0</v>
          </cell>
          <cell r="H89">
            <v>0</v>
          </cell>
          <cell r="I89">
            <v>0</v>
          </cell>
          <cell r="L89">
            <v>0</v>
          </cell>
          <cell r="N89">
            <v>0</v>
          </cell>
          <cell r="O89">
            <v>0</v>
          </cell>
          <cell r="R89">
            <v>0</v>
          </cell>
          <cell r="T89">
            <v>0</v>
          </cell>
          <cell r="U89">
            <v>0</v>
          </cell>
          <cell r="X89">
            <v>0</v>
          </cell>
          <cell r="Z89">
            <v>0</v>
          </cell>
          <cell r="AA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37249</v>
          </cell>
          <cell r="B90">
            <v>-7</v>
          </cell>
          <cell r="C90" t="e">
            <v>#N/A</v>
          </cell>
          <cell r="F90">
            <v>0</v>
          </cell>
          <cell r="H90">
            <v>0</v>
          </cell>
          <cell r="I90">
            <v>0</v>
          </cell>
          <cell r="L90">
            <v>0</v>
          </cell>
          <cell r="N90">
            <v>0</v>
          </cell>
          <cell r="O90">
            <v>0</v>
          </cell>
          <cell r="R90">
            <v>0</v>
          </cell>
          <cell r="T90">
            <v>0</v>
          </cell>
          <cell r="U90">
            <v>0</v>
          </cell>
          <cell r="X90">
            <v>0</v>
          </cell>
          <cell r="Z90">
            <v>0</v>
          </cell>
          <cell r="AA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37250</v>
          </cell>
          <cell r="B91">
            <v>-6</v>
          </cell>
          <cell r="C91" t="e">
            <v>#N/A</v>
          </cell>
          <cell r="F91">
            <v>0</v>
          </cell>
          <cell r="H91">
            <v>0</v>
          </cell>
          <cell r="I91">
            <v>0</v>
          </cell>
          <cell r="L91">
            <v>0</v>
          </cell>
          <cell r="N91">
            <v>0</v>
          </cell>
          <cell r="O91">
            <v>0</v>
          </cell>
          <cell r="R91">
            <v>0</v>
          </cell>
          <cell r="T91">
            <v>0</v>
          </cell>
          <cell r="U91">
            <v>0</v>
          </cell>
          <cell r="X91">
            <v>0</v>
          </cell>
          <cell r="Z91">
            <v>0</v>
          </cell>
          <cell r="AA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37251</v>
          </cell>
          <cell r="B92">
            <v>-5</v>
          </cell>
          <cell r="C92" t="e">
            <v>#N/A</v>
          </cell>
          <cell r="F92">
            <v>0</v>
          </cell>
          <cell r="H92">
            <v>0</v>
          </cell>
          <cell r="I92">
            <v>0</v>
          </cell>
          <cell r="L92">
            <v>0</v>
          </cell>
          <cell r="N92">
            <v>0</v>
          </cell>
          <cell r="O92">
            <v>0</v>
          </cell>
          <cell r="R92">
            <v>0</v>
          </cell>
          <cell r="T92">
            <v>0</v>
          </cell>
          <cell r="U92">
            <v>0</v>
          </cell>
          <cell r="X92">
            <v>0</v>
          </cell>
          <cell r="Z92">
            <v>0</v>
          </cell>
          <cell r="AA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37252</v>
          </cell>
          <cell r="B93">
            <v>-4</v>
          </cell>
          <cell r="C93" t="e">
            <v>#N/A</v>
          </cell>
          <cell r="F93">
            <v>0</v>
          </cell>
          <cell r="H93">
            <v>0</v>
          </cell>
          <cell r="I93">
            <v>0</v>
          </cell>
          <cell r="L93">
            <v>0</v>
          </cell>
          <cell r="N93">
            <v>0</v>
          </cell>
          <cell r="O93">
            <v>0</v>
          </cell>
          <cell r="R93">
            <v>0</v>
          </cell>
          <cell r="T93">
            <v>0</v>
          </cell>
          <cell r="U93">
            <v>0</v>
          </cell>
          <cell r="X93">
            <v>0</v>
          </cell>
          <cell r="Z93">
            <v>0</v>
          </cell>
          <cell r="AA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37253</v>
          </cell>
          <cell r="B94">
            <v>-1</v>
          </cell>
          <cell r="C94" t="e">
            <v>#N/A</v>
          </cell>
          <cell r="F94">
            <v>0</v>
          </cell>
          <cell r="H94">
            <v>0</v>
          </cell>
          <cell r="I94">
            <v>0</v>
          </cell>
          <cell r="L94">
            <v>0</v>
          </cell>
          <cell r="N94">
            <v>0</v>
          </cell>
          <cell r="O94">
            <v>0</v>
          </cell>
          <cell r="R94">
            <v>0</v>
          </cell>
          <cell r="T94">
            <v>0</v>
          </cell>
          <cell r="U94">
            <v>0</v>
          </cell>
          <cell r="X94">
            <v>0</v>
          </cell>
          <cell r="Z94">
            <v>0</v>
          </cell>
          <cell r="AA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37256</v>
          </cell>
          <cell r="B95">
            <v>0</v>
          </cell>
          <cell r="C95" t="e">
            <v>#N/A</v>
          </cell>
          <cell r="F95">
            <v>0</v>
          </cell>
          <cell r="H95">
            <v>0</v>
          </cell>
          <cell r="I95">
            <v>0</v>
          </cell>
          <cell r="L95">
            <v>0</v>
          </cell>
          <cell r="N95">
            <v>0</v>
          </cell>
          <cell r="O95">
            <v>0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Z95">
            <v>0</v>
          </cell>
          <cell r="AA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37257</v>
          </cell>
          <cell r="B96">
            <v>1</v>
          </cell>
          <cell r="C96">
            <v>1.8737500000000001E-2</v>
          </cell>
          <cell r="F96">
            <v>0</v>
          </cell>
          <cell r="H96">
            <v>0</v>
          </cell>
          <cell r="I96">
            <v>0</v>
          </cell>
          <cell r="L96">
            <v>0</v>
          </cell>
          <cell r="N96">
            <v>0</v>
          </cell>
          <cell r="O96">
            <v>0</v>
          </cell>
          <cell r="R96">
            <v>0</v>
          </cell>
          <cell r="T96">
            <v>0</v>
          </cell>
          <cell r="U96">
            <v>0</v>
          </cell>
          <cell r="X96">
            <v>0</v>
          </cell>
          <cell r="Z96">
            <v>0</v>
          </cell>
          <cell r="AA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37258</v>
          </cell>
          <cell r="B97">
            <v>1</v>
          </cell>
          <cell r="C97">
            <v>1.8737500000000001E-2</v>
          </cell>
          <cell r="F97">
            <v>0</v>
          </cell>
          <cell r="H97">
            <v>0</v>
          </cell>
          <cell r="I97">
            <v>0</v>
          </cell>
          <cell r="L97">
            <v>0</v>
          </cell>
          <cell r="N97">
            <v>0</v>
          </cell>
          <cell r="O97">
            <v>0</v>
          </cell>
          <cell r="R97">
            <v>0</v>
          </cell>
          <cell r="T97">
            <v>0</v>
          </cell>
          <cell r="U97">
            <v>0</v>
          </cell>
          <cell r="X97">
            <v>0</v>
          </cell>
          <cell r="Z97">
            <v>0</v>
          </cell>
          <cell r="AA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37259</v>
          </cell>
          <cell r="B98">
            <v>1</v>
          </cell>
          <cell r="C98">
            <v>1.8737500000000001E-2</v>
          </cell>
          <cell r="F98">
            <v>0</v>
          </cell>
          <cell r="H98">
            <v>0</v>
          </cell>
          <cell r="I98">
            <v>0</v>
          </cell>
          <cell r="L98">
            <v>0</v>
          </cell>
          <cell r="N98">
            <v>0</v>
          </cell>
          <cell r="O98">
            <v>0</v>
          </cell>
          <cell r="R98">
            <v>0</v>
          </cell>
          <cell r="T98">
            <v>0</v>
          </cell>
          <cell r="U98">
            <v>0</v>
          </cell>
          <cell r="X98">
            <v>0</v>
          </cell>
          <cell r="Z98">
            <v>0</v>
          </cell>
          <cell r="AA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37260</v>
          </cell>
          <cell r="B99">
            <v>3</v>
          </cell>
          <cell r="C99">
            <v>1.8737500000000001E-2</v>
          </cell>
          <cell r="F99">
            <v>0</v>
          </cell>
          <cell r="H99">
            <v>0</v>
          </cell>
          <cell r="I99">
            <v>0</v>
          </cell>
          <cell r="L99">
            <v>0</v>
          </cell>
          <cell r="N99">
            <v>0</v>
          </cell>
          <cell r="O99">
            <v>0</v>
          </cell>
          <cell r="R99">
            <v>0</v>
          </cell>
          <cell r="T99">
            <v>0</v>
          </cell>
          <cell r="U99">
            <v>0</v>
          </cell>
          <cell r="X99">
            <v>0</v>
          </cell>
          <cell r="Z99">
            <v>0</v>
          </cell>
          <cell r="AA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37263</v>
          </cell>
          <cell r="B100">
            <v>1</v>
          </cell>
          <cell r="C100">
            <v>1.8737500000000001E-2</v>
          </cell>
          <cell r="F100">
            <v>0</v>
          </cell>
          <cell r="H100">
            <v>0</v>
          </cell>
          <cell r="I100">
            <v>0</v>
          </cell>
          <cell r="L100">
            <v>0</v>
          </cell>
          <cell r="N100">
            <v>0</v>
          </cell>
          <cell r="O100">
            <v>0</v>
          </cell>
          <cell r="R100">
            <v>0</v>
          </cell>
          <cell r="T100">
            <v>0</v>
          </cell>
          <cell r="U100">
            <v>0</v>
          </cell>
          <cell r="X100">
            <v>0</v>
          </cell>
          <cell r="Z100">
            <v>0</v>
          </cell>
          <cell r="AA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37264</v>
          </cell>
          <cell r="B101">
            <v>1</v>
          </cell>
          <cell r="C101">
            <v>1.8737500000000001E-2</v>
          </cell>
          <cell r="F101">
            <v>0</v>
          </cell>
          <cell r="H101">
            <v>0</v>
          </cell>
          <cell r="I101">
            <v>0</v>
          </cell>
          <cell r="L101">
            <v>0</v>
          </cell>
          <cell r="N101">
            <v>0</v>
          </cell>
          <cell r="O101">
            <v>0</v>
          </cell>
          <cell r="R101">
            <v>0</v>
          </cell>
          <cell r="T101">
            <v>0</v>
          </cell>
          <cell r="U101">
            <v>0</v>
          </cell>
          <cell r="X101">
            <v>0</v>
          </cell>
          <cell r="Z101">
            <v>0</v>
          </cell>
          <cell r="AA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37265</v>
          </cell>
          <cell r="B102">
            <v>1</v>
          </cell>
          <cell r="C102">
            <v>1.8737500000000001E-2</v>
          </cell>
          <cell r="F102">
            <v>0</v>
          </cell>
          <cell r="H102">
            <v>0</v>
          </cell>
          <cell r="I102">
            <v>0</v>
          </cell>
          <cell r="L102">
            <v>0</v>
          </cell>
          <cell r="N102">
            <v>0</v>
          </cell>
          <cell r="O102">
            <v>0</v>
          </cell>
          <cell r="R102">
            <v>0</v>
          </cell>
          <cell r="T102">
            <v>0</v>
          </cell>
          <cell r="U102">
            <v>0</v>
          </cell>
          <cell r="X102">
            <v>0</v>
          </cell>
          <cell r="Z102">
            <v>0</v>
          </cell>
          <cell r="AA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37266</v>
          </cell>
          <cell r="B103">
            <v>1</v>
          </cell>
          <cell r="C103">
            <v>1.8737500000000001E-2</v>
          </cell>
          <cell r="F103">
            <v>0</v>
          </cell>
          <cell r="H103">
            <v>0</v>
          </cell>
          <cell r="I103">
            <v>0</v>
          </cell>
          <cell r="L103">
            <v>0</v>
          </cell>
          <cell r="N103">
            <v>0</v>
          </cell>
          <cell r="O103">
            <v>0</v>
          </cell>
          <cell r="R103">
            <v>0</v>
          </cell>
          <cell r="T103">
            <v>0</v>
          </cell>
          <cell r="U103">
            <v>0</v>
          </cell>
          <cell r="X103">
            <v>0</v>
          </cell>
          <cell r="Z103">
            <v>0</v>
          </cell>
          <cell r="AA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37267</v>
          </cell>
          <cell r="B104">
            <v>3</v>
          </cell>
          <cell r="C104">
            <v>1.8737500000000001E-2</v>
          </cell>
          <cell r="F104">
            <v>0</v>
          </cell>
          <cell r="H104">
            <v>0</v>
          </cell>
          <cell r="I104">
            <v>0</v>
          </cell>
          <cell r="L104">
            <v>0</v>
          </cell>
          <cell r="N104">
            <v>0</v>
          </cell>
          <cell r="O104">
            <v>0</v>
          </cell>
          <cell r="R104">
            <v>0</v>
          </cell>
          <cell r="T104">
            <v>0</v>
          </cell>
          <cell r="U104">
            <v>0</v>
          </cell>
          <cell r="X104">
            <v>0</v>
          </cell>
          <cell r="Z104">
            <v>0</v>
          </cell>
          <cell r="AA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37270</v>
          </cell>
          <cell r="B105">
            <v>1</v>
          </cell>
          <cell r="C105">
            <v>1.8737500000000001E-2</v>
          </cell>
          <cell r="F105">
            <v>0</v>
          </cell>
          <cell r="H105">
            <v>0</v>
          </cell>
          <cell r="I105">
            <v>0</v>
          </cell>
          <cell r="L105">
            <v>0</v>
          </cell>
          <cell r="N105">
            <v>0</v>
          </cell>
          <cell r="O105">
            <v>0</v>
          </cell>
          <cell r="R105">
            <v>0</v>
          </cell>
          <cell r="T105">
            <v>0</v>
          </cell>
          <cell r="U105">
            <v>0</v>
          </cell>
          <cell r="X105">
            <v>0</v>
          </cell>
          <cell r="Z105">
            <v>0</v>
          </cell>
          <cell r="AA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37271</v>
          </cell>
          <cell r="B106">
            <v>1</v>
          </cell>
          <cell r="C106">
            <v>1.8737500000000001E-2</v>
          </cell>
          <cell r="F106">
            <v>0</v>
          </cell>
          <cell r="H106">
            <v>0</v>
          </cell>
          <cell r="I106">
            <v>0</v>
          </cell>
          <cell r="L106">
            <v>0</v>
          </cell>
          <cell r="N106">
            <v>0</v>
          </cell>
          <cell r="O106">
            <v>0</v>
          </cell>
          <cell r="R106">
            <v>0</v>
          </cell>
          <cell r="T106">
            <v>0</v>
          </cell>
          <cell r="U106">
            <v>0</v>
          </cell>
          <cell r="X106">
            <v>0</v>
          </cell>
          <cell r="Z106">
            <v>0</v>
          </cell>
          <cell r="AA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37272</v>
          </cell>
          <cell r="B107">
            <v>1</v>
          </cell>
          <cell r="C107">
            <v>1.8737500000000001E-2</v>
          </cell>
          <cell r="F107">
            <v>0</v>
          </cell>
          <cell r="H107">
            <v>0</v>
          </cell>
          <cell r="I107">
            <v>0</v>
          </cell>
          <cell r="L107">
            <v>0</v>
          </cell>
          <cell r="N107">
            <v>0</v>
          </cell>
          <cell r="O107">
            <v>0</v>
          </cell>
          <cell r="R107">
            <v>0</v>
          </cell>
          <cell r="T107">
            <v>0</v>
          </cell>
          <cell r="U107">
            <v>0</v>
          </cell>
          <cell r="X107">
            <v>0</v>
          </cell>
          <cell r="Z107">
            <v>0</v>
          </cell>
          <cell r="AA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37273</v>
          </cell>
          <cell r="B108">
            <v>1</v>
          </cell>
          <cell r="C108">
            <v>1.8737500000000001E-2</v>
          </cell>
          <cell r="F108">
            <v>0</v>
          </cell>
          <cell r="H108">
            <v>0</v>
          </cell>
          <cell r="I108">
            <v>0</v>
          </cell>
          <cell r="L108">
            <v>0</v>
          </cell>
          <cell r="N108">
            <v>0</v>
          </cell>
          <cell r="O108">
            <v>0</v>
          </cell>
          <cell r="R108">
            <v>0</v>
          </cell>
          <cell r="T108">
            <v>0</v>
          </cell>
          <cell r="U108">
            <v>0</v>
          </cell>
          <cell r="X108">
            <v>0</v>
          </cell>
          <cell r="Z108">
            <v>0</v>
          </cell>
          <cell r="AA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37274</v>
          </cell>
          <cell r="B109">
            <v>3</v>
          </cell>
          <cell r="C109">
            <v>1.8737500000000001E-2</v>
          </cell>
          <cell r="F109">
            <v>0</v>
          </cell>
          <cell r="H109">
            <v>0</v>
          </cell>
          <cell r="I109">
            <v>0</v>
          </cell>
          <cell r="L109">
            <v>0</v>
          </cell>
          <cell r="N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X109">
            <v>0</v>
          </cell>
          <cell r="Z109">
            <v>0</v>
          </cell>
          <cell r="AA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>
            <v>37277</v>
          </cell>
          <cell r="B110">
            <v>1</v>
          </cell>
          <cell r="C110">
            <v>1.8737500000000001E-2</v>
          </cell>
          <cell r="F110">
            <v>0</v>
          </cell>
          <cell r="H110">
            <v>0</v>
          </cell>
          <cell r="I110">
            <v>0</v>
          </cell>
          <cell r="L110">
            <v>0</v>
          </cell>
          <cell r="N110">
            <v>0</v>
          </cell>
          <cell r="O110">
            <v>0</v>
          </cell>
          <cell r="R110">
            <v>0</v>
          </cell>
          <cell r="T110">
            <v>0</v>
          </cell>
          <cell r="U110">
            <v>0</v>
          </cell>
          <cell r="X110">
            <v>0</v>
          </cell>
          <cell r="Z110">
            <v>0</v>
          </cell>
          <cell r="AA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37278</v>
          </cell>
          <cell r="B111">
            <v>1</v>
          </cell>
          <cell r="C111">
            <v>1.8737500000000001E-2</v>
          </cell>
          <cell r="F111">
            <v>0</v>
          </cell>
          <cell r="H111">
            <v>0</v>
          </cell>
          <cell r="I111">
            <v>0</v>
          </cell>
          <cell r="L111">
            <v>0</v>
          </cell>
          <cell r="N111">
            <v>0</v>
          </cell>
          <cell r="O111">
            <v>0</v>
          </cell>
          <cell r="R111">
            <v>0</v>
          </cell>
          <cell r="T111">
            <v>0</v>
          </cell>
          <cell r="U111">
            <v>0</v>
          </cell>
          <cell r="X111">
            <v>0</v>
          </cell>
          <cell r="Z111">
            <v>0</v>
          </cell>
          <cell r="AA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37279</v>
          </cell>
          <cell r="B112">
            <v>1</v>
          </cell>
          <cell r="C112">
            <v>1.8737500000000001E-2</v>
          </cell>
          <cell r="F112">
            <v>0</v>
          </cell>
          <cell r="H112">
            <v>0</v>
          </cell>
          <cell r="I112">
            <v>0</v>
          </cell>
          <cell r="L112">
            <v>0</v>
          </cell>
          <cell r="N112">
            <v>0</v>
          </cell>
          <cell r="O112">
            <v>0</v>
          </cell>
          <cell r="R112">
            <v>0</v>
          </cell>
          <cell r="T112">
            <v>0</v>
          </cell>
          <cell r="U112">
            <v>0</v>
          </cell>
          <cell r="X112">
            <v>0</v>
          </cell>
          <cell r="Z112">
            <v>0</v>
          </cell>
          <cell r="AA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37280</v>
          </cell>
          <cell r="B113">
            <v>1</v>
          </cell>
          <cell r="C113">
            <v>1.8737500000000001E-2</v>
          </cell>
          <cell r="F113">
            <v>0</v>
          </cell>
          <cell r="H113">
            <v>0</v>
          </cell>
          <cell r="I113">
            <v>0</v>
          </cell>
          <cell r="L113">
            <v>0</v>
          </cell>
          <cell r="N113">
            <v>0</v>
          </cell>
          <cell r="O113">
            <v>0</v>
          </cell>
          <cell r="R113">
            <v>0</v>
          </cell>
          <cell r="T113">
            <v>0</v>
          </cell>
          <cell r="U113">
            <v>0</v>
          </cell>
          <cell r="X113">
            <v>0</v>
          </cell>
          <cell r="Z113">
            <v>0</v>
          </cell>
          <cell r="AA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37281</v>
          </cell>
          <cell r="B114">
            <v>3</v>
          </cell>
          <cell r="C114">
            <v>1.8737500000000001E-2</v>
          </cell>
          <cell r="F114">
            <v>0</v>
          </cell>
          <cell r="H114">
            <v>0</v>
          </cell>
          <cell r="I114">
            <v>0</v>
          </cell>
          <cell r="L114">
            <v>0</v>
          </cell>
          <cell r="N114">
            <v>0</v>
          </cell>
          <cell r="O114">
            <v>0</v>
          </cell>
          <cell r="R114">
            <v>0</v>
          </cell>
          <cell r="T114">
            <v>0</v>
          </cell>
          <cell r="U114">
            <v>0</v>
          </cell>
          <cell r="X114">
            <v>0</v>
          </cell>
          <cell r="Z114">
            <v>0</v>
          </cell>
          <cell r="AA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37284</v>
          </cell>
          <cell r="B115">
            <v>1</v>
          </cell>
          <cell r="C115">
            <v>1.8737500000000001E-2</v>
          </cell>
          <cell r="F115">
            <v>0</v>
          </cell>
          <cell r="H115">
            <v>0</v>
          </cell>
          <cell r="I115">
            <v>0</v>
          </cell>
          <cell r="L115">
            <v>0</v>
          </cell>
          <cell r="N115">
            <v>0</v>
          </cell>
          <cell r="O115">
            <v>0</v>
          </cell>
          <cell r="R115">
            <v>0</v>
          </cell>
          <cell r="T115">
            <v>0</v>
          </cell>
          <cell r="U115">
            <v>0</v>
          </cell>
          <cell r="X115">
            <v>0</v>
          </cell>
          <cell r="Z115">
            <v>0</v>
          </cell>
          <cell r="AA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37285</v>
          </cell>
          <cell r="B116">
            <v>1</v>
          </cell>
          <cell r="C116">
            <v>1.8737500000000001E-2</v>
          </cell>
          <cell r="F116">
            <v>0</v>
          </cell>
          <cell r="H116">
            <v>0</v>
          </cell>
          <cell r="I116">
            <v>0</v>
          </cell>
          <cell r="L116">
            <v>0</v>
          </cell>
          <cell r="N116">
            <v>0</v>
          </cell>
          <cell r="O116">
            <v>0</v>
          </cell>
          <cell r="R116">
            <v>0</v>
          </cell>
          <cell r="T116">
            <v>0</v>
          </cell>
          <cell r="U116">
            <v>0</v>
          </cell>
          <cell r="X116">
            <v>0</v>
          </cell>
          <cell r="Z116">
            <v>0</v>
          </cell>
          <cell r="AA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37286</v>
          </cell>
          <cell r="B117">
            <v>1</v>
          </cell>
          <cell r="C117">
            <v>1.8737500000000001E-2</v>
          </cell>
          <cell r="F117">
            <v>0</v>
          </cell>
          <cell r="H117">
            <v>0</v>
          </cell>
          <cell r="I117">
            <v>0</v>
          </cell>
          <cell r="L117">
            <v>0</v>
          </cell>
          <cell r="N117">
            <v>0</v>
          </cell>
          <cell r="O117">
            <v>0</v>
          </cell>
          <cell r="R117">
            <v>0</v>
          </cell>
          <cell r="T117">
            <v>0</v>
          </cell>
          <cell r="U117">
            <v>0</v>
          </cell>
          <cell r="X117">
            <v>0</v>
          </cell>
          <cell r="Z117">
            <v>0</v>
          </cell>
          <cell r="AA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37287</v>
          </cell>
          <cell r="B118">
            <v>1</v>
          </cell>
          <cell r="C118">
            <v>1.8737500000000001E-2</v>
          </cell>
          <cell r="F118">
            <v>0</v>
          </cell>
          <cell r="H118">
            <v>0</v>
          </cell>
          <cell r="I118">
            <v>0</v>
          </cell>
          <cell r="L118">
            <v>0</v>
          </cell>
          <cell r="N118">
            <v>0</v>
          </cell>
          <cell r="O118">
            <v>0</v>
          </cell>
          <cell r="R118">
            <v>0</v>
          </cell>
          <cell r="T118">
            <v>0</v>
          </cell>
          <cell r="U118">
            <v>0</v>
          </cell>
          <cell r="X118">
            <v>0</v>
          </cell>
          <cell r="Z118">
            <v>0</v>
          </cell>
          <cell r="AA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37288</v>
          </cell>
          <cell r="B119">
            <v>0</v>
          </cell>
          <cell r="C119">
            <v>1.8474999999999998E-2</v>
          </cell>
          <cell r="F119">
            <v>0</v>
          </cell>
          <cell r="H119">
            <v>0</v>
          </cell>
          <cell r="I119">
            <v>0</v>
          </cell>
          <cell r="L119">
            <v>0</v>
          </cell>
          <cell r="N119">
            <v>0</v>
          </cell>
          <cell r="O119">
            <v>0</v>
          </cell>
          <cell r="R119">
            <v>0</v>
          </cell>
          <cell r="T119">
            <v>0</v>
          </cell>
          <cell r="U119">
            <v>0</v>
          </cell>
          <cell r="X119">
            <v>0</v>
          </cell>
          <cell r="Z119">
            <v>0</v>
          </cell>
          <cell r="AA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37291</v>
          </cell>
          <cell r="B120">
            <v>-3</v>
          </cell>
          <cell r="C120">
            <v>1.8474999999999998E-2</v>
          </cell>
          <cell r="F120">
            <v>0</v>
          </cell>
          <cell r="H120">
            <v>0</v>
          </cell>
          <cell r="I120">
            <v>0</v>
          </cell>
          <cell r="L120">
            <v>0</v>
          </cell>
          <cell r="N120">
            <v>0</v>
          </cell>
          <cell r="O120">
            <v>0</v>
          </cell>
          <cell r="R120">
            <v>0</v>
          </cell>
          <cell r="T120">
            <v>0</v>
          </cell>
          <cell r="U120">
            <v>0</v>
          </cell>
          <cell r="X120">
            <v>0</v>
          </cell>
          <cell r="Z120">
            <v>0</v>
          </cell>
          <cell r="AA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37292</v>
          </cell>
          <cell r="B121">
            <v>-4</v>
          </cell>
          <cell r="C121">
            <v>1.8474999999999998E-2</v>
          </cell>
          <cell r="F121">
            <v>0</v>
          </cell>
          <cell r="H121">
            <v>0</v>
          </cell>
          <cell r="I121">
            <v>0</v>
          </cell>
          <cell r="L121">
            <v>0</v>
          </cell>
          <cell r="N121">
            <v>0</v>
          </cell>
          <cell r="O121">
            <v>0</v>
          </cell>
          <cell r="R121">
            <v>0</v>
          </cell>
          <cell r="T121">
            <v>0</v>
          </cell>
          <cell r="U121">
            <v>0</v>
          </cell>
          <cell r="X121">
            <v>0</v>
          </cell>
          <cell r="Z121">
            <v>0</v>
          </cell>
          <cell r="AA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37293</v>
          </cell>
          <cell r="B122">
            <v>-5</v>
          </cell>
          <cell r="C122">
            <v>1.8474999999999998E-2</v>
          </cell>
          <cell r="F122">
            <v>0</v>
          </cell>
          <cell r="H122">
            <v>0</v>
          </cell>
          <cell r="I122">
            <v>0</v>
          </cell>
          <cell r="L122">
            <v>0</v>
          </cell>
          <cell r="N122">
            <v>0</v>
          </cell>
          <cell r="O122">
            <v>0</v>
          </cell>
          <cell r="R122">
            <v>0</v>
          </cell>
          <cell r="T122">
            <v>0</v>
          </cell>
          <cell r="U122">
            <v>0</v>
          </cell>
          <cell r="X122">
            <v>0</v>
          </cell>
          <cell r="Z122">
            <v>0</v>
          </cell>
          <cell r="AA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37294</v>
          </cell>
          <cell r="B123">
            <v>-6</v>
          </cell>
          <cell r="C123">
            <v>1.8474999999999998E-2</v>
          </cell>
          <cell r="F123">
            <v>0</v>
          </cell>
          <cell r="H123">
            <v>0</v>
          </cell>
          <cell r="I123">
            <v>0</v>
          </cell>
          <cell r="L123">
            <v>0</v>
          </cell>
          <cell r="N123">
            <v>0</v>
          </cell>
          <cell r="O123">
            <v>0</v>
          </cell>
          <cell r="R123">
            <v>0</v>
          </cell>
          <cell r="T123">
            <v>0</v>
          </cell>
          <cell r="U123">
            <v>0</v>
          </cell>
          <cell r="X123">
            <v>0</v>
          </cell>
          <cell r="Z123">
            <v>0</v>
          </cell>
          <cell r="AA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37295</v>
          </cell>
          <cell r="B124">
            <v>-7</v>
          </cell>
          <cell r="C124">
            <v>1.8474999999999998E-2</v>
          </cell>
          <cell r="F124">
            <v>0</v>
          </cell>
          <cell r="H124">
            <v>0</v>
          </cell>
          <cell r="I124">
            <v>0</v>
          </cell>
          <cell r="L124">
            <v>0</v>
          </cell>
          <cell r="N124">
            <v>0</v>
          </cell>
          <cell r="O124">
            <v>0</v>
          </cell>
          <cell r="R124">
            <v>0</v>
          </cell>
          <cell r="T124">
            <v>0</v>
          </cell>
          <cell r="U124">
            <v>0</v>
          </cell>
          <cell r="X124">
            <v>0</v>
          </cell>
          <cell r="Z124">
            <v>0</v>
          </cell>
          <cell r="AA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37298</v>
          </cell>
          <cell r="B125">
            <v>-10</v>
          </cell>
          <cell r="C125">
            <v>1.8474999999999998E-2</v>
          </cell>
          <cell r="F125">
            <v>0</v>
          </cell>
          <cell r="H125">
            <v>0</v>
          </cell>
          <cell r="I125">
            <v>0</v>
          </cell>
          <cell r="L125">
            <v>0</v>
          </cell>
          <cell r="N125">
            <v>0</v>
          </cell>
          <cell r="O125">
            <v>0</v>
          </cell>
          <cell r="R125">
            <v>0</v>
          </cell>
          <cell r="T125">
            <v>0</v>
          </cell>
          <cell r="U125">
            <v>0</v>
          </cell>
          <cell r="X125">
            <v>0</v>
          </cell>
          <cell r="Z125">
            <v>0</v>
          </cell>
          <cell r="AA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37299</v>
          </cell>
          <cell r="B126">
            <v>-11</v>
          </cell>
          <cell r="C126">
            <v>1.8474999999999998E-2</v>
          </cell>
          <cell r="F126">
            <v>0</v>
          </cell>
          <cell r="H126">
            <v>0</v>
          </cell>
          <cell r="I126">
            <v>0</v>
          </cell>
          <cell r="L126">
            <v>0</v>
          </cell>
          <cell r="N126">
            <v>0</v>
          </cell>
          <cell r="O126">
            <v>0</v>
          </cell>
          <cell r="R126">
            <v>0</v>
          </cell>
          <cell r="T126">
            <v>0</v>
          </cell>
          <cell r="U126">
            <v>0</v>
          </cell>
          <cell r="X126">
            <v>0</v>
          </cell>
          <cell r="Z126">
            <v>0</v>
          </cell>
          <cell r="AA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37300</v>
          </cell>
          <cell r="B127">
            <v>-12</v>
          </cell>
          <cell r="C127">
            <v>1.8474999999999998E-2</v>
          </cell>
          <cell r="F127">
            <v>0</v>
          </cell>
          <cell r="H127">
            <v>0</v>
          </cell>
          <cell r="I127">
            <v>0</v>
          </cell>
          <cell r="L127">
            <v>0</v>
          </cell>
          <cell r="N127">
            <v>0</v>
          </cell>
          <cell r="O127">
            <v>0</v>
          </cell>
          <cell r="R127">
            <v>0</v>
          </cell>
          <cell r="T127">
            <v>0</v>
          </cell>
          <cell r="U127">
            <v>0</v>
          </cell>
          <cell r="X127">
            <v>0</v>
          </cell>
          <cell r="Z127">
            <v>0</v>
          </cell>
          <cell r="AA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37301</v>
          </cell>
          <cell r="B128">
            <v>-13</v>
          </cell>
          <cell r="C128">
            <v>1.8474999999999998E-2</v>
          </cell>
          <cell r="F128">
            <v>0</v>
          </cell>
          <cell r="H128">
            <v>0</v>
          </cell>
          <cell r="I128">
            <v>0</v>
          </cell>
          <cell r="L128">
            <v>0</v>
          </cell>
          <cell r="N128">
            <v>0</v>
          </cell>
          <cell r="O128">
            <v>0</v>
          </cell>
          <cell r="R128">
            <v>0</v>
          </cell>
          <cell r="T128">
            <v>0</v>
          </cell>
          <cell r="U128">
            <v>0</v>
          </cell>
          <cell r="X128">
            <v>0</v>
          </cell>
          <cell r="Z128">
            <v>0</v>
          </cell>
          <cell r="AA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37302</v>
          </cell>
          <cell r="B129">
            <v>-14</v>
          </cell>
          <cell r="C129">
            <v>1.8474999999999998E-2</v>
          </cell>
          <cell r="F129">
            <v>0</v>
          </cell>
          <cell r="H129">
            <v>0</v>
          </cell>
          <cell r="I129">
            <v>0</v>
          </cell>
          <cell r="L129">
            <v>0</v>
          </cell>
          <cell r="N129">
            <v>0</v>
          </cell>
          <cell r="O129">
            <v>0</v>
          </cell>
          <cell r="R129">
            <v>0</v>
          </cell>
          <cell r="T129">
            <v>0</v>
          </cell>
          <cell r="U129">
            <v>0</v>
          </cell>
          <cell r="X129">
            <v>0</v>
          </cell>
          <cell r="Z129">
            <v>0</v>
          </cell>
          <cell r="AA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37305</v>
          </cell>
          <cell r="B130">
            <v>-17</v>
          </cell>
          <cell r="C130">
            <v>1.8474999999999998E-2</v>
          </cell>
          <cell r="F130">
            <v>0</v>
          </cell>
          <cell r="H130">
            <v>0</v>
          </cell>
          <cell r="I130">
            <v>0</v>
          </cell>
          <cell r="L130">
            <v>0</v>
          </cell>
          <cell r="N130">
            <v>0</v>
          </cell>
          <cell r="O130">
            <v>0</v>
          </cell>
          <cell r="R130">
            <v>0</v>
          </cell>
          <cell r="T130">
            <v>0</v>
          </cell>
          <cell r="U130">
            <v>0</v>
          </cell>
          <cell r="X130">
            <v>0</v>
          </cell>
          <cell r="Z130">
            <v>0</v>
          </cell>
          <cell r="AA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37306</v>
          </cell>
          <cell r="B131">
            <v>-18</v>
          </cell>
          <cell r="C131">
            <v>1.8474999999999998E-2</v>
          </cell>
          <cell r="F131">
            <v>0</v>
          </cell>
          <cell r="H131">
            <v>0</v>
          </cell>
          <cell r="I131">
            <v>0</v>
          </cell>
          <cell r="L131">
            <v>0</v>
          </cell>
          <cell r="N131">
            <v>0</v>
          </cell>
          <cell r="O131">
            <v>0</v>
          </cell>
          <cell r="R131">
            <v>0</v>
          </cell>
          <cell r="T131">
            <v>0</v>
          </cell>
          <cell r="U131">
            <v>0</v>
          </cell>
          <cell r="X131">
            <v>0</v>
          </cell>
          <cell r="Z131">
            <v>0</v>
          </cell>
          <cell r="AA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37307</v>
          </cell>
          <cell r="B132">
            <v>-19</v>
          </cell>
          <cell r="C132">
            <v>1.8474999999999998E-2</v>
          </cell>
          <cell r="F132">
            <v>0</v>
          </cell>
          <cell r="H132">
            <v>0</v>
          </cell>
          <cell r="I132">
            <v>0</v>
          </cell>
          <cell r="L132">
            <v>0</v>
          </cell>
          <cell r="N132">
            <v>0</v>
          </cell>
          <cell r="O132">
            <v>0</v>
          </cell>
          <cell r="R132">
            <v>0</v>
          </cell>
          <cell r="T132">
            <v>0</v>
          </cell>
          <cell r="U132">
            <v>0</v>
          </cell>
          <cell r="X132">
            <v>0</v>
          </cell>
          <cell r="Z132">
            <v>0</v>
          </cell>
          <cell r="AA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37308</v>
          </cell>
          <cell r="B133">
            <v>-20</v>
          </cell>
          <cell r="C133">
            <v>1.8474999999999998E-2</v>
          </cell>
          <cell r="F133">
            <v>0</v>
          </cell>
          <cell r="H133">
            <v>0</v>
          </cell>
          <cell r="I133">
            <v>0</v>
          </cell>
          <cell r="L133">
            <v>0</v>
          </cell>
          <cell r="N133">
            <v>0</v>
          </cell>
          <cell r="O133">
            <v>0</v>
          </cell>
          <cell r="R133">
            <v>0</v>
          </cell>
          <cell r="T133">
            <v>0</v>
          </cell>
          <cell r="U133">
            <v>0</v>
          </cell>
          <cell r="X133">
            <v>0</v>
          </cell>
          <cell r="Z133">
            <v>0</v>
          </cell>
          <cell r="AA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37309</v>
          </cell>
          <cell r="B134">
            <v>-21</v>
          </cell>
          <cell r="C134">
            <v>1.8474999999999998E-2</v>
          </cell>
          <cell r="F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  <cell r="O134">
            <v>0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Z134">
            <v>0</v>
          </cell>
          <cell r="AA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37312</v>
          </cell>
          <cell r="B135">
            <v>-24</v>
          </cell>
          <cell r="C135">
            <v>1.8474999999999998E-2</v>
          </cell>
          <cell r="F135">
            <v>0</v>
          </cell>
          <cell r="H135">
            <v>0</v>
          </cell>
          <cell r="I135">
            <v>0</v>
          </cell>
          <cell r="L135">
            <v>0</v>
          </cell>
          <cell r="N135">
            <v>0</v>
          </cell>
          <cell r="O135">
            <v>0</v>
          </cell>
          <cell r="R135">
            <v>0</v>
          </cell>
          <cell r="T135">
            <v>0</v>
          </cell>
          <cell r="U135">
            <v>0</v>
          </cell>
          <cell r="X135">
            <v>0</v>
          </cell>
          <cell r="Z135">
            <v>0</v>
          </cell>
          <cell r="AA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37313</v>
          </cell>
          <cell r="B136">
            <v>-25</v>
          </cell>
          <cell r="C136">
            <v>1.8474999999999998E-2</v>
          </cell>
          <cell r="F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  <cell r="O136">
            <v>0</v>
          </cell>
          <cell r="R136">
            <v>0</v>
          </cell>
          <cell r="T136">
            <v>0</v>
          </cell>
          <cell r="U136">
            <v>0</v>
          </cell>
          <cell r="X136">
            <v>0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37314</v>
          </cell>
          <cell r="B137">
            <v>-26</v>
          </cell>
          <cell r="C137">
            <v>1.8474999999999998E-2</v>
          </cell>
          <cell r="F137">
            <v>0</v>
          </cell>
          <cell r="H137">
            <v>0</v>
          </cell>
          <cell r="I137">
            <v>0</v>
          </cell>
          <cell r="L137">
            <v>0</v>
          </cell>
          <cell r="N137">
            <v>0</v>
          </cell>
          <cell r="O137">
            <v>0</v>
          </cell>
          <cell r="R137">
            <v>0</v>
          </cell>
          <cell r="T137">
            <v>0</v>
          </cell>
          <cell r="U137">
            <v>0</v>
          </cell>
          <cell r="X137">
            <v>0</v>
          </cell>
          <cell r="Z137">
            <v>0</v>
          </cell>
          <cell r="AA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37315</v>
          </cell>
          <cell r="B138">
            <v>-27</v>
          </cell>
          <cell r="C138">
            <v>1.8474999999999998E-2</v>
          </cell>
          <cell r="F138">
            <v>0</v>
          </cell>
          <cell r="H138">
            <v>0</v>
          </cell>
          <cell r="I138">
            <v>0</v>
          </cell>
          <cell r="L138">
            <v>0</v>
          </cell>
          <cell r="N138">
            <v>0</v>
          </cell>
          <cell r="O138">
            <v>0</v>
          </cell>
          <cell r="R138">
            <v>0</v>
          </cell>
          <cell r="T138">
            <v>0</v>
          </cell>
          <cell r="U138">
            <v>0</v>
          </cell>
          <cell r="X138">
            <v>0</v>
          </cell>
          <cell r="Z138">
            <v>0</v>
          </cell>
          <cell r="AA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37316</v>
          </cell>
          <cell r="B139">
            <v>-28</v>
          </cell>
          <cell r="C139">
            <v>1.8700000000000001E-2</v>
          </cell>
          <cell r="F139">
            <v>0</v>
          </cell>
          <cell r="H139">
            <v>0</v>
          </cell>
          <cell r="I139">
            <v>0</v>
          </cell>
          <cell r="L139">
            <v>0</v>
          </cell>
          <cell r="N139">
            <v>0</v>
          </cell>
          <cell r="O139">
            <v>0</v>
          </cell>
          <cell r="R139">
            <v>0</v>
          </cell>
          <cell r="T139">
            <v>0</v>
          </cell>
          <cell r="U139">
            <v>0</v>
          </cell>
          <cell r="X139">
            <v>0</v>
          </cell>
          <cell r="Z139">
            <v>0</v>
          </cell>
          <cell r="AA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37319</v>
          </cell>
          <cell r="B140">
            <v>-31</v>
          </cell>
          <cell r="C140">
            <v>1.8700000000000001E-2</v>
          </cell>
          <cell r="F140">
            <v>0</v>
          </cell>
          <cell r="H140">
            <v>0</v>
          </cell>
          <cell r="I140">
            <v>0</v>
          </cell>
          <cell r="L140">
            <v>0</v>
          </cell>
          <cell r="N140">
            <v>0</v>
          </cell>
          <cell r="O140">
            <v>0</v>
          </cell>
          <cell r="R140">
            <v>0</v>
          </cell>
          <cell r="T140">
            <v>0</v>
          </cell>
          <cell r="U140">
            <v>0</v>
          </cell>
          <cell r="X140">
            <v>0</v>
          </cell>
          <cell r="Z140">
            <v>0</v>
          </cell>
          <cell r="AA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37320</v>
          </cell>
          <cell r="B141">
            <v>-32</v>
          </cell>
          <cell r="C141">
            <v>1.8700000000000001E-2</v>
          </cell>
          <cell r="F141">
            <v>0</v>
          </cell>
          <cell r="H141">
            <v>0</v>
          </cell>
          <cell r="I141">
            <v>0</v>
          </cell>
          <cell r="L141">
            <v>0</v>
          </cell>
          <cell r="N141">
            <v>0</v>
          </cell>
          <cell r="O141">
            <v>0</v>
          </cell>
          <cell r="R141">
            <v>0</v>
          </cell>
          <cell r="T141">
            <v>0</v>
          </cell>
          <cell r="U141">
            <v>0</v>
          </cell>
          <cell r="X141">
            <v>0</v>
          </cell>
          <cell r="Z141">
            <v>0</v>
          </cell>
          <cell r="AA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37321</v>
          </cell>
          <cell r="B142">
            <v>-33</v>
          </cell>
          <cell r="C142">
            <v>1.8700000000000001E-2</v>
          </cell>
          <cell r="F142">
            <v>0</v>
          </cell>
          <cell r="H142">
            <v>0</v>
          </cell>
          <cell r="I142">
            <v>0</v>
          </cell>
          <cell r="L142">
            <v>0</v>
          </cell>
          <cell r="N142">
            <v>0</v>
          </cell>
          <cell r="O142">
            <v>0</v>
          </cell>
          <cell r="R142">
            <v>0</v>
          </cell>
          <cell r="T142">
            <v>0</v>
          </cell>
          <cell r="U142">
            <v>0</v>
          </cell>
          <cell r="X142">
            <v>0</v>
          </cell>
          <cell r="Z142">
            <v>0</v>
          </cell>
          <cell r="AA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37322</v>
          </cell>
          <cell r="B143">
            <v>-34</v>
          </cell>
          <cell r="C143">
            <v>1.8700000000000001E-2</v>
          </cell>
          <cell r="F143">
            <v>0</v>
          </cell>
          <cell r="H143">
            <v>0</v>
          </cell>
          <cell r="I143">
            <v>0</v>
          </cell>
          <cell r="L143">
            <v>0</v>
          </cell>
          <cell r="N143">
            <v>0</v>
          </cell>
          <cell r="O143">
            <v>0</v>
          </cell>
          <cell r="R143">
            <v>0</v>
          </cell>
          <cell r="T143">
            <v>0</v>
          </cell>
          <cell r="U143">
            <v>0</v>
          </cell>
          <cell r="X143">
            <v>0</v>
          </cell>
          <cell r="Z143">
            <v>0</v>
          </cell>
          <cell r="AA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37323</v>
          </cell>
          <cell r="B144">
            <v>-35</v>
          </cell>
          <cell r="C144">
            <v>1.8700000000000001E-2</v>
          </cell>
          <cell r="F144">
            <v>0</v>
          </cell>
          <cell r="H144">
            <v>0</v>
          </cell>
          <cell r="I144">
            <v>0</v>
          </cell>
          <cell r="L144">
            <v>0</v>
          </cell>
          <cell r="N144">
            <v>0</v>
          </cell>
          <cell r="O144">
            <v>0</v>
          </cell>
          <cell r="R144">
            <v>0</v>
          </cell>
          <cell r="T144">
            <v>0</v>
          </cell>
          <cell r="U144">
            <v>0</v>
          </cell>
          <cell r="X144">
            <v>0</v>
          </cell>
          <cell r="Z144">
            <v>0</v>
          </cell>
          <cell r="AA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37326</v>
          </cell>
          <cell r="B145">
            <v>-38</v>
          </cell>
          <cell r="C145">
            <v>1.8700000000000001E-2</v>
          </cell>
          <cell r="F145">
            <v>0</v>
          </cell>
          <cell r="H145">
            <v>0</v>
          </cell>
          <cell r="I145">
            <v>0</v>
          </cell>
          <cell r="L145">
            <v>0</v>
          </cell>
          <cell r="N145">
            <v>0</v>
          </cell>
          <cell r="O145">
            <v>0</v>
          </cell>
          <cell r="R145">
            <v>0</v>
          </cell>
          <cell r="T145">
            <v>0</v>
          </cell>
          <cell r="U145">
            <v>0</v>
          </cell>
          <cell r="X145">
            <v>0</v>
          </cell>
          <cell r="Z145">
            <v>0</v>
          </cell>
          <cell r="AA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37327</v>
          </cell>
          <cell r="B146">
            <v>-39</v>
          </cell>
          <cell r="C146">
            <v>1.8700000000000001E-2</v>
          </cell>
          <cell r="F146">
            <v>0</v>
          </cell>
          <cell r="H146">
            <v>0</v>
          </cell>
          <cell r="I146">
            <v>0</v>
          </cell>
          <cell r="L146">
            <v>0</v>
          </cell>
          <cell r="N146">
            <v>0</v>
          </cell>
          <cell r="O146">
            <v>0</v>
          </cell>
          <cell r="R146">
            <v>0</v>
          </cell>
          <cell r="T146">
            <v>0</v>
          </cell>
          <cell r="U146">
            <v>0</v>
          </cell>
          <cell r="X146">
            <v>0</v>
          </cell>
          <cell r="Z146">
            <v>0</v>
          </cell>
          <cell r="AA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>
            <v>37328</v>
          </cell>
          <cell r="B147">
            <v>-40</v>
          </cell>
          <cell r="C147">
            <v>1.8700000000000001E-2</v>
          </cell>
          <cell r="F147">
            <v>0</v>
          </cell>
          <cell r="H147">
            <v>0</v>
          </cell>
          <cell r="I147">
            <v>0</v>
          </cell>
          <cell r="L147">
            <v>0</v>
          </cell>
          <cell r="N147">
            <v>0</v>
          </cell>
          <cell r="O147">
            <v>0</v>
          </cell>
          <cell r="R147">
            <v>0</v>
          </cell>
          <cell r="T147">
            <v>0</v>
          </cell>
          <cell r="U147">
            <v>0</v>
          </cell>
          <cell r="X147">
            <v>0</v>
          </cell>
          <cell r="Z147">
            <v>0</v>
          </cell>
          <cell r="AA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37329</v>
          </cell>
          <cell r="B148">
            <v>-41</v>
          </cell>
          <cell r="C148">
            <v>1.8700000000000001E-2</v>
          </cell>
          <cell r="F148">
            <v>0</v>
          </cell>
          <cell r="H148">
            <v>0</v>
          </cell>
          <cell r="I148">
            <v>0</v>
          </cell>
          <cell r="L148">
            <v>0</v>
          </cell>
          <cell r="N148">
            <v>0</v>
          </cell>
          <cell r="O148">
            <v>0</v>
          </cell>
          <cell r="R148">
            <v>0</v>
          </cell>
          <cell r="T148">
            <v>0</v>
          </cell>
          <cell r="U148">
            <v>0</v>
          </cell>
          <cell r="X148">
            <v>0</v>
          </cell>
          <cell r="Z148">
            <v>0</v>
          </cell>
          <cell r="AA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37330</v>
          </cell>
          <cell r="B149">
            <v>-42</v>
          </cell>
          <cell r="C149">
            <v>1.8700000000000001E-2</v>
          </cell>
          <cell r="F149">
            <v>0</v>
          </cell>
          <cell r="H149">
            <v>0</v>
          </cell>
          <cell r="I149">
            <v>0</v>
          </cell>
          <cell r="L149">
            <v>0</v>
          </cell>
          <cell r="N149">
            <v>0</v>
          </cell>
          <cell r="O149">
            <v>0</v>
          </cell>
          <cell r="R149">
            <v>0</v>
          </cell>
          <cell r="T149">
            <v>0</v>
          </cell>
          <cell r="U149">
            <v>0</v>
          </cell>
          <cell r="X149">
            <v>0</v>
          </cell>
          <cell r="Z149">
            <v>0</v>
          </cell>
          <cell r="AA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37333</v>
          </cell>
          <cell r="B150">
            <v>-45</v>
          </cell>
          <cell r="C150">
            <v>1.8700000000000001E-2</v>
          </cell>
          <cell r="F150">
            <v>0</v>
          </cell>
          <cell r="H150">
            <v>0</v>
          </cell>
          <cell r="I150">
            <v>0</v>
          </cell>
          <cell r="L150">
            <v>0</v>
          </cell>
          <cell r="N150">
            <v>0</v>
          </cell>
          <cell r="O150">
            <v>0</v>
          </cell>
          <cell r="R150">
            <v>0</v>
          </cell>
          <cell r="T150">
            <v>0</v>
          </cell>
          <cell r="U150">
            <v>0</v>
          </cell>
          <cell r="X150">
            <v>0</v>
          </cell>
          <cell r="Z150">
            <v>0</v>
          </cell>
          <cell r="AA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37334</v>
          </cell>
          <cell r="B151">
            <v>-46</v>
          </cell>
          <cell r="C151">
            <v>1.8700000000000001E-2</v>
          </cell>
          <cell r="F151">
            <v>0</v>
          </cell>
          <cell r="H151">
            <v>0</v>
          </cell>
          <cell r="I151">
            <v>0</v>
          </cell>
          <cell r="L151">
            <v>0</v>
          </cell>
          <cell r="N151">
            <v>0</v>
          </cell>
          <cell r="O151">
            <v>0</v>
          </cell>
          <cell r="R151">
            <v>0</v>
          </cell>
          <cell r="T151">
            <v>0</v>
          </cell>
          <cell r="U151">
            <v>0</v>
          </cell>
          <cell r="X151">
            <v>0</v>
          </cell>
          <cell r="Z151">
            <v>0</v>
          </cell>
          <cell r="AA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37335</v>
          </cell>
          <cell r="B152">
            <v>-47</v>
          </cell>
          <cell r="C152">
            <v>1.8700000000000001E-2</v>
          </cell>
          <cell r="F152">
            <v>0</v>
          </cell>
          <cell r="H152">
            <v>0</v>
          </cell>
          <cell r="I152">
            <v>0</v>
          </cell>
          <cell r="L152">
            <v>0</v>
          </cell>
          <cell r="N152">
            <v>0</v>
          </cell>
          <cell r="O152">
            <v>0</v>
          </cell>
          <cell r="R152">
            <v>0</v>
          </cell>
          <cell r="T152">
            <v>0</v>
          </cell>
          <cell r="U152">
            <v>0</v>
          </cell>
          <cell r="X152">
            <v>0</v>
          </cell>
          <cell r="Z152">
            <v>0</v>
          </cell>
          <cell r="AA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37336</v>
          </cell>
          <cell r="B153">
            <v>-48</v>
          </cell>
          <cell r="C153">
            <v>1.8700000000000001E-2</v>
          </cell>
          <cell r="F153">
            <v>0</v>
          </cell>
          <cell r="H153">
            <v>0</v>
          </cell>
          <cell r="I153">
            <v>0</v>
          </cell>
          <cell r="L153">
            <v>0</v>
          </cell>
          <cell r="N153">
            <v>0</v>
          </cell>
          <cell r="O153">
            <v>0</v>
          </cell>
          <cell r="R153">
            <v>0</v>
          </cell>
          <cell r="T153">
            <v>0</v>
          </cell>
          <cell r="U153">
            <v>0</v>
          </cell>
          <cell r="X153">
            <v>0</v>
          </cell>
          <cell r="Z153">
            <v>0</v>
          </cell>
          <cell r="AA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37337</v>
          </cell>
          <cell r="B154">
            <v>-49</v>
          </cell>
          <cell r="C154">
            <v>1.8700000000000001E-2</v>
          </cell>
          <cell r="F154">
            <v>0</v>
          </cell>
          <cell r="H154">
            <v>0</v>
          </cell>
          <cell r="I154">
            <v>0</v>
          </cell>
          <cell r="L154">
            <v>0</v>
          </cell>
          <cell r="N154">
            <v>0</v>
          </cell>
          <cell r="O154">
            <v>0</v>
          </cell>
          <cell r="R154">
            <v>0</v>
          </cell>
          <cell r="T154">
            <v>0</v>
          </cell>
          <cell r="U154">
            <v>0</v>
          </cell>
          <cell r="X154">
            <v>0</v>
          </cell>
          <cell r="Z154">
            <v>0</v>
          </cell>
          <cell r="AA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37340</v>
          </cell>
          <cell r="B155">
            <v>-52</v>
          </cell>
          <cell r="C155">
            <v>1.8700000000000001E-2</v>
          </cell>
          <cell r="F155">
            <v>0</v>
          </cell>
          <cell r="H155">
            <v>0</v>
          </cell>
          <cell r="I155">
            <v>0</v>
          </cell>
          <cell r="L155">
            <v>0</v>
          </cell>
          <cell r="N155">
            <v>0</v>
          </cell>
          <cell r="O155">
            <v>0</v>
          </cell>
          <cell r="R155">
            <v>0</v>
          </cell>
          <cell r="T155">
            <v>0</v>
          </cell>
          <cell r="U155">
            <v>0</v>
          </cell>
          <cell r="X155">
            <v>0</v>
          </cell>
          <cell r="Z155">
            <v>0</v>
          </cell>
          <cell r="AA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37341</v>
          </cell>
          <cell r="B156">
            <v>-53</v>
          </cell>
          <cell r="C156">
            <v>1.8700000000000001E-2</v>
          </cell>
          <cell r="F156">
            <v>0</v>
          </cell>
          <cell r="H156">
            <v>0</v>
          </cell>
          <cell r="I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150895108.78</v>
          </cell>
          <cell r="R156">
            <v>0</v>
          </cell>
          <cell r="T156">
            <v>0</v>
          </cell>
          <cell r="U156">
            <v>0</v>
          </cell>
          <cell r="X156">
            <v>0</v>
          </cell>
          <cell r="Z156">
            <v>0</v>
          </cell>
          <cell r="AA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150895108.78</v>
          </cell>
          <cell r="AI156">
            <v>0</v>
          </cell>
        </row>
        <row r="157">
          <cell r="A157">
            <v>37342</v>
          </cell>
          <cell r="B157">
            <v>-54</v>
          </cell>
          <cell r="C157">
            <v>1.8700000000000001E-2</v>
          </cell>
          <cell r="F157">
            <v>0</v>
          </cell>
          <cell r="H157">
            <v>0</v>
          </cell>
          <cell r="I157">
            <v>0</v>
          </cell>
          <cell r="L157">
            <v>0</v>
          </cell>
          <cell r="N157">
            <v>0</v>
          </cell>
          <cell r="O157">
            <v>0</v>
          </cell>
          <cell r="R157">
            <v>0</v>
          </cell>
          <cell r="T157">
            <v>0</v>
          </cell>
          <cell r="U157">
            <v>0</v>
          </cell>
          <cell r="X157">
            <v>0</v>
          </cell>
          <cell r="Z157">
            <v>0</v>
          </cell>
          <cell r="AA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37343</v>
          </cell>
          <cell r="B158">
            <v>-55</v>
          </cell>
          <cell r="C158">
            <v>1.8700000000000001E-2</v>
          </cell>
          <cell r="D158">
            <v>570000000</v>
          </cell>
          <cell r="F158">
            <v>0</v>
          </cell>
          <cell r="H158">
            <v>0</v>
          </cell>
          <cell r="I158">
            <v>0</v>
          </cell>
          <cell r="L158">
            <v>0</v>
          </cell>
          <cell r="N158">
            <v>0</v>
          </cell>
          <cell r="O158">
            <v>0</v>
          </cell>
          <cell r="R158">
            <v>0</v>
          </cell>
          <cell r="T158">
            <v>0</v>
          </cell>
          <cell r="U158">
            <v>0</v>
          </cell>
          <cell r="X158">
            <v>0</v>
          </cell>
          <cell r="Z158">
            <v>0</v>
          </cell>
          <cell r="AA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570000000</v>
          </cell>
          <cell r="AI158">
            <v>0</v>
          </cell>
        </row>
        <row r="159">
          <cell r="A159">
            <v>37344</v>
          </cell>
          <cell r="B159">
            <v>-56</v>
          </cell>
          <cell r="C159">
            <v>1.8700000000000001E-2</v>
          </cell>
          <cell r="F159">
            <v>0</v>
          </cell>
          <cell r="H159">
            <v>0</v>
          </cell>
          <cell r="I159">
            <v>0</v>
          </cell>
          <cell r="L159">
            <v>0</v>
          </cell>
          <cell r="N159">
            <v>0</v>
          </cell>
          <cell r="O159">
            <v>0</v>
          </cell>
          <cell r="R159">
            <v>0</v>
          </cell>
          <cell r="T159">
            <v>0</v>
          </cell>
          <cell r="U159">
            <v>0</v>
          </cell>
          <cell r="X159">
            <v>0</v>
          </cell>
          <cell r="Z159">
            <v>0</v>
          </cell>
          <cell r="AA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74428.765416966664</v>
          </cell>
        </row>
        <row r="160">
          <cell r="A160">
            <v>37347</v>
          </cell>
          <cell r="B160">
            <v>-59</v>
          </cell>
          <cell r="C160">
            <v>0</v>
          </cell>
          <cell r="F160">
            <v>0</v>
          </cell>
          <cell r="H160">
            <v>0</v>
          </cell>
          <cell r="I160">
            <v>0</v>
          </cell>
          <cell r="L160">
            <v>0</v>
          </cell>
          <cell r="N160">
            <v>0</v>
          </cell>
          <cell r="O160">
            <v>0</v>
          </cell>
          <cell r="R160">
            <v>0</v>
          </cell>
          <cell r="T160">
            <v>0</v>
          </cell>
          <cell r="U160">
            <v>0</v>
          </cell>
          <cell r="X160">
            <v>0</v>
          </cell>
          <cell r="Z160">
            <v>0</v>
          </cell>
          <cell r="AA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104930.28805575555</v>
          </cell>
          <cell r="AK160">
            <v>52465.144027877774</v>
          </cell>
        </row>
        <row r="161">
          <cell r="A161">
            <v>37348</v>
          </cell>
          <cell r="B161">
            <v>-60</v>
          </cell>
          <cell r="C161">
            <v>0</v>
          </cell>
          <cell r="F161">
            <v>0</v>
          </cell>
          <cell r="H161">
            <v>0</v>
          </cell>
          <cell r="I161">
            <v>0</v>
          </cell>
          <cell r="L161">
            <v>0</v>
          </cell>
          <cell r="N161">
            <v>0</v>
          </cell>
          <cell r="O161">
            <v>0</v>
          </cell>
          <cell r="R161">
            <v>0</v>
          </cell>
          <cell r="T161">
            <v>0</v>
          </cell>
          <cell r="U161">
            <v>0</v>
          </cell>
          <cell r="X161">
            <v>0</v>
          </cell>
          <cell r="Z161">
            <v>0</v>
          </cell>
          <cell r="AA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37349</v>
          </cell>
          <cell r="B162">
            <v>-61</v>
          </cell>
          <cell r="C162">
            <v>0</v>
          </cell>
          <cell r="F162">
            <v>0</v>
          </cell>
          <cell r="H162">
            <v>0</v>
          </cell>
          <cell r="I162">
            <v>0</v>
          </cell>
          <cell r="L162">
            <v>0</v>
          </cell>
          <cell r="N162">
            <v>0</v>
          </cell>
          <cell r="O162">
            <v>0</v>
          </cell>
          <cell r="R162">
            <v>0</v>
          </cell>
          <cell r="T162">
            <v>0</v>
          </cell>
          <cell r="U162">
            <v>0</v>
          </cell>
          <cell r="X162">
            <v>0</v>
          </cell>
          <cell r="Z162">
            <v>0</v>
          </cell>
          <cell r="AA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37350</v>
          </cell>
          <cell r="B163">
            <v>-62</v>
          </cell>
          <cell r="C163">
            <v>0</v>
          </cell>
          <cell r="F163">
            <v>0</v>
          </cell>
          <cell r="H163">
            <v>0</v>
          </cell>
          <cell r="I163">
            <v>0</v>
          </cell>
          <cell r="L163">
            <v>0</v>
          </cell>
          <cell r="N163">
            <v>0</v>
          </cell>
          <cell r="O163">
            <v>0</v>
          </cell>
          <cell r="R163">
            <v>0</v>
          </cell>
          <cell r="T163">
            <v>0</v>
          </cell>
          <cell r="U163">
            <v>0</v>
          </cell>
          <cell r="X163">
            <v>0</v>
          </cell>
          <cell r="Z163">
            <v>0</v>
          </cell>
          <cell r="AA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>
            <v>37351</v>
          </cell>
          <cell r="B164">
            <v>-63</v>
          </cell>
          <cell r="C164">
            <v>0</v>
          </cell>
          <cell r="F164">
            <v>0</v>
          </cell>
          <cell r="H164">
            <v>0</v>
          </cell>
          <cell r="I164">
            <v>0</v>
          </cell>
          <cell r="L164">
            <v>0</v>
          </cell>
          <cell r="N164">
            <v>0</v>
          </cell>
          <cell r="O164">
            <v>0</v>
          </cell>
          <cell r="R164">
            <v>0</v>
          </cell>
          <cell r="T164">
            <v>0</v>
          </cell>
          <cell r="U164">
            <v>0</v>
          </cell>
          <cell r="X164">
            <v>0</v>
          </cell>
          <cell r="Z164">
            <v>0</v>
          </cell>
          <cell r="AA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A165">
            <v>37354</v>
          </cell>
          <cell r="B165">
            <v>-66</v>
          </cell>
          <cell r="C165">
            <v>0</v>
          </cell>
          <cell r="F165">
            <v>0</v>
          </cell>
          <cell r="H165">
            <v>0</v>
          </cell>
          <cell r="I165">
            <v>0</v>
          </cell>
          <cell r="L165">
            <v>0</v>
          </cell>
          <cell r="N165">
            <v>0</v>
          </cell>
          <cell r="O165">
            <v>0</v>
          </cell>
          <cell r="R165">
            <v>0</v>
          </cell>
          <cell r="T165">
            <v>0</v>
          </cell>
          <cell r="U165">
            <v>0</v>
          </cell>
          <cell r="X165">
            <v>0</v>
          </cell>
          <cell r="Z165">
            <v>0</v>
          </cell>
          <cell r="AA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37355</v>
          </cell>
          <cell r="B166">
            <v>-67</v>
          </cell>
          <cell r="C166">
            <v>0</v>
          </cell>
          <cell r="F166">
            <v>0</v>
          </cell>
          <cell r="H166">
            <v>0</v>
          </cell>
          <cell r="I166">
            <v>0</v>
          </cell>
          <cell r="L166">
            <v>0</v>
          </cell>
          <cell r="N166">
            <v>0</v>
          </cell>
          <cell r="O166">
            <v>0</v>
          </cell>
          <cell r="R166">
            <v>0</v>
          </cell>
          <cell r="T166">
            <v>0</v>
          </cell>
          <cell r="U166">
            <v>0</v>
          </cell>
          <cell r="X166">
            <v>0</v>
          </cell>
          <cell r="Z166">
            <v>0</v>
          </cell>
          <cell r="AA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37356</v>
          </cell>
          <cell r="B167">
            <v>-68</v>
          </cell>
          <cell r="C167">
            <v>0</v>
          </cell>
          <cell r="F167">
            <v>0</v>
          </cell>
          <cell r="H167">
            <v>0</v>
          </cell>
          <cell r="I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6670704.0999999996</v>
          </cell>
          <cell r="R167">
            <v>0</v>
          </cell>
          <cell r="T167">
            <v>0</v>
          </cell>
          <cell r="U167">
            <v>0</v>
          </cell>
          <cell r="X167">
            <v>0</v>
          </cell>
          <cell r="Z167">
            <v>0</v>
          </cell>
          <cell r="AA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6670704.0999999996</v>
          </cell>
        </row>
        <row r="168">
          <cell r="A168">
            <v>37357</v>
          </cell>
          <cell r="B168">
            <v>-69</v>
          </cell>
          <cell r="C168">
            <v>0</v>
          </cell>
          <cell r="F168">
            <v>0</v>
          </cell>
          <cell r="H168">
            <v>0</v>
          </cell>
          <cell r="I168">
            <v>0</v>
          </cell>
          <cell r="L168">
            <v>0</v>
          </cell>
          <cell r="N168">
            <v>0</v>
          </cell>
          <cell r="O168">
            <v>0</v>
          </cell>
          <cell r="R168">
            <v>0</v>
          </cell>
          <cell r="T168">
            <v>0</v>
          </cell>
          <cell r="U168">
            <v>0</v>
          </cell>
          <cell r="X168">
            <v>0</v>
          </cell>
          <cell r="Z168">
            <v>0</v>
          </cell>
          <cell r="AA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37358</v>
          </cell>
          <cell r="B169">
            <v>-70</v>
          </cell>
          <cell r="C169">
            <v>0</v>
          </cell>
          <cell r="F169">
            <v>0</v>
          </cell>
          <cell r="H169">
            <v>0</v>
          </cell>
          <cell r="I169">
            <v>0</v>
          </cell>
          <cell r="L169">
            <v>0</v>
          </cell>
          <cell r="N169">
            <v>0</v>
          </cell>
          <cell r="O169">
            <v>0</v>
          </cell>
          <cell r="R169">
            <v>0</v>
          </cell>
          <cell r="T169">
            <v>0</v>
          </cell>
          <cell r="U169">
            <v>0</v>
          </cell>
          <cell r="X169">
            <v>0</v>
          </cell>
          <cell r="Z169">
            <v>0</v>
          </cell>
          <cell r="AA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37361</v>
          </cell>
          <cell r="B170">
            <v>-73</v>
          </cell>
          <cell r="C170">
            <v>0</v>
          </cell>
          <cell r="F170">
            <v>0</v>
          </cell>
          <cell r="H170">
            <v>0</v>
          </cell>
          <cell r="I170">
            <v>0</v>
          </cell>
          <cell r="L170">
            <v>0</v>
          </cell>
          <cell r="N170">
            <v>0</v>
          </cell>
          <cell r="O170">
            <v>0</v>
          </cell>
          <cell r="R170">
            <v>0</v>
          </cell>
          <cell r="T170">
            <v>0</v>
          </cell>
          <cell r="U170">
            <v>0</v>
          </cell>
          <cell r="X170">
            <v>0</v>
          </cell>
          <cell r="Z170">
            <v>0</v>
          </cell>
          <cell r="AA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37362</v>
          </cell>
          <cell r="B171">
            <v>-74</v>
          </cell>
          <cell r="C171">
            <v>0</v>
          </cell>
          <cell r="F171">
            <v>0</v>
          </cell>
          <cell r="H171">
            <v>0</v>
          </cell>
          <cell r="I171">
            <v>0</v>
          </cell>
          <cell r="L171">
            <v>0</v>
          </cell>
          <cell r="N171">
            <v>0</v>
          </cell>
          <cell r="O171">
            <v>0</v>
          </cell>
          <cell r="R171">
            <v>0</v>
          </cell>
          <cell r="T171">
            <v>0</v>
          </cell>
          <cell r="U171">
            <v>0</v>
          </cell>
          <cell r="X171">
            <v>0</v>
          </cell>
          <cell r="Z171">
            <v>0</v>
          </cell>
          <cell r="AA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37363</v>
          </cell>
          <cell r="B172">
            <v>-75</v>
          </cell>
          <cell r="C172">
            <v>0</v>
          </cell>
          <cell r="F172">
            <v>0</v>
          </cell>
          <cell r="H172">
            <v>0</v>
          </cell>
          <cell r="I172">
            <v>0</v>
          </cell>
          <cell r="L172">
            <v>0</v>
          </cell>
          <cell r="N172">
            <v>0</v>
          </cell>
          <cell r="O172">
            <v>0</v>
          </cell>
          <cell r="R172">
            <v>0</v>
          </cell>
          <cell r="T172">
            <v>0</v>
          </cell>
          <cell r="U172">
            <v>0</v>
          </cell>
          <cell r="X172">
            <v>0</v>
          </cell>
          <cell r="Z172">
            <v>0</v>
          </cell>
          <cell r="AA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A173">
            <v>37364</v>
          </cell>
          <cell r="B173">
            <v>-76</v>
          </cell>
          <cell r="C173">
            <v>0</v>
          </cell>
          <cell r="D173">
            <v>85000000</v>
          </cell>
          <cell r="F173">
            <v>0</v>
          </cell>
          <cell r="H173">
            <v>0</v>
          </cell>
          <cell r="I173">
            <v>0</v>
          </cell>
          <cell r="L173">
            <v>0</v>
          </cell>
          <cell r="N173">
            <v>0</v>
          </cell>
          <cell r="O173">
            <v>0</v>
          </cell>
          <cell r="R173">
            <v>0</v>
          </cell>
          <cell r="T173">
            <v>0</v>
          </cell>
          <cell r="U173">
            <v>0</v>
          </cell>
          <cell r="X173">
            <v>0</v>
          </cell>
          <cell r="Z173">
            <v>0</v>
          </cell>
          <cell r="AA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85000000</v>
          </cell>
          <cell r="AI173">
            <v>0</v>
          </cell>
        </row>
        <row r="174">
          <cell r="A174">
            <v>37365</v>
          </cell>
          <cell r="B174">
            <v>-77</v>
          </cell>
          <cell r="C174">
            <v>0</v>
          </cell>
          <cell r="F174">
            <v>0</v>
          </cell>
          <cell r="H174">
            <v>0</v>
          </cell>
          <cell r="I174">
            <v>0</v>
          </cell>
          <cell r="L174">
            <v>0</v>
          </cell>
          <cell r="N174">
            <v>0</v>
          </cell>
          <cell r="O174">
            <v>0</v>
          </cell>
          <cell r="R174">
            <v>0</v>
          </cell>
          <cell r="T174">
            <v>0</v>
          </cell>
          <cell r="U174">
            <v>0</v>
          </cell>
          <cell r="X174">
            <v>0</v>
          </cell>
          <cell r="Z174">
            <v>0</v>
          </cell>
          <cell r="AA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37368</v>
          </cell>
          <cell r="B175">
            <v>-80</v>
          </cell>
          <cell r="C175">
            <v>0</v>
          </cell>
          <cell r="F175">
            <v>0</v>
          </cell>
          <cell r="H175">
            <v>0</v>
          </cell>
          <cell r="I175">
            <v>0</v>
          </cell>
          <cell r="L175">
            <v>0</v>
          </cell>
          <cell r="N175">
            <v>0</v>
          </cell>
          <cell r="O175">
            <v>0</v>
          </cell>
          <cell r="R175">
            <v>0</v>
          </cell>
          <cell r="T175">
            <v>0</v>
          </cell>
          <cell r="U175">
            <v>0</v>
          </cell>
          <cell r="X175">
            <v>0</v>
          </cell>
          <cell r="Z175">
            <v>0</v>
          </cell>
          <cell r="AA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A176">
            <v>37369</v>
          </cell>
          <cell r="B176">
            <v>-81</v>
          </cell>
          <cell r="C176">
            <v>0</v>
          </cell>
          <cell r="F176">
            <v>0</v>
          </cell>
          <cell r="H176">
            <v>0</v>
          </cell>
          <cell r="I176">
            <v>0</v>
          </cell>
          <cell r="L176">
            <v>0</v>
          </cell>
          <cell r="N176">
            <v>0</v>
          </cell>
          <cell r="O176">
            <v>0</v>
          </cell>
          <cell r="R176">
            <v>0</v>
          </cell>
          <cell r="T176">
            <v>0</v>
          </cell>
          <cell r="U176">
            <v>0</v>
          </cell>
          <cell r="X176">
            <v>0</v>
          </cell>
          <cell r="Z176">
            <v>0</v>
          </cell>
          <cell r="AA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37370</v>
          </cell>
          <cell r="B177">
            <v>-82</v>
          </cell>
          <cell r="C177">
            <v>0</v>
          </cell>
          <cell r="E177">
            <v>100000000</v>
          </cell>
          <cell r="F177">
            <v>0</v>
          </cell>
          <cell r="H177">
            <v>0</v>
          </cell>
          <cell r="I177">
            <v>0</v>
          </cell>
          <cell r="L177">
            <v>0</v>
          </cell>
          <cell r="N177">
            <v>0</v>
          </cell>
          <cell r="O177">
            <v>0</v>
          </cell>
          <cell r="R177">
            <v>0</v>
          </cell>
          <cell r="T177">
            <v>0</v>
          </cell>
          <cell r="U177">
            <v>0</v>
          </cell>
          <cell r="X177">
            <v>0</v>
          </cell>
          <cell r="Z177">
            <v>0</v>
          </cell>
          <cell r="AA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100000000</v>
          </cell>
        </row>
        <row r="178">
          <cell r="A178">
            <v>37371</v>
          </cell>
          <cell r="B178">
            <v>-83</v>
          </cell>
          <cell r="C178">
            <v>0</v>
          </cell>
          <cell r="F178">
            <v>0</v>
          </cell>
          <cell r="H178">
            <v>0</v>
          </cell>
          <cell r="I178">
            <v>0</v>
          </cell>
          <cell r="L178">
            <v>0</v>
          </cell>
          <cell r="N178">
            <v>0</v>
          </cell>
          <cell r="O178">
            <v>0</v>
          </cell>
          <cell r="R178">
            <v>0</v>
          </cell>
          <cell r="T178">
            <v>0</v>
          </cell>
          <cell r="U178">
            <v>0</v>
          </cell>
          <cell r="X178">
            <v>0</v>
          </cell>
          <cell r="Z178">
            <v>0</v>
          </cell>
          <cell r="AA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37372</v>
          </cell>
          <cell r="B179">
            <v>-84</v>
          </cell>
          <cell r="C179">
            <v>0</v>
          </cell>
          <cell r="F179">
            <v>0</v>
          </cell>
          <cell r="H179">
            <v>0</v>
          </cell>
          <cell r="I179">
            <v>0</v>
          </cell>
          <cell r="L179">
            <v>0</v>
          </cell>
          <cell r="N179">
            <v>0</v>
          </cell>
          <cell r="O179">
            <v>0</v>
          </cell>
          <cell r="R179">
            <v>0</v>
          </cell>
          <cell r="T179">
            <v>0</v>
          </cell>
          <cell r="U179">
            <v>0</v>
          </cell>
          <cell r="X179">
            <v>0</v>
          </cell>
          <cell r="Z179">
            <v>0</v>
          </cell>
          <cell r="AA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37375</v>
          </cell>
          <cell r="B180">
            <v>-87</v>
          </cell>
          <cell r="C180">
            <v>0</v>
          </cell>
          <cell r="F180">
            <v>0</v>
          </cell>
          <cell r="H180">
            <v>0</v>
          </cell>
          <cell r="I180">
            <v>0</v>
          </cell>
          <cell r="L180">
            <v>0</v>
          </cell>
          <cell r="N180">
            <v>0</v>
          </cell>
          <cell r="O180">
            <v>0</v>
          </cell>
          <cell r="R180">
            <v>0</v>
          </cell>
          <cell r="T180">
            <v>0</v>
          </cell>
          <cell r="U180">
            <v>0</v>
          </cell>
          <cell r="X180">
            <v>0</v>
          </cell>
          <cell r="Z180">
            <v>0</v>
          </cell>
          <cell r="AA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37376</v>
          </cell>
          <cell r="B181">
            <v>-88</v>
          </cell>
          <cell r="C181">
            <v>0</v>
          </cell>
          <cell r="F181">
            <v>0</v>
          </cell>
          <cell r="H181">
            <v>0</v>
          </cell>
          <cell r="I181">
            <v>0</v>
          </cell>
          <cell r="L181">
            <v>0</v>
          </cell>
          <cell r="N181">
            <v>0</v>
          </cell>
          <cell r="O181">
            <v>0</v>
          </cell>
          <cell r="R181">
            <v>0</v>
          </cell>
          <cell r="T181">
            <v>0</v>
          </cell>
          <cell r="U181">
            <v>0</v>
          </cell>
          <cell r="X181">
            <v>0</v>
          </cell>
          <cell r="Z181">
            <v>0</v>
          </cell>
          <cell r="AA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1547497.2286361062</v>
          </cell>
        </row>
        <row r="182">
          <cell r="A182">
            <v>37377</v>
          </cell>
          <cell r="B182">
            <v>-89</v>
          </cell>
          <cell r="C182">
            <v>0</v>
          </cell>
          <cell r="F182">
            <v>0</v>
          </cell>
          <cell r="H182">
            <v>0</v>
          </cell>
          <cell r="I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9032876.5399999991</v>
          </cell>
          <cell r="R182">
            <v>0</v>
          </cell>
          <cell r="T182">
            <v>0</v>
          </cell>
          <cell r="U182">
            <v>0</v>
          </cell>
          <cell r="X182">
            <v>0</v>
          </cell>
          <cell r="Z182">
            <v>0</v>
          </cell>
          <cell r="AA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9032876.5399999991</v>
          </cell>
        </row>
        <row r="183">
          <cell r="A183">
            <v>37378</v>
          </cell>
          <cell r="B183">
            <v>-90</v>
          </cell>
          <cell r="C183">
            <v>0</v>
          </cell>
          <cell r="F183">
            <v>0</v>
          </cell>
          <cell r="H183">
            <v>0</v>
          </cell>
          <cell r="I183">
            <v>0</v>
          </cell>
          <cell r="L183">
            <v>0</v>
          </cell>
          <cell r="N183">
            <v>0</v>
          </cell>
          <cell r="O183">
            <v>0</v>
          </cell>
          <cell r="R183">
            <v>0</v>
          </cell>
          <cell r="T183">
            <v>0</v>
          </cell>
          <cell r="U183">
            <v>0</v>
          </cell>
          <cell r="X183">
            <v>0</v>
          </cell>
          <cell r="Z183">
            <v>0</v>
          </cell>
          <cell r="AA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37379</v>
          </cell>
          <cell r="B184">
            <v>-91</v>
          </cell>
          <cell r="C184">
            <v>0</v>
          </cell>
          <cell r="F184">
            <v>0</v>
          </cell>
          <cell r="H184">
            <v>0</v>
          </cell>
          <cell r="I184">
            <v>0</v>
          </cell>
          <cell r="L184">
            <v>0</v>
          </cell>
          <cell r="N184">
            <v>0</v>
          </cell>
          <cell r="O184">
            <v>0</v>
          </cell>
          <cell r="R184">
            <v>0</v>
          </cell>
          <cell r="T184">
            <v>0</v>
          </cell>
          <cell r="U184">
            <v>0</v>
          </cell>
          <cell r="X184">
            <v>0</v>
          </cell>
          <cell r="Z184">
            <v>0</v>
          </cell>
          <cell r="AA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37382</v>
          </cell>
          <cell r="B185">
            <v>-94</v>
          </cell>
          <cell r="C185">
            <v>0</v>
          </cell>
          <cell r="F185">
            <v>0</v>
          </cell>
          <cell r="H185">
            <v>0</v>
          </cell>
          <cell r="I185">
            <v>0</v>
          </cell>
          <cell r="L185">
            <v>0</v>
          </cell>
          <cell r="N185">
            <v>0</v>
          </cell>
          <cell r="O185">
            <v>0</v>
          </cell>
          <cell r="R185">
            <v>0</v>
          </cell>
          <cell r="T185">
            <v>0</v>
          </cell>
          <cell r="U185">
            <v>0</v>
          </cell>
          <cell r="X185">
            <v>0</v>
          </cell>
          <cell r="Z185">
            <v>0</v>
          </cell>
          <cell r="AA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37383</v>
          </cell>
          <cell r="B186">
            <v>-95</v>
          </cell>
          <cell r="C186">
            <v>0</v>
          </cell>
          <cell r="F186">
            <v>0</v>
          </cell>
          <cell r="H186">
            <v>0</v>
          </cell>
          <cell r="I186">
            <v>0</v>
          </cell>
          <cell r="L186">
            <v>0</v>
          </cell>
          <cell r="N186">
            <v>0</v>
          </cell>
          <cell r="O186">
            <v>0</v>
          </cell>
          <cell r="R186">
            <v>0</v>
          </cell>
          <cell r="T186">
            <v>0</v>
          </cell>
          <cell r="U186">
            <v>0</v>
          </cell>
          <cell r="X186">
            <v>0</v>
          </cell>
          <cell r="Z186">
            <v>0</v>
          </cell>
          <cell r="AA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37384</v>
          </cell>
          <cell r="B187">
            <v>-96</v>
          </cell>
          <cell r="C187">
            <v>0</v>
          </cell>
          <cell r="F187">
            <v>0</v>
          </cell>
          <cell r="H187">
            <v>0</v>
          </cell>
          <cell r="I187">
            <v>0</v>
          </cell>
          <cell r="L187">
            <v>0</v>
          </cell>
          <cell r="N187">
            <v>0</v>
          </cell>
          <cell r="O187">
            <v>0</v>
          </cell>
          <cell r="R187">
            <v>0</v>
          </cell>
          <cell r="T187">
            <v>0</v>
          </cell>
          <cell r="U187">
            <v>0</v>
          </cell>
          <cell r="X187">
            <v>0</v>
          </cell>
          <cell r="Z187">
            <v>0</v>
          </cell>
          <cell r="AA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37385</v>
          </cell>
          <cell r="B188">
            <v>-97</v>
          </cell>
          <cell r="C188">
            <v>0</v>
          </cell>
          <cell r="F188">
            <v>0</v>
          </cell>
          <cell r="H188">
            <v>0</v>
          </cell>
          <cell r="I188">
            <v>0</v>
          </cell>
          <cell r="L188">
            <v>0</v>
          </cell>
          <cell r="N188">
            <v>0</v>
          </cell>
          <cell r="O188">
            <v>0</v>
          </cell>
          <cell r="R188">
            <v>0</v>
          </cell>
          <cell r="T188">
            <v>0</v>
          </cell>
          <cell r="U188">
            <v>0</v>
          </cell>
          <cell r="X188">
            <v>0</v>
          </cell>
          <cell r="Z188">
            <v>0</v>
          </cell>
          <cell r="AA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37386</v>
          </cell>
          <cell r="B189">
            <v>-98</v>
          </cell>
          <cell r="C189">
            <v>0</v>
          </cell>
          <cell r="F189">
            <v>0</v>
          </cell>
          <cell r="H189">
            <v>0</v>
          </cell>
          <cell r="I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12712580.789999999</v>
          </cell>
          <cell r="R189">
            <v>0</v>
          </cell>
          <cell r="T189">
            <v>0</v>
          </cell>
          <cell r="U189">
            <v>0</v>
          </cell>
          <cell r="X189">
            <v>0</v>
          </cell>
          <cell r="Z189">
            <v>0</v>
          </cell>
          <cell r="AA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12712580.789999999</v>
          </cell>
          <cell r="AI189">
            <v>0</v>
          </cell>
        </row>
        <row r="190">
          <cell r="A190">
            <v>37389</v>
          </cell>
          <cell r="B190">
            <v>-101</v>
          </cell>
          <cell r="C190">
            <v>0</v>
          </cell>
          <cell r="F190">
            <v>0</v>
          </cell>
          <cell r="H190">
            <v>0</v>
          </cell>
          <cell r="I190">
            <v>0</v>
          </cell>
          <cell r="L190">
            <v>0</v>
          </cell>
          <cell r="N190">
            <v>0</v>
          </cell>
          <cell r="O190">
            <v>0</v>
          </cell>
          <cell r="R190">
            <v>0</v>
          </cell>
          <cell r="T190">
            <v>0</v>
          </cell>
          <cell r="U190">
            <v>0</v>
          </cell>
          <cell r="X190">
            <v>0</v>
          </cell>
          <cell r="Z190">
            <v>0</v>
          </cell>
          <cell r="AA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37390</v>
          </cell>
          <cell r="B191">
            <v>-102</v>
          </cell>
          <cell r="C191">
            <v>0</v>
          </cell>
          <cell r="D191">
            <v>25000000</v>
          </cell>
          <cell r="F191">
            <v>0</v>
          </cell>
          <cell r="H191">
            <v>0</v>
          </cell>
          <cell r="I191">
            <v>0</v>
          </cell>
          <cell r="L191">
            <v>0</v>
          </cell>
          <cell r="N191">
            <v>0</v>
          </cell>
          <cell r="O191">
            <v>0</v>
          </cell>
          <cell r="R191">
            <v>0</v>
          </cell>
          <cell r="T191">
            <v>0</v>
          </cell>
          <cell r="U191">
            <v>0</v>
          </cell>
          <cell r="X191">
            <v>0</v>
          </cell>
          <cell r="Z191">
            <v>0</v>
          </cell>
          <cell r="AA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25000000</v>
          </cell>
          <cell r="AI191">
            <v>0</v>
          </cell>
        </row>
        <row r="192">
          <cell r="A192">
            <v>37391</v>
          </cell>
          <cell r="B192">
            <v>-103</v>
          </cell>
          <cell r="C192">
            <v>0</v>
          </cell>
          <cell r="F192">
            <v>0</v>
          </cell>
          <cell r="H192">
            <v>0</v>
          </cell>
          <cell r="I192">
            <v>0</v>
          </cell>
          <cell r="L192">
            <v>0</v>
          </cell>
          <cell r="N192">
            <v>0</v>
          </cell>
          <cell r="O192">
            <v>0</v>
          </cell>
          <cell r="R192">
            <v>0</v>
          </cell>
          <cell r="T192">
            <v>0</v>
          </cell>
          <cell r="U192">
            <v>0</v>
          </cell>
          <cell r="X192">
            <v>0</v>
          </cell>
          <cell r="Z192">
            <v>0</v>
          </cell>
          <cell r="AA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37392</v>
          </cell>
          <cell r="B193">
            <v>-104</v>
          </cell>
          <cell r="C193">
            <v>0</v>
          </cell>
          <cell r="F193">
            <v>0</v>
          </cell>
          <cell r="H193">
            <v>0</v>
          </cell>
          <cell r="I193">
            <v>0</v>
          </cell>
          <cell r="L193">
            <v>0</v>
          </cell>
          <cell r="N193">
            <v>0</v>
          </cell>
          <cell r="O193">
            <v>0</v>
          </cell>
          <cell r="R193">
            <v>0</v>
          </cell>
          <cell r="T193">
            <v>0</v>
          </cell>
          <cell r="U193">
            <v>0</v>
          </cell>
          <cell r="X193">
            <v>0</v>
          </cell>
          <cell r="Z193">
            <v>0</v>
          </cell>
          <cell r="AA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A194">
            <v>37393</v>
          </cell>
          <cell r="B194">
            <v>-105</v>
          </cell>
          <cell r="C194">
            <v>0</v>
          </cell>
          <cell r="F194">
            <v>0</v>
          </cell>
          <cell r="H194">
            <v>0</v>
          </cell>
          <cell r="I194">
            <v>0</v>
          </cell>
          <cell r="L194">
            <v>0</v>
          </cell>
          <cell r="N194">
            <v>0</v>
          </cell>
          <cell r="O194">
            <v>0</v>
          </cell>
          <cell r="R194">
            <v>0</v>
          </cell>
          <cell r="T194">
            <v>0</v>
          </cell>
          <cell r="U194">
            <v>0</v>
          </cell>
          <cell r="X194">
            <v>0</v>
          </cell>
          <cell r="Z194">
            <v>0</v>
          </cell>
          <cell r="AA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37396</v>
          </cell>
          <cell r="B195">
            <v>-108</v>
          </cell>
          <cell r="C195">
            <v>0</v>
          </cell>
          <cell r="F195">
            <v>0</v>
          </cell>
          <cell r="H195">
            <v>0</v>
          </cell>
          <cell r="I195">
            <v>0</v>
          </cell>
          <cell r="L195">
            <v>0</v>
          </cell>
          <cell r="N195">
            <v>0</v>
          </cell>
          <cell r="O195">
            <v>0</v>
          </cell>
          <cell r="R195">
            <v>0</v>
          </cell>
          <cell r="T195">
            <v>0</v>
          </cell>
          <cell r="U195">
            <v>0</v>
          </cell>
          <cell r="X195">
            <v>0</v>
          </cell>
          <cell r="Z195">
            <v>0</v>
          </cell>
          <cell r="AA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37397</v>
          </cell>
          <cell r="B196">
            <v>-109</v>
          </cell>
          <cell r="C196">
            <v>0</v>
          </cell>
          <cell r="F196">
            <v>0</v>
          </cell>
          <cell r="H196">
            <v>0</v>
          </cell>
          <cell r="I196">
            <v>0</v>
          </cell>
          <cell r="L196">
            <v>0</v>
          </cell>
          <cell r="N196">
            <v>0</v>
          </cell>
          <cell r="O196">
            <v>0</v>
          </cell>
          <cell r="R196">
            <v>0</v>
          </cell>
          <cell r="T196">
            <v>0</v>
          </cell>
          <cell r="U196">
            <v>0</v>
          </cell>
          <cell r="X196">
            <v>0</v>
          </cell>
          <cell r="Z196">
            <v>0</v>
          </cell>
          <cell r="AA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37398</v>
          </cell>
          <cell r="B197">
            <v>-110</v>
          </cell>
          <cell r="C197">
            <v>0</v>
          </cell>
          <cell r="D197">
            <v>15000000</v>
          </cell>
          <cell r="F197">
            <v>0</v>
          </cell>
          <cell r="H197">
            <v>0</v>
          </cell>
          <cell r="I197">
            <v>0</v>
          </cell>
          <cell r="L197">
            <v>0</v>
          </cell>
          <cell r="N197">
            <v>0</v>
          </cell>
          <cell r="O197">
            <v>0</v>
          </cell>
          <cell r="R197">
            <v>0</v>
          </cell>
          <cell r="T197">
            <v>0</v>
          </cell>
          <cell r="U197">
            <v>0</v>
          </cell>
          <cell r="X197">
            <v>0</v>
          </cell>
          <cell r="Z197">
            <v>0</v>
          </cell>
          <cell r="AA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15000000</v>
          </cell>
          <cell r="AI197">
            <v>0</v>
          </cell>
        </row>
        <row r="198">
          <cell r="A198">
            <v>37399</v>
          </cell>
          <cell r="B198">
            <v>-111</v>
          </cell>
          <cell r="C198">
            <v>0</v>
          </cell>
          <cell r="F198">
            <v>0</v>
          </cell>
          <cell r="H198">
            <v>0</v>
          </cell>
          <cell r="I198">
            <v>0</v>
          </cell>
          <cell r="L198">
            <v>0</v>
          </cell>
          <cell r="N198">
            <v>0</v>
          </cell>
          <cell r="O198">
            <v>0</v>
          </cell>
          <cell r="R198">
            <v>0</v>
          </cell>
          <cell r="T198">
            <v>0</v>
          </cell>
          <cell r="U198">
            <v>0</v>
          </cell>
          <cell r="X198">
            <v>0</v>
          </cell>
          <cell r="Z198">
            <v>0</v>
          </cell>
          <cell r="AA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37400</v>
          </cell>
          <cell r="B199">
            <v>-112</v>
          </cell>
          <cell r="C199">
            <v>0</v>
          </cell>
          <cell r="F199">
            <v>0</v>
          </cell>
          <cell r="H199">
            <v>0</v>
          </cell>
          <cell r="I199">
            <v>0</v>
          </cell>
          <cell r="L199">
            <v>0</v>
          </cell>
          <cell r="N199">
            <v>0</v>
          </cell>
          <cell r="O199">
            <v>0</v>
          </cell>
          <cell r="R199">
            <v>0</v>
          </cell>
          <cell r="T199">
            <v>0</v>
          </cell>
          <cell r="U199">
            <v>0</v>
          </cell>
          <cell r="X199">
            <v>0</v>
          </cell>
          <cell r="Z199">
            <v>0</v>
          </cell>
          <cell r="AA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37403</v>
          </cell>
          <cell r="B200">
            <v>-115</v>
          </cell>
          <cell r="C200">
            <v>0</v>
          </cell>
          <cell r="F200">
            <v>0</v>
          </cell>
          <cell r="H200">
            <v>0</v>
          </cell>
          <cell r="I200">
            <v>0</v>
          </cell>
          <cell r="L200">
            <v>0</v>
          </cell>
          <cell r="N200">
            <v>0</v>
          </cell>
          <cell r="O200">
            <v>0</v>
          </cell>
          <cell r="R200">
            <v>0</v>
          </cell>
          <cell r="T200">
            <v>0</v>
          </cell>
          <cell r="U200">
            <v>0</v>
          </cell>
          <cell r="X200">
            <v>0</v>
          </cell>
          <cell r="Z200">
            <v>0</v>
          </cell>
          <cell r="AA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A201">
            <v>37404</v>
          </cell>
          <cell r="B201">
            <v>-116</v>
          </cell>
          <cell r="C201">
            <v>0</v>
          </cell>
          <cell r="F201">
            <v>0</v>
          </cell>
          <cell r="H201">
            <v>0</v>
          </cell>
          <cell r="I201">
            <v>0</v>
          </cell>
          <cell r="L201">
            <v>0</v>
          </cell>
          <cell r="N201">
            <v>0</v>
          </cell>
          <cell r="O201">
            <v>0</v>
          </cell>
          <cell r="R201">
            <v>0</v>
          </cell>
          <cell r="T201">
            <v>0</v>
          </cell>
          <cell r="U201">
            <v>0</v>
          </cell>
          <cell r="X201">
            <v>0</v>
          </cell>
          <cell r="Z201">
            <v>0</v>
          </cell>
          <cell r="AA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37405</v>
          </cell>
          <cell r="B202">
            <v>-117</v>
          </cell>
          <cell r="C202">
            <v>0</v>
          </cell>
          <cell r="F202">
            <v>0</v>
          </cell>
          <cell r="H202">
            <v>0</v>
          </cell>
          <cell r="I202">
            <v>0</v>
          </cell>
          <cell r="L202">
            <v>0</v>
          </cell>
          <cell r="N202">
            <v>0</v>
          </cell>
          <cell r="O202">
            <v>0</v>
          </cell>
          <cell r="R202">
            <v>0</v>
          </cell>
          <cell r="T202">
            <v>0</v>
          </cell>
          <cell r="U202">
            <v>0</v>
          </cell>
          <cell r="X202">
            <v>0</v>
          </cell>
          <cell r="Z202">
            <v>0</v>
          </cell>
          <cell r="AA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37406</v>
          </cell>
          <cell r="B203">
            <v>-118</v>
          </cell>
          <cell r="C203">
            <v>0</v>
          </cell>
          <cell r="F203">
            <v>0</v>
          </cell>
          <cell r="H203">
            <v>0</v>
          </cell>
          <cell r="I203">
            <v>0</v>
          </cell>
          <cell r="L203">
            <v>0</v>
          </cell>
          <cell r="N203">
            <v>0</v>
          </cell>
          <cell r="O203">
            <v>0</v>
          </cell>
          <cell r="R203">
            <v>0</v>
          </cell>
          <cell r="T203">
            <v>0</v>
          </cell>
          <cell r="U203">
            <v>0</v>
          </cell>
          <cell r="X203">
            <v>0</v>
          </cell>
          <cell r="Z203">
            <v>0</v>
          </cell>
          <cell r="AA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37407</v>
          </cell>
          <cell r="B204">
            <v>-119</v>
          </cell>
          <cell r="C204">
            <v>0</v>
          </cell>
          <cell r="E204">
            <v>30000000</v>
          </cell>
          <cell r="F204">
            <v>0</v>
          </cell>
          <cell r="H204">
            <v>0</v>
          </cell>
          <cell r="I204">
            <v>0</v>
          </cell>
          <cell r="L204">
            <v>0</v>
          </cell>
          <cell r="N204">
            <v>0</v>
          </cell>
          <cell r="O204">
            <v>0</v>
          </cell>
          <cell r="R204">
            <v>0</v>
          </cell>
          <cell r="T204">
            <v>0</v>
          </cell>
          <cell r="U204">
            <v>0</v>
          </cell>
          <cell r="X204">
            <v>0</v>
          </cell>
          <cell r="Z204">
            <v>0</v>
          </cell>
          <cell r="AA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30000000</v>
          </cell>
          <cell r="AJ204">
            <v>1549158.8612679476</v>
          </cell>
        </row>
        <row r="205">
          <cell r="A205">
            <v>37410</v>
          </cell>
          <cell r="B205">
            <v>-122</v>
          </cell>
          <cell r="C205">
            <v>0</v>
          </cell>
          <cell r="F205">
            <v>0</v>
          </cell>
          <cell r="H205">
            <v>0</v>
          </cell>
          <cell r="I205">
            <v>0</v>
          </cell>
          <cell r="L205">
            <v>0</v>
          </cell>
          <cell r="N205">
            <v>0</v>
          </cell>
          <cell r="O205">
            <v>0</v>
          </cell>
          <cell r="R205">
            <v>0</v>
          </cell>
          <cell r="T205">
            <v>0</v>
          </cell>
          <cell r="U205">
            <v>0</v>
          </cell>
          <cell r="X205">
            <v>0</v>
          </cell>
          <cell r="Z205">
            <v>0</v>
          </cell>
          <cell r="AA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>
            <v>37411</v>
          </cell>
          <cell r="B206">
            <v>-123</v>
          </cell>
          <cell r="C206">
            <v>0</v>
          </cell>
          <cell r="F206">
            <v>0</v>
          </cell>
          <cell r="H206">
            <v>0</v>
          </cell>
          <cell r="I206">
            <v>0</v>
          </cell>
          <cell r="L206">
            <v>0</v>
          </cell>
          <cell r="N206">
            <v>0</v>
          </cell>
          <cell r="O206">
            <v>0</v>
          </cell>
          <cell r="R206">
            <v>0</v>
          </cell>
          <cell r="T206">
            <v>0</v>
          </cell>
          <cell r="U206">
            <v>0</v>
          </cell>
          <cell r="X206">
            <v>0</v>
          </cell>
          <cell r="Z206">
            <v>0</v>
          </cell>
          <cell r="AA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37412</v>
          </cell>
          <cell r="B207">
            <v>-124</v>
          </cell>
          <cell r="C207">
            <v>0</v>
          </cell>
          <cell r="F207">
            <v>0</v>
          </cell>
          <cell r="H207">
            <v>0</v>
          </cell>
          <cell r="I207">
            <v>0</v>
          </cell>
          <cell r="L207">
            <v>0</v>
          </cell>
          <cell r="N207">
            <v>0</v>
          </cell>
          <cell r="O207">
            <v>0</v>
          </cell>
          <cell r="R207">
            <v>0</v>
          </cell>
          <cell r="T207">
            <v>0</v>
          </cell>
          <cell r="U207">
            <v>0</v>
          </cell>
          <cell r="X207">
            <v>0</v>
          </cell>
          <cell r="Z207">
            <v>0</v>
          </cell>
          <cell r="AA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37413</v>
          </cell>
          <cell r="B208">
            <v>-125</v>
          </cell>
          <cell r="C208">
            <v>0</v>
          </cell>
          <cell r="D208">
            <v>50000000</v>
          </cell>
          <cell r="F208">
            <v>0</v>
          </cell>
          <cell r="H208">
            <v>0</v>
          </cell>
          <cell r="I208">
            <v>0</v>
          </cell>
          <cell r="L208">
            <v>0</v>
          </cell>
          <cell r="N208">
            <v>0</v>
          </cell>
          <cell r="O208">
            <v>0</v>
          </cell>
          <cell r="R208">
            <v>0</v>
          </cell>
          <cell r="T208">
            <v>0</v>
          </cell>
          <cell r="U208">
            <v>0</v>
          </cell>
          <cell r="X208">
            <v>0</v>
          </cell>
          <cell r="Z208">
            <v>0</v>
          </cell>
          <cell r="AA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50000000</v>
          </cell>
          <cell r="AI208">
            <v>0</v>
          </cell>
        </row>
        <row r="209">
          <cell r="A209">
            <v>37414</v>
          </cell>
          <cell r="B209">
            <v>-126</v>
          </cell>
          <cell r="C209">
            <v>0</v>
          </cell>
          <cell r="F209">
            <v>0</v>
          </cell>
          <cell r="H209">
            <v>0</v>
          </cell>
          <cell r="I209">
            <v>0</v>
          </cell>
          <cell r="L209">
            <v>0</v>
          </cell>
          <cell r="N209">
            <v>0</v>
          </cell>
          <cell r="O209">
            <v>0</v>
          </cell>
          <cell r="R209">
            <v>0</v>
          </cell>
          <cell r="T209">
            <v>0</v>
          </cell>
          <cell r="U209">
            <v>0</v>
          </cell>
          <cell r="X209">
            <v>0</v>
          </cell>
          <cell r="Z209">
            <v>0</v>
          </cell>
          <cell r="AA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37417</v>
          </cell>
          <cell r="B210">
            <v>-129</v>
          </cell>
          <cell r="C210">
            <v>0</v>
          </cell>
          <cell r="F210">
            <v>0</v>
          </cell>
          <cell r="H210">
            <v>0</v>
          </cell>
          <cell r="I210">
            <v>0</v>
          </cell>
          <cell r="L210">
            <v>0</v>
          </cell>
          <cell r="N210">
            <v>0</v>
          </cell>
          <cell r="O210">
            <v>0</v>
          </cell>
          <cell r="R210">
            <v>0</v>
          </cell>
          <cell r="T210">
            <v>0</v>
          </cell>
          <cell r="U210">
            <v>0</v>
          </cell>
          <cell r="X210">
            <v>0</v>
          </cell>
          <cell r="Z210">
            <v>0</v>
          </cell>
          <cell r="AA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37418</v>
          </cell>
          <cell r="B211">
            <v>-130</v>
          </cell>
          <cell r="C211">
            <v>0</v>
          </cell>
          <cell r="F211">
            <v>0</v>
          </cell>
          <cell r="H211">
            <v>0</v>
          </cell>
          <cell r="I211">
            <v>0</v>
          </cell>
          <cell r="L211">
            <v>0</v>
          </cell>
          <cell r="N211">
            <v>0</v>
          </cell>
          <cell r="O211">
            <v>0</v>
          </cell>
          <cell r="R211">
            <v>0</v>
          </cell>
          <cell r="T211">
            <v>0</v>
          </cell>
          <cell r="U211">
            <v>0</v>
          </cell>
          <cell r="X211">
            <v>0</v>
          </cell>
          <cell r="Z211">
            <v>0</v>
          </cell>
          <cell r="AA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37419</v>
          </cell>
          <cell r="B212">
            <v>-131</v>
          </cell>
          <cell r="C212">
            <v>0</v>
          </cell>
          <cell r="D212">
            <v>50000000</v>
          </cell>
          <cell r="F212">
            <v>0</v>
          </cell>
          <cell r="H212">
            <v>0</v>
          </cell>
          <cell r="I212">
            <v>0</v>
          </cell>
          <cell r="L212">
            <v>0</v>
          </cell>
          <cell r="N212">
            <v>0</v>
          </cell>
          <cell r="O212">
            <v>0</v>
          </cell>
          <cell r="R212">
            <v>0</v>
          </cell>
          <cell r="T212">
            <v>0</v>
          </cell>
          <cell r="U212">
            <v>0</v>
          </cell>
          <cell r="X212">
            <v>0</v>
          </cell>
          <cell r="Z212">
            <v>0</v>
          </cell>
          <cell r="AA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50000000</v>
          </cell>
          <cell r="AI212">
            <v>0</v>
          </cell>
        </row>
        <row r="213">
          <cell r="A213">
            <v>37420</v>
          </cell>
          <cell r="B213">
            <v>-132</v>
          </cell>
          <cell r="C213">
            <v>0</v>
          </cell>
          <cell r="F213">
            <v>0</v>
          </cell>
          <cell r="H213">
            <v>0</v>
          </cell>
          <cell r="I213">
            <v>0</v>
          </cell>
          <cell r="L213">
            <v>0</v>
          </cell>
          <cell r="N213">
            <v>0</v>
          </cell>
          <cell r="O213">
            <v>0</v>
          </cell>
          <cell r="R213">
            <v>0</v>
          </cell>
          <cell r="T213">
            <v>0</v>
          </cell>
          <cell r="U213">
            <v>0</v>
          </cell>
          <cell r="X213">
            <v>0</v>
          </cell>
          <cell r="Z213">
            <v>0</v>
          </cell>
          <cell r="AA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37421</v>
          </cell>
          <cell r="B214">
            <v>-133</v>
          </cell>
          <cell r="C214">
            <v>0</v>
          </cell>
          <cell r="F214">
            <v>0</v>
          </cell>
          <cell r="H214">
            <v>0</v>
          </cell>
          <cell r="I214">
            <v>0</v>
          </cell>
          <cell r="L214">
            <v>0</v>
          </cell>
          <cell r="N214">
            <v>0</v>
          </cell>
          <cell r="O214">
            <v>0</v>
          </cell>
          <cell r="R214">
            <v>0</v>
          </cell>
          <cell r="T214">
            <v>0</v>
          </cell>
          <cell r="U214">
            <v>0</v>
          </cell>
          <cell r="X214">
            <v>0</v>
          </cell>
          <cell r="Z214">
            <v>0</v>
          </cell>
          <cell r="AA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37424</v>
          </cell>
          <cell r="B215">
            <v>-136</v>
          </cell>
          <cell r="C215">
            <v>0</v>
          </cell>
          <cell r="F215">
            <v>0</v>
          </cell>
          <cell r="H215">
            <v>0</v>
          </cell>
          <cell r="I215">
            <v>0</v>
          </cell>
          <cell r="L215">
            <v>0</v>
          </cell>
          <cell r="N215">
            <v>0</v>
          </cell>
          <cell r="O215">
            <v>0</v>
          </cell>
          <cell r="R215">
            <v>0</v>
          </cell>
          <cell r="T215">
            <v>0</v>
          </cell>
          <cell r="U215">
            <v>0</v>
          </cell>
          <cell r="X215">
            <v>0</v>
          </cell>
          <cell r="Z215">
            <v>0</v>
          </cell>
          <cell r="AA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37425</v>
          </cell>
          <cell r="B216">
            <v>-137</v>
          </cell>
          <cell r="C216">
            <v>0</v>
          </cell>
          <cell r="F216">
            <v>0</v>
          </cell>
          <cell r="H216">
            <v>0</v>
          </cell>
          <cell r="I216">
            <v>0</v>
          </cell>
          <cell r="L216">
            <v>0</v>
          </cell>
          <cell r="N216">
            <v>0</v>
          </cell>
          <cell r="O216">
            <v>0</v>
          </cell>
          <cell r="R216">
            <v>0</v>
          </cell>
          <cell r="T216">
            <v>0</v>
          </cell>
          <cell r="U216">
            <v>0</v>
          </cell>
          <cell r="X216">
            <v>0</v>
          </cell>
          <cell r="Z216">
            <v>0</v>
          </cell>
          <cell r="AA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37426</v>
          </cell>
          <cell r="B217">
            <v>-138</v>
          </cell>
          <cell r="C217">
            <v>0</v>
          </cell>
          <cell r="D217">
            <v>50000000</v>
          </cell>
          <cell r="F217">
            <v>0</v>
          </cell>
          <cell r="H217">
            <v>0</v>
          </cell>
          <cell r="I217">
            <v>0</v>
          </cell>
          <cell r="L217">
            <v>0</v>
          </cell>
          <cell r="N217">
            <v>0</v>
          </cell>
          <cell r="O217">
            <v>0</v>
          </cell>
          <cell r="R217">
            <v>0</v>
          </cell>
          <cell r="T217">
            <v>0</v>
          </cell>
          <cell r="U217">
            <v>0</v>
          </cell>
          <cell r="X217">
            <v>0</v>
          </cell>
          <cell r="Z217">
            <v>0</v>
          </cell>
          <cell r="AA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50000000</v>
          </cell>
          <cell r="AI217">
            <v>0</v>
          </cell>
        </row>
        <row r="218">
          <cell r="A218">
            <v>37427</v>
          </cell>
          <cell r="B218">
            <v>-139</v>
          </cell>
          <cell r="C218">
            <v>0</v>
          </cell>
          <cell r="F218">
            <v>0</v>
          </cell>
          <cell r="H218">
            <v>0</v>
          </cell>
          <cell r="I218">
            <v>0</v>
          </cell>
          <cell r="L218">
            <v>0</v>
          </cell>
          <cell r="N218">
            <v>0</v>
          </cell>
          <cell r="O218">
            <v>0</v>
          </cell>
          <cell r="R218">
            <v>0</v>
          </cell>
          <cell r="T218">
            <v>0</v>
          </cell>
          <cell r="U218">
            <v>0</v>
          </cell>
          <cell r="X218">
            <v>0</v>
          </cell>
          <cell r="Z218">
            <v>0</v>
          </cell>
          <cell r="AA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>
            <v>37428</v>
          </cell>
          <cell r="B219">
            <v>-140</v>
          </cell>
          <cell r="C219">
            <v>0</v>
          </cell>
          <cell r="F219">
            <v>0</v>
          </cell>
          <cell r="H219">
            <v>0</v>
          </cell>
          <cell r="I219">
            <v>0</v>
          </cell>
          <cell r="L219">
            <v>0</v>
          </cell>
          <cell r="N219">
            <v>0</v>
          </cell>
          <cell r="O219">
            <v>0</v>
          </cell>
          <cell r="R219">
            <v>0</v>
          </cell>
          <cell r="T219">
            <v>0</v>
          </cell>
          <cell r="U219">
            <v>0</v>
          </cell>
          <cell r="X219">
            <v>0</v>
          </cell>
          <cell r="Z219">
            <v>0</v>
          </cell>
          <cell r="AA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37431</v>
          </cell>
          <cell r="B220">
            <v>-143</v>
          </cell>
          <cell r="C220">
            <v>0</v>
          </cell>
          <cell r="F220">
            <v>0</v>
          </cell>
          <cell r="H220">
            <v>0</v>
          </cell>
          <cell r="I220">
            <v>0</v>
          </cell>
          <cell r="L220">
            <v>0</v>
          </cell>
          <cell r="N220">
            <v>0</v>
          </cell>
          <cell r="O220">
            <v>0</v>
          </cell>
          <cell r="R220">
            <v>0</v>
          </cell>
          <cell r="T220">
            <v>0</v>
          </cell>
          <cell r="U220">
            <v>0</v>
          </cell>
          <cell r="X220">
            <v>0</v>
          </cell>
          <cell r="Z220">
            <v>0</v>
          </cell>
          <cell r="AA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A221">
            <v>37432</v>
          </cell>
          <cell r="B221">
            <v>-144</v>
          </cell>
          <cell r="C221">
            <v>0</v>
          </cell>
          <cell r="D221">
            <v>75000000</v>
          </cell>
          <cell r="F221">
            <v>0</v>
          </cell>
          <cell r="H221">
            <v>0</v>
          </cell>
          <cell r="I221">
            <v>0</v>
          </cell>
          <cell r="L221">
            <v>0</v>
          </cell>
          <cell r="N221">
            <v>0</v>
          </cell>
          <cell r="O221">
            <v>0</v>
          </cell>
          <cell r="R221">
            <v>0</v>
          </cell>
          <cell r="T221">
            <v>0</v>
          </cell>
          <cell r="U221">
            <v>0</v>
          </cell>
          <cell r="X221">
            <v>0</v>
          </cell>
          <cell r="Z221">
            <v>0</v>
          </cell>
          <cell r="AA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75000000</v>
          </cell>
          <cell r="AI221">
            <v>0</v>
          </cell>
        </row>
        <row r="222">
          <cell r="A222">
            <v>37433</v>
          </cell>
          <cell r="B222">
            <v>-145</v>
          </cell>
          <cell r="C222">
            <v>0</v>
          </cell>
          <cell r="F222">
            <v>0</v>
          </cell>
          <cell r="H222">
            <v>0</v>
          </cell>
          <cell r="I222">
            <v>0</v>
          </cell>
          <cell r="L222">
            <v>0</v>
          </cell>
          <cell r="N222">
            <v>0</v>
          </cell>
          <cell r="O222">
            <v>0</v>
          </cell>
          <cell r="R222">
            <v>0</v>
          </cell>
          <cell r="T222">
            <v>0</v>
          </cell>
          <cell r="U222">
            <v>0</v>
          </cell>
          <cell r="X222">
            <v>0</v>
          </cell>
          <cell r="Z222">
            <v>0</v>
          </cell>
          <cell r="AA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A223">
            <v>37434</v>
          </cell>
          <cell r="B223">
            <v>-146</v>
          </cell>
          <cell r="C223">
            <v>0</v>
          </cell>
          <cell r="D223">
            <v>170000000</v>
          </cell>
          <cell r="F223">
            <v>0</v>
          </cell>
          <cell r="H223">
            <v>0</v>
          </cell>
          <cell r="I223">
            <v>0</v>
          </cell>
          <cell r="L223">
            <v>0</v>
          </cell>
          <cell r="N223">
            <v>0</v>
          </cell>
          <cell r="O223">
            <v>0</v>
          </cell>
          <cell r="R223">
            <v>0</v>
          </cell>
          <cell r="T223">
            <v>0</v>
          </cell>
          <cell r="U223">
            <v>0</v>
          </cell>
          <cell r="X223">
            <v>0</v>
          </cell>
          <cell r="Z223">
            <v>0</v>
          </cell>
          <cell r="AA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170000000</v>
          </cell>
          <cell r="AI223">
            <v>0</v>
          </cell>
        </row>
        <row r="224">
          <cell r="A224">
            <v>37435</v>
          </cell>
          <cell r="B224">
            <v>-147</v>
          </cell>
          <cell r="C224">
            <v>0</v>
          </cell>
          <cell r="D224">
            <v>240000000</v>
          </cell>
          <cell r="F224">
            <v>0</v>
          </cell>
          <cell r="H224">
            <v>0</v>
          </cell>
          <cell r="I224">
            <v>0</v>
          </cell>
          <cell r="L224">
            <v>0</v>
          </cell>
          <cell r="N224">
            <v>0</v>
          </cell>
          <cell r="O224">
            <v>0</v>
          </cell>
          <cell r="R224">
            <v>0</v>
          </cell>
          <cell r="T224">
            <v>0</v>
          </cell>
          <cell r="U224">
            <v>0</v>
          </cell>
          <cell r="X224">
            <v>0</v>
          </cell>
          <cell r="Z224">
            <v>0</v>
          </cell>
          <cell r="AA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240000000</v>
          </cell>
          <cell r="AI224">
            <v>0</v>
          </cell>
          <cell r="AJ224">
            <v>1584545.204673104</v>
          </cell>
        </row>
        <row r="225">
          <cell r="A225">
            <v>37438</v>
          </cell>
          <cell r="B225">
            <v>-150</v>
          </cell>
          <cell r="C225">
            <v>0</v>
          </cell>
          <cell r="E225">
            <v>75000000</v>
          </cell>
          <cell r="F225">
            <v>0</v>
          </cell>
          <cell r="H225">
            <v>0</v>
          </cell>
          <cell r="I225">
            <v>0</v>
          </cell>
          <cell r="L225">
            <v>0</v>
          </cell>
          <cell r="N225">
            <v>0</v>
          </cell>
          <cell r="O225">
            <v>0</v>
          </cell>
          <cell r="R225">
            <v>0</v>
          </cell>
          <cell r="T225">
            <v>0</v>
          </cell>
          <cell r="U225">
            <v>0</v>
          </cell>
          <cell r="X225">
            <v>0</v>
          </cell>
          <cell r="Z225">
            <v>0</v>
          </cell>
          <cell r="AA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75000000</v>
          </cell>
          <cell r="AJ225">
            <v>194229.23791873266</v>
          </cell>
        </row>
        <row r="226">
          <cell r="A226">
            <v>37439</v>
          </cell>
          <cell r="B226">
            <v>-151</v>
          </cell>
          <cell r="C226">
            <v>0</v>
          </cell>
          <cell r="F226">
            <v>0</v>
          </cell>
          <cell r="H226">
            <v>0</v>
          </cell>
          <cell r="I226">
            <v>0</v>
          </cell>
          <cell r="L226">
            <v>0</v>
          </cell>
          <cell r="N226">
            <v>0</v>
          </cell>
          <cell r="O226">
            <v>0</v>
          </cell>
          <cell r="R226">
            <v>0</v>
          </cell>
          <cell r="T226">
            <v>0</v>
          </cell>
          <cell r="U226">
            <v>0</v>
          </cell>
          <cell r="X226">
            <v>0</v>
          </cell>
          <cell r="Z226">
            <v>0</v>
          </cell>
          <cell r="AA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37440</v>
          </cell>
          <cell r="B227">
            <v>-152</v>
          </cell>
          <cell r="C227">
            <v>0</v>
          </cell>
          <cell r="E227">
            <v>50000000</v>
          </cell>
          <cell r="F227">
            <v>0</v>
          </cell>
          <cell r="H227">
            <v>0</v>
          </cell>
          <cell r="I227">
            <v>0</v>
          </cell>
          <cell r="L227">
            <v>0</v>
          </cell>
          <cell r="N227">
            <v>0</v>
          </cell>
          <cell r="O227">
            <v>0</v>
          </cell>
          <cell r="R227">
            <v>0</v>
          </cell>
          <cell r="T227">
            <v>0</v>
          </cell>
          <cell r="U227">
            <v>0</v>
          </cell>
          <cell r="X227">
            <v>0</v>
          </cell>
          <cell r="Z227">
            <v>0</v>
          </cell>
          <cell r="AA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50000000</v>
          </cell>
        </row>
        <row r="228">
          <cell r="A228">
            <v>37441</v>
          </cell>
          <cell r="B228">
            <v>-153</v>
          </cell>
          <cell r="C228">
            <v>0</v>
          </cell>
          <cell r="F228">
            <v>0</v>
          </cell>
          <cell r="H228">
            <v>0</v>
          </cell>
          <cell r="I228">
            <v>0</v>
          </cell>
          <cell r="L228">
            <v>0</v>
          </cell>
          <cell r="N228">
            <v>0</v>
          </cell>
          <cell r="O228">
            <v>0</v>
          </cell>
          <cell r="R228">
            <v>0</v>
          </cell>
          <cell r="T228">
            <v>0</v>
          </cell>
          <cell r="U228">
            <v>0</v>
          </cell>
          <cell r="X228">
            <v>0</v>
          </cell>
          <cell r="Z228">
            <v>0</v>
          </cell>
          <cell r="AA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37442</v>
          </cell>
          <cell r="B229">
            <v>-154</v>
          </cell>
          <cell r="C229">
            <v>0</v>
          </cell>
          <cell r="F229">
            <v>0</v>
          </cell>
          <cell r="H229">
            <v>0</v>
          </cell>
          <cell r="I229">
            <v>0</v>
          </cell>
          <cell r="L229">
            <v>0</v>
          </cell>
          <cell r="N229">
            <v>0</v>
          </cell>
          <cell r="O229">
            <v>0</v>
          </cell>
          <cell r="R229">
            <v>0</v>
          </cell>
          <cell r="T229">
            <v>0</v>
          </cell>
          <cell r="U229">
            <v>0</v>
          </cell>
          <cell r="X229">
            <v>0</v>
          </cell>
          <cell r="Z229">
            <v>0</v>
          </cell>
          <cell r="AA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37445</v>
          </cell>
          <cell r="B230">
            <v>0</v>
          </cell>
          <cell r="C230">
            <v>1.8387500000000001E-2</v>
          </cell>
          <cell r="F230">
            <v>1075000000</v>
          </cell>
          <cell r="H230">
            <v>231908.85416666666</v>
          </cell>
          <cell r="I230">
            <v>2104522.3958333335</v>
          </cell>
          <cell r="L230">
            <v>0</v>
          </cell>
          <cell r="N230">
            <v>0</v>
          </cell>
          <cell r="O230">
            <v>0</v>
          </cell>
          <cell r="R230">
            <v>147904108.93000001</v>
          </cell>
          <cell r="T230">
            <v>31907.230166044788</v>
          </cell>
          <cell r="U230">
            <v>394128.50138308509</v>
          </cell>
          <cell r="X230">
            <v>0</v>
          </cell>
          <cell r="Z230">
            <v>0</v>
          </cell>
          <cell r="AA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A231">
            <v>37446</v>
          </cell>
          <cell r="B231">
            <v>0</v>
          </cell>
          <cell r="C231">
            <v>1.8387500000000001E-2</v>
          </cell>
          <cell r="D231">
            <v>40000000</v>
          </cell>
          <cell r="F231">
            <v>1115000000</v>
          </cell>
          <cell r="H231">
            <v>77302.951388888891</v>
          </cell>
          <cell r="I231">
            <v>2181825.3472222225</v>
          </cell>
          <cell r="L231">
            <v>0</v>
          </cell>
          <cell r="N231">
            <v>0</v>
          </cell>
          <cell r="O231">
            <v>0</v>
          </cell>
          <cell r="R231">
            <v>147904108.93000001</v>
          </cell>
          <cell r="T231">
            <v>10635.743388681598</v>
          </cell>
          <cell r="U231">
            <v>404764.24477176671</v>
          </cell>
          <cell r="X231">
            <v>0</v>
          </cell>
          <cell r="Z231">
            <v>0</v>
          </cell>
          <cell r="AA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40000000</v>
          </cell>
          <cell r="AI231">
            <v>0</v>
          </cell>
        </row>
        <row r="232">
          <cell r="A232">
            <v>37447</v>
          </cell>
          <cell r="B232">
            <v>0</v>
          </cell>
          <cell r="C232">
            <v>1.8387500000000001E-2</v>
          </cell>
          <cell r="F232">
            <v>1115000000</v>
          </cell>
          <cell r="H232">
            <v>80179.340277777781</v>
          </cell>
          <cell r="I232">
            <v>2262004.6875000005</v>
          </cell>
          <cell r="L232">
            <v>0</v>
          </cell>
          <cell r="N232">
            <v>0</v>
          </cell>
          <cell r="O232">
            <v>0</v>
          </cell>
          <cell r="R232">
            <v>147904108.93000001</v>
          </cell>
          <cell r="T232">
            <v>10635.743388681598</v>
          </cell>
          <cell r="U232">
            <v>415399.98816044832</v>
          </cell>
          <cell r="X232">
            <v>0</v>
          </cell>
          <cell r="Z232">
            <v>0</v>
          </cell>
          <cell r="AA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37448</v>
          </cell>
          <cell r="B233">
            <v>0</v>
          </cell>
          <cell r="C233">
            <v>1.8387500000000001E-2</v>
          </cell>
          <cell r="F233">
            <v>1115000000</v>
          </cell>
          <cell r="H233">
            <v>80179.340277777781</v>
          </cell>
          <cell r="I233">
            <v>2342184.0277777785</v>
          </cell>
          <cell r="L233">
            <v>0</v>
          </cell>
          <cell r="N233">
            <v>0</v>
          </cell>
          <cell r="O233">
            <v>0</v>
          </cell>
          <cell r="R233">
            <v>147904108.93000001</v>
          </cell>
          <cell r="T233">
            <v>10635.743388681598</v>
          </cell>
          <cell r="U233">
            <v>426035.73154912994</v>
          </cell>
          <cell r="X233">
            <v>0</v>
          </cell>
          <cell r="Z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37449</v>
          </cell>
          <cell r="B234">
            <v>0</v>
          </cell>
          <cell r="C234">
            <v>1.8387500000000001E-2</v>
          </cell>
          <cell r="F234">
            <v>1115000000</v>
          </cell>
          <cell r="H234">
            <v>80179.340277777781</v>
          </cell>
          <cell r="I234">
            <v>2422363.3680555564</v>
          </cell>
          <cell r="L234">
            <v>0</v>
          </cell>
          <cell r="N234">
            <v>0</v>
          </cell>
          <cell r="O234">
            <v>0</v>
          </cell>
          <cell r="Q234">
            <v>243079.71</v>
          </cell>
          <cell r="R234">
            <v>147661029.22</v>
          </cell>
          <cell r="T234">
            <v>10635.743388681598</v>
          </cell>
          <cell r="U234">
            <v>436671.47493781155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243079.71</v>
          </cell>
        </row>
        <row r="235">
          <cell r="A235">
            <v>37452</v>
          </cell>
          <cell r="B235">
            <v>0</v>
          </cell>
          <cell r="C235">
            <v>1.8387500000000001E-2</v>
          </cell>
          <cell r="F235">
            <v>1115000000</v>
          </cell>
          <cell r="H235">
            <v>240538.02083333334</v>
          </cell>
          <cell r="I235">
            <v>2662901.3888888899</v>
          </cell>
          <cell r="L235">
            <v>0</v>
          </cell>
          <cell r="N235">
            <v>0</v>
          </cell>
          <cell r="O235">
            <v>0</v>
          </cell>
          <cell r="R235">
            <v>147661029.22</v>
          </cell>
          <cell r="T235">
            <v>31854.790782772914</v>
          </cell>
          <cell r="U235">
            <v>468526.26572058449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37453</v>
          </cell>
          <cell r="B236">
            <v>0</v>
          </cell>
          <cell r="C236">
            <v>1.8387500000000001E-2</v>
          </cell>
          <cell r="D236">
            <v>50000000</v>
          </cell>
          <cell r="F236">
            <v>1165000000</v>
          </cell>
          <cell r="H236">
            <v>80179.340277777781</v>
          </cell>
          <cell r="I236">
            <v>2743080.7291666679</v>
          </cell>
          <cell r="L236">
            <v>0</v>
          </cell>
          <cell r="N236">
            <v>0</v>
          </cell>
          <cell r="O236">
            <v>0</v>
          </cell>
          <cell r="R236">
            <v>147661029.22</v>
          </cell>
          <cell r="T236">
            <v>10618.263594257638</v>
          </cell>
          <cell r="U236">
            <v>479144.52931484213</v>
          </cell>
          <cell r="AD236">
            <v>0</v>
          </cell>
          <cell r="AF236">
            <v>0</v>
          </cell>
          <cell r="AG236">
            <v>0</v>
          </cell>
          <cell r="AH236">
            <v>50000000</v>
          </cell>
          <cell r="AI236">
            <v>0</v>
          </cell>
        </row>
        <row r="237">
          <cell r="A237">
            <v>37454</v>
          </cell>
          <cell r="B237">
            <v>0</v>
          </cell>
          <cell r="C237">
            <v>1.8387500000000001E-2</v>
          </cell>
          <cell r="F237">
            <v>1165000000</v>
          </cell>
          <cell r="H237">
            <v>83774.826388888891</v>
          </cell>
          <cell r="I237">
            <v>2826855.5555555569</v>
          </cell>
          <cell r="L237">
            <v>0</v>
          </cell>
          <cell r="N237">
            <v>0</v>
          </cell>
          <cell r="O237">
            <v>0</v>
          </cell>
          <cell r="R237">
            <v>147661029.22</v>
          </cell>
          <cell r="T237">
            <v>10618.263594257638</v>
          </cell>
          <cell r="U237">
            <v>489762.79290909978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37455</v>
          </cell>
          <cell r="B238">
            <v>0</v>
          </cell>
          <cell r="C238">
            <v>1.8387500000000001E-2</v>
          </cell>
          <cell r="F238">
            <v>1165000000</v>
          </cell>
          <cell r="H238">
            <v>83774.826388888891</v>
          </cell>
          <cell r="I238">
            <v>2910630.3819444459</v>
          </cell>
          <cell r="L238">
            <v>0</v>
          </cell>
          <cell r="N238">
            <v>0</v>
          </cell>
          <cell r="O238">
            <v>0</v>
          </cell>
          <cell r="R238">
            <v>147661029.22</v>
          </cell>
          <cell r="T238">
            <v>10618.263594257638</v>
          </cell>
          <cell r="U238">
            <v>500381.05650335742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37456</v>
          </cell>
          <cell r="B239">
            <v>0</v>
          </cell>
          <cell r="C239">
            <v>1.8387500000000001E-2</v>
          </cell>
          <cell r="E239">
            <v>30000000</v>
          </cell>
          <cell r="F239">
            <v>1135000000</v>
          </cell>
          <cell r="H239">
            <v>83774.826388888891</v>
          </cell>
          <cell r="I239">
            <v>2994405.2083333349</v>
          </cell>
          <cell r="L239">
            <v>0</v>
          </cell>
          <cell r="N239">
            <v>0</v>
          </cell>
          <cell r="O239">
            <v>0</v>
          </cell>
          <cell r="R239">
            <v>147661029.22</v>
          </cell>
          <cell r="T239">
            <v>10618.263594257638</v>
          </cell>
          <cell r="U239">
            <v>510999.32009761507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30000000</v>
          </cell>
        </row>
        <row r="240">
          <cell r="A240">
            <v>37459</v>
          </cell>
          <cell r="B240">
            <v>0</v>
          </cell>
          <cell r="C240">
            <v>1.8387500000000001E-2</v>
          </cell>
          <cell r="F240">
            <v>1135000000</v>
          </cell>
          <cell r="H240">
            <v>244852.60416666666</v>
          </cell>
          <cell r="I240">
            <v>3239257.8125000014</v>
          </cell>
          <cell r="L240">
            <v>0</v>
          </cell>
          <cell r="N240">
            <v>0</v>
          </cell>
          <cell r="O240">
            <v>0</v>
          </cell>
          <cell r="R240">
            <v>147661029.22</v>
          </cell>
          <cell r="T240">
            <v>31854.790782772914</v>
          </cell>
          <cell r="U240">
            <v>542854.11088038795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37460</v>
          </cell>
          <cell r="B241">
            <v>0</v>
          </cell>
          <cell r="C241">
            <v>1.8387500000000001E-2</v>
          </cell>
          <cell r="E241">
            <v>60000000</v>
          </cell>
          <cell r="F241">
            <v>1075000000</v>
          </cell>
          <cell r="H241">
            <v>81617.534722222219</v>
          </cell>
          <cell r="I241">
            <v>3320875.3472222234</v>
          </cell>
          <cell r="L241">
            <v>0</v>
          </cell>
          <cell r="N241">
            <v>0</v>
          </cell>
          <cell r="O241">
            <v>0</v>
          </cell>
          <cell r="R241">
            <v>147661029.22</v>
          </cell>
          <cell r="T241">
            <v>10618.263594257638</v>
          </cell>
          <cell r="U241">
            <v>553472.37447464559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60000000</v>
          </cell>
        </row>
        <row r="242">
          <cell r="A242">
            <v>37461</v>
          </cell>
          <cell r="B242">
            <v>0</v>
          </cell>
          <cell r="C242">
            <v>1.8387500000000001E-2</v>
          </cell>
          <cell r="F242">
            <v>1075000000</v>
          </cell>
          <cell r="H242">
            <v>77302.951388888891</v>
          </cell>
          <cell r="I242">
            <v>3398178.2986111124</v>
          </cell>
          <cell r="L242">
            <v>0</v>
          </cell>
          <cell r="N242">
            <v>0</v>
          </cell>
          <cell r="O242">
            <v>0</v>
          </cell>
          <cell r="R242">
            <v>147661029.22</v>
          </cell>
          <cell r="T242">
            <v>10618.263594257638</v>
          </cell>
          <cell r="U242">
            <v>564090.63806890324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A243">
            <v>37462</v>
          </cell>
          <cell r="B243">
            <v>0</v>
          </cell>
          <cell r="C243">
            <v>1.8387500000000001E-2</v>
          </cell>
          <cell r="E243">
            <v>150000000</v>
          </cell>
          <cell r="F243">
            <v>925000000</v>
          </cell>
          <cell r="H243">
            <v>77302.951388888891</v>
          </cell>
          <cell r="I243">
            <v>1919270.4861111115</v>
          </cell>
          <cell r="L243">
            <v>0</v>
          </cell>
          <cell r="N243">
            <v>0</v>
          </cell>
          <cell r="O243">
            <v>0</v>
          </cell>
          <cell r="R243">
            <v>147661029.22</v>
          </cell>
          <cell r="T243">
            <v>10618.263594257638</v>
          </cell>
          <cell r="U243">
            <v>255030.60400084691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150000000</v>
          </cell>
        </row>
        <row r="244">
          <cell r="A244">
            <v>37463</v>
          </cell>
          <cell r="B244">
            <v>0</v>
          </cell>
          <cell r="C244">
            <v>1.8387500000000001E-2</v>
          </cell>
          <cell r="F244">
            <v>925000000</v>
          </cell>
          <cell r="H244">
            <v>66516.493055555562</v>
          </cell>
          <cell r="I244">
            <v>1985786.979166667</v>
          </cell>
          <cell r="L244">
            <v>0</v>
          </cell>
          <cell r="N244">
            <v>0</v>
          </cell>
          <cell r="O244">
            <v>0</v>
          </cell>
          <cell r="R244">
            <v>147661029.22</v>
          </cell>
          <cell r="T244">
            <v>10618.263594257638</v>
          </cell>
          <cell r="U244">
            <v>265648.86759510456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37466</v>
          </cell>
          <cell r="B245">
            <v>0</v>
          </cell>
          <cell r="C245">
            <v>1.8387500000000001E-2</v>
          </cell>
          <cell r="D245">
            <v>30000000</v>
          </cell>
          <cell r="E245">
            <v>75000000</v>
          </cell>
          <cell r="F245">
            <v>880000000</v>
          </cell>
          <cell r="H245">
            <v>199549.47916666666</v>
          </cell>
          <cell r="I245">
            <v>2185336.4583333335</v>
          </cell>
          <cell r="L245">
            <v>0</v>
          </cell>
          <cell r="N245">
            <v>0</v>
          </cell>
          <cell r="O245">
            <v>0</v>
          </cell>
          <cell r="R245">
            <v>147661029.22</v>
          </cell>
          <cell r="T245">
            <v>31854.790782772914</v>
          </cell>
          <cell r="U245">
            <v>297503.65837787749</v>
          </cell>
          <cell r="AD245">
            <v>0</v>
          </cell>
          <cell r="AF245">
            <v>0</v>
          </cell>
          <cell r="AG245">
            <v>0</v>
          </cell>
          <cell r="AH245">
            <v>30000000</v>
          </cell>
          <cell r="AI245">
            <v>75000000</v>
          </cell>
        </row>
        <row r="246">
          <cell r="A246">
            <v>37467</v>
          </cell>
          <cell r="B246">
            <v>0</v>
          </cell>
          <cell r="C246">
            <v>1.8387500000000001E-2</v>
          </cell>
          <cell r="F246">
            <v>880000000</v>
          </cell>
          <cell r="H246">
            <v>63280.555555555555</v>
          </cell>
          <cell r="I246">
            <v>2248617.013888889</v>
          </cell>
          <cell r="L246">
            <v>0</v>
          </cell>
          <cell r="N246">
            <v>0</v>
          </cell>
          <cell r="O246">
            <v>0</v>
          </cell>
          <cell r="R246">
            <v>147661029.22</v>
          </cell>
          <cell r="T246">
            <v>10618.263594257638</v>
          </cell>
          <cell r="U246">
            <v>308121.92197213514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37468</v>
          </cell>
          <cell r="B247">
            <v>0</v>
          </cell>
          <cell r="C247">
            <v>1.8387500000000001E-2</v>
          </cell>
          <cell r="E247">
            <v>45000000</v>
          </cell>
          <cell r="F247">
            <v>835000000</v>
          </cell>
          <cell r="H247">
            <v>63280.555555555555</v>
          </cell>
          <cell r="I247">
            <v>2311897.5694444445</v>
          </cell>
          <cell r="L247">
            <v>0</v>
          </cell>
          <cell r="N247">
            <v>0</v>
          </cell>
          <cell r="O247">
            <v>0</v>
          </cell>
          <cell r="R247">
            <v>147661029.22</v>
          </cell>
          <cell r="T247">
            <v>10618.263594257638</v>
          </cell>
          <cell r="U247">
            <v>318740.18556639279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45000000</v>
          </cell>
          <cell r="AJ247">
            <v>2630637.7550108372</v>
          </cell>
        </row>
        <row r="248">
          <cell r="A248">
            <v>37469</v>
          </cell>
          <cell r="B248">
            <v>0</v>
          </cell>
          <cell r="C248">
            <v>1.8200000000000001E-2</v>
          </cell>
          <cell r="F248">
            <v>835000000</v>
          </cell>
          <cell r="H248">
            <v>60044.618055555555</v>
          </cell>
          <cell r="I248">
            <v>2371942.1875</v>
          </cell>
          <cell r="L248">
            <v>0</v>
          </cell>
          <cell r="N248">
            <v>0</v>
          </cell>
          <cell r="O248">
            <v>0</v>
          </cell>
          <cell r="P248">
            <v>75145439.780000001</v>
          </cell>
          <cell r="R248">
            <v>222806469</v>
          </cell>
          <cell r="T248">
            <v>10618.263594257638</v>
          </cell>
          <cell r="U248">
            <v>329358.44916065043</v>
          </cell>
          <cell r="AD248">
            <v>0</v>
          </cell>
          <cell r="AF248">
            <v>0</v>
          </cell>
          <cell r="AG248">
            <v>0</v>
          </cell>
          <cell r="AH248">
            <v>75145439.780000001</v>
          </cell>
          <cell r="AI248">
            <v>0</v>
          </cell>
        </row>
        <row r="249">
          <cell r="A249">
            <v>37470</v>
          </cell>
          <cell r="B249">
            <v>0</v>
          </cell>
          <cell r="C249">
            <v>1.8200000000000001E-2</v>
          </cell>
          <cell r="D249">
            <v>80000000</v>
          </cell>
          <cell r="F249">
            <v>915000000</v>
          </cell>
          <cell r="H249">
            <v>59609.722222222219</v>
          </cell>
          <cell r="I249">
            <v>2431551.909722222</v>
          </cell>
          <cell r="L249">
            <v>0</v>
          </cell>
          <cell r="N249">
            <v>0</v>
          </cell>
          <cell r="O249">
            <v>0</v>
          </cell>
          <cell r="R249">
            <v>222806469</v>
          </cell>
          <cell r="T249">
            <v>15905.906259166666</v>
          </cell>
          <cell r="U249">
            <v>345264.35541981709</v>
          </cell>
          <cell r="AD249">
            <v>0</v>
          </cell>
          <cell r="AF249">
            <v>0</v>
          </cell>
          <cell r="AG249">
            <v>0</v>
          </cell>
          <cell r="AH249">
            <v>80000000</v>
          </cell>
          <cell r="AI249">
            <v>0</v>
          </cell>
        </row>
        <row r="250">
          <cell r="A250">
            <v>37473</v>
          </cell>
          <cell r="B250">
            <v>0</v>
          </cell>
          <cell r="C250">
            <v>1.8200000000000001E-2</v>
          </cell>
          <cell r="E250">
            <v>50000000</v>
          </cell>
          <cell r="F250">
            <v>865000000</v>
          </cell>
          <cell r="H250">
            <v>195962.5</v>
          </cell>
          <cell r="I250">
            <v>2627514.409722222</v>
          </cell>
          <cell r="L250">
            <v>0</v>
          </cell>
          <cell r="N250">
            <v>0</v>
          </cell>
          <cell r="O250">
            <v>0</v>
          </cell>
          <cell r="R250">
            <v>222806469</v>
          </cell>
          <cell r="T250">
            <v>47717.718777499998</v>
          </cell>
          <cell r="U250">
            <v>392982.07419731707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50000000</v>
          </cell>
        </row>
        <row r="251">
          <cell r="A251">
            <v>37474</v>
          </cell>
          <cell r="B251">
            <v>0</v>
          </cell>
          <cell r="C251">
            <v>1.8200000000000001E-2</v>
          </cell>
          <cell r="F251">
            <v>865000000</v>
          </cell>
          <cell r="H251">
            <v>61751.388888888891</v>
          </cell>
          <cell r="I251">
            <v>2689265.798611111</v>
          </cell>
          <cell r="L251">
            <v>0</v>
          </cell>
          <cell r="N251">
            <v>0</v>
          </cell>
          <cell r="O251">
            <v>0</v>
          </cell>
          <cell r="R251">
            <v>222806469</v>
          </cell>
          <cell r="T251">
            <v>15905.906259166666</v>
          </cell>
          <cell r="U251">
            <v>408887.98045648372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A252">
            <v>37475</v>
          </cell>
          <cell r="B252">
            <v>0</v>
          </cell>
          <cell r="C252">
            <v>1.8200000000000001E-2</v>
          </cell>
          <cell r="D252">
            <v>10000000</v>
          </cell>
          <cell r="F252">
            <v>875000000</v>
          </cell>
          <cell r="H252">
            <v>61751.388888888891</v>
          </cell>
          <cell r="I252">
            <v>2751017.1875</v>
          </cell>
          <cell r="L252">
            <v>0</v>
          </cell>
          <cell r="N252">
            <v>0</v>
          </cell>
          <cell r="O252">
            <v>0</v>
          </cell>
          <cell r="R252">
            <v>222806469</v>
          </cell>
          <cell r="T252">
            <v>15905.906259166666</v>
          </cell>
          <cell r="U252">
            <v>424793.88671565038</v>
          </cell>
          <cell r="AD252">
            <v>0</v>
          </cell>
          <cell r="AF252">
            <v>0</v>
          </cell>
          <cell r="AG252">
            <v>0</v>
          </cell>
          <cell r="AH252">
            <v>10000000</v>
          </cell>
          <cell r="AI252">
            <v>0</v>
          </cell>
        </row>
        <row r="253">
          <cell r="A253">
            <v>37476</v>
          </cell>
          <cell r="B253">
            <v>0</v>
          </cell>
          <cell r="C253">
            <v>1.8200000000000001E-2</v>
          </cell>
          <cell r="F253">
            <v>875000000</v>
          </cell>
          <cell r="H253">
            <v>62465.277777777781</v>
          </cell>
          <cell r="I253">
            <v>2813482.465277778</v>
          </cell>
          <cell r="L253">
            <v>0</v>
          </cell>
          <cell r="N253">
            <v>0</v>
          </cell>
          <cell r="O253">
            <v>0</v>
          </cell>
          <cell r="R253">
            <v>222806469</v>
          </cell>
          <cell r="T253">
            <v>15905.906259166666</v>
          </cell>
          <cell r="U253">
            <v>440699.79297481704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37477</v>
          </cell>
          <cell r="B254">
            <v>0</v>
          </cell>
          <cell r="C254">
            <v>1.8200000000000001E-2</v>
          </cell>
          <cell r="D254">
            <v>45000000</v>
          </cell>
          <cell r="F254">
            <v>920000000</v>
          </cell>
          <cell r="H254">
            <v>62465.277777777781</v>
          </cell>
          <cell r="I254">
            <v>2875947.743055556</v>
          </cell>
          <cell r="L254">
            <v>0</v>
          </cell>
          <cell r="N254">
            <v>0</v>
          </cell>
          <cell r="O254">
            <v>0</v>
          </cell>
          <cell r="R254">
            <v>222806469</v>
          </cell>
          <cell r="T254">
            <v>15905.906259166666</v>
          </cell>
          <cell r="U254">
            <v>456605.6992339837</v>
          </cell>
          <cell r="AD254">
            <v>0</v>
          </cell>
          <cell r="AF254">
            <v>0</v>
          </cell>
          <cell r="AG254">
            <v>0</v>
          </cell>
          <cell r="AH254">
            <v>45000000</v>
          </cell>
          <cell r="AI254">
            <v>0</v>
          </cell>
        </row>
        <row r="255">
          <cell r="A255">
            <v>37480</v>
          </cell>
          <cell r="B255">
            <v>0</v>
          </cell>
          <cell r="C255">
            <v>1.8200000000000001E-2</v>
          </cell>
          <cell r="F255">
            <v>920000000</v>
          </cell>
          <cell r="H255">
            <v>197033.33333333334</v>
          </cell>
          <cell r="I255">
            <v>3072981.0763888895</v>
          </cell>
          <cell r="L255">
            <v>0</v>
          </cell>
          <cell r="N255">
            <v>0</v>
          </cell>
          <cell r="O255">
            <v>0</v>
          </cell>
          <cell r="R255">
            <v>222806469</v>
          </cell>
          <cell r="T255">
            <v>47717.718777499998</v>
          </cell>
          <cell r="U255">
            <v>504323.41801148368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37481</v>
          </cell>
          <cell r="B256">
            <v>0</v>
          </cell>
          <cell r="C256">
            <v>1.8200000000000001E-2</v>
          </cell>
          <cell r="D256">
            <v>35000000</v>
          </cell>
          <cell r="F256">
            <v>955000000</v>
          </cell>
          <cell r="H256">
            <v>65677.777777777781</v>
          </cell>
          <cell r="I256">
            <v>3138658.8541666674</v>
          </cell>
          <cell r="L256">
            <v>0</v>
          </cell>
          <cell r="N256">
            <v>0</v>
          </cell>
          <cell r="O256">
            <v>0</v>
          </cell>
          <cell r="R256">
            <v>222806469</v>
          </cell>
          <cell r="T256">
            <v>15905.906259166666</v>
          </cell>
          <cell r="U256">
            <v>520229.32427065034</v>
          </cell>
          <cell r="AD256">
            <v>0</v>
          </cell>
          <cell r="AF256">
            <v>0</v>
          </cell>
          <cell r="AG256">
            <v>0</v>
          </cell>
          <cell r="AH256">
            <v>35000000</v>
          </cell>
          <cell r="AI256">
            <v>0</v>
          </cell>
        </row>
        <row r="257">
          <cell r="A257">
            <v>37482</v>
          </cell>
          <cell r="B257">
            <v>0</v>
          </cell>
          <cell r="C257">
            <v>1.8200000000000001E-2</v>
          </cell>
          <cell r="F257">
            <v>955000000</v>
          </cell>
          <cell r="H257">
            <v>68176.388888888891</v>
          </cell>
          <cell r="I257">
            <v>3206835.2430555564</v>
          </cell>
          <cell r="L257">
            <v>0</v>
          </cell>
          <cell r="N257">
            <v>0</v>
          </cell>
          <cell r="O257">
            <v>0</v>
          </cell>
          <cell r="R257">
            <v>222806469</v>
          </cell>
          <cell r="T257">
            <v>15905.906259166666</v>
          </cell>
          <cell r="U257">
            <v>536135.23052981705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37483</v>
          </cell>
          <cell r="B258">
            <v>0</v>
          </cell>
          <cell r="C258">
            <v>1.8200000000000001E-2</v>
          </cell>
          <cell r="D258">
            <v>35000000</v>
          </cell>
          <cell r="F258">
            <v>990000000</v>
          </cell>
          <cell r="H258">
            <v>68176.388888888891</v>
          </cell>
          <cell r="I258">
            <v>3275011.6319444454</v>
          </cell>
          <cell r="L258">
            <v>0</v>
          </cell>
          <cell r="N258">
            <v>0</v>
          </cell>
          <cell r="O258">
            <v>0</v>
          </cell>
          <cell r="R258">
            <v>222806469</v>
          </cell>
          <cell r="T258">
            <v>15905.906259166666</v>
          </cell>
          <cell r="U258">
            <v>552041.13678898371</v>
          </cell>
          <cell r="AD258">
            <v>0</v>
          </cell>
          <cell r="AF258">
            <v>0</v>
          </cell>
          <cell r="AG258">
            <v>0</v>
          </cell>
          <cell r="AH258">
            <v>35000000</v>
          </cell>
          <cell r="AI258">
            <v>0</v>
          </cell>
        </row>
        <row r="259">
          <cell r="A259">
            <v>37484</v>
          </cell>
          <cell r="B259">
            <v>0</v>
          </cell>
          <cell r="C259">
            <v>1.8200000000000001E-2</v>
          </cell>
          <cell r="D259">
            <v>25000000</v>
          </cell>
          <cell r="F259">
            <v>1015000000</v>
          </cell>
          <cell r="H259">
            <v>70675</v>
          </cell>
          <cell r="I259">
            <v>3345686.6319444454</v>
          </cell>
          <cell r="L259">
            <v>0</v>
          </cell>
          <cell r="N259">
            <v>0</v>
          </cell>
          <cell r="O259">
            <v>0</v>
          </cell>
          <cell r="R259">
            <v>222806469</v>
          </cell>
          <cell r="T259">
            <v>15905.906259166666</v>
          </cell>
          <cell r="U259">
            <v>567947.04304815037</v>
          </cell>
          <cell r="AD259">
            <v>0</v>
          </cell>
          <cell r="AF259">
            <v>0</v>
          </cell>
          <cell r="AG259">
            <v>0</v>
          </cell>
          <cell r="AH259">
            <v>25000000</v>
          </cell>
          <cell r="AI259">
            <v>0</v>
          </cell>
        </row>
        <row r="260">
          <cell r="A260">
            <v>37487</v>
          </cell>
          <cell r="B260">
            <v>0</v>
          </cell>
          <cell r="C260">
            <v>1.8200000000000001E-2</v>
          </cell>
          <cell r="F260">
            <v>1015000000</v>
          </cell>
          <cell r="H260">
            <v>217379.16666666666</v>
          </cell>
          <cell r="I260">
            <v>3563065.7986111119</v>
          </cell>
          <cell r="L260">
            <v>0</v>
          </cell>
          <cell r="N260">
            <v>0</v>
          </cell>
          <cell r="O260">
            <v>0</v>
          </cell>
          <cell r="R260">
            <v>222806469</v>
          </cell>
          <cell r="T260">
            <v>47717.718777499998</v>
          </cell>
          <cell r="U260">
            <v>615664.76182565035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37488</v>
          </cell>
          <cell r="B261">
            <v>0</v>
          </cell>
          <cell r="C261">
            <v>1.8200000000000001E-2</v>
          </cell>
          <cell r="E261">
            <v>125000000</v>
          </cell>
          <cell r="F261">
            <v>890000000</v>
          </cell>
          <cell r="H261">
            <v>72459.722222222219</v>
          </cell>
          <cell r="I261">
            <v>3635525.520833334</v>
          </cell>
          <cell r="L261">
            <v>0</v>
          </cell>
          <cell r="N261">
            <v>0</v>
          </cell>
          <cell r="O261">
            <v>0</v>
          </cell>
          <cell r="R261">
            <v>222806469</v>
          </cell>
          <cell r="T261">
            <v>15905.906259166666</v>
          </cell>
          <cell r="U261">
            <v>631570.66808481701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125000000</v>
          </cell>
        </row>
        <row r="262">
          <cell r="A262">
            <v>37489</v>
          </cell>
          <cell r="B262">
            <v>0</v>
          </cell>
          <cell r="C262">
            <v>1.8200000000000001E-2</v>
          </cell>
          <cell r="D262">
            <v>50000000</v>
          </cell>
          <cell r="F262">
            <v>940000000</v>
          </cell>
          <cell r="H262">
            <v>63536.111111111109</v>
          </cell>
          <cell r="I262">
            <v>3699061.631944445</v>
          </cell>
          <cell r="L262">
            <v>0</v>
          </cell>
          <cell r="N262">
            <v>0</v>
          </cell>
          <cell r="O262">
            <v>0</v>
          </cell>
          <cell r="R262">
            <v>222806469</v>
          </cell>
          <cell r="T262">
            <v>15905.906259166666</v>
          </cell>
          <cell r="U262">
            <v>647476.57434398367</v>
          </cell>
          <cell r="AD262">
            <v>0</v>
          </cell>
          <cell r="AF262">
            <v>0</v>
          </cell>
          <cell r="AG262">
            <v>0</v>
          </cell>
          <cell r="AH262">
            <v>50000000</v>
          </cell>
          <cell r="AI262">
            <v>0</v>
          </cell>
        </row>
        <row r="263">
          <cell r="A263">
            <v>37490</v>
          </cell>
          <cell r="B263">
            <v>0</v>
          </cell>
          <cell r="C263">
            <v>1.8200000000000001E-2</v>
          </cell>
          <cell r="F263">
            <v>940000000</v>
          </cell>
          <cell r="H263">
            <v>67105.555555555562</v>
          </cell>
          <cell r="I263">
            <v>3766167.1875000005</v>
          </cell>
          <cell r="L263">
            <v>0</v>
          </cell>
          <cell r="N263">
            <v>0</v>
          </cell>
          <cell r="O263">
            <v>0</v>
          </cell>
          <cell r="R263">
            <v>222806469</v>
          </cell>
          <cell r="T263">
            <v>15905.906259166666</v>
          </cell>
          <cell r="U263">
            <v>663382.48060315032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37491</v>
          </cell>
          <cell r="B264">
            <v>0</v>
          </cell>
          <cell r="C264">
            <v>1.8200000000000001E-2</v>
          </cell>
          <cell r="D264">
            <v>85000000</v>
          </cell>
          <cell r="F264">
            <v>1025000000</v>
          </cell>
          <cell r="H264">
            <v>67105.555555555562</v>
          </cell>
          <cell r="I264">
            <v>3833272.743055556</v>
          </cell>
          <cell r="L264">
            <v>0</v>
          </cell>
          <cell r="N264">
            <v>0</v>
          </cell>
          <cell r="O264">
            <v>0</v>
          </cell>
          <cell r="R264">
            <v>222806469</v>
          </cell>
          <cell r="T264">
            <v>15905.906259166666</v>
          </cell>
          <cell r="U264">
            <v>679288.38686231698</v>
          </cell>
          <cell r="AD264">
            <v>0</v>
          </cell>
          <cell r="AF264">
            <v>0</v>
          </cell>
          <cell r="AG264">
            <v>0</v>
          </cell>
          <cell r="AH264">
            <v>85000000</v>
          </cell>
          <cell r="AI264">
            <v>0</v>
          </cell>
        </row>
        <row r="265">
          <cell r="A265">
            <v>37494</v>
          </cell>
          <cell r="B265">
            <v>0</v>
          </cell>
          <cell r="C265">
            <v>1.8200000000000001E-2</v>
          </cell>
          <cell r="F265">
            <v>1025000000</v>
          </cell>
          <cell r="H265">
            <v>219520.83333333334</v>
          </cell>
          <cell r="I265">
            <v>1680851.3888888885</v>
          </cell>
          <cell r="L265">
            <v>0</v>
          </cell>
          <cell r="N265">
            <v>0</v>
          </cell>
          <cell r="O265">
            <v>0</v>
          </cell>
          <cell r="Q265">
            <v>16722.099999999999</v>
          </cell>
          <cell r="R265">
            <v>222789746.90000001</v>
          </cell>
          <cell r="T265">
            <v>47717.718777499998</v>
          </cell>
          <cell r="U265">
            <v>397647.65647916653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16722.099999999999</v>
          </cell>
        </row>
        <row r="266">
          <cell r="A266">
            <v>37495</v>
          </cell>
          <cell r="B266">
            <v>0</v>
          </cell>
          <cell r="C266">
            <v>1.8200000000000001E-2</v>
          </cell>
          <cell r="F266">
            <v>1025000000</v>
          </cell>
          <cell r="H266">
            <v>73173.611111111109</v>
          </cell>
          <cell r="I266">
            <v>1754024.9999999995</v>
          </cell>
          <cell r="L266">
            <v>0</v>
          </cell>
          <cell r="N266">
            <v>0</v>
          </cell>
          <cell r="O266">
            <v>0</v>
          </cell>
          <cell r="R266">
            <v>222789746.90000001</v>
          </cell>
          <cell r="T266">
            <v>15904.712487027778</v>
          </cell>
          <cell r="U266">
            <v>413552.36896619434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37496</v>
          </cell>
          <cell r="B267">
            <v>0</v>
          </cell>
          <cell r="C267">
            <v>1.8200000000000001E-2</v>
          </cell>
          <cell r="E267">
            <v>60000000</v>
          </cell>
          <cell r="F267">
            <v>965000000</v>
          </cell>
          <cell r="H267">
            <v>73173.611111111109</v>
          </cell>
          <cell r="I267">
            <v>1827198.6111111105</v>
          </cell>
          <cell r="L267">
            <v>0</v>
          </cell>
          <cell r="N267">
            <v>0</v>
          </cell>
          <cell r="O267">
            <v>0</v>
          </cell>
          <cell r="R267">
            <v>222789746.90000001</v>
          </cell>
          <cell r="T267">
            <v>15904.712487027778</v>
          </cell>
          <cell r="U267">
            <v>429457.08145322214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60000000</v>
          </cell>
        </row>
        <row r="268">
          <cell r="A268">
            <v>37497</v>
          </cell>
          <cell r="B268">
            <v>0</v>
          </cell>
          <cell r="C268">
            <v>1.8200000000000001E-2</v>
          </cell>
          <cell r="F268">
            <v>965000000</v>
          </cell>
          <cell r="H268">
            <v>68890.277777777781</v>
          </cell>
          <cell r="I268">
            <v>1896088.8888888883</v>
          </cell>
          <cell r="L268">
            <v>0</v>
          </cell>
          <cell r="N268">
            <v>0</v>
          </cell>
          <cell r="O268">
            <v>0</v>
          </cell>
          <cell r="R268">
            <v>222789746.90000001</v>
          </cell>
          <cell r="T268">
            <v>15904.712487027778</v>
          </cell>
          <cell r="U268">
            <v>445361.79394024995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37498</v>
          </cell>
          <cell r="B269">
            <v>0</v>
          </cell>
          <cell r="C269">
            <v>1.8200000000000001E-2</v>
          </cell>
          <cell r="D269">
            <v>50000000</v>
          </cell>
          <cell r="F269">
            <v>1015000000</v>
          </cell>
          <cell r="H269">
            <v>68890.277777777781</v>
          </cell>
          <cell r="I269">
            <v>1964979.166666666</v>
          </cell>
          <cell r="L269">
            <v>0</v>
          </cell>
          <cell r="N269">
            <v>0</v>
          </cell>
          <cell r="O269">
            <v>0</v>
          </cell>
          <cell r="R269">
            <v>222789746.90000001</v>
          </cell>
          <cell r="T269">
            <v>15904.712487027778</v>
          </cell>
          <cell r="U269">
            <v>461266.50642727775</v>
          </cell>
          <cell r="AD269">
            <v>0</v>
          </cell>
          <cell r="AF269">
            <v>0</v>
          </cell>
          <cell r="AG269">
            <v>0</v>
          </cell>
          <cell r="AH269">
            <v>50000000</v>
          </cell>
          <cell r="AI269">
            <v>0</v>
          </cell>
          <cell r="AJ269">
            <v>2426245.6730939439</v>
          </cell>
        </row>
        <row r="270">
          <cell r="A270">
            <v>37501</v>
          </cell>
          <cell r="B270">
            <v>1</v>
          </cell>
          <cell r="C270">
            <v>1.8200000000000001E-2</v>
          </cell>
          <cell r="F270">
            <v>1015000000</v>
          </cell>
          <cell r="H270">
            <v>217379.16666666666</v>
          </cell>
          <cell r="I270">
            <v>2182358.3333333326</v>
          </cell>
          <cell r="L270">
            <v>0</v>
          </cell>
          <cell r="N270">
            <v>0</v>
          </cell>
          <cell r="O270">
            <v>0</v>
          </cell>
          <cell r="R270">
            <v>222789746.90000001</v>
          </cell>
          <cell r="T270">
            <v>47714.137461083337</v>
          </cell>
          <cell r="U270">
            <v>508980.64388836111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88364.434709249996</v>
          </cell>
        </row>
        <row r="271">
          <cell r="A271">
            <v>37502</v>
          </cell>
          <cell r="B271">
            <v>0</v>
          </cell>
          <cell r="C271">
            <v>1.8200000000000001E-2</v>
          </cell>
          <cell r="D271">
            <v>130000000</v>
          </cell>
          <cell r="F271">
            <v>1145000000</v>
          </cell>
          <cell r="H271">
            <v>72459.722222222219</v>
          </cell>
          <cell r="I271">
            <v>2254818.0555555546</v>
          </cell>
          <cell r="L271">
            <v>0</v>
          </cell>
          <cell r="N271">
            <v>0</v>
          </cell>
          <cell r="O271">
            <v>0</v>
          </cell>
          <cell r="R271">
            <v>222789746.90000001</v>
          </cell>
          <cell r="T271">
            <v>15904.712487027778</v>
          </cell>
          <cell r="U271">
            <v>524885.35637538892</v>
          </cell>
          <cell r="AD271">
            <v>0</v>
          </cell>
          <cell r="AF271">
            <v>0</v>
          </cell>
          <cell r="AG271">
            <v>0</v>
          </cell>
          <cell r="AH271">
            <v>130000000</v>
          </cell>
          <cell r="AI271">
            <v>0</v>
          </cell>
        </row>
        <row r="272">
          <cell r="A272">
            <v>37503</v>
          </cell>
          <cell r="B272">
            <v>0</v>
          </cell>
          <cell r="C272">
            <v>1.8200000000000001E-2</v>
          </cell>
          <cell r="F272">
            <v>1145000000</v>
          </cell>
          <cell r="H272">
            <v>81740.277777777781</v>
          </cell>
          <cell r="I272">
            <v>2336558.3333333326</v>
          </cell>
          <cell r="L272">
            <v>0</v>
          </cell>
          <cell r="N272">
            <v>0</v>
          </cell>
          <cell r="O272">
            <v>0</v>
          </cell>
          <cell r="R272">
            <v>222789746.90000001</v>
          </cell>
          <cell r="T272">
            <v>15904.712487027778</v>
          </cell>
          <cell r="U272">
            <v>540790.06886241667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37504</v>
          </cell>
          <cell r="B273">
            <v>0</v>
          </cell>
          <cell r="C273">
            <v>1.8200000000000001E-2</v>
          </cell>
          <cell r="E273">
            <v>50000000</v>
          </cell>
          <cell r="F273">
            <v>1095000000</v>
          </cell>
          <cell r="H273">
            <v>81740.277777777781</v>
          </cell>
          <cell r="I273">
            <v>2418298.6111111105</v>
          </cell>
          <cell r="L273">
            <v>0</v>
          </cell>
          <cell r="N273">
            <v>0</v>
          </cell>
          <cell r="O273">
            <v>0</v>
          </cell>
          <cell r="R273">
            <v>222789746.90000001</v>
          </cell>
          <cell r="T273">
            <v>15904.712487027778</v>
          </cell>
          <cell r="U273">
            <v>556694.78134944441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50000000</v>
          </cell>
        </row>
        <row r="274">
          <cell r="A274">
            <v>37505</v>
          </cell>
          <cell r="B274">
            <v>0</v>
          </cell>
          <cell r="C274">
            <v>1.8200000000000001E-2</v>
          </cell>
          <cell r="F274">
            <v>1095000000</v>
          </cell>
          <cell r="H274">
            <v>78170.833333333328</v>
          </cell>
          <cell r="I274">
            <v>2496469.444444444</v>
          </cell>
          <cell r="L274">
            <v>0</v>
          </cell>
          <cell r="N274">
            <v>0</v>
          </cell>
          <cell r="O274">
            <v>0</v>
          </cell>
          <cell r="R274">
            <v>222789746.90000001</v>
          </cell>
          <cell r="T274">
            <v>15904.712487027778</v>
          </cell>
          <cell r="U274">
            <v>572599.49383647216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37508</v>
          </cell>
          <cell r="B275">
            <v>0</v>
          </cell>
          <cell r="C275">
            <v>1.8200000000000001E-2</v>
          </cell>
          <cell r="F275">
            <v>1095000000</v>
          </cell>
          <cell r="H275">
            <v>234512.5</v>
          </cell>
          <cell r="I275">
            <v>2730981.944444444</v>
          </cell>
          <cell r="L275">
            <v>0</v>
          </cell>
          <cell r="N275">
            <v>0</v>
          </cell>
          <cell r="O275">
            <v>0</v>
          </cell>
          <cell r="R275">
            <v>222789746.90000001</v>
          </cell>
          <cell r="T275">
            <v>47714.137461083345</v>
          </cell>
          <cell r="U275">
            <v>620313.63129755552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37509</v>
          </cell>
          <cell r="B276">
            <v>0</v>
          </cell>
          <cell r="C276">
            <v>1.8200000000000001E-2</v>
          </cell>
          <cell r="F276">
            <v>1095000000</v>
          </cell>
          <cell r="H276">
            <v>78170.833333333328</v>
          </cell>
          <cell r="I276">
            <v>2809152.7777777775</v>
          </cell>
          <cell r="L276">
            <v>0</v>
          </cell>
          <cell r="N276">
            <v>0</v>
          </cell>
          <cell r="O276">
            <v>0</v>
          </cell>
          <cell r="R276">
            <v>222789746.90000001</v>
          </cell>
          <cell r="T276">
            <v>15904.712487027778</v>
          </cell>
          <cell r="U276">
            <v>636218.34378458327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37510</v>
          </cell>
          <cell r="B277">
            <v>0</v>
          </cell>
          <cell r="C277">
            <v>1.8200000000000001E-2</v>
          </cell>
          <cell r="F277">
            <v>1095000000</v>
          </cell>
          <cell r="H277">
            <v>78170.833333333328</v>
          </cell>
          <cell r="I277">
            <v>2887323.611111111</v>
          </cell>
          <cell r="L277">
            <v>0</v>
          </cell>
          <cell r="N277">
            <v>0</v>
          </cell>
          <cell r="O277">
            <v>0</v>
          </cell>
          <cell r="P277">
            <v>16470000</v>
          </cell>
          <cell r="R277">
            <v>239259746.90000001</v>
          </cell>
          <cell r="T277">
            <v>15904.712487027778</v>
          </cell>
          <cell r="U277">
            <v>652123.05627161101</v>
          </cell>
          <cell r="AD277">
            <v>0</v>
          </cell>
          <cell r="AF277">
            <v>0</v>
          </cell>
          <cell r="AG277">
            <v>0</v>
          </cell>
          <cell r="AH277">
            <v>16470000</v>
          </cell>
          <cell r="AI277">
            <v>0</v>
          </cell>
        </row>
        <row r="278">
          <cell r="A278">
            <v>37511</v>
          </cell>
          <cell r="B278">
            <v>0</v>
          </cell>
          <cell r="C278">
            <v>1.8200000000000001E-2</v>
          </cell>
          <cell r="F278">
            <v>1095000000</v>
          </cell>
          <cell r="H278">
            <v>78170.833333333328</v>
          </cell>
          <cell r="I278">
            <v>2965494.4444444445</v>
          </cell>
          <cell r="L278">
            <v>0</v>
          </cell>
          <cell r="N278">
            <v>0</v>
          </cell>
          <cell r="O278">
            <v>0</v>
          </cell>
          <cell r="R278">
            <v>239259746.90000001</v>
          </cell>
          <cell r="T278">
            <v>17080.487487027778</v>
          </cell>
          <cell r="U278">
            <v>669203.54375863879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37512</v>
          </cell>
          <cell r="B279">
            <v>0</v>
          </cell>
          <cell r="C279">
            <v>1.8200000000000001E-2</v>
          </cell>
          <cell r="F279">
            <v>1095000000</v>
          </cell>
          <cell r="H279">
            <v>78170.833333333328</v>
          </cell>
          <cell r="I279">
            <v>3043665.277777778</v>
          </cell>
          <cell r="L279">
            <v>0</v>
          </cell>
          <cell r="N279">
            <v>0</v>
          </cell>
          <cell r="O279">
            <v>0</v>
          </cell>
          <cell r="R279">
            <v>239259746.90000001</v>
          </cell>
          <cell r="T279">
            <v>17080.487487027778</v>
          </cell>
          <cell r="U279">
            <v>686284.03124566656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37515</v>
          </cell>
          <cell r="B280">
            <v>0</v>
          </cell>
          <cell r="C280">
            <v>1.8200000000000001E-2</v>
          </cell>
          <cell r="E280">
            <v>50000000</v>
          </cell>
          <cell r="F280">
            <v>1045000000</v>
          </cell>
          <cell r="H280">
            <v>234512.5</v>
          </cell>
          <cell r="I280">
            <v>3278177.777777778</v>
          </cell>
          <cell r="L280">
            <v>0</v>
          </cell>
          <cell r="N280">
            <v>0</v>
          </cell>
          <cell r="O280">
            <v>0</v>
          </cell>
          <cell r="R280">
            <v>239259746.90000001</v>
          </cell>
          <cell r="T280">
            <v>51241.462461083342</v>
          </cell>
          <cell r="U280">
            <v>737525.49370674987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50000000</v>
          </cell>
        </row>
        <row r="281">
          <cell r="A281">
            <v>37516</v>
          </cell>
          <cell r="B281">
            <v>0</v>
          </cell>
          <cell r="C281">
            <v>1.8200000000000001E-2</v>
          </cell>
          <cell r="F281">
            <v>1045000000</v>
          </cell>
          <cell r="H281">
            <v>74601.388888888891</v>
          </cell>
          <cell r="I281">
            <v>3352779.166666667</v>
          </cell>
          <cell r="L281">
            <v>0</v>
          </cell>
          <cell r="N281">
            <v>0</v>
          </cell>
          <cell r="O281">
            <v>0</v>
          </cell>
          <cell r="R281">
            <v>239259746.90000001</v>
          </cell>
          <cell r="T281">
            <v>17080.487487027778</v>
          </cell>
          <cell r="U281">
            <v>754605.98119377764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37517</v>
          </cell>
          <cell r="B282">
            <v>0</v>
          </cell>
          <cell r="C282">
            <v>1.8200000000000001E-2</v>
          </cell>
          <cell r="F282">
            <v>1045000000</v>
          </cell>
          <cell r="H282">
            <v>74601.388888888891</v>
          </cell>
          <cell r="I282">
            <v>3427380.555555556</v>
          </cell>
          <cell r="L282">
            <v>0</v>
          </cell>
          <cell r="N282">
            <v>0</v>
          </cell>
          <cell r="O282">
            <v>0</v>
          </cell>
          <cell r="R282">
            <v>239259746.90000001</v>
          </cell>
          <cell r="T282">
            <v>17080.487487027778</v>
          </cell>
          <cell r="U282">
            <v>771686.46868080541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37518</v>
          </cell>
          <cell r="B283">
            <v>0</v>
          </cell>
          <cell r="C283">
            <v>1.8200000000000001E-2</v>
          </cell>
          <cell r="D283">
            <v>50000000</v>
          </cell>
          <cell r="F283">
            <v>1095000000</v>
          </cell>
          <cell r="H283">
            <v>74601.388888888891</v>
          </cell>
          <cell r="I283">
            <v>3501981.944444445</v>
          </cell>
          <cell r="L283">
            <v>0</v>
          </cell>
          <cell r="N283">
            <v>0</v>
          </cell>
          <cell r="O283">
            <v>0</v>
          </cell>
          <cell r="R283">
            <v>239259746.90000001</v>
          </cell>
          <cell r="T283">
            <v>17080.487487027778</v>
          </cell>
          <cell r="U283">
            <v>788766.95616783318</v>
          </cell>
          <cell r="AD283">
            <v>0</v>
          </cell>
          <cell r="AF283">
            <v>0</v>
          </cell>
          <cell r="AG283">
            <v>0</v>
          </cell>
          <cell r="AH283">
            <v>50000000</v>
          </cell>
          <cell r="AI283">
            <v>0</v>
          </cell>
        </row>
        <row r="284">
          <cell r="A284">
            <v>37519</v>
          </cell>
          <cell r="B284">
            <v>0</v>
          </cell>
          <cell r="C284">
            <v>1.8200000000000001E-2</v>
          </cell>
          <cell r="F284">
            <v>1095000000</v>
          </cell>
          <cell r="H284">
            <v>78170.833333333328</v>
          </cell>
          <cell r="I284">
            <v>3580152.7777777785</v>
          </cell>
          <cell r="L284">
            <v>0</v>
          </cell>
          <cell r="N284">
            <v>0</v>
          </cell>
          <cell r="O284">
            <v>0</v>
          </cell>
          <cell r="P284">
            <v>64074740.539999999</v>
          </cell>
          <cell r="Q284">
            <v>11108249.869999999</v>
          </cell>
          <cell r="R284">
            <v>292226237.56999999</v>
          </cell>
          <cell r="T284">
            <v>17080.487487027778</v>
          </cell>
          <cell r="U284">
            <v>805847.44365486095</v>
          </cell>
          <cell r="AD284">
            <v>0</v>
          </cell>
          <cell r="AF284">
            <v>0</v>
          </cell>
          <cell r="AG284">
            <v>0</v>
          </cell>
          <cell r="AH284">
            <v>64074740.539999999</v>
          </cell>
          <cell r="AI284">
            <v>11108249.869999999</v>
          </cell>
        </row>
        <row r="285">
          <cell r="A285">
            <v>37522</v>
          </cell>
          <cell r="B285">
            <v>0</v>
          </cell>
          <cell r="C285">
            <v>1.8200000000000001E-2</v>
          </cell>
          <cell r="F285">
            <v>1095000000</v>
          </cell>
          <cell r="H285">
            <v>234512.5</v>
          </cell>
          <cell r="I285">
            <v>3814665.2777777785</v>
          </cell>
          <cell r="L285">
            <v>0</v>
          </cell>
          <cell r="N285">
            <v>0</v>
          </cell>
          <cell r="O285">
            <v>0</v>
          </cell>
          <cell r="R285">
            <v>292226237.56999999</v>
          </cell>
          <cell r="T285">
            <v>62585.119212908336</v>
          </cell>
          <cell r="U285">
            <v>868432.56286776927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37523</v>
          </cell>
          <cell r="B286">
            <v>0</v>
          </cell>
          <cell r="C286">
            <v>1.8200000000000001E-2</v>
          </cell>
          <cell r="F286">
            <v>1095000000</v>
          </cell>
          <cell r="H286">
            <v>78170.833333333328</v>
          </cell>
          <cell r="I286">
            <v>3892836.1111111119</v>
          </cell>
          <cell r="L286">
            <v>0</v>
          </cell>
          <cell r="N286">
            <v>0</v>
          </cell>
          <cell r="O286">
            <v>0</v>
          </cell>
          <cell r="R286">
            <v>292226237.56999999</v>
          </cell>
          <cell r="T286">
            <v>20861.706404302779</v>
          </cell>
          <cell r="U286">
            <v>889294.26927207201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37524</v>
          </cell>
          <cell r="B287">
            <v>0</v>
          </cell>
          <cell r="C287">
            <v>1.8200000000000001E-2</v>
          </cell>
          <cell r="F287">
            <v>1095000000</v>
          </cell>
          <cell r="H287">
            <v>78170.833333333328</v>
          </cell>
          <cell r="I287">
            <v>1861108.3333333335</v>
          </cell>
          <cell r="L287">
            <v>0</v>
          </cell>
          <cell r="N287">
            <v>0</v>
          </cell>
          <cell r="O287">
            <v>0</v>
          </cell>
          <cell r="Q287">
            <v>98863.58</v>
          </cell>
          <cell r="R287">
            <v>292127373.99000001</v>
          </cell>
          <cell r="T287">
            <v>20861.706404302779</v>
          </cell>
          <cell r="U287">
            <v>417080.04427504173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98863.58</v>
          </cell>
        </row>
        <row r="288">
          <cell r="A288">
            <v>37525</v>
          </cell>
          <cell r="B288">
            <v>0</v>
          </cell>
          <cell r="C288">
            <v>1.8200000000000001E-2</v>
          </cell>
          <cell r="D288">
            <v>100000000</v>
          </cell>
          <cell r="F288">
            <v>1195000000</v>
          </cell>
          <cell r="H288">
            <v>78170.833333333328</v>
          </cell>
          <cell r="I288">
            <v>1939279.1666666667</v>
          </cell>
          <cell r="L288">
            <v>0</v>
          </cell>
          <cell r="N288">
            <v>0</v>
          </cell>
          <cell r="O288">
            <v>0</v>
          </cell>
          <cell r="R288">
            <v>292127373.99000001</v>
          </cell>
          <cell r="T288">
            <v>20854.648643175002</v>
          </cell>
          <cell r="U288">
            <v>437934.69291821675</v>
          </cell>
          <cell r="AD288">
            <v>0</v>
          </cell>
          <cell r="AF288">
            <v>0</v>
          </cell>
          <cell r="AG288">
            <v>0</v>
          </cell>
          <cell r="AH288">
            <v>100000000</v>
          </cell>
          <cell r="AI288">
            <v>0</v>
          </cell>
        </row>
        <row r="289">
          <cell r="A289">
            <v>37526</v>
          </cell>
          <cell r="B289">
            <v>0</v>
          </cell>
          <cell r="C289">
            <v>1.8200000000000001E-2</v>
          </cell>
          <cell r="F289">
            <v>1195000000</v>
          </cell>
          <cell r="H289">
            <v>85309.722222222219</v>
          </cell>
          <cell r="I289">
            <v>2024588.888888889</v>
          </cell>
          <cell r="L289">
            <v>0</v>
          </cell>
          <cell r="N289">
            <v>0</v>
          </cell>
          <cell r="O289">
            <v>0</v>
          </cell>
          <cell r="Q289">
            <v>63594641.509999998</v>
          </cell>
          <cell r="R289">
            <v>228532732.48000002</v>
          </cell>
          <cell r="T289">
            <v>20854.648643175002</v>
          </cell>
          <cell r="U289">
            <v>458789.34156139178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63594641.509999998</v>
          </cell>
        </row>
        <row r="290">
          <cell r="A290">
            <v>37529</v>
          </cell>
          <cell r="B290">
            <v>0</v>
          </cell>
          <cell r="C290">
            <v>1.8200000000000001E-2</v>
          </cell>
          <cell r="D290">
            <v>230000000</v>
          </cell>
          <cell r="E290">
            <v>50000000</v>
          </cell>
          <cell r="F290">
            <v>1375000000</v>
          </cell>
          <cell r="H290">
            <v>255929.16666666666</v>
          </cell>
          <cell r="I290">
            <v>2280518.0555555555</v>
          </cell>
          <cell r="L290">
            <v>0</v>
          </cell>
          <cell r="N290">
            <v>0</v>
          </cell>
          <cell r="O290">
            <v>0</v>
          </cell>
          <cell r="P290">
            <v>41666116.969999999</v>
          </cell>
          <cell r="R290">
            <v>270198849.45000005</v>
          </cell>
          <cell r="T290">
            <v>48944.093539466667</v>
          </cell>
          <cell r="U290">
            <v>507733.43510085845</v>
          </cell>
          <cell r="AD290">
            <v>0</v>
          </cell>
          <cell r="AF290">
            <v>0</v>
          </cell>
          <cell r="AG290">
            <v>0</v>
          </cell>
          <cell r="AH290">
            <v>271666116.97000003</v>
          </cell>
          <cell r="AI290">
            <v>50000000</v>
          </cell>
          <cell r="AJ290">
            <v>2788251.4906564141</v>
          </cell>
        </row>
        <row r="291">
          <cell r="A291">
            <v>37530</v>
          </cell>
          <cell r="B291">
            <v>0</v>
          </cell>
          <cell r="C291">
            <v>1.81125E-2</v>
          </cell>
          <cell r="E291">
            <v>100000000</v>
          </cell>
          <cell r="F291">
            <v>1275000000</v>
          </cell>
          <cell r="H291">
            <v>98159.722222222219</v>
          </cell>
          <cell r="I291">
            <v>2378677.7777777775</v>
          </cell>
          <cell r="L291">
            <v>0</v>
          </cell>
          <cell r="N291">
            <v>0</v>
          </cell>
          <cell r="O291">
            <v>0</v>
          </cell>
          <cell r="R291">
            <v>270198849.45000005</v>
          </cell>
          <cell r="T291">
            <v>19289.19564129167</v>
          </cell>
          <cell r="U291">
            <v>527022.63074215013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100000000</v>
          </cell>
        </row>
        <row r="292">
          <cell r="A292">
            <v>37531</v>
          </cell>
          <cell r="B292">
            <v>0</v>
          </cell>
          <cell r="C292">
            <v>1.81125E-2</v>
          </cell>
          <cell r="F292">
            <v>1275000000</v>
          </cell>
          <cell r="H292">
            <v>90710.9375</v>
          </cell>
          <cell r="I292">
            <v>2469388.7152777775</v>
          </cell>
          <cell r="L292">
            <v>0</v>
          </cell>
          <cell r="N292">
            <v>0</v>
          </cell>
          <cell r="O292">
            <v>0</v>
          </cell>
          <cell r="R292">
            <v>270198849.45000005</v>
          </cell>
          <cell r="T292">
            <v>19223.522309828128</v>
          </cell>
          <cell r="U292">
            <v>546246.15305197821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37532</v>
          </cell>
          <cell r="B293">
            <v>0</v>
          </cell>
          <cell r="C293">
            <v>1.81125E-2</v>
          </cell>
          <cell r="D293">
            <v>30000000</v>
          </cell>
          <cell r="F293">
            <v>1305000000</v>
          </cell>
          <cell r="H293">
            <v>90710.9375</v>
          </cell>
          <cell r="I293">
            <v>2560099.6527777775</v>
          </cell>
          <cell r="L293">
            <v>0</v>
          </cell>
          <cell r="N293">
            <v>0</v>
          </cell>
          <cell r="O293">
            <v>0</v>
          </cell>
          <cell r="R293">
            <v>270198849.45000005</v>
          </cell>
          <cell r="T293">
            <v>19223.522309828128</v>
          </cell>
          <cell r="U293">
            <v>565469.67536180629</v>
          </cell>
          <cell r="AD293">
            <v>0</v>
          </cell>
          <cell r="AF293">
            <v>0</v>
          </cell>
          <cell r="AG293">
            <v>0</v>
          </cell>
          <cell r="AH293">
            <v>30000000</v>
          </cell>
          <cell r="AI293">
            <v>0</v>
          </cell>
        </row>
        <row r="294">
          <cell r="A294">
            <v>37533</v>
          </cell>
          <cell r="B294">
            <v>0</v>
          </cell>
          <cell r="C294">
            <v>1.81125E-2</v>
          </cell>
          <cell r="E294">
            <v>50000000</v>
          </cell>
          <cell r="F294">
            <v>1255000000</v>
          </cell>
          <cell r="H294">
            <v>92845.3125</v>
          </cell>
          <cell r="I294">
            <v>2652944.9652777775</v>
          </cell>
          <cell r="L294">
            <v>0</v>
          </cell>
          <cell r="N294">
            <v>0</v>
          </cell>
          <cell r="O294">
            <v>0</v>
          </cell>
          <cell r="R294">
            <v>270198849.45000005</v>
          </cell>
          <cell r="T294">
            <v>19223.522309828128</v>
          </cell>
          <cell r="U294">
            <v>584693.19767163438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50000000</v>
          </cell>
        </row>
        <row r="295">
          <cell r="A295">
            <v>37536</v>
          </cell>
          <cell r="B295">
            <v>0</v>
          </cell>
          <cell r="C295">
            <v>1.81125E-2</v>
          </cell>
          <cell r="F295">
            <v>1255000000</v>
          </cell>
          <cell r="H295">
            <v>267864.0625</v>
          </cell>
          <cell r="I295">
            <v>2920809.0277777775</v>
          </cell>
          <cell r="L295">
            <v>0</v>
          </cell>
          <cell r="N295">
            <v>0</v>
          </cell>
          <cell r="O295">
            <v>0</v>
          </cell>
          <cell r="R295">
            <v>270198849.45000005</v>
          </cell>
          <cell r="T295">
            <v>57670.566929484383</v>
          </cell>
          <cell r="U295">
            <v>642363.76460111875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37537</v>
          </cell>
          <cell r="B296">
            <v>0</v>
          </cell>
          <cell r="C296">
            <v>1.81125E-2</v>
          </cell>
          <cell r="D296">
            <v>85000000</v>
          </cell>
          <cell r="F296">
            <v>1340000000</v>
          </cell>
          <cell r="H296">
            <v>89288.020833333328</v>
          </cell>
          <cell r="I296">
            <v>3010097.048611111</v>
          </cell>
          <cell r="L296">
            <v>0</v>
          </cell>
          <cell r="N296">
            <v>0</v>
          </cell>
          <cell r="O296">
            <v>0</v>
          </cell>
          <cell r="R296">
            <v>270198849.45000005</v>
          </cell>
          <cell r="T296">
            <v>19223.522309828128</v>
          </cell>
          <cell r="U296">
            <v>661587.28691094683</v>
          </cell>
          <cell r="AD296">
            <v>0</v>
          </cell>
          <cell r="AF296">
            <v>0</v>
          </cell>
          <cell r="AG296">
            <v>0</v>
          </cell>
          <cell r="AH296">
            <v>85000000</v>
          </cell>
          <cell r="AI296">
            <v>0</v>
          </cell>
        </row>
        <row r="297">
          <cell r="A297">
            <v>37538</v>
          </cell>
          <cell r="B297">
            <v>0</v>
          </cell>
          <cell r="C297">
            <v>1.81125E-2</v>
          </cell>
          <cell r="F297">
            <v>1340000000</v>
          </cell>
          <cell r="H297">
            <v>95335.416666666672</v>
          </cell>
          <cell r="I297">
            <v>3105432.4652777775</v>
          </cell>
          <cell r="L297">
            <v>0</v>
          </cell>
          <cell r="N297">
            <v>0</v>
          </cell>
          <cell r="O297">
            <v>0</v>
          </cell>
          <cell r="R297">
            <v>270198849.45000005</v>
          </cell>
          <cell r="T297">
            <v>19223.522309828128</v>
          </cell>
          <cell r="U297">
            <v>680810.80922077491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37539</v>
          </cell>
          <cell r="B298">
            <v>0</v>
          </cell>
          <cell r="C298">
            <v>1.81125E-2</v>
          </cell>
          <cell r="F298">
            <v>1340000000</v>
          </cell>
          <cell r="H298">
            <v>95335.416666666672</v>
          </cell>
          <cell r="I298">
            <v>3200767.881944444</v>
          </cell>
          <cell r="L298">
            <v>0</v>
          </cell>
          <cell r="N298">
            <v>0</v>
          </cell>
          <cell r="O298">
            <v>0</v>
          </cell>
          <cell r="Q298">
            <v>20760000</v>
          </cell>
          <cell r="R298">
            <v>249438849.45000005</v>
          </cell>
          <cell r="T298">
            <v>19223.522309828128</v>
          </cell>
          <cell r="U298">
            <v>700034.331530603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20760000</v>
          </cell>
        </row>
        <row r="299">
          <cell r="A299">
            <v>37540</v>
          </cell>
          <cell r="B299">
            <v>0</v>
          </cell>
          <cell r="C299">
            <v>1.81125E-2</v>
          </cell>
          <cell r="F299">
            <v>1340000000</v>
          </cell>
          <cell r="H299">
            <v>95335.416666666672</v>
          </cell>
          <cell r="I299">
            <v>3296103.2986111105</v>
          </cell>
          <cell r="L299">
            <v>0</v>
          </cell>
          <cell r="N299">
            <v>0</v>
          </cell>
          <cell r="O299">
            <v>0</v>
          </cell>
          <cell r="R299">
            <v>249438849.45000005</v>
          </cell>
          <cell r="T299">
            <v>17746.534809828128</v>
          </cell>
          <cell r="U299">
            <v>717780.86634043115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37543</v>
          </cell>
          <cell r="B300">
            <v>0</v>
          </cell>
          <cell r="C300">
            <v>1.81125E-2</v>
          </cell>
          <cell r="F300">
            <v>1340000000</v>
          </cell>
          <cell r="H300">
            <v>286006.25</v>
          </cell>
          <cell r="I300">
            <v>3582109.5486111105</v>
          </cell>
          <cell r="L300">
            <v>0</v>
          </cell>
          <cell r="N300">
            <v>0</v>
          </cell>
          <cell r="O300">
            <v>0</v>
          </cell>
          <cell r="R300">
            <v>249438849.45000005</v>
          </cell>
          <cell r="T300">
            <v>53239.604429484389</v>
          </cell>
          <cell r="U300">
            <v>771020.4707699155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37544</v>
          </cell>
          <cell r="B301">
            <v>0</v>
          </cell>
          <cell r="C301">
            <v>1.81125E-2</v>
          </cell>
          <cell r="F301">
            <v>1340000000</v>
          </cell>
          <cell r="H301">
            <v>95335.416666666672</v>
          </cell>
          <cell r="I301">
            <v>3677444.9652777771</v>
          </cell>
          <cell r="L301">
            <v>0</v>
          </cell>
          <cell r="N301">
            <v>0</v>
          </cell>
          <cell r="O301">
            <v>0</v>
          </cell>
          <cell r="R301">
            <v>249438849.45000005</v>
          </cell>
          <cell r="T301">
            <v>17746.534809828128</v>
          </cell>
          <cell r="U301">
            <v>788767.00557974365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37545</v>
          </cell>
          <cell r="B302">
            <v>0</v>
          </cell>
          <cell r="C302">
            <v>1.81125E-2</v>
          </cell>
          <cell r="D302">
            <v>60000000</v>
          </cell>
          <cell r="F302">
            <v>1400000000</v>
          </cell>
          <cell r="H302">
            <v>95335.416666666672</v>
          </cell>
          <cell r="I302">
            <v>3772780.3819444436</v>
          </cell>
          <cell r="L302">
            <v>0</v>
          </cell>
          <cell r="N302">
            <v>0</v>
          </cell>
          <cell r="O302">
            <v>0</v>
          </cell>
          <cell r="R302">
            <v>249438849.45000005</v>
          </cell>
          <cell r="T302">
            <v>17746.534809828128</v>
          </cell>
          <cell r="U302">
            <v>806513.5403895718</v>
          </cell>
          <cell r="AD302">
            <v>0</v>
          </cell>
          <cell r="AF302">
            <v>0</v>
          </cell>
          <cell r="AG302">
            <v>0</v>
          </cell>
          <cell r="AH302">
            <v>60000000</v>
          </cell>
          <cell r="AI302">
            <v>0</v>
          </cell>
        </row>
        <row r="303">
          <cell r="A303">
            <v>37546</v>
          </cell>
          <cell r="B303">
            <v>0</v>
          </cell>
          <cell r="C303">
            <v>1.81125E-2</v>
          </cell>
          <cell r="F303">
            <v>1400000000</v>
          </cell>
          <cell r="H303">
            <v>99604.166666666672</v>
          </cell>
          <cell r="I303">
            <v>3872384.5486111101</v>
          </cell>
          <cell r="L303">
            <v>0</v>
          </cell>
          <cell r="N303">
            <v>0</v>
          </cell>
          <cell r="O303">
            <v>0</v>
          </cell>
          <cell r="R303">
            <v>249438849.45000005</v>
          </cell>
          <cell r="T303">
            <v>17746.534809828128</v>
          </cell>
          <cell r="U303">
            <v>824260.07519939996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37547</v>
          </cell>
          <cell r="B304">
            <v>0</v>
          </cell>
          <cell r="C304">
            <v>1.81125E-2</v>
          </cell>
          <cell r="E304">
            <v>45000000</v>
          </cell>
          <cell r="F304">
            <v>1355000000</v>
          </cell>
          <cell r="H304">
            <v>99604.166666666672</v>
          </cell>
          <cell r="I304">
            <v>3971988.7152777766</v>
          </cell>
          <cell r="L304">
            <v>0</v>
          </cell>
          <cell r="N304">
            <v>0</v>
          </cell>
          <cell r="O304">
            <v>0</v>
          </cell>
          <cell r="P304">
            <v>45080773</v>
          </cell>
          <cell r="R304">
            <v>294519622.45000005</v>
          </cell>
          <cell r="T304">
            <v>17746.534809828128</v>
          </cell>
          <cell r="U304">
            <v>842006.61000922811</v>
          </cell>
          <cell r="AD304">
            <v>0</v>
          </cell>
          <cell r="AF304">
            <v>0</v>
          </cell>
          <cell r="AG304">
            <v>0</v>
          </cell>
          <cell r="AH304">
            <v>45080773</v>
          </cell>
          <cell r="AI304">
            <v>45000000</v>
          </cell>
        </row>
        <row r="305">
          <cell r="A305">
            <v>37550</v>
          </cell>
          <cell r="B305">
            <v>0</v>
          </cell>
          <cell r="C305">
            <v>1.81125E-2</v>
          </cell>
          <cell r="F305">
            <v>1355000000</v>
          </cell>
          <cell r="H305">
            <v>289207.8125</v>
          </cell>
          <cell r="I305">
            <v>4261196.5277777761</v>
          </cell>
          <cell r="L305">
            <v>0</v>
          </cell>
          <cell r="N305">
            <v>0</v>
          </cell>
          <cell r="O305">
            <v>0</v>
          </cell>
          <cell r="R305">
            <v>294519622.45000005</v>
          </cell>
          <cell r="T305">
            <v>62861.531916671891</v>
          </cell>
          <cell r="U305">
            <v>904868.14192590001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37551</v>
          </cell>
          <cell r="B306">
            <v>0</v>
          </cell>
          <cell r="C306">
            <v>1.81125E-2</v>
          </cell>
          <cell r="E306">
            <v>40000000</v>
          </cell>
          <cell r="F306">
            <v>1315000000</v>
          </cell>
          <cell r="H306">
            <v>96402.604166666672</v>
          </cell>
          <cell r="I306">
            <v>4357599.1319444431</v>
          </cell>
          <cell r="L306">
            <v>0</v>
          </cell>
          <cell r="N306">
            <v>0</v>
          </cell>
          <cell r="O306">
            <v>0</v>
          </cell>
          <cell r="R306">
            <v>294519622.45000005</v>
          </cell>
          <cell r="T306">
            <v>20953.84397222396</v>
          </cell>
          <cell r="U306">
            <v>925821.98589812394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40000000</v>
          </cell>
        </row>
        <row r="307">
          <cell r="A307">
            <v>37552</v>
          </cell>
          <cell r="B307">
            <v>0</v>
          </cell>
          <cell r="C307">
            <v>1.81125E-2</v>
          </cell>
          <cell r="E307">
            <v>25000000</v>
          </cell>
          <cell r="F307">
            <v>1290000000</v>
          </cell>
          <cell r="H307">
            <v>93556.770833333328</v>
          </cell>
          <cell r="I307">
            <v>4451155.9027777761</v>
          </cell>
          <cell r="L307">
            <v>0</v>
          </cell>
          <cell r="N307">
            <v>0</v>
          </cell>
          <cell r="O307">
            <v>0</v>
          </cell>
          <cell r="R307">
            <v>294519622.45000005</v>
          </cell>
          <cell r="T307">
            <v>20953.84397222396</v>
          </cell>
          <cell r="U307">
            <v>946775.82987034786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25000000</v>
          </cell>
        </row>
        <row r="308">
          <cell r="A308">
            <v>37553</v>
          </cell>
          <cell r="B308">
            <v>0</v>
          </cell>
          <cell r="C308">
            <v>1.81125E-2</v>
          </cell>
          <cell r="E308">
            <v>25000000</v>
          </cell>
          <cell r="F308">
            <v>1265000000</v>
          </cell>
          <cell r="H308">
            <v>91778.125</v>
          </cell>
          <cell r="I308">
            <v>4542934.0277777761</v>
          </cell>
          <cell r="L308">
            <v>0</v>
          </cell>
          <cell r="N308">
            <v>0</v>
          </cell>
          <cell r="O308">
            <v>0</v>
          </cell>
          <cell r="R308">
            <v>294519622.45000005</v>
          </cell>
          <cell r="T308">
            <v>20953.84397222396</v>
          </cell>
          <cell r="U308">
            <v>967729.67384257179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25000000</v>
          </cell>
        </row>
        <row r="309">
          <cell r="A309">
            <v>37554</v>
          </cell>
          <cell r="B309">
            <v>0</v>
          </cell>
          <cell r="C309">
            <v>1.81125E-2</v>
          </cell>
          <cell r="E309">
            <v>55000000</v>
          </cell>
          <cell r="F309">
            <v>1210000000</v>
          </cell>
          <cell r="H309">
            <v>89999.479166666672</v>
          </cell>
          <cell r="I309">
            <v>2254255.7291666665</v>
          </cell>
          <cell r="L309">
            <v>0</v>
          </cell>
          <cell r="N309">
            <v>0</v>
          </cell>
          <cell r="O309">
            <v>0</v>
          </cell>
          <cell r="Q309">
            <v>820444.19</v>
          </cell>
          <cell r="R309">
            <v>293699178.26000005</v>
          </cell>
          <cell r="T309">
            <v>20953.84397222396</v>
          </cell>
          <cell r="U309">
            <v>461660.88707264606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55820444.189999998</v>
          </cell>
        </row>
        <row r="310">
          <cell r="A310">
            <v>37557</v>
          </cell>
          <cell r="B310">
            <v>0</v>
          </cell>
          <cell r="C310">
            <v>1.81125E-2</v>
          </cell>
          <cell r="F310">
            <v>1210000000</v>
          </cell>
          <cell r="H310">
            <v>258259.375</v>
          </cell>
          <cell r="I310">
            <v>2512515.1041666665</v>
          </cell>
          <cell r="L310">
            <v>0</v>
          </cell>
          <cell r="N310">
            <v>0</v>
          </cell>
          <cell r="O310">
            <v>0</v>
          </cell>
          <cell r="R310">
            <v>293699178.26000005</v>
          </cell>
          <cell r="T310">
            <v>62686.418359868767</v>
          </cell>
          <cell r="U310">
            <v>524347.30543251487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37558</v>
          </cell>
          <cell r="B311">
            <v>0</v>
          </cell>
          <cell r="C311">
            <v>1.81125E-2</v>
          </cell>
          <cell r="E311">
            <v>45000000</v>
          </cell>
          <cell r="F311">
            <v>1165000000</v>
          </cell>
          <cell r="H311">
            <v>86086.458333333328</v>
          </cell>
          <cell r="I311">
            <v>2598601.5625</v>
          </cell>
          <cell r="L311">
            <v>0</v>
          </cell>
          <cell r="N311">
            <v>0</v>
          </cell>
          <cell r="O311">
            <v>0</v>
          </cell>
          <cell r="R311">
            <v>293699178.26000005</v>
          </cell>
          <cell r="T311">
            <v>20895.472786622922</v>
          </cell>
          <cell r="U311">
            <v>545242.77821913781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45000000</v>
          </cell>
        </row>
        <row r="312">
          <cell r="A312">
            <v>37559</v>
          </cell>
          <cell r="B312">
            <v>0</v>
          </cell>
          <cell r="C312">
            <v>1.81125E-2</v>
          </cell>
          <cell r="D312">
            <v>35000000</v>
          </cell>
          <cell r="F312">
            <v>1200000000</v>
          </cell>
          <cell r="H312">
            <v>82884.895833333328</v>
          </cell>
          <cell r="I312">
            <v>2681486.4583333335</v>
          </cell>
          <cell r="L312">
            <v>0</v>
          </cell>
          <cell r="N312">
            <v>0</v>
          </cell>
          <cell r="O312">
            <v>0</v>
          </cell>
          <cell r="R312">
            <v>293699178.26000005</v>
          </cell>
          <cell r="T312">
            <v>20895.472786622922</v>
          </cell>
          <cell r="U312">
            <v>566138.25100576074</v>
          </cell>
          <cell r="AD312">
            <v>0</v>
          </cell>
          <cell r="AF312">
            <v>0</v>
          </cell>
          <cell r="AG312">
            <v>0</v>
          </cell>
          <cell r="AH312">
            <v>35000000</v>
          </cell>
          <cell r="AI312">
            <v>0</v>
          </cell>
        </row>
        <row r="313">
          <cell r="A313">
            <v>37560</v>
          </cell>
          <cell r="B313">
            <v>0</v>
          </cell>
          <cell r="C313">
            <v>1.81125E-2</v>
          </cell>
          <cell r="F313">
            <v>1200000000</v>
          </cell>
          <cell r="H313">
            <v>85375</v>
          </cell>
          <cell r="I313">
            <v>2766861.4583333335</v>
          </cell>
          <cell r="L313">
            <v>0</v>
          </cell>
          <cell r="N313">
            <v>0</v>
          </cell>
          <cell r="O313">
            <v>0</v>
          </cell>
          <cell r="P313">
            <v>22954015</v>
          </cell>
          <cell r="R313">
            <v>316653193.26000005</v>
          </cell>
          <cell r="T313">
            <v>20895.472786622922</v>
          </cell>
          <cell r="U313">
            <v>587033.72379238368</v>
          </cell>
          <cell r="AD313">
            <v>0</v>
          </cell>
          <cell r="AF313">
            <v>0</v>
          </cell>
          <cell r="AG313">
            <v>0</v>
          </cell>
          <cell r="AH313">
            <v>22954015</v>
          </cell>
          <cell r="AI313">
            <v>0</v>
          </cell>
          <cell r="AJ313">
            <v>3353895.1821257174</v>
          </cell>
        </row>
        <row r="314">
          <cell r="A314">
            <v>37561</v>
          </cell>
          <cell r="B314">
            <v>0</v>
          </cell>
          <cell r="C314">
            <v>1.7162500000000001E-2</v>
          </cell>
          <cell r="D314">
            <v>135000000</v>
          </cell>
          <cell r="F314">
            <v>1335000000</v>
          </cell>
          <cell r="H314">
            <v>85375</v>
          </cell>
          <cell r="I314">
            <v>2852236.4583333335</v>
          </cell>
          <cell r="L314">
            <v>0</v>
          </cell>
          <cell r="N314">
            <v>0</v>
          </cell>
          <cell r="O314">
            <v>0</v>
          </cell>
          <cell r="Q314">
            <v>19200000</v>
          </cell>
          <cell r="R314">
            <v>297453193.26000005</v>
          </cell>
          <cell r="T314">
            <v>22528.555312143752</v>
          </cell>
          <cell r="U314">
            <v>609562.27910452744</v>
          </cell>
          <cell r="AD314">
            <v>0</v>
          </cell>
          <cell r="AF314">
            <v>0</v>
          </cell>
          <cell r="AG314">
            <v>0</v>
          </cell>
          <cell r="AH314">
            <v>135000000</v>
          </cell>
          <cell r="AI314">
            <v>19200000</v>
          </cell>
        </row>
        <row r="315">
          <cell r="A315">
            <v>37564</v>
          </cell>
          <cell r="B315">
            <v>0</v>
          </cell>
          <cell r="C315">
            <v>1.7162500000000001E-2</v>
          </cell>
          <cell r="F315">
            <v>1335000000</v>
          </cell>
          <cell r="H315">
            <v>274370.3125</v>
          </cell>
          <cell r="I315">
            <v>3126606.7708333335</v>
          </cell>
          <cell r="L315">
            <v>0</v>
          </cell>
          <cell r="N315">
            <v>0</v>
          </cell>
          <cell r="O315">
            <v>0</v>
          </cell>
          <cell r="R315">
            <v>297453193.26000005</v>
          </cell>
          <cell r="T315">
            <v>61132.828156456257</v>
          </cell>
          <cell r="U315">
            <v>670695.10726098367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37565</v>
          </cell>
          <cell r="B316">
            <v>0</v>
          </cell>
          <cell r="C316">
            <v>1.7162500000000001E-2</v>
          </cell>
          <cell r="F316">
            <v>1335000000</v>
          </cell>
          <cell r="H316">
            <v>91456.770833333328</v>
          </cell>
          <cell r="I316">
            <v>3218063.541666667</v>
          </cell>
          <cell r="L316">
            <v>0</v>
          </cell>
          <cell r="N316">
            <v>0</v>
          </cell>
          <cell r="O316">
            <v>0</v>
          </cell>
          <cell r="R316">
            <v>297453193.26000005</v>
          </cell>
          <cell r="T316">
            <v>20377.609385485419</v>
          </cell>
          <cell r="U316">
            <v>691072.71664646908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A317">
            <v>37566</v>
          </cell>
          <cell r="B317">
            <v>0</v>
          </cell>
          <cell r="C317">
            <v>1.7162500000000001E-2</v>
          </cell>
          <cell r="F317">
            <v>1335000000</v>
          </cell>
          <cell r="H317">
            <v>91456.770833333328</v>
          </cell>
          <cell r="I317">
            <v>3309520.3125000005</v>
          </cell>
          <cell r="L317">
            <v>0</v>
          </cell>
          <cell r="N317">
            <v>0</v>
          </cell>
          <cell r="O317">
            <v>0</v>
          </cell>
          <cell r="R317">
            <v>297453193.26000005</v>
          </cell>
          <cell r="T317">
            <v>20377.609385485419</v>
          </cell>
          <cell r="U317">
            <v>711450.32603195449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37567</v>
          </cell>
          <cell r="B318">
            <v>0</v>
          </cell>
          <cell r="C318">
            <v>1.7162500000000001E-2</v>
          </cell>
          <cell r="F318">
            <v>1335000000</v>
          </cell>
          <cell r="H318">
            <v>91456.770833333328</v>
          </cell>
          <cell r="I318">
            <v>3400977.083333334</v>
          </cell>
          <cell r="L318">
            <v>0</v>
          </cell>
          <cell r="N318">
            <v>0</v>
          </cell>
          <cell r="O318">
            <v>0</v>
          </cell>
          <cell r="R318">
            <v>297453193.26000005</v>
          </cell>
          <cell r="T318">
            <v>20377.609385485419</v>
          </cell>
          <cell r="U318">
            <v>731827.9354174399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A319">
            <v>37568</v>
          </cell>
          <cell r="B319">
            <v>0</v>
          </cell>
          <cell r="C319">
            <v>1.7162500000000001E-2</v>
          </cell>
          <cell r="F319">
            <v>1335000000</v>
          </cell>
          <cell r="H319">
            <v>91456.770833333328</v>
          </cell>
          <cell r="I319">
            <v>3492433.8541666674</v>
          </cell>
          <cell r="L319">
            <v>0</v>
          </cell>
          <cell r="N319">
            <v>0</v>
          </cell>
          <cell r="O319">
            <v>0</v>
          </cell>
          <cell r="P319">
            <v>23700000</v>
          </cell>
          <cell r="R319">
            <v>321153193.26000005</v>
          </cell>
          <cell r="T319">
            <v>20377.609385485419</v>
          </cell>
          <cell r="U319">
            <v>752205.54480292532</v>
          </cell>
          <cell r="AD319">
            <v>0</v>
          </cell>
          <cell r="AF319">
            <v>0</v>
          </cell>
          <cell r="AG319">
            <v>0</v>
          </cell>
          <cell r="AH319">
            <v>23700000</v>
          </cell>
          <cell r="AI319">
            <v>0</v>
          </cell>
        </row>
        <row r="320">
          <cell r="A320">
            <v>37571</v>
          </cell>
          <cell r="B320">
            <v>0</v>
          </cell>
          <cell r="C320">
            <v>1.7162500000000001E-2</v>
          </cell>
          <cell r="F320">
            <v>1335000000</v>
          </cell>
          <cell r="H320">
            <v>274370.3125</v>
          </cell>
          <cell r="I320">
            <v>3766804.1666666674</v>
          </cell>
          <cell r="L320">
            <v>0</v>
          </cell>
          <cell r="N320">
            <v>0</v>
          </cell>
          <cell r="O320">
            <v>0</v>
          </cell>
          <cell r="R320">
            <v>321153193.26000005</v>
          </cell>
          <cell r="T320">
            <v>66003.671906456264</v>
          </cell>
          <cell r="U320">
            <v>818209.21670938155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37572</v>
          </cell>
          <cell r="B321">
            <v>0</v>
          </cell>
          <cell r="C321">
            <v>1.7162500000000001E-2</v>
          </cell>
          <cell r="F321">
            <v>1335000000</v>
          </cell>
          <cell r="H321">
            <v>91456.770833333328</v>
          </cell>
          <cell r="I321">
            <v>3858260.9375000009</v>
          </cell>
          <cell r="L321">
            <v>0</v>
          </cell>
          <cell r="N321">
            <v>0</v>
          </cell>
          <cell r="O321">
            <v>0</v>
          </cell>
          <cell r="P321">
            <v>3900000</v>
          </cell>
          <cell r="R321">
            <v>325053193.26000005</v>
          </cell>
          <cell r="T321">
            <v>22001.223968818751</v>
          </cell>
          <cell r="U321">
            <v>840210.44067820034</v>
          </cell>
          <cell r="AD321">
            <v>0</v>
          </cell>
          <cell r="AF321">
            <v>0</v>
          </cell>
          <cell r="AG321">
            <v>0</v>
          </cell>
          <cell r="AH321">
            <v>3900000</v>
          </cell>
          <cell r="AI321">
            <v>0</v>
          </cell>
        </row>
        <row r="322">
          <cell r="A322">
            <v>37573</v>
          </cell>
          <cell r="B322">
            <v>0</v>
          </cell>
          <cell r="C322">
            <v>1.7162500000000001E-2</v>
          </cell>
          <cell r="D322">
            <v>50000000</v>
          </cell>
          <cell r="F322">
            <v>1385000000</v>
          </cell>
          <cell r="H322">
            <v>91456.770833333328</v>
          </cell>
          <cell r="I322">
            <v>3949717.7083333344</v>
          </cell>
          <cell r="L322">
            <v>0</v>
          </cell>
          <cell r="N322">
            <v>0</v>
          </cell>
          <cell r="O322">
            <v>0</v>
          </cell>
          <cell r="R322">
            <v>325053193.26000005</v>
          </cell>
          <cell r="T322">
            <v>22268.401052152087</v>
          </cell>
          <cell r="U322">
            <v>862478.84173035237</v>
          </cell>
          <cell r="AD322">
            <v>0</v>
          </cell>
          <cell r="AF322">
            <v>0</v>
          </cell>
          <cell r="AG322">
            <v>0</v>
          </cell>
          <cell r="AH322">
            <v>50000000</v>
          </cell>
          <cell r="AI322">
            <v>0</v>
          </cell>
        </row>
        <row r="323">
          <cell r="A323">
            <v>37574</v>
          </cell>
          <cell r="B323">
            <v>0</v>
          </cell>
          <cell r="C323">
            <v>1.7162500000000001E-2</v>
          </cell>
          <cell r="F323">
            <v>1385000000</v>
          </cell>
          <cell r="H323">
            <v>94882.118055555562</v>
          </cell>
          <cell r="I323">
            <v>4044599.8263888899</v>
          </cell>
          <cell r="L323">
            <v>0</v>
          </cell>
          <cell r="N323">
            <v>0</v>
          </cell>
          <cell r="O323">
            <v>0</v>
          </cell>
          <cell r="R323">
            <v>325053193.26000005</v>
          </cell>
          <cell r="T323">
            <v>22268.401052152087</v>
          </cell>
          <cell r="U323">
            <v>884747.24278250441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37575</v>
          </cell>
          <cell r="B324">
            <v>0</v>
          </cell>
          <cell r="C324">
            <v>1.7162500000000001E-2</v>
          </cell>
          <cell r="F324">
            <v>1385000000</v>
          </cell>
          <cell r="H324">
            <v>94882.118055555562</v>
          </cell>
          <cell r="I324">
            <v>4139481.9444444454</v>
          </cell>
          <cell r="L324">
            <v>0</v>
          </cell>
          <cell r="N324">
            <v>0</v>
          </cell>
          <cell r="O324">
            <v>0</v>
          </cell>
          <cell r="P324">
            <v>10200000</v>
          </cell>
          <cell r="R324">
            <v>335253193.26000005</v>
          </cell>
          <cell r="T324">
            <v>22268.401052152087</v>
          </cell>
          <cell r="U324">
            <v>907015.64383465645</v>
          </cell>
          <cell r="AD324">
            <v>0</v>
          </cell>
          <cell r="AF324">
            <v>0</v>
          </cell>
          <cell r="AG324">
            <v>0</v>
          </cell>
          <cell r="AH324">
            <v>10200000</v>
          </cell>
          <cell r="AI324">
            <v>0</v>
          </cell>
        </row>
        <row r="325">
          <cell r="A325">
            <v>37578</v>
          </cell>
          <cell r="B325">
            <v>0</v>
          </cell>
          <cell r="C325">
            <v>1.7162500000000001E-2</v>
          </cell>
          <cell r="F325">
            <v>1385000000</v>
          </cell>
          <cell r="H325">
            <v>284646.35416666669</v>
          </cell>
          <cell r="I325">
            <v>4424128.2986111119</v>
          </cell>
          <cell r="L325">
            <v>0</v>
          </cell>
          <cell r="N325">
            <v>0</v>
          </cell>
          <cell r="O325">
            <v>0</v>
          </cell>
          <cell r="Q325">
            <v>11338000</v>
          </cell>
          <cell r="R325">
            <v>323915193.26000005</v>
          </cell>
          <cell r="T325">
            <v>68901.515656456264</v>
          </cell>
          <cell r="U325">
            <v>975917.15949111269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11338000</v>
          </cell>
        </row>
        <row r="326">
          <cell r="A326">
            <v>37579</v>
          </cell>
          <cell r="B326">
            <v>0</v>
          </cell>
          <cell r="C326">
            <v>1.7162500000000001E-2</v>
          </cell>
          <cell r="E326">
            <v>30000000</v>
          </cell>
          <cell r="F326">
            <v>1355000000</v>
          </cell>
          <cell r="H326">
            <v>94882.118055555562</v>
          </cell>
          <cell r="I326">
            <v>4519010.4166666679</v>
          </cell>
          <cell r="L326">
            <v>0</v>
          </cell>
          <cell r="N326">
            <v>0</v>
          </cell>
          <cell r="O326">
            <v>0</v>
          </cell>
          <cell r="R326">
            <v>323915193.26000005</v>
          </cell>
          <cell r="T326">
            <v>22190.44014937431</v>
          </cell>
          <cell r="U326">
            <v>998107.59964048699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30000000</v>
          </cell>
        </row>
        <row r="327">
          <cell r="A327">
            <v>37580</v>
          </cell>
          <cell r="B327">
            <v>0</v>
          </cell>
          <cell r="C327">
            <v>1.7162500000000001E-2</v>
          </cell>
          <cell r="E327">
            <v>80000000</v>
          </cell>
          <cell r="F327">
            <v>1275000000</v>
          </cell>
          <cell r="H327">
            <v>92826.909722222219</v>
          </cell>
          <cell r="I327">
            <v>4611837.3263888899</v>
          </cell>
          <cell r="L327">
            <v>0</v>
          </cell>
          <cell r="N327">
            <v>0</v>
          </cell>
          <cell r="O327">
            <v>0</v>
          </cell>
          <cell r="P327">
            <v>21940985</v>
          </cell>
          <cell r="R327">
            <v>345856178.26000005</v>
          </cell>
          <cell r="T327">
            <v>22190.44014937431</v>
          </cell>
          <cell r="U327">
            <v>1020298.0397898613</v>
          </cell>
          <cell r="AD327">
            <v>0</v>
          </cell>
          <cell r="AF327">
            <v>0</v>
          </cell>
          <cell r="AG327">
            <v>0</v>
          </cell>
          <cell r="AH327">
            <v>21940985</v>
          </cell>
          <cell r="AI327">
            <v>80000000</v>
          </cell>
        </row>
        <row r="328">
          <cell r="A328">
            <v>37581</v>
          </cell>
          <cell r="B328">
            <v>0</v>
          </cell>
          <cell r="C328">
            <v>1.7162500000000001E-2</v>
          </cell>
          <cell r="F328">
            <v>1275000000</v>
          </cell>
          <cell r="H328">
            <v>87346.354166666672</v>
          </cell>
          <cell r="I328">
            <v>4699183.6805555569</v>
          </cell>
          <cell r="L328">
            <v>0</v>
          </cell>
          <cell r="N328">
            <v>0</v>
          </cell>
          <cell r="O328">
            <v>0</v>
          </cell>
          <cell r="R328">
            <v>345856178.26000005</v>
          </cell>
          <cell r="T328">
            <v>23693.5499898257</v>
          </cell>
          <cell r="U328">
            <v>1043991.589779687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37582</v>
          </cell>
          <cell r="B329">
            <v>0</v>
          </cell>
          <cell r="C329">
            <v>1.7162500000000001E-2</v>
          </cell>
          <cell r="F329">
            <v>1275000000</v>
          </cell>
          <cell r="H329">
            <v>87346.354166666672</v>
          </cell>
          <cell r="I329">
            <v>4786530.0347222239</v>
          </cell>
          <cell r="L329">
            <v>0</v>
          </cell>
          <cell r="N329">
            <v>0</v>
          </cell>
          <cell r="O329">
            <v>0</v>
          </cell>
          <cell r="P329">
            <v>11300000</v>
          </cell>
          <cell r="R329">
            <v>357156178.26000005</v>
          </cell>
          <cell r="T329">
            <v>23693.5499898257</v>
          </cell>
          <cell r="U329">
            <v>1067685.1397695127</v>
          </cell>
          <cell r="AD329">
            <v>0</v>
          </cell>
          <cell r="AF329">
            <v>0</v>
          </cell>
          <cell r="AG329">
            <v>0</v>
          </cell>
          <cell r="AH329">
            <v>11300000</v>
          </cell>
          <cell r="AI329">
            <v>0</v>
          </cell>
        </row>
        <row r="330">
          <cell r="A330">
            <v>37585</v>
          </cell>
          <cell r="B330">
            <v>0</v>
          </cell>
          <cell r="C330">
            <v>1.7162500000000001E-2</v>
          </cell>
          <cell r="E330">
            <v>50000000</v>
          </cell>
          <cell r="F330">
            <v>1225000000</v>
          </cell>
          <cell r="H330">
            <v>262039.0625</v>
          </cell>
          <cell r="I330">
            <v>2196332.638888889</v>
          </cell>
          <cell r="L330">
            <v>0</v>
          </cell>
          <cell r="N330">
            <v>0</v>
          </cell>
          <cell r="O330">
            <v>0</v>
          </cell>
          <cell r="Q330">
            <v>177598.41</v>
          </cell>
          <cell r="R330">
            <v>356978579.85000002</v>
          </cell>
          <cell r="T330">
            <v>73403.035386143776</v>
          </cell>
          <cell r="U330">
            <v>531525.89605112933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50177598.409999996</v>
          </cell>
        </row>
        <row r="331">
          <cell r="A331">
            <v>37586</v>
          </cell>
          <cell r="B331">
            <v>0</v>
          </cell>
          <cell r="C331">
            <v>1.7162500000000001E-2</v>
          </cell>
          <cell r="E331">
            <v>100000000</v>
          </cell>
          <cell r="F331">
            <v>1125000000</v>
          </cell>
          <cell r="H331">
            <v>83921.006944444438</v>
          </cell>
          <cell r="I331">
            <v>2280253.6458333335</v>
          </cell>
          <cell r="L331">
            <v>0</v>
          </cell>
          <cell r="N331">
            <v>0</v>
          </cell>
          <cell r="O331">
            <v>0</v>
          </cell>
          <cell r="R331">
            <v>356978579.85000002</v>
          </cell>
          <cell r="T331">
            <v>24455.511737640627</v>
          </cell>
          <cell r="U331">
            <v>555981.40778876992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100000000</v>
          </cell>
        </row>
        <row r="332">
          <cell r="A332">
            <v>37587</v>
          </cell>
          <cell r="B332">
            <v>0</v>
          </cell>
          <cell r="C332">
            <v>1.7162500000000001E-2</v>
          </cell>
          <cell r="D332">
            <v>110000000</v>
          </cell>
          <cell r="F332">
            <v>1235000000</v>
          </cell>
          <cell r="H332">
            <v>77070.3125</v>
          </cell>
          <cell r="I332">
            <v>2357323.9583333335</v>
          </cell>
          <cell r="L332">
            <v>0</v>
          </cell>
          <cell r="N332">
            <v>0</v>
          </cell>
          <cell r="O332">
            <v>0</v>
          </cell>
          <cell r="R332">
            <v>356978579.85000002</v>
          </cell>
          <cell r="T332">
            <v>24455.511737640627</v>
          </cell>
          <cell r="U332">
            <v>580436.91952641052</v>
          </cell>
          <cell r="AD332">
            <v>0</v>
          </cell>
          <cell r="AF332">
            <v>0</v>
          </cell>
          <cell r="AG332">
            <v>0</v>
          </cell>
          <cell r="AH332">
            <v>110000000</v>
          </cell>
          <cell r="AI332">
            <v>0</v>
          </cell>
        </row>
        <row r="333">
          <cell r="A333">
            <v>37588</v>
          </cell>
          <cell r="B333">
            <v>0</v>
          </cell>
          <cell r="C333">
            <v>1.7162500000000001E-2</v>
          </cell>
          <cell r="F333">
            <v>1235000000</v>
          </cell>
          <cell r="H333">
            <v>84606.076388888891</v>
          </cell>
          <cell r="I333">
            <v>2441930.0347222225</v>
          </cell>
          <cell r="L333">
            <v>0</v>
          </cell>
          <cell r="N333">
            <v>0</v>
          </cell>
          <cell r="O333">
            <v>0</v>
          </cell>
          <cell r="R333">
            <v>356978579.85000002</v>
          </cell>
          <cell r="T333">
            <v>24455.511737640627</v>
          </cell>
          <cell r="U333">
            <v>604892.43126405112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37589</v>
          </cell>
          <cell r="B334">
            <v>0</v>
          </cell>
          <cell r="C334">
            <v>1.7162500000000001E-2</v>
          </cell>
          <cell r="F334">
            <v>1235000000</v>
          </cell>
          <cell r="H334">
            <v>84606.076388888891</v>
          </cell>
          <cell r="I334">
            <v>2526536.1111111115</v>
          </cell>
          <cell r="L334">
            <v>0</v>
          </cell>
          <cell r="N334">
            <v>0</v>
          </cell>
          <cell r="O334">
            <v>0</v>
          </cell>
          <cell r="R334">
            <v>356978579.85000002</v>
          </cell>
          <cell r="T334">
            <v>24455.511737640627</v>
          </cell>
          <cell r="U334">
            <v>629347.94300169172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3155884.0541128032</v>
          </cell>
        </row>
        <row r="335">
          <cell r="A335">
            <v>37592</v>
          </cell>
          <cell r="B335">
            <v>1</v>
          </cell>
          <cell r="C335">
            <v>1.4387499999999999E-2</v>
          </cell>
          <cell r="F335">
            <v>1235000000</v>
          </cell>
          <cell r="H335">
            <v>244298.4375</v>
          </cell>
          <cell r="I335">
            <v>2770834.5486111115</v>
          </cell>
          <cell r="L335">
            <v>0</v>
          </cell>
          <cell r="N335">
            <v>0</v>
          </cell>
          <cell r="O335">
            <v>0</v>
          </cell>
          <cell r="R335">
            <v>356978579.85000002</v>
          </cell>
          <cell r="T335">
            <v>70614.825326578124</v>
          </cell>
          <cell r="U335">
            <v>699962.76832826983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104971.08760885936</v>
          </cell>
        </row>
        <row r="336">
          <cell r="A336">
            <v>37593</v>
          </cell>
          <cell r="B336">
            <v>0</v>
          </cell>
          <cell r="C336">
            <v>1.4387499999999999E-2</v>
          </cell>
          <cell r="F336">
            <v>1235000000</v>
          </cell>
          <cell r="H336">
            <v>75086.284722222219</v>
          </cell>
          <cell r="I336">
            <v>2845920.8333333335</v>
          </cell>
          <cell r="L336">
            <v>0</v>
          </cell>
          <cell r="N336">
            <v>0</v>
          </cell>
          <cell r="O336">
            <v>0</v>
          </cell>
          <cell r="R336">
            <v>356978579.85000002</v>
          </cell>
          <cell r="T336">
            <v>21703.801851296874</v>
          </cell>
          <cell r="U336">
            <v>721666.57017956674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109061.58812652952</v>
          </cell>
        </row>
        <row r="337">
          <cell r="A337">
            <v>37594</v>
          </cell>
          <cell r="B337">
            <v>0</v>
          </cell>
          <cell r="C337">
            <v>1.4387499999999999E-2</v>
          </cell>
          <cell r="F337">
            <v>1235000000</v>
          </cell>
          <cell r="H337">
            <v>75086.284722222219</v>
          </cell>
          <cell r="I337">
            <v>2921007.1180555555</v>
          </cell>
          <cell r="L337">
            <v>0</v>
          </cell>
          <cell r="N337">
            <v>0</v>
          </cell>
          <cell r="O337">
            <v>0</v>
          </cell>
          <cell r="R337">
            <v>356978579.85000002</v>
          </cell>
          <cell r="T337">
            <v>21703.801851296874</v>
          </cell>
          <cell r="U337">
            <v>743370.37203086365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37595</v>
          </cell>
          <cell r="B338">
            <v>0</v>
          </cell>
          <cell r="C338">
            <v>1.4387499999999999E-2</v>
          </cell>
          <cell r="F338">
            <v>1235000000</v>
          </cell>
          <cell r="H338">
            <v>75086.284722222219</v>
          </cell>
          <cell r="I338">
            <v>2996093.4027777775</v>
          </cell>
          <cell r="L338">
            <v>0</v>
          </cell>
          <cell r="N338">
            <v>0</v>
          </cell>
          <cell r="O338">
            <v>0</v>
          </cell>
          <cell r="R338">
            <v>356978579.85000002</v>
          </cell>
          <cell r="T338">
            <v>21703.801851296874</v>
          </cell>
          <cell r="U338">
            <v>765074.17388216057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37596</v>
          </cell>
          <cell r="B339">
            <v>0</v>
          </cell>
          <cell r="C339">
            <v>1.4387499999999999E-2</v>
          </cell>
          <cell r="F339">
            <v>1235000000</v>
          </cell>
          <cell r="H339">
            <v>75086.284722222219</v>
          </cell>
          <cell r="I339">
            <v>3071179.6874999995</v>
          </cell>
          <cell r="L339">
            <v>0</v>
          </cell>
          <cell r="N339">
            <v>0</v>
          </cell>
          <cell r="O339">
            <v>0</v>
          </cell>
          <cell r="R339">
            <v>356978579.85000002</v>
          </cell>
          <cell r="T339">
            <v>21703.801851296874</v>
          </cell>
          <cell r="U339">
            <v>786777.97573345748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37599</v>
          </cell>
          <cell r="B340">
            <v>0</v>
          </cell>
          <cell r="C340">
            <v>1.4387499999999999E-2</v>
          </cell>
          <cell r="F340">
            <v>1235000000</v>
          </cell>
          <cell r="H340">
            <v>225258.85416666663</v>
          </cell>
          <cell r="I340">
            <v>3296438.541666666</v>
          </cell>
          <cell r="L340">
            <v>0</v>
          </cell>
          <cell r="N340">
            <v>0</v>
          </cell>
          <cell r="O340">
            <v>0</v>
          </cell>
          <cell r="R340">
            <v>356978579.85000002</v>
          </cell>
          <cell r="T340">
            <v>65111.405553890618</v>
          </cell>
          <cell r="U340">
            <v>851889.38128734811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37600</v>
          </cell>
          <cell r="B341">
            <v>0</v>
          </cell>
          <cell r="C341">
            <v>1.4387499999999999E-2</v>
          </cell>
          <cell r="F341">
            <v>1235000000</v>
          </cell>
          <cell r="H341">
            <v>75086.284722222219</v>
          </cell>
          <cell r="I341">
            <v>3371524.8263888881</v>
          </cell>
          <cell r="L341">
            <v>0</v>
          </cell>
          <cell r="N341">
            <v>0</v>
          </cell>
          <cell r="O341">
            <v>0</v>
          </cell>
          <cell r="R341">
            <v>356978579.85000002</v>
          </cell>
          <cell r="T341">
            <v>21703.801851296874</v>
          </cell>
          <cell r="U341">
            <v>873593.18313864502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37601</v>
          </cell>
          <cell r="B342">
            <v>0</v>
          </cell>
          <cell r="C342">
            <v>1.4387499999999999E-2</v>
          </cell>
          <cell r="F342">
            <v>1235000000</v>
          </cell>
          <cell r="H342">
            <v>75086.284722222219</v>
          </cell>
          <cell r="I342">
            <v>3446611.1111111101</v>
          </cell>
          <cell r="L342">
            <v>0</v>
          </cell>
          <cell r="N342">
            <v>0</v>
          </cell>
          <cell r="O342">
            <v>0</v>
          </cell>
          <cell r="Q342">
            <v>135804091.06</v>
          </cell>
          <cell r="R342">
            <v>221174488.79000002</v>
          </cell>
          <cell r="T342">
            <v>21703.801851296874</v>
          </cell>
          <cell r="U342">
            <v>895296.98498994194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135804091.06</v>
          </cell>
        </row>
        <row r="343">
          <cell r="A343">
            <v>37602</v>
          </cell>
          <cell r="B343">
            <v>0</v>
          </cell>
          <cell r="C343">
            <v>1.4387499999999999E-2</v>
          </cell>
          <cell r="F343">
            <v>1235000000</v>
          </cell>
          <cell r="H343">
            <v>75086.284722222219</v>
          </cell>
          <cell r="I343">
            <v>3521697.3958333321</v>
          </cell>
          <cell r="L343">
            <v>0</v>
          </cell>
          <cell r="N343">
            <v>0</v>
          </cell>
          <cell r="O343">
            <v>0</v>
          </cell>
          <cell r="R343">
            <v>221174488.79000002</v>
          </cell>
          <cell r="T343">
            <v>13447.101731642013</v>
          </cell>
          <cell r="U343">
            <v>908744.08672158397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37603</v>
          </cell>
          <cell r="B344">
            <v>0</v>
          </cell>
          <cell r="C344">
            <v>1.4387499999999999E-2</v>
          </cell>
          <cell r="F344">
            <v>1235000000</v>
          </cell>
          <cell r="H344">
            <v>75086.284722222219</v>
          </cell>
          <cell r="I344">
            <v>3596783.6805555541</v>
          </cell>
          <cell r="L344">
            <v>0</v>
          </cell>
          <cell r="N344">
            <v>0</v>
          </cell>
          <cell r="O344">
            <v>0</v>
          </cell>
          <cell r="P344">
            <v>52000.51</v>
          </cell>
          <cell r="R344">
            <v>221226489.30000001</v>
          </cell>
          <cell r="T344">
            <v>13447.101731642013</v>
          </cell>
          <cell r="U344">
            <v>922191.188453226</v>
          </cell>
          <cell r="AD344">
            <v>0</v>
          </cell>
          <cell r="AF344">
            <v>0</v>
          </cell>
          <cell r="AG344">
            <v>0</v>
          </cell>
          <cell r="AH344">
            <v>52000.51</v>
          </cell>
          <cell r="AI344">
            <v>0</v>
          </cell>
        </row>
        <row r="345">
          <cell r="A345">
            <v>37606</v>
          </cell>
          <cell r="B345">
            <v>0</v>
          </cell>
          <cell r="C345">
            <v>1.4387499999999999E-2</v>
          </cell>
          <cell r="F345">
            <v>1235000000</v>
          </cell>
          <cell r="H345">
            <v>225258.85416666663</v>
          </cell>
          <cell r="I345">
            <v>3822042.5347222206</v>
          </cell>
          <cell r="L345">
            <v>0</v>
          </cell>
          <cell r="N345">
            <v>0</v>
          </cell>
          <cell r="O345">
            <v>0</v>
          </cell>
          <cell r="R345">
            <v>221226489.30000001</v>
          </cell>
          <cell r="T345">
            <v>40350.789871281246</v>
          </cell>
          <cell r="U345">
            <v>962541.97832450725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37607</v>
          </cell>
          <cell r="B346">
            <v>0</v>
          </cell>
          <cell r="C346">
            <v>1.4387499999999999E-2</v>
          </cell>
          <cell r="F346">
            <v>1235000000</v>
          </cell>
          <cell r="H346">
            <v>75086.284722222219</v>
          </cell>
          <cell r="I346">
            <v>3897128.8194444426</v>
          </cell>
          <cell r="L346">
            <v>0</v>
          </cell>
          <cell r="N346">
            <v>0</v>
          </cell>
          <cell r="O346">
            <v>0</v>
          </cell>
          <cell r="R346">
            <v>221226489.30000001</v>
          </cell>
          <cell r="T346">
            <v>13450.263290427081</v>
          </cell>
          <cell r="U346">
            <v>975992.24161493429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37608</v>
          </cell>
          <cell r="B347">
            <v>0</v>
          </cell>
          <cell r="C347">
            <v>1.4387499999999999E-2</v>
          </cell>
          <cell r="F347">
            <v>1235000000</v>
          </cell>
          <cell r="H347">
            <v>75086.284722222219</v>
          </cell>
          <cell r="I347">
            <v>3972215.1041666646</v>
          </cell>
          <cell r="L347">
            <v>0</v>
          </cell>
          <cell r="N347">
            <v>0</v>
          </cell>
          <cell r="O347">
            <v>0</v>
          </cell>
          <cell r="Q347">
            <v>88090307.900000006</v>
          </cell>
          <cell r="R347">
            <v>133136181.40000001</v>
          </cell>
          <cell r="T347">
            <v>13450.263290427081</v>
          </cell>
          <cell r="U347">
            <v>989442.50490536133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88090307.900000006</v>
          </cell>
        </row>
        <row r="348">
          <cell r="A348">
            <v>37609</v>
          </cell>
          <cell r="B348">
            <v>0</v>
          </cell>
          <cell r="C348">
            <v>1.4387499999999999E-2</v>
          </cell>
          <cell r="F348">
            <v>1235000000</v>
          </cell>
          <cell r="H348">
            <v>75086.284722222219</v>
          </cell>
          <cell r="I348">
            <v>4047301.3888888867</v>
          </cell>
          <cell r="L348">
            <v>0</v>
          </cell>
          <cell r="N348">
            <v>0</v>
          </cell>
          <cell r="O348">
            <v>0</v>
          </cell>
          <cell r="Q348">
            <v>18055937.440000001</v>
          </cell>
          <cell r="R348">
            <v>115080243.96000001</v>
          </cell>
          <cell r="T348">
            <v>8094.4949177569442</v>
          </cell>
          <cell r="U348">
            <v>997536.99982311833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18055937.440000001</v>
          </cell>
        </row>
        <row r="349">
          <cell r="A349">
            <v>37610</v>
          </cell>
          <cell r="B349">
            <v>0</v>
          </cell>
          <cell r="C349">
            <v>1.4387499999999999E-2</v>
          </cell>
          <cell r="F349">
            <v>1235000000</v>
          </cell>
          <cell r="H349">
            <v>75086.284722222219</v>
          </cell>
          <cell r="I349">
            <v>4122387.6736111087</v>
          </cell>
          <cell r="L349">
            <v>0</v>
          </cell>
          <cell r="N349">
            <v>0</v>
          </cell>
          <cell r="O349">
            <v>0</v>
          </cell>
          <cell r="R349">
            <v>115080243.96000001</v>
          </cell>
          <cell r="T349">
            <v>6996.7189990958332</v>
          </cell>
          <cell r="U349">
            <v>1004533.7188222142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37613</v>
          </cell>
          <cell r="B350">
            <v>0</v>
          </cell>
          <cell r="C350">
            <v>1.4387499999999999E-2</v>
          </cell>
          <cell r="F350">
            <v>1235000000</v>
          </cell>
          <cell r="H350">
            <v>225258.85416666663</v>
          </cell>
          <cell r="I350">
            <v>4347646.5277777752</v>
          </cell>
          <cell r="L350">
            <v>0</v>
          </cell>
          <cell r="N350">
            <v>0</v>
          </cell>
          <cell r="O350">
            <v>0</v>
          </cell>
          <cell r="R350">
            <v>115080243.96000001</v>
          </cell>
          <cell r="T350">
            <v>20990.156997287497</v>
          </cell>
          <cell r="U350">
            <v>1025523.8758195017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37614</v>
          </cell>
          <cell r="B351">
            <v>0</v>
          </cell>
          <cell r="C351">
            <v>1.4387499999999999E-2</v>
          </cell>
          <cell r="F351">
            <v>1235000000</v>
          </cell>
          <cell r="H351">
            <v>75086.284722222219</v>
          </cell>
          <cell r="I351">
            <v>4422732.8124999972</v>
          </cell>
          <cell r="L351">
            <v>0</v>
          </cell>
          <cell r="N351">
            <v>0</v>
          </cell>
          <cell r="O351">
            <v>0</v>
          </cell>
          <cell r="R351">
            <v>115080243.96000001</v>
          </cell>
          <cell r="T351">
            <v>6996.7189990958332</v>
          </cell>
          <cell r="U351">
            <v>1032520.5948185975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37615</v>
          </cell>
          <cell r="B352">
            <v>0</v>
          </cell>
          <cell r="C352">
            <v>1.4387499999999999E-2</v>
          </cell>
          <cell r="F352">
            <v>1235000000</v>
          </cell>
          <cell r="H352">
            <v>75086.284722222219</v>
          </cell>
          <cell r="I352">
            <v>4497819.0972222192</v>
          </cell>
          <cell r="L352">
            <v>0</v>
          </cell>
          <cell r="N352">
            <v>0</v>
          </cell>
          <cell r="O352">
            <v>0</v>
          </cell>
          <cell r="R352">
            <v>115080243.96000001</v>
          </cell>
          <cell r="T352">
            <v>6996.7189990958332</v>
          </cell>
          <cell r="U352">
            <v>1039517.3138176934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37616</v>
          </cell>
          <cell r="B353">
            <v>0</v>
          </cell>
          <cell r="C353">
            <v>1.4387499999999999E-2</v>
          </cell>
          <cell r="F353">
            <v>1235000000</v>
          </cell>
          <cell r="H353">
            <v>75086.284722222219</v>
          </cell>
          <cell r="I353">
            <v>1883503.6458333333</v>
          </cell>
          <cell r="L353">
            <v>0</v>
          </cell>
          <cell r="N353">
            <v>0</v>
          </cell>
          <cell r="O353">
            <v>0</v>
          </cell>
          <cell r="Q353">
            <v>25001</v>
          </cell>
          <cell r="R353">
            <v>115055242.96000001</v>
          </cell>
          <cell r="T353">
            <v>6996.7189990958332</v>
          </cell>
          <cell r="U353">
            <v>370089.53959737846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25001</v>
          </cell>
        </row>
        <row r="354">
          <cell r="A354">
            <v>37617</v>
          </cell>
          <cell r="B354">
            <v>0</v>
          </cell>
          <cell r="C354">
            <v>1.4387499999999999E-2</v>
          </cell>
          <cell r="D354">
            <v>25000000</v>
          </cell>
          <cell r="F354">
            <v>1260000000</v>
          </cell>
          <cell r="H354">
            <v>75086.284722222219</v>
          </cell>
          <cell r="I354">
            <v>1958589.9305555555</v>
          </cell>
          <cell r="L354">
            <v>0</v>
          </cell>
          <cell r="N354">
            <v>0</v>
          </cell>
          <cell r="O354">
            <v>0</v>
          </cell>
          <cell r="R354">
            <v>115055242.96000001</v>
          </cell>
          <cell r="T354">
            <v>6995.1989730194446</v>
          </cell>
          <cell r="U354">
            <v>377084.73857039789</v>
          </cell>
          <cell r="AD354">
            <v>0</v>
          </cell>
          <cell r="AF354">
            <v>0</v>
          </cell>
          <cell r="AG354">
            <v>0</v>
          </cell>
          <cell r="AH354">
            <v>25000000</v>
          </cell>
          <cell r="AI354">
            <v>0</v>
          </cell>
        </row>
        <row r="355">
          <cell r="A355">
            <v>37620</v>
          </cell>
          <cell r="B355">
            <v>0</v>
          </cell>
          <cell r="C355">
            <v>1.4387499999999999E-2</v>
          </cell>
          <cell r="D355">
            <v>50000000</v>
          </cell>
          <cell r="F355">
            <v>1310000000</v>
          </cell>
          <cell r="H355">
            <v>229818.74999999997</v>
          </cell>
          <cell r="I355">
            <v>2188408.6805555555</v>
          </cell>
          <cell r="L355">
            <v>0</v>
          </cell>
          <cell r="N355">
            <v>0</v>
          </cell>
          <cell r="O355">
            <v>0</v>
          </cell>
          <cell r="P355">
            <v>27313052.899999999</v>
          </cell>
          <cell r="R355">
            <v>142368295.86000001</v>
          </cell>
          <cell r="T355">
            <v>20985.596919058335</v>
          </cell>
          <cell r="U355">
            <v>398070.33548945625</v>
          </cell>
          <cell r="AD355">
            <v>0</v>
          </cell>
          <cell r="AF355">
            <v>0</v>
          </cell>
          <cell r="AG355">
            <v>0</v>
          </cell>
          <cell r="AH355">
            <v>77313052.900000006</v>
          </cell>
          <cell r="AI355">
            <v>0</v>
          </cell>
        </row>
        <row r="356">
          <cell r="A356">
            <v>37621</v>
          </cell>
          <cell r="B356">
            <v>0</v>
          </cell>
          <cell r="C356">
            <v>1.4387499999999999E-2</v>
          </cell>
          <cell r="D356">
            <v>0</v>
          </cell>
          <cell r="F356">
            <v>1310000000</v>
          </cell>
          <cell r="H356">
            <v>79646.180555555547</v>
          </cell>
          <cell r="I356">
            <v>2268054.861111111</v>
          </cell>
          <cell r="L356">
            <v>0</v>
          </cell>
          <cell r="N356">
            <v>0</v>
          </cell>
          <cell r="O356">
            <v>0</v>
          </cell>
          <cell r="R356">
            <v>142368295.86000001</v>
          </cell>
          <cell r="T356">
            <v>8655.7946545437499</v>
          </cell>
          <cell r="U356">
            <v>406726.130144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2674780.9912551111</v>
          </cell>
        </row>
        <row r="357">
          <cell r="A357">
            <v>37622</v>
          </cell>
          <cell r="B357">
            <v>0</v>
          </cell>
          <cell r="C357">
            <v>1.38E-2</v>
          </cell>
          <cell r="F357">
            <v>1310000000</v>
          </cell>
          <cell r="H357">
            <v>79646.180555555547</v>
          </cell>
          <cell r="I357">
            <v>2347701.0416666665</v>
          </cell>
          <cell r="L357">
            <v>0</v>
          </cell>
          <cell r="N357">
            <v>0</v>
          </cell>
          <cell r="O357">
            <v>0</v>
          </cell>
          <cell r="R357">
            <v>142368295.86000001</v>
          </cell>
          <cell r="T357">
            <v>8655.7946545437499</v>
          </cell>
          <cell r="U357">
            <v>415381.92479854374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37623</v>
          </cell>
          <cell r="B358">
            <v>0</v>
          </cell>
          <cell r="C358">
            <v>1.38E-2</v>
          </cell>
          <cell r="F358">
            <v>1310000000</v>
          </cell>
          <cell r="H358">
            <v>77508.333333333328</v>
          </cell>
          <cell r="I358">
            <v>2425209.375</v>
          </cell>
          <cell r="L358">
            <v>0</v>
          </cell>
          <cell r="N358">
            <v>0</v>
          </cell>
          <cell r="O358">
            <v>0</v>
          </cell>
          <cell r="R358">
            <v>142368295.86000001</v>
          </cell>
          <cell r="T358">
            <v>8423.4575050500007</v>
          </cell>
          <cell r="U358">
            <v>423805.38230359374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37624</v>
          </cell>
          <cell r="B359">
            <v>0</v>
          </cell>
          <cell r="C359">
            <v>1.38E-2</v>
          </cell>
          <cell r="F359">
            <v>1310000000</v>
          </cell>
          <cell r="H359">
            <v>77508.333333333328</v>
          </cell>
          <cell r="I359">
            <v>2502717.7083333335</v>
          </cell>
          <cell r="L359">
            <v>0</v>
          </cell>
          <cell r="N359">
            <v>0</v>
          </cell>
          <cell r="O359">
            <v>0</v>
          </cell>
          <cell r="R359">
            <v>142368295.86000001</v>
          </cell>
          <cell r="T359">
            <v>8423.4575050500007</v>
          </cell>
          <cell r="U359">
            <v>432228.83980864374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>
            <v>37627</v>
          </cell>
          <cell r="B360">
            <v>0</v>
          </cell>
          <cell r="C360">
            <v>1.38E-2</v>
          </cell>
          <cell r="F360">
            <v>1310000000</v>
          </cell>
          <cell r="H360">
            <v>232525</v>
          </cell>
          <cell r="I360">
            <v>2735242.7083333335</v>
          </cell>
          <cell r="L360">
            <v>0</v>
          </cell>
          <cell r="N360">
            <v>0</v>
          </cell>
          <cell r="O360">
            <v>0</v>
          </cell>
          <cell r="R360">
            <v>142368295.86000001</v>
          </cell>
          <cell r="T360">
            <v>25270.37251515</v>
          </cell>
          <cell r="U360">
            <v>457499.21232379373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37628</v>
          </cell>
          <cell r="B361">
            <v>0</v>
          </cell>
          <cell r="C361">
            <v>1.38E-2</v>
          </cell>
          <cell r="F361">
            <v>1310000000</v>
          </cell>
          <cell r="H361">
            <v>77508.333333333328</v>
          </cell>
          <cell r="I361">
            <v>2812751.041666667</v>
          </cell>
          <cell r="L361">
            <v>0</v>
          </cell>
          <cell r="N361">
            <v>0</v>
          </cell>
          <cell r="O361">
            <v>0</v>
          </cell>
          <cell r="R361">
            <v>142368295.86000001</v>
          </cell>
          <cell r="T361">
            <v>8423.4575050500007</v>
          </cell>
          <cell r="U361">
            <v>465922.66982884373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37629</v>
          </cell>
          <cell r="B362">
            <v>0</v>
          </cell>
          <cell r="C362">
            <v>1.38E-2</v>
          </cell>
          <cell r="F362">
            <v>1310000000</v>
          </cell>
          <cell r="H362">
            <v>77508.333333333328</v>
          </cell>
          <cell r="I362">
            <v>2890259.3750000005</v>
          </cell>
          <cell r="L362">
            <v>0</v>
          </cell>
          <cell r="N362">
            <v>0</v>
          </cell>
          <cell r="O362">
            <v>0</v>
          </cell>
          <cell r="R362">
            <v>142368295.86000001</v>
          </cell>
          <cell r="T362">
            <v>8423.4575050500007</v>
          </cell>
          <cell r="U362">
            <v>474346.12733389373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37630</v>
          </cell>
          <cell r="B363">
            <v>0</v>
          </cell>
          <cell r="C363">
            <v>1.38E-2</v>
          </cell>
          <cell r="F363">
            <v>1310000000</v>
          </cell>
          <cell r="H363">
            <v>77508.333333333328</v>
          </cell>
          <cell r="I363">
            <v>2967767.708333334</v>
          </cell>
          <cell r="L363">
            <v>0</v>
          </cell>
          <cell r="N363">
            <v>0</v>
          </cell>
          <cell r="O363">
            <v>0</v>
          </cell>
          <cell r="R363">
            <v>142368295.86000001</v>
          </cell>
          <cell r="T363">
            <v>8423.4575050500007</v>
          </cell>
          <cell r="U363">
            <v>482769.58483894373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37631</v>
          </cell>
          <cell r="B364">
            <v>0</v>
          </cell>
          <cell r="C364">
            <v>1.38E-2</v>
          </cell>
          <cell r="F364">
            <v>1310000000</v>
          </cell>
          <cell r="H364">
            <v>77508.333333333328</v>
          </cell>
          <cell r="I364">
            <v>3045276.0416666674</v>
          </cell>
          <cell r="L364">
            <v>0</v>
          </cell>
          <cell r="N364">
            <v>0</v>
          </cell>
          <cell r="O364">
            <v>0</v>
          </cell>
          <cell r="R364">
            <v>142368295.86000001</v>
          </cell>
          <cell r="T364">
            <v>8423.4575050500007</v>
          </cell>
          <cell r="U364">
            <v>491193.04234399373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37634</v>
          </cell>
          <cell r="B365">
            <v>0</v>
          </cell>
          <cell r="C365">
            <v>1.38E-2</v>
          </cell>
          <cell r="F365">
            <v>1310000000</v>
          </cell>
          <cell r="H365">
            <v>232525</v>
          </cell>
          <cell r="I365">
            <v>3277801.0416666674</v>
          </cell>
          <cell r="L365">
            <v>0</v>
          </cell>
          <cell r="N365">
            <v>0</v>
          </cell>
          <cell r="O365">
            <v>0</v>
          </cell>
          <cell r="R365">
            <v>142368295.86000001</v>
          </cell>
          <cell r="T365">
            <v>25270.37251515</v>
          </cell>
          <cell r="U365">
            <v>516463.41485914373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37635</v>
          </cell>
          <cell r="B366">
            <v>0</v>
          </cell>
          <cell r="C366">
            <v>1.38E-2</v>
          </cell>
          <cell r="F366">
            <v>1310000000</v>
          </cell>
          <cell r="H366">
            <v>77508.333333333328</v>
          </cell>
          <cell r="I366">
            <v>3355309.3750000009</v>
          </cell>
          <cell r="L366">
            <v>0</v>
          </cell>
          <cell r="N366">
            <v>0</v>
          </cell>
          <cell r="O366">
            <v>0</v>
          </cell>
          <cell r="R366">
            <v>142368295.86000001</v>
          </cell>
          <cell r="T366">
            <v>8423.4575050500007</v>
          </cell>
          <cell r="U366">
            <v>524886.87236419378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37636</v>
          </cell>
          <cell r="B367">
            <v>0</v>
          </cell>
          <cell r="C367">
            <v>1.38E-2</v>
          </cell>
          <cell r="D367">
            <v>50000000</v>
          </cell>
          <cell r="F367">
            <v>1360000000</v>
          </cell>
          <cell r="H367">
            <v>77508.333333333328</v>
          </cell>
          <cell r="I367">
            <v>3432817.7083333344</v>
          </cell>
          <cell r="L367">
            <v>0</v>
          </cell>
          <cell r="N367">
            <v>0</v>
          </cell>
          <cell r="O367">
            <v>0</v>
          </cell>
          <cell r="R367">
            <v>142368295.86000001</v>
          </cell>
          <cell r="T367">
            <v>8423.4575050500007</v>
          </cell>
          <cell r="U367">
            <v>533310.32986924378</v>
          </cell>
          <cell r="AD367">
            <v>0</v>
          </cell>
          <cell r="AF367">
            <v>0</v>
          </cell>
          <cell r="AG367">
            <v>0</v>
          </cell>
          <cell r="AH367">
            <v>50000000</v>
          </cell>
          <cell r="AI367">
            <v>0</v>
          </cell>
        </row>
        <row r="368">
          <cell r="A368">
            <v>37637</v>
          </cell>
          <cell r="B368">
            <v>0</v>
          </cell>
          <cell r="C368">
            <v>1.38E-2</v>
          </cell>
          <cell r="F368">
            <v>1360000000</v>
          </cell>
          <cell r="H368">
            <v>80466.666666666672</v>
          </cell>
          <cell r="I368">
            <v>3513284.3750000009</v>
          </cell>
          <cell r="L368">
            <v>0</v>
          </cell>
          <cell r="N368">
            <v>0</v>
          </cell>
          <cell r="O368">
            <v>0</v>
          </cell>
          <cell r="R368">
            <v>142368295.86000001</v>
          </cell>
          <cell r="T368">
            <v>8423.4575050500007</v>
          </cell>
          <cell r="U368">
            <v>541733.78737429378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37638</v>
          </cell>
          <cell r="B369">
            <v>0</v>
          </cell>
          <cell r="C369">
            <v>1.38E-2</v>
          </cell>
          <cell r="F369">
            <v>1360000000</v>
          </cell>
          <cell r="H369">
            <v>80466.666666666672</v>
          </cell>
          <cell r="I369">
            <v>3593751.0416666674</v>
          </cell>
          <cell r="L369">
            <v>0</v>
          </cell>
          <cell r="N369">
            <v>0</v>
          </cell>
          <cell r="O369">
            <v>0</v>
          </cell>
          <cell r="R369">
            <v>142368295.86000001</v>
          </cell>
          <cell r="T369">
            <v>8423.4575050500007</v>
          </cell>
          <cell r="U369">
            <v>550157.24487934378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A370">
            <v>37641</v>
          </cell>
          <cell r="B370">
            <v>0</v>
          </cell>
          <cell r="C370">
            <v>1.38E-2</v>
          </cell>
          <cell r="F370">
            <v>1360000000</v>
          </cell>
          <cell r="H370">
            <v>241400</v>
          </cell>
          <cell r="I370">
            <v>3835151.0416666674</v>
          </cell>
          <cell r="L370">
            <v>0</v>
          </cell>
          <cell r="N370">
            <v>0</v>
          </cell>
          <cell r="O370">
            <v>0</v>
          </cell>
          <cell r="R370">
            <v>142368295.86000001</v>
          </cell>
          <cell r="T370">
            <v>25270.37251515</v>
          </cell>
          <cell r="U370">
            <v>575427.61739449378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37642</v>
          </cell>
          <cell r="B371">
            <v>0</v>
          </cell>
          <cell r="C371">
            <v>1.38E-2</v>
          </cell>
          <cell r="F371">
            <v>1360000000</v>
          </cell>
          <cell r="H371">
            <v>80466.666666666672</v>
          </cell>
          <cell r="I371">
            <v>3915617.708333334</v>
          </cell>
          <cell r="L371">
            <v>0</v>
          </cell>
          <cell r="N371">
            <v>0</v>
          </cell>
          <cell r="O371">
            <v>0</v>
          </cell>
          <cell r="R371">
            <v>142368295.86000001</v>
          </cell>
          <cell r="T371">
            <v>8423.4575050500007</v>
          </cell>
          <cell r="U371">
            <v>583851.07489954378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37643</v>
          </cell>
          <cell r="B372">
            <v>0</v>
          </cell>
          <cell r="C372">
            <v>1.38E-2</v>
          </cell>
          <cell r="E372">
            <v>100000000</v>
          </cell>
          <cell r="F372">
            <v>1260000000</v>
          </cell>
          <cell r="H372">
            <v>80466.666666666672</v>
          </cell>
          <cell r="I372">
            <v>3996084.3750000005</v>
          </cell>
          <cell r="L372">
            <v>0</v>
          </cell>
          <cell r="N372">
            <v>0</v>
          </cell>
          <cell r="O372">
            <v>0</v>
          </cell>
          <cell r="P372">
            <v>5200000</v>
          </cell>
          <cell r="Q372">
            <v>5200000</v>
          </cell>
          <cell r="R372">
            <v>142368295.86000001</v>
          </cell>
          <cell r="T372">
            <v>8423.4575050500007</v>
          </cell>
          <cell r="U372">
            <v>592274.53240459377</v>
          </cell>
          <cell r="AD372">
            <v>0</v>
          </cell>
          <cell r="AF372">
            <v>0</v>
          </cell>
          <cell r="AG372">
            <v>0</v>
          </cell>
          <cell r="AH372">
            <v>5200000</v>
          </cell>
          <cell r="AI372">
            <v>105200000</v>
          </cell>
        </row>
        <row r="373">
          <cell r="A373">
            <v>37644</v>
          </cell>
          <cell r="B373">
            <v>0</v>
          </cell>
          <cell r="C373">
            <v>1.38E-2</v>
          </cell>
          <cell r="F373">
            <v>1260000000</v>
          </cell>
          <cell r="H373">
            <v>74550</v>
          </cell>
          <cell r="I373">
            <v>4070634.3750000005</v>
          </cell>
          <cell r="L373">
            <v>0</v>
          </cell>
          <cell r="N373">
            <v>0</v>
          </cell>
          <cell r="O373">
            <v>0</v>
          </cell>
          <cell r="R373">
            <v>142368295.86000001</v>
          </cell>
          <cell r="T373">
            <v>8423.4575050500007</v>
          </cell>
          <cell r="U373">
            <v>600697.98990964377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37645</v>
          </cell>
          <cell r="B374">
            <v>0</v>
          </cell>
          <cell r="C374">
            <v>1.38E-2</v>
          </cell>
          <cell r="F374">
            <v>1260000000</v>
          </cell>
          <cell r="H374">
            <v>74550</v>
          </cell>
          <cell r="I374">
            <v>4145184.3750000005</v>
          </cell>
          <cell r="L374">
            <v>0</v>
          </cell>
          <cell r="N374">
            <v>0</v>
          </cell>
          <cell r="O374">
            <v>0</v>
          </cell>
          <cell r="R374">
            <v>142368295.86000001</v>
          </cell>
          <cell r="T374">
            <v>8423.4575050500007</v>
          </cell>
          <cell r="U374">
            <v>609121.44741469377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37648</v>
          </cell>
          <cell r="B375">
            <v>0</v>
          </cell>
          <cell r="C375">
            <v>1.38E-2</v>
          </cell>
          <cell r="E375">
            <v>40000000</v>
          </cell>
          <cell r="F375">
            <v>1220000000</v>
          </cell>
          <cell r="H375">
            <v>223650</v>
          </cell>
          <cell r="I375">
            <v>2021133.3333333337</v>
          </cell>
          <cell r="L375">
            <v>0</v>
          </cell>
          <cell r="N375">
            <v>0</v>
          </cell>
          <cell r="O375">
            <v>0</v>
          </cell>
          <cell r="P375">
            <v>132218.51</v>
          </cell>
          <cell r="Q375">
            <v>326499.02</v>
          </cell>
          <cell r="R375">
            <v>142174015.34999999</v>
          </cell>
          <cell r="T375">
            <v>25270.37251515</v>
          </cell>
          <cell r="U375">
            <v>219009.8951313</v>
          </cell>
          <cell r="AD375">
            <v>0</v>
          </cell>
          <cell r="AF375">
            <v>0</v>
          </cell>
          <cell r="AG375">
            <v>0</v>
          </cell>
          <cell r="AH375">
            <v>132218.51</v>
          </cell>
          <cell r="AI375">
            <v>40326499.020000003</v>
          </cell>
        </row>
        <row r="376">
          <cell r="A376">
            <v>37649</v>
          </cell>
          <cell r="B376">
            <v>0</v>
          </cell>
          <cell r="C376">
            <v>1.38E-2</v>
          </cell>
          <cell r="E376">
            <v>90000000</v>
          </cell>
          <cell r="F376">
            <v>1130000000</v>
          </cell>
          <cell r="H376">
            <v>72183.333333333328</v>
          </cell>
          <cell r="I376">
            <v>2093316.666666667</v>
          </cell>
          <cell r="L376">
            <v>0</v>
          </cell>
          <cell r="N376">
            <v>0</v>
          </cell>
          <cell r="O376">
            <v>0</v>
          </cell>
          <cell r="R376">
            <v>142174015.34999999</v>
          </cell>
          <cell r="T376">
            <v>8411.9625748749986</v>
          </cell>
          <cell r="U376">
            <v>227421.85770617501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90000000</v>
          </cell>
        </row>
        <row r="377">
          <cell r="A377">
            <v>37650</v>
          </cell>
          <cell r="B377">
            <v>0</v>
          </cell>
          <cell r="C377">
            <v>1.38E-2</v>
          </cell>
          <cell r="F377">
            <v>1130000000</v>
          </cell>
          <cell r="H377">
            <v>66858.333333333328</v>
          </cell>
          <cell r="I377">
            <v>2160175.0000000005</v>
          </cell>
          <cell r="L377">
            <v>0</v>
          </cell>
          <cell r="N377">
            <v>0</v>
          </cell>
          <cell r="O377">
            <v>0</v>
          </cell>
          <cell r="R377">
            <v>142174015.34999999</v>
          </cell>
          <cell r="T377">
            <v>8411.9625748749986</v>
          </cell>
          <cell r="U377">
            <v>235833.82028105002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37651</v>
          </cell>
          <cell r="B378">
            <v>0</v>
          </cell>
          <cell r="C378">
            <v>1.38E-2</v>
          </cell>
          <cell r="E378">
            <v>30000000</v>
          </cell>
          <cell r="F378">
            <v>1100000000</v>
          </cell>
          <cell r="H378">
            <v>66858.333333333328</v>
          </cell>
          <cell r="I378">
            <v>2227033.333333334</v>
          </cell>
          <cell r="L378">
            <v>0</v>
          </cell>
          <cell r="N378">
            <v>0</v>
          </cell>
          <cell r="O378">
            <v>0</v>
          </cell>
          <cell r="R378">
            <v>142174015.34999999</v>
          </cell>
          <cell r="T378">
            <v>8411.9625748749986</v>
          </cell>
          <cell r="U378">
            <v>244245.78285592503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30000000</v>
          </cell>
        </row>
        <row r="379">
          <cell r="A379">
            <v>37652</v>
          </cell>
          <cell r="B379">
            <v>0</v>
          </cell>
          <cell r="C379">
            <v>1.38E-2</v>
          </cell>
          <cell r="F379">
            <v>1100000000</v>
          </cell>
          <cell r="H379">
            <v>65083.333333333336</v>
          </cell>
          <cell r="I379">
            <v>2292116.6666666674</v>
          </cell>
          <cell r="L379">
            <v>0</v>
          </cell>
          <cell r="N379">
            <v>0</v>
          </cell>
          <cell r="O379">
            <v>0</v>
          </cell>
          <cell r="P379">
            <v>335754.45</v>
          </cell>
          <cell r="Q379">
            <v>335754.45</v>
          </cell>
          <cell r="R379">
            <v>142174015.34999999</v>
          </cell>
          <cell r="T379">
            <v>8411.9625748749986</v>
          </cell>
          <cell r="U379">
            <v>252657.74543080005</v>
          </cell>
          <cell r="AD379">
            <v>0</v>
          </cell>
          <cell r="AF379">
            <v>0</v>
          </cell>
          <cell r="AG379">
            <v>0</v>
          </cell>
          <cell r="AH379">
            <v>335754.45</v>
          </cell>
          <cell r="AI379">
            <v>335754.45</v>
          </cell>
        </row>
        <row r="380">
          <cell r="A380">
            <v>37655</v>
          </cell>
          <cell r="B380">
            <v>2</v>
          </cell>
          <cell r="C380">
            <v>1.34E-2</v>
          </cell>
          <cell r="F380">
            <v>1100000000</v>
          </cell>
          <cell r="H380">
            <v>192805.55555555559</v>
          </cell>
          <cell r="I380">
            <v>2484922.2222222229</v>
          </cell>
          <cell r="L380">
            <v>0</v>
          </cell>
          <cell r="N380">
            <v>0</v>
          </cell>
          <cell r="O380">
            <v>0</v>
          </cell>
          <cell r="R380">
            <v>142174015.34999999</v>
          </cell>
          <cell r="T380">
            <v>24919.945468291669</v>
          </cell>
          <cell r="U380">
            <v>277577.69089909171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37656</v>
          </cell>
          <cell r="B381">
            <v>0</v>
          </cell>
          <cell r="C381">
            <v>1.34E-2</v>
          </cell>
          <cell r="F381">
            <v>1100000000</v>
          </cell>
          <cell r="H381">
            <v>63861.111111111124</v>
          </cell>
          <cell r="I381">
            <v>2548783.333333334</v>
          </cell>
          <cell r="L381">
            <v>0</v>
          </cell>
          <cell r="N381">
            <v>0</v>
          </cell>
          <cell r="O381">
            <v>0</v>
          </cell>
          <cell r="R381">
            <v>142174015.34999999</v>
          </cell>
          <cell r="T381">
            <v>8253.9914467083345</v>
          </cell>
          <cell r="U381">
            <v>285831.68234580004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37657</v>
          </cell>
          <cell r="B382">
            <v>0</v>
          </cell>
          <cell r="C382">
            <v>1.34E-2</v>
          </cell>
          <cell r="F382">
            <v>1100000000</v>
          </cell>
          <cell r="H382">
            <v>63861.111111111124</v>
          </cell>
          <cell r="I382">
            <v>2612644.444444445</v>
          </cell>
          <cell r="L382">
            <v>0</v>
          </cell>
          <cell r="N382">
            <v>0</v>
          </cell>
          <cell r="O382">
            <v>0</v>
          </cell>
          <cell r="R382">
            <v>142174015.34999999</v>
          </cell>
          <cell r="T382">
            <v>8253.9914467083345</v>
          </cell>
          <cell r="U382">
            <v>294085.67379250837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37658</v>
          </cell>
          <cell r="B383">
            <v>0</v>
          </cell>
          <cell r="C383">
            <v>1.34E-2</v>
          </cell>
          <cell r="F383">
            <v>1100000000</v>
          </cell>
          <cell r="H383">
            <v>63861.111111111124</v>
          </cell>
          <cell r="I383">
            <v>2676505.555555556</v>
          </cell>
          <cell r="L383">
            <v>0</v>
          </cell>
          <cell r="N383">
            <v>0</v>
          </cell>
          <cell r="O383">
            <v>0</v>
          </cell>
          <cell r="P383">
            <v>9570000</v>
          </cell>
          <cell r="Q383">
            <v>5229048.26</v>
          </cell>
          <cell r="R383">
            <v>146514967.09</v>
          </cell>
          <cell r="T383">
            <v>8253.9914467083345</v>
          </cell>
          <cell r="U383">
            <v>302339.6652392167</v>
          </cell>
          <cell r="AD383">
            <v>0</v>
          </cell>
          <cell r="AF383">
            <v>0</v>
          </cell>
          <cell r="AG383">
            <v>0</v>
          </cell>
          <cell r="AH383">
            <v>9570000</v>
          </cell>
          <cell r="AI383">
            <v>5229048.26</v>
          </cell>
        </row>
        <row r="384">
          <cell r="A384">
            <v>37659</v>
          </cell>
          <cell r="B384">
            <v>0</v>
          </cell>
          <cell r="C384">
            <v>1.34E-2</v>
          </cell>
          <cell r="F384">
            <v>1100000000</v>
          </cell>
          <cell r="H384">
            <v>63861.111111111124</v>
          </cell>
          <cell r="I384">
            <v>2740366.666666667</v>
          </cell>
          <cell r="L384">
            <v>0</v>
          </cell>
          <cell r="N384">
            <v>0</v>
          </cell>
          <cell r="O384">
            <v>0</v>
          </cell>
          <cell r="R384">
            <v>146514967.09</v>
          </cell>
          <cell r="T384">
            <v>8506.0078116138884</v>
          </cell>
          <cell r="U384">
            <v>310845.67305083061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A385">
            <v>37662</v>
          </cell>
          <cell r="B385">
            <v>0</v>
          </cell>
          <cell r="C385">
            <v>1.34E-2</v>
          </cell>
          <cell r="F385">
            <v>1100000000</v>
          </cell>
          <cell r="H385">
            <v>191583.33333333337</v>
          </cell>
          <cell r="I385">
            <v>2931950.0000000005</v>
          </cell>
          <cell r="L385">
            <v>0</v>
          </cell>
          <cell r="N385">
            <v>0</v>
          </cell>
          <cell r="O385">
            <v>0</v>
          </cell>
          <cell r="R385">
            <v>146514967.09</v>
          </cell>
          <cell r="T385">
            <v>25518.023434841671</v>
          </cell>
          <cell r="U385">
            <v>336363.69648567226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A386">
            <v>37663</v>
          </cell>
          <cell r="B386">
            <v>0</v>
          </cell>
          <cell r="C386">
            <v>1.34E-2</v>
          </cell>
          <cell r="F386">
            <v>1100000000</v>
          </cell>
          <cell r="H386">
            <v>63861.111111111124</v>
          </cell>
          <cell r="I386">
            <v>2995811.1111111115</v>
          </cell>
          <cell r="L386">
            <v>0</v>
          </cell>
          <cell r="N386">
            <v>0</v>
          </cell>
          <cell r="O386">
            <v>0</v>
          </cell>
          <cell r="R386">
            <v>146514967.09</v>
          </cell>
          <cell r="T386">
            <v>8506.0078116138884</v>
          </cell>
          <cell r="U386">
            <v>344869.70429728617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A387">
            <v>37664</v>
          </cell>
          <cell r="B387">
            <v>0</v>
          </cell>
          <cell r="C387">
            <v>1.34E-2</v>
          </cell>
          <cell r="F387">
            <v>1100000000</v>
          </cell>
          <cell r="H387">
            <v>63861.111111111124</v>
          </cell>
          <cell r="I387">
            <v>3059672.2222222225</v>
          </cell>
          <cell r="L387">
            <v>0</v>
          </cell>
          <cell r="N387">
            <v>0</v>
          </cell>
          <cell r="O387">
            <v>0</v>
          </cell>
          <cell r="R387">
            <v>146514967.09</v>
          </cell>
          <cell r="T387">
            <v>8506.0078116138884</v>
          </cell>
          <cell r="U387">
            <v>353375.71210890007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A388">
            <v>37665</v>
          </cell>
          <cell r="B388">
            <v>0</v>
          </cell>
          <cell r="C388">
            <v>1.34E-2</v>
          </cell>
          <cell r="F388">
            <v>1100000000</v>
          </cell>
          <cell r="H388">
            <v>63861.111111111124</v>
          </cell>
          <cell r="I388">
            <v>3123533.3333333335</v>
          </cell>
          <cell r="L388">
            <v>0</v>
          </cell>
          <cell r="N388">
            <v>0</v>
          </cell>
          <cell r="O388">
            <v>0</v>
          </cell>
          <cell r="R388">
            <v>146514967.09</v>
          </cell>
          <cell r="T388">
            <v>8506.0078116138884</v>
          </cell>
          <cell r="U388">
            <v>361881.71992051398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37666</v>
          </cell>
          <cell r="B389">
            <v>0</v>
          </cell>
          <cell r="C389">
            <v>1.34E-2</v>
          </cell>
          <cell r="F389">
            <v>1100000000</v>
          </cell>
          <cell r="H389">
            <v>63861.111111111124</v>
          </cell>
          <cell r="I389">
            <v>3187394.4444444445</v>
          </cell>
          <cell r="L389">
            <v>0</v>
          </cell>
          <cell r="N389">
            <v>0</v>
          </cell>
          <cell r="O389">
            <v>0</v>
          </cell>
          <cell r="R389">
            <v>146514967.09</v>
          </cell>
          <cell r="T389">
            <v>8506.0078116138884</v>
          </cell>
          <cell r="U389">
            <v>370387.72773212788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37669</v>
          </cell>
          <cell r="B390">
            <v>0</v>
          </cell>
          <cell r="C390">
            <v>1.34E-2</v>
          </cell>
          <cell r="F390">
            <v>1100000000</v>
          </cell>
          <cell r="H390">
            <v>191583.33333333337</v>
          </cell>
          <cell r="I390">
            <v>3378977.777777778</v>
          </cell>
          <cell r="L390">
            <v>0</v>
          </cell>
          <cell r="N390">
            <v>0</v>
          </cell>
          <cell r="O390">
            <v>0</v>
          </cell>
          <cell r="R390">
            <v>146514967.09</v>
          </cell>
          <cell r="T390">
            <v>25518.023434841671</v>
          </cell>
          <cell r="U390">
            <v>395905.75116696954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37670</v>
          </cell>
          <cell r="B391">
            <v>0</v>
          </cell>
          <cell r="C391">
            <v>1.34E-2</v>
          </cell>
          <cell r="F391">
            <v>1100000000</v>
          </cell>
          <cell r="H391">
            <v>63861.111111111124</v>
          </cell>
          <cell r="I391">
            <v>3442838.888888889</v>
          </cell>
          <cell r="L391">
            <v>0</v>
          </cell>
          <cell r="N391">
            <v>0</v>
          </cell>
          <cell r="O391">
            <v>0</v>
          </cell>
          <cell r="R391">
            <v>146514967.09</v>
          </cell>
          <cell r="T391">
            <v>8506.0078116138884</v>
          </cell>
          <cell r="U391">
            <v>404411.75897858344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37671</v>
          </cell>
          <cell r="B392">
            <v>0</v>
          </cell>
          <cell r="C392">
            <v>1.34E-2</v>
          </cell>
          <cell r="F392">
            <v>1100000000</v>
          </cell>
          <cell r="H392">
            <v>63861.111111111124</v>
          </cell>
          <cell r="I392">
            <v>3506700</v>
          </cell>
          <cell r="L392">
            <v>0</v>
          </cell>
          <cell r="N392">
            <v>0</v>
          </cell>
          <cell r="O392">
            <v>0</v>
          </cell>
          <cell r="R392">
            <v>146514967.09</v>
          </cell>
          <cell r="T392">
            <v>8506.0078116138884</v>
          </cell>
          <cell r="U392">
            <v>412917.76679019735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A393">
            <v>37672</v>
          </cell>
          <cell r="B393">
            <v>0</v>
          </cell>
          <cell r="C393">
            <v>1.34E-2</v>
          </cell>
          <cell r="E393">
            <v>100000000</v>
          </cell>
          <cell r="F393">
            <v>1000000000</v>
          </cell>
          <cell r="H393">
            <v>63861.111111111124</v>
          </cell>
          <cell r="I393">
            <v>3570561.111111111</v>
          </cell>
          <cell r="L393">
            <v>0</v>
          </cell>
          <cell r="N393">
            <v>0</v>
          </cell>
          <cell r="O393">
            <v>0</v>
          </cell>
          <cell r="R393">
            <v>146514967.09</v>
          </cell>
          <cell r="T393">
            <v>8506.0078116138884</v>
          </cell>
          <cell r="U393">
            <v>421423.77460181125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100000000</v>
          </cell>
        </row>
        <row r="394">
          <cell r="A394">
            <v>37673</v>
          </cell>
          <cell r="B394">
            <v>0</v>
          </cell>
          <cell r="C394">
            <v>1.34E-2</v>
          </cell>
          <cell r="F394">
            <v>1000000000</v>
          </cell>
          <cell r="H394">
            <v>58055.555555555569</v>
          </cell>
          <cell r="I394">
            <v>3628616.6666666665</v>
          </cell>
          <cell r="L394">
            <v>0</v>
          </cell>
          <cell r="N394">
            <v>0</v>
          </cell>
          <cell r="O394">
            <v>0</v>
          </cell>
          <cell r="R394">
            <v>146514967.09</v>
          </cell>
          <cell r="T394">
            <v>8506.0078116138884</v>
          </cell>
          <cell r="U394">
            <v>429929.78241342516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37676</v>
          </cell>
          <cell r="B395">
            <v>0</v>
          </cell>
          <cell r="C395">
            <v>1.34E-2</v>
          </cell>
          <cell r="E395">
            <v>30000000</v>
          </cell>
          <cell r="F395">
            <v>970000000</v>
          </cell>
          <cell r="H395">
            <v>174166.66666666672</v>
          </cell>
          <cell r="I395">
            <v>3802783.333333333</v>
          </cell>
          <cell r="L395">
            <v>0</v>
          </cell>
          <cell r="N395">
            <v>0</v>
          </cell>
          <cell r="O395">
            <v>0</v>
          </cell>
          <cell r="R395">
            <v>146514967.09</v>
          </cell>
          <cell r="T395">
            <v>25518.023434841671</v>
          </cell>
          <cell r="U395">
            <v>455447.80584826681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30000000</v>
          </cell>
        </row>
        <row r="396">
          <cell r="A396">
            <v>37677</v>
          </cell>
          <cell r="B396">
            <v>0</v>
          </cell>
          <cell r="C396">
            <v>1.34E-2</v>
          </cell>
          <cell r="F396">
            <v>970000000</v>
          </cell>
          <cell r="H396">
            <v>56313.888888888891</v>
          </cell>
          <cell r="I396">
            <v>1502712.0370370373</v>
          </cell>
          <cell r="L396">
            <v>0</v>
          </cell>
          <cell r="N396">
            <v>0</v>
          </cell>
          <cell r="O396">
            <v>0</v>
          </cell>
          <cell r="P396">
            <v>181218.76</v>
          </cell>
          <cell r="Q396">
            <v>478047.89</v>
          </cell>
          <cell r="R396">
            <v>146218137.96000001</v>
          </cell>
          <cell r="T396">
            <v>8506.0078116138884</v>
          </cell>
          <cell r="U396">
            <v>202989.41973964998</v>
          </cell>
          <cell r="AD396">
            <v>0</v>
          </cell>
          <cell r="AF396">
            <v>0</v>
          </cell>
          <cell r="AG396">
            <v>0</v>
          </cell>
          <cell r="AH396">
            <v>181218.76</v>
          </cell>
          <cell r="AI396">
            <v>478047.89</v>
          </cell>
        </row>
        <row r="397">
          <cell r="A397">
            <v>37678</v>
          </cell>
          <cell r="B397">
            <v>0</v>
          </cell>
          <cell r="C397">
            <v>1.34E-2</v>
          </cell>
          <cell r="E397">
            <v>100000000</v>
          </cell>
          <cell r="F397">
            <v>870000000</v>
          </cell>
          <cell r="H397">
            <v>56313.888888888891</v>
          </cell>
          <cell r="I397">
            <v>1559025.9259259263</v>
          </cell>
          <cell r="L397">
            <v>0</v>
          </cell>
          <cell r="N397">
            <v>0</v>
          </cell>
          <cell r="O397">
            <v>0</v>
          </cell>
          <cell r="Q397">
            <v>250000</v>
          </cell>
          <cell r="R397">
            <v>145968137.96000001</v>
          </cell>
          <cell r="T397">
            <v>8488.7752315666676</v>
          </cell>
          <cell r="U397">
            <v>211478.19497121664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100250000</v>
          </cell>
        </row>
        <row r="398">
          <cell r="A398">
            <v>37679</v>
          </cell>
          <cell r="B398">
            <v>0</v>
          </cell>
          <cell r="C398">
            <v>1.34E-2</v>
          </cell>
          <cell r="F398">
            <v>870000000</v>
          </cell>
          <cell r="H398">
            <v>50508.333333333336</v>
          </cell>
          <cell r="I398">
            <v>1609534.2592592596</v>
          </cell>
          <cell r="L398">
            <v>0</v>
          </cell>
          <cell r="N398">
            <v>0</v>
          </cell>
          <cell r="O398">
            <v>0</v>
          </cell>
          <cell r="P398">
            <v>40000</v>
          </cell>
          <cell r="R398">
            <v>146008137.96000001</v>
          </cell>
          <cell r="T398">
            <v>8474.2613426777789</v>
          </cell>
          <cell r="U398">
            <v>219952.45631389442</v>
          </cell>
          <cell r="AD398">
            <v>0</v>
          </cell>
          <cell r="AF398">
            <v>0</v>
          </cell>
          <cell r="AG398">
            <v>0</v>
          </cell>
          <cell r="AH398">
            <v>40000</v>
          </cell>
          <cell r="AI398">
            <v>0</v>
          </cell>
        </row>
        <row r="399">
          <cell r="A399">
            <v>37680</v>
          </cell>
          <cell r="B399">
            <v>0</v>
          </cell>
          <cell r="C399">
            <v>1.34E-2</v>
          </cell>
          <cell r="F399">
            <v>870000000</v>
          </cell>
          <cell r="H399">
            <v>50508.333333333336</v>
          </cell>
          <cell r="I399">
            <v>1660042.5925925928</v>
          </cell>
          <cell r="L399">
            <v>0</v>
          </cell>
          <cell r="N399">
            <v>0</v>
          </cell>
          <cell r="O399">
            <v>0</v>
          </cell>
          <cell r="R399">
            <v>146008137.96000001</v>
          </cell>
          <cell r="T399">
            <v>8476.5835649000019</v>
          </cell>
          <cell r="U399">
            <v>228429.03987879443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37683</v>
          </cell>
          <cell r="B400">
            <v>2</v>
          </cell>
          <cell r="C400">
            <v>1.3375E-2</v>
          </cell>
          <cell r="D400">
            <v>100000000</v>
          </cell>
          <cell r="F400">
            <v>970000000</v>
          </cell>
          <cell r="H400">
            <v>151404.16666666666</v>
          </cell>
          <cell r="I400">
            <v>1811446.7592592596</v>
          </cell>
          <cell r="L400">
            <v>0</v>
          </cell>
          <cell r="N400">
            <v>0</v>
          </cell>
          <cell r="O400">
            <v>0</v>
          </cell>
          <cell r="P400">
            <v>210000</v>
          </cell>
          <cell r="R400">
            <v>146218137.96000001</v>
          </cell>
          <cell r="T400">
            <v>25409.47178665</v>
          </cell>
          <cell r="U400">
            <v>253838.51166544441</v>
          </cell>
          <cell r="AD400">
            <v>0</v>
          </cell>
          <cell r="AF400">
            <v>0</v>
          </cell>
          <cell r="AG400">
            <v>0</v>
          </cell>
          <cell r="AH400">
            <v>100210000</v>
          </cell>
          <cell r="AI400">
            <v>0</v>
          </cell>
        </row>
        <row r="401">
          <cell r="A401">
            <v>37684</v>
          </cell>
          <cell r="B401">
            <v>0</v>
          </cell>
          <cell r="C401">
            <v>1.3375E-2</v>
          </cell>
          <cell r="F401">
            <v>970000000</v>
          </cell>
          <cell r="H401">
            <v>56246.527777777766</v>
          </cell>
          <cell r="I401">
            <v>1867693.2870370373</v>
          </cell>
          <cell r="L401">
            <v>0</v>
          </cell>
          <cell r="N401">
            <v>0</v>
          </cell>
          <cell r="O401">
            <v>0</v>
          </cell>
          <cell r="R401">
            <v>146218137.96000001</v>
          </cell>
          <cell r="T401">
            <v>8478.6211942083337</v>
          </cell>
          <cell r="U401">
            <v>262317.13285965275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37685</v>
          </cell>
          <cell r="B402">
            <v>0</v>
          </cell>
          <cell r="C402">
            <v>1.3375E-2</v>
          </cell>
          <cell r="E402">
            <v>100000000</v>
          </cell>
          <cell r="F402">
            <v>870000000</v>
          </cell>
          <cell r="H402">
            <v>56246.527777777766</v>
          </cell>
          <cell r="I402">
            <v>1923939.8148148151</v>
          </cell>
          <cell r="L402">
            <v>0</v>
          </cell>
          <cell r="N402">
            <v>0</v>
          </cell>
          <cell r="O402">
            <v>0</v>
          </cell>
          <cell r="R402">
            <v>146218137.96000001</v>
          </cell>
          <cell r="T402">
            <v>8478.6211942083337</v>
          </cell>
          <cell r="U402">
            <v>270795.75405386108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100000000</v>
          </cell>
        </row>
        <row r="403">
          <cell r="A403">
            <v>37686</v>
          </cell>
          <cell r="B403">
            <v>0</v>
          </cell>
          <cell r="C403">
            <v>1.3375E-2</v>
          </cell>
          <cell r="F403">
            <v>870000000</v>
          </cell>
          <cell r="H403">
            <v>50447.916666666657</v>
          </cell>
          <cell r="I403">
            <v>1974387.7314814818</v>
          </cell>
          <cell r="L403">
            <v>0</v>
          </cell>
          <cell r="N403">
            <v>0</v>
          </cell>
          <cell r="O403">
            <v>0</v>
          </cell>
          <cell r="R403">
            <v>146218137.96000001</v>
          </cell>
          <cell r="T403">
            <v>8478.6211942083337</v>
          </cell>
          <cell r="U403">
            <v>279274.37524806941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37687</v>
          </cell>
          <cell r="B404">
            <v>0</v>
          </cell>
          <cell r="C404">
            <v>1.3375E-2</v>
          </cell>
          <cell r="F404">
            <v>870000000</v>
          </cell>
          <cell r="H404">
            <v>50447.916666666657</v>
          </cell>
          <cell r="I404">
            <v>2024835.6481481486</v>
          </cell>
          <cell r="L404">
            <v>0</v>
          </cell>
          <cell r="N404">
            <v>0</v>
          </cell>
          <cell r="O404">
            <v>0</v>
          </cell>
          <cell r="R404">
            <v>146218137.96000001</v>
          </cell>
          <cell r="T404">
            <v>8478.6211942083337</v>
          </cell>
          <cell r="U404">
            <v>287752.99644227774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37690</v>
          </cell>
          <cell r="B405">
            <v>0</v>
          </cell>
          <cell r="C405">
            <v>1.3375E-2</v>
          </cell>
          <cell r="F405">
            <v>870000000</v>
          </cell>
          <cell r="H405">
            <v>151343.74999999997</v>
          </cell>
          <cell r="I405">
            <v>2176179.3981481483</v>
          </cell>
          <cell r="L405">
            <v>0</v>
          </cell>
          <cell r="N405">
            <v>0</v>
          </cell>
          <cell r="O405">
            <v>0</v>
          </cell>
          <cell r="R405">
            <v>146218137.96000001</v>
          </cell>
          <cell r="T405">
            <v>25435.863582625003</v>
          </cell>
          <cell r="U405">
            <v>313188.86002490274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37691</v>
          </cell>
          <cell r="B406">
            <v>0</v>
          </cell>
          <cell r="C406">
            <v>1.3375E-2</v>
          </cell>
          <cell r="D406">
            <v>50000000</v>
          </cell>
          <cell r="F406">
            <v>920000000</v>
          </cell>
          <cell r="H406">
            <v>50447.916666666657</v>
          </cell>
          <cell r="I406">
            <v>2226627.3148148148</v>
          </cell>
          <cell r="L406">
            <v>0</v>
          </cell>
          <cell r="N406">
            <v>0</v>
          </cell>
          <cell r="O406">
            <v>0</v>
          </cell>
          <cell r="R406">
            <v>146218137.96000001</v>
          </cell>
          <cell r="T406">
            <v>8478.6211942083337</v>
          </cell>
          <cell r="U406">
            <v>321667.48121911107</v>
          </cell>
          <cell r="AD406">
            <v>0</v>
          </cell>
          <cell r="AF406">
            <v>0</v>
          </cell>
          <cell r="AG406">
            <v>0</v>
          </cell>
          <cell r="AH406">
            <v>50000000</v>
          </cell>
          <cell r="AI406">
            <v>0</v>
          </cell>
        </row>
        <row r="407">
          <cell r="A407">
            <v>37692</v>
          </cell>
          <cell r="B407">
            <v>0</v>
          </cell>
          <cell r="C407">
            <v>1.3375E-2</v>
          </cell>
          <cell r="F407">
            <v>920000000</v>
          </cell>
          <cell r="H407">
            <v>53347.222222222212</v>
          </cell>
          <cell r="I407">
            <v>2279974.5370370368</v>
          </cell>
          <cell r="L407">
            <v>0</v>
          </cell>
          <cell r="N407">
            <v>0</v>
          </cell>
          <cell r="O407">
            <v>0</v>
          </cell>
          <cell r="R407">
            <v>146218137.96000001</v>
          </cell>
          <cell r="T407">
            <v>8478.6211942083337</v>
          </cell>
          <cell r="U407">
            <v>330146.1024133194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37693</v>
          </cell>
          <cell r="B408">
            <v>0</v>
          </cell>
          <cell r="C408">
            <v>1.3375E-2</v>
          </cell>
          <cell r="D408">
            <v>70000000</v>
          </cell>
          <cell r="F408">
            <v>990000000</v>
          </cell>
          <cell r="H408">
            <v>53347.222222222212</v>
          </cell>
          <cell r="I408">
            <v>2333321.7592592589</v>
          </cell>
          <cell r="L408">
            <v>0</v>
          </cell>
          <cell r="N408">
            <v>0</v>
          </cell>
          <cell r="O408">
            <v>0</v>
          </cell>
          <cell r="R408">
            <v>146218137.96000001</v>
          </cell>
          <cell r="T408">
            <v>8478.6211942083337</v>
          </cell>
          <cell r="U408">
            <v>338624.72360752773</v>
          </cell>
          <cell r="AD408">
            <v>0</v>
          </cell>
          <cell r="AF408">
            <v>0</v>
          </cell>
          <cell r="AG408">
            <v>0</v>
          </cell>
          <cell r="AH408">
            <v>70000000</v>
          </cell>
          <cell r="AI408">
            <v>0</v>
          </cell>
        </row>
        <row r="409">
          <cell r="A409">
            <v>37694</v>
          </cell>
          <cell r="B409">
            <v>0</v>
          </cell>
          <cell r="C409">
            <v>1.3375E-2</v>
          </cell>
          <cell r="F409">
            <v>990000000</v>
          </cell>
          <cell r="H409">
            <v>57406.249999999993</v>
          </cell>
          <cell r="I409">
            <v>2390728.0092592589</v>
          </cell>
          <cell r="L409">
            <v>0</v>
          </cell>
          <cell r="N409">
            <v>0</v>
          </cell>
          <cell r="O409">
            <v>0</v>
          </cell>
          <cell r="R409">
            <v>146218137.96000001</v>
          </cell>
          <cell r="T409">
            <v>8478.6211942083337</v>
          </cell>
          <cell r="U409">
            <v>347103.34480173606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37697</v>
          </cell>
          <cell r="B410">
            <v>0</v>
          </cell>
          <cell r="C410">
            <v>1.3375E-2</v>
          </cell>
          <cell r="F410">
            <v>990000000</v>
          </cell>
          <cell r="H410">
            <v>172218.74999999997</v>
          </cell>
          <cell r="I410">
            <v>2562946.7592592589</v>
          </cell>
          <cell r="L410">
            <v>0</v>
          </cell>
          <cell r="N410">
            <v>0</v>
          </cell>
          <cell r="O410">
            <v>0</v>
          </cell>
          <cell r="R410">
            <v>146218137.96000001</v>
          </cell>
          <cell r="T410">
            <v>25435.863582625003</v>
          </cell>
          <cell r="U410">
            <v>372539.20838436106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37698</v>
          </cell>
          <cell r="B411">
            <v>0</v>
          </cell>
          <cell r="C411">
            <v>1.3375E-2</v>
          </cell>
          <cell r="F411">
            <v>990000000</v>
          </cell>
          <cell r="H411">
            <v>57406.249999999993</v>
          </cell>
          <cell r="I411">
            <v>2620353.0092592589</v>
          </cell>
          <cell r="L411">
            <v>0</v>
          </cell>
          <cell r="N411">
            <v>0</v>
          </cell>
          <cell r="O411">
            <v>0</v>
          </cell>
          <cell r="P411">
            <v>32639568.800000001</v>
          </cell>
          <cell r="Q411">
            <v>250000</v>
          </cell>
          <cell r="R411">
            <v>178607706.76000002</v>
          </cell>
          <cell r="T411">
            <v>8478.6211942083337</v>
          </cell>
          <cell r="U411">
            <v>381017.82957856939</v>
          </cell>
          <cell r="AD411">
            <v>0</v>
          </cell>
          <cell r="AF411">
            <v>0</v>
          </cell>
          <cell r="AG411">
            <v>0</v>
          </cell>
          <cell r="AH411">
            <v>32639568.800000001</v>
          </cell>
          <cell r="AI411">
            <v>250000</v>
          </cell>
        </row>
        <row r="412">
          <cell r="A412">
            <v>37699</v>
          </cell>
          <cell r="B412">
            <v>0</v>
          </cell>
          <cell r="C412">
            <v>1.3375E-2</v>
          </cell>
          <cell r="E412">
            <v>150000000</v>
          </cell>
          <cell r="F412">
            <v>840000000</v>
          </cell>
          <cell r="H412">
            <v>57406.249999999993</v>
          </cell>
          <cell r="I412">
            <v>2677759.2592592589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R412">
            <v>178607706.76000002</v>
          </cell>
          <cell r="T412">
            <v>10356.76632948611</v>
          </cell>
          <cell r="U412">
            <v>391374.59590805549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150000000</v>
          </cell>
        </row>
        <row r="413">
          <cell r="A413">
            <v>37700</v>
          </cell>
          <cell r="B413">
            <v>0</v>
          </cell>
          <cell r="C413">
            <v>1.3375E-2</v>
          </cell>
          <cell r="F413">
            <v>840000000</v>
          </cell>
          <cell r="H413">
            <v>48708.333333333321</v>
          </cell>
          <cell r="I413">
            <v>2726467.5925925924</v>
          </cell>
          <cell r="L413">
            <v>0</v>
          </cell>
          <cell r="N413">
            <v>0</v>
          </cell>
          <cell r="O413">
            <v>0</v>
          </cell>
          <cell r="R413">
            <v>178607706.76000002</v>
          </cell>
          <cell r="T413">
            <v>10356.76632948611</v>
          </cell>
          <cell r="U413">
            <v>401731.36223754159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37701</v>
          </cell>
          <cell r="B414">
            <v>0</v>
          </cell>
          <cell r="C414">
            <v>1.3375E-2</v>
          </cell>
          <cell r="F414">
            <v>840000000</v>
          </cell>
          <cell r="H414">
            <v>48708.333333333321</v>
          </cell>
          <cell r="I414">
            <v>2775175.9259259258</v>
          </cell>
          <cell r="L414">
            <v>0</v>
          </cell>
          <cell r="N414">
            <v>0</v>
          </cell>
          <cell r="O414">
            <v>0</v>
          </cell>
          <cell r="R414">
            <v>178607706.76000002</v>
          </cell>
          <cell r="T414">
            <v>10356.76632948611</v>
          </cell>
          <cell r="U414">
            <v>412088.12856702768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37704</v>
          </cell>
          <cell r="B415">
            <v>0</v>
          </cell>
          <cell r="C415">
            <v>1.3375E-2</v>
          </cell>
          <cell r="F415">
            <v>840000000</v>
          </cell>
          <cell r="H415">
            <v>146124.99999999997</v>
          </cell>
          <cell r="I415">
            <v>2921300.9259259258</v>
          </cell>
          <cell r="L415">
            <v>0</v>
          </cell>
          <cell r="N415">
            <v>0</v>
          </cell>
          <cell r="O415">
            <v>0</v>
          </cell>
          <cell r="R415">
            <v>178607706.76000002</v>
          </cell>
          <cell r="T415">
            <v>31070.298988458333</v>
          </cell>
          <cell r="U415">
            <v>443158.42755548604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A416">
            <v>37705</v>
          </cell>
          <cell r="B416">
            <v>0</v>
          </cell>
          <cell r="C416">
            <v>1.3375E-2</v>
          </cell>
          <cell r="F416">
            <v>840000000</v>
          </cell>
          <cell r="H416">
            <v>48708.333333333321</v>
          </cell>
          <cell r="I416">
            <v>1259498.6111111108</v>
          </cell>
          <cell r="L416">
            <v>0</v>
          </cell>
          <cell r="N416">
            <v>0</v>
          </cell>
          <cell r="O416">
            <v>0</v>
          </cell>
          <cell r="P416">
            <v>341678.37</v>
          </cell>
          <cell r="Q416">
            <v>457719.75</v>
          </cell>
          <cell r="R416">
            <v>178491665.38000003</v>
          </cell>
          <cell r="T416">
            <v>10356.76632948611</v>
          </cell>
          <cell r="U416">
            <v>216616.33007729438</v>
          </cell>
          <cell r="AD416">
            <v>0</v>
          </cell>
          <cell r="AF416">
            <v>0</v>
          </cell>
          <cell r="AG416">
            <v>0</v>
          </cell>
          <cell r="AH416">
            <v>341678.37</v>
          </cell>
          <cell r="AI416">
            <v>457719.75</v>
          </cell>
        </row>
        <row r="417">
          <cell r="A417">
            <v>37706</v>
          </cell>
          <cell r="B417">
            <v>0</v>
          </cell>
          <cell r="C417">
            <v>1.3375E-2</v>
          </cell>
          <cell r="D417">
            <v>100000000</v>
          </cell>
          <cell r="F417">
            <v>940000000</v>
          </cell>
          <cell r="H417">
            <v>48708.333333333321</v>
          </cell>
          <cell r="I417">
            <v>1308206.944444444</v>
          </cell>
          <cell r="L417">
            <v>0</v>
          </cell>
          <cell r="N417">
            <v>0</v>
          </cell>
          <cell r="O417">
            <v>0</v>
          </cell>
          <cell r="R417">
            <v>178491665.38000003</v>
          </cell>
          <cell r="T417">
            <v>10350.037541131944</v>
          </cell>
          <cell r="U417">
            <v>226966.36761842633</v>
          </cell>
          <cell r="AD417">
            <v>0</v>
          </cell>
          <cell r="AF417">
            <v>0</v>
          </cell>
          <cell r="AG417">
            <v>0</v>
          </cell>
          <cell r="AH417">
            <v>100000000</v>
          </cell>
          <cell r="AI417">
            <v>0</v>
          </cell>
        </row>
        <row r="418">
          <cell r="A418">
            <v>37707</v>
          </cell>
          <cell r="B418">
            <v>0</v>
          </cell>
          <cell r="C418">
            <v>1.3375E-2</v>
          </cell>
          <cell r="D418">
            <v>50000000</v>
          </cell>
          <cell r="F418">
            <v>990000000</v>
          </cell>
          <cell r="H418">
            <v>54506.944444444431</v>
          </cell>
          <cell r="I418">
            <v>1362713.8888888885</v>
          </cell>
          <cell r="L418">
            <v>0</v>
          </cell>
          <cell r="N418">
            <v>0</v>
          </cell>
          <cell r="O418">
            <v>0</v>
          </cell>
          <cell r="R418">
            <v>178491665.38000003</v>
          </cell>
          <cell r="T418">
            <v>10350.037541131944</v>
          </cell>
          <cell r="U418">
            <v>237316.40515955829</v>
          </cell>
          <cell r="AD418">
            <v>0</v>
          </cell>
          <cell r="AF418">
            <v>0</v>
          </cell>
          <cell r="AG418">
            <v>0</v>
          </cell>
          <cell r="AH418">
            <v>50000000</v>
          </cell>
          <cell r="AI418">
            <v>0</v>
          </cell>
        </row>
        <row r="419">
          <cell r="A419">
            <v>37708</v>
          </cell>
          <cell r="B419">
            <v>0</v>
          </cell>
          <cell r="C419">
            <v>1.3375E-2</v>
          </cell>
          <cell r="D419">
            <v>45000000</v>
          </cell>
          <cell r="F419">
            <v>1035000000</v>
          </cell>
          <cell r="H419">
            <v>57406.249999999993</v>
          </cell>
          <cell r="I419">
            <v>1420120.1388888885</v>
          </cell>
          <cell r="L419">
            <v>0</v>
          </cell>
          <cell r="N419">
            <v>0</v>
          </cell>
          <cell r="O419">
            <v>0</v>
          </cell>
          <cell r="P419">
            <v>147262167.13999999</v>
          </cell>
          <cell r="R419">
            <v>325753832.51999998</v>
          </cell>
          <cell r="T419">
            <v>10350.037541131944</v>
          </cell>
          <cell r="U419">
            <v>247666.44270069024</v>
          </cell>
          <cell r="AD419">
            <v>0</v>
          </cell>
          <cell r="AF419">
            <v>0</v>
          </cell>
          <cell r="AG419">
            <v>0</v>
          </cell>
          <cell r="AH419">
            <v>192262167.13999999</v>
          </cell>
          <cell r="AI419">
            <v>0</v>
          </cell>
        </row>
        <row r="420">
          <cell r="A420">
            <v>37711</v>
          </cell>
          <cell r="B420">
            <v>0</v>
          </cell>
          <cell r="C420">
            <v>1.3375E-2</v>
          </cell>
          <cell r="D420">
            <v>305000000</v>
          </cell>
          <cell r="F420">
            <v>1340000000</v>
          </cell>
          <cell r="H420">
            <v>180046.87499999997</v>
          </cell>
          <cell r="I420">
            <v>1600167.0138888885</v>
          </cell>
          <cell r="L420">
            <v>0</v>
          </cell>
          <cell r="N420">
            <v>0</v>
          </cell>
          <cell r="O420">
            <v>0</v>
          </cell>
          <cell r="P420">
            <v>19712755.23</v>
          </cell>
          <cell r="Q420">
            <v>33332616.800000001</v>
          </cell>
          <cell r="R420">
            <v>312133970.94999999</v>
          </cell>
          <cell r="T420">
            <v>56667.593782124997</v>
          </cell>
          <cell r="U420">
            <v>304334.03648281522</v>
          </cell>
          <cell r="AD420">
            <v>0</v>
          </cell>
          <cell r="AF420">
            <v>0</v>
          </cell>
          <cell r="AG420">
            <v>0</v>
          </cell>
          <cell r="AH420">
            <v>324712755.23000002</v>
          </cell>
          <cell r="AI420">
            <v>33332616.800000001</v>
          </cell>
        </row>
        <row r="421">
          <cell r="A421">
            <v>37712</v>
          </cell>
          <cell r="B421">
            <v>0</v>
          </cell>
          <cell r="C421">
            <v>1.2999999999999999E-2</v>
          </cell>
          <cell r="F421">
            <v>1340000000</v>
          </cell>
          <cell r="H421">
            <v>77701.388888888876</v>
          </cell>
          <cell r="I421">
            <v>1677868.4027777775</v>
          </cell>
          <cell r="L421">
            <v>0</v>
          </cell>
          <cell r="N421">
            <v>0</v>
          </cell>
          <cell r="O421">
            <v>0</v>
          </cell>
          <cell r="P421">
            <v>31267616.800000001</v>
          </cell>
          <cell r="Q421">
            <v>494526</v>
          </cell>
          <cell r="R421">
            <v>342907061.75</v>
          </cell>
          <cell r="T421">
            <v>18099.435121059025</v>
          </cell>
          <cell r="U421">
            <v>322433.47160387423</v>
          </cell>
          <cell r="AD421">
            <v>0</v>
          </cell>
          <cell r="AF421">
            <v>0</v>
          </cell>
          <cell r="AG421">
            <v>0</v>
          </cell>
          <cell r="AH421">
            <v>31267616.800000001</v>
          </cell>
          <cell r="AI421">
            <v>494526</v>
          </cell>
        </row>
        <row r="422">
          <cell r="A422">
            <v>37713</v>
          </cell>
          <cell r="B422">
            <v>0</v>
          </cell>
          <cell r="C422">
            <v>1.2999999999999999E-2</v>
          </cell>
          <cell r="F422">
            <v>1340000000</v>
          </cell>
          <cell r="H422">
            <v>76305.555555555547</v>
          </cell>
          <cell r="I422">
            <v>1754173.958333333</v>
          </cell>
          <cell r="L422">
            <v>0</v>
          </cell>
          <cell r="N422">
            <v>0</v>
          </cell>
          <cell r="O422">
            <v>0</v>
          </cell>
          <cell r="R422">
            <v>342907061.75</v>
          </cell>
          <cell r="T422">
            <v>19526.652127430552</v>
          </cell>
          <cell r="U422">
            <v>341960.12373130477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37714</v>
          </cell>
          <cell r="B423">
            <v>0</v>
          </cell>
          <cell r="C423">
            <v>1.2999999999999999E-2</v>
          </cell>
          <cell r="F423">
            <v>1340000000</v>
          </cell>
          <cell r="H423">
            <v>76305.555555555547</v>
          </cell>
          <cell r="I423">
            <v>1830479.5138888885</v>
          </cell>
          <cell r="L423">
            <v>0</v>
          </cell>
          <cell r="N423">
            <v>0</v>
          </cell>
          <cell r="O423">
            <v>0</v>
          </cell>
          <cell r="R423">
            <v>342907061.75</v>
          </cell>
          <cell r="T423">
            <v>19526.652127430552</v>
          </cell>
          <cell r="U423">
            <v>361486.77585873532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37715</v>
          </cell>
          <cell r="B424">
            <v>0</v>
          </cell>
          <cell r="C424">
            <v>1.2999999999999999E-2</v>
          </cell>
          <cell r="F424">
            <v>1340000000</v>
          </cell>
          <cell r="H424">
            <v>76305.555555555547</v>
          </cell>
          <cell r="I424">
            <v>1906785.069444444</v>
          </cell>
          <cell r="L424">
            <v>0</v>
          </cell>
          <cell r="N424">
            <v>0</v>
          </cell>
          <cell r="O424">
            <v>0</v>
          </cell>
          <cell r="R424">
            <v>342907061.75</v>
          </cell>
          <cell r="T424">
            <v>19526.652127430552</v>
          </cell>
          <cell r="U424">
            <v>381013.42798616586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37718</v>
          </cell>
          <cell r="B425">
            <v>0</v>
          </cell>
          <cell r="C425">
            <v>1.2999999999999999E-2</v>
          </cell>
          <cell r="F425">
            <v>1340000000</v>
          </cell>
          <cell r="H425">
            <v>228916.66666666663</v>
          </cell>
          <cell r="I425">
            <v>2135701.7361111105</v>
          </cell>
          <cell r="L425">
            <v>0</v>
          </cell>
          <cell r="N425">
            <v>0</v>
          </cell>
          <cell r="O425">
            <v>0</v>
          </cell>
          <cell r="R425">
            <v>342907061.75</v>
          </cell>
          <cell r="T425">
            <v>58579.956382291661</v>
          </cell>
          <cell r="U425">
            <v>439593.38436845754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>
            <v>37719</v>
          </cell>
          <cell r="B426">
            <v>0</v>
          </cell>
          <cell r="C426">
            <v>1.2999999999999999E-2</v>
          </cell>
          <cell r="F426">
            <v>1340000000</v>
          </cell>
          <cell r="H426">
            <v>76305.555555555547</v>
          </cell>
          <cell r="I426">
            <v>2212007.291666666</v>
          </cell>
          <cell r="L426">
            <v>0</v>
          </cell>
          <cell r="N426">
            <v>0</v>
          </cell>
          <cell r="O426">
            <v>0</v>
          </cell>
          <cell r="R426">
            <v>342907061.75</v>
          </cell>
          <cell r="T426">
            <v>19526.652127430552</v>
          </cell>
          <cell r="U426">
            <v>459120.03649588808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37720</v>
          </cell>
          <cell r="B427">
            <v>0</v>
          </cell>
          <cell r="C427">
            <v>1.2999999999999999E-2</v>
          </cell>
          <cell r="D427">
            <v>25000000</v>
          </cell>
          <cell r="F427">
            <v>1365000000</v>
          </cell>
          <cell r="H427">
            <v>76305.555555555547</v>
          </cell>
          <cell r="I427">
            <v>2288312.8472222215</v>
          </cell>
          <cell r="L427">
            <v>0</v>
          </cell>
          <cell r="N427">
            <v>0</v>
          </cell>
          <cell r="O427">
            <v>0</v>
          </cell>
          <cell r="R427">
            <v>342907061.75</v>
          </cell>
          <cell r="T427">
            <v>19526.652127430552</v>
          </cell>
          <cell r="U427">
            <v>478646.68862331862</v>
          </cell>
          <cell r="AD427">
            <v>0</v>
          </cell>
          <cell r="AF427">
            <v>0</v>
          </cell>
          <cell r="AG427">
            <v>0</v>
          </cell>
          <cell r="AH427">
            <v>25000000</v>
          </cell>
          <cell r="AI427">
            <v>0</v>
          </cell>
        </row>
        <row r="428">
          <cell r="A428">
            <v>37721</v>
          </cell>
          <cell r="B428">
            <v>0</v>
          </cell>
          <cell r="C428">
            <v>1.2999999999999999E-2</v>
          </cell>
          <cell r="D428">
            <v>50000000</v>
          </cell>
          <cell r="F428">
            <v>1415000000</v>
          </cell>
          <cell r="H428">
            <v>77729.166666666657</v>
          </cell>
          <cell r="I428">
            <v>2366042.0138888881</v>
          </cell>
          <cell r="L428">
            <v>0</v>
          </cell>
          <cell r="N428">
            <v>0</v>
          </cell>
          <cell r="O428">
            <v>0</v>
          </cell>
          <cell r="R428">
            <v>342907061.75</v>
          </cell>
          <cell r="T428">
            <v>19526.652127430552</v>
          </cell>
          <cell r="U428">
            <v>498173.34075074916</v>
          </cell>
          <cell r="AD428">
            <v>0</v>
          </cell>
          <cell r="AF428">
            <v>0</v>
          </cell>
          <cell r="AG428">
            <v>0</v>
          </cell>
          <cell r="AH428">
            <v>50000000</v>
          </cell>
          <cell r="AI428">
            <v>0</v>
          </cell>
        </row>
        <row r="429">
          <cell r="A429">
            <v>37722</v>
          </cell>
          <cell r="B429">
            <v>0</v>
          </cell>
          <cell r="C429">
            <v>1.2999999999999999E-2</v>
          </cell>
          <cell r="F429">
            <v>1415000000</v>
          </cell>
          <cell r="H429">
            <v>80576.388888888876</v>
          </cell>
          <cell r="I429">
            <v>2446618.4027777771</v>
          </cell>
          <cell r="L429">
            <v>0</v>
          </cell>
          <cell r="N429">
            <v>0</v>
          </cell>
          <cell r="O429">
            <v>0</v>
          </cell>
          <cell r="R429">
            <v>342907061.75</v>
          </cell>
          <cell r="T429">
            <v>19526.652127430552</v>
          </cell>
          <cell r="U429">
            <v>517699.99287817971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37725</v>
          </cell>
          <cell r="B430">
            <v>0</v>
          </cell>
          <cell r="C430">
            <v>1.2999999999999999E-2</v>
          </cell>
          <cell r="F430">
            <v>1415000000</v>
          </cell>
          <cell r="H430">
            <v>241729.16666666663</v>
          </cell>
          <cell r="I430">
            <v>2688347.5694444436</v>
          </cell>
          <cell r="L430">
            <v>0</v>
          </cell>
          <cell r="N430">
            <v>0</v>
          </cell>
          <cell r="O430">
            <v>0</v>
          </cell>
          <cell r="Q430">
            <v>11320000</v>
          </cell>
          <cell r="R430">
            <v>331587061.75</v>
          </cell>
          <cell r="T430">
            <v>58579.956382291661</v>
          </cell>
          <cell r="U430">
            <v>576279.94926047139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11320000</v>
          </cell>
        </row>
        <row r="431">
          <cell r="A431">
            <v>37726</v>
          </cell>
          <cell r="B431">
            <v>0</v>
          </cell>
          <cell r="C431">
            <v>1.2999999999999999E-2</v>
          </cell>
          <cell r="F431">
            <v>1415000000</v>
          </cell>
          <cell r="H431">
            <v>80576.388888888876</v>
          </cell>
          <cell r="I431">
            <v>2768923.9583333326</v>
          </cell>
          <cell r="L431">
            <v>0</v>
          </cell>
          <cell r="N431">
            <v>0</v>
          </cell>
          <cell r="O431">
            <v>0</v>
          </cell>
          <cell r="R431">
            <v>331587061.75</v>
          </cell>
          <cell r="T431">
            <v>18882.041016319443</v>
          </cell>
          <cell r="U431">
            <v>595161.99027679081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37727</v>
          </cell>
          <cell r="B432">
            <v>0</v>
          </cell>
          <cell r="C432">
            <v>1.2999999999999999E-2</v>
          </cell>
          <cell r="F432">
            <v>1415000000</v>
          </cell>
          <cell r="H432">
            <v>80576.388888888876</v>
          </cell>
          <cell r="I432">
            <v>2849500.3472222215</v>
          </cell>
          <cell r="L432">
            <v>0</v>
          </cell>
          <cell r="N432">
            <v>0</v>
          </cell>
          <cell r="O432">
            <v>0</v>
          </cell>
          <cell r="Q432">
            <v>500000</v>
          </cell>
          <cell r="R432">
            <v>331087061.75</v>
          </cell>
          <cell r="T432">
            <v>18882.041016319443</v>
          </cell>
          <cell r="U432">
            <v>614044.03129311022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500000</v>
          </cell>
        </row>
        <row r="433">
          <cell r="A433">
            <v>37728</v>
          </cell>
          <cell r="B433">
            <v>0</v>
          </cell>
          <cell r="C433">
            <v>1.2999999999999999E-2</v>
          </cell>
          <cell r="F433">
            <v>1415000000</v>
          </cell>
          <cell r="H433">
            <v>80576.388888888876</v>
          </cell>
          <cell r="I433">
            <v>2930076.7361111105</v>
          </cell>
          <cell r="L433">
            <v>0</v>
          </cell>
          <cell r="N433">
            <v>0</v>
          </cell>
          <cell r="O433">
            <v>0</v>
          </cell>
          <cell r="R433">
            <v>331087061.75</v>
          </cell>
          <cell r="T433">
            <v>18853.56879409722</v>
          </cell>
          <cell r="U433">
            <v>632897.60008720739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37729</v>
          </cell>
          <cell r="B434">
            <v>0</v>
          </cell>
          <cell r="C434">
            <v>1.2999999999999999E-2</v>
          </cell>
          <cell r="F434">
            <v>1415000000</v>
          </cell>
          <cell r="H434">
            <v>80576.388888888876</v>
          </cell>
          <cell r="I434">
            <v>3010653.1249999995</v>
          </cell>
          <cell r="L434">
            <v>0</v>
          </cell>
          <cell r="N434">
            <v>0</v>
          </cell>
          <cell r="O434">
            <v>0</v>
          </cell>
          <cell r="R434">
            <v>331087061.75</v>
          </cell>
          <cell r="T434">
            <v>18853.56879409722</v>
          </cell>
          <cell r="U434">
            <v>651751.16888130456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37732</v>
          </cell>
          <cell r="B435">
            <v>0</v>
          </cell>
          <cell r="C435">
            <v>1.2999999999999999E-2</v>
          </cell>
          <cell r="F435">
            <v>1415000000</v>
          </cell>
          <cell r="H435">
            <v>241729.16666666663</v>
          </cell>
          <cell r="I435">
            <v>3252382.291666666</v>
          </cell>
          <cell r="L435">
            <v>0</v>
          </cell>
          <cell r="N435">
            <v>0</v>
          </cell>
          <cell r="O435">
            <v>0</v>
          </cell>
          <cell r="R435">
            <v>331087061.75</v>
          </cell>
          <cell r="T435">
            <v>56560.706382291661</v>
          </cell>
          <cell r="U435">
            <v>708311.87526359619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A436">
            <v>37733</v>
          </cell>
          <cell r="B436">
            <v>0</v>
          </cell>
          <cell r="C436">
            <v>1.2999999999999999E-2</v>
          </cell>
          <cell r="F436">
            <v>1415000000</v>
          </cell>
          <cell r="H436">
            <v>80576.388888888876</v>
          </cell>
          <cell r="I436">
            <v>3332958.680555555</v>
          </cell>
          <cell r="L436">
            <v>0</v>
          </cell>
          <cell r="N436">
            <v>0</v>
          </cell>
          <cell r="O436">
            <v>0</v>
          </cell>
          <cell r="R436">
            <v>331087061.75</v>
          </cell>
          <cell r="T436">
            <v>18853.56879409722</v>
          </cell>
          <cell r="U436">
            <v>727165.44405769336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37734</v>
          </cell>
          <cell r="B437">
            <v>0</v>
          </cell>
          <cell r="C437">
            <v>1.2999999999999999E-2</v>
          </cell>
          <cell r="D437">
            <v>40000000</v>
          </cell>
          <cell r="F437">
            <v>1455000000</v>
          </cell>
          <cell r="H437">
            <v>80576.388888888876</v>
          </cell>
          <cell r="I437">
            <v>3413535.069444444</v>
          </cell>
          <cell r="L437">
            <v>0</v>
          </cell>
          <cell r="N437">
            <v>0</v>
          </cell>
          <cell r="O437">
            <v>0</v>
          </cell>
          <cell r="R437">
            <v>331087061.75</v>
          </cell>
          <cell r="T437">
            <v>18853.56879409722</v>
          </cell>
          <cell r="U437">
            <v>746019.01285179053</v>
          </cell>
          <cell r="AD437">
            <v>0</v>
          </cell>
          <cell r="AF437">
            <v>0</v>
          </cell>
          <cell r="AG437">
            <v>0</v>
          </cell>
          <cell r="AH437">
            <v>40000000</v>
          </cell>
          <cell r="AI437">
            <v>0</v>
          </cell>
        </row>
        <row r="438">
          <cell r="A438">
            <v>37735</v>
          </cell>
          <cell r="B438">
            <v>0</v>
          </cell>
          <cell r="C438">
            <v>1.2999999999999999E-2</v>
          </cell>
          <cell r="F438">
            <v>1455000000</v>
          </cell>
          <cell r="H438">
            <v>82854.166666666657</v>
          </cell>
          <cell r="I438">
            <v>3496389.2361111105</v>
          </cell>
          <cell r="L438">
            <v>0</v>
          </cell>
          <cell r="N438">
            <v>0</v>
          </cell>
          <cell r="O438">
            <v>0</v>
          </cell>
          <cell r="R438">
            <v>331087061.75</v>
          </cell>
          <cell r="T438">
            <v>18853.56879409722</v>
          </cell>
          <cell r="U438">
            <v>764872.58164588769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37736</v>
          </cell>
          <cell r="B439">
            <v>0</v>
          </cell>
          <cell r="C439">
            <v>1.2999999999999999E-2</v>
          </cell>
          <cell r="F439">
            <v>1455000000</v>
          </cell>
          <cell r="H439">
            <v>82854.166666666657</v>
          </cell>
          <cell r="I439">
            <v>1901375</v>
          </cell>
          <cell r="L439">
            <v>0</v>
          </cell>
          <cell r="N439">
            <v>0</v>
          </cell>
          <cell r="O439">
            <v>0</v>
          </cell>
          <cell r="Q439">
            <v>1497246.66</v>
          </cell>
          <cell r="R439">
            <v>329589815.08999997</v>
          </cell>
          <cell r="T439">
            <v>18853.56879409722</v>
          </cell>
          <cell r="U439">
            <v>461292.67883611104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1497246.66</v>
          </cell>
        </row>
        <row r="440">
          <cell r="A440">
            <v>37739</v>
          </cell>
          <cell r="B440">
            <v>0</v>
          </cell>
          <cell r="C440">
            <v>1.2999999999999999E-2</v>
          </cell>
          <cell r="E440">
            <v>100000000</v>
          </cell>
          <cell r="F440">
            <v>1355000000</v>
          </cell>
          <cell r="H440">
            <v>248562.49999999997</v>
          </cell>
          <cell r="I440">
            <v>2149937.5</v>
          </cell>
          <cell r="L440">
            <v>0</v>
          </cell>
          <cell r="N440">
            <v>0</v>
          </cell>
          <cell r="O440">
            <v>0</v>
          </cell>
          <cell r="R440">
            <v>329589815.08999997</v>
          </cell>
          <cell r="T440">
            <v>56304.926744541663</v>
          </cell>
          <cell r="U440">
            <v>517597.60558065271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100000000</v>
          </cell>
        </row>
        <row r="441">
          <cell r="A441">
            <v>37740</v>
          </cell>
          <cell r="B441">
            <v>0</v>
          </cell>
          <cell r="C441">
            <v>1.2999999999999999E-2</v>
          </cell>
          <cell r="F441">
            <v>1355000000</v>
          </cell>
          <cell r="H441">
            <v>77159.722222222219</v>
          </cell>
          <cell r="I441">
            <v>2227097.222222222</v>
          </cell>
          <cell r="L441">
            <v>0</v>
          </cell>
          <cell r="N441">
            <v>0</v>
          </cell>
          <cell r="O441">
            <v>0</v>
          </cell>
          <cell r="R441">
            <v>329589815.08999997</v>
          </cell>
          <cell r="T441">
            <v>18768.308914847221</v>
          </cell>
          <cell r="U441">
            <v>536365.91449549992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37741</v>
          </cell>
          <cell r="B442">
            <v>0</v>
          </cell>
          <cell r="C442">
            <v>1.2999999999999999E-2</v>
          </cell>
          <cell r="F442">
            <v>1355000000</v>
          </cell>
          <cell r="H442">
            <v>77159.722222222219</v>
          </cell>
          <cell r="I442">
            <v>2304256.944444444</v>
          </cell>
          <cell r="L442">
            <v>0</v>
          </cell>
          <cell r="N442">
            <v>0</v>
          </cell>
          <cell r="O442">
            <v>0</v>
          </cell>
          <cell r="R442">
            <v>329589815.08999997</v>
          </cell>
          <cell r="T442">
            <v>18768.308914847221</v>
          </cell>
          <cell r="U442">
            <v>555134.22341034713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37742</v>
          </cell>
          <cell r="B443">
            <v>0</v>
          </cell>
          <cell r="C443">
            <v>1.32E-2</v>
          </cell>
          <cell r="F443">
            <v>1355000000</v>
          </cell>
          <cell r="H443">
            <v>77159.722222222219</v>
          </cell>
          <cell r="I443">
            <v>2381416.666666666</v>
          </cell>
          <cell r="L443">
            <v>0</v>
          </cell>
          <cell r="N443">
            <v>0</v>
          </cell>
          <cell r="O443">
            <v>0</v>
          </cell>
          <cell r="R443">
            <v>329589815.08999997</v>
          </cell>
          <cell r="T443">
            <v>18768.308914847221</v>
          </cell>
          <cell r="U443">
            <v>573902.53232519433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37743</v>
          </cell>
          <cell r="B444">
            <v>0</v>
          </cell>
          <cell r="C444">
            <v>1.32E-2</v>
          </cell>
          <cell r="D444">
            <v>40000000</v>
          </cell>
          <cell r="F444">
            <v>1395000000</v>
          </cell>
          <cell r="H444">
            <v>77912.5</v>
          </cell>
          <cell r="I444">
            <v>2459329.166666666</v>
          </cell>
          <cell r="L444">
            <v>0</v>
          </cell>
          <cell r="N444">
            <v>0</v>
          </cell>
          <cell r="O444">
            <v>0</v>
          </cell>
          <cell r="R444">
            <v>329589815.08999997</v>
          </cell>
          <cell r="T444">
            <v>18951.414367674999</v>
          </cell>
          <cell r="U444">
            <v>592853.9466928693</v>
          </cell>
          <cell r="AD444">
            <v>0</v>
          </cell>
          <cell r="AF444">
            <v>0</v>
          </cell>
          <cell r="AG444">
            <v>0</v>
          </cell>
          <cell r="AH444">
            <v>40000000</v>
          </cell>
          <cell r="AI444">
            <v>0</v>
          </cell>
        </row>
        <row r="445">
          <cell r="A445">
            <v>37746</v>
          </cell>
          <cell r="B445">
            <v>0</v>
          </cell>
          <cell r="C445">
            <v>1.32E-2</v>
          </cell>
          <cell r="F445">
            <v>1395000000</v>
          </cell>
          <cell r="H445">
            <v>240637.5</v>
          </cell>
          <cell r="I445">
            <v>2699966.666666666</v>
          </cell>
          <cell r="L445">
            <v>0</v>
          </cell>
          <cell r="N445">
            <v>0</v>
          </cell>
          <cell r="O445">
            <v>0</v>
          </cell>
          <cell r="R445">
            <v>329589815.08999997</v>
          </cell>
          <cell r="T445">
            <v>56854.243103024994</v>
          </cell>
          <cell r="U445">
            <v>649708.18979589432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A446">
            <v>37747</v>
          </cell>
          <cell r="B446">
            <v>0</v>
          </cell>
          <cell r="C446">
            <v>1.32E-2</v>
          </cell>
          <cell r="F446">
            <v>1395000000</v>
          </cell>
          <cell r="H446">
            <v>80212.5</v>
          </cell>
          <cell r="I446">
            <v>2780179.166666666</v>
          </cell>
          <cell r="L446">
            <v>0</v>
          </cell>
          <cell r="N446">
            <v>0</v>
          </cell>
          <cell r="O446">
            <v>0</v>
          </cell>
          <cell r="R446">
            <v>329589815.08999997</v>
          </cell>
          <cell r="T446">
            <v>18951.414367674999</v>
          </cell>
          <cell r="U446">
            <v>668659.60416356928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A447">
            <v>37748</v>
          </cell>
          <cell r="B447">
            <v>0</v>
          </cell>
          <cell r="C447">
            <v>1.32E-2</v>
          </cell>
          <cell r="F447">
            <v>1395000000</v>
          </cell>
          <cell r="H447">
            <v>80212.5</v>
          </cell>
          <cell r="I447">
            <v>2860391.666666666</v>
          </cell>
          <cell r="L447">
            <v>0</v>
          </cell>
          <cell r="N447">
            <v>0</v>
          </cell>
          <cell r="O447">
            <v>0</v>
          </cell>
          <cell r="R447">
            <v>329589815.08999997</v>
          </cell>
          <cell r="T447">
            <v>18951.414367674999</v>
          </cell>
          <cell r="U447">
            <v>687611.01853124425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A448">
            <v>37749</v>
          </cell>
          <cell r="B448">
            <v>0</v>
          </cell>
          <cell r="C448">
            <v>1.32E-2</v>
          </cell>
          <cell r="F448">
            <v>1395000000</v>
          </cell>
          <cell r="H448">
            <v>80212.5</v>
          </cell>
          <cell r="I448">
            <v>2940604.166666666</v>
          </cell>
          <cell r="L448">
            <v>0</v>
          </cell>
          <cell r="N448">
            <v>0</v>
          </cell>
          <cell r="O448">
            <v>0</v>
          </cell>
          <cell r="R448">
            <v>329589815.08999997</v>
          </cell>
          <cell r="T448">
            <v>18951.414367674999</v>
          </cell>
          <cell r="U448">
            <v>706562.43289891921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37750</v>
          </cell>
          <cell r="B449">
            <v>0</v>
          </cell>
          <cell r="C449">
            <v>1.32E-2</v>
          </cell>
          <cell r="F449">
            <v>1395000000</v>
          </cell>
          <cell r="H449">
            <v>80212.5</v>
          </cell>
          <cell r="I449">
            <v>3020816.666666666</v>
          </cell>
          <cell r="L449">
            <v>0</v>
          </cell>
          <cell r="N449">
            <v>0</v>
          </cell>
          <cell r="O449">
            <v>0</v>
          </cell>
          <cell r="R449">
            <v>329589815.08999997</v>
          </cell>
          <cell r="T449">
            <v>18951.414367674999</v>
          </cell>
          <cell r="U449">
            <v>725513.84726659418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37753</v>
          </cell>
          <cell r="B450">
            <v>0</v>
          </cell>
          <cell r="C450">
            <v>1.32E-2</v>
          </cell>
          <cell r="F450">
            <v>1395000000</v>
          </cell>
          <cell r="H450">
            <v>240637.5</v>
          </cell>
          <cell r="I450">
            <v>3261454.166666666</v>
          </cell>
          <cell r="L450">
            <v>0</v>
          </cell>
          <cell r="N450">
            <v>0</v>
          </cell>
          <cell r="O450">
            <v>0</v>
          </cell>
          <cell r="R450">
            <v>329589815.08999997</v>
          </cell>
          <cell r="T450">
            <v>56854.243103024994</v>
          </cell>
          <cell r="U450">
            <v>782368.0903696192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37754</v>
          </cell>
          <cell r="B451">
            <v>0</v>
          </cell>
          <cell r="C451">
            <v>1.32E-2</v>
          </cell>
          <cell r="F451">
            <v>1395000000</v>
          </cell>
          <cell r="H451">
            <v>80212.5</v>
          </cell>
          <cell r="I451">
            <v>3341666.666666666</v>
          </cell>
          <cell r="L451">
            <v>0</v>
          </cell>
          <cell r="N451">
            <v>0</v>
          </cell>
          <cell r="O451">
            <v>0</v>
          </cell>
          <cell r="P451">
            <v>24054864.600000001</v>
          </cell>
          <cell r="R451">
            <v>353644679.69</v>
          </cell>
          <cell r="T451">
            <v>18951.414367674999</v>
          </cell>
          <cell r="U451">
            <v>801319.50473729416</v>
          </cell>
          <cell r="AD451">
            <v>0</v>
          </cell>
          <cell r="AF451">
            <v>0</v>
          </cell>
          <cell r="AG451">
            <v>0</v>
          </cell>
          <cell r="AH451">
            <v>24054864.600000001</v>
          </cell>
          <cell r="AI451">
            <v>0</v>
          </cell>
        </row>
        <row r="452">
          <cell r="A452">
            <v>37755</v>
          </cell>
          <cell r="B452">
            <v>0</v>
          </cell>
          <cell r="C452">
            <v>1.32E-2</v>
          </cell>
          <cell r="F452">
            <v>1395000000</v>
          </cell>
          <cell r="H452">
            <v>80212.5</v>
          </cell>
          <cell r="I452">
            <v>3421879.166666666</v>
          </cell>
          <cell r="L452">
            <v>0</v>
          </cell>
          <cell r="N452">
            <v>0</v>
          </cell>
          <cell r="O452">
            <v>0</v>
          </cell>
          <cell r="R452">
            <v>353644679.69</v>
          </cell>
          <cell r="T452">
            <v>20334.569082174999</v>
          </cell>
          <cell r="U452">
            <v>821654.07381946919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37756</v>
          </cell>
          <cell r="B453">
            <v>0</v>
          </cell>
          <cell r="C453">
            <v>1.32E-2</v>
          </cell>
          <cell r="F453">
            <v>1395000000</v>
          </cell>
          <cell r="H453">
            <v>80212.5</v>
          </cell>
          <cell r="I453">
            <v>3502091.666666666</v>
          </cell>
          <cell r="L453">
            <v>0</v>
          </cell>
          <cell r="N453">
            <v>0</v>
          </cell>
          <cell r="O453">
            <v>0</v>
          </cell>
          <cell r="R453">
            <v>353644679.69</v>
          </cell>
          <cell r="T453">
            <v>20334.569082174999</v>
          </cell>
          <cell r="U453">
            <v>841988.64290164423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37757</v>
          </cell>
          <cell r="B454">
            <v>0</v>
          </cell>
          <cell r="C454">
            <v>1.32E-2</v>
          </cell>
          <cell r="F454">
            <v>1395000000</v>
          </cell>
          <cell r="H454">
            <v>80212.5</v>
          </cell>
          <cell r="I454">
            <v>3582304.166666666</v>
          </cell>
          <cell r="L454">
            <v>0</v>
          </cell>
          <cell r="N454">
            <v>0</v>
          </cell>
          <cell r="O454">
            <v>0</v>
          </cell>
          <cell r="R454">
            <v>353644679.69</v>
          </cell>
          <cell r="T454">
            <v>20334.569082174999</v>
          </cell>
          <cell r="U454">
            <v>862323.21198381926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37760</v>
          </cell>
          <cell r="B455">
            <v>0</v>
          </cell>
          <cell r="C455">
            <v>1.32E-2</v>
          </cell>
          <cell r="F455">
            <v>1395000000</v>
          </cell>
          <cell r="H455">
            <v>240637.5</v>
          </cell>
          <cell r="I455">
            <v>3822941.666666666</v>
          </cell>
          <cell r="L455">
            <v>0</v>
          </cell>
          <cell r="N455">
            <v>0</v>
          </cell>
          <cell r="O455">
            <v>0</v>
          </cell>
          <cell r="R455">
            <v>353644679.69</v>
          </cell>
          <cell r="T455">
            <v>61003.707246524995</v>
          </cell>
          <cell r="U455">
            <v>923326.91923034424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37761</v>
          </cell>
          <cell r="B456">
            <v>0</v>
          </cell>
          <cell r="C456">
            <v>1.32E-2</v>
          </cell>
          <cell r="D456">
            <v>130000000</v>
          </cell>
          <cell r="F456">
            <v>1525000000</v>
          </cell>
          <cell r="H456">
            <v>80212.5</v>
          </cell>
          <cell r="I456">
            <v>3903154.166666666</v>
          </cell>
          <cell r="L456">
            <v>0</v>
          </cell>
          <cell r="N456">
            <v>0</v>
          </cell>
          <cell r="O456">
            <v>0</v>
          </cell>
          <cell r="R456">
            <v>353644679.69</v>
          </cell>
          <cell r="T456">
            <v>20334.569082174999</v>
          </cell>
          <cell r="U456">
            <v>943661.48831251927</v>
          </cell>
          <cell r="AD456">
            <v>0</v>
          </cell>
          <cell r="AF456">
            <v>0</v>
          </cell>
          <cell r="AG456">
            <v>0</v>
          </cell>
          <cell r="AH456">
            <v>130000000</v>
          </cell>
          <cell r="AI456">
            <v>0</v>
          </cell>
        </row>
        <row r="457">
          <cell r="A457">
            <v>37762</v>
          </cell>
          <cell r="B457">
            <v>0</v>
          </cell>
          <cell r="C457">
            <v>1.32E-2</v>
          </cell>
          <cell r="E457">
            <v>70000000</v>
          </cell>
          <cell r="F457">
            <v>1455000000</v>
          </cell>
          <cell r="H457">
            <v>87687.5</v>
          </cell>
          <cell r="I457">
            <v>3990841.666666666</v>
          </cell>
          <cell r="L457">
            <v>0</v>
          </cell>
          <cell r="N457">
            <v>0</v>
          </cell>
          <cell r="O457">
            <v>0</v>
          </cell>
          <cell r="R457">
            <v>353644679.69</v>
          </cell>
          <cell r="T457">
            <v>20334.569082174999</v>
          </cell>
          <cell r="U457">
            <v>963996.0573946943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70000000</v>
          </cell>
        </row>
        <row r="458">
          <cell r="A458">
            <v>37763</v>
          </cell>
          <cell r="B458">
            <v>0</v>
          </cell>
          <cell r="C458">
            <v>1.32E-2</v>
          </cell>
          <cell r="E458">
            <v>100000000</v>
          </cell>
          <cell r="F458">
            <v>1355000000</v>
          </cell>
          <cell r="H458">
            <v>83662.5</v>
          </cell>
          <cell r="I458">
            <v>4074504.166666666</v>
          </cell>
          <cell r="L458">
            <v>0</v>
          </cell>
          <cell r="N458">
            <v>0</v>
          </cell>
          <cell r="O458">
            <v>0</v>
          </cell>
          <cell r="R458">
            <v>353644679.69</v>
          </cell>
          <cell r="T458">
            <v>20334.569082174999</v>
          </cell>
          <cell r="U458">
            <v>984330.62647686934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100000000</v>
          </cell>
        </row>
        <row r="459">
          <cell r="A459">
            <v>37764</v>
          </cell>
          <cell r="B459">
            <v>0</v>
          </cell>
          <cell r="C459">
            <v>1.32E-2</v>
          </cell>
          <cell r="D459">
            <v>75000000</v>
          </cell>
          <cell r="F459">
            <v>1430000000</v>
          </cell>
          <cell r="H459">
            <v>77912.5</v>
          </cell>
          <cell r="I459">
            <v>4152416.666666666</v>
          </cell>
          <cell r="L459">
            <v>0</v>
          </cell>
          <cell r="N459">
            <v>0</v>
          </cell>
          <cell r="O459">
            <v>0</v>
          </cell>
          <cell r="R459">
            <v>353644679.69</v>
          </cell>
          <cell r="T459">
            <v>20334.569082174999</v>
          </cell>
          <cell r="U459">
            <v>1004665.1955590444</v>
          </cell>
          <cell r="AD459">
            <v>0</v>
          </cell>
          <cell r="AF459">
            <v>0</v>
          </cell>
          <cell r="AG459">
            <v>0</v>
          </cell>
          <cell r="AH459">
            <v>75000000</v>
          </cell>
          <cell r="AI459">
            <v>0</v>
          </cell>
        </row>
        <row r="460">
          <cell r="A460">
            <v>37767</v>
          </cell>
          <cell r="B460">
            <v>0</v>
          </cell>
          <cell r="C460">
            <v>1.32E-2</v>
          </cell>
          <cell r="F460">
            <v>1430000000</v>
          </cell>
          <cell r="H460">
            <v>246675</v>
          </cell>
          <cell r="I460">
            <v>4399091.666666666</v>
          </cell>
          <cell r="L460">
            <v>0</v>
          </cell>
          <cell r="N460">
            <v>0</v>
          </cell>
          <cell r="O460">
            <v>0</v>
          </cell>
          <cell r="R460">
            <v>353644679.69</v>
          </cell>
          <cell r="T460">
            <v>61003.707246524995</v>
          </cell>
          <cell r="U460">
            <v>1065668.9028055693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37768</v>
          </cell>
          <cell r="B461">
            <v>0</v>
          </cell>
          <cell r="C461">
            <v>1.32E-2</v>
          </cell>
          <cell r="F461">
            <v>1430000000</v>
          </cell>
          <cell r="H461">
            <v>82225</v>
          </cell>
          <cell r="I461">
            <v>2099900</v>
          </cell>
          <cell r="L461">
            <v>0</v>
          </cell>
          <cell r="N461">
            <v>0</v>
          </cell>
          <cell r="O461">
            <v>0</v>
          </cell>
          <cell r="P461">
            <v>13302055.85</v>
          </cell>
          <cell r="Q461">
            <v>53877759.420000002</v>
          </cell>
          <cell r="R461">
            <v>313068976.12</v>
          </cell>
          <cell r="T461">
            <v>20334.569082174999</v>
          </cell>
          <cell r="U461">
            <v>512100.93956254976</v>
          </cell>
          <cell r="AD461">
            <v>0</v>
          </cell>
          <cell r="AF461">
            <v>0</v>
          </cell>
          <cell r="AG461">
            <v>0</v>
          </cell>
          <cell r="AH461">
            <v>13302055.85</v>
          </cell>
          <cell r="AI461">
            <v>53877759.420000002</v>
          </cell>
        </row>
        <row r="462">
          <cell r="A462">
            <v>37769</v>
          </cell>
          <cell r="B462">
            <v>0</v>
          </cell>
          <cell r="C462">
            <v>1.32E-2</v>
          </cell>
          <cell r="F462">
            <v>1430000000</v>
          </cell>
          <cell r="H462">
            <v>82225</v>
          </cell>
          <cell r="I462">
            <v>2182125</v>
          </cell>
          <cell r="L462">
            <v>0</v>
          </cell>
          <cell r="N462">
            <v>0</v>
          </cell>
          <cell r="O462">
            <v>0</v>
          </cell>
          <cell r="R462">
            <v>313068976.12</v>
          </cell>
          <cell r="T462">
            <v>18001.466126899999</v>
          </cell>
          <cell r="U462">
            <v>530102.40568944975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37770</v>
          </cell>
          <cell r="B463">
            <v>0</v>
          </cell>
          <cell r="C463">
            <v>1.32E-2</v>
          </cell>
          <cell r="F463">
            <v>1430000000</v>
          </cell>
          <cell r="H463">
            <v>82225</v>
          </cell>
          <cell r="I463">
            <v>2264350</v>
          </cell>
          <cell r="L463">
            <v>0</v>
          </cell>
          <cell r="N463">
            <v>0</v>
          </cell>
          <cell r="O463">
            <v>0</v>
          </cell>
          <cell r="P463">
            <v>5295790.74</v>
          </cell>
          <cell r="R463">
            <v>318364766.86000001</v>
          </cell>
          <cell r="T463">
            <v>18001.466126899999</v>
          </cell>
          <cell r="U463">
            <v>548103.8718163498</v>
          </cell>
          <cell r="AD463">
            <v>0</v>
          </cell>
          <cell r="AF463">
            <v>0</v>
          </cell>
          <cell r="AG463">
            <v>0</v>
          </cell>
          <cell r="AH463">
            <v>5295790.74</v>
          </cell>
          <cell r="AI463">
            <v>0</v>
          </cell>
        </row>
        <row r="464">
          <cell r="A464">
            <v>37771</v>
          </cell>
          <cell r="B464">
            <v>0</v>
          </cell>
          <cell r="C464">
            <v>1.32E-2</v>
          </cell>
          <cell r="F464">
            <v>1430000000</v>
          </cell>
          <cell r="H464">
            <v>82225</v>
          </cell>
          <cell r="I464">
            <v>2346575</v>
          </cell>
          <cell r="L464">
            <v>0</v>
          </cell>
          <cell r="N464">
            <v>0</v>
          </cell>
          <cell r="O464">
            <v>0</v>
          </cell>
          <cell r="R464">
            <v>318364766.86000001</v>
          </cell>
          <cell r="T464">
            <v>18305.974094450001</v>
          </cell>
          <cell r="U464">
            <v>566409.84591079981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A465">
            <v>37774</v>
          </cell>
          <cell r="B465">
            <v>1</v>
          </cell>
          <cell r="C465">
            <v>1.32E-2</v>
          </cell>
          <cell r="F465">
            <v>1430000000</v>
          </cell>
          <cell r="H465">
            <v>246675</v>
          </cell>
          <cell r="I465">
            <v>2593250</v>
          </cell>
          <cell r="L465">
            <v>0</v>
          </cell>
          <cell r="N465">
            <v>0</v>
          </cell>
          <cell r="O465">
            <v>0</v>
          </cell>
          <cell r="R465">
            <v>318364766.86000001</v>
          </cell>
          <cell r="T465">
            <v>54917.922283350003</v>
          </cell>
          <cell r="U465">
            <v>621327.76819414983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37775</v>
          </cell>
          <cell r="B466">
            <v>0</v>
          </cell>
          <cell r="C466">
            <v>1.32E-2</v>
          </cell>
          <cell r="D466">
            <v>60000000</v>
          </cell>
          <cell r="F466">
            <v>1490000000</v>
          </cell>
          <cell r="H466">
            <v>82225</v>
          </cell>
          <cell r="I466">
            <v>2675475</v>
          </cell>
          <cell r="L466">
            <v>0</v>
          </cell>
          <cell r="N466">
            <v>0</v>
          </cell>
          <cell r="O466">
            <v>0</v>
          </cell>
          <cell r="R466">
            <v>318364766.86000001</v>
          </cell>
          <cell r="T466">
            <v>18305.974094450001</v>
          </cell>
          <cell r="U466">
            <v>639633.74228859984</v>
          </cell>
          <cell r="AD466">
            <v>0</v>
          </cell>
          <cell r="AF466">
            <v>0</v>
          </cell>
          <cell r="AG466">
            <v>0</v>
          </cell>
          <cell r="AH466">
            <v>60000000</v>
          </cell>
          <cell r="AI466">
            <v>0</v>
          </cell>
        </row>
        <row r="467">
          <cell r="A467">
            <v>37776</v>
          </cell>
          <cell r="B467">
            <v>0</v>
          </cell>
          <cell r="C467">
            <v>1.32E-2</v>
          </cell>
          <cell r="F467">
            <v>1490000000</v>
          </cell>
          <cell r="H467">
            <v>85675</v>
          </cell>
          <cell r="I467">
            <v>2761150</v>
          </cell>
          <cell r="L467">
            <v>0</v>
          </cell>
          <cell r="N467">
            <v>0</v>
          </cell>
          <cell r="O467">
            <v>0</v>
          </cell>
          <cell r="R467">
            <v>318364766.86000001</v>
          </cell>
          <cell r="T467">
            <v>18305.974094450001</v>
          </cell>
          <cell r="U467">
            <v>657939.71638304985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37777</v>
          </cell>
          <cell r="B468">
            <v>0</v>
          </cell>
          <cell r="C468">
            <v>1.32E-2</v>
          </cell>
          <cell r="D468">
            <v>50000000</v>
          </cell>
          <cell r="F468">
            <v>1540000000</v>
          </cell>
          <cell r="H468">
            <v>85675</v>
          </cell>
          <cell r="I468">
            <v>2846825</v>
          </cell>
          <cell r="L468">
            <v>0</v>
          </cell>
          <cell r="N468">
            <v>0</v>
          </cell>
          <cell r="O468">
            <v>0</v>
          </cell>
          <cell r="R468">
            <v>318364766.86000001</v>
          </cell>
          <cell r="T468">
            <v>18305.974094450001</v>
          </cell>
          <cell r="U468">
            <v>676245.69047749985</v>
          </cell>
          <cell r="AD468">
            <v>0</v>
          </cell>
          <cell r="AF468">
            <v>0</v>
          </cell>
          <cell r="AG468">
            <v>0</v>
          </cell>
          <cell r="AH468">
            <v>50000000</v>
          </cell>
          <cell r="AI468">
            <v>0</v>
          </cell>
        </row>
        <row r="469">
          <cell r="A469">
            <v>37778</v>
          </cell>
          <cell r="B469">
            <v>0</v>
          </cell>
          <cell r="C469">
            <v>1.32E-2</v>
          </cell>
          <cell r="E469">
            <v>50000000</v>
          </cell>
          <cell r="F469">
            <v>1490000000</v>
          </cell>
          <cell r="H469">
            <v>88550</v>
          </cell>
          <cell r="I469">
            <v>2935375</v>
          </cell>
          <cell r="L469">
            <v>0</v>
          </cell>
          <cell r="N469">
            <v>0</v>
          </cell>
          <cell r="O469">
            <v>0</v>
          </cell>
          <cell r="R469">
            <v>318364766.86000001</v>
          </cell>
          <cell r="T469">
            <v>18305.974094450001</v>
          </cell>
          <cell r="U469">
            <v>694551.66457194986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50000000</v>
          </cell>
        </row>
        <row r="470">
          <cell r="A470">
            <v>37781</v>
          </cell>
          <cell r="B470">
            <v>0</v>
          </cell>
          <cell r="C470">
            <v>1.32E-2</v>
          </cell>
          <cell r="F470">
            <v>1490000000</v>
          </cell>
          <cell r="H470">
            <v>257025</v>
          </cell>
          <cell r="I470">
            <v>3192400</v>
          </cell>
          <cell r="L470">
            <v>0</v>
          </cell>
          <cell r="N470">
            <v>0</v>
          </cell>
          <cell r="O470">
            <v>0</v>
          </cell>
          <cell r="R470">
            <v>318364766.86000001</v>
          </cell>
          <cell r="T470">
            <v>54917.922283350003</v>
          </cell>
          <cell r="U470">
            <v>749469.58685529989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37782</v>
          </cell>
          <cell r="B471">
            <v>0</v>
          </cell>
          <cell r="C471">
            <v>1.32E-2</v>
          </cell>
          <cell r="F471">
            <v>1490000000</v>
          </cell>
          <cell r="H471">
            <v>85675</v>
          </cell>
          <cell r="I471">
            <v>3278075</v>
          </cell>
          <cell r="L471">
            <v>0</v>
          </cell>
          <cell r="N471">
            <v>0</v>
          </cell>
          <cell r="O471">
            <v>0</v>
          </cell>
          <cell r="R471">
            <v>318364766.86000001</v>
          </cell>
          <cell r="T471">
            <v>18305.974094450001</v>
          </cell>
          <cell r="U471">
            <v>767775.5609497499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37783</v>
          </cell>
          <cell r="B472">
            <v>0</v>
          </cell>
          <cell r="C472">
            <v>1.32E-2</v>
          </cell>
          <cell r="F472">
            <v>1490000000</v>
          </cell>
          <cell r="H472">
            <v>85675</v>
          </cell>
          <cell r="I472">
            <v>3363750</v>
          </cell>
          <cell r="L472">
            <v>0</v>
          </cell>
          <cell r="N472">
            <v>0</v>
          </cell>
          <cell r="O472">
            <v>0</v>
          </cell>
          <cell r="R472">
            <v>318364766.86000001</v>
          </cell>
          <cell r="T472">
            <v>18305.974094450001</v>
          </cell>
          <cell r="U472">
            <v>786081.5350441999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37784</v>
          </cell>
          <cell r="B473">
            <v>0</v>
          </cell>
          <cell r="C473">
            <v>1.32E-2</v>
          </cell>
          <cell r="D473">
            <v>100000000</v>
          </cell>
          <cell r="F473">
            <v>1590000000</v>
          </cell>
          <cell r="H473">
            <v>85675</v>
          </cell>
          <cell r="I473">
            <v>3449425</v>
          </cell>
          <cell r="L473">
            <v>0</v>
          </cell>
          <cell r="N473">
            <v>0</v>
          </cell>
          <cell r="O473">
            <v>0</v>
          </cell>
          <cell r="R473">
            <v>318364766.86000001</v>
          </cell>
          <cell r="T473">
            <v>18305.974094450001</v>
          </cell>
          <cell r="U473">
            <v>804387.50913864991</v>
          </cell>
          <cell r="AD473">
            <v>0</v>
          </cell>
          <cell r="AF473">
            <v>0</v>
          </cell>
          <cell r="AG473">
            <v>0</v>
          </cell>
          <cell r="AH473">
            <v>100000000</v>
          </cell>
          <cell r="AI473">
            <v>0</v>
          </cell>
        </row>
        <row r="474">
          <cell r="A474">
            <v>37785</v>
          </cell>
          <cell r="B474">
            <v>0</v>
          </cell>
          <cell r="C474">
            <v>1.32E-2</v>
          </cell>
          <cell r="D474">
            <v>100000000</v>
          </cell>
          <cell r="F474">
            <v>1690000000</v>
          </cell>
          <cell r="H474">
            <v>91425</v>
          </cell>
          <cell r="I474">
            <v>3540850</v>
          </cell>
          <cell r="L474">
            <v>0</v>
          </cell>
          <cell r="N474">
            <v>0</v>
          </cell>
          <cell r="O474">
            <v>0</v>
          </cell>
          <cell r="R474">
            <v>318364766.86000001</v>
          </cell>
          <cell r="T474">
            <v>18305.974094450001</v>
          </cell>
          <cell r="U474">
            <v>822693.48323309992</v>
          </cell>
          <cell r="AD474">
            <v>0</v>
          </cell>
          <cell r="AF474">
            <v>0</v>
          </cell>
          <cell r="AG474">
            <v>0</v>
          </cell>
          <cell r="AH474">
            <v>100000000</v>
          </cell>
          <cell r="AI474">
            <v>0</v>
          </cell>
        </row>
        <row r="475">
          <cell r="A475">
            <v>37788</v>
          </cell>
          <cell r="B475">
            <v>0</v>
          </cell>
          <cell r="C475">
            <v>1.32E-2</v>
          </cell>
          <cell r="F475">
            <v>1690000000</v>
          </cell>
          <cell r="H475">
            <v>291525</v>
          </cell>
          <cell r="I475">
            <v>3832375</v>
          </cell>
          <cell r="L475">
            <v>0</v>
          </cell>
          <cell r="N475">
            <v>0</v>
          </cell>
          <cell r="O475">
            <v>0</v>
          </cell>
          <cell r="R475">
            <v>318364766.86000001</v>
          </cell>
          <cell r="T475">
            <v>54917.922283350003</v>
          </cell>
          <cell r="U475">
            <v>877611.40551644994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37789</v>
          </cell>
          <cell r="B476">
            <v>0</v>
          </cell>
          <cell r="C476">
            <v>1.32E-2</v>
          </cell>
          <cell r="F476">
            <v>1690000000</v>
          </cell>
          <cell r="H476">
            <v>97175</v>
          </cell>
          <cell r="I476">
            <v>3929550</v>
          </cell>
          <cell r="L476">
            <v>0</v>
          </cell>
          <cell r="N476">
            <v>0</v>
          </cell>
          <cell r="O476">
            <v>0</v>
          </cell>
          <cell r="R476">
            <v>318364766.86000001</v>
          </cell>
          <cell r="T476">
            <v>18305.974094450001</v>
          </cell>
          <cell r="U476">
            <v>895917.37961089995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>
            <v>37790</v>
          </cell>
          <cell r="B477">
            <v>0</v>
          </cell>
          <cell r="C477">
            <v>1.32E-2</v>
          </cell>
          <cell r="D477">
            <v>200000000</v>
          </cell>
          <cell r="F477">
            <v>1890000000</v>
          </cell>
          <cell r="H477">
            <v>97175</v>
          </cell>
          <cell r="I477">
            <v>4026725</v>
          </cell>
          <cell r="L477">
            <v>0</v>
          </cell>
          <cell r="N477">
            <v>0</v>
          </cell>
          <cell r="O477">
            <v>0</v>
          </cell>
          <cell r="R477">
            <v>318364766.86000001</v>
          </cell>
          <cell r="T477">
            <v>18305.974094450001</v>
          </cell>
          <cell r="U477">
            <v>914223.35370534996</v>
          </cell>
          <cell r="AD477">
            <v>0</v>
          </cell>
          <cell r="AF477">
            <v>0</v>
          </cell>
          <cell r="AG477">
            <v>0</v>
          </cell>
          <cell r="AH477">
            <v>200000000</v>
          </cell>
          <cell r="AI477">
            <v>0</v>
          </cell>
        </row>
        <row r="478">
          <cell r="A478">
            <v>37791</v>
          </cell>
          <cell r="B478">
            <v>0</v>
          </cell>
          <cell r="C478">
            <v>1.32E-2</v>
          </cell>
          <cell r="F478">
            <v>1890000000</v>
          </cell>
          <cell r="H478">
            <v>108675</v>
          </cell>
          <cell r="I478">
            <v>4135400</v>
          </cell>
          <cell r="L478">
            <v>0</v>
          </cell>
          <cell r="N478">
            <v>0</v>
          </cell>
          <cell r="O478">
            <v>0</v>
          </cell>
          <cell r="R478">
            <v>318364766.86000001</v>
          </cell>
          <cell r="T478">
            <v>18305.974094450001</v>
          </cell>
          <cell r="U478">
            <v>932529.32779979997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37792</v>
          </cell>
          <cell r="B479">
            <v>0</v>
          </cell>
          <cell r="C479">
            <v>1.32E-2</v>
          </cell>
          <cell r="D479">
            <v>200000000</v>
          </cell>
          <cell r="F479">
            <v>2090000000</v>
          </cell>
          <cell r="H479">
            <v>108675</v>
          </cell>
          <cell r="I479">
            <v>4244075</v>
          </cell>
          <cell r="L479">
            <v>0</v>
          </cell>
          <cell r="N479">
            <v>0</v>
          </cell>
          <cell r="O479">
            <v>0</v>
          </cell>
          <cell r="R479">
            <v>318364766.86000001</v>
          </cell>
          <cell r="T479">
            <v>18305.974094450001</v>
          </cell>
          <cell r="U479">
            <v>950835.30189424998</v>
          </cell>
          <cell r="AD479">
            <v>0</v>
          </cell>
          <cell r="AF479">
            <v>0</v>
          </cell>
          <cell r="AG479">
            <v>0</v>
          </cell>
          <cell r="AH479">
            <v>200000000</v>
          </cell>
          <cell r="AI479">
            <v>0</v>
          </cell>
        </row>
        <row r="480">
          <cell r="A480">
            <v>37795</v>
          </cell>
          <cell r="B480">
            <v>0</v>
          </cell>
          <cell r="C480">
            <v>1.32E-2</v>
          </cell>
          <cell r="D480">
            <v>200000000</v>
          </cell>
          <cell r="F480">
            <v>2290000000</v>
          </cell>
          <cell r="H480">
            <v>360525</v>
          </cell>
          <cell r="I480">
            <v>4604600</v>
          </cell>
          <cell r="L480">
            <v>0</v>
          </cell>
          <cell r="N480">
            <v>0</v>
          </cell>
          <cell r="O480">
            <v>0</v>
          </cell>
          <cell r="R480">
            <v>318364766.86000001</v>
          </cell>
          <cell r="T480">
            <v>54917.922283350003</v>
          </cell>
          <cell r="U480">
            <v>1005753.2241776</v>
          </cell>
          <cell r="AD480">
            <v>0</v>
          </cell>
          <cell r="AF480">
            <v>0</v>
          </cell>
          <cell r="AG480">
            <v>0</v>
          </cell>
          <cell r="AH480">
            <v>200000000</v>
          </cell>
          <cell r="AI480">
            <v>0</v>
          </cell>
        </row>
        <row r="481">
          <cell r="A481">
            <v>37796</v>
          </cell>
          <cell r="B481">
            <v>0</v>
          </cell>
          <cell r="C481">
            <v>1.32E-2</v>
          </cell>
          <cell r="F481">
            <v>2290000000</v>
          </cell>
          <cell r="H481">
            <v>131675</v>
          </cell>
          <cell r="I481">
            <v>4736275</v>
          </cell>
          <cell r="L481">
            <v>0</v>
          </cell>
          <cell r="N481">
            <v>0</v>
          </cell>
          <cell r="O481">
            <v>0</v>
          </cell>
          <cell r="R481">
            <v>318364766.86000001</v>
          </cell>
          <cell r="T481">
            <v>18305.974094450001</v>
          </cell>
          <cell r="U481">
            <v>1024059.19827205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37797</v>
          </cell>
          <cell r="B482">
            <v>0</v>
          </cell>
          <cell r="C482">
            <v>1.32E-2</v>
          </cell>
          <cell r="F482">
            <v>2290000000</v>
          </cell>
          <cell r="H482">
            <v>131675</v>
          </cell>
          <cell r="I482">
            <v>2356925</v>
          </cell>
          <cell r="L482">
            <v>0</v>
          </cell>
          <cell r="N482">
            <v>0</v>
          </cell>
          <cell r="O482">
            <v>0</v>
          </cell>
          <cell r="P482">
            <v>206274.56</v>
          </cell>
          <cell r="Q482">
            <v>419736.25</v>
          </cell>
          <cell r="R482">
            <v>318151305.17000002</v>
          </cell>
          <cell r="T482">
            <v>18305.974094450001</v>
          </cell>
          <cell r="U482">
            <v>439343.37826680008</v>
          </cell>
          <cell r="AD482">
            <v>0</v>
          </cell>
          <cell r="AF482">
            <v>0</v>
          </cell>
          <cell r="AG482">
            <v>0</v>
          </cell>
          <cell r="AH482">
            <v>206274.56</v>
          </cell>
          <cell r="AI482">
            <v>419736.25</v>
          </cell>
        </row>
        <row r="483">
          <cell r="A483">
            <v>37798</v>
          </cell>
          <cell r="B483">
            <v>0</v>
          </cell>
          <cell r="C483">
            <v>1.32E-2</v>
          </cell>
          <cell r="D483">
            <v>15000000</v>
          </cell>
          <cell r="F483">
            <v>2305000000</v>
          </cell>
          <cell r="H483">
            <v>131675</v>
          </cell>
          <cell r="I483">
            <v>2488600</v>
          </cell>
          <cell r="L483">
            <v>0</v>
          </cell>
          <cell r="N483">
            <v>0</v>
          </cell>
          <cell r="O483">
            <v>0</v>
          </cell>
          <cell r="R483">
            <v>318151305.17000002</v>
          </cell>
          <cell r="T483">
            <v>18293.700047275001</v>
          </cell>
          <cell r="U483">
            <v>457637.07831407507</v>
          </cell>
          <cell r="AD483">
            <v>0</v>
          </cell>
          <cell r="AF483">
            <v>0</v>
          </cell>
          <cell r="AG483">
            <v>0</v>
          </cell>
          <cell r="AH483">
            <v>15000000</v>
          </cell>
          <cell r="AI483">
            <v>0</v>
          </cell>
        </row>
        <row r="484">
          <cell r="A484">
            <v>37799</v>
          </cell>
          <cell r="B484">
            <v>0</v>
          </cell>
          <cell r="C484">
            <v>1.32E-2</v>
          </cell>
          <cell r="D484">
            <v>85000000</v>
          </cell>
          <cell r="F484">
            <v>2390000000</v>
          </cell>
          <cell r="H484">
            <v>132537.5</v>
          </cell>
          <cell r="I484">
            <v>2621137.5</v>
          </cell>
          <cell r="L484">
            <v>0</v>
          </cell>
          <cell r="N484">
            <v>0</v>
          </cell>
          <cell r="O484">
            <v>0</v>
          </cell>
          <cell r="P484">
            <v>21574197.18</v>
          </cell>
          <cell r="R484">
            <v>339725502.35000002</v>
          </cell>
          <cell r="T484">
            <v>18293.700047275001</v>
          </cell>
          <cell r="U484">
            <v>475930.77836135007</v>
          </cell>
          <cell r="AD484">
            <v>0</v>
          </cell>
          <cell r="AF484">
            <v>0</v>
          </cell>
          <cell r="AG484">
            <v>0</v>
          </cell>
          <cell r="AH484">
            <v>106574197.18000001</v>
          </cell>
          <cell r="AI484">
            <v>0</v>
          </cell>
        </row>
        <row r="485">
          <cell r="A485">
            <v>37802</v>
          </cell>
          <cell r="B485">
            <v>0</v>
          </cell>
          <cell r="C485">
            <v>1.32E-2</v>
          </cell>
          <cell r="D485">
            <v>60000000</v>
          </cell>
          <cell r="F485">
            <v>2450000000</v>
          </cell>
          <cell r="H485">
            <v>412275</v>
          </cell>
          <cell r="I485">
            <v>3033412.5</v>
          </cell>
          <cell r="L485">
            <v>0</v>
          </cell>
          <cell r="N485">
            <v>0</v>
          </cell>
          <cell r="O485">
            <v>0</v>
          </cell>
          <cell r="R485">
            <v>339725502.35000002</v>
          </cell>
          <cell r="T485">
            <v>58602.649155375009</v>
          </cell>
          <cell r="U485">
            <v>534533.42751672503</v>
          </cell>
          <cell r="AD485">
            <v>0</v>
          </cell>
          <cell r="AF485">
            <v>0</v>
          </cell>
          <cell r="AG485">
            <v>0</v>
          </cell>
          <cell r="AH485">
            <v>60000000</v>
          </cell>
          <cell r="AI485">
            <v>0</v>
          </cell>
        </row>
        <row r="486">
          <cell r="A486">
            <v>37803</v>
          </cell>
          <cell r="B486">
            <v>0</v>
          </cell>
          <cell r="C486">
            <v>1.12E-2</v>
          </cell>
          <cell r="E486">
            <v>120000000</v>
          </cell>
          <cell r="F486">
            <v>2330000000</v>
          </cell>
          <cell r="H486">
            <v>140875</v>
          </cell>
          <cell r="I486">
            <v>3174287.5</v>
          </cell>
          <cell r="L486">
            <v>0</v>
          </cell>
          <cell r="N486">
            <v>0</v>
          </cell>
          <cell r="O486">
            <v>0</v>
          </cell>
          <cell r="R486">
            <v>339725502.35000002</v>
          </cell>
          <cell r="T486">
            <v>19534.216385125001</v>
          </cell>
          <cell r="U486">
            <v>554067.64390184998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120000000</v>
          </cell>
        </row>
        <row r="487">
          <cell r="A487">
            <v>37804</v>
          </cell>
          <cell r="B487">
            <v>0</v>
          </cell>
          <cell r="C487">
            <v>1.12E-2</v>
          </cell>
          <cell r="D487">
            <v>150000000</v>
          </cell>
          <cell r="F487">
            <v>2480000000</v>
          </cell>
          <cell r="H487">
            <v>121030.55555555556</v>
          </cell>
          <cell r="I487">
            <v>3295318.0555555555</v>
          </cell>
          <cell r="L487">
            <v>0</v>
          </cell>
          <cell r="N487">
            <v>0</v>
          </cell>
          <cell r="O487">
            <v>0</v>
          </cell>
          <cell r="R487">
            <v>339725502.35000002</v>
          </cell>
          <cell r="T487">
            <v>17646.852483180559</v>
          </cell>
          <cell r="U487">
            <v>571714.49638503056</v>
          </cell>
          <cell r="AD487">
            <v>0</v>
          </cell>
          <cell r="AF487">
            <v>0</v>
          </cell>
          <cell r="AG487">
            <v>0</v>
          </cell>
          <cell r="AH487">
            <v>150000000</v>
          </cell>
          <cell r="AI487">
            <v>0</v>
          </cell>
        </row>
        <row r="488">
          <cell r="A488">
            <v>37805</v>
          </cell>
          <cell r="B488">
            <v>0</v>
          </cell>
          <cell r="C488">
            <v>1.12E-2</v>
          </cell>
          <cell r="E488">
            <v>130000000</v>
          </cell>
          <cell r="F488">
            <v>2350000000</v>
          </cell>
          <cell r="H488">
            <v>128822.22222222222</v>
          </cell>
          <cell r="I488">
            <v>3424140.2777777775</v>
          </cell>
          <cell r="L488">
            <v>0</v>
          </cell>
          <cell r="N488">
            <v>0</v>
          </cell>
          <cell r="O488">
            <v>0</v>
          </cell>
          <cell r="R488">
            <v>339725502.35000002</v>
          </cell>
          <cell r="T488">
            <v>17646.852483180559</v>
          </cell>
          <cell r="U488">
            <v>589361.34886821115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130000000</v>
          </cell>
        </row>
        <row r="489">
          <cell r="A489">
            <v>37806</v>
          </cell>
          <cell r="B489">
            <v>0</v>
          </cell>
          <cell r="C489">
            <v>1.12E-2</v>
          </cell>
          <cell r="F489">
            <v>2350000000</v>
          </cell>
          <cell r="H489">
            <v>122069.44444444444</v>
          </cell>
          <cell r="I489">
            <v>3546209.722222222</v>
          </cell>
          <cell r="L489">
            <v>0</v>
          </cell>
          <cell r="N489">
            <v>0</v>
          </cell>
          <cell r="O489">
            <v>0</v>
          </cell>
          <cell r="R489">
            <v>339725502.35000002</v>
          </cell>
          <cell r="T489">
            <v>17646.852483180559</v>
          </cell>
          <cell r="U489">
            <v>607008.20135139173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A490">
            <v>37809</v>
          </cell>
          <cell r="B490">
            <v>0</v>
          </cell>
          <cell r="C490">
            <v>1.12E-2</v>
          </cell>
          <cell r="F490">
            <v>2350000000</v>
          </cell>
          <cell r="H490">
            <v>366208.33333333331</v>
          </cell>
          <cell r="I490">
            <v>3912418.0555555555</v>
          </cell>
          <cell r="L490">
            <v>0</v>
          </cell>
          <cell r="N490">
            <v>0</v>
          </cell>
          <cell r="O490">
            <v>0</v>
          </cell>
          <cell r="R490">
            <v>339725502.35000002</v>
          </cell>
          <cell r="T490">
            <v>52940.557449541673</v>
          </cell>
          <cell r="U490">
            <v>659948.75880093337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37810</v>
          </cell>
          <cell r="B491">
            <v>0</v>
          </cell>
          <cell r="C491">
            <v>1.12E-2</v>
          </cell>
          <cell r="E491">
            <v>100000000</v>
          </cell>
          <cell r="F491">
            <v>2250000000</v>
          </cell>
          <cell r="H491">
            <v>122069.44444444444</v>
          </cell>
          <cell r="I491">
            <v>4034487.5</v>
          </cell>
          <cell r="L491">
            <v>0</v>
          </cell>
          <cell r="N491">
            <v>0</v>
          </cell>
          <cell r="O491">
            <v>0</v>
          </cell>
          <cell r="R491">
            <v>339725502.35000002</v>
          </cell>
          <cell r="T491">
            <v>17646.852483180559</v>
          </cell>
          <cell r="U491">
            <v>677595.61128411395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100000000</v>
          </cell>
        </row>
        <row r="492">
          <cell r="A492">
            <v>37811</v>
          </cell>
          <cell r="B492">
            <v>0</v>
          </cell>
          <cell r="C492">
            <v>1.12E-2</v>
          </cell>
          <cell r="F492">
            <v>2250000000</v>
          </cell>
          <cell r="H492">
            <v>116875</v>
          </cell>
          <cell r="I492">
            <v>4151362.5</v>
          </cell>
          <cell r="L492">
            <v>0</v>
          </cell>
          <cell r="N492">
            <v>0</v>
          </cell>
          <cell r="O492">
            <v>0</v>
          </cell>
          <cell r="R492">
            <v>339725502.35000002</v>
          </cell>
          <cell r="T492">
            <v>17646.852483180559</v>
          </cell>
          <cell r="U492">
            <v>695242.46376729454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37812</v>
          </cell>
          <cell r="B493">
            <v>0</v>
          </cell>
          <cell r="C493">
            <v>1.12E-2</v>
          </cell>
          <cell r="D493">
            <v>50000000</v>
          </cell>
          <cell r="F493">
            <v>2300000000</v>
          </cell>
          <cell r="H493">
            <v>116875</v>
          </cell>
          <cell r="I493">
            <v>4268237.5</v>
          </cell>
          <cell r="L493">
            <v>0</v>
          </cell>
          <cell r="N493">
            <v>0</v>
          </cell>
          <cell r="O493">
            <v>0</v>
          </cell>
          <cell r="R493">
            <v>339725502.35000002</v>
          </cell>
          <cell r="T493">
            <v>17646.852483180559</v>
          </cell>
          <cell r="U493">
            <v>712889.31625047512</v>
          </cell>
          <cell r="AD493">
            <v>0</v>
          </cell>
          <cell r="AF493">
            <v>0</v>
          </cell>
          <cell r="AG493">
            <v>0</v>
          </cell>
          <cell r="AH493">
            <v>50000000</v>
          </cell>
          <cell r="AI493">
            <v>0</v>
          </cell>
        </row>
        <row r="494">
          <cell r="A494">
            <v>37813</v>
          </cell>
          <cell r="B494">
            <v>0</v>
          </cell>
          <cell r="C494">
            <v>1.12E-2</v>
          </cell>
          <cell r="F494">
            <v>2300000000</v>
          </cell>
          <cell r="H494">
            <v>119472.22222222222</v>
          </cell>
          <cell r="I494">
            <v>4387709.722222222</v>
          </cell>
          <cell r="L494">
            <v>0</v>
          </cell>
          <cell r="N494">
            <v>0</v>
          </cell>
          <cell r="O494">
            <v>0</v>
          </cell>
          <cell r="R494">
            <v>339725502.35000002</v>
          </cell>
          <cell r="T494">
            <v>17646.852483180559</v>
          </cell>
          <cell r="U494">
            <v>730536.16873365571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37816</v>
          </cell>
          <cell r="B495">
            <v>0</v>
          </cell>
          <cell r="C495">
            <v>1.12E-2</v>
          </cell>
          <cell r="F495">
            <v>2300000000</v>
          </cell>
          <cell r="H495">
            <v>358416.66666666669</v>
          </cell>
          <cell r="I495">
            <v>4746126.388888889</v>
          </cell>
          <cell r="L495">
            <v>0</v>
          </cell>
          <cell r="N495">
            <v>0</v>
          </cell>
          <cell r="O495">
            <v>0</v>
          </cell>
          <cell r="R495">
            <v>339725502.35000002</v>
          </cell>
          <cell r="T495">
            <v>52940.557449541673</v>
          </cell>
          <cell r="U495">
            <v>783476.72618319734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37817</v>
          </cell>
          <cell r="B496">
            <v>0</v>
          </cell>
          <cell r="C496">
            <v>1.12E-2</v>
          </cell>
          <cell r="F496">
            <v>2300000000</v>
          </cell>
          <cell r="H496">
            <v>119472.22222222222</v>
          </cell>
          <cell r="I496">
            <v>4865598.611111111</v>
          </cell>
          <cell r="L496">
            <v>0</v>
          </cell>
          <cell r="N496">
            <v>0</v>
          </cell>
          <cell r="O496">
            <v>0</v>
          </cell>
          <cell r="R496">
            <v>339725502.35000002</v>
          </cell>
          <cell r="T496">
            <v>17646.852483180559</v>
          </cell>
          <cell r="U496">
            <v>801123.57866637793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A497">
            <v>37818</v>
          </cell>
          <cell r="B497">
            <v>0</v>
          </cell>
          <cell r="C497">
            <v>1.12E-2</v>
          </cell>
          <cell r="F497">
            <v>2300000000</v>
          </cell>
          <cell r="H497">
            <v>119472.22222222222</v>
          </cell>
          <cell r="I497">
            <v>4985070.833333333</v>
          </cell>
          <cell r="L497">
            <v>0</v>
          </cell>
          <cell r="N497">
            <v>0</v>
          </cell>
          <cell r="O497">
            <v>0</v>
          </cell>
          <cell r="R497">
            <v>339725502.35000002</v>
          </cell>
          <cell r="T497">
            <v>17646.852483180559</v>
          </cell>
          <cell r="U497">
            <v>818770.43114955851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37819</v>
          </cell>
          <cell r="B498">
            <v>0</v>
          </cell>
          <cell r="C498">
            <v>1.12E-2</v>
          </cell>
          <cell r="F498">
            <v>2300000000</v>
          </cell>
          <cell r="H498">
            <v>119472.22222222222</v>
          </cell>
          <cell r="I498">
            <v>5104543.055555555</v>
          </cell>
          <cell r="L498">
            <v>0</v>
          </cell>
          <cell r="N498">
            <v>0</v>
          </cell>
          <cell r="O498">
            <v>0</v>
          </cell>
          <cell r="R498">
            <v>339725502.35000002</v>
          </cell>
          <cell r="T498">
            <v>17646.852483180559</v>
          </cell>
          <cell r="U498">
            <v>836417.2836327391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37820</v>
          </cell>
          <cell r="B499">
            <v>0</v>
          </cell>
          <cell r="C499">
            <v>1.12E-2</v>
          </cell>
          <cell r="D499">
            <v>50000000</v>
          </cell>
          <cell r="F499">
            <v>2350000000</v>
          </cell>
          <cell r="H499">
            <v>119472.22222222222</v>
          </cell>
          <cell r="I499">
            <v>5224015.2777777771</v>
          </cell>
          <cell r="L499">
            <v>0</v>
          </cell>
          <cell r="N499">
            <v>0</v>
          </cell>
          <cell r="O499">
            <v>0</v>
          </cell>
          <cell r="R499">
            <v>339725502.35000002</v>
          </cell>
          <cell r="T499">
            <v>17646.852483180559</v>
          </cell>
          <cell r="U499">
            <v>854064.13611591968</v>
          </cell>
          <cell r="AD499">
            <v>0</v>
          </cell>
          <cell r="AF499">
            <v>0</v>
          </cell>
          <cell r="AG499">
            <v>0</v>
          </cell>
          <cell r="AH499">
            <v>50000000</v>
          </cell>
          <cell r="AI499">
            <v>0</v>
          </cell>
        </row>
        <row r="500">
          <cell r="A500">
            <v>37823</v>
          </cell>
          <cell r="B500">
            <v>0</v>
          </cell>
          <cell r="C500">
            <v>1.12E-2</v>
          </cell>
          <cell r="E500">
            <v>50000000</v>
          </cell>
          <cell r="F500">
            <v>2300000000</v>
          </cell>
          <cell r="H500">
            <v>366208.33333333331</v>
          </cell>
          <cell r="I500">
            <v>5590223.6111111101</v>
          </cell>
          <cell r="L500">
            <v>0</v>
          </cell>
          <cell r="N500">
            <v>0</v>
          </cell>
          <cell r="O500">
            <v>0</v>
          </cell>
          <cell r="R500">
            <v>339725502.35000002</v>
          </cell>
          <cell r="T500">
            <v>52940.557449541673</v>
          </cell>
          <cell r="U500">
            <v>907004.69356546132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50000000</v>
          </cell>
        </row>
        <row r="501">
          <cell r="A501">
            <v>37824</v>
          </cell>
          <cell r="B501">
            <v>0</v>
          </cell>
          <cell r="C501">
            <v>1.12E-2</v>
          </cell>
          <cell r="E501">
            <v>150000000</v>
          </cell>
          <cell r="F501">
            <v>2150000000</v>
          </cell>
          <cell r="H501">
            <v>119472.22222222222</v>
          </cell>
          <cell r="I501">
            <v>5709695.8333333321</v>
          </cell>
          <cell r="L501">
            <v>0</v>
          </cell>
          <cell r="N501">
            <v>0</v>
          </cell>
          <cell r="O501">
            <v>0</v>
          </cell>
          <cell r="R501">
            <v>339725502.35000002</v>
          </cell>
          <cell r="T501">
            <v>17646.852483180559</v>
          </cell>
          <cell r="U501">
            <v>924651.5460486419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150000000</v>
          </cell>
        </row>
        <row r="502">
          <cell r="A502">
            <v>37825</v>
          </cell>
          <cell r="B502">
            <v>0</v>
          </cell>
          <cell r="C502">
            <v>1.12E-2</v>
          </cell>
          <cell r="E502">
            <v>100000000</v>
          </cell>
          <cell r="F502">
            <v>2050000000</v>
          </cell>
          <cell r="H502">
            <v>111680.55555555556</v>
          </cell>
          <cell r="I502">
            <v>5821376.3888888881</v>
          </cell>
          <cell r="L502">
            <v>0</v>
          </cell>
          <cell r="N502">
            <v>0</v>
          </cell>
          <cell r="O502">
            <v>0</v>
          </cell>
          <cell r="R502">
            <v>339725502.35000002</v>
          </cell>
          <cell r="T502">
            <v>17646.852483180559</v>
          </cell>
          <cell r="U502">
            <v>942298.39853182249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100000000</v>
          </cell>
        </row>
        <row r="503">
          <cell r="A503">
            <v>37826</v>
          </cell>
          <cell r="B503">
            <v>0</v>
          </cell>
          <cell r="C503">
            <v>1.12E-2</v>
          </cell>
          <cell r="F503">
            <v>2050000000</v>
          </cell>
          <cell r="H503">
            <v>106486.11111111111</v>
          </cell>
          <cell r="I503">
            <v>5927862.4999999991</v>
          </cell>
          <cell r="L503">
            <v>0</v>
          </cell>
          <cell r="N503">
            <v>0</v>
          </cell>
          <cell r="O503">
            <v>0</v>
          </cell>
          <cell r="R503">
            <v>339725502.35000002</v>
          </cell>
          <cell r="T503">
            <v>17646.852483180559</v>
          </cell>
          <cell r="U503">
            <v>959945.25101500307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37827</v>
          </cell>
          <cell r="B504">
            <v>0</v>
          </cell>
          <cell r="C504">
            <v>1.12E-2</v>
          </cell>
          <cell r="D504">
            <v>28000000</v>
          </cell>
          <cell r="F504">
            <v>2078000000</v>
          </cell>
          <cell r="H504">
            <v>106486.11111111111</v>
          </cell>
          <cell r="I504">
            <v>2860061.111111111</v>
          </cell>
          <cell r="L504">
            <v>0</v>
          </cell>
          <cell r="N504">
            <v>0</v>
          </cell>
          <cell r="O504">
            <v>0</v>
          </cell>
          <cell r="P504">
            <v>430337.96</v>
          </cell>
          <cell r="Q504">
            <v>685945.35</v>
          </cell>
          <cell r="R504">
            <v>339469894.95999998</v>
          </cell>
          <cell r="T504">
            <v>17646.852483180559</v>
          </cell>
          <cell r="U504">
            <v>423524.45959633356</v>
          </cell>
          <cell r="AD504">
            <v>0</v>
          </cell>
          <cell r="AF504">
            <v>0</v>
          </cell>
          <cell r="AG504">
            <v>0</v>
          </cell>
          <cell r="AH504">
            <v>28430337.960000001</v>
          </cell>
          <cell r="AI504">
            <v>685945.35</v>
          </cell>
        </row>
        <row r="505">
          <cell r="A505">
            <v>37830</v>
          </cell>
          <cell r="B505">
            <v>0</v>
          </cell>
          <cell r="C505">
            <v>1.12E-2</v>
          </cell>
          <cell r="F505">
            <v>2078000000</v>
          </cell>
          <cell r="H505">
            <v>323821.66666666669</v>
          </cell>
          <cell r="I505">
            <v>3183882.7777777775</v>
          </cell>
          <cell r="L505">
            <v>0</v>
          </cell>
          <cell r="N505">
            <v>0</v>
          </cell>
          <cell r="O505">
            <v>0</v>
          </cell>
          <cell r="R505">
            <v>339469894.95999998</v>
          </cell>
          <cell r="T505">
            <v>52900.725297933343</v>
          </cell>
          <cell r="U505">
            <v>476425.18489426689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37831</v>
          </cell>
          <cell r="B506">
            <v>0</v>
          </cell>
          <cell r="C506">
            <v>1.12E-2</v>
          </cell>
          <cell r="F506">
            <v>2078000000</v>
          </cell>
          <cell r="H506">
            <v>107940.55555555556</v>
          </cell>
          <cell r="I506">
            <v>3291823.333333333</v>
          </cell>
          <cell r="L506">
            <v>0</v>
          </cell>
          <cell r="N506">
            <v>0</v>
          </cell>
          <cell r="O506">
            <v>0</v>
          </cell>
          <cell r="R506">
            <v>339469894.95999998</v>
          </cell>
          <cell r="T506">
            <v>17633.575099311111</v>
          </cell>
          <cell r="U506">
            <v>494058.75999357802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37832</v>
          </cell>
          <cell r="B507">
            <v>0</v>
          </cell>
          <cell r="C507">
            <v>1.12E-2</v>
          </cell>
          <cell r="D507">
            <v>100000000</v>
          </cell>
          <cell r="F507">
            <v>2178000000</v>
          </cell>
          <cell r="H507">
            <v>107940.55555555556</v>
          </cell>
          <cell r="I507">
            <v>3399763.8888888885</v>
          </cell>
          <cell r="L507">
            <v>0</v>
          </cell>
          <cell r="N507">
            <v>0</v>
          </cell>
          <cell r="O507">
            <v>0</v>
          </cell>
          <cell r="R507">
            <v>339469894.95999998</v>
          </cell>
          <cell r="T507">
            <v>17633.575099311111</v>
          </cell>
          <cell r="U507">
            <v>511692.33509288915</v>
          </cell>
          <cell r="AD507">
            <v>0</v>
          </cell>
          <cell r="AF507">
            <v>0</v>
          </cell>
          <cell r="AG507">
            <v>0</v>
          </cell>
          <cell r="AH507">
            <v>100000000</v>
          </cell>
          <cell r="AI507">
            <v>0</v>
          </cell>
        </row>
        <row r="508">
          <cell r="A508">
            <v>37833</v>
          </cell>
          <cell r="B508">
            <v>0</v>
          </cell>
          <cell r="C508">
            <v>1.12E-2</v>
          </cell>
          <cell r="D508">
            <v>100000000</v>
          </cell>
          <cell r="F508">
            <v>2278000000</v>
          </cell>
          <cell r="H508">
            <v>113135</v>
          </cell>
          <cell r="I508">
            <v>3512898.8888888885</v>
          </cell>
          <cell r="L508">
            <v>0</v>
          </cell>
          <cell r="N508">
            <v>0</v>
          </cell>
          <cell r="O508">
            <v>0</v>
          </cell>
          <cell r="R508">
            <v>339469894.95999998</v>
          </cell>
          <cell r="T508">
            <v>17633.575099311111</v>
          </cell>
          <cell r="U508">
            <v>529325.91019220022</v>
          </cell>
          <cell r="AD508">
            <v>0</v>
          </cell>
          <cell r="AF508">
            <v>0</v>
          </cell>
          <cell r="AG508">
            <v>0</v>
          </cell>
          <cell r="AH508">
            <v>100000000</v>
          </cell>
          <cell r="AI508">
            <v>0</v>
          </cell>
        </row>
        <row r="509">
          <cell r="A509">
            <v>37834</v>
          </cell>
          <cell r="B509">
            <v>0</v>
          </cell>
          <cell r="C509">
            <v>1.0999999999999999E-2</v>
          </cell>
          <cell r="F509">
            <v>2278000000</v>
          </cell>
          <cell r="H509">
            <v>118329.44444444444</v>
          </cell>
          <cell r="I509">
            <v>3631228.333333333</v>
          </cell>
          <cell r="L509">
            <v>0</v>
          </cell>
          <cell r="N509">
            <v>0</v>
          </cell>
          <cell r="O509">
            <v>0</v>
          </cell>
          <cell r="R509">
            <v>339469894.95999998</v>
          </cell>
          <cell r="T509">
            <v>17633.575099311111</v>
          </cell>
          <cell r="U509">
            <v>546959.48529151129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37837</v>
          </cell>
          <cell r="B510">
            <v>0</v>
          </cell>
          <cell r="C510">
            <v>1.0999999999999999E-2</v>
          </cell>
          <cell r="F510">
            <v>2278000000</v>
          </cell>
          <cell r="H510">
            <v>351191.66666666669</v>
          </cell>
          <cell r="I510">
            <v>3982419.9999999995</v>
          </cell>
          <cell r="L510">
            <v>0</v>
          </cell>
          <cell r="N510">
            <v>0</v>
          </cell>
          <cell r="O510">
            <v>0</v>
          </cell>
          <cell r="R510">
            <v>339469894.95999998</v>
          </cell>
          <cell r="T510">
            <v>52334.942139666658</v>
          </cell>
          <cell r="U510">
            <v>599294.42743117793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37838</v>
          </cell>
          <cell r="B511">
            <v>0</v>
          </cell>
          <cell r="C511">
            <v>1.0999999999999999E-2</v>
          </cell>
          <cell r="F511">
            <v>2278000000</v>
          </cell>
          <cell r="H511">
            <v>117063.88888888889</v>
          </cell>
          <cell r="I511">
            <v>4099483.8888888885</v>
          </cell>
          <cell r="L511">
            <v>0</v>
          </cell>
          <cell r="N511">
            <v>0</v>
          </cell>
          <cell r="O511">
            <v>0</v>
          </cell>
          <cell r="R511">
            <v>339469894.95999998</v>
          </cell>
          <cell r="T511">
            <v>17444.980713222219</v>
          </cell>
          <cell r="U511">
            <v>616739.40814440011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37839</v>
          </cell>
          <cell r="B512">
            <v>0</v>
          </cell>
          <cell r="C512">
            <v>1.0999999999999999E-2</v>
          </cell>
          <cell r="F512">
            <v>2278000000</v>
          </cell>
          <cell r="H512">
            <v>117063.88888888889</v>
          </cell>
          <cell r="I512">
            <v>4216547.7777777771</v>
          </cell>
          <cell r="L512">
            <v>0</v>
          </cell>
          <cell r="N512">
            <v>0</v>
          </cell>
          <cell r="O512">
            <v>0</v>
          </cell>
          <cell r="R512">
            <v>339469894.95999998</v>
          </cell>
          <cell r="T512">
            <v>17444.980713222219</v>
          </cell>
          <cell r="U512">
            <v>634184.38885762228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37840</v>
          </cell>
          <cell r="B513">
            <v>0</v>
          </cell>
          <cell r="C513">
            <v>1.0999999999999999E-2</v>
          </cell>
          <cell r="F513">
            <v>2278000000</v>
          </cell>
          <cell r="H513">
            <v>117063.88888888889</v>
          </cell>
          <cell r="I513">
            <v>4333611.666666666</v>
          </cell>
          <cell r="L513">
            <v>0</v>
          </cell>
          <cell r="N513">
            <v>0</v>
          </cell>
          <cell r="O513">
            <v>0</v>
          </cell>
          <cell r="R513">
            <v>339469894.95999998</v>
          </cell>
          <cell r="T513">
            <v>17444.980713222219</v>
          </cell>
          <cell r="U513">
            <v>651629.36957084446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37841</v>
          </cell>
          <cell r="B514">
            <v>0</v>
          </cell>
          <cell r="C514">
            <v>1.0999999999999999E-2</v>
          </cell>
          <cell r="D514">
            <v>100000000</v>
          </cell>
          <cell r="F514">
            <v>2378000000</v>
          </cell>
          <cell r="H514">
            <v>117063.88888888889</v>
          </cell>
          <cell r="I514">
            <v>4450675.555555555</v>
          </cell>
          <cell r="L514">
            <v>0</v>
          </cell>
          <cell r="N514">
            <v>0</v>
          </cell>
          <cell r="O514">
            <v>0</v>
          </cell>
          <cell r="R514">
            <v>339469894.95999998</v>
          </cell>
          <cell r="T514">
            <v>17444.980713222219</v>
          </cell>
          <cell r="U514">
            <v>669074.35028406663</v>
          </cell>
          <cell r="AD514">
            <v>0</v>
          </cell>
          <cell r="AF514">
            <v>0</v>
          </cell>
          <cell r="AG514">
            <v>0</v>
          </cell>
          <cell r="AH514">
            <v>100000000</v>
          </cell>
          <cell r="AI514">
            <v>0</v>
          </cell>
        </row>
        <row r="515">
          <cell r="A515">
            <v>37844</v>
          </cell>
          <cell r="B515">
            <v>0</v>
          </cell>
          <cell r="C515">
            <v>1.0999999999999999E-2</v>
          </cell>
          <cell r="F515">
            <v>2378000000</v>
          </cell>
          <cell r="H515">
            <v>366608.33333333331</v>
          </cell>
          <cell r="I515">
            <v>4817283.8888888881</v>
          </cell>
          <cell r="L515">
            <v>0</v>
          </cell>
          <cell r="N515">
            <v>0</v>
          </cell>
          <cell r="O515">
            <v>0</v>
          </cell>
          <cell r="R515">
            <v>339469894.95999998</v>
          </cell>
          <cell r="T515">
            <v>52334.942139666658</v>
          </cell>
          <cell r="U515">
            <v>721409.29242373328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37845</v>
          </cell>
          <cell r="B516">
            <v>0</v>
          </cell>
          <cell r="C516">
            <v>1.0999999999999999E-2</v>
          </cell>
          <cell r="F516">
            <v>2378000000</v>
          </cell>
          <cell r="H516">
            <v>122202.77777777778</v>
          </cell>
          <cell r="I516">
            <v>4939486.666666666</v>
          </cell>
          <cell r="L516">
            <v>0</v>
          </cell>
          <cell r="N516">
            <v>0</v>
          </cell>
          <cell r="O516">
            <v>0</v>
          </cell>
          <cell r="R516">
            <v>339469894.95999998</v>
          </cell>
          <cell r="T516">
            <v>17444.980713222219</v>
          </cell>
          <cell r="U516">
            <v>738854.27313695545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37846</v>
          </cell>
          <cell r="B517">
            <v>0</v>
          </cell>
          <cell r="C517">
            <v>1.0999999999999999E-2</v>
          </cell>
          <cell r="F517">
            <v>2378000000</v>
          </cell>
          <cell r="H517">
            <v>122202.77777777778</v>
          </cell>
          <cell r="I517">
            <v>5061689.444444444</v>
          </cell>
          <cell r="L517">
            <v>0</v>
          </cell>
          <cell r="N517">
            <v>0</v>
          </cell>
          <cell r="O517">
            <v>0</v>
          </cell>
          <cell r="R517">
            <v>339469894.95999998</v>
          </cell>
          <cell r="T517">
            <v>17444.980713222219</v>
          </cell>
          <cell r="U517">
            <v>756299.25385017763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37847</v>
          </cell>
          <cell r="B518">
            <v>0</v>
          </cell>
          <cell r="C518">
            <v>1.0999999999999999E-2</v>
          </cell>
          <cell r="D518">
            <v>60000000</v>
          </cell>
          <cell r="F518">
            <v>2438000000</v>
          </cell>
          <cell r="H518">
            <v>122202.77777777778</v>
          </cell>
          <cell r="I518">
            <v>5183892.222222222</v>
          </cell>
          <cell r="L518">
            <v>0</v>
          </cell>
          <cell r="N518">
            <v>0</v>
          </cell>
          <cell r="O518">
            <v>0</v>
          </cell>
          <cell r="R518">
            <v>339469894.95999998</v>
          </cell>
          <cell r="T518">
            <v>17444.980713222219</v>
          </cell>
          <cell r="U518">
            <v>773744.2345633998</v>
          </cell>
          <cell r="AD518">
            <v>0</v>
          </cell>
          <cell r="AF518">
            <v>0</v>
          </cell>
          <cell r="AG518">
            <v>0</v>
          </cell>
          <cell r="AH518">
            <v>60000000</v>
          </cell>
          <cell r="AI518">
            <v>0</v>
          </cell>
        </row>
        <row r="519">
          <cell r="A519">
            <v>37848</v>
          </cell>
          <cell r="B519">
            <v>0</v>
          </cell>
          <cell r="C519">
            <v>1.0999999999999999E-2</v>
          </cell>
          <cell r="F519">
            <v>2438000000</v>
          </cell>
          <cell r="H519">
            <v>125286.11111111111</v>
          </cell>
          <cell r="I519">
            <v>5309178.333333333</v>
          </cell>
          <cell r="L519">
            <v>0</v>
          </cell>
          <cell r="N519">
            <v>0</v>
          </cell>
          <cell r="O519">
            <v>0</v>
          </cell>
          <cell r="R519">
            <v>339469894.95999998</v>
          </cell>
          <cell r="T519">
            <v>17444.980713222219</v>
          </cell>
          <cell r="U519">
            <v>791189.21527662198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37851</v>
          </cell>
          <cell r="B520">
            <v>0</v>
          </cell>
          <cell r="C520">
            <v>1.0999999999999999E-2</v>
          </cell>
          <cell r="F520">
            <v>2438000000</v>
          </cell>
          <cell r="H520">
            <v>375858.33333333331</v>
          </cell>
          <cell r="I520">
            <v>5685036.666666666</v>
          </cell>
          <cell r="L520">
            <v>0</v>
          </cell>
          <cell r="N520">
            <v>0</v>
          </cell>
          <cell r="O520">
            <v>0</v>
          </cell>
          <cell r="R520">
            <v>339469894.95999998</v>
          </cell>
          <cell r="T520">
            <v>52334.942139666658</v>
          </cell>
          <cell r="U520">
            <v>843524.15741628862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37852</v>
          </cell>
          <cell r="B521">
            <v>0</v>
          </cell>
          <cell r="C521">
            <v>1.0999999999999999E-2</v>
          </cell>
          <cell r="E521">
            <v>100000000</v>
          </cell>
          <cell r="F521">
            <v>2338000000</v>
          </cell>
          <cell r="H521">
            <v>125286.11111111111</v>
          </cell>
          <cell r="I521">
            <v>5810322.7777777771</v>
          </cell>
          <cell r="L521">
            <v>0</v>
          </cell>
          <cell r="N521">
            <v>0</v>
          </cell>
          <cell r="O521">
            <v>0</v>
          </cell>
          <cell r="R521">
            <v>339469894.95999998</v>
          </cell>
          <cell r="T521">
            <v>17444.980713222219</v>
          </cell>
          <cell r="U521">
            <v>860969.1381295108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100000000</v>
          </cell>
        </row>
        <row r="522">
          <cell r="A522">
            <v>37853</v>
          </cell>
          <cell r="B522">
            <v>0</v>
          </cell>
          <cell r="C522">
            <v>1.0999999999999999E-2</v>
          </cell>
          <cell r="E522">
            <v>30000000</v>
          </cell>
          <cell r="F522">
            <v>2308000000</v>
          </cell>
          <cell r="H522">
            <v>120147.22222222222</v>
          </cell>
          <cell r="I522">
            <v>5930469.9999999991</v>
          </cell>
          <cell r="L522">
            <v>0</v>
          </cell>
          <cell r="N522">
            <v>0</v>
          </cell>
          <cell r="O522">
            <v>0</v>
          </cell>
          <cell r="R522">
            <v>339469894.95999998</v>
          </cell>
          <cell r="T522">
            <v>17444.980713222219</v>
          </cell>
          <cell r="U522">
            <v>878414.11884273298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30000000</v>
          </cell>
        </row>
        <row r="523">
          <cell r="A523">
            <v>37854</v>
          </cell>
          <cell r="B523">
            <v>0</v>
          </cell>
          <cell r="C523">
            <v>1.0999999999999999E-2</v>
          </cell>
          <cell r="F523">
            <v>2308000000</v>
          </cell>
          <cell r="H523">
            <v>118605.55555555556</v>
          </cell>
          <cell r="I523">
            <v>6049075.555555555</v>
          </cell>
          <cell r="L523">
            <v>0</v>
          </cell>
          <cell r="N523">
            <v>0</v>
          </cell>
          <cell r="O523">
            <v>0</v>
          </cell>
          <cell r="R523">
            <v>339469894.95999998</v>
          </cell>
          <cell r="T523">
            <v>17444.980713222219</v>
          </cell>
          <cell r="U523">
            <v>895859.09955595515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37855</v>
          </cell>
          <cell r="B524">
            <v>0</v>
          </cell>
          <cell r="C524">
            <v>1.0999999999999999E-2</v>
          </cell>
          <cell r="E524">
            <v>70000000</v>
          </cell>
          <cell r="F524">
            <v>2238000000</v>
          </cell>
          <cell r="H524">
            <v>118605.55555555556</v>
          </cell>
          <cell r="I524">
            <v>6167681.111111111</v>
          </cell>
          <cell r="L524">
            <v>0</v>
          </cell>
          <cell r="N524">
            <v>0</v>
          </cell>
          <cell r="O524">
            <v>0</v>
          </cell>
          <cell r="R524">
            <v>339469894.95999998</v>
          </cell>
          <cell r="T524">
            <v>17444.980713222219</v>
          </cell>
          <cell r="U524">
            <v>913304.08026917733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70000000</v>
          </cell>
        </row>
        <row r="525">
          <cell r="A525">
            <v>37858</v>
          </cell>
          <cell r="B525">
            <v>0</v>
          </cell>
          <cell r="C525">
            <v>1.0999999999999999E-2</v>
          </cell>
          <cell r="E525">
            <v>25000000</v>
          </cell>
          <cell r="F525">
            <v>2213000000</v>
          </cell>
          <cell r="H525">
            <v>345025</v>
          </cell>
          <cell r="I525">
            <v>2881477.7777777771</v>
          </cell>
          <cell r="L525">
            <v>0</v>
          </cell>
          <cell r="N525">
            <v>0</v>
          </cell>
          <cell r="O525">
            <v>0</v>
          </cell>
          <cell r="P525">
            <v>419225.64</v>
          </cell>
          <cell r="Q525">
            <v>745408.39</v>
          </cell>
          <cell r="R525">
            <v>339143712.20999998</v>
          </cell>
          <cell r="T525">
            <v>52334.942139666658</v>
          </cell>
          <cell r="U525">
            <v>418679.53711733333</v>
          </cell>
          <cell r="AD525">
            <v>0</v>
          </cell>
          <cell r="AF525">
            <v>0</v>
          </cell>
          <cell r="AG525">
            <v>0</v>
          </cell>
          <cell r="AH525">
            <v>419225.64</v>
          </cell>
          <cell r="AI525">
            <v>25745408.390000001</v>
          </cell>
        </row>
        <row r="526">
          <cell r="A526">
            <v>37859</v>
          </cell>
          <cell r="B526">
            <v>0</v>
          </cell>
          <cell r="C526">
            <v>1.0999999999999999E-2</v>
          </cell>
          <cell r="F526">
            <v>2213000000</v>
          </cell>
          <cell r="H526">
            <v>113723.61111111111</v>
          </cell>
          <cell r="I526">
            <v>2995201.3888888881</v>
          </cell>
          <cell r="L526">
            <v>0</v>
          </cell>
          <cell r="N526">
            <v>0</v>
          </cell>
          <cell r="O526">
            <v>0</v>
          </cell>
          <cell r="R526">
            <v>339143712.20999998</v>
          </cell>
          <cell r="T526">
            <v>17428.218544124997</v>
          </cell>
          <cell r="U526">
            <v>436107.7556614583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37860</v>
          </cell>
          <cell r="B527">
            <v>0</v>
          </cell>
          <cell r="C527">
            <v>1.0999999999999999E-2</v>
          </cell>
          <cell r="F527">
            <v>2213000000</v>
          </cell>
          <cell r="H527">
            <v>113723.61111111111</v>
          </cell>
          <cell r="I527">
            <v>3108924.9999999991</v>
          </cell>
          <cell r="L527">
            <v>0</v>
          </cell>
          <cell r="N527">
            <v>0</v>
          </cell>
          <cell r="O527">
            <v>0</v>
          </cell>
          <cell r="P527">
            <v>2250000</v>
          </cell>
          <cell r="R527">
            <v>341393712.20999998</v>
          </cell>
          <cell r="T527">
            <v>17428.218544124997</v>
          </cell>
          <cell r="U527">
            <v>453535.97420558328</v>
          </cell>
          <cell r="AD527">
            <v>0</v>
          </cell>
          <cell r="AF527">
            <v>0</v>
          </cell>
          <cell r="AG527">
            <v>0</v>
          </cell>
          <cell r="AH527">
            <v>2250000</v>
          </cell>
          <cell r="AI527">
            <v>0</v>
          </cell>
        </row>
        <row r="528">
          <cell r="A528">
            <v>37861</v>
          </cell>
          <cell r="B528">
            <v>0</v>
          </cell>
          <cell r="C528">
            <v>1.0999999999999999E-2</v>
          </cell>
          <cell r="F528">
            <v>2213000000</v>
          </cell>
          <cell r="H528">
            <v>113723.61111111111</v>
          </cell>
          <cell r="I528">
            <v>3222648.6111111101</v>
          </cell>
          <cell r="L528">
            <v>0</v>
          </cell>
          <cell r="N528">
            <v>0</v>
          </cell>
          <cell r="O528">
            <v>0</v>
          </cell>
          <cell r="R528">
            <v>341393712.20999998</v>
          </cell>
          <cell r="T528">
            <v>17543.843544124997</v>
          </cell>
          <cell r="U528">
            <v>471079.81774970825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37862</v>
          </cell>
          <cell r="B529">
            <v>0</v>
          </cell>
          <cell r="C529">
            <v>1.0999999999999999E-2</v>
          </cell>
          <cell r="E529">
            <v>50000000</v>
          </cell>
          <cell r="F529">
            <v>2163000000</v>
          </cell>
          <cell r="H529">
            <v>113723.61111111111</v>
          </cell>
          <cell r="I529">
            <v>3336372.2222222211</v>
          </cell>
          <cell r="L529">
            <v>0</v>
          </cell>
          <cell r="N529">
            <v>0</v>
          </cell>
          <cell r="O529">
            <v>0</v>
          </cell>
          <cell r="R529">
            <v>341393712.20999998</v>
          </cell>
          <cell r="T529">
            <v>17543.843544124997</v>
          </cell>
          <cell r="U529">
            <v>488623.66129383323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50000000</v>
          </cell>
        </row>
        <row r="530">
          <cell r="A530">
            <v>37865</v>
          </cell>
          <cell r="B530">
            <v>0</v>
          </cell>
          <cell r="C530">
            <v>1.11938E-2</v>
          </cell>
          <cell r="F530">
            <v>2163000000</v>
          </cell>
          <cell r="H530">
            <v>333462.5</v>
          </cell>
          <cell r="I530">
            <v>3669834.7222222211</v>
          </cell>
          <cell r="L530">
            <v>0</v>
          </cell>
          <cell r="N530">
            <v>0</v>
          </cell>
          <cell r="O530">
            <v>0</v>
          </cell>
          <cell r="R530">
            <v>341393712.20999998</v>
          </cell>
          <cell r="T530">
            <v>52631.530632374997</v>
          </cell>
          <cell r="U530">
            <v>541255.19192620821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37866</v>
          </cell>
          <cell r="B531">
            <v>0</v>
          </cell>
          <cell r="C531">
            <v>1.11938E-2</v>
          </cell>
          <cell r="E531">
            <v>175000000</v>
          </cell>
          <cell r="F531">
            <v>1988000000</v>
          </cell>
          <cell r="H531">
            <v>112318.58166666667</v>
          </cell>
          <cell r="I531">
            <v>3782153.3038888876</v>
          </cell>
          <cell r="L531">
            <v>0</v>
          </cell>
          <cell r="N531">
            <v>0</v>
          </cell>
          <cell r="O531">
            <v>0</v>
          </cell>
          <cell r="R531">
            <v>341393712.20999998</v>
          </cell>
          <cell r="T531">
            <v>17727.627159198048</v>
          </cell>
          <cell r="U531">
            <v>558982.81908540626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175000000</v>
          </cell>
        </row>
        <row r="532">
          <cell r="A532">
            <v>37867</v>
          </cell>
          <cell r="B532">
            <v>0</v>
          </cell>
          <cell r="C532">
            <v>1.11938E-2</v>
          </cell>
          <cell r="F532">
            <v>1988000000</v>
          </cell>
          <cell r="H532">
            <v>103231.31777777777</v>
          </cell>
          <cell r="I532">
            <v>3885384.6216666652</v>
          </cell>
          <cell r="L532">
            <v>0</v>
          </cell>
          <cell r="N532">
            <v>0</v>
          </cell>
          <cell r="O532">
            <v>0</v>
          </cell>
          <cell r="R532">
            <v>341393712.20999998</v>
          </cell>
          <cell r="T532">
            <v>17727.627159198048</v>
          </cell>
          <cell r="U532">
            <v>576710.4462446043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37868</v>
          </cell>
          <cell r="B533">
            <v>0</v>
          </cell>
          <cell r="C533">
            <v>1.11938E-2</v>
          </cell>
          <cell r="F533">
            <v>1988000000</v>
          </cell>
          <cell r="H533">
            <v>103231.31777777777</v>
          </cell>
          <cell r="I533">
            <v>3988615.9394444427</v>
          </cell>
          <cell r="L533">
            <v>0</v>
          </cell>
          <cell r="N533">
            <v>0</v>
          </cell>
          <cell r="O533">
            <v>0</v>
          </cell>
          <cell r="R533">
            <v>341393712.20999998</v>
          </cell>
          <cell r="T533">
            <v>17727.627159198048</v>
          </cell>
          <cell r="U533">
            <v>594438.07340380235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37869</v>
          </cell>
          <cell r="B534">
            <v>0</v>
          </cell>
          <cell r="C534">
            <v>1.11938E-2</v>
          </cell>
          <cell r="F534">
            <v>1988000000</v>
          </cell>
          <cell r="H534">
            <v>103231.31777777777</v>
          </cell>
          <cell r="I534">
            <v>4091847.2572222203</v>
          </cell>
          <cell r="L534">
            <v>0</v>
          </cell>
          <cell r="N534">
            <v>0</v>
          </cell>
          <cell r="O534">
            <v>0</v>
          </cell>
          <cell r="R534">
            <v>341393712.20999998</v>
          </cell>
          <cell r="T534">
            <v>17727.627159198048</v>
          </cell>
          <cell r="U534">
            <v>612165.7005630004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37872</v>
          </cell>
          <cell r="B535">
            <v>0</v>
          </cell>
          <cell r="C535">
            <v>1.11938E-2</v>
          </cell>
          <cell r="F535">
            <v>1988000000</v>
          </cell>
          <cell r="H535">
            <v>309693.95333333331</v>
          </cell>
          <cell r="I535">
            <v>4401541.2105555534</v>
          </cell>
          <cell r="L535">
            <v>0</v>
          </cell>
          <cell r="N535">
            <v>0</v>
          </cell>
          <cell r="O535">
            <v>0</v>
          </cell>
          <cell r="R535">
            <v>341393712.20999998</v>
          </cell>
          <cell r="T535">
            <v>53182.88147759415</v>
          </cell>
          <cell r="U535">
            <v>665348.58204059454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37873</v>
          </cell>
          <cell r="B536">
            <v>0</v>
          </cell>
          <cell r="C536">
            <v>1.11938E-2</v>
          </cell>
          <cell r="F536">
            <v>1988000000</v>
          </cell>
          <cell r="H536">
            <v>103231.31777777777</v>
          </cell>
          <cell r="I536">
            <v>4504772.5283333315</v>
          </cell>
          <cell r="L536">
            <v>0</v>
          </cell>
          <cell r="N536">
            <v>0</v>
          </cell>
          <cell r="O536">
            <v>0</v>
          </cell>
          <cell r="R536">
            <v>341393712.20999998</v>
          </cell>
          <cell r="T536">
            <v>17727.627159198048</v>
          </cell>
          <cell r="U536">
            <v>683076.20919979259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37874</v>
          </cell>
          <cell r="B537">
            <v>0</v>
          </cell>
          <cell r="C537">
            <v>1.11938E-2</v>
          </cell>
          <cell r="D537">
            <v>70000000</v>
          </cell>
          <cell r="F537">
            <v>2058000000</v>
          </cell>
          <cell r="H537">
            <v>103231.31777777777</v>
          </cell>
          <cell r="I537">
            <v>4608003.8461111095</v>
          </cell>
          <cell r="L537">
            <v>0</v>
          </cell>
          <cell r="N537">
            <v>0</v>
          </cell>
          <cell r="O537">
            <v>0</v>
          </cell>
          <cell r="R537">
            <v>341393712.20999998</v>
          </cell>
          <cell r="T537">
            <v>17727.627159198048</v>
          </cell>
          <cell r="U537">
            <v>700803.83635899064</v>
          </cell>
          <cell r="AD537">
            <v>0</v>
          </cell>
          <cell r="AF537">
            <v>0</v>
          </cell>
          <cell r="AG537">
            <v>0</v>
          </cell>
          <cell r="AH537">
            <v>70000000</v>
          </cell>
          <cell r="AI537">
            <v>0</v>
          </cell>
        </row>
        <row r="538">
          <cell r="A538">
            <v>37875</v>
          </cell>
          <cell r="B538">
            <v>0</v>
          </cell>
          <cell r="C538">
            <v>1.11938E-2</v>
          </cell>
          <cell r="F538">
            <v>2058000000</v>
          </cell>
          <cell r="H538">
            <v>106866.22333333333</v>
          </cell>
          <cell r="I538">
            <v>4714870.0694444431</v>
          </cell>
          <cell r="L538">
            <v>0</v>
          </cell>
          <cell r="N538">
            <v>0</v>
          </cell>
          <cell r="O538">
            <v>0</v>
          </cell>
          <cell r="R538">
            <v>341393712.20999998</v>
          </cell>
          <cell r="T538">
            <v>17727.627159198048</v>
          </cell>
          <cell r="U538">
            <v>718531.46351818868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37876</v>
          </cell>
          <cell r="B539">
            <v>0</v>
          </cell>
          <cell r="C539">
            <v>1.11938E-2</v>
          </cell>
          <cell r="F539">
            <v>2058000000</v>
          </cell>
          <cell r="H539">
            <v>106866.22333333333</v>
          </cell>
          <cell r="I539">
            <v>4821736.2927777767</v>
          </cell>
          <cell r="L539">
            <v>0</v>
          </cell>
          <cell r="N539">
            <v>0</v>
          </cell>
          <cell r="O539">
            <v>0</v>
          </cell>
          <cell r="R539">
            <v>341393712.20999998</v>
          </cell>
          <cell r="T539">
            <v>17727.627159198048</v>
          </cell>
          <cell r="U539">
            <v>736259.09067738673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37879</v>
          </cell>
          <cell r="B540">
            <v>0</v>
          </cell>
          <cell r="C540">
            <v>1.11938E-2</v>
          </cell>
          <cell r="E540">
            <v>50000000</v>
          </cell>
          <cell r="F540">
            <v>2008000000</v>
          </cell>
          <cell r="H540">
            <v>320598.67</v>
          </cell>
          <cell r="I540">
            <v>5142334.9627777766</v>
          </cell>
          <cell r="L540">
            <v>0</v>
          </cell>
          <cell r="N540">
            <v>0</v>
          </cell>
          <cell r="O540">
            <v>0</v>
          </cell>
          <cell r="R540">
            <v>341393712.20999998</v>
          </cell>
          <cell r="T540">
            <v>53182.88147759415</v>
          </cell>
          <cell r="U540">
            <v>789441.97215498087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50000000</v>
          </cell>
        </row>
        <row r="541">
          <cell r="A541">
            <v>37880</v>
          </cell>
          <cell r="B541">
            <v>0</v>
          </cell>
          <cell r="C541">
            <v>1.11938E-2</v>
          </cell>
          <cell r="F541">
            <v>2008000000</v>
          </cell>
          <cell r="H541">
            <v>104269.86222222222</v>
          </cell>
          <cell r="I541">
            <v>5246604.8249999993</v>
          </cell>
          <cell r="L541">
            <v>0</v>
          </cell>
          <cell r="N541">
            <v>0</v>
          </cell>
          <cell r="O541">
            <v>0</v>
          </cell>
          <cell r="R541">
            <v>341393712.20999998</v>
          </cell>
          <cell r="T541">
            <v>17727.627159198048</v>
          </cell>
          <cell r="U541">
            <v>807169.59931417892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37881</v>
          </cell>
          <cell r="B542">
            <v>0</v>
          </cell>
          <cell r="C542">
            <v>1.11938E-2</v>
          </cell>
          <cell r="D542">
            <v>25000000</v>
          </cell>
          <cell r="E542">
            <v>50000000</v>
          </cell>
          <cell r="F542">
            <v>1983000000</v>
          </cell>
          <cell r="H542">
            <v>104269.86222222222</v>
          </cell>
          <cell r="I542">
            <v>5350874.6872222219</v>
          </cell>
          <cell r="L542">
            <v>0</v>
          </cell>
          <cell r="N542">
            <v>0</v>
          </cell>
          <cell r="O542">
            <v>0</v>
          </cell>
          <cell r="R542">
            <v>341393712.20999998</v>
          </cell>
          <cell r="T542">
            <v>17727.627159198048</v>
          </cell>
          <cell r="U542">
            <v>824897.22647337697</v>
          </cell>
          <cell r="AD542">
            <v>0</v>
          </cell>
          <cell r="AF542">
            <v>0</v>
          </cell>
          <cell r="AG542">
            <v>0</v>
          </cell>
          <cell r="AH542">
            <v>25000000</v>
          </cell>
          <cell r="AI542">
            <v>50000000</v>
          </cell>
        </row>
        <row r="543">
          <cell r="A543">
            <v>37882</v>
          </cell>
          <cell r="B543">
            <v>0</v>
          </cell>
          <cell r="C543">
            <v>1.11938E-2</v>
          </cell>
          <cell r="F543">
            <v>1983000000</v>
          </cell>
          <cell r="H543">
            <v>102971.68166666666</v>
          </cell>
          <cell r="I543">
            <v>5453846.3688888885</v>
          </cell>
          <cell r="L543">
            <v>0</v>
          </cell>
          <cell r="N543">
            <v>0</v>
          </cell>
          <cell r="O543">
            <v>0</v>
          </cell>
          <cell r="R543">
            <v>341393712.20999998</v>
          </cell>
          <cell r="T543">
            <v>17727.627159198048</v>
          </cell>
          <cell r="U543">
            <v>842624.85363257502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37883</v>
          </cell>
          <cell r="B544">
            <v>0</v>
          </cell>
          <cell r="C544">
            <v>1.11938E-2</v>
          </cell>
          <cell r="F544">
            <v>1983000000</v>
          </cell>
          <cell r="H544">
            <v>102971.68166666666</v>
          </cell>
          <cell r="I544">
            <v>5556818.0505555551</v>
          </cell>
          <cell r="L544">
            <v>0</v>
          </cell>
          <cell r="N544">
            <v>0</v>
          </cell>
          <cell r="O544">
            <v>0</v>
          </cell>
          <cell r="R544">
            <v>341393712.20999998</v>
          </cell>
          <cell r="T544">
            <v>17727.627159198048</v>
          </cell>
          <cell r="U544">
            <v>860352.48079177306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37886</v>
          </cell>
          <cell r="B545">
            <v>0</v>
          </cell>
          <cell r="C545">
            <v>1.11938E-2</v>
          </cell>
          <cell r="D545">
            <v>50000000</v>
          </cell>
          <cell r="E545">
            <v>100000000</v>
          </cell>
          <cell r="F545">
            <v>1933000000</v>
          </cell>
          <cell r="H545">
            <v>308915.04499999998</v>
          </cell>
          <cell r="I545">
            <v>5865733.0955555551</v>
          </cell>
          <cell r="L545">
            <v>0</v>
          </cell>
          <cell r="N545">
            <v>0</v>
          </cell>
          <cell r="O545">
            <v>0</v>
          </cell>
          <cell r="R545">
            <v>341393712.20999998</v>
          </cell>
          <cell r="T545">
            <v>53182.88147759415</v>
          </cell>
          <cell r="U545">
            <v>913535.36226936721</v>
          </cell>
          <cell r="AD545">
            <v>0</v>
          </cell>
          <cell r="AF545">
            <v>0</v>
          </cell>
          <cell r="AG545">
            <v>0</v>
          </cell>
          <cell r="AH545">
            <v>50000000</v>
          </cell>
          <cell r="AI545">
            <v>100000000</v>
          </cell>
        </row>
        <row r="546">
          <cell r="A546">
            <v>37887</v>
          </cell>
          <cell r="B546">
            <v>0</v>
          </cell>
          <cell r="C546">
            <v>1.11938E-2</v>
          </cell>
          <cell r="F546">
            <v>1933000000</v>
          </cell>
          <cell r="H546">
            <v>100375.32055555555</v>
          </cell>
          <cell r="I546">
            <v>5966108.4161111107</v>
          </cell>
          <cell r="L546">
            <v>0</v>
          </cell>
          <cell r="N546">
            <v>0</v>
          </cell>
          <cell r="O546">
            <v>0</v>
          </cell>
          <cell r="R546">
            <v>341393712.20999998</v>
          </cell>
          <cell r="T546">
            <v>17727.627159198048</v>
          </cell>
          <cell r="U546">
            <v>931262.98942856526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37888</v>
          </cell>
          <cell r="B547">
            <v>0</v>
          </cell>
          <cell r="C547">
            <v>1.11938E-2</v>
          </cell>
          <cell r="F547">
            <v>1933000000</v>
          </cell>
          <cell r="H547">
            <v>100375.32055555555</v>
          </cell>
          <cell r="I547">
            <v>6066483.7366666663</v>
          </cell>
          <cell r="L547">
            <v>0</v>
          </cell>
          <cell r="N547">
            <v>0</v>
          </cell>
          <cell r="O547">
            <v>0</v>
          </cell>
          <cell r="R547">
            <v>341393712.20999998</v>
          </cell>
          <cell r="T547">
            <v>17727.627159198048</v>
          </cell>
          <cell r="U547">
            <v>948990.6165877633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37889</v>
          </cell>
          <cell r="B548">
            <v>0</v>
          </cell>
          <cell r="C548">
            <v>1.11938E-2</v>
          </cell>
          <cell r="F548">
            <v>1933000000</v>
          </cell>
          <cell r="H548">
            <v>100375.32055555555</v>
          </cell>
          <cell r="I548">
            <v>2497024.335</v>
          </cell>
          <cell r="L548">
            <v>0</v>
          </cell>
          <cell r="N548">
            <v>0</v>
          </cell>
          <cell r="O548">
            <v>0</v>
          </cell>
          <cell r="P548">
            <v>304091.62</v>
          </cell>
          <cell r="Q548">
            <v>851552.04</v>
          </cell>
          <cell r="R548">
            <v>340846251.78999996</v>
          </cell>
          <cell r="T548">
            <v>17727.627159198048</v>
          </cell>
          <cell r="U548">
            <v>425463.05182075314</v>
          </cell>
          <cell r="AD548">
            <v>0</v>
          </cell>
          <cell r="AF548">
            <v>0</v>
          </cell>
          <cell r="AG548">
            <v>0</v>
          </cell>
          <cell r="AH548">
            <v>304091.62</v>
          </cell>
          <cell r="AI548">
            <v>851552.04</v>
          </cell>
        </row>
        <row r="549">
          <cell r="A549">
            <v>37890</v>
          </cell>
          <cell r="B549">
            <v>0</v>
          </cell>
          <cell r="C549">
            <v>1.11938E-2</v>
          </cell>
          <cell r="D549">
            <v>250000000</v>
          </cell>
          <cell r="F549">
            <v>2183000000</v>
          </cell>
          <cell r="H549">
            <v>100375.32055555555</v>
          </cell>
          <cell r="I549">
            <v>2597399.6555555556</v>
          </cell>
          <cell r="J549">
            <v>597400147.27999997</v>
          </cell>
          <cell r="L549">
            <v>597400147.27999997</v>
          </cell>
          <cell r="N549">
            <v>0</v>
          </cell>
          <cell r="O549">
            <v>0</v>
          </cell>
          <cell r="P549">
            <v>18258279.829999998</v>
          </cell>
          <cell r="Q549">
            <v>59104531.619999997</v>
          </cell>
          <cell r="R549">
            <v>299999999.99999994</v>
          </cell>
          <cell r="T549">
            <v>17699.199060310839</v>
          </cell>
          <cell r="U549">
            <v>443162.25088106398</v>
          </cell>
          <cell r="AD549">
            <v>0</v>
          </cell>
          <cell r="AF549">
            <v>0</v>
          </cell>
          <cell r="AG549">
            <v>0</v>
          </cell>
          <cell r="AH549">
            <v>865658427.11000001</v>
          </cell>
          <cell r="AI549">
            <v>59104531.619999997</v>
          </cell>
        </row>
        <row r="550">
          <cell r="A550">
            <v>37893</v>
          </cell>
          <cell r="B550">
            <v>0</v>
          </cell>
          <cell r="C550">
            <v>1.11938E-2</v>
          </cell>
          <cell r="D550">
            <v>50000000</v>
          </cell>
          <cell r="F550">
            <v>2233000000</v>
          </cell>
          <cell r="H550">
            <v>340071.3783333333</v>
          </cell>
          <cell r="I550">
            <v>2937471.033888889</v>
          </cell>
          <cell r="K550">
            <v>40722469.93</v>
          </cell>
          <cell r="L550">
            <v>556677677.35000002</v>
          </cell>
          <cell r="N550">
            <v>93063.990610190522</v>
          </cell>
          <cell r="O550">
            <v>93063.990610190522</v>
          </cell>
          <cell r="R550">
            <v>299999999.99999994</v>
          </cell>
          <cell r="T550">
            <v>46734.499999999993</v>
          </cell>
          <cell r="U550">
            <v>489896.75088106398</v>
          </cell>
          <cell r="AD550">
            <v>0</v>
          </cell>
          <cell r="AF550">
            <v>0</v>
          </cell>
          <cell r="AG550">
            <v>0</v>
          </cell>
          <cell r="AH550">
            <v>50000000</v>
          </cell>
          <cell r="AI550">
            <v>40722469.93</v>
          </cell>
        </row>
        <row r="551">
          <cell r="A551">
            <v>37894</v>
          </cell>
          <cell r="B551">
            <v>0</v>
          </cell>
          <cell r="C551">
            <v>1.11938E-2</v>
          </cell>
          <cell r="D551">
            <v>200000000</v>
          </cell>
          <cell r="F551">
            <v>2433000000</v>
          </cell>
          <cell r="H551">
            <v>115953.48722222222</v>
          </cell>
          <cell r="I551">
            <v>3053424.5211111112</v>
          </cell>
          <cell r="K551">
            <v>9178922.7300000004</v>
          </cell>
          <cell r="L551">
            <v>547498754.62</v>
          </cell>
          <cell r="N551">
            <v>28906.725457903976</v>
          </cell>
          <cell r="O551">
            <v>121970.71606809449</v>
          </cell>
          <cell r="P551">
            <v>4900000</v>
          </cell>
          <cell r="Q551">
            <v>4900000</v>
          </cell>
          <cell r="R551">
            <v>299999999.99999994</v>
          </cell>
          <cell r="T551">
            <v>15578.166666666664</v>
          </cell>
          <cell r="U551">
            <v>505474.91754773067</v>
          </cell>
          <cell r="AD551">
            <v>0</v>
          </cell>
          <cell r="AF551">
            <v>0</v>
          </cell>
          <cell r="AG551">
            <v>0</v>
          </cell>
          <cell r="AH551">
            <v>204900000</v>
          </cell>
          <cell r="AI551">
            <v>14078922.73</v>
          </cell>
        </row>
        <row r="552">
          <cell r="A552">
            <v>37895</v>
          </cell>
          <cell r="B552">
            <v>0</v>
          </cell>
          <cell r="C552">
            <v>1.12E-2</v>
          </cell>
          <cell r="F552">
            <v>2433000000</v>
          </cell>
          <cell r="H552">
            <v>126338.93166666666</v>
          </cell>
          <cell r="I552">
            <v>3179763.4527777778</v>
          </cell>
          <cell r="J552">
            <v>15786438.880000001</v>
          </cell>
          <cell r="L552">
            <v>563285193.5</v>
          </cell>
          <cell r="N552">
            <v>28439.518642761112</v>
          </cell>
          <cell r="O552">
            <v>150410.23471085561</v>
          </cell>
          <cell r="R552">
            <v>299999999.99999994</v>
          </cell>
          <cell r="T552">
            <v>15578.166666666664</v>
          </cell>
          <cell r="U552">
            <v>521053.08421439736</v>
          </cell>
          <cell r="AD552">
            <v>0</v>
          </cell>
          <cell r="AF552">
            <v>0</v>
          </cell>
          <cell r="AG552">
            <v>0</v>
          </cell>
          <cell r="AH552">
            <v>15786438.880000001</v>
          </cell>
          <cell r="AI552">
            <v>0</v>
          </cell>
        </row>
        <row r="553">
          <cell r="A553">
            <v>37896</v>
          </cell>
          <cell r="B553">
            <v>0</v>
          </cell>
          <cell r="C553">
            <v>1.12E-2</v>
          </cell>
          <cell r="F553">
            <v>2433000000</v>
          </cell>
          <cell r="H553">
            <v>126380.83333333333</v>
          </cell>
          <cell r="I553">
            <v>3306144.2861111113</v>
          </cell>
          <cell r="J553">
            <v>21464892.640000001</v>
          </cell>
          <cell r="L553">
            <v>584750086.13999999</v>
          </cell>
          <cell r="N553">
            <v>29259.536440138891</v>
          </cell>
          <cell r="O553">
            <v>179669.77115099449</v>
          </cell>
          <cell r="R553">
            <v>299999999.99999994</v>
          </cell>
          <cell r="T553">
            <v>15583.33333333333</v>
          </cell>
          <cell r="U553">
            <v>536636.41754773073</v>
          </cell>
          <cell r="AD553">
            <v>0</v>
          </cell>
          <cell r="AF553">
            <v>0</v>
          </cell>
          <cell r="AG553">
            <v>0</v>
          </cell>
          <cell r="AH553">
            <v>21464892.640000001</v>
          </cell>
          <cell r="AI553">
            <v>0</v>
          </cell>
        </row>
        <row r="554">
          <cell r="A554">
            <v>37897</v>
          </cell>
          <cell r="B554">
            <v>0</v>
          </cell>
          <cell r="C554">
            <v>1.12E-2</v>
          </cell>
          <cell r="D554">
            <v>150000000</v>
          </cell>
          <cell r="F554">
            <v>2583000000</v>
          </cell>
          <cell r="H554">
            <v>126380.83333333333</v>
          </cell>
          <cell r="I554">
            <v>3432525.1194444448</v>
          </cell>
          <cell r="K554">
            <v>35047614.950000003</v>
          </cell>
          <cell r="L554">
            <v>549702471.18999994</v>
          </cell>
          <cell r="N554">
            <v>30374.518363383333</v>
          </cell>
          <cell r="O554">
            <v>210044.28951437783</v>
          </cell>
          <cell r="R554">
            <v>299999999.99999994</v>
          </cell>
          <cell r="T554">
            <v>15583.33333333333</v>
          </cell>
          <cell r="U554">
            <v>552219.7508810641</v>
          </cell>
          <cell r="AD554">
            <v>0</v>
          </cell>
          <cell r="AF554">
            <v>0</v>
          </cell>
          <cell r="AG554">
            <v>0</v>
          </cell>
          <cell r="AH554">
            <v>150000000</v>
          </cell>
          <cell r="AI554">
            <v>35047614.950000003</v>
          </cell>
        </row>
        <row r="555">
          <cell r="A555">
            <v>37900</v>
          </cell>
          <cell r="B555">
            <v>0</v>
          </cell>
          <cell r="C555">
            <v>1.12E-2</v>
          </cell>
          <cell r="F555">
            <v>2583000000</v>
          </cell>
          <cell r="H555">
            <v>402517.5</v>
          </cell>
          <cell r="I555">
            <v>3835042.6194444448</v>
          </cell>
          <cell r="K555">
            <v>47925974.469999999</v>
          </cell>
          <cell r="L555">
            <v>501776496.71999991</v>
          </cell>
          <cell r="N555">
            <v>85661.968427108339</v>
          </cell>
          <cell r="O555">
            <v>295706.2579414862</v>
          </cell>
          <cell r="R555">
            <v>299999999.99999994</v>
          </cell>
          <cell r="T555">
            <v>46749.999999999993</v>
          </cell>
          <cell r="U555">
            <v>598969.7508810641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47925974.469999999</v>
          </cell>
        </row>
        <row r="556">
          <cell r="A556">
            <v>37901</v>
          </cell>
          <cell r="B556">
            <v>0</v>
          </cell>
          <cell r="C556">
            <v>1.12E-2</v>
          </cell>
          <cell r="F556">
            <v>2583000000</v>
          </cell>
          <cell r="H556">
            <v>134172.5</v>
          </cell>
          <cell r="I556">
            <v>3969215.1194444448</v>
          </cell>
          <cell r="K556">
            <v>10367152.66</v>
          </cell>
          <cell r="L556">
            <v>491409344.05999988</v>
          </cell>
          <cell r="N556">
            <v>26064.501357399997</v>
          </cell>
          <cell r="O556">
            <v>321770.75929888617</v>
          </cell>
          <cell r="R556">
            <v>299999999.99999994</v>
          </cell>
          <cell r="T556">
            <v>15583.33333333333</v>
          </cell>
          <cell r="U556">
            <v>614553.08421439747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10367152.66</v>
          </cell>
        </row>
        <row r="557">
          <cell r="A557">
            <v>37902</v>
          </cell>
          <cell r="B557">
            <v>0</v>
          </cell>
          <cell r="C557">
            <v>1.12E-2</v>
          </cell>
          <cell r="F557">
            <v>2583000000</v>
          </cell>
          <cell r="H557">
            <v>134172.5</v>
          </cell>
          <cell r="I557">
            <v>4103387.6194444448</v>
          </cell>
          <cell r="J557">
            <v>4222910.9800000004</v>
          </cell>
          <cell r="L557">
            <v>495632255.0399999</v>
          </cell>
          <cell r="N557">
            <v>25525.985372005554</v>
          </cell>
          <cell r="O557">
            <v>347296.74467089173</v>
          </cell>
          <cell r="R557">
            <v>299999999.99999994</v>
          </cell>
          <cell r="T557">
            <v>15583.33333333333</v>
          </cell>
          <cell r="U557">
            <v>630136.41754773085</v>
          </cell>
          <cell r="AD557">
            <v>0</v>
          </cell>
          <cell r="AF557">
            <v>0</v>
          </cell>
          <cell r="AG557">
            <v>0</v>
          </cell>
          <cell r="AH557">
            <v>4222910.9800000004</v>
          </cell>
          <cell r="AI557">
            <v>0</v>
          </cell>
        </row>
        <row r="558">
          <cell r="A558">
            <v>37903</v>
          </cell>
          <cell r="B558">
            <v>0</v>
          </cell>
          <cell r="C558">
            <v>1.12E-2</v>
          </cell>
          <cell r="F558">
            <v>2583000000</v>
          </cell>
          <cell r="H558">
            <v>134172.5</v>
          </cell>
          <cell r="I558">
            <v>4237560.1194444448</v>
          </cell>
          <cell r="K558">
            <v>1630482.62</v>
          </cell>
          <cell r="L558">
            <v>494001772.4199999</v>
          </cell>
          <cell r="N558">
            <v>25745.342136799994</v>
          </cell>
          <cell r="O558">
            <v>373042.08680769172</v>
          </cell>
          <cell r="R558">
            <v>299999999.99999994</v>
          </cell>
          <cell r="T558">
            <v>15583.33333333333</v>
          </cell>
          <cell r="U558">
            <v>645719.75088106422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1630482.62</v>
          </cell>
        </row>
        <row r="559">
          <cell r="A559">
            <v>37904</v>
          </cell>
          <cell r="B559">
            <v>0</v>
          </cell>
          <cell r="C559">
            <v>1.12E-2</v>
          </cell>
          <cell r="F559">
            <v>2583000000</v>
          </cell>
          <cell r="H559">
            <v>134172.5</v>
          </cell>
          <cell r="I559">
            <v>4371732.6194444448</v>
          </cell>
          <cell r="K559">
            <v>6025828.6500000004</v>
          </cell>
          <cell r="L559">
            <v>487975943.76999992</v>
          </cell>
          <cell r="N559">
            <v>25660.647622927776</v>
          </cell>
          <cell r="O559">
            <v>398702.73443061952</v>
          </cell>
          <cell r="R559">
            <v>299999999.99999994</v>
          </cell>
          <cell r="T559">
            <v>15583.33333333333</v>
          </cell>
          <cell r="U559">
            <v>661303.08421439759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6025828.6500000004</v>
          </cell>
        </row>
        <row r="560">
          <cell r="A560">
            <v>37907</v>
          </cell>
          <cell r="B560">
            <v>0</v>
          </cell>
          <cell r="C560">
            <v>1.12E-2</v>
          </cell>
          <cell r="F560">
            <v>2583000000</v>
          </cell>
          <cell r="H560">
            <v>402517.5</v>
          </cell>
          <cell r="I560">
            <v>4774250.1194444448</v>
          </cell>
          <cell r="L560">
            <v>487975943.76999992</v>
          </cell>
          <cell r="N560">
            <v>76042.917904158327</v>
          </cell>
          <cell r="O560">
            <v>474745.65233477787</v>
          </cell>
          <cell r="R560">
            <v>299999999.99999994</v>
          </cell>
          <cell r="T560">
            <v>46749.999999999993</v>
          </cell>
          <cell r="U560">
            <v>708053.08421439759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37908</v>
          </cell>
          <cell r="B561">
            <v>0</v>
          </cell>
          <cell r="C561">
            <v>1.12E-2</v>
          </cell>
          <cell r="D561">
            <v>50000000</v>
          </cell>
          <cell r="F561">
            <v>2633000000</v>
          </cell>
          <cell r="H561">
            <v>134172.5</v>
          </cell>
          <cell r="I561">
            <v>4908422.6194444448</v>
          </cell>
          <cell r="K561">
            <v>49420105.840000004</v>
          </cell>
          <cell r="L561">
            <v>438555837.92999995</v>
          </cell>
          <cell r="N561">
            <v>25347.639301386109</v>
          </cell>
          <cell r="O561">
            <v>500093.29163616395</v>
          </cell>
          <cell r="R561">
            <v>299999999.99999994</v>
          </cell>
          <cell r="T561">
            <v>15583.33333333333</v>
          </cell>
          <cell r="U561">
            <v>723636.41754773096</v>
          </cell>
          <cell r="AD561">
            <v>0</v>
          </cell>
          <cell r="AF561">
            <v>0</v>
          </cell>
          <cell r="AG561">
            <v>0</v>
          </cell>
          <cell r="AH561">
            <v>50000000</v>
          </cell>
          <cell r="AI561">
            <v>49420105.840000004</v>
          </cell>
        </row>
        <row r="562">
          <cell r="A562">
            <v>37909</v>
          </cell>
          <cell r="B562">
            <v>0</v>
          </cell>
          <cell r="C562">
            <v>1.12E-2</v>
          </cell>
          <cell r="E562">
            <v>50000000</v>
          </cell>
          <cell r="F562">
            <v>2583000000</v>
          </cell>
          <cell r="H562">
            <v>136769.72222222222</v>
          </cell>
          <cell r="I562">
            <v>5045192.3416666668</v>
          </cell>
          <cell r="L562">
            <v>438555837.92999995</v>
          </cell>
          <cell r="N562">
            <v>22780.539359141665</v>
          </cell>
          <cell r="O562">
            <v>522873.83099530562</v>
          </cell>
          <cell r="R562">
            <v>299999999.99999994</v>
          </cell>
          <cell r="T562">
            <v>15583.33333333333</v>
          </cell>
          <cell r="U562">
            <v>739219.75088106433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50000000</v>
          </cell>
        </row>
        <row r="563">
          <cell r="A563">
            <v>37910</v>
          </cell>
          <cell r="B563">
            <v>0</v>
          </cell>
          <cell r="C563">
            <v>1.12E-2</v>
          </cell>
          <cell r="F563">
            <v>2583000000</v>
          </cell>
          <cell r="H563">
            <v>134172.5</v>
          </cell>
          <cell r="I563">
            <v>5179364.8416666668</v>
          </cell>
          <cell r="J563">
            <v>8730740.9000000004</v>
          </cell>
          <cell r="L563">
            <v>447286578.82999992</v>
          </cell>
          <cell r="N563">
            <v>22780.539359141665</v>
          </cell>
          <cell r="O563">
            <v>545654.37035444728</v>
          </cell>
          <cell r="R563">
            <v>299999999.99999994</v>
          </cell>
          <cell r="T563">
            <v>15583.33333333333</v>
          </cell>
          <cell r="U563">
            <v>754803.08421439771</v>
          </cell>
          <cell r="AD563">
            <v>0</v>
          </cell>
          <cell r="AF563">
            <v>0</v>
          </cell>
          <cell r="AG563">
            <v>0</v>
          </cell>
          <cell r="AH563">
            <v>8730740.9000000004</v>
          </cell>
          <cell r="AI563">
            <v>0</v>
          </cell>
        </row>
        <row r="564">
          <cell r="A564">
            <v>37911</v>
          </cell>
          <cell r="B564">
            <v>0</v>
          </cell>
          <cell r="C564">
            <v>1.12E-2</v>
          </cell>
          <cell r="E564">
            <v>100000000</v>
          </cell>
          <cell r="F564">
            <v>2483000000</v>
          </cell>
          <cell r="H564">
            <v>134172.5</v>
          </cell>
          <cell r="I564">
            <v>5313537.3416666668</v>
          </cell>
          <cell r="K564">
            <v>12045096.9</v>
          </cell>
          <cell r="L564">
            <v>435241481.92999995</v>
          </cell>
          <cell r="N564">
            <v>23234.052844780555</v>
          </cell>
          <cell r="O564">
            <v>568888.42319922778</v>
          </cell>
          <cell r="R564">
            <v>299999999.99999994</v>
          </cell>
          <cell r="T564">
            <v>15583.33333333333</v>
          </cell>
          <cell r="U564">
            <v>770386.41754773108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112045096.90000001</v>
          </cell>
        </row>
        <row r="565">
          <cell r="A565">
            <v>37914</v>
          </cell>
          <cell r="B565">
            <v>0</v>
          </cell>
          <cell r="C565">
            <v>1.12E-2</v>
          </cell>
          <cell r="E565">
            <v>50000000</v>
          </cell>
          <cell r="F565">
            <v>2433000000</v>
          </cell>
          <cell r="H565">
            <v>386934.16666666669</v>
          </cell>
          <cell r="I565">
            <v>5700471.5083333338</v>
          </cell>
          <cell r="K565">
            <v>1795054.48</v>
          </cell>
          <cell r="L565">
            <v>433446427.44999993</v>
          </cell>
          <cell r="N565">
            <v>67825.130934091663</v>
          </cell>
          <cell r="O565">
            <v>636713.55413331941</v>
          </cell>
          <cell r="R565">
            <v>299999999.99999994</v>
          </cell>
          <cell r="T565">
            <v>46749.999999999993</v>
          </cell>
          <cell r="U565">
            <v>817136.41754773108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51795054.479999997</v>
          </cell>
        </row>
        <row r="566">
          <cell r="A566">
            <v>37915</v>
          </cell>
          <cell r="B566">
            <v>0</v>
          </cell>
          <cell r="C566">
            <v>1.12E-2</v>
          </cell>
          <cell r="E566">
            <v>50000000</v>
          </cell>
          <cell r="F566">
            <v>2383000000</v>
          </cell>
          <cell r="H566">
            <v>126380.83333333333</v>
          </cell>
          <cell r="I566">
            <v>5826852.3416666668</v>
          </cell>
          <cell r="K566">
            <v>2904469.91</v>
          </cell>
          <cell r="L566">
            <v>430541957.5399999</v>
          </cell>
          <cell r="N566">
            <v>22515.133870319441</v>
          </cell>
          <cell r="O566">
            <v>659228.68800363888</v>
          </cell>
          <cell r="R566">
            <v>299999999.99999994</v>
          </cell>
          <cell r="T566">
            <v>15583.33333333333</v>
          </cell>
          <cell r="U566">
            <v>832719.75088106445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52904469.909999996</v>
          </cell>
        </row>
        <row r="567">
          <cell r="A567">
            <v>37916</v>
          </cell>
          <cell r="B567">
            <v>0</v>
          </cell>
          <cell r="C567">
            <v>1.12E-2</v>
          </cell>
          <cell r="E567">
            <v>100000000</v>
          </cell>
          <cell r="F567">
            <v>2283000000</v>
          </cell>
          <cell r="H567">
            <v>123783.61111111111</v>
          </cell>
          <cell r="I567">
            <v>5950635.9527777778</v>
          </cell>
          <cell r="J567">
            <v>2140487.36</v>
          </cell>
          <cell r="L567">
            <v>432682444.89999992</v>
          </cell>
          <cell r="N567">
            <v>22364.262794438888</v>
          </cell>
          <cell r="O567">
            <v>681592.95079807774</v>
          </cell>
          <cell r="R567">
            <v>299999999.99999994</v>
          </cell>
          <cell r="T567">
            <v>15583.33333333333</v>
          </cell>
          <cell r="U567">
            <v>848303.08421439782</v>
          </cell>
          <cell r="AD567">
            <v>0</v>
          </cell>
          <cell r="AF567">
            <v>0</v>
          </cell>
          <cell r="AG567">
            <v>0</v>
          </cell>
          <cell r="AH567">
            <v>2140487.36</v>
          </cell>
          <cell r="AI567">
            <v>100000000</v>
          </cell>
        </row>
        <row r="568">
          <cell r="A568">
            <v>37917</v>
          </cell>
          <cell r="B568">
            <v>0</v>
          </cell>
          <cell r="C568">
            <v>1.12E-2</v>
          </cell>
          <cell r="F568">
            <v>2283000000</v>
          </cell>
          <cell r="H568">
            <v>118589.16666666667</v>
          </cell>
          <cell r="I568">
            <v>6069225.1194444448</v>
          </cell>
          <cell r="K568">
            <v>10640359.880000001</v>
          </cell>
          <cell r="L568">
            <v>422042085.01999992</v>
          </cell>
          <cell r="N568">
            <v>22475.449221194442</v>
          </cell>
          <cell r="O568">
            <v>704068.40001927223</v>
          </cell>
          <cell r="R568">
            <v>299999999.99999994</v>
          </cell>
          <cell r="T568">
            <v>15583.33333333333</v>
          </cell>
          <cell r="U568">
            <v>863886.41754773119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10640359.880000001</v>
          </cell>
        </row>
        <row r="569">
          <cell r="A569">
            <v>37918</v>
          </cell>
          <cell r="B569">
            <v>0</v>
          </cell>
          <cell r="C569">
            <v>1.12E-2</v>
          </cell>
          <cell r="D569">
            <v>100000000</v>
          </cell>
          <cell r="F569">
            <v>2383000000</v>
          </cell>
          <cell r="H569">
            <v>118589.16666666667</v>
          </cell>
          <cell r="I569">
            <v>6187814.2861111118</v>
          </cell>
          <cell r="K569">
            <v>5156025.17</v>
          </cell>
          <cell r="L569">
            <v>416886059.8499999</v>
          </cell>
          <cell r="N569">
            <v>21922.741638538886</v>
          </cell>
          <cell r="O569">
            <v>725991.14165781112</v>
          </cell>
          <cell r="R569">
            <v>299999999.99999994</v>
          </cell>
          <cell r="T569">
            <v>15583.33333333333</v>
          </cell>
          <cell r="U569">
            <v>879469.75088106457</v>
          </cell>
          <cell r="AD569">
            <v>0</v>
          </cell>
          <cell r="AF569">
            <v>0</v>
          </cell>
          <cell r="AG569">
            <v>0</v>
          </cell>
          <cell r="AH569">
            <v>100000000</v>
          </cell>
          <cell r="AI569">
            <v>5156025.17</v>
          </cell>
        </row>
        <row r="570">
          <cell r="A570">
            <v>37921</v>
          </cell>
          <cell r="B570">
            <v>0</v>
          </cell>
          <cell r="C570">
            <v>1.12E-2</v>
          </cell>
          <cell r="F570">
            <v>2383000000</v>
          </cell>
          <cell r="H570">
            <v>371350.83333333331</v>
          </cell>
          <cell r="I570">
            <v>3379401.6666666665</v>
          </cell>
          <cell r="K570">
            <v>7020901.6900000004</v>
          </cell>
          <cell r="L570">
            <v>409865158.15999991</v>
          </cell>
          <cell r="N570">
            <v>64964.74432662499</v>
          </cell>
          <cell r="O570">
            <v>640545.65127358062</v>
          </cell>
          <cell r="R570">
            <v>299999999.99999994</v>
          </cell>
          <cell r="T570">
            <v>46749.999999999993</v>
          </cell>
          <cell r="U570">
            <v>405166.66666666657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7020901.6900000004</v>
          </cell>
        </row>
        <row r="571">
          <cell r="A571">
            <v>37922</v>
          </cell>
          <cell r="B571">
            <v>0</v>
          </cell>
          <cell r="C571">
            <v>1.12E-2</v>
          </cell>
          <cell r="F571">
            <v>0</v>
          </cell>
          <cell r="H571">
            <v>123783.61111111111</v>
          </cell>
          <cell r="I571">
            <v>3503185.2777777775</v>
          </cell>
          <cell r="L571">
            <v>0</v>
          </cell>
          <cell r="N571">
            <v>21290.217937755551</v>
          </cell>
          <cell r="O571">
            <v>661835.86921133613</v>
          </cell>
          <cell r="R571">
            <v>0</v>
          </cell>
          <cell r="T571">
            <v>15583.33333333333</v>
          </cell>
          <cell r="U571">
            <v>420749.99999999988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A572">
            <v>37923</v>
          </cell>
          <cell r="B572">
            <v>0</v>
          </cell>
          <cell r="C572">
            <v>1.12E-2</v>
          </cell>
          <cell r="F572">
            <v>0</v>
          </cell>
          <cell r="H572">
            <v>0</v>
          </cell>
          <cell r="I572">
            <v>3503185.2777777775</v>
          </cell>
          <cell r="L572">
            <v>0</v>
          </cell>
          <cell r="N572">
            <v>0</v>
          </cell>
          <cell r="O572">
            <v>661835.86921133613</v>
          </cell>
          <cell r="R572">
            <v>0</v>
          </cell>
          <cell r="T572">
            <v>0</v>
          </cell>
          <cell r="U572">
            <v>420749.99999999988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37924</v>
          </cell>
          <cell r="B573">
            <v>0</v>
          </cell>
          <cell r="C573">
            <v>1.12E-2</v>
          </cell>
          <cell r="F573">
            <v>0</v>
          </cell>
          <cell r="H573">
            <v>0</v>
          </cell>
          <cell r="I573">
            <v>3503185.2777777775</v>
          </cell>
          <cell r="L573">
            <v>0</v>
          </cell>
          <cell r="N573">
            <v>0</v>
          </cell>
          <cell r="O573">
            <v>661835.86921133613</v>
          </cell>
          <cell r="R573">
            <v>0</v>
          </cell>
          <cell r="T573">
            <v>0</v>
          </cell>
          <cell r="U573">
            <v>420749.99999999988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37925</v>
          </cell>
          <cell r="B574">
            <v>0</v>
          </cell>
          <cell r="C574">
            <v>1.12E-2</v>
          </cell>
          <cell r="F574">
            <v>0</v>
          </cell>
          <cell r="H574">
            <v>0</v>
          </cell>
          <cell r="I574">
            <v>3503185.2777777775</v>
          </cell>
          <cell r="L574">
            <v>0</v>
          </cell>
          <cell r="N574">
            <v>0</v>
          </cell>
          <cell r="O574">
            <v>661835.86921133613</v>
          </cell>
          <cell r="R574">
            <v>0</v>
          </cell>
          <cell r="T574">
            <v>0</v>
          </cell>
          <cell r="U574">
            <v>420749.99999999988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37928</v>
          </cell>
          <cell r="B575">
            <v>2</v>
          </cell>
          <cell r="C575">
            <v>0</v>
          </cell>
          <cell r="F575">
            <v>0</v>
          </cell>
          <cell r="H575">
            <v>0</v>
          </cell>
          <cell r="I575">
            <v>3503185.2777777775</v>
          </cell>
          <cell r="L575">
            <v>0</v>
          </cell>
          <cell r="N575">
            <v>0</v>
          </cell>
          <cell r="O575">
            <v>661835.86921133613</v>
          </cell>
          <cell r="R575">
            <v>0</v>
          </cell>
          <cell r="T575">
            <v>0</v>
          </cell>
          <cell r="U575">
            <v>420749.99999999988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37929</v>
          </cell>
          <cell r="B576">
            <v>0</v>
          </cell>
          <cell r="C576">
            <v>0</v>
          </cell>
          <cell r="F576">
            <v>0</v>
          </cell>
          <cell r="H576">
            <v>0</v>
          </cell>
          <cell r="I576">
            <v>3503185.2777777775</v>
          </cell>
          <cell r="L576">
            <v>0</v>
          </cell>
          <cell r="N576">
            <v>0</v>
          </cell>
          <cell r="O576">
            <v>661835.86921133613</v>
          </cell>
          <cell r="R576">
            <v>0</v>
          </cell>
          <cell r="T576">
            <v>0</v>
          </cell>
          <cell r="U576">
            <v>420749.99999999988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37930</v>
          </cell>
          <cell r="B577">
            <v>0</v>
          </cell>
          <cell r="C577">
            <v>0</v>
          </cell>
          <cell r="F577">
            <v>0</v>
          </cell>
          <cell r="H577">
            <v>0</v>
          </cell>
          <cell r="I577">
            <v>3503185.2777777775</v>
          </cell>
          <cell r="L577">
            <v>0</v>
          </cell>
          <cell r="N577">
            <v>0</v>
          </cell>
          <cell r="O577">
            <v>661835.86921133613</v>
          </cell>
          <cell r="R577">
            <v>0</v>
          </cell>
          <cell r="T577">
            <v>0</v>
          </cell>
          <cell r="U577">
            <v>420749.99999999988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A578">
            <v>37931</v>
          </cell>
          <cell r="B578">
            <v>0</v>
          </cell>
          <cell r="C578">
            <v>0</v>
          </cell>
          <cell r="F578">
            <v>0</v>
          </cell>
          <cell r="H578">
            <v>0</v>
          </cell>
          <cell r="I578">
            <v>3503185.2777777775</v>
          </cell>
          <cell r="L578">
            <v>0</v>
          </cell>
          <cell r="N578">
            <v>0</v>
          </cell>
          <cell r="O578">
            <v>661835.86921133613</v>
          </cell>
          <cell r="R578">
            <v>0</v>
          </cell>
          <cell r="T578">
            <v>0</v>
          </cell>
          <cell r="U578">
            <v>420749.99999999988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37932</v>
          </cell>
          <cell r="B579">
            <v>0</v>
          </cell>
          <cell r="C579">
            <v>0</v>
          </cell>
          <cell r="F579">
            <v>0</v>
          </cell>
          <cell r="H579">
            <v>0</v>
          </cell>
          <cell r="I579">
            <v>3503185.2777777775</v>
          </cell>
          <cell r="L579">
            <v>0</v>
          </cell>
          <cell r="N579">
            <v>0</v>
          </cell>
          <cell r="O579">
            <v>661835.86921133613</v>
          </cell>
          <cell r="R579">
            <v>0</v>
          </cell>
          <cell r="T579">
            <v>0</v>
          </cell>
          <cell r="U579">
            <v>420749.99999999988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A580">
            <v>37935</v>
          </cell>
          <cell r="B580">
            <v>0</v>
          </cell>
          <cell r="C580">
            <v>0</v>
          </cell>
          <cell r="F580">
            <v>0</v>
          </cell>
          <cell r="H580">
            <v>0</v>
          </cell>
          <cell r="I580">
            <v>3503185.2777777775</v>
          </cell>
          <cell r="L580">
            <v>0</v>
          </cell>
          <cell r="N580">
            <v>0</v>
          </cell>
          <cell r="O580">
            <v>661835.86921133613</v>
          </cell>
          <cell r="R580">
            <v>0</v>
          </cell>
          <cell r="T580">
            <v>0</v>
          </cell>
          <cell r="U580">
            <v>420749.99999999988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37936</v>
          </cell>
          <cell r="B581">
            <v>0</v>
          </cell>
          <cell r="C581">
            <v>0</v>
          </cell>
          <cell r="F581">
            <v>0</v>
          </cell>
          <cell r="H581">
            <v>0</v>
          </cell>
          <cell r="I581">
            <v>3503185.2777777775</v>
          </cell>
          <cell r="L581">
            <v>0</v>
          </cell>
          <cell r="N581">
            <v>0</v>
          </cell>
          <cell r="O581">
            <v>661835.86921133613</v>
          </cell>
          <cell r="R581">
            <v>0</v>
          </cell>
          <cell r="T581">
            <v>0</v>
          </cell>
          <cell r="U581">
            <v>420749.99999999988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37937</v>
          </cell>
          <cell r="B582">
            <v>0</v>
          </cell>
          <cell r="C582">
            <v>0</v>
          </cell>
          <cell r="F582">
            <v>0</v>
          </cell>
          <cell r="H582">
            <v>0</v>
          </cell>
          <cell r="I582">
            <v>3503185.2777777775</v>
          </cell>
          <cell r="L582">
            <v>0</v>
          </cell>
          <cell r="N582">
            <v>0</v>
          </cell>
          <cell r="O582">
            <v>661835.86921133613</v>
          </cell>
          <cell r="R582">
            <v>0</v>
          </cell>
          <cell r="T582">
            <v>0</v>
          </cell>
          <cell r="U582">
            <v>420749.99999999988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37938</v>
          </cell>
          <cell r="B583">
            <v>0</v>
          </cell>
          <cell r="C583">
            <v>0</v>
          </cell>
          <cell r="F583">
            <v>0</v>
          </cell>
          <cell r="H583">
            <v>0</v>
          </cell>
          <cell r="I583">
            <v>3503185.2777777775</v>
          </cell>
          <cell r="L583">
            <v>0</v>
          </cell>
          <cell r="N583">
            <v>0</v>
          </cell>
          <cell r="O583">
            <v>661835.86921133613</v>
          </cell>
          <cell r="R583">
            <v>0</v>
          </cell>
          <cell r="T583">
            <v>0</v>
          </cell>
          <cell r="U583">
            <v>420749.99999999988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37939</v>
          </cell>
          <cell r="B584">
            <v>0</v>
          </cell>
          <cell r="C584">
            <v>0</v>
          </cell>
          <cell r="F584">
            <v>0</v>
          </cell>
          <cell r="H584">
            <v>0</v>
          </cell>
          <cell r="I584">
            <v>3503185.2777777775</v>
          </cell>
          <cell r="L584">
            <v>0</v>
          </cell>
          <cell r="N584">
            <v>0</v>
          </cell>
          <cell r="O584">
            <v>661835.86921133613</v>
          </cell>
          <cell r="R584">
            <v>0</v>
          </cell>
          <cell r="T584">
            <v>0</v>
          </cell>
          <cell r="U584">
            <v>420749.99999999988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A585">
            <v>37942</v>
          </cell>
          <cell r="B585">
            <v>0</v>
          </cell>
          <cell r="C585">
            <v>0</v>
          </cell>
          <cell r="F585">
            <v>0</v>
          </cell>
          <cell r="H585">
            <v>0</v>
          </cell>
          <cell r="I585">
            <v>3503185.2777777775</v>
          </cell>
          <cell r="L585">
            <v>0</v>
          </cell>
          <cell r="N585">
            <v>0</v>
          </cell>
          <cell r="O585">
            <v>661835.86921133613</v>
          </cell>
          <cell r="R585">
            <v>0</v>
          </cell>
          <cell r="T585">
            <v>0</v>
          </cell>
          <cell r="U585">
            <v>420749.99999999988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37943</v>
          </cell>
          <cell r="B586">
            <v>0</v>
          </cell>
          <cell r="C586">
            <v>0</v>
          </cell>
          <cell r="F586">
            <v>0</v>
          </cell>
          <cell r="H586">
            <v>0</v>
          </cell>
          <cell r="I586">
            <v>3503185.2777777775</v>
          </cell>
          <cell r="L586">
            <v>0</v>
          </cell>
          <cell r="N586">
            <v>0</v>
          </cell>
          <cell r="O586">
            <v>661835.86921133613</v>
          </cell>
          <cell r="R586">
            <v>0</v>
          </cell>
          <cell r="T586">
            <v>0</v>
          </cell>
          <cell r="U586">
            <v>420749.99999999988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37944</v>
          </cell>
          <cell r="B587">
            <v>0</v>
          </cell>
          <cell r="C587">
            <v>0</v>
          </cell>
          <cell r="F587">
            <v>0</v>
          </cell>
          <cell r="H587">
            <v>0</v>
          </cell>
          <cell r="I587">
            <v>3503185.2777777775</v>
          </cell>
          <cell r="L587">
            <v>0</v>
          </cell>
          <cell r="N587">
            <v>0</v>
          </cell>
          <cell r="O587">
            <v>661835.86921133613</v>
          </cell>
          <cell r="R587">
            <v>0</v>
          </cell>
          <cell r="T587">
            <v>0</v>
          </cell>
          <cell r="U587">
            <v>420749.99999999988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A588">
            <v>37945</v>
          </cell>
          <cell r="B588">
            <v>0</v>
          </cell>
          <cell r="C588">
            <v>0</v>
          </cell>
          <cell r="F588">
            <v>0</v>
          </cell>
          <cell r="H588">
            <v>0</v>
          </cell>
          <cell r="I588">
            <v>3503185.2777777775</v>
          </cell>
          <cell r="L588">
            <v>0</v>
          </cell>
          <cell r="N588">
            <v>0</v>
          </cell>
          <cell r="O588">
            <v>661835.86921133613</v>
          </cell>
          <cell r="R588">
            <v>0</v>
          </cell>
          <cell r="T588">
            <v>0</v>
          </cell>
          <cell r="U588">
            <v>420749.99999999988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A589">
            <v>37946</v>
          </cell>
          <cell r="B589">
            <v>0</v>
          </cell>
          <cell r="C589">
            <v>0</v>
          </cell>
          <cell r="F589">
            <v>0</v>
          </cell>
          <cell r="H589">
            <v>0</v>
          </cell>
          <cell r="I589">
            <v>3503185.2777777775</v>
          </cell>
          <cell r="L589">
            <v>0</v>
          </cell>
          <cell r="N589">
            <v>0</v>
          </cell>
          <cell r="O589">
            <v>661835.86921133613</v>
          </cell>
          <cell r="R589">
            <v>0</v>
          </cell>
          <cell r="T589">
            <v>0</v>
          </cell>
          <cell r="U589">
            <v>420749.99999999988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37949</v>
          </cell>
          <cell r="B590">
            <v>0</v>
          </cell>
          <cell r="C590">
            <v>0</v>
          </cell>
          <cell r="F590">
            <v>0</v>
          </cell>
          <cell r="H590">
            <v>0</v>
          </cell>
          <cell r="I590">
            <v>3503185.2777777775</v>
          </cell>
          <cell r="L590">
            <v>0</v>
          </cell>
          <cell r="N590">
            <v>0</v>
          </cell>
          <cell r="O590">
            <v>661835.86921133613</v>
          </cell>
          <cell r="R590">
            <v>0</v>
          </cell>
          <cell r="T590">
            <v>0</v>
          </cell>
          <cell r="U590">
            <v>420749.99999999988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37950</v>
          </cell>
          <cell r="B591">
            <v>0</v>
          </cell>
          <cell r="C591">
            <v>0</v>
          </cell>
          <cell r="D591" t="str">
            <v>manually calculate Yield this month</v>
          </cell>
          <cell r="F591">
            <v>0</v>
          </cell>
          <cell r="H591">
            <v>0</v>
          </cell>
          <cell r="I591">
            <v>0</v>
          </cell>
          <cell r="L591">
            <v>0</v>
          </cell>
          <cell r="N591">
            <v>0</v>
          </cell>
          <cell r="O591">
            <v>661835.86921133613</v>
          </cell>
          <cell r="R591">
            <v>0</v>
          </cell>
          <cell r="T591">
            <v>0</v>
          </cell>
          <cell r="U591">
            <v>0</v>
          </cell>
          <cell r="AD591">
            <v>0</v>
          </cell>
          <cell r="AF591">
            <v>0</v>
          </cell>
          <cell r="AG591">
            <v>0</v>
          </cell>
          <cell r="AH591" t="e">
            <v>#VALUE!</v>
          </cell>
          <cell r="AI591">
            <v>0</v>
          </cell>
        </row>
        <row r="592">
          <cell r="A592">
            <v>37951</v>
          </cell>
          <cell r="B592">
            <v>0</v>
          </cell>
          <cell r="C592">
            <v>0</v>
          </cell>
          <cell r="F592">
            <v>0</v>
          </cell>
          <cell r="H592">
            <v>0</v>
          </cell>
          <cell r="I592">
            <v>0</v>
          </cell>
          <cell r="L592">
            <v>0</v>
          </cell>
          <cell r="N592">
            <v>0</v>
          </cell>
          <cell r="O592">
            <v>661835.86921133613</v>
          </cell>
          <cell r="R592">
            <v>0</v>
          </cell>
          <cell r="T592">
            <v>0</v>
          </cell>
          <cell r="U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A593">
            <v>37952</v>
          </cell>
          <cell r="B593">
            <v>0</v>
          </cell>
          <cell r="C593">
            <v>0</v>
          </cell>
          <cell r="F593">
            <v>0</v>
          </cell>
          <cell r="H593">
            <v>0</v>
          </cell>
          <cell r="I593">
            <v>0</v>
          </cell>
          <cell r="L593">
            <v>0</v>
          </cell>
          <cell r="N593">
            <v>0</v>
          </cell>
          <cell r="O593">
            <v>661835.86921133613</v>
          </cell>
          <cell r="R593">
            <v>0</v>
          </cell>
          <cell r="T593">
            <v>0</v>
          </cell>
          <cell r="U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37953</v>
          </cell>
          <cell r="B594">
            <v>0</v>
          </cell>
          <cell r="C594">
            <v>0</v>
          </cell>
          <cell r="F594">
            <v>0</v>
          </cell>
          <cell r="H594">
            <v>0</v>
          </cell>
          <cell r="I594">
            <v>0</v>
          </cell>
          <cell r="L594">
            <v>0</v>
          </cell>
          <cell r="N594">
            <v>0</v>
          </cell>
          <cell r="O594">
            <v>661835.86921133613</v>
          </cell>
          <cell r="R594">
            <v>0</v>
          </cell>
          <cell r="T594">
            <v>0</v>
          </cell>
          <cell r="U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37956</v>
          </cell>
          <cell r="B595">
            <v>0</v>
          </cell>
          <cell r="C595">
            <v>0</v>
          </cell>
          <cell r="F595">
            <v>0</v>
          </cell>
          <cell r="H595">
            <v>0</v>
          </cell>
          <cell r="I595">
            <v>0</v>
          </cell>
          <cell r="L595">
            <v>0</v>
          </cell>
          <cell r="N595">
            <v>0</v>
          </cell>
          <cell r="O595">
            <v>661835.86921133613</v>
          </cell>
          <cell r="R595">
            <v>0</v>
          </cell>
          <cell r="T595">
            <v>0</v>
          </cell>
          <cell r="U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37957</v>
          </cell>
          <cell r="B596">
            <v>0</v>
          </cell>
          <cell r="C596">
            <v>0</v>
          </cell>
          <cell r="F596">
            <v>0</v>
          </cell>
          <cell r="H596">
            <v>0</v>
          </cell>
          <cell r="I596">
            <v>0</v>
          </cell>
          <cell r="L596">
            <v>0</v>
          </cell>
          <cell r="N596">
            <v>0</v>
          </cell>
          <cell r="O596">
            <v>661835.86921133613</v>
          </cell>
          <cell r="R596">
            <v>0</v>
          </cell>
          <cell r="T596">
            <v>0</v>
          </cell>
          <cell r="U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37958</v>
          </cell>
          <cell r="B597">
            <v>0</v>
          </cell>
          <cell r="C597">
            <v>0</v>
          </cell>
          <cell r="F597">
            <v>0</v>
          </cell>
          <cell r="H597">
            <v>0</v>
          </cell>
          <cell r="I597">
            <v>0</v>
          </cell>
          <cell r="L597">
            <v>0</v>
          </cell>
          <cell r="N597">
            <v>0</v>
          </cell>
          <cell r="O597">
            <v>661835.86921133613</v>
          </cell>
          <cell r="R597">
            <v>0</v>
          </cell>
          <cell r="T597">
            <v>0</v>
          </cell>
          <cell r="U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A598">
            <v>37959</v>
          </cell>
          <cell r="B598">
            <v>0</v>
          </cell>
          <cell r="C598">
            <v>0</v>
          </cell>
          <cell r="F598">
            <v>0</v>
          </cell>
          <cell r="H598">
            <v>0</v>
          </cell>
          <cell r="I598">
            <v>0</v>
          </cell>
          <cell r="L598">
            <v>0</v>
          </cell>
          <cell r="N598">
            <v>0</v>
          </cell>
          <cell r="O598">
            <v>661835.86921133613</v>
          </cell>
          <cell r="R598">
            <v>0</v>
          </cell>
          <cell r="T598">
            <v>0</v>
          </cell>
          <cell r="U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37960</v>
          </cell>
          <cell r="B599">
            <v>0</v>
          </cell>
          <cell r="C599">
            <v>0</v>
          </cell>
          <cell r="F599">
            <v>0</v>
          </cell>
          <cell r="H599">
            <v>0</v>
          </cell>
          <cell r="I599">
            <v>0</v>
          </cell>
          <cell r="L599">
            <v>0</v>
          </cell>
          <cell r="N599">
            <v>0</v>
          </cell>
          <cell r="O599">
            <v>661835.86921133613</v>
          </cell>
          <cell r="R599">
            <v>0</v>
          </cell>
          <cell r="T599">
            <v>0</v>
          </cell>
          <cell r="U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37963</v>
          </cell>
          <cell r="B600">
            <v>0</v>
          </cell>
          <cell r="C600">
            <v>0</v>
          </cell>
          <cell r="F600">
            <v>0</v>
          </cell>
          <cell r="H600">
            <v>0</v>
          </cell>
          <cell r="I600">
            <v>0</v>
          </cell>
          <cell r="L600">
            <v>0</v>
          </cell>
          <cell r="N600">
            <v>0</v>
          </cell>
          <cell r="O600">
            <v>661835.86921133613</v>
          </cell>
          <cell r="R600">
            <v>0</v>
          </cell>
          <cell r="T600">
            <v>0</v>
          </cell>
          <cell r="U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A601">
            <v>37964</v>
          </cell>
          <cell r="B601">
            <v>0</v>
          </cell>
          <cell r="C601">
            <v>0</v>
          </cell>
          <cell r="F601">
            <v>0</v>
          </cell>
          <cell r="H601">
            <v>0</v>
          </cell>
          <cell r="I601">
            <v>0</v>
          </cell>
          <cell r="L601">
            <v>0</v>
          </cell>
          <cell r="N601">
            <v>0</v>
          </cell>
          <cell r="O601">
            <v>661835.86921133613</v>
          </cell>
          <cell r="R601">
            <v>0</v>
          </cell>
          <cell r="T601">
            <v>0</v>
          </cell>
          <cell r="U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37965</v>
          </cell>
          <cell r="B602">
            <v>0</v>
          </cell>
          <cell r="C602">
            <v>0</v>
          </cell>
          <cell r="F602">
            <v>0</v>
          </cell>
          <cell r="H602">
            <v>0</v>
          </cell>
          <cell r="I602">
            <v>0</v>
          </cell>
          <cell r="L602">
            <v>0</v>
          </cell>
          <cell r="N602">
            <v>0</v>
          </cell>
          <cell r="O602">
            <v>661835.86921133613</v>
          </cell>
          <cell r="R602">
            <v>0</v>
          </cell>
          <cell r="T602">
            <v>0</v>
          </cell>
          <cell r="U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>
            <v>37966</v>
          </cell>
          <cell r="B603">
            <v>0</v>
          </cell>
          <cell r="C603">
            <v>0</v>
          </cell>
          <cell r="F603">
            <v>0</v>
          </cell>
          <cell r="H603">
            <v>0</v>
          </cell>
          <cell r="I603">
            <v>0</v>
          </cell>
          <cell r="L603">
            <v>0</v>
          </cell>
          <cell r="N603">
            <v>0</v>
          </cell>
          <cell r="O603">
            <v>661835.86921133613</v>
          </cell>
          <cell r="R603">
            <v>0</v>
          </cell>
          <cell r="T603">
            <v>0</v>
          </cell>
          <cell r="U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A604">
            <v>37967</v>
          </cell>
          <cell r="B604">
            <v>0</v>
          </cell>
          <cell r="C604">
            <v>0</v>
          </cell>
          <cell r="F604">
            <v>0</v>
          </cell>
          <cell r="H604">
            <v>0</v>
          </cell>
          <cell r="I604">
            <v>0</v>
          </cell>
          <cell r="L604">
            <v>0</v>
          </cell>
          <cell r="N604">
            <v>0</v>
          </cell>
          <cell r="O604">
            <v>661835.86921133613</v>
          </cell>
          <cell r="R604">
            <v>0</v>
          </cell>
          <cell r="T604">
            <v>0</v>
          </cell>
          <cell r="U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37970</v>
          </cell>
          <cell r="B605">
            <v>0</v>
          </cell>
          <cell r="C605">
            <v>0</v>
          </cell>
          <cell r="F605">
            <v>0</v>
          </cell>
          <cell r="H605">
            <v>0</v>
          </cell>
          <cell r="I605">
            <v>0</v>
          </cell>
          <cell r="L605">
            <v>0</v>
          </cell>
          <cell r="N605">
            <v>0</v>
          </cell>
          <cell r="O605">
            <v>661835.86921133613</v>
          </cell>
          <cell r="R605">
            <v>0</v>
          </cell>
          <cell r="T605">
            <v>0</v>
          </cell>
          <cell r="U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37971</v>
          </cell>
          <cell r="B606">
            <v>0</v>
          </cell>
          <cell r="C606">
            <v>0</v>
          </cell>
          <cell r="F606">
            <v>0</v>
          </cell>
          <cell r="H606">
            <v>0</v>
          </cell>
          <cell r="I606">
            <v>0</v>
          </cell>
          <cell r="L606">
            <v>0</v>
          </cell>
          <cell r="N606">
            <v>0</v>
          </cell>
          <cell r="O606">
            <v>661835.86921133613</v>
          </cell>
          <cell r="R606">
            <v>0</v>
          </cell>
          <cell r="T606">
            <v>0</v>
          </cell>
          <cell r="U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37972</v>
          </cell>
          <cell r="B607">
            <v>0</v>
          </cell>
          <cell r="C607">
            <v>0</v>
          </cell>
          <cell r="F607">
            <v>0</v>
          </cell>
          <cell r="H607">
            <v>0</v>
          </cell>
          <cell r="I607">
            <v>0</v>
          </cell>
          <cell r="L607">
            <v>0</v>
          </cell>
          <cell r="N607">
            <v>0</v>
          </cell>
          <cell r="O607">
            <v>661835.86921133613</v>
          </cell>
          <cell r="R607">
            <v>0</v>
          </cell>
          <cell r="T607">
            <v>0</v>
          </cell>
          <cell r="U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A608">
            <v>37973</v>
          </cell>
          <cell r="B608">
            <v>0</v>
          </cell>
          <cell r="C608">
            <v>0</v>
          </cell>
          <cell r="F608">
            <v>0</v>
          </cell>
          <cell r="H608">
            <v>0</v>
          </cell>
          <cell r="I608">
            <v>0</v>
          </cell>
          <cell r="L608">
            <v>0</v>
          </cell>
          <cell r="N608">
            <v>0</v>
          </cell>
          <cell r="O608">
            <v>661835.86921133613</v>
          </cell>
          <cell r="R608">
            <v>0</v>
          </cell>
          <cell r="T608">
            <v>0</v>
          </cell>
          <cell r="U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A609">
            <v>37974</v>
          </cell>
          <cell r="B609">
            <v>0</v>
          </cell>
          <cell r="C609">
            <v>0</v>
          </cell>
          <cell r="F609">
            <v>0</v>
          </cell>
          <cell r="H609">
            <v>0</v>
          </cell>
          <cell r="I609">
            <v>0</v>
          </cell>
          <cell r="L609">
            <v>0</v>
          </cell>
          <cell r="N609">
            <v>0</v>
          </cell>
          <cell r="O609">
            <v>661835.86921133613</v>
          </cell>
          <cell r="R609">
            <v>0</v>
          </cell>
          <cell r="T609">
            <v>0</v>
          </cell>
          <cell r="U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37977</v>
          </cell>
          <cell r="B610">
            <v>0</v>
          </cell>
          <cell r="C610">
            <v>0</v>
          </cell>
          <cell r="F610">
            <v>0</v>
          </cell>
          <cell r="H610">
            <v>0</v>
          </cell>
          <cell r="I610">
            <v>0</v>
          </cell>
          <cell r="L610">
            <v>0</v>
          </cell>
          <cell r="N610">
            <v>0</v>
          </cell>
          <cell r="O610">
            <v>661835.86921133613</v>
          </cell>
          <cell r="R610">
            <v>0</v>
          </cell>
          <cell r="T610">
            <v>0</v>
          </cell>
          <cell r="U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>
            <v>37978</v>
          </cell>
          <cell r="B611">
            <v>0</v>
          </cell>
          <cell r="C611">
            <v>0</v>
          </cell>
          <cell r="F611">
            <v>0</v>
          </cell>
          <cell r="H611">
            <v>0</v>
          </cell>
          <cell r="I611">
            <v>0</v>
          </cell>
          <cell r="L611">
            <v>0</v>
          </cell>
          <cell r="N611">
            <v>0</v>
          </cell>
          <cell r="O611">
            <v>661835.86921133613</v>
          </cell>
          <cell r="R611">
            <v>0</v>
          </cell>
          <cell r="T611">
            <v>0</v>
          </cell>
          <cell r="U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37979</v>
          </cell>
          <cell r="B612">
            <v>0</v>
          </cell>
          <cell r="C612">
            <v>0</v>
          </cell>
          <cell r="F612">
            <v>0</v>
          </cell>
          <cell r="H612">
            <v>0</v>
          </cell>
          <cell r="I612">
            <v>0</v>
          </cell>
          <cell r="L612">
            <v>0</v>
          </cell>
          <cell r="N612">
            <v>0</v>
          </cell>
          <cell r="O612">
            <v>661835.86921133613</v>
          </cell>
          <cell r="R612">
            <v>0</v>
          </cell>
          <cell r="T612">
            <v>0</v>
          </cell>
          <cell r="U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37980</v>
          </cell>
          <cell r="B613">
            <v>0</v>
          </cell>
          <cell r="C613">
            <v>0</v>
          </cell>
          <cell r="F613">
            <v>0</v>
          </cell>
          <cell r="H613">
            <v>0</v>
          </cell>
          <cell r="I613">
            <v>0</v>
          </cell>
          <cell r="L613">
            <v>0</v>
          </cell>
          <cell r="N613">
            <v>0</v>
          </cell>
          <cell r="O613">
            <v>661835.86921133613</v>
          </cell>
          <cell r="R613">
            <v>0</v>
          </cell>
          <cell r="T613">
            <v>0</v>
          </cell>
          <cell r="U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37981</v>
          </cell>
          <cell r="B614">
            <v>0</v>
          </cell>
          <cell r="C614">
            <v>0</v>
          </cell>
          <cell r="F614">
            <v>0</v>
          </cell>
          <cell r="H614">
            <v>0</v>
          </cell>
          <cell r="I614">
            <v>0</v>
          </cell>
          <cell r="L614">
            <v>0</v>
          </cell>
          <cell r="N614">
            <v>0</v>
          </cell>
          <cell r="O614">
            <v>0</v>
          </cell>
          <cell r="R614">
            <v>0</v>
          </cell>
          <cell r="T614">
            <v>0</v>
          </cell>
          <cell r="U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A615">
            <v>37984</v>
          </cell>
          <cell r="B615">
            <v>0</v>
          </cell>
          <cell r="C615">
            <v>0</v>
          </cell>
          <cell r="F615">
            <v>0</v>
          </cell>
          <cell r="H615">
            <v>0</v>
          </cell>
          <cell r="I615">
            <v>0</v>
          </cell>
          <cell r="L615">
            <v>0</v>
          </cell>
          <cell r="N615">
            <v>0</v>
          </cell>
          <cell r="O615">
            <v>0</v>
          </cell>
          <cell r="R615">
            <v>0</v>
          </cell>
          <cell r="T615">
            <v>0</v>
          </cell>
          <cell r="U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37985</v>
          </cell>
          <cell r="B616">
            <v>0</v>
          </cell>
          <cell r="C616">
            <v>0</v>
          </cell>
          <cell r="F616">
            <v>0</v>
          </cell>
          <cell r="H616">
            <v>0</v>
          </cell>
          <cell r="I616">
            <v>0</v>
          </cell>
          <cell r="L616">
            <v>0</v>
          </cell>
          <cell r="N616">
            <v>0</v>
          </cell>
          <cell r="O616">
            <v>0</v>
          </cell>
          <cell r="R616">
            <v>0</v>
          </cell>
          <cell r="T616">
            <v>0</v>
          </cell>
          <cell r="U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37986</v>
          </cell>
          <cell r="B617">
            <v>0</v>
          </cell>
          <cell r="C617">
            <v>0</v>
          </cell>
          <cell r="F617">
            <v>0</v>
          </cell>
          <cell r="H617">
            <v>0</v>
          </cell>
          <cell r="I617">
            <v>0</v>
          </cell>
          <cell r="L617">
            <v>0</v>
          </cell>
          <cell r="N617">
            <v>0</v>
          </cell>
          <cell r="O617">
            <v>0</v>
          </cell>
          <cell r="R617">
            <v>0</v>
          </cell>
          <cell r="T617">
            <v>0</v>
          </cell>
          <cell r="U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37987</v>
          </cell>
          <cell r="B618">
            <v>0</v>
          </cell>
          <cell r="C618">
            <v>0</v>
          </cell>
          <cell r="F618">
            <v>0</v>
          </cell>
          <cell r="H618">
            <v>0</v>
          </cell>
          <cell r="I618">
            <v>0</v>
          </cell>
          <cell r="L618">
            <v>0</v>
          </cell>
          <cell r="N618">
            <v>0</v>
          </cell>
          <cell r="O618">
            <v>0</v>
          </cell>
          <cell r="R618">
            <v>0</v>
          </cell>
          <cell r="T618">
            <v>0</v>
          </cell>
          <cell r="U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37988</v>
          </cell>
          <cell r="B619">
            <v>0</v>
          </cell>
          <cell r="C619">
            <v>0</v>
          </cell>
          <cell r="F619">
            <v>0</v>
          </cell>
          <cell r="H619">
            <v>0</v>
          </cell>
          <cell r="I619">
            <v>0</v>
          </cell>
          <cell r="L619">
            <v>0</v>
          </cell>
          <cell r="N619">
            <v>0</v>
          </cell>
          <cell r="O619">
            <v>0</v>
          </cell>
          <cell r="R619">
            <v>0</v>
          </cell>
          <cell r="T619">
            <v>0</v>
          </cell>
          <cell r="U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37991</v>
          </cell>
          <cell r="B620">
            <v>0</v>
          </cell>
          <cell r="C620">
            <v>0</v>
          </cell>
          <cell r="F620">
            <v>0</v>
          </cell>
          <cell r="H620">
            <v>0</v>
          </cell>
          <cell r="I620">
            <v>0</v>
          </cell>
          <cell r="L620">
            <v>0</v>
          </cell>
          <cell r="N620">
            <v>0</v>
          </cell>
          <cell r="O620">
            <v>0</v>
          </cell>
          <cell r="R620">
            <v>0</v>
          </cell>
          <cell r="T620">
            <v>0</v>
          </cell>
          <cell r="U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37992</v>
          </cell>
          <cell r="B621">
            <v>0</v>
          </cell>
          <cell r="C621">
            <v>0</v>
          </cell>
          <cell r="F621">
            <v>0</v>
          </cell>
          <cell r="H621">
            <v>0</v>
          </cell>
          <cell r="I621">
            <v>0</v>
          </cell>
          <cell r="L621">
            <v>0</v>
          </cell>
          <cell r="N621">
            <v>0</v>
          </cell>
          <cell r="O621">
            <v>0</v>
          </cell>
          <cell r="R621">
            <v>0</v>
          </cell>
          <cell r="T621">
            <v>0</v>
          </cell>
          <cell r="U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37993</v>
          </cell>
          <cell r="B622">
            <v>0</v>
          </cell>
          <cell r="C622">
            <v>0</v>
          </cell>
          <cell r="F622">
            <v>0</v>
          </cell>
          <cell r="H622">
            <v>0</v>
          </cell>
          <cell r="I622">
            <v>0</v>
          </cell>
          <cell r="L622">
            <v>0</v>
          </cell>
          <cell r="N622">
            <v>0</v>
          </cell>
          <cell r="O622">
            <v>0</v>
          </cell>
          <cell r="R622">
            <v>0</v>
          </cell>
          <cell r="T622">
            <v>0</v>
          </cell>
          <cell r="U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37994</v>
          </cell>
          <cell r="B623">
            <v>0</v>
          </cell>
          <cell r="C623">
            <v>0</v>
          </cell>
          <cell r="F623">
            <v>0</v>
          </cell>
          <cell r="H623">
            <v>0</v>
          </cell>
          <cell r="I623">
            <v>0</v>
          </cell>
          <cell r="L623">
            <v>0</v>
          </cell>
          <cell r="N623">
            <v>0</v>
          </cell>
          <cell r="O623">
            <v>0</v>
          </cell>
          <cell r="R623">
            <v>0</v>
          </cell>
          <cell r="T623">
            <v>0</v>
          </cell>
          <cell r="U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>
            <v>37995</v>
          </cell>
          <cell r="B624">
            <v>0</v>
          </cell>
          <cell r="C624">
            <v>0</v>
          </cell>
          <cell r="F624">
            <v>0</v>
          </cell>
          <cell r="H624">
            <v>0</v>
          </cell>
          <cell r="I624">
            <v>0</v>
          </cell>
          <cell r="L624">
            <v>0</v>
          </cell>
          <cell r="N624">
            <v>0</v>
          </cell>
          <cell r="O624">
            <v>0</v>
          </cell>
          <cell r="R624">
            <v>0</v>
          </cell>
          <cell r="T624">
            <v>0</v>
          </cell>
          <cell r="U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37998</v>
          </cell>
          <cell r="B625">
            <v>0</v>
          </cell>
          <cell r="C625">
            <v>0</v>
          </cell>
          <cell r="F625">
            <v>0</v>
          </cell>
          <cell r="H625">
            <v>0</v>
          </cell>
          <cell r="I625">
            <v>0</v>
          </cell>
          <cell r="L625">
            <v>0</v>
          </cell>
          <cell r="N625">
            <v>0</v>
          </cell>
          <cell r="O625">
            <v>0</v>
          </cell>
          <cell r="R625">
            <v>0</v>
          </cell>
          <cell r="T625">
            <v>0</v>
          </cell>
          <cell r="U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37999</v>
          </cell>
          <cell r="B626">
            <v>0</v>
          </cell>
          <cell r="C626">
            <v>0</v>
          </cell>
          <cell r="F626">
            <v>0</v>
          </cell>
          <cell r="H626">
            <v>0</v>
          </cell>
          <cell r="I626">
            <v>0</v>
          </cell>
          <cell r="L626">
            <v>0</v>
          </cell>
          <cell r="N626">
            <v>0</v>
          </cell>
          <cell r="O626">
            <v>0</v>
          </cell>
          <cell r="R626">
            <v>0</v>
          </cell>
          <cell r="T626">
            <v>0</v>
          </cell>
          <cell r="U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38000</v>
          </cell>
          <cell r="B627">
            <v>0</v>
          </cell>
          <cell r="C627">
            <v>0</v>
          </cell>
          <cell r="F627">
            <v>0</v>
          </cell>
          <cell r="H627">
            <v>0</v>
          </cell>
          <cell r="I627">
            <v>0</v>
          </cell>
          <cell r="L627">
            <v>0</v>
          </cell>
          <cell r="N627">
            <v>0</v>
          </cell>
          <cell r="O627">
            <v>0</v>
          </cell>
          <cell r="R627">
            <v>0</v>
          </cell>
          <cell r="T627">
            <v>0</v>
          </cell>
          <cell r="U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A628">
            <v>38001</v>
          </cell>
          <cell r="B628">
            <v>0</v>
          </cell>
          <cell r="C628">
            <v>0</v>
          </cell>
          <cell r="F628">
            <v>0</v>
          </cell>
          <cell r="H628">
            <v>0</v>
          </cell>
          <cell r="I628">
            <v>0</v>
          </cell>
          <cell r="L628">
            <v>0</v>
          </cell>
          <cell r="N628">
            <v>0</v>
          </cell>
          <cell r="O628">
            <v>0</v>
          </cell>
          <cell r="R628">
            <v>0</v>
          </cell>
          <cell r="T628">
            <v>0</v>
          </cell>
          <cell r="U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A629">
            <v>38002</v>
          </cell>
          <cell r="B629">
            <v>0</v>
          </cell>
          <cell r="C629">
            <v>0</v>
          </cell>
          <cell r="F629">
            <v>0</v>
          </cell>
          <cell r="H629">
            <v>0</v>
          </cell>
          <cell r="I629">
            <v>0</v>
          </cell>
          <cell r="L629">
            <v>0</v>
          </cell>
          <cell r="N629">
            <v>0</v>
          </cell>
          <cell r="O629">
            <v>0</v>
          </cell>
          <cell r="R629">
            <v>0</v>
          </cell>
          <cell r="T629">
            <v>0</v>
          </cell>
          <cell r="U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A630">
            <v>38005</v>
          </cell>
          <cell r="B630">
            <v>0</v>
          </cell>
          <cell r="C630">
            <v>0</v>
          </cell>
          <cell r="F630">
            <v>0</v>
          </cell>
          <cell r="H630">
            <v>0</v>
          </cell>
          <cell r="I630">
            <v>0</v>
          </cell>
          <cell r="L630">
            <v>0</v>
          </cell>
          <cell r="N630">
            <v>0</v>
          </cell>
          <cell r="O630">
            <v>0</v>
          </cell>
          <cell r="R630">
            <v>0</v>
          </cell>
          <cell r="T630">
            <v>0</v>
          </cell>
          <cell r="U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38006</v>
          </cell>
          <cell r="B631">
            <v>0</v>
          </cell>
          <cell r="C631">
            <v>0</v>
          </cell>
          <cell r="F631">
            <v>0</v>
          </cell>
          <cell r="H631">
            <v>0</v>
          </cell>
          <cell r="I631">
            <v>0</v>
          </cell>
          <cell r="L631">
            <v>0</v>
          </cell>
          <cell r="N631">
            <v>0</v>
          </cell>
          <cell r="O631">
            <v>0</v>
          </cell>
          <cell r="R631">
            <v>0</v>
          </cell>
          <cell r="T631">
            <v>0</v>
          </cell>
          <cell r="U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38007</v>
          </cell>
          <cell r="B632">
            <v>0</v>
          </cell>
          <cell r="C632">
            <v>0</v>
          </cell>
          <cell r="F632">
            <v>0</v>
          </cell>
          <cell r="H632">
            <v>0</v>
          </cell>
          <cell r="I632">
            <v>0</v>
          </cell>
          <cell r="L632">
            <v>0</v>
          </cell>
          <cell r="N632">
            <v>0</v>
          </cell>
          <cell r="O632">
            <v>0</v>
          </cell>
          <cell r="R632">
            <v>0</v>
          </cell>
          <cell r="T632">
            <v>0</v>
          </cell>
          <cell r="U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38008</v>
          </cell>
          <cell r="B633">
            <v>0</v>
          </cell>
          <cell r="C633">
            <v>0</v>
          </cell>
          <cell r="F633">
            <v>0</v>
          </cell>
          <cell r="H633">
            <v>0</v>
          </cell>
          <cell r="I633">
            <v>0</v>
          </cell>
          <cell r="L633">
            <v>0</v>
          </cell>
          <cell r="N633">
            <v>0</v>
          </cell>
          <cell r="O633">
            <v>0</v>
          </cell>
          <cell r="R633">
            <v>0</v>
          </cell>
          <cell r="T633">
            <v>0</v>
          </cell>
          <cell r="U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38009</v>
          </cell>
          <cell r="B634">
            <v>0</v>
          </cell>
          <cell r="C634">
            <v>0</v>
          </cell>
          <cell r="F634">
            <v>0</v>
          </cell>
          <cell r="H634">
            <v>0</v>
          </cell>
          <cell r="I634">
            <v>0</v>
          </cell>
          <cell r="L634">
            <v>0</v>
          </cell>
          <cell r="N634">
            <v>0</v>
          </cell>
          <cell r="O634">
            <v>0</v>
          </cell>
          <cell r="R634">
            <v>0</v>
          </cell>
          <cell r="T634">
            <v>0</v>
          </cell>
          <cell r="U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>
            <v>38012</v>
          </cell>
          <cell r="B635">
            <v>0</v>
          </cell>
          <cell r="C635">
            <v>0</v>
          </cell>
          <cell r="F635">
            <v>0</v>
          </cell>
          <cell r="H635">
            <v>0</v>
          </cell>
          <cell r="I635">
            <v>0</v>
          </cell>
          <cell r="L635">
            <v>0</v>
          </cell>
          <cell r="N635">
            <v>0</v>
          </cell>
          <cell r="O635">
            <v>0</v>
          </cell>
          <cell r="R635">
            <v>0</v>
          </cell>
          <cell r="T635">
            <v>0</v>
          </cell>
          <cell r="U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38013</v>
          </cell>
          <cell r="B636">
            <v>0</v>
          </cell>
          <cell r="C636">
            <v>0</v>
          </cell>
          <cell r="F636">
            <v>0</v>
          </cell>
          <cell r="H636">
            <v>0</v>
          </cell>
          <cell r="I636">
            <v>0</v>
          </cell>
          <cell r="L636">
            <v>0</v>
          </cell>
          <cell r="N636">
            <v>0</v>
          </cell>
          <cell r="O636">
            <v>0</v>
          </cell>
          <cell r="R636">
            <v>0</v>
          </cell>
          <cell r="T636">
            <v>0</v>
          </cell>
          <cell r="U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38014</v>
          </cell>
          <cell r="B637">
            <v>0</v>
          </cell>
          <cell r="C637">
            <v>0</v>
          </cell>
          <cell r="F637">
            <v>0</v>
          </cell>
          <cell r="H637">
            <v>0</v>
          </cell>
          <cell r="I637">
            <v>0</v>
          </cell>
          <cell r="L637">
            <v>0</v>
          </cell>
          <cell r="N637">
            <v>0</v>
          </cell>
          <cell r="O637">
            <v>0</v>
          </cell>
          <cell r="R637">
            <v>0</v>
          </cell>
          <cell r="T637">
            <v>0</v>
          </cell>
          <cell r="U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38015</v>
          </cell>
          <cell r="B638">
            <v>0</v>
          </cell>
          <cell r="C638">
            <v>0</v>
          </cell>
          <cell r="F638">
            <v>0</v>
          </cell>
          <cell r="H638">
            <v>0</v>
          </cell>
          <cell r="I638">
            <v>0</v>
          </cell>
          <cell r="L638">
            <v>0</v>
          </cell>
          <cell r="N638">
            <v>0</v>
          </cell>
          <cell r="O638">
            <v>0</v>
          </cell>
          <cell r="R638">
            <v>0</v>
          </cell>
          <cell r="T638">
            <v>0</v>
          </cell>
          <cell r="U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A639">
            <v>38016</v>
          </cell>
          <cell r="B639">
            <v>0</v>
          </cell>
          <cell r="C639">
            <v>0</v>
          </cell>
          <cell r="F639">
            <v>0</v>
          </cell>
          <cell r="H639">
            <v>0</v>
          </cell>
          <cell r="I639">
            <v>0</v>
          </cell>
          <cell r="L639">
            <v>0</v>
          </cell>
          <cell r="N639">
            <v>0</v>
          </cell>
          <cell r="O639">
            <v>0</v>
          </cell>
          <cell r="R639">
            <v>0</v>
          </cell>
          <cell r="T639">
            <v>0</v>
          </cell>
          <cell r="U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38019</v>
          </cell>
          <cell r="B640">
            <v>1</v>
          </cell>
          <cell r="C640">
            <v>0</v>
          </cell>
          <cell r="F640">
            <v>0</v>
          </cell>
          <cell r="H640">
            <v>0</v>
          </cell>
          <cell r="I640">
            <v>0</v>
          </cell>
          <cell r="L640">
            <v>0</v>
          </cell>
          <cell r="N640">
            <v>0</v>
          </cell>
          <cell r="O640">
            <v>0</v>
          </cell>
          <cell r="R640">
            <v>0</v>
          </cell>
          <cell r="T640">
            <v>0</v>
          </cell>
          <cell r="U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A641">
            <v>38020</v>
          </cell>
          <cell r="B641">
            <v>0</v>
          </cell>
          <cell r="C641">
            <v>0</v>
          </cell>
          <cell r="F641">
            <v>0</v>
          </cell>
          <cell r="H641">
            <v>0</v>
          </cell>
          <cell r="I641">
            <v>0</v>
          </cell>
          <cell r="L641">
            <v>0</v>
          </cell>
          <cell r="N641">
            <v>0</v>
          </cell>
          <cell r="O641">
            <v>0</v>
          </cell>
          <cell r="R641">
            <v>0</v>
          </cell>
          <cell r="T641">
            <v>0</v>
          </cell>
          <cell r="U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A642">
            <v>38021</v>
          </cell>
          <cell r="B642">
            <v>0</v>
          </cell>
          <cell r="C642">
            <v>0</v>
          </cell>
          <cell r="F642">
            <v>0</v>
          </cell>
          <cell r="H642">
            <v>0</v>
          </cell>
          <cell r="I642">
            <v>0</v>
          </cell>
          <cell r="L642">
            <v>0</v>
          </cell>
          <cell r="N642">
            <v>0</v>
          </cell>
          <cell r="O642">
            <v>0</v>
          </cell>
          <cell r="R642">
            <v>0</v>
          </cell>
          <cell r="T642">
            <v>0</v>
          </cell>
          <cell r="U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A643">
            <v>38022</v>
          </cell>
          <cell r="B643">
            <v>0</v>
          </cell>
          <cell r="C643">
            <v>0</v>
          </cell>
          <cell r="F643">
            <v>0</v>
          </cell>
          <cell r="H643">
            <v>0</v>
          </cell>
          <cell r="I643">
            <v>0</v>
          </cell>
          <cell r="L643">
            <v>0</v>
          </cell>
          <cell r="N643">
            <v>0</v>
          </cell>
          <cell r="O643">
            <v>0</v>
          </cell>
          <cell r="R643">
            <v>0</v>
          </cell>
          <cell r="T643">
            <v>0</v>
          </cell>
          <cell r="U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38023</v>
          </cell>
          <cell r="B644">
            <v>0</v>
          </cell>
          <cell r="C644">
            <v>0</v>
          </cell>
          <cell r="F644">
            <v>0</v>
          </cell>
          <cell r="H644">
            <v>0</v>
          </cell>
          <cell r="I644">
            <v>0</v>
          </cell>
          <cell r="L644">
            <v>0</v>
          </cell>
          <cell r="N644">
            <v>0</v>
          </cell>
          <cell r="O644">
            <v>0</v>
          </cell>
          <cell r="R644">
            <v>0</v>
          </cell>
          <cell r="T644">
            <v>0</v>
          </cell>
          <cell r="U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38026</v>
          </cell>
          <cell r="B645">
            <v>0</v>
          </cell>
          <cell r="C645">
            <v>0</v>
          </cell>
          <cell r="F645">
            <v>0</v>
          </cell>
          <cell r="H645">
            <v>0</v>
          </cell>
          <cell r="I645">
            <v>0</v>
          </cell>
          <cell r="L645">
            <v>0</v>
          </cell>
          <cell r="N645">
            <v>0</v>
          </cell>
          <cell r="O645">
            <v>0</v>
          </cell>
          <cell r="R645">
            <v>0</v>
          </cell>
          <cell r="T645">
            <v>0</v>
          </cell>
          <cell r="U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38027</v>
          </cell>
          <cell r="B646">
            <v>0</v>
          </cell>
          <cell r="C646">
            <v>0</v>
          </cell>
          <cell r="F646">
            <v>0</v>
          </cell>
          <cell r="H646">
            <v>0</v>
          </cell>
          <cell r="I646">
            <v>0</v>
          </cell>
          <cell r="L646">
            <v>0</v>
          </cell>
          <cell r="N646">
            <v>0</v>
          </cell>
          <cell r="O646">
            <v>0</v>
          </cell>
          <cell r="R646">
            <v>0</v>
          </cell>
          <cell r="T646">
            <v>0</v>
          </cell>
          <cell r="U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A647">
            <v>38028</v>
          </cell>
          <cell r="B647">
            <v>0</v>
          </cell>
          <cell r="C647">
            <v>0</v>
          </cell>
          <cell r="F647">
            <v>0</v>
          </cell>
          <cell r="H647">
            <v>0</v>
          </cell>
          <cell r="I647">
            <v>0</v>
          </cell>
          <cell r="L647">
            <v>0</v>
          </cell>
          <cell r="N647">
            <v>0</v>
          </cell>
          <cell r="O647">
            <v>0</v>
          </cell>
          <cell r="R647">
            <v>0</v>
          </cell>
          <cell r="T647">
            <v>0</v>
          </cell>
          <cell r="U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38029</v>
          </cell>
          <cell r="B648">
            <v>0</v>
          </cell>
          <cell r="C648">
            <v>0</v>
          </cell>
          <cell r="F648">
            <v>0</v>
          </cell>
          <cell r="H648">
            <v>0</v>
          </cell>
          <cell r="I648">
            <v>0</v>
          </cell>
          <cell r="L648">
            <v>0</v>
          </cell>
          <cell r="N648">
            <v>0</v>
          </cell>
          <cell r="O648">
            <v>0</v>
          </cell>
          <cell r="R648">
            <v>0</v>
          </cell>
          <cell r="T648">
            <v>0</v>
          </cell>
          <cell r="U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38030</v>
          </cell>
          <cell r="B649">
            <v>0</v>
          </cell>
          <cell r="C649">
            <v>0</v>
          </cell>
          <cell r="F649">
            <v>0</v>
          </cell>
          <cell r="H649">
            <v>0</v>
          </cell>
          <cell r="I649">
            <v>0</v>
          </cell>
          <cell r="L649">
            <v>0</v>
          </cell>
          <cell r="N649">
            <v>0</v>
          </cell>
          <cell r="O649">
            <v>0</v>
          </cell>
          <cell r="R649">
            <v>0</v>
          </cell>
          <cell r="T649">
            <v>0</v>
          </cell>
          <cell r="U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38033</v>
          </cell>
          <cell r="B650">
            <v>0</v>
          </cell>
          <cell r="C650">
            <v>0</v>
          </cell>
          <cell r="F650">
            <v>0</v>
          </cell>
          <cell r="H650">
            <v>0</v>
          </cell>
          <cell r="I650">
            <v>0</v>
          </cell>
          <cell r="L650">
            <v>0</v>
          </cell>
          <cell r="N650">
            <v>0</v>
          </cell>
          <cell r="O650">
            <v>0</v>
          </cell>
          <cell r="R650">
            <v>0</v>
          </cell>
          <cell r="T650">
            <v>0</v>
          </cell>
          <cell r="U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38034</v>
          </cell>
          <cell r="B651">
            <v>0</v>
          </cell>
          <cell r="C651">
            <v>0</v>
          </cell>
          <cell r="F651">
            <v>0</v>
          </cell>
          <cell r="H651">
            <v>0</v>
          </cell>
          <cell r="I651">
            <v>0</v>
          </cell>
          <cell r="L651">
            <v>0</v>
          </cell>
          <cell r="N651">
            <v>0</v>
          </cell>
          <cell r="O651">
            <v>0</v>
          </cell>
          <cell r="R651">
            <v>0</v>
          </cell>
          <cell r="T651">
            <v>0</v>
          </cell>
          <cell r="U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38035</v>
          </cell>
          <cell r="B652">
            <v>0</v>
          </cell>
          <cell r="C652">
            <v>0</v>
          </cell>
          <cell r="F652">
            <v>0</v>
          </cell>
          <cell r="H652">
            <v>0</v>
          </cell>
          <cell r="I652">
            <v>0</v>
          </cell>
          <cell r="L652">
            <v>0</v>
          </cell>
          <cell r="N652">
            <v>0</v>
          </cell>
          <cell r="O652">
            <v>0</v>
          </cell>
          <cell r="R652">
            <v>0</v>
          </cell>
          <cell r="T652">
            <v>0</v>
          </cell>
          <cell r="U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38036</v>
          </cell>
          <cell r="B653">
            <v>0</v>
          </cell>
          <cell r="C653">
            <v>0</v>
          </cell>
          <cell r="F653">
            <v>0</v>
          </cell>
          <cell r="H653">
            <v>0</v>
          </cell>
          <cell r="I653">
            <v>0</v>
          </cell>
          <cell r="L653">
            <v>0</v>
          </cell>
          <cell r="N653">
            <v>0</v>
          </cell>
          <cell r="O653">
            <v>0</v>
          </cell>
          <cell r="R653">
            <v>0</v>
          </cell>
          <cell r="T653">
            <v>0</v>
          </cell>
          <cell r="U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38037</v>
          </cell>
          <cell r="B654">
            <v>0</v>
          </cell>
          <cell r="C654">
            <v>0</v>
          </cell>
          <cell r="F654">
            <v>0</v>
          </cell>
          <cell r="H654">
            <v>0</v>
          </cell>
          <cell r="I654">
            <v>0</v>
          </cell>
          <cell r="L654">
            <v>0</v>
          </cell>
          <cell r="N654">
            <v>0</v>
          </cell>
          <cell r="O654">
            <v>0</v>
          </cell>
          <cell r="R654">
            <v>0</v>
          </cell>
          <cell r="T654">
            <v>0</v>
          </cell>
          <cell r="U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38040</v>
          </cell>
          <cell r="B655">
            <v>0</v>
          </cell>
          <cell r="C655">
            <v>0</v>
          </cell>
          <cell r="F655">
            <v>0</v>
          </cell>
          <cell r="H655">
            <v>0</v>
          </cell>
          <cell r="I655">
            <v>0</v>
          </cell>
          <cell r="L655">
            <v>0</v>
          </cell>
          <cell r="N655">
            <v>0</v>
          </cell>
          <cell r="O655">
            <v>0</v>
          </cell>
          <cell r="R655">
            <v>0</v>
          </cell>
          <cell r="T655">
            <v>0</v>
          </cell>
          <cell r="U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38041</v>
          </cell>
          <cell r="B656">
            <v>0</v>
          </cell>
          <cell r="C656">
            <v>0</v>
          </cell>
          <cell r="F656">
            <v>0</v>
          </cell>
          <cell r="H656">
            <v>0</v>
          </cell>
          <cell r="I656">
            <v>0</v>
          </cell>
          <cell r="L656">
            <v>0</v>
          </cell>
          <cell r="N656">
            <v>0</v>
          </cell>
          <cell r="O656">
            <v>0</v>
          </cell>
          <cell r="R656">
            <v>0</v>
          </cell>
          <cell r="T656">
            <v>0</v>
          </cell>
          <cell r="U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A657">
            <v>38042</v>
          </cell>
          <cell r="B657">
            <v>0</v>
          </cell>
          <cell r="C657">
            <v>0</v>
          </cell>
          <cell r="D657" t="str">
            <v>manually calculate Yield this month</v>
          </cell>
          <cell r="F657">
            <v>0</v>
          </cell>
          <cell r="H657">
            <v>0</v>
          </cell>
          <cell r="I657">
            <v>0</v>
          </cell>
          <cell r="L657">
            <v>0</v>
          </cell>
          <cell r="N657">
            <v>0</v>
          </cell>
          <cell r="O657">
            <v>0</v>
          </cell>
          <cell r="R657">
            <v>0</v>
          </cell>
          <cell r="T657">
            <v>0</v>
          </cell>
          <cell r="U657">
            <v>0</v>
          </cell>
          <cell r="AD657">
            <v>0</v>
          </cell>
          <cell r="AF657">
            <v>0</v>
          </cell>
          <cell r="AG657">
            <v>0</v>
          </cell>
          <cell r="AH657" t="e">
            <v>#VALUE!</v>
          </cell>
          <cell r="AI657">
            <v>0</v>
          </cell>
        </row>
        <row r="658">
          <cell r="A658">
            <v>38043</v>
          </cell>
          <cell r="B658">
            <v>0</v>
          </cell>
          <cell r="C658">
            <v>0</v>
          </cell>
          <cell r="F658">
            <v>0</v>
          </cell>
          <cell r="H658">
            <v>0</v>
          </cell>
          <cell r="I658">
            <v>0</v>
          </cell>
          <cell r="L658">
            <v>0</v>
          </cell>
          <cell r="N658">
            <v>0</v>
          </cell>
          <cell r="O658">
            <v>0</v>
          </cell>
          <cell r="R658">
            <v>0</v>
          </cell>
          <cell r="T658">
            <v>0</v>
          </cell>
          <cell r="U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A659">
            <v>38044</v>
          </cell>
          <cell r="B659">
            <v>0</v>
          </cell>
          <cell r="C659">
            <v>0</v>
          </cell>
          <cell r="F659">
            <v>0</v>
          </cell>
          <cell r="H659">
            <v>0</v>
          </cell>
          <cell r="I659">
            <v>0</v>
          </cell>
          <cell r="L659">
            <v>0</v>
          </cell>
          <cell r="N659">
            <v>0</v>
          </cell>
          <cell r="O659">
            <v>0</v>
          </cell>
          <cell r="R659">
            <v>0</v>
          </cell>
          <cell r="T659">
            <v>0</v>
          </cell>
          <cell r="U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461"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G465" t="str">
            <v>______</v>
          </cell>
          <cell r="H465" t="str">
            <v>______</v>
          </cell>
          <cell r="I465" t="str">
            <v>______</v>
          </cell>
          <cell r="J465" t="str">
            <v>______</v>
          </cell>
          <cell r="L465" t="str">
            <v>______</v>
          </cell>
          <cell r="M465" t="str">
            <v>______</v>
          </cell>
          <cell r="N465" t="str">
            <v>______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G470" t="str">
            <v>______</v>
          </cell>
          <cell r="H470" t="str">
            <v>______</v>
          </cell>
          <cell r="I470" t="str">
            <v>______</v>
          </cell>
          <cell r="J470" t="str">
            <v>______</v>
          </cell>
          <cell r="L470" t="str">
            <v>______</v>
          </cell>
          <cell r="M470" t="str">
            <v>______</v>
          </cell>
          <cell r="N470" t="str">
            <v>______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G481" t="str">
            <v>______</v>
          </cell>
          <cell r="H481" t="str">
            <v>______</v>
          </cell>
          <cell r="I481" t="str">
            <v>______</v>
          </cell>
          <cell r="J481" t="str">
            <v>______</v>
          </cell>
          <cell r="L481" t="str">
            <v>______</v>
          </cell>
          <cell r="M481" t="str">
            <v>______</v>
          </cell>
          <cell r="N481" t="str">
            <v>______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G486" t="str">
            <v>______</v>
          </cell>
          <cell r="H486" t="str">
            <v>______</v>
          </cell>
          <cell r="I486" t="str">
            <v>______</v>
          </cell>
          <cell r="J486" t="str">
            <v>______</v>
          </cell>
          <cell r="L486" t="str">
            <v>______</v>
          </cell>
          <cell r="M486" t="str">
            <v>______</v>
          </cell>
          <cell r="N486" t="str">
            <v>______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</row>
        <row r="510">
          <cell r="G510" t="str">
            <v>______</v>
          </cell>
          <cell r="H510" t="str">
            <v>______</v>
          </cell>
          <cell r="I510" t="str">
            <v>______</v>
          </cell>
          <cell r="J510" t="str">
            <v>______</v>
          </cell>
          <cell r="L510" t="str">
            <v>______</v>
          </cell>
          <cell r="M510" t="str">
            <v>______</v>
          </cell>
          <cell r="N510" t="str">
            <v>______</v>
          </cell>
        </row>
        <row r="511"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G519" t="str">
            <v>______</v>
          </cell>
          <cell r="H519" t="str">
            <v>______</v>
          </cell>
          <cell r="I519" t="str">
            <v>______</v>
          </cell>
          <cell r="J519" t="str">
            <v>______</v>
          </cell>
          <cell r="L519" t="str">
            <v>______</v>
          </cell>
          <cell r="M519" t="str">
            <v>______</v>
          </cell>
          <cell r="N519" t="str">
            <v>______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</row>
        <row r="522">
          <cell r="G522">
            <v>1997</v>
          </cell>
          <cell r="H522">
            <v>1998</v>
          </cell>
          <cell r="I522">
            <v>1999</v>
          </cell>
          <cell r="J522">
            <v>2000</v>
          </cell>
          <cell r="L522">
            <v>2000</v>
          </cell>
          <cell r="M522">
            <v>2001</v>
          </cell>
          <cell r="N522">
            <v>2002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G527" t="str">
            <v>______</v>
          </cell>
          <cell r="H527" t="str">
            <v>______</v>
          </cell>
          <cell r="I527" t="str">
            <v>______</v>
          </cell>
          <cell r="J527" t="str">
            <v>______</v>
          </cell>
          <cell r="L527" t="str">
            <v>______</v>
          </cell>
          <cell r="M527" t="str">
            <v>______</v>
          </cell>
          <cell r="N527" t="str">
            <v>______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G529" t="str">
            <v>______</v>
          </cell>
          <cell r="H529" t="str">
            <v>______</v>
          </cell>
          <cell r="I529" t="str">
            <v>______</v>
          </cell>
          <cell r="J529" t="str">
            <v>______</v>
          </cell>
          <cell r="L529" t="str">
            <v>______</v>
          </cell>
          <cell r="M529" t="str">
            <v>______</v>
          </cell>
          <cell r="N529" t="str">
            <v>______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G538" t="str">
            <v>______</v>
          </cell>
          <cell r="H538" t="str">
            <v>______</v>
          </cell>
          <cell r="I538" t="str">
            <v>______</v>
          </cell>
          <cell r="J538" t="str">
            <v>______</v>
          </cell>
          <cell r="L538" t="str">
            <v>______</v>
          </cell>
          <cell r="M538" t="str">
            <v>______</v>
          </cell>
          <cell r="N538" t="str">
            <v>______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G561" t="str">
            <v>______</v>
          </cell>
          <cell r="H561" t="str">
            <v>______</v>
          </cell>
          <cell r="I561" t="str">
            <v>______</v>
          </cell>
          <cell r="J561" t="str">
            <v>______</v>
          </cell>
          <cell r="L561" t="str">
            <v>______</v>
          </cell>
          <cell r="M561" t="str">
            <v>______</v>
          </cell>
          <cell r="N561" t="str">
            <v>______</v>
          </cell>
        </row>
        <row r="562"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</row>
        <row r="579">
          <cell r="H579" t="str">
            <v>______</v>
          </cell>
          <cell r="I579" t="str">
            <v>______</v>
          </cell>
          <cell r="J579" t="str">
            <v>______</v>
          </cell>
          <cell r="M579" t="str">
            <v>______</v>
          </cell>
          <cell r="N579" t="str">
            <v>______</v>
          </cell>
        </row>
        <row r="580">
          <cell r="H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</row>
        <row r="581">
          <cell r="H581" t="str">
            <v>______</v>
          </cell>
          <cell r="I581" t="str">
            <v>______</v>
          </cell>
          <cell r="J581" t="str">
            <v>______</v>
          </cell>
          <cell r="M581" t="str">
            <v>______</v>
          </cell>
          <cell r="N581" t="str">
            <v>______</v>
          </cell>
        </row>
        <row r="582">
          <cell r="H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</row>
        <row r="586">
          <cell r="H586" t="str">
            <v>______</v>
          </cell>
          <cell r="I586" t="str">
            <v>______</v>
          </cell>
          <cell r="J586" t="str">
            <v>______</v>
          </cell>
          <cell r="M586" t="str">
            <v>______</v>
          </cell>
          <cell r="N586" t="str">
            <v>______</v>
          </cell>
        </row>
        <row r="587">
          <cell r="H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</row>
        <row r="632">
          <cell r="H632" t="str">
            <v>______</v>
          </cell>
          <cell r="I632" t="str">
            <v>______</v>
          </cell>
          <cell r="J632" t="str">
            <v>______</v>
          </cell>
          <cell r="M632" t="str">
            <v>______</v>
          </cell>
          <cell r="N632" t="str">
            <v>______</v>
          </cell>
        </row>
        <row r="633">
          <cell r="H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</row>
        <row r="637">
          <cell r="H637" t="str">
            <v>______</v>
          </cell>
          <cell r="I637" t="str">
            <v>______</v>
          </cell>
          <cell r="J637" t="str">
            <v>______</v>
          </cell>
          <cell r="M637" t="str">
            <v>______</v>
          </cell>
          <cell r="N637" t="str">
            <v>______</v>
          </cell>
        </row>
        <row r="665">
          <cell r="H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G683" t="str">
            <v>______</v>
          </cell>
          <cell r="H683" t="str">
            <v>______</v>
          </cell>
          <cell r="I683" t="str">
            <v>______</v>
          </cell>
          <cell r="J683" t="str">
            <v>______</v>
          </cell>
          <cell r="L683" t="str">
            <v>______</v>
          </cell>
          <cell r="M683" t="str">
            <v>______</v>
          </cell>
          <cell r="N683" t="str">
            <v>______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G707" t="str">
            <v>______</v>
          </cell>
          <cell r="H707" t="str">
            <v>______</v>
          </cell>
          <cell r="I707" t="str">
            <v>______</v>
          </cell>
          <cell r="J707" t="str">
            <v>______</v>
          </cell>
          <cell r="L707" t="str">
            <v>______</v>
          </cell>
          <cell r="M707" t="str">
            <v>______</v>
          </cell>
          <cell r="N707" t="str">
            <v>______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G735" t="str">
            <v>______</v>
          </cell>
          <cell r="H735" t="str">
            <v>______</v>
          </cell>
          <cell r="I735" t="str">
            <v>______</v>
          </cell>
          <cell r="J735" t="str">
            <v>______</v>
          </cell>
          <cell r="L735" t="str">
            <v>______</v>
          </cell>
          <cell r="M735" t="str">
            <v>______</v>
          </cell>
          <cell r="N735" t="str">
            <v>______</v>
          </cell>
        </row>
        <row r="736"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</row>
        <row r="742">
          <cell r="G742">
            <v>1997</v>
          </cell>
          <cell r="H742">
            <v>1998</v>
          </cell>
          <cell r="I742">
            <v>1999</v>
          </cell>
          <cell r="J742">
            <v>2000</v>
          </cell>
          <cell r="L742">
            <v>2000</v>
          </cell>
          <cell r="M742">
            <v>2001</v>
          </cell>
          <cell r="N742">
            <v>2002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</row>
        <row r="837">
          <cell r="L837">
            <v>0</v>
          </cell>
          <cell r="M837">
            <v>0</v>
          </cell>
          <cell r="N837">
            <v>0</v>
          </cell>
        </row>
        <row r="838">
          <cell r="L838">
            <v>0</v>
          </cell>
          <cell r="M838">
            <v>0</v>
          </cell>
          <cell r="N838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</row>
        <row r="1266">
          <cell r="H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</row>
        <row r="1454"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</row>
        <row r="1455"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</row>
        <row r="1457"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G1461">
            <v>0</v>
          </cell>
          <cell r="H1461">
            <v>0</v>
          </cell>
          <cell r="I1461">
            <v>0</v>
          </cell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0</v>
          </cell>
        </row>
        <row r="1465">
          <cell r="J1465">
            <v>0</v>
          </cell>
        </row>
        <row r="1468"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</row>
        <row r="1469"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</row>
      </sheetData>
      <sheetData sheetId="15">
        <row r="9">
          <cell r="B9" t="str">
            <v>Senior Debt*/EBITDA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Total Debt/EBITDA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Total Debt/(EBITDA-CAPEX)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O11" t="str">
            <v>EBITDA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 t="str">
            <v xml:space="preserve">      EBITDA Margin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 t="str">
            <v xml:space="preserve">      % Growth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</row>
        <row r="14">
          <cell r="O14" t="str">
            <v>Depreciation &amp; Amortization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</row>
        <row r="25">
          <cell r="B25" t="str">
            <v>EBITDA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O25" t="str">
            <v>Total Cash &amp; Cash Equivalents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 xml:space="preserve">      Interest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O26" t="str">
            <v>Working Capital, Including Cash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 xml:space="preserve">      CAPEX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EBITDA/Total Interest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(EBITDA-CAPEX)/Total Interest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EBIT/Total Interest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</row>
      </sheetData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Marks"/>
      <sheetName val="FC switches"/>
      <sheetName val="Assumptions"/>
      <sheetName val="TSY Cusips"/>
      <sheetName val="Start"/>
      <sheetName val="TSY Position"/>
      <sheetName val="Loan Data In"/>
      <sheetName val="Loan Calcs"/>
      <sheetName val="Sheet1"/>
      <sheetName val="DealResults"/>
      <sheetName val="LoanProfitability"/>
      <sheetName val="MultiScenario"/>
      <sheetName val="Reporting"/>
      <sheetName val="Reports"/>
      <sheetName val="Swap Portfolio"/>
      <sheetName val="Zero Curve"/>
      <sheetName val="Holidays"/>
      <sheetName val="TRRPortfolio"/>
      <sheetName val="Deleted Loans"/>
      <sheetName val="DealCF"/>
      <sheetName val="BondCF"/>
      <sheetName val="Sheet2"/>
      <sheetName val="VAR Input"/>
      <sheetName val="VAROutpu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4">
          <cell r="A14">
            <v>36637</v>
          </cell>
          <cell r="C14">
            <v>36637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osp - Working"/>
      <sheetName val="Loan Loss Reserve"/>
      <sheetName val="Deletes"/>
      <sheetName val="New Deals"/>
      <sheetName val="Hosp 2Q01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15390</v>
          </cell>
          <cell r="C3" t="str">
            <v>The Desmond</v>
          </cell>
          <cell r="D3">
            <v>2</v>
          </cell>
          <cell r="E3">
            <v>3135118</v>
          </cell>
          <cell r="F3" t="str">
            <v>3c</v>
          </cell>
          <cell r="G3" t="str">
            <v>Hartford</v>
          </cell>
          <cell r="H3">
            <v>17765667</v>
          </cell>
          <cell r="I3" t="str">
            <v>21c</v>
          </cell>
          <cell r="J3" t="str">
            <v>Hartford</v>
          </cell>
          <cell r="K3">
            <v>0</v>
          </cell>
          <cell r="L3">
            <v>0</v>
          </cell>
          <cell r="M3">
            <v>0</v>
          </cell>
          <cell r="N3">
            <v>3135118</v>
          </cell>
          <cell r="O3" t="str">
            <v>NY</v>
          </cell>
          <cell r="P3">
            <v>12211</v>
          </cell>
          <cell r="Q3" t="str">
            <v>Hotel</v>
          </cell>
          <cell r="R3" t="str">
            <v>Midscale w/ F&amp;B</v>
          </cell>
          <cell r="S3" t="str">
            <v>Independent</v>
          </cell>
          <cell r="T3" t="str">
            <v>John Desmond</v>
          </cell>
          <cell r="U3" t="str">
            <v>NAP</v>
          </cell>
          <cell r="V3">
            <v>3.2500000000000001E-2</v>
          </cell>
          <cell r="W3">
            <v>1.83E-2</v>
          </cell>
          <cell r="X3">
            <v>0.69669280833333336</v>
          </cell>
          <cell r="Y3">
            <v>7.0491803278688527</v>
          </cell>
          <cell r="Z3" t="str">
            <v>Floating</v>
          </cell>
          <cell r="AA3" t="str">
            <v>D</v>
          </cell>
          <cell r="AB3" t="str">
            <v>Albany-Schenectady-Troy  NY</v>
          </cell>
          <cell r="AC3">
            <v>35390</v>
          </cell>
          <cell r="AE3">
            <v>1621</v>
          </cell>
          <cell r="AF3">
            <v>3</v>
          </cell>
          <cell r="AG3" t="str">
            <v>UW</v>
          </cell>
          <cell r="AH3">
            <v>0.7248</v>
          </cell>
          <cell r="AI3">
            <v>15838591</v>
          </cell>
          <cell r="AJ3">
            <v>3284443</v>
          </cell>
          <cell r="AK3">
            <v>1.42</v>
          </cell>
          <cell r="AL3">
            <v>36891</v>
          </cell>
          <cell r="AM3">
            <v>12</v>
          </cell>
          <cell r="AN3">
            <v>0.74050000000000005</v>
          </cell>
          <cell r="AP3">
            <v>4079957</v>
          </cell>
          <cell r="AQ3">
            <v>1.78</v>
          </cell>
          <cell r="AR3">
            <v>36981</v>
          </cell>
          <cell r="AS3">
            <v>12</v>
          </cell>
          <cell r="AT3">
            <v>0.73529999999999995</v>
          </cell>
          <cell r="AV3">
            <v>3629620</v>
          </cell>
          <cell r="AW3">
            <v>1.56</v>
          </cell>
          <cell r="AX3">
            <v>2</v>
          </cell>
          <cell r="AY3">
            <v>2</v>
          </cell>
          <cell r="AZ3" t="str">
            <v>Concur, based on DSCR guidelines</v>
          </cell>
          <cell r="BA3" t="str">
            <v>See Column H</v>
          </cell>
          <cell r="BB3" t="str">
            <v>Incl. In Cur DSCR</v>
          </cell>
          <cell r="BC3">
            <v>3</v>
          </cell>
          <cell r="BD3" t="str">
            <v>DSCR</v>
          </cell>
        </row>
        <row r="4">
          <cell r="B4">
            <v>15836</v>
          </cell>
          <cell r="C4" t="str">
            <v>Courtyard Fort Worth</v>
          </cell>
          <cell r="D4">
            <v>3</v>
          </cell>
          <cell r="E4">
            <v>3802439</v>
          </cell>
          <cell r="F4" t="str">
            <v>3a</v>
          </cell>
          <cell r="G4" t="str">
            <v>Bank United</v>
          </cell>
          <cell r="H4">
            <v>11407318</v>
          </cell>
          <cell r="I4" t="str">
            <v>21a</v>
          </cell>
          <cell r="J4" t="str">
            <v>Bank United</v>
          </cell>
          <cell r="K4">
            <v>0</v>
          </cell>
          <cell r="L4">
            <v>0</v>
          </cell>
          <cell r="M4">
            <v>0</v>
          </cell>
          <cell r="N4">
            <v>3802439</v>
          </cell>
          <cell r="O4" t="str">
            <v>TX</v>
          </cell>
          <cell r="P4">
            <v>76102</v>
          </cell>
          <cell r="Q4" t="str">
            <v>Hotel</v>
          </cell>
          <cell r="R4" t="str">
            <v>Upscale</v>
          </cell>
          <cell r="S4" t="str">
            <v>Courtyard</v>
          </cell>
          <cell r="T4" t="str">
            <v>Historic Restoration, Inc.</v>
          </cell>
          <cell r="U4" t="str">
            <v>NAP</v>
          </cell>
          <cell r="V4">
            <v>3.2500000000000001E-2</v>
          </cell>
          <cell r="W4">
            <v>1.3599999999999999E-2</v>
          </cell>
          <cell r="X4">
            <v>0.75858386411483247</v>
          </cell>
          <cell r="Y4">
            <v>15.016393442622951</v>
          </cell>
          <cell r="Z4" t="str">
            <v>Floating</v>
          </cell>
          <cell r="AA4" t="str">
            <v>D</v>
          </cell>
          <cell r="AB4" t="str">
            <v>Fort Worth-Arlington  TX</v>
          </cell>
          <cell r="AC4">
            <v>35643</v>
          </cell>
          <cell r="AE4">
            <v>669</v>
          </cell>
          <cell r="AF4">
            <v>3</v>
          </cell>
          <cell r="AG4" t="str">
            <v>UWPF</v>
          </cell>
          <cell r="AH4">
            <v>0.7</v>
          </cell>
          <cell r="AI4">
            <v>5523000</v>
          </cell>
          <cell r="AJ4">
            <v>2401000</v>
          </cell>
          <cell r="AK4">
            <v>1.65</v>
          </cell>
          <cell r="AL4">
            <v>36892</v>
          </cell>
          <cell r="AM4">
            <v>12</v>
          </cell>
          <cell r="AN4">
            <v>0.78867807069777518</v>
          </cell>
          <cell r="AP4">
            <v>2400035</v>
          </cell>
          <cell r="AQ4">
            <v>1.358699955166266</v>
          </cell>
          <cell r="AR4">
            <v>36973</v>
          </cell>
          <cell r="AS4">
            <v>12</v>
          </cell>
          <cell r="AT4">
            <v>0.79320000000000002</v>
          </cell>
          <cell r="AV4">
            <v>2419679</v>
          </cell>
          <cell r="AW4">
            <v>1.39</v>
          </cell>
          <cell r="AX4">
            <v>3</v>
          </cell>
          <cell r="AY4">
            <v>3</v>
          </cell>
          <cell r="AZ4" t="str">
            <v>Concur, based on DSCR guidelines</v>
          </cell>
          <cell r="BA4" t="str">
            <v>See Column H</v>
          </cell>
          <cell r="BB4" t="str">
            <v>Incl. In Cur DSCR</v>
          </cell>
          <cell r="BC4">
            <v>3</v>
          </cell>
          <cell r="BD4" t="str">
            <v>Participated with Bank United.  Risk Rating based on DSCR</v>
          </cell>
        </row>
        <row r="5">
          <cell r="B5">
            <v>15854</v>
          </cell>
          <cell r="C5" t="str">
            <v>Courtyard Westchase</v>
          </cell>
          <cell r="D5">
            <v>3</v>
          </cell>
          <cell r="E5">
            <v>1394889</v>
          </cell>
          <cell r="F5" t="str">
            <v>3b</v>
          </cell>
          <cell r="G5" t="str">
            <v>DMG</v>
          </cell>
          <cell r="H5">
            <v>5579556</v>
          </cell>
          <cell r="I5" t="str">
            <v>21b</v>
          </cell>
          <cell r="J5" t="str">
            <v>DMG</v>
          </cell>
          <cell r="K5">
            <v>0</v>
          </cell>
          <cell r="L5">
            <v>0</v>
          </cell>
          <cell r="M5">
            <v>0</v>
          </cell>
          <cell r="N5">
            <v>1394889</v>
          </cell>
          <cell r="O5" t="str">
            <v>TX</v>
          </cell>
          <cell r="P5">
            <v>77042</v>
          </cell>
          <cell r="Q5" t="str">
            <v>Hotel</v>
          </cell>
          <cell r="R5" t="str">
            <v>Upscale</v>
          </cell>
          <cell r="S5" t="str">
            <v>Courtyard</v>
          </cell>
          <cell r="T5" t="str">
            <v>Western International</v>
          </cell>
          <cell r="U5" t="str">
            <v>NAP</v>
          </cell>
          <cell r="V5">
            <v>2.75E-2</v>
          </cell>
          <cell r="W5">
            <v>1.7399999999999999E-2</v>
          </cell>
          <cell r="X5">
            <v>0.56245527338709678</v>
          </cell>
          <cell r="Y5">
            <v>34.983606557377051</v>
          </cell>
          <cell r="Z5" t="str">
            <v>Floating</v>
          </cell>
          <cell r="AA5" t="str">
            <v>D</v>
          </cell>
          <cell r="AB5" t="str">
            <v>Houston  TX</v>
          </cell>
          <cell r="AC5">
            <v>36221</v>
          </cell>
          <cell r="AE5">
            <v>790</v>
          </cell>
          <cell r="AF5">
            <v>3</v>
          </cell>
          <cell r="AG5" t="str">
            <v>UWPF</v>
          </cell>
          <cell r="AH5">
            <v>0.73</v>
          </cell>
          <cell r="AI5">
            <v>3552814</v>
          </cell>
          <cell r="AJ5">
            <v>1182509</v>
          </cell>
          <cell r="AK5">
            <v>1.62</v>
          </cell>
          <cell r="AL5">
            <v>36892</v>
          </cell>
          <cell r="AM5">
            <v>12</v>
          </cell>
          <cell r="AN5">
            <v>0.67076061193708247</v>
          </cell>
          <cell r="AP5">
            <v>1244768</v>
          </cell>
          <cell r="AQ5">
            <v>1.7382256410201609</v>
          </cell>
          <cell r="AR5">
            <v>36973</v>
          </cell>
          <cell r="AS5">
            <v>12</v>
          </cell>
          <cell r="AT5">
            <v>0.67569999999999997</v>
          </cell>
          <cell r="AV5">
            <v>1230781</v>
          </cell>
          <cell r="AW5">
            <v>1.69</v>
          </cell>
          <cell r="AX5">
            <v>3</v>
          </cell>
          <cell r="AY5">
            <v>3</v>
          </cell>
          <cell r="AZ5" t="str">
            <v>Amort began 5/00. Concur with 3 risk rating while property continues to stabilize.</v>
          </cell>
          <cell r="BA5" t="str">
            <v>See Column H</v>
          </cell>
          <cell r="BB5" t="str">
            <v>Incl. In Cur DSCR</v>
          </cell>
          <cell r="BC5">
            <v>3</v>
          </cell>
          <cell r="BD5" t="str">
            <v>Loan participated with DMG.  Risk rating based on DSCR.</v>
          </cell>
        </row>
        <row r="6">
          <cell r="B6">
            <v>15855</v>
          </cell>
          <cell r="C6" t="str">
            <v>Residence Inn Westchase</v>
          </cell>
          <cell r="D6">
            <v>3</v>
          </cell>
          <cell r="E6">
            <v>1483925</v>
          </cell>
          <cell r="F6" t="str">
            <v>3b</v>
          </cell>
          <cell r="G6" t="str">
            <v>DMG</v>
          </cell>
          <cell r="H6">
            <v>5935698</v>
          </cell>
          <cell r="I6" t="str">
            <v>21b</v>
          </cell>
          <cell r="J6" t="str">
            <v>DMG</v>
          </cell>
          <cell r="K6">
            <v>0</v>
          </cell>
          <cell r="L6">
            <v>0</v>
          </cell>
          <cell r="M6">
            <v>0</v>
          </cell>
          <cell r="N6">
            <v>1483925</v>
          </cell>
          <cell r="O6" t="str">
            <v>TX</v>
          </cell>
          <cell r="P6">
            <v>77042</v>
          </cell>
          <cell r="Q6" t="str">
            <v>Hotel</v>
          </cell>
          <cell r="R6" t="str">
            <v>Extended</v>
          </cell>
          <cell r="S6" t="str">
            <v>Residence Inn</v>
          </cell>
          <cell r="T6" t="str">
            <v>Western International</v>
          </cell>
          <cell r="U6" t="str">
            <v>NAP</v>
          </cell>
          <cell r="V6">
            <v>2.75E-2</v>
          </cell>
          <cell r="W6">
            <v>2.0299999999999999E-2</v>
          </cell>
          <cell r="X6">
            <v>0.75710436122448976</v>
          </cell>
          <cell r="Y6">
            <v>34.983606557377051</v>
          </cell>
          <cell r="Z6" t="str">
            <v>Floating</v>
          </cell>
          <cell r="AA6" t="str">
            <v>D</v>
          </cell>
          <cell r="AB6" t="str">
            <v>Houston  TX</v>
          </cell>
          <cell r="AC6">
            <v>36221</v>
          </cell>
          <cell r="AE6">
            <v>790</v>
          </cell>
          <cell r="AF6">
            <v>3</v>
          </cell>
          <cell r="AG6" t="str">
            <v>UWPF</v>
          </cell>
          <cell r="AH6">
            <v>0.74</v>
          </cell>
          <cell r="AI6">
            <v>2908020</v>
          </cell>
          <cell r="AJ6">
            <v>1020974</v>
          </cell>
          <cell r="AK6">
            <v>1.32</v>
          </cell>
          <cell r="AL6">
            <v>36892</v>
          </cell>
          <cell r="AM6">
            <v>12</v>
          </cell>
          <cell r="AN6">
            <v>0.86178247734138969</v>
          </cell>
          <cell r="AP6">
            <v>1520082</v>
          </cell>
          <cell r="AQ6">
            <v>2.0278544727970509</v>
          </cell>
          <cell r="AR6">
            <v>36973</v>
          </cell>
          <cell r="AS6">
            <v>12</v>
          </cell>
          <cell r="AT6">
            <v>0.86950000000000005</v>
          </cell>
          <cell r="AV6">
            <v>1533776</v>
          </cell>
          <cell r="AW6">
            <v>1.98</v>
          </cell>
          <cell r="AX6">
            <v>3</v>
          </cell>
          <cell r="AY6">
            <v>3</v>
          </cell>
          <cell r="AZ6" t="str">
            <v>Amort began 5/00. Concur with 3 risk rating while property continues to stabilize.</v>
          </cell>
          <cell r="BA6" t="str">
            <v>See Column H</v>
          </cell>
          <cell r="BB6" t="str">
            <v>Incl. In Cur DSCR</v>
          </cell>
          <cell r="BC6">
            <v>3</v>
          </cell>
          <cell r="BD6" t="str">
            <v>Amort began 5/00. 3 risk rating while property continues to stabilize.</v>
          </cell>
        </row>
        <row r="7">
          <cell r="B7">
            <v>16025</v>
          </cell>
          <cell r="C7" t="str">
            <v>Residence Inn Crabtree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7966004</v>
          </cell>
          <cell r="I7" t="str">
            <v>20a</v>
          </cell>
          <cell r="J7" t="str">
            <v>GNW</v>
          </cell>
          <cell r="K7">
            <v>0</v>
          </cell>
          <cell r="L7">
            <v>0</v>
          </cell>
          <cell r="M7">
            <v>0</v>
          </cell>
          <cell r="N7">
            <v>7966004</v>
          </cell>
          <cell r="O7" t="str">
            <v>NC</v>
          </cell>
          <cell r="P7">
            <v>27612</v>
          </cell>
          <cell r="Q7" t="str">
            <v>Hotel</v>
          </cell>
          <cell r="R7" t="str">
            <v>Extended</v>
          </cell>
          <cell r="S7" t="str">
            <v>Residence Inn</v>
          </cell>
          <cell r="T7" t="str">
            <v>R. Doyle Parrish &amp; J. David Beam</v>
          </cell>
          <cell r="U7" t="str">
            <v>NAP</v>
          </cell>
          <cell r="V7">
            <v>3.5000000000000003E-2</v>
          </cell>
          <cell r="W7">
            <v>1.4500000000000001E-2</v>
          </cell>
          <cell r="X7">
            <v>0.63728032560000003</v>
          </cell>
          <cell r="Y7">
            <v>30</v>
          </cell>
          <cell r="Z7" t="str">
            <v>Floating</v>
          </cell>
          <cell r="AA7" t="str">
            <v>B</v>
          </cell>
          <cell r="AB7" t="str">
            <v>Raleigh-Durham-Chapel Hill  NC</v>
          </cell>
          <cell r="AC7">
            <v>36462</v>
          </cell>
          <cell r="AD7">
            <v>36977</v>
          </cell>
          <cell r="AE7">
            <v>515</v>
          </cell>
          <cell r="AF7">
            <v>3</v>
          </cell>
          <cell r="AG7" t="str">
            <v>UWPF-Yr 1</v>
          </cell>
          <cell r="AH7">
            <v>0.68</v>
          </cell>
          <cell r="AI7">
            <v>1852207</v>
          </cell>
          <cell r="AJ7">
            <v>941350</v>
          </cell>
          <cell r="AK7">
            <v>1.32</v>
          </cell>
          <cell r="AL7">
            <v>36891</v>
          </cell>
          <cell r="AM7">
            <v>12</v>
          </cell>
          <cell r="AN7">
            <v>0.65307478532396557</v>
          </cell>
          <cell r="AP7">
            <v>1173230</v>
          </cell>
          <cell r="AQ7">
            <v>1.4507547402235546</v>
          </cell>
          <cell r="AR7">
            <v>36981</v>
          </cell>
          <cell r="AS7">
            <v>12</v>
          </cell>
          <cell r="AT7">
            <v>0.65369999999999995</v>
          </cell>
          <cell r="AV7">
            <v>1181841</v>
          </cell>
          <cell r="AW7">
            <v>1.42</v>
          </cell>
          <cell r="AX7">
            <v>3</v>
          </cell>
          <cell r="AY7">
            <v>3</v>
          </cell>
          <cell r="AZ7" t="str">
            <v>Concur, based on DSCR guidelines</v>
          </cell>
          <cell r="BA7">
            <v>0</v>
          </cell>
          <cell r="BB7" t="str">
            <v>NAP</v>
          </cell>
          <cell r="BC7">
            <v>3</v>
          </cell>
          <cell r="BD7" t="str">
            <v>DSCR</v>
          </cell>
        </row>
        <row r="8">
          <cell r="B8">
            <v>29765</v>
          </cell>
          <cell r="C8" t="str">
            <v>Clarion - LaGuardia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14000000</v>
          </cell>
          <cell r="I8" t="str">
            <v>20a</v>
          </cell>
          <cell r="J8" t="str">
            <v>GNW</v>
          </cell>
          <cell r="K8">
            <v>0</v>
          </cell>
          <cell r="L8">
            <v>0</v>
          </cell>
          <cell r="M8">
            <v>0</v>
          </cell>
          <cell r="N8">
            <v>14000000</v>
          </cell>
          <cell r="O8" t="str">
            <v>NY</v>
          </cell>
          <cell r="P8">
            <v>11369</v>
          </cell>
          <cell r="Q8" t="str">
            <v>Hotel</v>
          </cell>
          <cell r="R8" t="str">
            <v>Midscale w/o F&amp;B</v>
          </cell>
          <cell r="S8" t="str">
            <v>Clarion</v>
          </cell>
          <cell r="T8" t="str">
            <v>Ashok Israni</v>
          </cell>
          <cell r="U8" t="str">
            <v>NAP</v>
          </cell>
          <cell r="V8">
            <v>3.2500000000000001E-2</v>
          </cell>
          <cell r="W8">
            <v>1.9199999999999998E-2</v>
          </cell>
          <cell r="X8">
            <v>0.69651741293532343</v>
          </cell>
          <cell r="Y8">
            <v>33.016393442622949</v>
          </cell>
          <cell r="Z8" t="str">
            <v>Floating</v>
          </cell>
          <cell r="AA8" t="str">
            <v>B</v>
          </cell>
          <cell r="AB8" t="str">
            <v>New York  NY</v>
          </cell>
          <cell r="AC8">
            <v>36916</v>
          </cell>
          <cell r="AD8">
            <v>36977</v>
          </cell>
          <cell r="AE8">
            <v>61</v>
          </cell>
          <cell r="AF8">
            <v>3</v>
          </cell>
          <cell r="AG8" t="str">
            <v>UW</v>
          </cell>
          <cell r="AH8">
            <v>0.75</v>
          </cell>
          <cell r="AJ8">
            <v>2076075</v>
          </cell>
          <cell r="AK8">
            <v>1.51</v>
          </cell>
          <cell r="AL8">
            <v>36891</v>
          </cell>
          <cell r="AM8">
            <v>12</v>
          </cell>
          <cell r="AN8">
            <v>0.83180607005914087</v>
          </cell>
          <cell r="AP8">
            <v>2693969</v>
          </cell>
          <cell r="AQ8">
            <v>1.9160337511452443</v>
          </cell>
          <cell r="AR8">
            <v>36981</v>
          </cell>
          <cell r="AS8">
            <v>12</v>
          </cell>
          <cell r="AT8">
            <v>0.86470000000000002</v>
          </cell>
          <cell r="AV8">
            <v>2849399</v>
          </cell>
          <cell r="AW8">
            <v>2.21</v>
          </cell>
          <cell r="AX8" t="str">
            <v>NAP</v>
          </cell>
          <cell r="AY8">
            <v>3</v>
          </cell>
          <cell r="AZ8" t="str">
            <v>New loan 1/25/01.  Concur with current 3 risk rating.</v>
          </cell>
          <cell r="BA8">
            <v>0</v>
          </cell>
          <cell r="BB8" t="str">
            <v>NAP</v>
          </cell>
          <cell r="BC8">
            <v>3</v>
          </cell>
          <cell r="BD8" t="str">
            <v>New Loan 1/25/01.  Property going through major renovation which could result in the interruption of operations.</v>
          </cell>
        </row>
        <row r="9">
          <cell r="B9">
            <v>30437</v>
          </cell>
          <cell r="C9" t="str">
            <v>Courtyard - Metairie</v>
          </cell>
          <cell r="D9">
            <v>3</v>
          </cell>
          <cell r="E9">
            <v>0</v>
          </cell>
          <cell r="F9">
            <v>0</v>
          </cell>
          <cell r="G9">
            <v>0</v>
          </cell>
          <cell r="H9">
            <v>11477879</v>
          </cell>
          <cell r="I9" t="str">
            <v>20a</v>
          </cell>
          <cell r="J9" t="str">
            <v>GNW</v>
          </cell>
          <cell r="K9">
            <v>0</v>
          </cell>
          <cell r="L9">
            <v>0</v>
          </cell>
          <cell r="M9">
            <v>0</v>
          </cell>
          <cell r="N9">
            <v>11477879</v>
          </cell>
          <cell r="O9" t="str">
            <v>LA</v>
          </cell>
          <cell r="P9">
            <v>70001</v>
          </cell>
          <cell r="Q9" t="str">
            <v>Hotel</v>
          </cell>
          <cell r="R9" t="str">
            <v>Upscale</v>
          </cell>
          <cell r="S9" t="str">
            <v>Courtyard</v>
          </cell>
          <cell r="T9" t="str">
            <v>O'Connor, Manshel, Stone &amp; Stone</v>
          </cell>
          <cell r="U9" t="str">
            <v>NAP</v>
          </cell>
          <cell r="V9">
            <v>2.7E-2</v>
          </cell>
          <cell r="W9">
            <v>1.67E-2</v>
          </cell>
          <cell r="X9">
            <v>0.6751693635294117</v>
          </cell>
          <cell r="Y9">
            <v>117.77049180327869</v>
          </cell>
          <cell r="Z9" t="str">
            <v>Fixed</v>
          </cell>
          <cell r="AA9" t="str">
            <v>A</v>
          </cell>
          <cell r="AB9" t="str">
            <v>New Orleans  LA</v>
          </cell>
          <cell r="AC9">
            <v>36930</v>
          </cell>
          <cell r="AD9">
            <v>36977</v>
          </cell>
          <cell r="AE9">
            <v>47</v>
          </cell>
          <cell r="AF9">
            <v>3</v>
          </cell>
          <cell r="AG9" t="str">
            <v>UW</v>
          </cell>
          <cell r="AH9">
            <v>0.75</v>
          </cell>
          <cell r="AJ9">
            <v>1174854</v>
          </cell>
          <cell r="AK9">
            <v>1.67</v>
          </cell>
          <cell r="AL9">
            <v>36891</v>
          </cell>
          <cell r="AM9">
            <v>12</v>
          </cell>
          <cell r="AN9">
            <v>0.77300000000000002</v>
          </cell>
          <cell r="AP9">
            <v>1996373</v>
          </cell>
          <cell r="AQ9">
            <v>1.81</v>
          </cell>
          <cell r="AR9">
            <v>37001</v>
          </cell>
          <cell r="AS9">
            <v>12</v>
          </cell>
          <cell r="AT9">
            <v>0.76359999999999995</v>
          </cell>
          <cell r="AV9">
            <v>2007192</v>
          </cell>
          <cell r="AW9">
            <v>1.82</v>
          </cell>
          <cell r="AX9" t="str">
            <v>NAP</v>
          </cell>
          <cell r="AY9" t="str">
            <v>NAP</v>
          </cell>
          <cell r="AZ9" t="str">
            <v>NAP</v>
          </cell>
          <cell r="BA9">
            <v>0</v>
          </cell>
          <cell r="BB9" t="str">
            <v>NAP</v>
          </cell>
          <cell r="BC9">
            <v>3</v>
          </cell>
          <cell r="BD9" t="str">
            <v>DSCR.  Fixed rate loan.  Conduit ready; however, securitization not targeted yet.</v>
          </cell>
        </row>
        <row r="10">
          <cell r="B10">
            <v>30441</v>
          </cell>
          <cell r="C10" t="str">
            <v>Courtyard - Worcester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10491293</v>
          </cell>
          <cell r="I10" t="str">
            <v>20a</v>
          </cell>
          <cell r="J10" t="str">
            <v>GNW</v>
          </cell>
          <cell r="K10">
            <v>0</v>
          </cell>
          <cell r="L10">
            <v>0</v>
          </cell>
          <cell r="M10">
            <v>0</v>
          </cell>
          <cell r="N10">
            <v>10491293</v>
          </cell>
          <cell r="O10" t="str">
            <v>MA</v>
          </cell>
          <cell r="P10">
            <v>1605</v>
          </cell>
          <cell r="Q10" t="str">
            <v>Hotel</v>
          </cell>
          <cell r="R10" t="str">
            <v>Upscale</v>
          </cell>
          <cell r="S10" t="str">
            <v>Courtyard</v>
          </cell>
          <cell r="T10" t="str">
            <v>Schleicher &amp; Stebbins Hotels L.P. et al</v>
          </cell>
          <cell r="U10" t="str">
            <v>NAP</v>
          </cell>
          <cell r="V10">
            <v>2.7E-2</v>
          </cell>
          <cell r="W10">
            <v>1.67E-2</v>
          </cell>
          <cell r="X10">
            <v>0.73365682699300705</v>
          </cell>
          <cell r="Y10">
            <v>117.77049180327869</v>
          </cell>
          <cell r="Z10" t="str">
            <v>Fixed</v>
          </cell>
          <cell r="AA10" t="str">
            <v>A</v>
          </cell>
          <cell r="AB10" t="str">
            <v>Boston  MA-NH</v>
          </cell>
          <cell r="AC10">
            <v>36937</v>
          </cell>
          <cell r="AD10">
            <v>36977</v>
          </cell>
          <cell r="AE10">
            <v>40</v>
          </cell>
          <cell r="AF10">
            <v>3</v>
          </cell>
          <cell r="AG10" t="str">
            <v>UW</v>
          </cell>
          <cell r="AH10">
            <v>0.75</v>
          </cell>
          <cell r="AJ10">
            <v>1621530</v>
          </cell>
          <cell r="AK10">
            <v>1.66</v>
          </cell>
          <cell r="AL10">
            <v>36891</v>
          </cell>
          <cell r="AM10">
            <v>12</v>
          </cell>
          <cell r="AN10">
            <v>0.79069999999999996</v>
          </cell>
          <cell r="AP10">
            <v>1958403</v>
          </cell>
          <cell r="AQ10">
            <v>2.63</v>
          </cell>
          <cell r="AR10">
            <v>37001</v>
          </cell>
          <cell r="AS10">
            <v>12</v>
          </cell>
          <cell r="AT10">
            <v>0.82450000000000001</v>
          </cell>
          <cell r="AV10">
            <v>2030053</v>
          </cell>
          <cell r="AW10">
            <v>2.5099999999999998</v>
          </cell>
          <cell r="AX10" t="str">
            <v>NAP</v>
          </cell>
          <cell r="AY10" t="str">
            <v>NAP</v>
          </cell>
          <cell r="AZ10" t="str">
            <v>NAP</v>
          </cell>
          <cell r="BA10">
            <v>0</v>
          </cell>
          <cell r="BB10" t="str">
            <v>NAP</v>
          </cell>
          <cell r="BC10">
            <v>2</v>
          </cell>
          <cell r="BD10" t="str">
            <v>Fixed rate.  Conduit Ready.  Not targeted for securitization as of yet.</v>
          </cell>
        </row>
        <row r="11">
          <cell r="B11">
            <v>30569</v>
          </cell>
          <cell r="C11" t="str">
            <v>Embassy Suites Portfolio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39000000</v>
          </cell>
          <cell r="I11" t="str">
            <v>20a</v>
          </cell>
          <cell r="J11" t="str">
            <v>GNW</v>
          </cell>
          <cell r="K11">
            <v>0</v>
          </cell>
          <cell r="L11">
            <v>0</v>
          </cell>
          <cell r="M11">
            <v>0</v>
          </cell>
          <cell r="N11">
            <v>39000000</v>
          </cell>
          <cell r="O11" t="str">
            <v>TX</v>
          </cell>
          <cell r="P11">
            <v>75001</v>
          </cell>
          <cell r="Q11" t="str">
            <v>Hotel</v>
          </cell>
          <cell r="R11" t="str">
            <v>Upper Upscale</v>
          </cell>
          <cell r="S11" t="str">
            <v>Embassy Suites</v>
          </cell>
          <cell r="T11" t="str">
            <v>Lismore Associates, LP</v>
          </cell>
          <cell r="U11" t="str">
            <v>NAP</v>
          </cell>
          <cell r="V11">
            <v>3.4000000000000002E-2</v>
          </cell>
          <cell r="W11">
            <v>1.46E-2</v>
          </cell>
          <cell r="X11">
            <v>0.65878378378378377</v>
          </cell>
          <cell r="Y11">
            <v>33.967213114754095</v>
          </cell>
          <cell r="Z11" t="str">
            <v>Floating</v>
          </cell>
          <cell r="AA11" t="str">
            <v>B</v>
          </cell>
          <cell r="AB11" t="str">
            <v>Dallas  TX</v>
          </cell>
          <cell r="AC11">
            <v>36931</v>
          </cell>
          <cell r="AD11">
            <v>36977</v>
          </cell>
          <cell r="AE11">
            <v>46</v>
          </cell>
          <cell r="AF11">
            <v>3</v>
          </cell>
          <cell r="AG11" t="str">
            <v>UW</v>
          </cell>
          <cell r="AH11">
            <v>0.74</v>
          </cell>
          <cell r="AJ11">
            <v>5374265</v>
          </cell>
          <cell r="AK11">
            <v>1.46</v>
          </cell>
          <cell r="AL11">
            <v>36891</v>
          </cell>
          <cell r="AM11">
            <v>12</v>
          </cell>
          <cell r="AN11">
            <v>0.7797974429223743</v>
          </cell>
          <cell r="AP11">
            <v>6226091.6366666667</v>
          </cell>
          <cell r="AQ11">
            <v>1.6673987443840323</v>
          </cell>
          <cell r="AR11">
            <v>37011</v>
          </cell>
          <cell r="AS11">
            <v>12</v>
          </cell>
          <cell r="AT11">
            <v>0.77983333333333338</v>
          </cell>
          <cell r="AV11">
            <v>6226091</v>
          </cell>
          <cell r="AW11">
            <v>1.6676646794801226</v>
          </cell>
          <cell r="AX11" t="str">
            <v>NAP</v>
          </cell>
          <cell r="AY11" t="str">
            <v>NAP</v>
          </cell>
          <cell r="AZ11" t="str">
            <v>NAP</v>
          </cell>
          <cell r="BA11">
            <v>0</v>
          </cell>
          <cell r="BB11" t="str">
            <v>NAP</v>
          </cell>
          <cell r="BC11">
            <v>3</v>
          </cell>
          <cell r="BD11" t="str">
            <v xml:space="preserve">DSCR.  Portfolio of 3 properties.  Strong borrower. </v>
          </cell>
        </row>
        <row r="12">
          <cell r="B12">
            <v>31425</v>
          </cell>
          <cell r="C12" t="str">
            <v>Aspen Club Lodge - Aspen</v>
          </cell>
          <cell r="D12">
            <v>3</v>
          </cell>
          <cell r="E12">
            <v>0</v>
          </cell>
          <cell r="F12">
            <v>0</v>
          </cell>
          <cell r="G12">
            <v>0</v>
          </cell>
          <cell r="H12">
            <v>11500000</v>
          </cell>
          <cell r="I12" t="str">
            <v>20a</v>
          </cell>
          <cell r="J12" t="str">
            <v>GNW</v>
          </cell>
          <cell r="K12">
            <v>0</v>
          </cell>
          <cell r="L12">
            <v>0</v>
          </cell>
          <cell r="M12">
            <v>0</v>
          </cell>
          <cell r="N12">
            <v>11500000</v>
          </cell>
          <cell r="O12" t="str">
            <v>CO</v>
          </cell>
          <cell r="P12">
            <v>81611</v>
          </cell>
          <cell r="Q12" t="str">
            <v>Hotel</v>
          </cell>
          <cell r="R12" t="str">
            <v>Upper Upscale</v>
          </cell>
          <cell r="S12" t="str">
            <v>Independent</v>
          </cell>
          <cell r="T12" t="str">
            <v>Saturn Investments, Inc.</v>
          </cell>
          <cell r="U12" t="str">
            <v>NAP</v>
          </cell>
          <cell r="V12">
            <v>3.2500000000000001E-2</v>
          </cell>
          <cell r="W12">
            <v>1.3100000000000001E-2</v>
          </cell>
          <cell r="X12">
            <v>0.54761904761904767</v>
          </cell>
          <cell r="Y12">
            <v>34.983606557377051</v>
          </cell>
          <cell r="Z12" t="str">
            <v>Floating</v>
          </cell>
          <cell r="AA12" t="str">
            <v>A</v>
          </cell>
          <cell r="AB12" t="str">
            <v>Aspen, CO</v>
          </cell>
          <cell r="AC12">
            <v>36973</v>
          </cell>
          <cell r="AD12">
            <v>36977</v>
          </cell>
          <cell r="AE12">
            <v>4</v>
          </cell>
          <cell r="AF12">
            <v>3</v>
          </cell>
          <cell r="AG12" t="str">
            <v>UWPF-Yr 1</v>
          </cell>
          <cell r="AH12">
            <v>0.55700000000000005</v>
          </cell>
          <cell r="AJ12">
            <v>1471739</v>
          </cell>
          <cell r="AK12">
            <v>1.31</v>
          </cell>
          <cell r="AL12">
            <v>36891</v>
          </cell>
          <cell r="AM12">
            <v>3</v>
          </cell>
          <cell r="AN12">
            <v>0.37790000000000001</v>
          </cell>
          <cell r="AP12">
            <v>-171008</v>
          </cell>
          <cell r="AQ12">
            <v>-0.55000000000000004</v>
          </cell>
          <cell r="AR12">
            <v>36922</v>
          </cell>
          <cell r="AS12">
            <v>12</v>
          </cell>
          <cell r="AT12">
            <v>0.55349999999999999</v>
          </cell>
          <cell r="AV12">
            <v>1220302</v>
          </cell>
          <cell r="AW12">
            <v>1.21</v>
          </cell>
          <cell r="AX12" t="str">
            <v>NAP</v>
          </cell>
          <cell r="AY12" t="str">
            <v>NAP</v>
          </cell>
          <cell r="AZ12" t="str">
            <v>NAP</v>
          </cell>
          <cell r="BA12">
            <v>0</v>
          </cell>
          <cell r="BB12" t="str">
            <v>NAP</v>
          </cell>
          <cell r="BC12">
            <v>3</v>
          </cell>
          <cell r="BD12" t="str">
            <v>Acquisition loan.  Risk rating based on DSCR.</v>
          </cell>
        </row>
        <row r="13">
          <cell r="B13" t="str">
            <v>15409</v>
          </cell>
          <cell r="C13" t="str">
            <v>Courtyard Denver Airport</v>
          </cell>
          <cell r="D13">
            <v>3</v>
          </cell>
          <cell r="E13">
            <v>808989</v>
          </cell>
          <cell r="F13">
            <v>4</v>
          </cell>
          <cell r="G13" t="str">
            <v>B-Pieces of Securitization Held in Position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808989</v>
          </cell>
          <cell r="O13" t="str">
            <v>CO</v>
          </cell>
          <cell r="P13">
            <v>94588</v>
          </cell>
          <cell r="Q13" t="str">
            <v>Hotel</v>
          </cell>
          <cell r="R13" t="str">
            <v>Upscale</v>
          </cell>
          <cell r="S13" t="str">
            <v>Courtyard</v>
          </cell>
          <cell r="T13" t="str">
            <v>Fulenwider Interests</v>
          </cell>
          <cell r="U13">
            <v>0</v>
          </cell>
          <cell r="V13">
            <v>3.2500000000000001E-2</v>
          </cell>
          <cell r="W13">
            <v>1.6500000000000001E-2</v>
          </cell>
          <cell r="X13">
            <v>0.65304262392638035</v>
          </cell>
          <cell r="Y13">
            <v>8.0655737704918025</v>
          </cell>
          <cell r="Z13" t="str">
            <v>Floating</v>
          </cell>
          <cell r="AA13" t="str">
            <v>A</v>
          </cell>
          <cell r="AB13" t="str">
            <v>Oakland  CA</v>
          </cell>
          <cell r="AC13">
            <v>35423</v>
          </cell>
          <cell r="AE13">
            <v>1003</v>
          </cell>
          <cell r="AF13">
            <v>3</v>
          </cell>
          <cell r="AL13">
            <v>36892</v>
          </cell>
          <cell r="AM13">
            <v>12</v>
          </cell>
          <cell r="AN13">
            <v>0.86619999999999997</v>
          </cell>
          <cell r="AP13">
            <v>1886482</v>
          </cell>
          <cell r="AQ13">
            <v>1.65</v>
          </cell>
          <cell r="AR13">
            <v>36973</v>
          </cell>
          <cell r="AS13">
            <v>12</v>
          </cell>
          <cell r="AT13">
            <v>0.87570000000000003</v>
          </cell>
          <cell r="AV13">
            <v>2067876</v>
          </cell>
          <cell r="AW13">
            <v>1.79</v>
          </cell>
          <cell r="AX13">
            <v>3</v>
          </cell>
          <cell r="AY13">
            <v>3</v>
          </cell>
          <cell r="AZ13" t="str">
            <v>B-piece portion of loan securitized 3Q99. Risk rating based on DSCR performance.</v>
          </cell>
          <cell r="BA13">
            <v>9835605.9700000007</v>
          </cell>
          <cell r="BB13" t="str">
            <v>Incl. In Cur DSCR</v>
          </cell>
          <cell r="BC13">
            <v>3</v>
          </cell>
          <cell r="BD13" t="str">
            <v>B-piece portion of loan securitized 3Q99. Risk rating based on DSCR performance.  Marriott guaranty of approx. 16% of loan.  Principal guaranty of approximately 30% of loan.  Excess occupancy (in excess of 80%) is not sustainable at this airport property.</v>
          </cell>
        </row>
        <row r="14">
          <cell r="B14" t="str">
            <v>15799</v>
          </cell>
          <cell r="C14" t="str">
            <v>Homewood Suites Dulles</v>
          </cell>
          <cell r="D14">
            <v>3</v>
          </cell>
          <cell r="E14">
            <v>1831223</v>
          </cell>
          <cell r="F14" t="str">
            <v>3a</v>
          </cell>
          <cell r="G14" t="str">
            <v>Bank United</v>
          </cell>
          <cell r="H14">
            <v>5493670</v>
          </cell>
          <cell r="I14" t="str">
            <v>21a</v>
          </cell>
          <cell r="J14" t="str">
            <v>Bank United</v>
          </cell>
          <cell r="K14">
            <v>0</v>
          </cell>
          <cell r="L14">
            <v>0</v>
          </cell>
          <cell r="M14">
            <v>0</v>
          </cell>
          <cell r="N14">
            <v>1831223</v>
          </cell>
          <cell r="O14" t="str">
            <v>VA</v>
          </cell>
          <cell r="P14">
            <v>20171</v>
          </cell>
          <cell r="Q14" t="str">
            <v>Hotel</v>
          </cell>
          <cell r="R14" t="str">
            <v>Extended</v>
          </cell>
          <cell r="S14" t="str">
            <v>Homewood Suites</v>
          </cell>
          <cell r="T14" t="str">
            <v>City Hotels USA</v>
          </cell>
          <cell r="U14" t="str">
            <v>NAP</v>
          </cell>
          <cell r="V14">
            <v>2.5000000000000001E-2</v>
          </cell>
          <cell r="W14">
            <v>1.4999999999999999E-2</v>
          </cell>
          <cell r="X14">
            <v>0.65362101839999998</v>
          </cell>
          <cell r="Y14">
            <v>3.0491803278688523</v>
          </cell>
          <cell r="Z14" t="str">
            <v>Floating</v>
          </cell>
          <cell r="AA14" t="str">
            <v>D</v>
          </cell>
          <cell r="AB14" t="str">
            <v>Washington  DC-MD-VA-WV</v>
          </cell>
          <cell r="AC14">
            <v>35643</v>
          </cell>
          <cell r="AE14">
            <v>699</v>
          </cell>
          <cell r="AF14">
            <v>3</v>
          </cell>
          <cell r="AG14" t="str">
            <v>UWPF</v>
          </cell>
          <cell r="AH14">
            <v>0.7</v>
          </cell>
          <cell r="AI14">
            <v>3322000</v>
          </cell>
          <cell r="AJ14">
            <v>1123000</v>
          </cell>
          <cell r="AK14">
            <v>1.41</v>
          </cell>
          <cell r="AL14">
            <v>36891</v>
          </cell>
          <cell r="AM14">
            <v>12</v>
          </cell>
          <cell r="AN14">
            <v>0.78300000000000003</v>
          </cell>
          <cell r="AP14">
            <v>1276867</v>
          </cell>
          <cell r="AQ14">
            <v>1.5</v>
          </cell>
          <cell r="AR14">
            <v>36981</v>
          </cell>
          <cell r="AS14">
            <v>12</v>
          </cell>
          <cell r="AT14">
            <v>0.76419999999999999</v>
          </cell>
          <cell r="AV14">
            <v>1251107</v>
          </cell>
          <cell r="AW14">
            <v>1.47</v>
          </cell>
          <cell r="AX14">
            <v>3</v>
          </cell>
          <cell r="AY14">
            <v>3</v>
          </cell>
          <cell r="AZ14" t="str">
            <v>Concur, based on DSCR guidelines</v>
          </cell>
          <cell r="BA14" t="str">
            <v>See Column H</v>
          </cell>
          <cell r="BB14" t="str">
            <v>Incl. In Cur DSCR</v>
          </cell>
          <cell r="BC14">
            <v>3</v>
          </cell>
          <cell r="BD14" t="str">
            <v>Participated with Bank United.  Risk Rating based on DSCR</v>
          </cell>
        </row>
        <row r="15">
          <cell r="B15" t="str">
            <v>16026</v>
          </cell>
          <cell r="C15" t="str">
            <v>Waterfront Hilton</v>
          </cell>
          <cell r="D15">
            <v>3</v>
          </cell>
          <cell r="E15">
            <v>1809984</v>
          </cell>
          <cell r="F15">
            <v>4</v>
          </cell>
          <cell r="G15" t="str">
            <v>B-Pieces of Securitization Held in Position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1809984</v>
          </cell>
          <cell r="O15" t="str">
            <v>CA</v>
          </cell>
          <cell r="P15">
            <v>92648</v>
          </cell>
          <cell r="Q15" t="str">
            <v>Hotel</v>
          </cell>
          <cell r="R15" t="str">
            <v>Upper Upscale</v>
          </cell>
          <cell r="S15" t="str">
            <v>Hilton</v>
          </cell>
          <cell r="T15" t="str">
            <v>The Robert Mayer Corp.</v>
          </cell>
          <cell r="U15">
            <v>0</v>
          </cell>
          <cell r="V15">
            <v>0.03</v>
          </cell>
          <cell r="W15">
            <v>2.1499999999999998E-2</v>
          </cell>
          <cell r="X15">
            <v>0.68825423699731902</v>
          </cell>
          <cell r="Y15">
            <v>3.0491803278688523</v>
          </cell>
          <cell r="Z15" t="str">
            <v>Floating</v>
          </cell>
          <cell r="AA15" t="str">
            <v>A</v>
          </cell>
          <cell r="AB15" t="str">
            <v>Orange County  CA</v>
          </cell>
          <cell r="AC15">
            <v>35643</v>
          </cell>
          <cell r="AE15">
            <v>1368</v>
          </cell>
          <cell r="AF15">
            <v>3</v>
          </cell>
          <cell r="AG15" t="str">
            <v>UW</v>
          </cell>
          <cell r="AH15">
            <v>0.75</v>
          </cell>
          <cell r="AJ15">
            <v>3837000</v>
          </cell>
          <cell r="AK15">
            <v>1.75</v>
          </cell>
          <cell r="AL15">
            <v>36891</v>
          </cell>
          <cell r="AM15">
            <v>12</v>
          </cell>
          <cell r="AN15">
            <v>0.80301488599962312</v>
          </cell>
          <cell r="AP15">
            <v>5867903</v>
          </cell>
          <cell r="AQ15">
            <v>2.1481222207778474</v>
          </cell>
          <cell r="AR15">
            <v>36981</v>
          </cell>
          <cell r="AS15">
            <v>12</v>
          </cell>
          <cell r="AT15">
            <v>0.78180000000000005</v>
          </cell>
          <cell r="AV15">
            <v>5699031</v>
          </cell>
          <cell r="AW15">
            <v>2.02</v>
          </cell>
          <cell r="AX15" t="str">
            <v>NAV</v>
          </cell>
          <cell r="AY15">
            <v>3</v>
          </cell>
          <cell r="AZ15" t="str">
            <v>B-piece portion of loan securitized 3Q99. Risk rating based on DSCR performance.  (also see loan #22227)</v>
          </cell>
          <cell r="BA15">
            <v>22005595.870000001</v>
          </cell>
          <cell r="BB15" t="str">
            <v>Incl. In Cur DSCR</v>
          </cell>
          <cell r="BC15">
            <v>2</v>
          </cell>
          <cell r="BD15" t="str">
            <v>B-piece portion of loan securitized 3Q99. Risk rating based on DSCR performance.  (also see loan #22227)</v>
          </cell>
        </row>
        <row r="16">
          <cell r="B16" t="str">
            <v>16044</v>
          </cell>
          <cell r="C16" t="str">
            <v>Marriott West Des Moines</v>
          </cell>
          <cell r="D16">
            <v>3</v>
          </cell>
          <cell r="E16">
            <v>934633</v>
          </cell>
          <cell r="F16">
            <v>4</v>
          </cell>
          <cell r="G16" t="str">
            <v>B-Pieces of Securitization Held in Position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934633</v>
          </cell>
          <cell r="O16" t="str">
            <v>IA</v>
          </cell>
          <cell r="P16">
            <v>50266</v>
          </cell>
          <cell r="Q16" t="str">
            <v>Hotel</v>
          </cell>
          <cell r="R16" t="str">
            <v>Upper Upscale</v>
          </cell>
          <cell r="S16" t="str">
            <v>Marriott</v>
          </cell>
          <cell r="T16" t="str">
            <v>Concord Hospitality Enter.</v>
          </cell>
          <cell r="U16">
            <v>0</v>
          </cell>
          <cell r="V16">
            <v>3.2500000000000001E-2</v>
          </cell>
          <cell r="W16">
            <v>9.7999999999999997E-3</v>
          </cell>
          <cell r="X16">
            <v>0.64051068854166671</v>
          </cell>
          <cell r="Y16">
            <v>6.0655737704918034</v>
          </cell>
          <cell r="Z16" t="str">
            <v>Floating</v>
          </cell>
          <cell r="AA16" t="str">
            <v>A</v>
          </cell>
          <cell r="AB16" t="str">
            <v>Des Moines  IA</v>
          </cell>
          <cell r="AC16">
            <v>35706</v>
          </cell>
          <cell r="AE16">
            <v>850</v>
          </cell>
          <cell r="AF16">
            <v>3</v>
          </cell>
          <cell r="AL16">
            <v>36892</v>
          </cell>
          <cell r="AM16">
            <v>12</v>
          </cell>
          <cell r="AN16">
            <v>0.71189999999999998</v>
          </cell>
          <cell r="AP16">
            <v>1548911</v>
          </cell>
          <cell r="AQ16">
            <v>1.1599999999999999</v>
          </cell>
          <cell r="AR16">
            <v>37029</v>
          </cell>
          <cell r="AS16">
            <v>12</v>
          </cell>
          <cell r="AT16">
            <v>0.70169999999999999</v>
          </cell>
          <cell r="AV16">
            <v>1391217</v>
          </cell>
          <cell r="AW16">
            <v>1.05</v>
          </cell>
          <cell r="AX16">
            <v>3</v>
          </cell>
          <cell r="AY16">
            <v>3</v>
          </cell>
          <cell r="AZ16" t="str">
            <v>B-piece portion of loan securitized 3Q99. Risk rating based on DSCR performance.</v>
          </cell>
          <cell r="BA16">
            <v>11363172.02</v>
          </cell>
          <cell r="BB16" t="str">
            <v>Incl. In Cur DSCR</v>
          </cell>
          <cell r="BC16">
            <v>3</v>
          </cell>
          <cell r="BD16" t="str">
            <v>B-piece portion of loan securitized 3Q99. Risk rating based on DSCR performance.</v>
          </cell>
        </row>
        <row r="17">
          <cell r="B17" t="str">
            <v>16082</v>
          </cell>
          <cell r="C17" t="str">
            <v>Doubletree Inn Detroit Airport Hotel (formerly known as Royce Hotel)</v>
          </cell>
          <cell r="D17">
            <v>3</v>
          </cell>
          <cell r="E17">
            <v>647292</v>
          </cell>
          <cell r="F17">
            <v>4</v>
          </cell>
          <cell r="G17" t="str">
            <v>B-Pieces of Securitization Held in Position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647292</v>
          </cell>
          <cell r="O17" t="str">
            <v>MI</v>
          </cell>
          <cell r="P17">
            <v>48174</v>
          </cell>
          <cell r="Q17" t="str">
            <v>Hotel</v>
          </cell>
          <cell r="R17" t="str">
            <v>Upscale</v>
          </cell>
          <cell r="S17" t="str">
            <v>Doubletree Inn</v>
          </cell>
          <cell r="T17" t="str">
            <v>City Hotels USA</v>
          </cell>
          <cell r="U17">
            <v>0</v>
          </cell>
          <cell r="V17">
            <v>2.75E-2</v>
          </cell>
          <cell r="W17">
            <v>1.9E-2</v>
          </cell>
          <cell r="X17">
            <v>0.52863733012820513</v>
          </cell>
          <cell r="Y17">
            <v>5.0491803278688527</v>
          </cell>
          <cell r="Z17" t="str">
            <v>Floating</v>
          </cell>
          <cell r="AA17" t="str">
            <v>A</v>
          </cell>
          <cell r="AB17" t="str">
            <v>Detroit  MI</v>
          </cell>
          <cell r="AC17">
            <v>35706</v>
          </cell>
          <cell r="AE17">
            <v>699</v>
          </cell>
          <cell r="AF17">
            <v>3</v>
          </cell>
          <cell r="AG17" t="str">
            <v>UWPF-Yr 3</v>
          </cell>
          <cell r="AH17">
            <v>0.7</v>
          </cell>
          <cell r="AJ17">
            <v>1740276</v>
          </cell>
          <cell r="AK17">
            <v>1.6</v>
          </cell>
          <cell r="AL17">
            <v>36891</v>
          </cell>
          <cell r="AM17">
            <v>12</v>
          </cell>
          <cell r="AN17">
            <v>0.77839999999999998</v>
          </cell>
          <cell r="AP17">
            <v>1861340</v>
          </cell>
          <cell r="AQ17">
            <v>1.73</v>
          </cell>
          <cell r="AR17">
            <v>36981</v>
          </cell>
          <cell r="AS17">
            <v>12</v>
          </cell>
          <cell r="AT17">
            <v>0.72309999999999997</v>
          </cell>
          <cell r="AV17">
            <v>1499781</v>
          </cell>
          <cell r="AW17">
            <v>1.4</v>
          </cell>
          <cell r="AX17">
            <v>3</v>
          </cell>
          <cell r="AY17">
            <v>3</v>
          </cell>
          <cell r="AZ17" t="str">
            <v>B-piece portion of loan securitized 1Q00. Risk rating based on DSCR performance. (also see loan #16578)</v>
          </cell>
          <cell r="BA17">
            <v>7983269.1299999999</v>
          </cell>
          <cell r="BB17" t="str">
            <v>Incl. In Cur DSCR</v>
          </cell>
          <cell r="BC17">
            <v>3</v>
          </cell>
          <cell r="BD17" t="str">
            <v>B-piece portion of loan securitized 1Q00. Risk rating based on DSCR performance. (also see loan #16578)</v>
          </cell>
        </row>
        <row r="18">
          <cell r="B18" t="str">
            <v>16083</v>
          </cell>
          <cell r="C18" t="str">
            <v>Sheraton Oceanfront (formerly Radison Resort</v>
          </cell>
          <cell r="D18">
            <v>3</v>
          </cell>
          <cell r="E18">
            <v>715053</v>
          </cell>
          <cell r="F18">
            <v>4</v>
          </cell>
          <cell r="G18" t="str">
            <v>B-Pieces of Securitization Held in Position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715053</v>
          </cell>
          <cell r="O18" t="str">
            <v>FL</v>
          </cell>
          <cell r="P18">
            <v>33404</v>
          </cell>
          <cell r="Q18" t="str">
            <v>Hotel</v>
          </cell>
          <cell r="R18" t="str">
            <v>Upper Upscale</v>
          </cell>
          <cell r="S18" t="str">
            <v>Sheraton</v>
          </cell>
          <cell r="T18" t="str">
            <v>City Hotels USA</v>
          </cell>
          <cell r="U18">
            <v>0</v>
          </cell>
          <cell r="V18">
            <v>3.2500000000000001E-2</v>
          </cell>
          <cell r="W18">
            <v>1.9099999999999999E-2</v>
          </cell>
          <cell r="X18">
            <v>0.57021809939393941</v>
          </cell>
          <cell r="Y18">
            <v>5.0491803278688527</v>
          </cell>
          <cell r="Z18" t="str">
            <v>Floating</v>
          </cell>
          <cell r="AA18" t="str">
            <v>A</v>
          </cell>
          <cell r="AB18" t="str">
            <v>West Palm Beach-Boca Raton  FL</v>
          </cell>
          <cell r="AC18">
            <v>35706</v>
          </cell>
          <cell r="AE18">
            <v>1034</v>
          </cell>
          <cell r="AF18">
            <v>3</v>
          </cell>
          <cell r="AG18" t="str">
            <v>UWPF-Yr 3</v>
          </cell>
          <cell r="AH18">
            <v>0.7</v>
          </cell>
          <cell r="AJ18">
            <v>1603070</v>
          </cell>
          <cell r="AK18">
            <v>1.48</v>
          </cell>
          <cell r="AL18">
            <v>36891</v>
          </cell>
          <cell r="AM18">
            <v>12</v>
          </cell>
          <cell r="AN18">
            <v>0.73939999999999995</v>
          </cell>
          <cell r="AP18">
            <v>2034890</v>
          </cell>
          <cell r="AQ18">
            <v>1.98</v>
          </cell>
          <cell r="AR18">
            <v>36981</v>
          </cell>
          <cell r="AS18">
            <v>12</v>
          </cell>
          <cell r="AT18">
            <v>0.71109999999999995</v>
          </cell>
          <cell r="AV18">
            <v>1901203</v>
          </cell>
          <cell r="AW18">
            <v>1.84</v>
          </cell>
          <cell r="AX18">
            <v>3</v>
          </cell>
          <cell r="AY18">
            <v>3</v>
          </cell>
          <cell r="AZ18" t="str">
            <v>B-piece protion ofloan securitized 3Q99. Risk rating based on DSCR performance.</v>
          </cell>
          <cell r="BA18">
            <v>8693545.1400000006</v>
          </cell>
          <cell r="BB18" t="str">
            <v>Incl. In Cur DSCR</v>
          </cell>
          <cell r="BC18">
            <v>2</v>
          </cell>
          <cell r="BD18" t="str">
            <v>B-piece portion of loan securitized 3Q99. Risk rating based on DSCR performance.</v>
          </cell>
        </row>
        <row r="19">
          <cell r="B19" t="str">
            <v>16146</v>
          </cell>
          <cell r="C19" t="str">
            <v>TownePlace Suites (Las Colinas) - Dallas</v>
          </cell>
          <cell r="D19">
            <v>3</v>
          </cell>
          <cell r="E19">
            <v>1420898</v>
          </cell>
          <cell r="F19" t="str">
            <v>3b</v>
          </cell>
          <cell r="G19" t="str">
            <v>DMG</v>
          </cell>
          <cell r="H19">
            <v>5683593</v>
          </cell>
          <cell r="I19" t="str">
            <v>21b</v>
          </cell>
          <cell r="J19" t="str">
            <v>DMG</v>
          </cell>
          <cell r="K19">
            <v>0</v>
          </cell>
          <cell r="L19">
            <v>0</v>
          </cell>
          <cell r="M19">
            <v>0</v>
          </cell>
          <cell r="N19">
            <v>1420898</v>
          </cell>
          <cell r="O19" t="str">
            <v>TX</v>
          </cell>
          <cell r="P19">
            <v>76011</v>
          </cell>
          <cell r="Q19" t="str">
            <v>Hotel</v>
          </cell>
          <cell r="R19" t="str">
            <v>Extended</v>
          </cell>
          <cell r="S19" t="str">
            <v>TownePlace</v>
          </cell>
          <cell r="T19" t="str">
            <v>Western International</v>
          </cell>
          <cell r="U19" t="str">
            <v>NAP</v>
          </cell>
          <cell r="V19">
            <v>2.75E-2</v>
          </cell>
          <cell r="W19">
            <v>1.5100000000000001E-2</v>
          </cell>
          <cell r="X19">
            <v>0.74005118437500006</v>
          </cell>
          <cell r="Y19">
            <v>30.983606557377048</v>
          </cell>
          <cell r="Z19" t="str">
            <v>Floating</v>
          </cell>
          <cell r="AA19" t="str">
            <v>D</v>
          </cell>
          <cell r="AB19" t="str">
            <v>Fort Worth-Arlington  TX</v>
          </cell>
          <cell r="AC19">
            <v>36123</v>
          </cell>
          <cell r="AE19">
            <v>888</v>
          </cell>
          <cell r="AF19">
            <v>3</v>
          </cell>
          <cell r="AG19" t="str">
            <v>UWPF</v>
          </cell>
          <cell r="AH19">
            <v>0.75</v>
          </cell>
          <cell r="AI19">
            <v>2673100</v>
          </cell>
          <cell r="AJ19">
            <v>1323987</v>
          </cell>
          <cell r="AK19">
            <v>1.77</v>
          </cell>
          <cell r="AL19">
            <v>36892</v>
          </cell>
          <cell r="AM19">
            <v>12</v>
          </cell>
          <cell r="AN19">
            <v>0.72844618616677437</v>
          </cell>
          <cell r="AP19">
            <v>1101069</v>
          </cell>
          <cell r="AQ19">
            <v>1.5134092275297197</v>
          </cell>
          <cell r="AR19">
            <v>36973</v>
          </cell>
          <cell r="AS19">
            <v>12</v>
          </cell>
          <cell r="AT19">
            <v>0.73499999999999999</v>
          </cell>
          <cell r="AV19">
            <v>1138211</v>
          </cell>
          <cell r="AW19">
            <v>1.53</v>
          </cell>
          <cell r="AX19">
            <v>3</v>
          </cell>
          <cell r="AY19">
            <v>3</v>
          </cell>
          <cell r="AZ19" t="str">
            <v>Concur with 3 risk rating while property stabilizes from slight drop in DSCR's.</v>
          </cell>
          <cell r="BA19" t="str">
            <v>See Column H</v>
          </cell>
          <cell r="BB19" t="str">
            <v>Incl. In Cur DSCR</v>
          </cell>
          <cell r="BC19">
            <v>3</v>
          </cell>
          <cell r="BD19" t="str">
            <v>DSCR</v>
          </cell>
        </row>
        <row r="20">
          <cell r="B20" t="str">
            <v>16147</v>
          </cell>
          <cell r="C20" t="str">
            <v>Springhill Suites - Tempe (previously Fairfield Suites)</v>
          </cell>
          <cell r="D20">
            <v>4</v>
          </cell>
          <cell r="E20">
            <v>1265173</v>
          </cell>
          <cell r="F20" t="str">
            <v>3b</v>
          </cell>
          <cell r="G20" t="str">
            <v>DMG</v>
          </cell>
          <cell r="H20">
            <v>5060691</v>
          </cell>
          <cell r="I20" t="str">
            <v>21b</v>
          </cell>
          <cell r="J20" t="str">
            <v>DMG</v>
          </cell>
          <cell r="K20">
            <v>0</v>
          </cell>
          <cell r="L20">
            <v>0</v>
          </cell>
          <cell r="M20">
            <v>0</v>
          </cell>
          <cell r="N20">
            <v>1265173</v>
          </cell>
          <cell r="O20" t="str">
            <v>AZ</v>
          </cell>
          <cell r="P20">
            <v>85283</v>
          </cell>
          <cell r="Q20" t="str">
            <v>Hotel</v>
          </cell>
          <cell r="R20" t="str">
            <v>Midscale w/o F&amp;B</v>
          </cell>
          <cell r="S20" t="str">
            <v>Springhill Suites</v>
          </cell>
          <cell r="T20" t="str">
            <v>Western International</v>
          </cell>
          <cell r="U20" t="str">
            <v>NAP</v>
          </cell>
          <cell r="V20">
            <v>2.75E-2</v>
          </cell>
          <cell r="W20">
            <v>8.5000000000000006E-3</v>
          </cell>
          <cell r="X20">
            <v>0.72711084482758614</v>
          </cell>
          <cell r="Y20">
            <v>33.967213114754095</v>
          </cell>
          <cell r="Z20" t="str">
            <v>Floating</v>
          </cell>
          <cell r="AA20" t="str">
            <v>D</v>
          </cell>
          <cell r="AB20" t="str">
            <v>Phoenix-Mesa  AZ</v>
          </cell>
          <cell r="AC20">
            <v>36199</v>
          </cell>
          <cell r="AE20">
            <v>812</v>
          </cell>
          <cell r="AF20">
            <v>3</v>
          </cell>
          <cell r="AG20" t="str">
            <v>UWPF</v>
          </cell>
          <cell r="AH20">
            <v>0.68</v>
          </cell>
          <cell r="AI20">
            <v>2230000</v>
          </cell>
          <cell r="AJ20">
            <v>834400</v>
          </cell>
          <cell r="AK20">
            <v>1.27</v>
          </cell>
          <cell r="AL20">
            <v>36892</v>
          </cell>
          <cell r="AM20">
            <v>12</v>
          </cell>
          <cell r="AN20">
            <v>0.67721088435374155</v>
          </cell>
          <cell r="AP20">
            <v>555731</v>
          </cell>
          <cell r="AQ20">
            <v>0.84768201825889555</v>
          </cell>
          <cell r="AR20">
            <v>36973</v>
          </cell>
          <cell r="AS20">
            <v>12</v>
          </cell>
          <cell r="AT20">
            <v>0.67610000000000003</v>
          </cell>
          <cell r="AV20">
            <v>507515</v>
          </cell>
          <cell r="AW20">
            <v>0.77</v>
          </cell>
          <cell r="AX20">
            <v>4</v>
          </cell>
          <cell r="AY20">
            <v>4</v>
          </cell>
          <cell r="AZ20" t="str">
            <v>Concur, see Watch List for additional comments.</v>
          </cell>
          <cell r="BA20" t="str">
            <v>See Column H</v>
          </cell>
          <cell r="BB20" t="str">
            <v>Incl. In Cur DSCR</v>
          </cell>
          <cell r="BC20">
            <v>4</v>
          </cell>
          <cell r="BD20" t="str">
            <v>See Watch List for additional comments.</v>
          </cell>
        </row>
        <row r="21">
          <cell r="B21" t="str">
            <v>16148</v>
          </cell>
          <cell r="C21" t="str">
            <v>TownePlace Suites - Tempe</v>
          </cell>
          <cell r="D21">
            <v>5</v>
          </cell>
          <cell r="E21">
            <v>704710</v>
          </cell>
          <cell r="F21" t="str">
            <v>3b</v>
          </cell>
          <cell r="G21" t="str">
            <v>DMG</v>
          </cell>
          <cell r="H21">
            <v>2818838</v>
          </cell>
          <cell r="I21" t="str">
            <v>21b</v>
          </cell>
          <cell r="J21" t="str">
            <v>DMG</v>
          </cell>
          <cell r="K21">
            <v>0</v>
          </cell>
          <cell r="L21">
            <v>0</v>
          </cell>
          <cell r="M21">
            <v>0</v>
          </cell>
          <cell r="N21">
            <v>704710</v>
          </cell>
          <cell r="O21" t="str">
            <v>AZ</v>
          </cell>
          <cell r="P21">
            <v>85283</v>
          </cell>
          <cell r="Q21" t="str">
            <v>Hotel</v>
          </cell>
          <cell r="R21" t="str">
            <v>Extended</v>
          </cell>
          <cell r="S21" t="str">
            <v>TownePlace</v>
          </cell>
          <cell r="T21" t="str">
            <v>Western International</v>
          </cell>
          <cell r="U21" t="str">
            <v>NAP</v>
          </cell>
          <cell r="V21">
            <v>2.75E-2</v>
          </cell>
          <cell r="W21">
            <v>3.7000000000000002E-3</v>
          </cell>
          <cell r="X21">
            <v>0.37887608387096777</v>
          </cell>
          <cell r="Y21">
            <v>33.967213114754095</v>
          </cell>
          <cell r="Z21" t="str">
            <v>Floating</v>
          </cell>
          <cell r="AA21" t="str">
            <v>D</v>
          </cell>
          <cell r="AB21" t="str">
            <v>Phoenix-Mesa  AZ</v>
          </cell>
          <cell r="AC21">
            <v>36199</v>
          </cell>
          <cell r="AE21">
            <v>812</v>
          </cell>
          <cell r="AF21">
            <v>3</v>
          </cell>
          <cell r="AG21" t="str">
            <v>UWPF</v>
          </cell>
          <cell r="AH21">
            <v>0.7</v>
          </cell>
          <cell r="AI21">
            <v>2031000</v>
          </cell>
          <cell r="AJ21">
            <v>914520</v>
          </cell>
          <cell r="AK21">
            <v>1.38</v>
          </cell>
          <cell r="AL21">
            <v>36892</v>
          </cell>
          <cell r="AM21">
            <v>12</v>
          </cell>
          <cell r="AN21">
            <v>0.60677347862221809</v>
          </cell>
          <cell r="AP21">
            <v>239212</v>
          </cell>
          <cell r="AQ21">
            <v>0.37229091791167446</v>
          </cell>
          <cell r="AR21">
            <v>36973</v>
          </cell>
          <cell r="AS21">
            <v>12</v>
          </cell>
          <cell r="AT21">
            <v>0.59150000000000003</v>
          </cell>
          <cell r="AV21">
            <v>257248</v>
          </cell>
          <cell r="AW21">
            <v>0.38</v>
          </cell>
          <cell r="AX21">
            <v>5</v>
          </cell>
          <cell r="AY21">
            <v>5</v>
          </cell>
          <cell r="AZ21" t="str">
            <v>Concur, see Watch List for additional comments.</v>
          </cell>
          <cell r="BA21" t="str">
            <v>See Column H</v>
          </cell>
          <cell r="BB21" t="str">
            <v>Incl. In Cur DSCR</v>
          </cell>
          <cell r="BC21">
            <v>5</v>
          </cell>
          <cell r="BD21" t="str">
            <v>See Watch List for additional comments.</v>
          </cell>
        </row>
        <row r="22">
          <cell r="B22" t="str">
            <v>16188</v>
          </cell>
          <cell r="C22" t="str">
            <v>Candlewood Loop Central</v>
          </cell>
          <cell r="D22">
            <v>3</v>
          </cell>
          <cell r="E22">
            <v>6156972</v>
          </cell>
          <cell r="F22" t="str">
            <v>1a</v>
          </cell>
          <cell r="G22" t="str">
            <v>First Mortgages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6156972</v>
          </cell>
          <cell r="O22" t="str">
            <v>TX</v>
          </cell>
          <cell r="P22">
            <v>77081</v>
          </cell>
          <cell r="Q22" t="str">
            <v>Hotel</v>
          </cell>
          <cell r="R22" t="str">
            <v>Extended</v>
          </cell>
          <cell r="S22" t="str">
            <v>Candlewood</v>
          </cell>
          <cell r="T22" t="str">
            <v>Candlewood Hotel Company</v>
          </cell>
          <cell r="U22" t="str">
            <v>NAP</v>
          </cell>
          <cell r="V22">
            <v>4.2500000000000003E-2</v>
          </cell>
          <cell r="W22">
            <v>1.2E-2</v>
          </cell>
          <cell r="X22">
            <v>0.70769794482758619</v>
          </cell>
          <cell r="Y22">
            <v>4.0655737704918034</v>
          </cell>
          <cell r="Z22" t="str">
            <v>Floating</v>
          </cell>
          <cell r="AA22" t="str">
            <v>C</v>
          </cell>
          <cell r="AB22" t="str">
            <v>Houston  TX</v>
          </cell>
          <cell r="AC22">
            <v>35650</v>
          </cell>
          <cell r="AE22">
            <v>791</v>
          </cell>
          <cell r="AF22">
            <v>3</v>
          </cell>
          <cell r="AG22" t="str">
            <v>UWPF</v>
          </cell>
          <cell r="AH22">
            <v>0.56499999999999995</v>
          </cell>
          <cell r="AI22">
            <v>1551086</v>
          </cell>
          <cell r="AJ22">
            <v>560259</v>
          </cell>
          <cell r="AK22">
            <v>0.92</v>
          </cell>
          <cell r="AL22">
            <v>36891</v>
          </cell>
          <cell r="AM22">
            <v>12</v>
          </cell>
          <cell r="AN22">
            <v>0.87975902535160799</v>
          </cell>
          <cell r="AP22">
            <v>887182</v>
          </cell>
          <cell r="AQ22">
            <v>1.1965533464510218</v>
          </cell>
          <cell r="AR22">
            <v>36981</v>
          </cell>
          <cell r="AS22">
            <v>12</v>
          </cell>
          <cell r="AT22">
            <v>0.83440000000000003</v>
          </cell>
          <cell r="AV22">
            <v>936452</v>
          </cell>
          <cell r="AW22">
            <v>1.29</v>
          </cell>
          <cell r="AX22">
            <v>3</v>
          </cell>
          <cell r="AY22">
            <v>3</v>
          </cell>
          <cell r="AZ22" t="str">
            <v>Concur, based on DSCR guidelines</v>
          </cell>
          <cell r="BA22">
            <v>0</v>
          </cell>
          <cell r="BB22" t="str">
            <v>NAP</v>
          </cell>
          <cell r="BC22">
            <v>3</v>
          </cell>
          <cell r="BD22" t="str">
            <v>Cross Collateralized and Candlewood Guaranty.  Doubletree Guaranty.</v>
          </cell>
        </row>
        <row r="23">
          <cell r="B23" t="str">
            <v>16190</v>
          </cell>
          <cell r="C23" t="str">
            <v>Candlewood Tannacross</v>
          </cell>
          <cell r="D23">
            <v>3</v>
          </cell>
          <cell r="E23">
            <v>3392297</v>
          </cell>
          <cell r="F23" t="str">
            <v>1a</v>
          </cell>
          <cell r="G23" t="str">
            <v>First Mortgages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3392297</v>
          </cell>
          <cell r="O23" t="str">
            <v>TX</v>
          </cell>
          <cell r="P23">
            <v>76177</v>
          </cell>
          <cell r="Q23" t="str">
            <v>Hotel</v>
          </cell>
          <cell r="R23" t="str">
            <v>Extended</v>
          </cell>
          <cell r="S23" t="str">
            <v>Candlewood</v>
          </cell>
          <cell r="T23" t="str">
            <v>Candlewood Hotel Company</v>
          </cell>
          <cell r="U23" t="str">
            <v>NAP</v>
          </cell>
          <cell r="V23">
            <v>4.2500000000000003E-2</v>
          </cell>
          <cell r="W23">
            <v>3.8999999999999998E-3</v>
          </cell>
          <cell r="X23">
            <v>0.52189190923076922</v>
          </cell>
          <cell r="Y23">
            <v>6.0655737704918034</v>
          </cell>
          <cell r="Z23" t="str">
            <v>Floating</v>
          </cell>
          <cell r="AA23" t="str">
            <v>D</v>
          </cell>
          <cell r="AB23" t="str">
            <v>Fort Worth-Arlington  TX</v>
          </cell>
          <cell r="AC23">
            <v>35719</v>
          </cell>
          <cell r="AE23">
            <v>850</v>
          </cell>
          <cell r="AF23">
            <v>3</v>
          </cell>
          <cell r="AG23" t="str">
            <v>UWPF</v>
          </cell>
          <cell r="AH23">
            <v>0.68400000000000005</v>
          </cell>
          <cell r="AI23">
            <v>1475819</v>
          </cell>
          <cell r="AJ23">
            <v>662178</v>
          </cell>
          <cell r="AK23">
            <v>1.5</v>
          </cell>
          <cell r="AL23">
            <v>36891</v>
          </cell>
          <cell r="AM23">
            <v>12</v>
          </cell>
          <cell r="AN23">
            <v>0.65724322515891598</v>
          </cell>
          <cell r="AP23">
            <v>213339</v>
          </cell>
          <cell r="AQ23">
            <v>0.38668357188873148</v>
          </cell>
          <cell r="AR23">
            <v>36981</v>
          </cell>
          <cell r="AS23">
            <v>12</v>
          </cell>
          <cell r="AT23">
            <v>0.69030000000000002</v>
          </cell>
          <cell r="AV23">
            <v>289411</v>
          </cell>
          <cell r="AW23">
            <v>0.61</v>
          </cell>
          <cell r="AX23">
            <v>3</v>
          </cell>
          <cell r="AY23">
            <v>3</v>
          </cell>
          <cell r="AZ23" t="str">
            <v>Payments remain current with next due 4/1/01.  LTV is 63.4%.  Concur with risk rating recommendation based on the cross collateralization and the Doubletree-Promus guaranty.</v>
          </cell>
          <cell r="BA23">
            <v>0</v>
          </cell>
          <cell r="BB23" t="str">
            <v>NAP</v>
          </cell>
          <cell r="BC23">
            <v>3</v>
          </cell>
          <cell r="BD23" t="str">
            <v>Cross Collateralized and Candlewood Guaranty.  Doubletree Guaranty.</v>
          </cell>
        </row>
        <row r="24">
          <cell r="B24" t="str">
            <v>16250</v>
          </cell>
          <cell r="C24" t="str">
            <v>Candlewood Troy</v>
          </cell>
          <cell r="D24">
            <v>3</v>
          </cell>
          <cell r="E24">
            <v>1723313</v>
          </cell>
          <cell r="F24" t="str">
            <v>3m</v>
          </cell>
          <cell r="G24" t="str">
            <v>Subordinate Loan Participations from Floating Rate Securitizations</v>
          </cell>
          <cell r="H24">
            <v>3558676</v>
          </cell>
          <cell r="I24" t="str">
            <v>21h</v>
          </cell>
          <cell r="J24" t="str">
            <v>Other</v>
          </cell>
          <cell r="K24">
            <v>0</v>
          </cell>
          <cell r="L24">
            <v>0</v>
          </cell>
          <cell r="M24">
            <v>0</v>
          </cell>
          <cell r="N24">
            <v>5281989</v>
          </cell>
          <cell r="O24" t="str">
            <v>MI</v>
          </cell>
          <cell r="P24">
            <v>48040</v>
          </cell>
          <cell r="Q24" t="str">
            <v>Hotel</v>
          </cell>
          <cell r="R24" t="str">
            <v>Extended</v>
          </cell>
          <cell r="S24" t="str">
            <v>Candlewood</v>
          </cell>
          <cell r="T24" t="str">
            <v>Candlewood Hotel Company</v>
          </cell>
          <cell r="U24" t="str">
            <v>NAP</v>
          </cell>
          <cell r="V24">
            <v>3.4000000000000002E-2</v>
          </cell>
          <cell r="W24">
            <v>2.4199999999999999E-2</v>
          </cell>
          <cell r="X24">
            <v>0.49134785116279073</v>
          </cell>
          <cell r="Y24">
            <v>9.0819672131147549</v>
          </cell>
          <cell r="Z24" t="str">
            <v>Floating</v>
          </cell>
          <cell r="AA24" t="str">
            <v>D</v>
          </cell>
          <cell r="AB24" t="str">
            <v>Detroit  MI</v>
          </cell>
          <cell r="AC24">
            <v>35825</v>
          </cell>
          <cell r="AE24">
            <v>730</v>
          </cell>
          <cell r="AF24">
            <v>3</v>
          </cell>
          <cell r="AG24" t="str">
            <v>UWPF</v>
          </cell>
          <cell r="AH24">
            <v>0.8</v>
          </cell>
          <cell r="AI24">
            <v>2191258</v>
          </cell>
          <cell r="AJ24">
            <v>2050844</v>
          </cell>
          <cell r="AK24">
            <v>2.2599999999999998</v>
          </cell>
          <cell r="AL24">
            <v>36891</v>
          </cell>
          <cell r="AM24">
            <v>12</v>
          </cell>
          <cell r="AN24">
            <v>0.8465082893396314</v>
          </cell>
          <cell r="AP24">
            <v>1429227</v>
          </cell>
          <cell r="AQ24">
            <v>2.4175498516517524</v>
          </cell>
          <cell r="AR24">
            <v>36981</v>
          </cell>
          <cell r="AS24">
            <v>12</v>
          </cell>
          <cell r="AT24">
            <v>0.83199999999999996</v>
          </cell>
          <cell r="AV24">
            <v>1479122</v>
          </cell>
          <cell r="AW24">
            <v>2.54</v>
          </cell>
          <cell r="AX24">
            <v>3</v>
          </cell>
          <cell r="AY24">
            <v>3</v>
          </cell>
          <cell r="AZ24" t="str">
            <v>Payments remain current with next due 4/1/01.  LTV is 49.5%. Concur with risk rating recommendation based on the cross collateralization and the Candlewood guaranty.</v>
          </cell>
          <cell r="BA24" t="str">
            <v>See Column H</v>
          </cell>
          <cell r="BB24" t="str">
            <v>Incl. In Cur DSCR</v>
          </cell>
          <cell r="BC24">
            <v>3</v>
          </cell>
          <cell r="BD24" t="str">
            <v>Cross Collateralized and Candlewood Guaranty.</v>
          </cell>
        </row>
        <row r="25">
          <cell r="B25" t="str">
            <v>16251</v>
          </cell>
          <cell r="C25" t="str">
            <v>Candlewood Auburn Hills</v>
          </cell>
          <cell r="D25">
            <v>3</v>
          </cell>
          <cell r="E25">
            <v>1951222</v>
          </cell>
          <cell r="F25" t="str">
            <v>3m</v>
          </cell>
          <cell r="G25" t="str">
            <v>Subordinate Loan Participations from Floating Rate Securitizations</v>
          </cell>
          <cell r="H25">
            <v>4027885</v>
          </cell>
          <cell r="I25" t="str">
            <v>21h</v>
          </cell>
          <cell r="J25" t="str">
            <v>Other</v>
          </cell>
          <cell r="K25">
            <v>0</v>
          </cell>
          <cell r="L25">
            <v>0</v>
          </cell>
          <cell r="M25">
            <v>0</v>
          </cell>
          <cell r="N25">
            <v>5979107</v>
          </cell>
          <cell r="O25" t="str">
            <v>MI</v>
          </cell>
          <cell r="P25">
            <v>48326</v>
          </cell>
          <cell r="Q25" t="str">
            <v>Hotel</v>
          </cell>
          <cell r="R25" t="str">
            <v>Extended</v>
          </cell>
          <cell r="S25" t="str">
            <v>Candlewood</v>
          </cell>
          <cell r="T25" t="str">
            <v>Candlewood Hotel Company</v>
          </cell>
          <cell r="U25" t="str">
            <v>NAP</v>
          </cell>
          <cell r="V25">
            <v>4.2500000000000003E-2</v>
          </cell>
          <cell r="W25">
            <v>1.4200000000000001E-2</v>
          </cell>
          <cell r="X25">
            <v>0.72738534063260341</v>
          </cell>
          <cell r="Y25">
            <v>5.0491803278688527</v>
          </cell>
          <cell r="Z25" t="str">
            <v>Floating</v>
          </cell>
          <cell r="AA25" t="str">
            <v>D</v>
          </cell>
          <cell r="AB25" t="str">
            <v>Detroit  MI</v>
          </cell>
          <cell r="AC25">
            <v>35695</v>
          </cell>
          <cell r="AE25">
            <v>791</v>
          </cell>
          <cell r="AF25">
            <v>3</v>
          </cell>
          <cell r="AG25" t="str">
            <v>UWPF</v>
          </cell>
          <cell r="AH25">
            <v>0.61670000000000003</v>
          </cell>
          <cell r="AI25">
            <v>1426061</v>
          </cell>
          <cell r="AJ25">
            <v>514286</v>
          </cell>
          <cell r="AK25">
            <v>0.86</v>
          </cell>
          <cell r="AL25">
            <v>36891</v>
          </cell>
          <cell r="AM25">
            <v>12</v>
          </cell>
          <cell r="AN25">
            <v>0.70563835072031789</v>
          </cell>
          <cell r="AP25">
            <v>843676</v>
          </cell>
          <cell r="AQ25">
            <v>1.1559071605466464</v>
          </cell>
          <cell r="AR25">
            <v>36981</v>
          </cell>
          <cell r="AS25">
            <v>12</v>
          </cell>
          <cell r="AT25">
            <v>0.6492</v>
          </cell>
          <cell r="AV25">
            <v>767027</v>
          </cell>
          <cell r="AW25">
            <v>1.0900000000000001</v>
          </cell>
          <cell r="AX25">
            <v>3</v>
          </cell>
          <cell r="AY25">
            <v>3</v>
          </cell>
          <cell r="AZ25" t="str">
            <v>Concur, based on DSCR guidelines</v>
          </cell>
          <cell r="BA25" t="str">
            <v>See Column H</v>
          </cell>
          <cell r="BB25" t="str">
            <v>Incl. In Cur DSCR</v>
          </cell>
          <cell r="BC25">
            <v>3</v>
          </cell>
          <cell r="BD25" t="str">
            <v>Cross Collateralized and Candlewood Guaranty.  Doubletree Guaranty.</v>
          </cell>
        </row>
        <row r="26">
          <cell r="B26" t="str">
            <v>16253</v>
          </cell>
          <cell r="C26" t="str">
            <v>Candlewood San Antonio</v>
          </cell>
          <cell r="D26">
            <v>4</v>
          </cell>
          <cell r="E26">
            <v>4724173</v>
          </cell>
          <cell r="F26" t="str">
            <v>1a</v>
          </cell>
          <cell r="G26" t="str">
            <v>First Mortgages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4724173</v>
          </cell>
          <cell r="O26" t="str">
            <v>TX</v>
          </cell>
          <cell r="P26">
            <v>78230</v>
          </cell>
          <cell r="Q26" t="str">
            <v>Hotel</v>
          </cell>
          <cell r="R26" t="str">
            <v>Extended</v>
          </cell>
          <cell r="S26" t="str">
            <v>Candlewood</v>
          </cell>
          <cell r="T26" t="str">
            <v>Normandy, Inc.</v>
          </cell>
          <cell r="U26" t="str">
            <v>NAP</v>
          </cell>
          <cell r="V26">
            <v>3.9E-2</v>
          </cell>
          <cell r="W26">
            <v>0.01</v>
          </cell>
          <cell r="X26">
            <v>0.73815203750000002</v>
          </cell>
          <cell r="Y26">
            <v>10</v>
          </cell>
          <cell r="Z26" t="str">
            <v>Floating</v>
          </cell>
          <cell r="AA26" t="str">
            <v>C</v>
          </cell>
          <cell r="AB26" t="str">
            <v>San Antonio  TX</v>
          </cell>
          <cell r="AC26">
            <v>35849</v>
          </cell>
          <cell r="AE26">
            <v>699</v>
          </cell>
          <cell r="AF26">
            <v>3</v>
          </cell>
          <cell r="AG26" t="str">
            <v>UWPF</v>
          </cell>
          <cell r="AH26">
            <v>0.57999999999999996</v>
          </cell>
          <cell r="AI26">
            <v>1374839</v>
          </cell>
          <cell r="AJ26">
            <v>543969</v>
          </cell>
          <cell r="AK26">
            <v>1.24</v>
          </cell>
          <cell r="AL26">
            <v>36891</v>
          </cell>
          <cell r="AM26">
            <v>12</v>
          </cell>
          <cell r="AN26">
            <v>0.73780050741608116</v>
          </cell>
          <cell r="AP26">
            <v>539287</v>
          </cell>
          <cell r="AQ26">
            <v>1.0031765373603552</v>
          </cell>
          <cell r="AR26">
            <v>36981</v>
          </cell>
          <cell r="AS26">
            <v>12</v>
          </cell>
          <cell r="AT26">
            <v>0.74480000000000002</v>
          </cell>
          <cell r="AV26">
            <v>532251</v>
          </cell>
          <cell r="AW26">
            <v>0.98</v>
          </cell>
          <cell r="AX26">
            <v>4</v>
          </cell>
          <cell r="AY26">
            <v>4</v>
          </cell>
          <cell r="AZ26" t="str">
            <v>Concur, based on DSCR guidelines.  See Watch List for additional comments.</v>
          </cell>
          <cell r="BA26">
            <v>0</v>
          </cell>
          <cell r="BB26" t="str">
            <v>NAP</v>
          </cell>
          <cell r="BC26">
            <v>4</v>
          </cell>
          <cell r="BD26" t="str">
            <v>See Watch List for additional comments.</v>
          </cell>
        </row>
        <row r="27">
          <cell r="B27" t="str">
            <v>16269</v>
          </cell>
          <cell r="C27" t="str">
            <v>The Summit Hotel</v>
          </cell>
          <cell r="D27">
            <v>3</v>
          </cell>
          <cell r="E27">
            <v>17630909</v>
          </cell>
          <cell r="F27" t="str">
            <v>1a</v>
          </cell>
          <cell r="G27" t="str">
            <v>First Mortgages</v>
          </cell>
          <cell r="H27">
            <v>0</v>
          </cell>
          <cell r="I27">
            <v>0</v>
          </cell>
          <cell r="J27">
            <v>0</v>
          </cell>
          <cell r="K27">
            <v>369091</v>
          </cell>
          <cell r="L27">
            <v>31</v>
          </cell>
          <cell r="M27" t="str">
            <v>Future Advances (closed loans)</v>
          </cell>
          <cell r="N27">
            <v>18000000</v>
          </cell>
          <cell r="O27" t="str">
            <v>CA</v>
          </cell>
          <cell r="P27" t="str">
            <v>90210</v>
          </cell>
          <cell r="Q27" t="str">
            <v>Hotel</v>
          </cell>
          <cell r="R27" t="str">
            <v>Upper Upscale</v>
          </cell>
          <cell r="S27" t="str">
            <v>Summit Hotel</v>
          </cell>
          <cell r="T27" t="str">
            <v>Summit Hospitality Corporation</v>
          </cell>
          <cell r="U27" t="str">
            <v>NAP</v>
          </cell>
          <cell r="V27">
            <v>3.5000000000000003E-2</v>
          </cell>
          <cell r="W27">
            <v>2E-3</v>
          </cell>
          <cell r="X27">
            <v>0.55096589562499998</v>
          </cell>
          <cell r="Y27">
            <v>17.016393442622952</v>
          </cell>
          <cell r="Z27" t="str">
            <v>Floating</v>
          </cell>
          <cell r="AA27" t="str">
            <v>C</v>
          </cell>
          <cell r="AB27" t="str">
            <v>Los Angeles-Long Beach  CA</v>
          </cell>
          <cell r="AC27">
            <v>35695</v>
          </cell>
          <cell r="AE27">
            <v>29</v>
          </cell>
          <cell r="AF27">
            <v>3</v>
          </cell>
          <cell r="AG27" t="str">
            <v>UWPF-Yr 3</v>
          </cell>
          <cell r="AH27">
            <v>0.74</v>
          </cell>
          <cell r="AJ27">
            <v>3354854</v>
          </cell>
          <cell r="AK27">
            <v>1.74</v>
          </cell>
          <cell r="AL27">
            <v>36891</v>
          </cell>
          <cell r="AM27">
            <v>5</v>
          </cell>
          <cell r="AN27">
            <v>0.2611</v>
          </cell>
          <cell r="AP27">
            <v>-62880</v>
          </cell>
          <cell r="AQ27">
            <v>-0.1</v>
          </cell>
          <cell r="AR27">
            <v>37011</v>
          </cell>
          <cell r="AS27">
            <v>8.5</v>
          </cell>
          <cell r="AT27">
            <v>0.33489999999999998</v>
          </cell>
          <cell r="AV27">
            <v>276118</v>
          </cell>
          <cell r="AW27">
            <v>0.24</v>
          </cell>
          <cell r="AX27" t="str">
            <v>NAP</v>
          </cell>
          <cell r="AY27" t="str">
            <v>NAP</v>
          </cell>
          <cell r="AZ27" t="str">
            <v>NAP</v>
          </cell>
          <cell r="BA27">
            <v>0</v>
          </cell>
          <cell r="BB27" t="str">
            <v>NAP</v>
          </cell>
          <cell r="BC27">
            <v>3</v>
          </cell>
          <cell r="BD27" t="str">
            <v>Property undergoing complete renovation.  Principal guaranty on the completion of renovation and continuing at 25% after reaching 1.30 DSCR.  Significant equity contribution by principal.</v>
          </cell>
        </row>
        <row r="28">
          <cell r="B28" t="str">
            <v>16306</v>
          </cell>
          <cell r="C28" t="str">
            <v>Quality Inn</v>
          </cell>
          <cell r="D28">
            <v>5</v>
          </cell>
          <cell r="E28">
            <v>6172126</v>
          </cell>
          <cell r="F28" t="str">
            <v>1a</v>
          </cell>
          <cell r="G28" t="str">
            <v>First Mortgages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6172126</v>
          </cell>
          <cell r="O28" t="str">
            <v>NJ</v>
          </cell>
          <cell r="P28">
            <v>8041</v>
          </cell>
          <cell r="Q28" t="str">
            <v>Hotel</v>
          </cell>
          <cell r="R28" t="str">
            <v>Midscale w/ F&amp;B</v>
          </cell>
          <cell r="S28" t="str">
            <v>Quality Inn</v>
          </cell>
          <cell r="T28" t="str">
            <v>George L. Guerra</v>
          </cell>
          <cell r="U28" t="str">
            <v>NAP</v>
          </cell>
          <cell r="V28">
            <v>2.75E-2</v>
          </cell>
          <cell r="W28">
            <v>1.15E-2</v>
          </cell>
          <cell r="X28">
            <v>0.64969750315789476</v>
          </cell>
          <cell r="Y28">
            <v>18.032786885245901</v>
          </cell>
          <cell r="Z28" t="str">
            <v>Floating</v>
          </cell>
          <cell r="AA28" t="str">
            <v>D</v>
          </cell>
          <cell r="AB28" t="str">
            <v>Philadelphia  PA-NJ</v>
          </cell>
          <cell r="AC28">
            <v>35720</v>
          </cell>
          <cell r="AE28">
            <v>1291</v>
          </cell>
          <cell r="AF28">
            <v>3</v>
          </cell>
          <cell r="AG28" t="str">
            <v>UW</v>
          </cell>
          <cell r="AH28">
            <v>0.6</v>
          </cell>
          <cell r="AI28">
            <v>3383382</v>
          </cell>
          <cell r="AJ28">
            <v>941976</v>
          </cell>
          <cell r="AK28">
            <v>1.46</v>
          </cell>
          <cell r="AL28">
            <v>36891</v>
          </cell>
          <cell r="AM28">
            <v>12</v>
          </cell>
          <cell r="AN28">
            <v>0.57364935799079386</v>
          </cell>
          <cell r="AP28">
            <v>735878</v>
          </cell>
          <cell r="AQ28">
            <v>1.1457195530251523</v>
          </cell>
          <cell r="AR28">
            <v>36981</v>
          </cell>
          <cell r="AS28">
            <v>12</v>
          </cell>
          <cell r="AT28">
            <v>0.57499999999999996</v>
          </cell>
          <cell r="AV28">
            <v>755920</v>
          </cell>
          <cell r="AW28">
            <v>1.1599999999999999</v>
          </cell>
          <cell r="AX28">
            <v>5</v>
          </cell>
          <cell r="AY28">
            <v>5</v>
          </cell>
          <cell r="AZ28" t="str">
            <v>Concur, see Watch List for additional comments.</v>
          </cell>
          <cell r="BA28">
            <v>0</v>
          </cell>
          <cell r="BB28" t="str">
            <v>NAP</v>
          </cell>
          <cell r="BC28">
            <v>5</v>
          </cell>
          <cell r="BD28" t="str">
            <v>Seasonal property.  Unreliable borrower.  See Watch List for additional comments.</v>
          </cell>
        </row>
        <row r="29">
          <cell r="B29" t="str">
            <v>16309</v>
          </cell>
          <cell r="C29" t="str">
            <v>900 F Street</v>
          </cell>
          <cell r="D29">
            <v>3</v>
          </cell>
          <cell r="E29">
            <v>3724759</v>
          </cell>
          <cell r="F29" t="str">
            <v>3f</v>
          </cell>
          <cell r="G29" t="str">
            <v>Soc. Gen.</v>
          </cell>
          <cell r="H29">
            <v>14899035</v>
          </cell>
          <cell r="I29" t="str">
            <v>20b</v>
          </cell>
          <cell r="J29" t="str">
            <v>Soc. Gen. Senior</v>
          </cell>
          <cell r="K29">
            <v>0</v>
          </cell>
          <cell r="L29">
            <v>0</v>
          </cell>
          <cell r="M29">
            <v>0</v>
          </cell>
          <cell r="N29">
            <v>18623794</v>
          </cell>
          <cell r="O29" t="str">
            <v>DC</v>
          </cell>
          <cell r="P29">
            <v>20004</v>
          </cell>
          <cell r="Q29" t="str">
            <v>Hotel</v>
          </cell>
          <cell r="R29" t="str">
            <v>Upscale</v>
          </cell>
          <cell r="S29" t="str">
            <v>Courtyard</v>
          </cell>
          <cell r="T29" t="str">
            <v>The Donohoe Companies</v>
          </cell>
          <cell r="U29" t="str">
            <v>NAP</v>
          </cell>
          <cell r="V29">
            <v>2.75E-2</v>
          </cell>
          <cell r="W29">
            <v>1.5900000000000001E-2</v>
          </cell>
          <cell r="X29">
            <v>0.66557695684931506</v>
          </cell>
          <cell r="Y29">
            <v>22.983606557377048</v>
          </cell>
          <cell r="Z29" t="str">
            <v>Floating</v>
          </cell>
          <cell r="AA29" t="str">
            <v>B</v>
          </cell>
          <cell r="AB29" t="str">
            <v>Washington  DC-MD-VA-WV</v>
          </cell>
          <cell r="AC29">
            <v>35877</v>
          </cell>
          <cell r="AD29">
            <v>36678</v>
          </cell>
          <cell r="AE29">
            <v>121</v>
          </cell>
          <cell r="AF29">
            <v>3</v>
          </cell>
          <cell r="AG29" t="str">
            <v>UWPF Yr 1</v>
          </cell>
          <cell r="AH29">
            <v>0.65</v>
          </cell>
          <cell r="AI29">
            <v>5843000</v>
          </cell>
          <cell r="AJ29">
            <v>2428281</v>
          </cell>
          <cell r="AK29">
            <v>1.31</v>
          </cell>
          <cell r="AL29">
            <v>36891</v>
          </cell>
          <cell r="AM29">
            <v>12</v>
          </cell>
          <cell r="AN29">
            <v>0.71850000000000003</v>
          </cell>
          <cell r="AP29">
            <v>2783326</v>
          </cell>
          <cell r="AQ29">
            <v>1.55</v>
          </cell>
          <cell r="AR29">
            <v>36981</v>
          </cell>
          <cell r="AS29">
            <v>12</v>
          </cell>
          <cell r="AT29">
            <v>0.75</v>
          </cell>
          <cell r="AV29">
            <v>3114237</v>
          </cell>
          <cell r="AW29">
            <v>1.65</v>
          </cell>
          <cell r="AX29">
            <v>3</v>
          </cell>
          <cell r="AY29">
            <v>3</v>
          </cell>
          <cell r="AZ29" t="str">
            <v>Amort began 5/00. Concur with 3 risk rating while property continues to stabilize.</v>
          </cell>
          <cell r="BA29" t="str">
            <v>See Column H</v>
          </cell>
          <cell r="BB29" t="str">
            <v>Incl. In Cur DSCR</v>
          </cell>
          <cell r="BC29">
            <v>2</v>
          </cell>
          <cell r="BD29" t="str">
            <v>Loan anticipated to pay off 6/14/01.</v>
          </cell>
        </row>
        <row r="30">
          <cell r="B30" t="str">
            <v>16474</v>
          </cell>
          <cell r="C30" t="str">
            <v>Wyndham Hotel</v>
          </cell>
          <cell r="D30">
            <v>3</v>
          </cell>
          <cell r="E30">
            <v>24006674</v>
          </cell>
          <cell r="F30" t="str">
            <v>1a</v>
          </cell>
          <cell r="G30" t="str">
            <v>First Mortgages</v>
          </cell>
          <cell r="H30">
            <v>0</v>
          </cell>
          <cell r="I30">
            <v>0</v>
          </cell>
          <cell r="J30">
            <v>0</v>
          </cell>
          <cell r="K30">
            <v>1921826</v>
          </cell>
          <cell r="L30">
            <v>31</v>
          </cell>
          <cell r="M30" t="str">
            <v>Future Advances (closed loans)</v>
          </cell>
          <cell r="N30">
            <v>25928500</v>
          </cell>
          <cell r="O30" t="str">
            <v>GA</v>
          </cell>
          <cell r="P30">
            <v>30301</v>
          </cell>
          <cell r="Q30" t="str">
            <v>Hotel</v>
          </cell>
          <cell r="R30" t="str">
            <v>Upper Upscale</v>
          </cell>
          <cell r="S30" t="str">
            <v>Wyndham</v>
          </cell>
          <cell r="T30" t="str">
            <v>EF Howington</v>
          </cell>
          <cell r="U30" t="str">
            <v>NAP</v>
          </cell>
          <cell r="V30">
            <v>2.75E-2</v>
          </cell>
          <cell r="W30">
            <v>1.03E-2</v>
          </cell>
          <cell r="X30">
            <v>0.50223166673640174</v>
          </cell>
          <cell r="Y30">
            <v>15.016393442622951</v>
          </cell>
          <cell r="Z30" t="str">
            <v>Floating</v>
          </cell>
          <cell r="AA30" t="str">
            <v>C</v>
          </cell>
          <cell r="AB30" t="str">
            <v>Atlanta  GA</v>
          </cell>
          <cell r="AC30">
            <v>36032</v>
          </cell>
          <cell r="AE30">
            <v>119</v>
          </cell>
          <cell r="AF30">
            <v>3</v>
          </cell>
          <cell r="AG30" t="str">
            <v>UWPF-Yr 3</v>
          </cell>
          <cell r="AH30">
            <v>0.72</v>
          </cell>
          <cell r="AJ30">
            <v>4760100</v>
          </cell>
          <cell r="AK30">
            <v>1.94</v>
          </cell>
          <cell r="AL30">
            <v>36891</v>
          </cell>
          <cell r="AM30">
            <v>12</v>
          </cell>
          <cell r="AN30">
            <v>0.59389999999999998</v>
          </cell>
          <cell r="AP30">
            <v>2267852</v>
          </cell>
          <cell r="AQ30">
            <v>1.03</v>
          </cell>
          <cell r="AR30">
            <v>37011</v>
          </cell>
          <cell r="AS30">
            <v>12</v>
          </cell>
          <cell r="AT30">
            <v>0.59770000000000001</v>
          </cell>
          <cell r="AV30">
            <v>2182845</v>
          </cell>
          <cell r="AW30">
            <v>0.98</v>
          </cell>
          <cell r="AX30" t="str">
            <v>NAP</v>
          </cell>
          <cell r="AY30">
            <v>3</v>
          </cell>
          <cell r="AZ30" t="str">
            <v>Concur, based on DSCR guidelines</v>
          </cell>
          <cell r="BA30">
            <v>0</v>
          </cell>
          <cell r="BB30" t="str">
            <v>NAP</v>
          </cell>
          <cell r="BC30">
            <v>3</v>
          </cell>
          <cell r="BD30" t="str">
            <v>Good capital structure.  62% loan to cost.  Guaranty from Wyndham for top 30% of loan.</v>
          </cell>
        </row>
        <row r="31">
          <cell r="B31" t="str">
            <v>16480</v>
          </cell>
          <cell r="C31" t="str">
            <v>Candlewood Knoxville</v>
          </cell>
          <cell r="D31">
            <v>3</v>
          </cell>
          <cell r="E31">
            <v>1179225</v>
          </cell>
          <cell r="F31" t="str">
            <v>3m</v>
          </cell>
          <cell r="G31" t="str">
            <v>Subordinate Loan Participations from Floating Rate Securitizations</v>
          </cell>
          <cell r="H31">
            <v>2433514</v>
          </cell>
          <cell r="I31" t="str">
            <v>21h</v>
          </cell>
          <cell r="J31" t="str">
            <v>Other</v>
          </cell>
          <cell r="K31">
            <v>0</v>
          </cell>
          <cell r="L31">
            <v>0</v>
          </cell>
          <cell r="M31">
            <v>0</v>
          </cell>
          <cell r="N31">
            <v>3612739</v>
          </cell>
          <cell r="O31" t="str">
            <v>TN</v>
          </cell>
          <cell r="P31">
            <v>37922</v>
          </cell>
          <cell r="Q31" t="str">
            <v>Hotel</v>
          </cell>
          <cell r="R31" t="str">
            <v>Extended</v>
          </cell>
          <cell r="S31" t="str">
            <v>Candlewood</v>
          </cell>
          <cell r="T31" t="str">
            <v>Candlewood Hotel Company</v>
          </cell>
          <cell r="U31" t="str">
            <v>NAP</v>
          </cell>
          <cell r="V31">
            <v>3.4000000000000002E-2</v>
          </cell>
          <cell r="W31">
            <v>1.23E-2</v>
          </cell>
          <cell r="X31">
            <v>0.51610566285714288</v>
          </cell>
          <cell r="Y31">
            <v>10</v>
          </cell>
          <cell r="Z31" t="str">
            <v>Floating</v>
          </cell>
          <cell r="AA31" t="str">
            <v>D</v>
          </cell>
          <cell r="AB31" t="str">
            <v>Knoxville  TN</v>
          </cell>
          <cell r="AC31">
            <v>35849</v>
          </cell>
          <cell r="AE31">
            <v>1162</v>
          </cell>
          <cell r="AF31">
            <v>3</v>
          </cell>
          <cell r="AG31" t="str">
            <v>UW</v>
          </cell>
          <cell r="AH31">
            <v>0.69</v>
          </cell>
          <cell r="AI31">
            <v>1375359</v>
          </cell>
          <cell r="AJ31">
            <v>579345</v>
          </cell>
          <cell r="AK31">
            <v>1.76</v>
          </cell>
          <cell r="AL31">
            <v>36891</v>
          </cell>
          <cell r="AM31">
            <v>12</v>
          </cell>
          <cell r="AN31">
            <v>0.71074495371919255</v>
          </cell>
          <cell r="AP31">
            <v>519395</v>
          </cell>
          <cell r="AQ31">
            <v>1.2318200893219946</v>
          </cell>
          <cell r="AR31">
            <v>36981</v>
          </cell>
          <cell r="AS31">
            <v>12</v>
          </cell>
          <cell r="AT31">
            <v>0.69140000000000001</v>
          </cell>
          <cell r="AV31">
            <v>502243</v>
          </cell>
          <cell r="AW31">
            <v>1.23</v>
          </cell>
          <cell r="AX31">
            <v>3</v>
          </cell>
          <cell r="AY31">
            <v>3</v>
          </cell>
          <cell r="AZ31" t="str">
            <v>Paid loan down to 1.30 DSCR on 2/28/01 in order to extend loan for an additional 12 month period.  Concur with 3 risk rating.</v>
          </cell>
          <cell r="BA31" t="str">
            <v>See Column H</v>
          </cell>
          <cell r="BB31" t="str">
            <v>Incl. In Cur DSCR</v>
          </cell>
          <cell r="BC31">
            <v>3</v>
          </cell>
          <cell r="BD31" t="str">
            <v>Paid loan down to 1.30 DSCR on 2/28/01 in order to extend loan for an additional 12 month period.  Cross Collateralized and Candlewood Guaranty.</v>
          </cell>
        </row>
        <row r="32">
          <cell r="B32" t="str">
            <v>16489</v>
          </cell>
          <cell r="C32" t="str">
            <v>Courtyard - Omaha</v>
          </cell>
          <cell r="D32">
            <v>3</v>
          </cell>
          <cell r="E32">
            <v>0</v>
          </cell>
          <cell r="F32">
            <v>0</v>
          </cell>
          <cell r="G32">
            <v>0</v>
          </cell>
          <cell r="H32">
            <v>13284343</v>
          </cell>
          <cell r="I32" t="str">
            <v>20a</v>
          </cell>
          <cell r="J32" t="str">
            <v>GNW</v>
          </cell>
          <cell r="K32">
            <v>0</v>
          </cell>
          <cell r="L32">
            <v>0</v>
          </cell>
          <cell r="M32">
            <v>0</v>
          </cell>
          <cell r="N32">
            <v>13284343</v>
          </cell>
          <cell r="O32" t="str">
            <v>NE</v>
          </cell>
          <cell r="P32">
            <v>68102</v>
          </cell>
          <cell r="Q32" t="str">
            <v>Hotel</v>
          </cell>
          <cell r="R32" t="str">
            <v>Upscale</v>
          </cell>
          <cell r="S32" t="str">
            <v>Courtyard</v>
          </cell>
          <cell r="T32" t="str">
            <v>Historic Restoration, Inc.</v>
          </cell>
          <cell r="U32" t="str">
            <v>NAP</v>
          </cell>
          <cell r="V32">
            <v>3.2500000000000001E-2</v>
          </cell>
          <cell r="W32">
            <v>1.41E-2</v>
          </cell>
          <cell r="X32">
            <v>0.77234552558139524</v>
          </cell>
          <cell r="Y32">
            <v>19.016393442622952</v>
          </cell>
          <cell r="Z32" t="str">
            <v>Floating</v>
          </cell>
          <cell r="AA32" t="str">
            <v>C</v>
          </cell>
          <cell r="AB32" t="str">
            <v>Omaha  NE-IA</v>
          </cell>
          <cell r="AC32">
            <v>35753</v>
          </cell>
          <cell r="AD32">
            <v>36882</v>
          </cell>
          <cell r="AE32">
            <v>235</v>
          </cell>
          <cell r="AF32">
            <v>3</v>
          </cell>
          <cell r="AG32" t="str">
            <v>UWPF-Yr 1</v>
          </cell>
          <cell r="AH32">
            <v>0.66</v>
          </cell>
          <cell r="AI32">
            <v>4357000</v>
          </cell>
          <cell r="AJ32">
            <v>1709000</v>
          </cell>
          <cell r="AK32">
            <v>1.19</v>
          </cell>
          <cell r="AL32">
            <v>36893</v>
          </cell>
          <cell r="AM32">
            <v>12</v>
          </cell>
          <cell r="AN32">
            <v>0.71436160524558312</v>
          </cell>
          <cell r="AP32">
            <v>1947010</v>
          </cell>
          <cell r="AQ32">
            <v>1.4136808642200158</v>
          </cell>
          <cell r="AR32">
            <v>36973</v>
          </cell>
          <cell r="AS32">
            <v>12</v>
          </cell>
          <cell r="AT32">
            <v>0.73160000000000003</v>
          </cell>
          <cell r="AV32">
            <v>2015141</v>
          </cell>
          <cell r="AW32">
            <v>1.4</v>
          </cell>
          <cell r="AX32">
            <v>3</v>
          </cell>
          <cell r="AY32">
            <v>3</v>
          </cell>
          <cell r="AZ32" t="str">
            <v>Concur, based on DSCR guidelines</v>
          </cell>
          <cell r="BA32">
            <v>0</v>
          </cell>
          <cell r="BB32" t="str">
            <v>NAP</v>
          </cell>
          <cell r="BC32">
            <v>3</v>
          </cell>
          <cell r="BD32" t="str">
            <v>Loan sold 5/18/01.</v>
          </cell>
        </row>
        <row r="33">
          <cell r="B33" t="str">
            <v>16500</v>
          </cell>
          <cell r="C33" t="str">
            <v xml:space="preserve">Embassy Suites - Atlanta </v>
          </cell>
          <cell r="D33">
            <v>3</v>
          </cell>
          <cell r="E33">
            <v>34066608</v>
          </cell>
          <cell r="F33" t="str">
            <v>1a</v>
          </cell>
          <cell r="G33" t="str">
            <v>First Mortgages</v>
          </cell>
          <cell r="H33">
            <v>0</v>
          </cell>
          <cell r="I33">
            <v>0</v>
          </cell>
          <cell r="J33">
            <v>0</v>
          </cell>
          <cell r="K33">
            <v>402469</v>
          </cell>
          <cell r="L33">
            <v>31</v>
          </cell>
          <cell r="M33" t="str">
            <v>Future Advances (closed loans)</v>
          </cell>
          <cell r="N33">
            <v>34469077</v>
          </cell>
          <cell r="O33" t="str">
            <v>GA</v>
          </cell>
          <cell r="P33">
            <v>30313</v>
          </cell>
          <cell r="Q33" t="str">
            <v>Hotel</v>
          </cell>
          <cell r="R33" t="str">
            <v>Upper Upscale</v>
          </cell>
          <cell r="S33" t="str">
            <v>Embassy Suites</v>
          </cell>
          <cell r="T33" t="str">
            <v>Marvin, Smith, Avioli, Jernigan</v>
          </cell>
          <cell r="U33" t="str">
            <v>NAP</v>
          </cell>
          <cell r="V33">
            <v>2.75E-2</v>
          </cell>
          <cell r="W33">
            <v>1.7399999999999999E-2</v>
          </cell>
          <cell r="X33">
            <v>0.58938768650519036</v>
          </cell>
          <cell r="Y33">
            <v>10</v>
          </cell>
          <cell r="Z33" t="str">
            <v>Floating</v>
          </cell>
          <cell r="AA33" t="str">
            <v>C</v>
          </cell>
          <cell r="AB33" t="str">
            <v>Atlanta  GA</v>
          </cell>
          <cell r="AC33">
            <v>35844</v>
          </cell>
          <cell r="AE33">
            <v>425</v>
          </cell>
          <cell r="AF33">
            <v>3</v>
          </cell>
          <cell r="AG33" t="str">
            <v>UWPF</v>
          </cell>
          <cell r="AH33">
            <v>0.71</v>
          </cell>
          <cell r="AI33">
            <v>17401093</v>
          </cell>
          <cell r="AJ33">
            <v>4791698</v>
          </cell>
          <cell r="AK33">
            <v>1.35</v>
          </cell>
          <cell r="AL33">
            <v>36891</v>
          </cell>
          <cell r="AM33">
            <v>12</v>
          </cell>
          <cell r="AN33">
            <v>0.66546652367090542</v>
          </cell>
          <cell r="AP33">
            <v>5963578</v>
          </cell>
          <cell r="AQ33">
            <v>1.7444022747735948</v>
          </cell>
          <cell r="AR33">
            <v>37011</v>
          </cell>
          <cell r="AS33">
            <v>12</v>
          </cell>
          <cell r="AT33">
            <v>0.70120000000000005</v>
          </cell>
          <cell r="AV33">
            <v>6498125</v>
          </cell>
          <cell r="AW33">
            <v>1.87</v>
          </cell>
          <cell r="AX33">
            <v>2</v>
          </cell>
          <cell r="AY33">
            <v>3</v>
          </cell>
          <cell r="AZ33" t="str">
            <v xml:space="preserve">Concur with risk rating until occupancies stabilize and debt service includes a full T-12 period. </v>
          </cell>
          <cell r="BA33">
            <v>0</v>
          </cell>
          <cell r="BB33" t="str">
            <v>NAP</v>
          </cell>
          <cell r="BC33">
            <v>2</v>
          </cell>
          <cell r="BD33" t="str">
            <v xml:space="preserve">Concur with risk rating until occupancies stabilize and debt service includes a full T-12 period. </v>
          </cell>
        </row>
        <row r="34">
          <cell r="B34" t="str">
            <v>16504</v>
          </cell>
          <cell r="C34" t="str">
            <v>Homewood Suites Dulles</v>
          </cell>
          <cell r="D34">
            <v>3</v>
          </cell>
          <cell r="E34">
            <v>211342</v>
          </cell>
          <cell r="F34" t="str">
            <v>3a</v>
          </cell>
          <cell r="G34" t="str">
            <v>Bank United</v>
          </cell>
          <cell r="H34">
            <v>634027</v>
          </cell>
          <cell r="I34" t="str">
            <v>21a</v>
          </cell>
          <cell r="J34" t="str">
            <v>Bank United</v>
          </cell>
          <cell r="K34">
            <v>0</v>
          </cell>
          <cell r="L34">
            <v>0</v>
          </cell>
          <cell r="M34">
            <v>0</v>
          </cell>
          <cell r="N34">
            <v>211342</v>
          </cell>
          <cell r="O34" t="str">
            <v>VA</v>
          </cell>
          <cell r="P34">
            <v>20171</v>
          </cell>
          <cell r="Q34" t="str">
            <v>Hotel</v>
          </cell>
          <cell r="R34" t="str">
            <v>Extended</v>
          </cell>
          <cell r="S34" t="str">
            <v>Homewood Suites</v>
          </cell>
          <cell r="T34" t="str">
            <v>City Hotels USA</v>
          </cell>
          <cell r="U34" t="str">
            <v>NAP</v>
          </cell>
          <cell r="V34">
            <v>0.06</v>
          </cell>
          <cell r="W34">
            <v>1.4999999999999999E-2</v>
          </cell>
          <cell r="X34">
            <v>0.65362101839999998</v>
          </cell>
          <cell r="Y34">
            <v>3.0491803278688523</v>
          </cell>
          <cell r="Z34" t="str">
            <v>Floating</v>
          </cell>
          <cell r="AA34" t="str">
            <v>D</v>
          </cell>
          <cell r="AB34" t="str">
            <v>Washington  DC-MD-VA-WV</v>
          </cell>
          <cell r="AC34">
            <v>35643</v>
          </cell>
          <cell r="AE34">
            <v>691</v>
          </cell>
          <cell r="AF34">
            <v>3</v>
          </cell>
          <cell r="AG34" t="str">
            <v>UWPF</v>
          </cell>
          <cell r="AH34">
            <v>0.7</v>
          </cell>
          <cell r="AI34">
            <v>3322000</v>
          </cell>
          <cell r="AJ34">
            <v>1123000</v>
          </cell>
          <cell r="AK34">
            <v>1.41</v>
          </cell>
          <cell r="AL34">
            <v>36891</v>
          </cell>
          <cell r="AM34">
            <v>12</v>
          </cell>
          <cell r="AN34">
            <v>0.78294981701509003</v>
          </cell>
          <cell r="AP34">
            <v>1276867</v>
          </cell>
          <cell r="AQ34">
            <v>1.4968537697562618</v>
          </cell>
          <cell r="AR34">
            <v>36981</v>
          </cell>
          <cell r="AS34">
            <v>12</v>
          </cell>
          <cell r="AT34">
            <v>0.76419999999999999</v>
          </cell>
          <cell r="AV34">
            <v>1251107</v>
          </cell>
          <cell r="AW34">
            <v>1.47</v>
          </cell>
          <cell r="AX34">
            <v>3</v>
          </cell>
          <cell r="AY34">
            <v>3</v>
          </cell>
          <cell r="AZ34" t="str">
            <v>Concur, based on DSCR guidelines</v>
          </cell>
          <cell r="BA34" t="str">
            <v>See Column H</v>
          </cell>
          <cell r="BB34" t="str">
            <v>Incl. In Cur DSCR</v>
          </cell>
          <cell r="BC34">
            <v>3</v>
          </cell>
          <cell r="BD34" t="str">
            <v>Participated with Bank United.  Risk rating based on DSCR</v>
          </cell>
        </row>
        <row r="35">
          <cell r="B35" t="str">
            <v>16528</v>
          </cell>
          <cell r="C35" t="str">
            <v>Candlewood - Cary</v>
          </cell>
          <cell r="D35">
            <v>3</v>
          </cell>
          <cell r="E35">
            <v>3369360</v>
          </cell>
          <cell r="F35" t="str">
            <v>1a</v>
          </cell>
          <cell r="G35" t="str">
            <v>First Mortgages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3369360</v>
          </cell>
          <cell r="O35" t="str">
            <v>NC</v>
          </cell>
          <cell r="P35">
            <v>27511</v>
          </cell>
          <cell r="Q35" t="str">
            <v>Hotel</v>
          </cell>
          <cell r="R35" t="str">
            <v>Extended</v>
          </cell>
          <cell r="S35" t="str">
            <v>Candlewood</v>
          </cell>
          <cell r="T35" t="str">
            <v>Candlewood Hotel Company</v>
          </cell>
          <cell r="U35" t="str">
            <v>NAP</v>
          </cell>
          <cell r="V35">
            <v>3.4000000000000002E-2</v>
          </cell>
          <cell r="W35">
            <v>9.7000000000000003E-3</v>
          </cell>
          <cell r="X35">
            <v>0.63572831698113208</v>
          </cell>
          <cell r="Y35">
            <v>13.016393442622951</v>
          </cell>
          <cell r="Z35" t="str">
            <v>Floating</v>
          </cell>
          <cell r="AA35" t="str">
            <v>C</v>
          </cell>
          <cell r="AB35" t="str">
            <v>Raleigh-Durham-Chapel Hill  NC</v>
          </cell>
          <cell r="AC35">
            <v>35945</v>
          </cell>
          <cell r="AE35">
            <v>699</v>
          </cell>
          <cell r="AF35">
            <v>3</v>
          </cell>
          <cell r="AG35" t="str">
            <v>UWPF</v>
          </cell>
          <cell r="AH35">
            <v>0.59799999999999998</v>
          </cell>
          <cell r="AI35">
            <v>1061794</v>
          </cell>
          <cell r="AJ35">
            <v>312970</v>
          </cell>
          <cell r="AK35">
            <v>1.04</v>
          </cell>
          <cell r="AL35">
            <v>36891</v>
          </cell>
          <cell r="AM35">
            <v>12</v>
          </cell>
          <cell r="AN35">
            <v>0.7102813195709371</v>
          </cell>
          <cell r="AP35">
            <v>383824</v>
          </cell>
          <cell r="AQ35">
            <v>0.97063368957444618</v>
          </cell>
          <cell r="AR35">
            <v>36981</v>
          </cell>
          <cell r="AS35">
            <v>12</v>
          </cell>
          <cell r="AT35">
            <v>0.72460000000000002</v>
          </cell>
          <cell r="AV35">
            <v>425093</v>
          </cell>
          <cell r="AW35">
            <v>1.1399999999999999</v>
          </cell>
          <cell r="AX35">
            <v>3</v>
          </cell>
          <cell r="AY35">
            <v>3</v>
          </cell>
          <cell r="AZ35" t="str">
            <v>Concur with risk rating recommendation based on the cross collateralization and the Candlewood guaranty.</v>
          </cell>
          <cell r="BA35">
            <v>0</v>
          </cell>
          <cell r="BB35" t="str">
            <v>NAP</v>
          </cell>
          <cell r="BC35">
            <v>3</v>
          </cell>
          <cell r="BD35" t="str">
            <v>Cross Collateralized and Candlewood Guaranty.</v>
          </cell>
        </row>
        <row r="36">
          <cell r="B36" t="str">
            <v>16534</v>
          </cell>
          <cell r="C36" t="str">
            <v>Candlewood Pineville</v>
          </cell>
          <cell r="D36">
            <v>3</v>
          </cell>
          <cell r="E36">
            <v>506774</v>
          </cell>
          <cell r="F36" t="str">
            <v>3m</v>
          </cell>
          <cell r="G36" t="str">
            <v>Subordinate Loan Participations from Floating Rate Securitizations</v>
          </cell>
          <cell r="H36">
            <v>1045489</v>
          </cell>
          <cell r="I36" t="str">
            <v>21h</v>
          </cell>
          <cell r="J36" t="str">
            <v>Other</v>
          </cell>
          <cell r="K36">
            <v>0</v>
          </cell>
          <cell r="L36">
            <v>0</v>
          </cell>
          <cell r="M36">
            <v>0</v>
          </cell>
          <cell r="N36">
            <v>1552263</v>
          </cell>
          <cell r="O36" t="str">
            <v>NC</v>
          </cell>
          <cell r="P36">
            <v>28217</v>
          </cell>
          <cell r="Q36" t="str">
            <v>Hotel</v>
          </cell>
          <cell r="R36" t="str">
            <v>Extended</v>
          </cell>
          <cell r="S36" t="str">
            <v>Candlewood</v>
          </cell>
          <cell r="T36" t="str">
            <v>Candlewood Hotel Company</v>
          </cell>
          <cell r="U36" t="str">
            <v>NAP</v>
          </cell>
          <cell r="V36">
            <v>3.4000000000000002E-2</v>
          </cell>
          <cell r="W36">
            <v>6.4000000000000003E-3</v>
          </cell>
          <cell r="X36">
            <v>0.26309539830508477</v>
          </cell>
          <cell r="Y36">
            <v>11.016393442622951</v>
          </cell>
          <cell r="Z36" t="str">
            <v>Floating</v>
          </cell>
          <cell r="AA36" t="str">
            <v>D</v>
          </cell>
          <cell r="AB36" t="str">
            <v>Charlotte-Gastonia-Rock Hill  NC-SC</v>
          </cell>
          <cell r="AC36">
            <v>35869</v>
          </cell>
          <cell r="AE36">
            <v>1142</v>
          </cell>
          <cell r="AF36">
            <v>3</v>
          </cell>
          <cell r="AG36" t="str">
            <v>UW</v>
          </cell>
          <cell r="AH36">
            <v>0.63</v>
          </cell>
          <cell r="AI36">
            <v>1131712</v>
          </cell>
          <cell r="AJ36">
            <v>408880</v>
          </cell>
          <cell r="AK36">
            <v>1.53</v>
          </cell>
          <cell r="AL36">
            <v>36891</v>
          </cell>
          <cell r="AM36">
            <v>12</v>
          </cell>
          <cell r="AN36">
            <v>0.64042366592457667</v>
          </cell>
          <cell r="AP36">
            <v>240554</v>
          </cell>
          <cell r="AQ36">
            <v>0.63911346519807699</v>
          </cell>
          <cell r="AR36">
            <v>36981</v>
          </cell>
          <cell r="AS36">
            <v>12</v>
          </cell>
          <cell r="AT36">
            <v>0.56330000000000002</v>
          </cell>
          <cell r="AV36">
            <v>156148</v>
          </cell>
          <cell r="AW36">
            <v>0.45</v>
          </cell>
          <cell r="AX36">
            <v>3</v>
          </cell>
          <cell r="AY36">
            <v>3</v>
          </cell>
          <cell r="AZ36" t="str">
            <v>To pay loan down to 1.30 DSCR prior to 4/1/01 in order to extend loan for additional 12 month period. Concur based on cross-collateralization, low LTV and Candlewood Guaranty.</v>
          </cell>
          <cell r="BA36" t="str">
            <v>See Column H</v>
          </cell>
          <cell r="BB36" t="str">
            <v>Incl. In Cur DSCR</v>
          </cell>
          <cell r="BC36">
            <v>3</v>
          </cell>
          <cell r="BD36" t="str">
            <v>Paid loan down to 1.30 DSCR in order to extend loan on 4/1/01 for an additional 12 month period.  Cross Collateralized and Candlewood Guaranty.</v>
          </cell>
        </row>
        <row r="37">
          <cell r="B37" t="str">
            <v>16535</v>
          </cell>
          <cell r="C37" t="str">
            <v>Candlewood - Irvine</v>
          </cell>
          <cell r="D37">
            <v>3</v>
          </cell>
          <cell r="E37">
            <v>6162224</v>
          </cell>
          <cell r="F37" t="str">
            <v>1a</v>
          </cell>
          <cell r="G37" t="str">
            <v>First Mortgages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6162224</v>
          </cell>
          <cell r="O37" t="str">
            <v>CA</v>
          </cell>
          <cell r="P37">
            <v>92618</v>
          </cell>
          <cell r="Q37" t="str">
            <v>Hotel</v>
          </cell>
          <cell r="R37" t="str">
            <v>Extended</v>
          </cell>
          <cell r="S37" t="str">
            <v>Candlewood</v>
          </cell>
          <cell r="T37" t="str">
            <v>Candlewood Hotel Company</v>
          </cell>
          <cell r="U37" t="str">
            <v>NAP</v>
          </cell>
          <cell r="V37">
            <v>3.4000000000000002E-2</v>
          </cell>
          <cell r="W37">
            <v>1.9300000000000001E-2</v>
          </cell>
          <cell r="X37">
            <v>0.57590877383177574</v>
          </cell>
          <cell r="Y37">
            <v>11.016393442622951</v>
          </cell>
          <cell r="Z37" t="str">
            <v>Floating</v>
          </cell>
          <cell r="AA37" t="str">
            <v>C</v>
          </cell>
          <cell r="AB37" t="str">
            <v>Orange County  CA</v>
          </cell>
          <cell r="AC37">
            <v>35884</v>
          </cell>
          <cell r="AE37">
            <v>730</v>
          </cell>
          <cell r="AF37">
            <v>3</v>
          </cell>
          <cell r="AG37" t="str">
            <v>UWPF</v>
          </cell>
          <cell r="AH37">
            <v>0.65</v>
          </cell>
          <cell r="AI37">
            <v>2053612</v>
          </cell>
          <cell r="AJ37">
            <v>812752</v>
          </cell>
          <cell r="AK37">
            <v>1.48</v>
          </cell>
          <cell r="AL37">
            <v>36891</v>
          </cell>
          <cell r="AM37">
            <v>12</v>
          </cell>
          <cell r="AN37">
            <v>0.85418346322673111</v>
          </cell>
          <cell r="AP37">
            <v>1336516</v>
          </cell>
          <cell r="AQ37">
            <v>1.9315827571560062</v>
          </cell>
          <cell r="AR37">
            <v>36981</v>
          </cell>
          <cell r="AS37">
            <v>12</v>
          </cell>
          <cell r="AT37">
            <v>0.83189999999999997</v>
          </cell>
          <cell r="AV37">
            <v>1453852</v>
          </cell>
          <cell r="AW37">
            <v>2.14</v>
          </cell>
          <cell r="AX37">
            <v>3</v>
          </cell>
          <cell r="AY37">
            <v>3</v>
          </cell>
          <cell r="AZ37" t="str">
            <v>Cross collateralization and Candlewood guaranty</v>
          </cell>
          <cell r="BA37">
            <v>0</v>
          </cell>
          <cell r="BB37" t="str">
            <v>NAP</v>
          </cell>
          <cell r="BC37">
            <v>3</v>
          </cell>
          <cell r="BD37" t="str">
            <v>Cross Collateralized and Candlewood Guaranty.</v>
          </cell>
        </row>
        <row r="38">
          <cell r="B38" t="str">
            <v>16556</v>
          </cell>
          <cell r="C38" t="str">
            <v>Springhill Suites - Arlington (previously Fairfield Suites)</v>
          </cell>
          <cell r="D38">
            <v>3</v>
          </cell>
          <cell r="E38">
            <v>1161701</v>
          </cell>
          <cell r="F38" t="str">
            <v>3b</v>
          </cell>
          <cell r="G38" t="str">
            <v>DMG</v>
          </cell>
          <cell r="H38">
            <v>4646805</v>
          </cell>
          <cell r="I38" t="str">
            <v>21b</v>
          </cell>
          <cell r="J38" t="str">
            <v>DMG</v>
          </cell>
          <cell r="K38">
            <v>0</v>
          </cell>
          <cell r="L38">
            <v>0</v>
          </cell>
          <cell r="M38">
            <v>0</v>
          </cell>
          <cell r="N38">
            <v>1161701</v>
          </cell>
          <cell r="O38" t="str">
            <v>TX</v>
          </cell>
          <cell r="P38">
            <v>76006</v>
          </cell>
          <cell r="Q38" t="str">
            <v>Hotel</v>
          </cell>
          <cell r="R38" t="str">
            <v>Midscale w/o F&amp;B</v>
          </cell>
          <cell r="S38" t="str">
            <v>Springhill Suites</v>
          </cell>
          <cell r="T38" t="str">
            <v>Western International</v>
          </cell>
          <cell r="U38" t="str">
            <v>NAP</v>
          </cell>
          <cell r="V38">
            <v>2.75E-2</v>
          </cell>
          <cell r="W38">
            <v>1.2800000000000001E-2</v>
          </cell>
          <cell r="X38">
            <v>0.71709949506172843</v>
          </cell>
          <cell r="Y38">
            <v>32</v>
          </cell>
          <cell r="Z38" t="str">
            <v>Floating</v>
          </cell>
          <cell r="AA38" t="str">
            <v>D</v>
          </cell>
          <cell r="AB38" t="str">
            <v>Fort Worth-Arlington  TX</v>
          </cell>
          <cell r="AC38">
            <v>36139</v>
          </cell>
          <cell r="AE38">
            <v>872</v>
          </cell>
          <cell r="AF38">
            <v>3</v>
          </cell>
          <cell r="AG38" t="str">
            <v>UWPF</v>
          </cell>
          <cell r="AH38">
            <v>0.68</v>
          </cell>
          <cell r="AI38">
            <v>2143348</v>
          </cell>
          <cell r="AJ38">
            <v>775339</v>
          </cell>
          <cell r="AK38">
            <v>1.27</v>
          </cell>
          <cell r="AL38">
            <v>36892</v>
          </cell>
          <cell r="AM38">
            <v>12</v>
          </cell>
          <cell r="AN38">
            <v>0.70014411817690503</v>
          </cell>
          <cell r="AP38">
            <v>792271</v>
          </cell>
          <cell r="AQ38">
            <v>1.2801989851428479</v>
          </cell>
          <cell r="AR38">
            <v>36973</v>
          </cell>
          <cell r="AS38">
            <v>12</v>
          </cell>
          <cell r="AT38">
            <v>0.70989999999999998</v>
          </cell>
          <cell r="AV38">
            <v>814310</v>
          </cell>
          <cell r="AW38">
            <v>1.34</v>
          </cell>
          <cell r="AX38">
            <v>3</v>
          </cell>
          <cell r="AY38">
            <v>3</v>
          </cell>
          <cell r="AZ38" t="str">
            <v>Concur, based on DSCR guidelines</v>
          </cell>
          <cell r="BA38" t="str">
            <v>See Column H</v>
          </cell>
          <cell r="BB38" t="str">
            <v>Incl. In Cur DSCR</v>
          </cell>
          <cell r="BC38">
            <v>3</v>
          </cell>
          <cell r="BD38" t="str">
            <v>DSCR</v>
          </cell>
        </row>
        <row r="39">
          <cell r="B39" t="str">
            <v>16559</v>
          </cell>
          <cell r="C39" t="str">
            <v>Sheraton Four Points (formerly Grand Milwaukee Hotel)</v>
          </cell>
          <cell r="D39">
            <v>4</v>
          </cell>
          <cell r="E39">
            <v>12866039</v>
          </cell>
          <cell r="F39" t="str">
            <v>1a</v>
          </cell>
          <cell r="G39" t="str">
            <v>First Mortgages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12866039</v>
          </cell>
          <cell r="O39" t="str">
            <v>WI</v>
          </cell>
          <cell r="P39">
            <v>53207</v>
          </cell>
          <cell r="Q39" t="str">
            <v>Hotel</v>
          </cell>
          <cell r="R39" t="str">
            <v>Midscale w/ F&amp;B</v>
          </cell>
          <cell r="S39" t="str">
            <v>Four Points</v>
          </cell>
          <cell r="T39" t="str">
            <v>Fremont Properties, Inc.</v>
          </cell>
          <cell r="U39" t="str">
            <v>NAP</v>
          </cell>
          <cell r="V39">
            <v>2.8500000000000001E-2</v>
          </cell>
          <cell r="W39">
            <v>9.9000000000000008E-3</v>
          </cell>
          <cell r="X39">
            <v>0.443656515862069</v>
          </cell>
          <cell r="Y39">
            <v>4.0655737704918034</v>
          </cell>
          <cell r="Z39" t="str">
            <v>Floating</v>
          </cell>
          <cell r="AA39" t="str">
            <v>C</v>
          </cell>
          <cell r="AB39" t="str">
            <v>Milwaukee-Waukesha  WI</v>
          </cell>
          <cell r="AC39">
            <v>35671</v>
          </cell>
          <cell r="AE39">
            <v>1340</v>
          </cell>
          <cell r="AF39">
            <v>3</v>
          </cell>
          <cell r="AG39" t="str">
            <v>UW PF</v>
          </cell>
          <cell r="AH39">
            <v>0.67200000000000004</v>
          </cell>
          <cell r="AI39">
            <v>13094765</v>
          </cell>
          <cell r="AJ39">
            <v>1982203</v>
          </cell>
          <cell r="AK39">
            <v>1.4</v>
          </cell>
          <cell r="AL39">
            <v>36891</v>
          </cell>
          <cell r="AM39">
            <v>12</v>
          </cell>
          <cell r="AN39">
            <v>0.6373551912568306</v>
          </cell>
          <cell r="AP39">
            <v>1383743</v>
          </cell>
          <cell r="AQ39">
            <v>0.99456677231591484</v>
          </cell>
          <cell r="AR39">
            <v>37011</v>
          </cell>
          <cell r="AS39">
            <v>12</v>
          </cell>
          <cell r="AT39">
            <v>0.61760000000000004</v>
          </cell>
          <cell r="AV39">
            <v>970761</v>
          </cell>
          <cell r="AW39">
            <v>0.7</v>
          </cell>
          <cell r="AX39">
            <v>4</v>
          </cell>
          <cell r="AY39">
            <v>4</v>
          </cell>
          <cell r="AZ39" t="str">
            <v>Concur, based on DSCR guidelines.  See Watch List for additional comments.</v>
          </cell>
          <cell r="BA39">
            <v>0</v>
          </cell>
          <cell r="BB39" t="str">
            <v>NAP</v>
          </cell>
          <cell r="BC39">
            <v>4</v>
          </cell>
          <cell r="BD39" t="str">
            <v>DSCR.  See Watch List for additional comments.</v>
          </cell>
        </row>
        <row r="40">
          <cell r="B40" t="str">
            <v>16575</v>
          </cell>
          <cell r="C40" t="str">
            <v>Candlewood Miami</v>
          </cell>
          <cell r="D40">
            <v>3</v>
          </cell>
          <cell r="E40">
            <v>5674058</v>
          </cell>
          <cell r="F40" t="str">
            <v>1a</v>
          </cell>
          <cell r="G40" t="str">
            <v>First Mortgages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5674058</v>
          </cell>
          <cell r="O40" t="str">
            <v>FL</v>
          </cell>
          <cell r="P40">
            <v>33172</v>
          </cell>
          <cell r="Q40" t="str">
            <v>Hotel</v>
          </cell>
          <cell r="R40" t="str">
            <v>Extended</v>
          </cell>
          <cell r="S40" t="str">
            <v>Candlewood</v>
          </cell>
          <cell r="T40" t="str">
            <v>Candlewood Hotel Company</v>
          </cell>
          <cell r="U40" t="str">
            <v>NAP</v>
          </cell>
          <cell r="V40">
            <v>3.4000000000000002E-2</v>
          </cell>
          <cell r="W40">
            <v>1.8100000000000002E-2</v>
          </cell>
          <cell r="X40">
            <v>0.5910477385416667</v>
          </cell>
          <cell r="Y40">
            <v>7.0491803278688527</v>
          </cell>
          <cell r="Z40" t="str">
            <v>Floating</v>
          </cell>
          <cell r="AA40" t="str">
            <v>C</v>
          </cell>
          <cell r="AB40" t="str">
            <v>Miami  FL</v>
          </cell>
          <cell r="AC40">
            <v>35760</v>
          </cell>
          <cell r="AE40">
            <v>150</v>
          </cell>
          <cell r="AF40">
            <v>3</v>
          </cell>
          <cell r="AG40" t="str">
            <v>UWPF - Yr 2</v>
          </cell>
          <cell r="AH40">
            <v>0.75</v>
          </cell>
          <cell r="AJ40">
            <v>980206</v>
          </cell>
          <cell r="AK40">
            <v>1.94</v>
          </cell>
          <cell r="AL40">
            <v>36891</v>
          </cell>
          <cell r="AM40">
            <v>12</v>
          </cell>
          <cell r="AN40">
            <v>0.87205430327868849</v>
          </cell>
          <cell r="AP40">
            <v>1155449</v>
          </cell>
          <cell r="AQ40">
            <v>1.8105997080205005</v>
          </cell>
          <cell r="AR40">
            <v>36981</v>
          </cell>
          <cell r="AS40">
            <v>12</v>
          </cell>
          <cell r="AT40">
            <v>0.88470000000000004</v>
          </cell>
          <cell r="AV40">
            <v>1202960</v>
          </cell>
          <cell r="AW40">
            <v>1.92</v>
          </cell>
          <cell r="AX40" t="str">
            <v>NAP</v>
          </cell>
          <cell r="AY40">
            <v>3</v>
          </cell>
          <cell r="AZ40" t="str">
            <v>Concur, based on the Candlewood relationship.</v>
          </cell>
          <cell r="BA40">
            <v>0</v>
          </cell>
          <cell r="BB40" t="str">
            <v>NAP</v>
          </cell>
          <cell r="BC40">
            <v>3</v>
          </cell>
          <cell r="BD40" t="str">
            <v>Cross Collateralized and Candlewood Guaranty.</v>
          </cell>
        </row>
        <row r="41">
          <cell r="B41" t="str">
            <v>16576</v>
          </cell>
          <cell r="C41" t="str">
            <v>Candlewood - Garden Grove</v>
          </cell>
          <cell r="D41">
            <v>3</v>
          </cell>
          <cell r="E41">
            <v>6135972</v>
          </cell>
          <cell r="F41" t="str">
            <v>1a</v>
          </cell>
          <cell r="G41" t="str">
            <v>First Mortgages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6135972</v>
          </cell>
          <cell r="O41" t="str">
            <v>CA</v>
          </cell>
          <cell r="P41">
            <v>92843</v>
          </cell>
          <cell r="Q41" t="str">
            <v>Hotel</v>
          </cell>
          <cell r="R41" t="str">
            <v>Extended</v>
          </cell>
          <cell r="S41" t="str">
            <v>Candlewood</v>
          </cell>
          <cell r="T41" t="str">
            <v>Candlewood Hotel Company</v>
          </cell>
          <cell r="U41" t="str">
            <v>NAP</v>
          </cell>
          <cell r="V41">
            <v>3.4000000000000002E-2</v>
          </cell>
          <cell r="W41">
            <v>1.11E-2</v>
          </cell>
          <cell r="X41">
            <v>0.53356276956521731</v>
          </cell>
          <cell r="Y41">
            <v>13.016393442622951</v>
          </cell>
          <cell r="Z41" t="str">
            <v>Floating</v>
          </cell>
          <cell r="AA41" t="str">
            <v>C</v>
          </cell>
          <cell r="AB41" t="str">
            <v>Orange County  CA</v>
          </cell>
          <cell r="AC41">
            <v>35923</v>
          </cell>
          <cell r="AE41">
            <v>669</v>
          </cell>
          <cell r="AF41">
            <v>3</v>
          </cell>
          <cell r="AG41" t="str">
            <v>UWPF</v>
          </cell>
          <cell r="AH41">
            <v>0.71</v>
          </cell>
          <cell r="AI41">
            <v>2376497</v>
          </cell>
          <cell r="AJ41">
            <v>980329</v>
          </cell>
          <cell r="AK41">
            <v>1.79</v>
          </cell>
          <cell r="AL41">
            <v>36891</v>
          </cell>
          <cell r="AM41">
            <v>12</v>
          </cell>
          <cell r="AN41">
            <v>0.86591478696741853</v>
          </cell>
          <cell r="AP41">
            <v>770432</v>
          </cell>
          <cell r="AQ41">
            <v>1.1120019744750809</v>
          </cell>
          <cell r="AR41">
            <v>36981</v>
          </cell>
          <cell r="AS41">
            <v>12</v>
          </cell>
          <cell r="AT41">
            <v>0.86009999999999998</v>
          </cell>
          <cell r="AV41">
            <v>811755</v>
          </cell>
          <cell r="AW41">
            <v>1.2</v>
          </cell>
          <cell r="AX41">
            <v>3</v>
          </cell>
          <cell r="AY41">
            <v>3</v>
          </cell>
          <cell r="AZ41" t="str">
            <v>Cross Collateralization and Candlewood guaranty. Concur with 3 risk rating.</v>
          </cell>
          <cell r="BA41">
            <v>0</v>
          </cell>
          <cell r="BB41" t="str">
            <v>NAP</v>
          </cell>
          <cell r="BC41">
            <v>3</v>
          </cell>
          <cell r="BD41" t="str">
            <v>Cross Collateralized and Candlewood Guaranty.</v>
          </cell>
        </row>
        <row r="42">
          <cell r="B42" t="str">
            <v>16578</v>
          </cell>
          <cell r="C42" t="str">
            <v>Doubletree Inn Detroit Airport (formerly known as Royce Hotel)</v>
          </cell>
          <cell r="D42">
            <v>3</v>
          </cell>
          <cell r="E42">
            <v>94915</v>
          </cell>
          <cell r="F42">
            <v>4</v>
          </cell>
          <cell r="G42" t="str">
            <v>B-Pieces of Securitization Held in Position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94915</v>
          </cell>
          <cell r="O42" t="str">
            <v>MI</v>
          </cell>
          <cell r="P42">
            <v>48174</v>
          </cell>
          <cell r="Q42" t="str">
            <v>Hotel</v>
          </cell>
          <cell r="R42" t="str">
            <v>Upscale</v>
          </cell>
          <cell r="S42" t="str">
            <v>Doubletree Inn</v>
          </cell>
          <cell r="T42" t="str">
            <v>City Hotels USA</v>
          </cell>
          <cell r="U42">
            <v>0</v>
          </cell>
          <cell r="V42">
            <v>0.06</v>
          </cell>
          <cell r="W42">
            <v>1.9E-2</v>
          </cell>
          <cell r="X42">
            <v>0.52863733012820513</v>
          </cell>
          <cell r="Y42">
            <v>5.0491803278688527</v>
          </cell>
          <cell r="Z42" t="str">
            <v>Floating</v>
          </cell>
          <cell r="AA42" t="str">
            <v>A</v>
          </cell>
          <cell r="AB42" t="str">
            <v>Detroit  MI</v>
          </cell>
          <cell r="AC42">
            <v>35706</v>
          </cell>
          <cell r="AE42">
            <v>699</v>
          </cell>
          <cell r="AF42">
            <v>3</v>
          </cell>
          <cell r="AG42" t="str">
            <v>UWPF-Yr 3</v>
          </cell>
          <cell r="AH42">
            <v>0.7</v>
          </cell>
          <cell r="AJ42">
            <v>1740276</v>
          </cell>
          <cell r="AK42">
            <v>1.6</v>
          </cell>
          <cell r="AL42">
            <v>36891</v>
          </cell>
          <cell r="AM42">
            <v>12</v>
          </cell>
          <cell r="AN42">
            <v>0.77839999999999998</v>
          </cell>
          <cell r="AP42">
            <v>1861340</v>
          </cell>
          <cell r="AQ42">
            <v>1.73</v>
          </cell>
          <cell r="AR42">
            <v>36981</v>
          </cell>
          <cell r="AS42">
            <v>12</v>
          </cell>
          <cell r="AT42">
            <v>0.72309999999999997</v>
          </cell>
          <cell r="AV42">
            <v>1499781</v>
          </cell>
          <cell r="AW42">
            <v>1.4</v>
          </cell>
          <cell r="AX42">
            <v>3</v>
          </cell>
          <cell r="AY42">
            <v>3</v>
          </cell>
          <cell r="AZ42" t="str">
            <v>Residual piece of note securitized 3Q99. Risk rating based on DSCR performance.  (also see loan #16082)</v>
          </cell>
          <cell r="BA42">
            <v>1170614.8799999999</v>
          </cell>
          <cell r="BB42" t="str">
            <v>Incl. In Cur DSCR</v>
          </cell>
          <cell r="BC42">
            <v>3</v>
          </cell>
          <cell r="BD42" t="str">
            <v>Residual piece of note securitized 3Q99. Risk rating based on DSCR performance.  (also see loan #16082)</v>
          </cell>
        </row>
        <row r="43">
          <cell r="B43" t="str">
            <v>16584</v>
          </cell>
          <cell r="C43" t="str">
            <v>Courtyard by Marriott - Addison</v>
          </cell>
          <cell r="D43">
            <v>3</v>
          </cell>
          <cell r="E43">
            <v>0</v>
          </cell>
          <cell r="F43">
            <v>0</v>
          </cell>
          <cell r="G43">
            <v>0</v>
          </cell>
          <cell r="H43">
            <v>14150000</v>
          </cell>
          <cell r="I43" t="str">
            <v>20a</v>
          </cell>
          <cell r="J43" t="str">
            <v>GNW</v>
          </cell>
          <cell r="K43">
            <v>0</v>
          </cell>
          <cell r="L43">
            <v>0</v>
          </cell>
          <cell r="M43">
            <v>0</v>
          </cell>
          <cell r="N43">
            <v>14150000</v>
          </cell>
          <cell r="O43" t="str">
            <v>TX</v>
          </cell>
          <cell r="P43">
            <v>75001</v>
          </cell>
          <cell r="Q43" t="str">
            <v>Hotel</v>
          </cell>
          <cell r="R43" t="str">
            <v>Upscale</v>
          </cell>
          <cell r="S43" t="str">
            <v>Courtyard</v>
          </cell>
          <cell r="T43" t="str">
            <v>Western International</v>
          </cell>
          <cell r="U43" t="str">
            <v>NAP</v>
          </cell>
          <cell r="V43">
            <v>3.2500000000000001E-2</v>
          </cell>
          <cell r="W43">
            <v>1.24E-2</v>
          </cell>
          <cell r="X43">
            <v>0.66121495327102808</v>
          </cell>
          <cell r="Y43">
            <v>38.983606557377051</v>
          </cell>
          <cell r="Z43" t="str">
            <v>Floating</v>
          </cell>
          <cell r="AA43" t="str">
            <v>C</v>
          </cell>
          <cell r="AB43" t="str">
            <v>Dallas  TX</v>
          </cell>
          <cell r="AC43">
            <v>36720</v>
          </cell>
          <cell r="AD43">
            <v>36882</v>
          </cell>
          <cell r="AE43">
            <v>162</v>
          </cell>
          <cell r="AF43">
            <v>3</v>
          </cell>
          <cell r="AG43" t="str">
            <v>UWPF</v>
          </cell>
          <cell r="AH43">
            <v>0.75</v>
          </cell>
          <cell r="AI43">
            <v>5537700</v>
          </cell>
          <cell r="AJ43">
            <v>2265706</v>
          </cell>
          <cell r="AK43">
            <v>1.51</v>
          </cell>
          <cell r="AL43">
            <v>36892</v>
          </cell>
          <cell r="AM43">
            <v>10</v>
          </cell>
          <cell r="AN43">
            <v>0.65268963990554896</v>
          </cell>
          <cell r="AP43">
            <v>1328166</v>
          </cell>
          <cell r="AQ43">
            <v>1.2352948514134758</v>
          </cell>
          <cell r="AR43">
            <v>36973</v>
          </cell>
          <cell r="AS43">
            <v>12</v>
          </cell>
          <cell r="AT43">
            <v>0.67179999999999995</v>
          </cell>
          <cell r="AV43">
            <v>1842376</v>
          </cell>
          <cell r="AW43">
            <v>1.33</v>
          </cell>
          <cell r="AX43">
            <v>3</v>
          </cell>
          <cell r="AY43">
            <v>3</v>
          </cell>
          <cell r="AZ43" t="str">
            <v>Concur, based on DSCR guidelines</v>
          </cell>
          <cell r="BA43">
            <v>0</v>
          </cell>
          <cell r="BB43" t="str">
            <v>NAP</v>
          </cell>
          <cell r="BC43">
            <v>3</v>
          </cell>
          <cell r="BD43" t="str">
            <v>Loan sold 5/18/01.</v>
          </cell>
        </row>
        <row r="44">
          <cell r="B44" t="str">
            <v>16732</v>
          </cell>
          <cell r="C44" t="str">
            <v>Candlewood Syracuse</v>
          </cell>
          <cell r="D44">
            <v>4</v>
          </cell>
          <cell r="E44">
            <v>1199497</v>
          </cell>
          <cell r="F44" t="str">
            <v>3a</v>
          </cell>
          <cell r="G44" t="str">
            <v>Bank United</v>
          </cell>
          <cell r="H44">
            <v>3598491</v>
          </cell>
          <cell r="I44" t="str">
            <v>21a</v>
          </cell>
          <cell r="J44" t="str">
            <v>Bank United</v>
          </cell>
          <cell r="K44">
            <v>0</v>
          </cell>
          <cell r="L44">
            <v>0</v>
          </cell>
          <cell r="M44">
            <v>0</v>
          </cell>
          <cell r="N44">
            <v>1199497</v>
          </cell>
          <cell r="O44" t="str">
            <v>NY</v>
          </cell>
          <cell r="P44">
            <v>13057</v>
          </cell>
          <cell r="Q44" t="str">
            <v>Hotel</v>
          </cell>
          <cell r="R44" t="str">
            <v>Extended</v>
          </cell>
          <cell r="S44" t="str">
            <v>Candlewood</v>
          </cell>
          <cell r="T44" t="str">
            <v>Tranz Hotels, Inc.</v>
          </cell>
          <cell r="U44" t="str">
            <v>NAP</v>
          </cell>
          <cell r="V44">
            <v>3.9E-2</v>
          </cell>
          <cell r="W44">
            <v>1.06E-2</v>
          </cell>
          <cell r="X44">
            <v>0.71611764776119402</v>
          </cell>
          <cell r="Y44">
            <v>10</v>
          </cell>
          <cell r="Z44" t="str">
            <v>Floating</v>
          </cell>
          <cell r="AA44" t="str">
            <v>D</v>
          </cell>
          <cell r="AB44" t="str">
            <v>Syracuse  NY</v>
          </cell>
          <cell r="AC44">
            <v>35839</v>
          </cell>
          <cell r="AE44">
            <v>760</v>
          </cell>
          <cell r="AF44">
            <v>3</v>
          </cell>
          <cell r="AG44" t="str">
            <v>UWPF</v>
          </cell>
          <cell r="AH44">
            <v>0.8</v>
          </cell>
          <cell r="AI44">
            <v>1812129</v>
          </cell>
          <cell r="AJ44">
            <v>696950</v>
          </cell>
          <cell r="AK44">
            <v>1.7</v>
          </cell>
          <cell r="AL44">
            <v>36891</v>
          </cell>
          <cell r="AM44">
            <v>12</v>
          </cell>
          <cell r="AN44">
            <v>0.76197443860487335</v>
          </cell>
          <cell r="AP44">
            <v>562014</v>
          </cell>
          <cell r="AQ44">
            <v>1.0608372753839361</v>
          </cell>
          <cell r="AR44">
            <v>36981</v>
          </cell>
          <cell r="AS44">
            <v>12</v>
          </cell>
          <cell r="AT44">
            <v>0.77829999999999999</v>
          </cell>
          <cell r="AV44">
            <v>511676</v>
          </cell>
          <cell r="AW44">
            <v>0.93</v>
          </cell>
          <cell r="AX44">
            <v>4</v>
          </cell>
          <cell r="AY44">
            <v>4</v>
          </cell>
          <cell r="AZ44" t="str">
            <v>Concur with 4 risk rating.  See Watch List for additional comments.</v>
          </cell>
          <cell r="BA44" t="str">
            <v>See Column H</v>
          </cell>
          <cell r="BB44" t="str">
            <v>Incl. In Cur DSCR</v>
          </cell>
          <cell r="BC44">
            <v>4</v>
          </cell>
          <cell r="BD44" t="str">
            <v>Loan participated with Bank United.  Risk rating based on DSCR.  Doubletree Guaranty.</v>
          </cell>
        </row>
        <row r="45">
          <cell r="B45" t="str">
            <v>16785</v>
          </cell>
          <cell r="C45" t="str">
            <v>Candlewood - Libertyville</v>
          </cell>
          <cell r="D45">
            <v>3</v>
          </cell>
          <cell r="E45">
            <v>1828271</v>
          </cell>
          <cell r="F45" t="str">
            <v>3m</v>
          </cell>
          <cell r="G45" t="str">
            <v>Subordinate Loan Participations from Floating Rate Securitizations</v>
          </cell>
          <cell r="H45">
            <v>3775178</v>
          </cell>
          <cell r="I45" t="str">
            <v>21h</v>
          </cell>
          <cell r="J45" t="str">
            <v>Other</v>
          </cell>
          <cell r="K45">
            <v>0</v>
          </cell>
          <cell r="L45">
            <v>0</v>
          </cell>
          <cell r="M45">
            <v>0</v>
          </cell>
          <cell r="N45">
            <v>5603449</v>
          </cell>
          <cell r="O45" t="str">
            <v>IL</v>
          </cell>
          <cell r="P45">
            <v>60048</v>
          </cell>
          <cell r="Q45" t="str">
            <v>Hotel</v>
          </cell>
          <cell r="R45" t="str">
            <v>Extended</v>
          </cell>
          <cell r="S45" t="str">
            <v>Candlewood</v>
          </cell>
          <cell r="T45" t="str">
            <v>Candlewood Hotel Company</v>
          </cell>
          <cell r="U45" t="str">
            <v>NAP</v>
          </cell>
          <cell r="V45">
            <v>3.4000000000000002E-2</v>
          </cell>
          <cell r="W45">
            <v>1.84E-2</v>
          </cell>
          <cell r="X45">
            <v>0.5440242194174757</v>
          </cell>
          <cell r="Y45">
            <v>12</v>
          </cell>
          <cell r="Z45" t="str">
            <v>Floating</v>
          </cell>
          <cell r="AA45" t="str">
            <v>D</v>
          </cell>
          <cell r="AB45" t="str">
            <v>Chicago  IL</v>
          </cell>
          <cell r="AC45">
            <v>35901</v>
          </cell>
          <cell r="AE45">
            <v>850</v>
          </cell>
          <cell r="AF45">
            <v>3</v>
          </cell>
          <cell r="AG45" t="str">
            <v>UWPF</v>
          </cell>
          <cell r="AH45">
            <v>0.628</v>
          </cell>
          <cell r="AI45">
            <v>1838727</v>
          </cell>
          <cell r="AJ45">
            <v>859616</v>
          </cell>
          <cell r="AK45">
            <v>1.78</v>
          </cell>
          <cell r="AL45">
            <v>36891</v>
          </cell>
          <cell r="AM45">
            <v>12</v>
          </cell>
          <cell r="AN45">
            <v>0.63484278419779627</v>
          </cell>
          <cell r="AP45">
            <v>1171048</v>
          </cell>
          <cell r="AQ45">
            <v>1.8408280639272725</v>
          </cell>
          <cell r="AR45">
            <v>36981</v>
          </cell>
          <cell r="AS45">
            <v>12</v>
          </cell>
          <cell r="AT45">
            <v>0.63060000000000005</v>
          </cell>
          <cell r="AV45">
            <v>1079519</v>
          </cell>
          <cell r="AW45">
            <v>1.74</v>
          </cell>
          <cell r="AX45">
            <v>3</v>
          </cell>
          <cell r="AY45">
            <v>3</v>
          </cell>
          <cell r="AZ45" t="str">
            <v>Cross Collateralization and Candlewood guaranty. Concur with 3 risk rating.</v>
          </cell>
          <cell r="BA45" t="str">
            <v>See Column H</v>
          </cell>
          <cell r="BB45" t="str">
            <v>Incl. In Cur DSCR</v>
          </cell>
          <cell r="BC45">
            <v>3</v>
          </cell>
          <cell r="BD45" t="str">
            <v>Cross Collateralized and Candlewood Guaranty.</v>
          </cell>
        </row>
        <row r="46">
          <cell r="B46" t="str">
            <v>16854</v>
          </cell>
          <cell r="C46" t="str">
            <v>TownePlace Suites - Arlington</v>
          </cell>
          <cell r="D46">
            <v>4</v>
          </cell>
          <cell r="E46">
            <v>1069664</v>
          </cell>
          <cell r="F46" t="str">
            <v>3b</v>
          </cell>
          <cell r="G46" t="str">
            <v>DMG</v>
          </cell>
          <cell r="H46">
            <v>4278657</v>
          </cell>
          <cell r="I46" t="str">
            <v>21b</v>
          </cell>
          <cell r="J46" t="str">
            <v>DMG</v>
          </cell>
          <cell r="K46">
            <v>0</v>
          </cell>
          <cell r="L46">
            <v>0</v>
          </cell>
          <cell r="M46">
            <v>0</v>
          </cell>
          <cell r="N46">
            <v>1069664</v>
          </cell>
          <cell r="O46" t="str">
            <v>TX</v>
          </cell>
          <cell r="P46">
            <v>76006</v>
          </cell>
          <cell r="Q46" t="str">
            <v>Hotel</v>
          </cell>
          <cell r="R46" t="str">
            <v>Extended</v>
          </cell>
          <cell r="S46" t="str">
            <v>TownePlace</v>
          </cell>
          <cell r="T46" t="str">
            <v>Western International</v>
          </cell>
          <cell r="U46" t="str">
            <v>NAP</v>
          </cell>
          <cell r="V46">
            <v>2.75E-2</v>
          </cell>
          <cell r="W46">
            <v>9.7000000000000003E-3</v>
          </cell>
          <cell r="X46">
            <v>0.7037263986842105</v>
          </cell>
          <cell r="Y46">
            <v>33.967213114754095</v>
          </cell>
          <cell r="Z46" t="str">
            <v>Floating</v>
          </cell>
          <cell r="AA46" t="str">
            <v>D</v>
          </cell>
          <cell r="AB46" t="str">
            <v>Fort Worth-Arlington  TX</v>
          </cell>
          <cell r="AC46">
            <v>36210</v>
          </cell>
          <cell r="AE46">
            <v>801</v>
          </cell>
          <cell r="AF46">
            <v>3</v>
          </cell>
          <cell r="AG46" t="str">
            <v>UWPF</v>
          </cell>
          <cell r="AH46">
            <v>0.74</v>
          </cell>
          <cell r="AI46">
            <v>1713000</v>
          </cell>
          <cell r="AJ46">
            <v>806055</v>
          </cell>
          <cell r="AK46">
            <v>1.44</v>
          </cell>
          <cell r="AL46">
            <v>36892</v>
          </cell>
          <cell r="AM46">
            <v>12</v>
          </cell>
          <cell r="AN46">
            <v>0.7142857142857143</v>
          </cell>
          <cell r="AP46">
            <v>528991</v>
          </cell>
          <cell r="AQ46">
            <v>0.97157553662694796</v>
          </cell>
          <cell r="AR46">
            <v>36973</v>
          </cell>
          <cell r="AS46">
            <v>12</v>
          </cell>
          <cell r="AT46">
            <v>0.7077</v>
          </cell>
          <cell r="AV46">
            <v>541618</v>
          </cell>
          <cell r="AW46">
            <v>0.97</v>
          </cell>
          <cell r="AX46">
            <v>4</v>
          </cell>
          <cell r="AY46">
            <v>4</v>
          </cell>
          <cell r="AZ46" t="str">
            <v>Concur, based on DSCR guidelines.  See Watch List for additional comments.</v>
          </cell>
          <cell r="BA46" t="str">
            <v>See Column H</v>
          </cell>
          <cell r="BB46" t="str">
            <v>Incl. In Cur DSCR</v>
          </cell>
          <cell r="BC46">
            <v>4</v>
          </cell>
          <cell r="BD46" t="str">
            <v>See Watch List for additional comments.</v>
          </cell>
        </row>
        <row r="47">
          <cell r="B47" t="str">
            <v>16859</v>
          </cell>
          <cell r="C47" t="str">
            <v>Candlewood - Arlington</v>
          </cell>
          <cell r="D47">
            <v>3</v>
          </cell>
          <cell r="E47">
            <v>1711717</v>
          </cell>
          <cell r="F47" t="str">
            <v>3m</v>
          </cell>
          <cell r="G47" t="str">
            <v>Subordinate Loan Participations from Floating Rate Securitizations</v>
          </cell>
          <cell r="H47">
            <v>3532771</v>
          </cell>
          <cell r="I47" t="str">
            <v>21h</v>
          </cell>
          <cell r="J47" t="str">
            <v>Other</v>
          </cell>
          <cell r="K47">
            <v>0</v>
          </cell>
          <cell r="L47">
            <v>0</v>
          </cell>
          <cell r="M47">
            <v>0</v>
          </cell>
          <cell r="N47">
            <v>5244488</v>
          </cell>
          <cell r="O47" t="str">
            <v>TX</v>
          </cell>
          <cell r="P47">
            <v>76006</v>
          </cell>
          <cell r="Q47" t="str">
            <v>Hotel</v>
          </cell>
          <cell r="R47" t="str">
            <v>Extended</v>
          </cell>
          <cell r="S47" t="str">
            <v>Candlewood</v>
          </cell>
          <cell r="T47" t="str">
            <v>Candlewood Hotel Company</v>
          </cell>
          <cell r="U47" t="str">
            <v>NAP</v>
          </cell>
          <cell r="V47">
            <v>3.4000000000000002E-2</v>
          </cell>
          <cell r="W47">
            <v>1.26E-2</v>
          </cell>
          <cell r="X47">
            <v>0.54630084895833342</v>
          </cell>
          <cell r="Y47">
            <v>11.016393442622951</v>
          </cell>
          <cell r="Z47" t="str">
            <v>Floating</v>
          </cell>
          <cell r="AA47" t="str">
            <v>D</v>
          </cell>
          <cell r="AB47" t="str">
            <v>Fort Worth-Arlington  TX</v>
          </cell>
          <cell r="AC47">
            <v>35884</v>
          </cell>
          <cell r="AE47">
            <v>791</v>
          </cell>
          <cell r="AF47">
            <v>3</v>
          </cell>
          <cell r="AG47" t="str">
            <v>UWPF</v>
          </cell>
          <cell r="AH47">
            <v>0.55200000000000005</v>
          </cell>
          <cell r="AI47">
            <v>1684613</v>
          </cell>
          <cell r="AJ47">
            <v>753980</v>
          </cell>
          <cell r="AK47">
            <v>1.61</v>
          </cell>
          <cell r="AL47">
            <v>36891</v>
          </cell>
          <cell r="AM47">
            <v>12</v>
          </cell>
          <cell r="AN47">
            <v>0.90076502732240438</v>
          </cell>
          <cell r="AP47">
            <v>846494</v>
          </cell>
          <cell r="AQ47">
            <v>1.4183443251699066</v>
          </cell>
          <cell r="AR47">
            <v>36981</v>
          </cell>
          <cell r="AS47">
            <v>12</v>
          </cell>
          <cell r="AT47">
            <v>0.85099999999999998</v>
          </cell>
          <cell r="AV47">
            <v>779250</v>
          </cell>
          <cell r="AW47">
            <v>1.35</v>
          </cell>
          <cell r="AX47">
            <v>3</v>
          </cell>
          <cell r="AY47">
            <v>3</v>
          </cell>
          <cell r="AZ47" t="str">
            <v>Concur, based on DSCR guidelines</v>
          </cell>
          <cell r="BA47" t="str">
            <v>See Column H</v>
          </cell>
          <cell r="BB47" t="str">
            <v>Incl. In Cur DSCR</v>
          </cell>
          <cell r="BC47">
            <v>3</v>
          </cell>
          <cell r="BD47" t="str">
            <v>Cross Collateralized and Candlewood Guaranty.</v>
          </cell>
        </row>
        <row r="48">
          <cell r="B48" t="str">
            <v>16943</v>
          </cell>
          <cell r="C48" t="str">
            <v>Holtze Magnolia Hotel Dallas</v>
          </cell>
          <cell r="D48">
            <v>3</v>
          </cell>
          <cell r="E48">
            <v>25100000</v>
          </cell>
          <cell r="F48" t="str">
            <v>1a</v>
          </cell>
          <cell r="G48" t="str">
            <v>First Mortgages</v>
          </cell>
          <cell r="H48">
            <v>0</v>
          </cell>
          <cell r="I48">
            <v>0</v>
          </cell>
          <cell r="J48">
            <v>0</v>
          </cell>
          <cell r="K48">
            <v>900000</v>
          </cell>
          <cell r="L48">
            <v>31</v>
          </cell>
          <cell r="M48" t="str">
            <v>Future Advances (closed loans)</v>
          </cell>
          <cell r="N48">
            <v>26000000</v>
          </cell>
          <cell r="O48" t="str">
            <v>TX</v>
          </cell>
          <cell r="P48">
            <v>75202</v>
          </cell>
          <cell r="Q48" t="str">
            <v>Hotel</v>
          </cell>
          <cell r="R48" t="str">
            <v>Extended</v>
          </cell>
          <cell r="S48" t="str">
            <v>Independent</v>
          </cell>
          <cell r="T48" t="str">
            <v>Steven Holtze Cos.</v>
          </cell>
          <cell r="U48" t="str">
            <v>NAP</v>
          </cell>
          <cell r="V48">
            <v>0.03</v>
          </cell>
          <cell r="W48">
            <v>9.4999999999999998E-3</v>
          </cell>
          <cell r="X48">
            <v>0.52074688796680502</v>
          </cell>
          <cell r="Y48">
            <v>26.983606557377048</v>
          </cell>
          <cell r="Z48" t="str">
            <v>Floating</v>
          </cell>
          <cell r="AA48" t="str">
            <v>C</v>
          </cell>
          <cell r="AB48" t="str">
            <v>Dallas  TX</v>
          </cell>
          <cell r="AC48">
            <v>36731</v>
          </cell>
          <cell r="AE48">
            <v>280</v>
          </cell>
          <cell r="AF48">
            <v>3</v>
          </cell>
          <cell r="AG48" t="str">
            <v>UWPF</v>
          </cell>
          <cell r="AH48">
            <v>0.68</v>
          </cell>
          <cell r="AI48">
            <v>1802000</v>
          </cell>
          <cell r="AJ48">
            <v>679000</v>
          </cell>
          <cell r="AK48">
            <v>1.49</v>
          </cell>
          <cell r="AL48">
            <v>36891</v>
          </cell>
          <cell r="AM48">
            <v>12</v>
          </cell>
          <cell r="AN48">
            <v>0.58099850968703426</v>
          </cell>
          <cell r="AP48">
            <v>2309131</v>
          </cell>
          <cell r="AQ48">
            <v>0.94860421645854309</v>
          </cell>
          <cell r="AR48">
            <v>37011</v>
          </cell>
          <cell r="AS48">
            <v>12</v>
          </cell>
          <cell r="AT48">
            <v>0.59799999999999998</v>
          </cell>
          <cell r="AV48">
            <v>2640196</v>
          </cell>
          <cell r="AW48">
            <v>1.1100000000000001</v>
          </cell>
          <cell r="AX48">
            <v>3</v>
          </cell>
          <cell r="AY48">
            <v>3</v>
          </cell>
          <cell r="AZ48" t="str">
            <v xml:space="preserve">New 7/24/00. New construction, 30% principal guaranty and holdback for debt service shortage. Concur with risk rating recommendation. </v>
          </cell>
          <cell r="BA48">
            <v>0</v>
          </cell>
          <cell r="BB48" t="str">
            <v>NAP</v>
          </cell>
          <cell r="BC48">
            <v>3</v>
          </cell>
          <cell r="BD48" t="str">
            <v xml:space="preserve">New construction, 30% principal guaranty and holdback for debt service shortage. Base Management Fee of 7.5% of gross revenue is fully subordinate to the loan.  Normalized to 4.5% for this report.  Concur with risk rating recommendation. </v>
          </cell>
        </row>
        <row r="49">
          <cell r="B49" t="str">
            <v>17031</v>
          </cell>
          <cell r="C49" t="str">
            <v>Orangeburg Fairfield</v>
          </cell>
          <cell r="D49">
            <v>4</v>
          </cell>
          <cell r="E49">
            <v>2582324</v>
          </cell>
          <cell r="F49" t="str">
            <v>1a</v>
          </cell>
          <cell r="G49" t="str">
            <v>First Mortgages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2582324</v>
          </cell>
          <cell r="O49" t="str">
            <v>SC</v>
          </cell>
          <cell r="P49">
            <v>29115</v>
          </cell>
          <cell r="Q49" t="str">
            <v>Hotel</v>
          </cell>
          <cell r="R49" t="str">
            <v>Midscale w/o F&amp;B</v>
          </cell>
          <cell r="S49" t="str">
            <v>Fairfield</v>
          </cell>
          <cell r="T49" t="str">
            <v>Donnell Thompson</v>
          </cell>
          <cell r="U49" t="str">
            <v>NAP</v>
          </cell>
          <cell r="V49">
            <v>2.5000000000000001E-2</v>
          </cell>
          <cell r="W49">
            <v>6.1000000000000004E-3</v>
          </cell>
          <cell r="X49">
            <v>0.72741512394366192</v>
          </cell>
          <cell r="Y49">
            <v>26.983606557377048</v>
          </cell>
          <cell r="Z49" t="str">
            <v>Floating</v>
          </cell>
          <cell r="AA49" t="str">
            <v>C</v>
          </cell>
          <cell r="AB49" t="str">
            <v>Orangeburg, SC</v>
          </cell>
          <cell r="AC49">
            <v>36348</v>
          </cell>
          <cell r="AE49">
            <v>663</v>
          </cell>
          <cell r="AF49">
            <v>3</v>
          </cell>
          <cell r="AG49" t="str">
            <v>UWPF</v>
          </cell>
          <cell r="AH49">
            <v>0.66</v>
          </cell>
          <cell r="AI49">
            <v>939510</v>
          </cell>
          <cell r="AJ49">
            <v>320670</v>
          </cell>
          <cell r="AK49">
            <v>1.35</v>
          </cell>
          <cell r="AL49">
            <v>36891</v>
          </cell>
          <cell r="AM49">
            <v>12</v>
          </cell>
          <cell r="AN49">
            <v>0.60196010928961763</v>
          </cell>
          <cell r="AP49">
            <v>149163</v>
          </cell>
          <cell r="AQ49">
            <v>0.61360435203416219</v>
          </cell>
          <cell r="AR49">
            <v>37011</v>
          </cell>
          <cell r="AS49">
            <v>12</v>
          </cell>
          <cell r="AT49">
            <v>0.58850000000000002</v>
          </cell>
          <cell r="AV49">
            <v>140181</v>
          </cell>
          <cell r="AW49">
            <v>0.55000000000000004</v>
          </cell>
          <cell r="AX49">
            <v>4</v>
          </cell>
          <cell r="AY49">
            <v>4</v>
          </cell>
          <cell r="AZ49" t="str">
            <v>Concur, based on DSCR guidelines.  See Watch List for additional comments.</v>
          </cell>
          <cell r="BA49">
            <v>0</v>
          </cell>
          <cell r="BB49" t="str">
            <v>NAP</v>
          </cell>
          <cell r="BC49">
            <v>5</v>
          </cell>
          <cell r="BD49" t="str">
            <v>DSCR</v>
          </cell>
        </row>
        <row r="50">
          <cell r="B50" t="str">
            <v>17071</v>
          </cell>
          <cell r="C50" t="str">
            <v>Residence Inn - Vermont Ave.</v>
          </cell>
          <cell r="D50">
            <v>3</v>
          </cell>
          <cell r="E50">
            <v>25483867</v>
          </cell>
          <cell r="F50" t="str">
            <v>1a</v>
          </cell>
          <cell r="G50" t="str">
            <v>First Mortgages</v>
          </cell>
          <cell r="H50">
            <v>0</v>
          </cell>
          <cell r="I50">
            <v>0</v>
          </cell>
          <cell r="J50">
            <v>0</v>
          </cell>
          <cell r="K50">
            <v>502079</v>
          </cell>
          <cell r="L50">
            <v>31</v>
          </cell>
          <cell r="M50" t="str">
            <v>Future Advances (closed loans)</v>
          </cell>
          <cell r="N50">
            <v>25985946</v>
          </cell>
          <cell r="O50" t="str">
            <v>DC</v>
          </cell>
          <cell r="P50">
            <v>20005</v>
          </cell>
          <cell r="Q50" t="str">
            <v>Hotel</v>
          </cell>
          <cell r="R50" t="str">
            <v>Extended</v>
          </cell>
          <cell r="S50" t="str">
            <v>Residence Inn</v>
          </cell>
          <cell r="T50" t="str">
            <v>Talon Group</v>
          </cell>
          <cell r="U50" t="str">
            <v>NAP</v>
          </cell>
          <cell r="V50">
            <v>3.2500000000000001E-2</v>
          </cell>
          <cell r="W50">
            <v>1.41E-2</v>
          </cell>
          <cell r="X50">
            <v>0.71785542028169014</v>
          </cell>
          <cell r="Y50">
            <v>5.2459016393442619</v>
          </cell>
          <cell r="Z50" t="str">
            <v>Floating</v>
          </cell>
          <cell r="AA50" t="str">
            <v>C</v>
          </cell>
          <cell r="AB50" t="str">
            <v>Washington  DC-MD-VA-WV</v>
          </cell>
          <cell r="AC50">
            <v>35825</v>
          </cell>
          <cell r="AE50">
            <v>119</v>
          </cell>
          <cell r="AF50">
            <v>3</v>
          </cell>
          <cell r="AG50" t="str">
            <v>UWPF-Yr 3</v>
          </cell>
          <cell r="AH50">
            <v>0.8</v>
          </cell>
          <cell r="AJ50">
            <v>3984756</v>
          </cell>
          <cell r="AK50">
            <v>1.41</v>
          </cell>
          <cell r="AL50">
            <v>36892</v>
          </cell>
          <cell r="AM50">
            <v>12</v>
          </cell>
          <cell r="AN50">
            <v>0.76570000000000005</v>
          </cell>
          <cell r="AP50">
            <v>3872753</v>
          </cell>
          <cell r="AQ50">
            <v>1.41</v>
          </cell>
          <cell r="AR50">
            <v>37001</v>
          </cell>
          <cell r="AS50">
            <v>12</v>
          </cell>
          <cell r="AT50">
            <v>0.77090000000000003</v>
          </cell>
          <cell r="AV50">
            <v>3818073</v>
          </cell>
          <cell r="AW50">
            <v>1.38</v>
          </cell>
          <cell r="AX50" t="str">
            <v>NAP</v>
          </cell>
          <cell r="AY50">
            <v>3</v>
          </cell>
          <cell r="AZ50" t="str">
            <v>Concur, based on DSCR guidelines</v>
          </cell>
          <cell r="BA50">
            <v>0</v>
          </cell>
          <cell r="BB50" t="str">
            <v>NAP</v>
          </cell>
          <cell r="BC50">
            <v>3</v>
          </cell>
          <cell r="BD50" t="str">
            <v>DSCR</v>
          </cell>
        </row>
        <row r="51">
          <cell r="B51" t="str">
            <v>17141</v>
          </cell>
          <cell r="C51" t="str">
            <v>Candlewood - Waukegan</v>
          </cell>
          <cell r="D51">
            <v>3</v>
          </cell>
          <cell r="E51">
            <v>5780924</v>
          </cell>
          <cell r="F51" t="str">
            <v>1a</v>
          </cell>
          <cell r="G51" t="str">
            <v>First Mortgages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5780924</v>
          </cell>
          <cell r="O51" t="str">
            <v>IL</v>
          </cell>
          <cell r="P51">
            <v>60085</v>
          </cell>
          <cell r="Q51" t="str">
            <v>Hotel</v>
          </cell>
          <cell r="R51" t="str">
            <v>Extended</v>
          </cell>
          <cell r="S51" t="str">
            <v>Candlewood</v>
          </cell>
          <cell r="T51" t="str">
            <v>Candlewood Hotel Company</v>
          </cell>
          <cell r="U51" t="str">
            <v>NAP</v>
          </cell>
          <cell r="V51">
            <v>3.4000000000000002E-2</v>
          </cell>
          <cell r="W51">
            <v>1.18E-2</v>
          </cell>
          <cell r="X51">
            <v>0.61499190000000004</v>
          </cell>
          <cell r="Y51">
            <v>16.032786885245901</v>
          </cell>
          <cell r="Z51" t="str">
            <v>Floating</v>
          </cell>
          <cell r="AA51" t="str">
            <v>C</v>
          </cell>
          <cell r="AB51" t="str">
            <v>Chicago  IL</v>
          </cell>
          <cell r="AC51">
            <v>36026</v>
          </cell>
          <cell r="AE51">
            <v>150</v>
          </cell>
          <cell r="AF51">
            <v>3</v>
          </cell>
          <cell r="AG51" t="str">
            <v>UWPF-Yr 2</v>
          </cell>
          <cell r="AH51">
            <v>0.75</v>
          </cell>
          <cell r="AJ51">
            <v>972927</v>
          </cell>
          <cell r="AK51">
            <v>1.92</v>
          </cell>
          <cell r="AL51">
            <v>36891</v>
          </cell>
          <cell r="AM51">
            <v>12</v>
          </cell>
          <cell r="AN51">
            <v>0.69725880139747376</v>
          </cell>
          <cell r="AP51">
            <v>731926</v>
          </cell>
          <cell r="AQ51">
            <v>1.1769725149429706</v>
          </cell>
          <cell r="AR51">
            <v>36981</v>
          </cell>
          <cell r="AS51">
            <v>12</v>
          </cell>
          <cell r="AT51">
            <v>0.70960000000000001</v>
          </cell>
          <cell r="AV51">
            <v>774148</v>
          </cell>
          <cell r="AW51">
            <v>1.24</v>
          </cell>
          <cell r="AX51" t="str">
            <v>NAP</v>
          </cell>
          <cell r="AY51">
            <v>3</v>
          </cell>
          <cell r="AZ51" t="str">
            <v>Cross Collateralization and Candlewood guaranty. Concur with 3 risk rating.</v>
          </cell>
          <cell r="BA51">
            <v>0</v>
          </cell>
          <cell r="BB51" t="str">
            <v>NAP</v>
          </cell>
          <cell r="BC51">
            <v>3</v>
          </cell>
          <cell r="BD51" t="str">
            <v>Cross Collateralized and Candlewood Guaranty.</v>
          </cell>
        </row>
        <row r="52">
          <cell r="B52" t="str">
            <v>17142</v>
          </cell>
          <cell r="C52" t="str">
            <v>Candlewood - Schaumburg</v>
          </cell>
          <cell r="D52">
            <v>3</v>
          </cell>
          <cell r="E52">
            <v>6082331</v>
          </cell>
          <cell r="F52" t="str">
            <v>1a</v>
          </cell>
          <cell r="G52" t="str">
            <v>First Mortgages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6082331</v>
          </cell>
          <cell r="O52" t="str">
            <v>IL</v>
          </cell>
          <cell r="P52">
            <v>60194</v>
          </cell>
          <cell r="Q52" t="str">
            <v>Hotel</v>
          </cell>
          <cell r="R52" t="str">
            <v>Extended</v>
          </cell>
          <cell r="S52" t="str">
            <v>Candlewood</v>
          </cell>
          <cell r="T52" t="str">
            <v>Candlewood Hotel Company</v>
          </cell>
          <cell r="U52" t="str">
            <v>NAP</v>
          </cell>
          <cell r="V52">
            <v>3.4000000000000002E-2</v>
          </cell>
          <cell r="W52">
            <v>1.9099999999999999E-2</v>
          </cell>
          <cell r="X52">
            <v>0.62064600918367341</v>
          </cell>
          <cell r="Y52">
            <v>14</v>
          </cell>
          <cell r="Z52" t="str">
            <v>Floating</v>
          </cell>
          <cell r="AA52" t="str">
            <v>C</v>
          </cell>
          <cell r="AB52" t="str">
            <v>Chicago  IL</v>
          </cell>
          <cell r="AC52">
            <v>35971</v>
          </cell>
          <cell r="AE52">
            <v>333</v>
          </cell>
          <cell r="AF52">
            <v>3</v>
          </cell>
          <cell r="AG52" t="str">
            <v>UWPF-Yr 2</v>
          </cell>
          <cell r="AH52">
            <v>0.73899999999999999</v>
          </cell>
          <cell r="AI52">
            <v>2346330</v>
          </cell>
          <cell r="AJ52">
            <v>954502</v>
          </cell>
          <cell r="AK52">
            <v>1.86</v>
          </cell>
          <cell r="AL52">
            <v>36891</v>
          </cell>
          <cell r="AM52">
            <v>12</v>
          </cell>
          <cell r="AN52">
            <v>0.76796112156230401</v>
          </cell>
          <cell r="AP52">
            <v>1267411</v>
          </cell>
          <cell r="AQ52">
            <v>1.9139788778804594</v>
          </cell>
          <cell r="AR52">
            <v>36981</v>
          </cell>
          <cell r="AS52">
            <v>12</v>
          </cell>
          <cell r="AT52">
            <v>0.75290000000000001</v>
          </cell>
          <cell r="AV52">
            <v>1205991</v>
          </cell>
          <cell r="AW52">
            <v>1.82</v>
          </cell>
          <cell r="AX52">
            <v>3</v>
          </cell>
          <cell r="AY52">
            <v>3</v>
          </cell>
          <cell r="AZ52" t="str">
            <v>Concur, based on DSCR guidelines</v>
          </cell>
          <cell r="BA52">
            <v>0</v>
          </cell>
          <cell r="BB52" t="str">
            <v>NAP</v>
          </cell>
          <cell r="BC52">
            <v>3</v>
          </cell>
          <cell r="BD52" t="str">
            <v>Cross Collateralized and Candlewood Guaranty.</v>
          </cell>
        </row>
        <row r="53">
          <cell r="B53" t="str">
            <v>17143</v>
          </cell>
          <cell r="C53" t="str">
            <v>Candlewood - Plano</v>
          </cell>
          <cell r="D53">
            <v>3</v>
          </cell>
          <cell r="E53">
            <v>5412315</v>
          </cell>
          <cell r="F53" t="str">
            <v>1a</v>
          </cell>
          <cell r="G53" t="str">
            <v>First Mortgages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5412315</v>
          </cell>
          <cell r="O53" t="str">
            <v>TX</v>
          </cell>
          <cell r="P53">
            <v>75024</v>
          </cell>
          <cell r="Q53" t="str">
            <v>Hotel</v>
          </cell>
          <cell r="R53" t="str">
            <v>Extended</v>
          </cell>
          <cell r="S53" t="str">
            <v>Candlewood</v>
          </cell>
          <cell r="T53" t="str">
            <v>Candlewood Hotel Company</v>
          </cell>
          <cell r="U53" t="str">
            <v>NAP</v>
          </cell>
          <cell r="V53">
            <v>3.4000000000000002E-2</v>
          </cell>
          <cell r="W53">
            <v>9.1000000000000004E-3</v>
          </cell>
          <cell r="X53">
            <v>0.61503585000000005</v>
          </cell>
          <cell r="Y53">
            <v>13.016393442622951</v>
          </cell>
          <cell r="Z53" t="str">
            <v>Floating</v>
          </cell>
          <cell r="AA53" t="str">
            <v>C</v>
          </cell>
          <cell r="AB53" t="str">
            <v>Dallas  TX</v>
          </cell>
          <cell r="AC53">
            <v>35937</v>
          </cell>
          <cell r="AE53">
            <v>638</v>
          </cell>
          <cell r="AF53">
            <v>3</v>
          </cell>
          <cell r="AG53" t="str">
            <v>UWPF</v>
          </cell>
          <cell r="AH53">
            <v>0.51200000000000001</v>
          </cell>
          <cell r="AI53">
            <v>1408086</v>
          </cell>
          <cell r="AJ53">
            <v>538740</v>
          </cell>
          <cell r="AK53">
            <v>1.1200000000000001</v>
          </cell>
          <cell r="AL53">
            <v>36891</v>
          </cell>
          <cell r="AM53">
            <v>12</v>
          </cell>
          <cell r="AN53">
            <v>0.72780614530144228</v>
          </cell>
          <cell r="AP53">
            <v>561522</v>
          </cell>
          <cell r="AQ53">
            <v>0.91151753170378425</v>
          </cell>
          <cell r="AR53">
            <v>36981</v>
          </cell>
          <cell r="AS53">
            <v>12</v>
          </cell>
          <cell r="AT53">
            <v>0.72599999999999998</v>
          </cell>
          <cell r="AV53">
            <v>557789</v>
          </cell>
          <cell r="AW53">
            <v>0.94</v>
          </cell>
          <cell r="AX53">
            <v>3</v>
          </cell>
          <cell r="AY53">
            <v>3</v>
          </cell>
          <cell r="AZ53" t="str">
            <v>Cross Collateralization and Candlewood guaranty. Concur with 3 risk rating.</v>
          </cell>
          <cell r="BA53">
            <v>0</v>
          </cell>
          <cell r="BB53" t="str">
            <v>NAP</v>
          </cell>
          <cell r="BC53">
            <v>3</v>
          </cell>
          <cell r="BD53" t="str">
            <v>Cross Collateralized and Candlewood Guaranty.</v>
          </cell>
        </row>
        <row r="54">
          <cell r="B54" t="str">
            <v>17171</v>
          </cell>
          <cell r="C54" t="str">
            <v>Renaissance Hotel - Atlanta</v>
          </cell>
          <cell r="D54">
            <v>3</v>
          </cell>
          <cell r="E54">
            <v>2128228</v>
          </cell>
          <cell r="F54">
            <v>4</v>
          </cell>
          <cell r="G54" t="str">
            <v>B-Pieces of Securitization Held in Position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2128228</v>
          </cell>
          <cell r="O54" t="str">
            <v>GA</v>
          </cell>
          <cell r="P54">
            <v>30354</v>
          </cell>
          <cell r="Q54" t="str">
            <v>Hotel</v>
          </cell>
          <cell r="R54" t="str">
            <v>Upper Upscale</v>
          </cell>
          <cell r="S54" t="str">
            <v>Renaissance</v>
          </cell>
          <cell r="T54" t="str">
            <v>CTF Hotels &amp; Resorts</v>
          </cell>
          <cell r="U54">
            <v>0</v>
          </cell>
          <cell r="V54">
            <v>2.9000000000000001E-2</v>
          </cell>
          <cell r="W54">
            <v>1.2999999999999999E-2</v>
          </cell>
          <cell r="X54">
            <v>0.66200945626477536</v>
          </cell>
          <cell r="Y54">
            <v>14</v>
          </cell>
          <cell r="Z54" t="str">
            <v>Floating</v>
          </cell>
          <cell r="AA54" t="str">
            <v>A</v>
          </cell>
          <cell r="AB54" t="str">
            <v>Atlanta  GA</v>
          </cell>
          <cell r="AC54">
            <v>35965</v>
          </cell>
          <cell r="AE54">
            <v>1046</v>
          </cell>
          <cell r="AF54">
            <v>3</v>
          </cell>
          <cell r="AG54" t="str">
            <v>UWPF-Yr 3</v>
          </cell>
          <cell r="AH54">
            <v>0.74</v>
          </cell>
          <cell r="AJ54">
            <v>4868000</v>
          </cell>
          <cell r="AK54">
            <v>1.41</v>
          </cell>
          <cell r="AL54">
            <v>36892</v>
          </cell>
          <cell r="AM54">
            <v>12</v>
          </cell>
          <cell r="AN54">
            <v>0.77180858676207509</v>
          </cell>
          <cell r="AP54">
            <v>4484143</v>
          </cell>
          <cell r="AQ54">
            <v>1.3012863931050369</v>
          </cell>
          <cell r="AR54">
            <v>36973</v>
          </cell>
          <cell r="AS54">
            <v>12</v>
          </cell>
          <cell r="AT54">
            <v>0.78849999999999998</v>
          </cell>
          <cell r="AV54">
            <v>4418724</v>
          </cell>
          <cell r="AW54">
            <v>1.27</v>
          </cell>
          <cell r="AX54">
            <v>3</v>
          </cell>
          <cell r="AY54">
            <v>3</v>
          </cell>
          <cell r="AZ54" t="str">
            <v>B-piece position in loan securitized 3Q99. Risk rating based on DSCR performance.</v>
          </cell>
          <cell r="BA54">
            <v>25874772</v>
          </cell>
          <cell r="BB54" t="str">
            <v>Incl. In Cur DSCR</v>
          </cell>
          <cell r="BC54">
            <v>3</v>
          </cell>
          <cell r="BD54" t="str">
            <v>B-piece position in loan securitized 3Q99. Risk rating based on DSCR performance.</v>
          </cell>
        </row>
        <row r="55">
          <cell r="B55" t="str">
            <v>17178</v>
          </cell>
          <cell r="C55" t="str">
            <v>Embassy Suites - Las Vegas</v>
          </cell>
          <cell r="D55">
            <v>3</v>
          </cell>
          <cell r="E55">
            <v>27577401</v>
          </cell>
          <cell r="F55" t="str">
            <v>1a</v>
          </cell>
          <cell r="G55" t="str">
            <v>First Mortgages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27577401</v>
          </cell>
          <cell r="O55" t="str">
            <v>NV</v>
          </cell>
          <cell r="P55">
            <v>89101</v>
          </cell>
          <cell r="Q55" t="str">
            <v>Hotel</v>
          </cell>
          <cell r="R55" t="str">
            <v>Upper Upscale</v>
          </cell>
          <cell r="S55" t="str">
            <v>Embassy Suites</v>
          </cell>
          <cell r="T55" t="str">
            <v>Nesbitt LVSS, LLC</v>
          </cell>
          <cell r="U55" t="str">
            <v>NAP</v>
          </cell>
          <cell r="V55">
            <v>2.75E-2</v>
          </cell>
          <cell r="W55">
            <v>6.7000000000000002E-3</v>
          </cell>
          <cell r="X55">
            <v>0.55711921959595967</v>
          </cell>
          <cell r="Y55">
            <v>17.016393442622952</v>
          </cell>
          <cell r="Z55" t="str">
            <v>Floating</v>
          </cell>
          <cell r="AA55" t="str">
            <v>C</v>
          </cell>
          <cell r="AB55" t="str">
            <v>Las Vegas  NV-AZ</v>
          </cell>
          <cell r="AC55">
            <v>36063</v>
          </cell>
          <cell r="AE55">
            <v>29</v>
          </cell>
          <cell r="AF55">
            <v>3</v>
          </cell>
          <cell r="AL55">
            <v>36891</v>
          </cell>
          <cell r="AM55">
            <v>7</v>
          </cell>
          <cell r="AN55">
            <v>0.56459999999999999</v>
          </cell>
          <cell r="AP55">
            <v>744373</v>
          </cell>
          <cell r="AQ55">
            <v>0.52</v>
          </cell>
          <cell r="AR55">
            <v>36981</v>
          </cell>
          <cell r="AS55">
            <v>10</v>
          </cell>
          <cell r="AT55">
            <v>0.61050000000000004</v>
          </cell>
          <cell r="AV55">
            <v>2081994</v>
          </cell>
          <cell r="AW55">
            <v>0.8</v>
          </cell>
          <cell r="AX55" t="str">
            <v>NAP</v>
          </cell>
          <cell r="AY55" t="str">
            <v>NAP</v>
          </cell>
          <cell r="AZ55" t="str">
            <v>NAP</v>
          </cell>
          <cell r="BA55">
            <v>0</v>
          </cell>
          <cell r="BB55" t="str">
            <v>NAP</v>
          </cell>
          <cell r="BC55">
            <v>3</v>
          </cell>
          <cell r="BD55" t="str">
            <v>Increased performance over last 4 months.  Guaranty in amount of 14% in form of LOC from principal.</v>
          </cell>
        </row>
        <row r="56">
          <cell r="B56" t="str">
            <v>17208</v>
          </cell>
          <cell r="C56" t="str">
            <v>Courtyard by Marriott - Erlanger</v>
          </cell>
          <cell r="D56">
            <v>3</v>
          </cell>
          <cell r="E56">
            <v>6400000</v>
          </cell>
          <cell r="F56" t="str">
            <v>1a</v>
          </cell>
          <cell r="G56" t="str">
            <v>First Mortgages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6400000</v>
          </cell>
          <cell r="O56" t="str">
            <v>OH</v>
          </cell>
          <cell r="P56">
            <v>41018</v>
          </cell>
          <cell r="Q56" t="str">
            <v>Hotel</v>
          </cell>
          <cell r="R56" t="str">
            <v>Upscale</v>
          </cell>
          <cell r="S56" t="str">
            <v>Courtyard</v>
          </cell>
          <cell r="T56" t="str">
            <v>Corporex</v>
          </cell>
          <cell r="U56" t="str">
            <v>NAP</v>
          </cell>
          <cell r="V56">
            <v>3.5000000000000003E-2</v>
          </cell>
          <cell r="W56">
            <v>1.55E-2</v>
          </cell>
          <cell r="X56">
            <v>0.59259259259259256</v>
          </cell>
          <cell r="Y56">
            <v>28</v>
          </cell>
          <cell r="Z56" t="str">
            <v>Floating</v>
          </cell>
          <cell r="AA56" t="str">
            <v>A</v>
          </cell>
          <cell r="AB56" t="str">
            <v>Cincinnati  OH-KY-IN</v>
          </cell>
          <cell r="AC56">
            <v>36753</v>
          </cell>
          <cell r="AD56">
            <v>36874</v>
          </cell>
          <cell r="AE56">
            <v>121</v>
          </cell>
          <cell r="AF56">
            <v>3</v>
          </cell>
          <cell r="AG56" t="str">
            <v>UWPF-Yr 1</v>
          </cell>
          <cell r="AH56">
            <v>0.62</v>
          </cell>
          <cell r="AI56">
            <v>2804000</v>
          </cell>
          <cell r="AJ56">
            <v>856840</v>
          </cell>
          <cell r="AK56">
            <v>1.35</v>
          </cell>
          <cell r="AL56">
            <v>36891</v>
          </cell>
          <cell r="AM56">
            <v>8</v>
          </cell>
          <cell r="AN56">
            <v>0.62450000000000006</v>
          </cell>
          <cell r="AP56">
            <v>627219</v>
          </cell>
          <cell r="AQ56">
            <v>1.49</v>
          </cell>
          <cell r="AR56">
            <v>36981</v>
          </cell>
          <cell r="AS56">
            <v>11</v>
          </cell>
          <cell r="AT56">
            <v>0.58440000000000003</v>
          </cell>
          <cell r="AV56">
            <v>741845</v>
          </cell>
          <cell r="AW56">
            <v>1.3</v>
          </cell>
          <cell r="AX56">
            <v>3</v>
          </cell>
          <cell r="AY56">
            <v>3</v>
          </cell>
          <cell r="AZ56" t="str">
            <v xml:space="preserve">New 8/15/00. New construction. Concur with risk rating recommendation. </v>
          </cell>
          <cell r="BA56">
            <v>0</v>
          </cell>
          <cell r="BB56" t="str">
            <v>NAP</v>
          </cell>
          <cell r="BC56">
            <v>3</v>
          </cell>
          <cell r="BD56" t="str">
            <v>DSCR.  Loan sold 5/18/01.</v>
          </cell>
        </row>
        <row r="57">
          <cell r="B57" t="str">
            <v>17227</v>
          </cell>
          <cell r="C57" t="str">
            <v>Fairfield - Ft. Lauderdale</v>
          </cell>
          <cell r="D57">
            <v>3</v>
          </cell>
          <cell r="E57">
            <v>1190608</v>
          </cell>
          <cell r="F57" t="str">
            <v>3a</v>
          </cell>
          <cell r="G57" t="str">
            <v>Bank United</v>
          </cell>
          <cell r="H57">
            <v>3571824</v>
          </cell>
          <cell r="I57" t="str">
            <v>21a</v>
          </cell>
          <cell r="J57" t="str">
            <v>Bank United</v>
          </cell>
          <cell r="K57">
            <v>0</v>
          </cell>
          <cell r="L57">
            <v>0</v>
          </cell>
          <cell r="M57">
            <v>0</v>
          </cell>
          <cell r="N57">
            <v>1190608</v>
          </cell>
          <cell r="O57" t="str">
            <v>FL</v>
          </cell>
          <cell r="P57">
            <v>33308</v>
          </cell>
          <cell r="Q57" t="str">
            <v>Hotel</v>
          </cell>
          <cell r="R57" t="str">
            <v>Midscale w/o F&amp;B</v>
          </cell>
          <cell r="S57" t="str">
            <v>Fairfield Inn</v>
          </cell>
          <cell r="T57" t="str">
            <v>Thayer Lodging Group, Inc.</v>
          </cell>
          <cell r="U57" t="str">
            <v>NAP</v>
          </cell>
          <cell r="V57">
            <v>0.03</v>
          </cell>
          <cell r="W57">
            <v>1.0800000000000001E-2</v>
          </cell>
          <cell r="X57">
            <v>0.51208940107526879</v>
          </cell>
          <cell r="Y57">
            <v>25.967213114754099</v>
          </cell>
          <cell r="Z57" t="str">
            <v>Floating</v>
          </cell>
          <cell r="AA57" t="str">
            <v>D</v>
          </cell>
          <cell r="AB57" t="str">
            <v>Fort Lauderdale  FL</v>
          </cell>
          <cell r="AC57">
            <v>35961</v>
          </cell>
          <cell r="AE57">
            <v>730</v>
          </cell>
          <cell r="AF57">
            <v>3</v>
          </cell>
          <cell r="AG57" t="str">
            <v>UWPF</v>
          </cell>
          <cell r="AH57">
            <v>0.69</v>
          </cell>
          <cell r="AI57">
            <v>2740000</v>
          </cell>
          <cell r="AJ57">
            <v>777000</v>
          </cell>
          <cell r="AK57">
            <v>1.63</v>
          </cell>
          <cell r="AL57">
            <v>36891</v>
          </cell>
          <cell r="AM57">
            <v>12</v>
          </cell>
          <cell r="AN57">
            <v>0.81004182689064297</v>
          </cell>
          <cell r="AP57">
            <v>503728</v>
          </cell>
          <cell r="AQ57">
            <v>1.0767410920740139</v>
          </cell>
          <cell r="AR57">
            <v>37011</v>
          </cell>
          <cell r="AS57">
            <v>12</v>
          </cell>
          <cell r="AT57">
            <v>0.80579999999999996</v>
          </cell>
          <cell r="AV57">
            <v>540956</v>
          </cell>
          <cell r="AW57">
            <v>1.1100000000000001</v>
          </cell>
          <cell r="AX57">
            <v>3</v>
          </cell>
          <cell r="AY57">
            <v>3</v>
          </cell>
          <cell r="AZ57" t="str">
            <v>Concur, based on DSCR guidelines</v>
          </cell>
          <cell r="BA57" t="str">
            <v>See Column H</v>
          </cell>
          <cell r="BB57" t="str">
            <v>Incl. In Cur DSCR</v>
          </cell>
          <cell r="BC57">
            <v>3</v>
          </cell>
          <cell r="BD57" t="str">
            <v>Loan participated with Bank United.  Risk rating based on DSCR.</v>
          </cell>
        </row>
        <row r="58">
          <cell r="B58" t="str">
            <v>17240</v>
          </cell>
          <cell r="C58" t="str">
            <v>Renaissance Tech World</v>
          </cell>
          <cell r="D58">
            <v>3</v>
          </cell>
          <cell r="E58">
            <v>3400000</v>
          </cell>
          <cell r="F58" t="str">
            <v>2b</v>
          </cell>
          <cell r="G58" t="str">
            <v>Second Mortgages/Mezzanine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3400000</v>
          </cell>
          <cell r="O58" t="str">
            <v>DC</v>
          </cell>
          <cell r="P58">
            <v>20001</v>
          </cell>
          <cell r="Q58" t="str">
            <v>Hotel</v>
          </cell>
          <cell r="R58" t="str">
            <v>Upper Upscale</v>
          </cell>
          <cell r="S58" t="str">
            <v>Renaissance</v>
          </cell>
          <cell r="T58" t="str">
            <v>CTF Hotels &amp; Resorts</v>
          </cell>
          <cell r="U58" t="str">
            <v>NAP</v>
          </cell>
          <cell r="V58">
            <v>3.5000000000000003E-2</v>
          </cell>
          <cell r="W58">
            <v>1.7899999999999999E-2</v>
          </cell>
          <cell r="X58">
            <v>0.5232</v>
          </cell>
          <cell r="Y58">
            <v>22.983606557377048</v>
          </cell>
          <cell r="Z58" t="str">
            <v>Floating</v>
          </cell>
          <cell r="AA58" t="str">
            <v>D</v>
          </cell>
          <cell r="AB58" t="str">
            <v>Washington  DC-MD-VA-WV</v>
          </cell>
          <cell r="AC58">
            <v>35867</v>
          </cell>
          <cell r="AE58">
            <v>1144</v>
          </cell>
          <cell r="AF58">
            <v>3</v>
          </cell>
          <cell r="AG58" t="str">
            <v>UW</v>
          </cell>
          <cell r="AH58">
            <v>0.74199999999999999</v>
          </cell>
          <cell r="AI58">
            <v>44479087</v>
          </cell>
          <cell r="AJ58">
            <v>9250000</v>
          </cell>
          <cell r="AK58">
            <v>1.55</v>
          </cell>
          <cell r="AL58">
            <v>36892</v>
          </cell>
          <cell r="AM58">
            <v>12</v>
          </cell>
          <cell r="AN58">
            <v>0.75721196718387729</v>
          </cell>
          <cell r="AP58">
            <v>11820069</v>
          </cell>
          <cell r="AQ58">
            <v>1.7908613242082774</v>
          </cell>
          <cell r="AR58">
            <v>36973</v>
          </cell>
          <cell r="AS58">
            <v>12</v>
          </cell>
          <cell r="AT58">
            <v>0.72650000000000003</v>
          </cell>
          <cell r="AV58">
            <v>11330700</v>
          </cell>
          <cell r="AW58">
            <v>1.72</v>
          </cell>
          <cell r="AX58">
            <v>3</v>
          </cell>
          <cell r="AY58">
            <v>3</v>
          </cell>
          <cell r="AZ58" t="str">
            <v xml:space="preserve">Concur with risk rating recommendation.  Mezzanine loan with low LTV of 53% and current DSCR of 1.79x. </v>
          </cell>
          <cell r="BA58">
            <v>59031063</v>
          </cell>
          <cell r="BB58" t="str">
            <v>Incl. In Cur DSCR</v>
          </cell>
          <cell r="BC58">
            <v>3</v>
          </cell>
          <cell r="BD58" t="str">
            <v xml:space="preserve">Mezzanine loan with low LTV of 53% secured by partnership interest.  Risk rating based on combined DSCR. </v>
          </cell>
        </row>
        <row r="59">
          <cell r="B59" t="str">
            <v>17241</v>
          </cell>
          <cell r="C59" t="str">
            <v>Scottsdale Marriott at McDowell Mountains (formerly Marriott Suites - Scottsdale)</v>
          </cell>
          <cell r="D59">
            <v>3</v>
          </cell>
          <cell r="E59">
            <v>34272426</v>
          </cell>
          <cell r="F59" t="str">
            <v>1a</v>
          </cell>
          <cell r="G59" t="str">
            <v>First Mortgages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34272426</v>
          </cell>
          <cell r="O59" t="str">
            <v>AZ</v>
          </cell>
          <cell r="P59">
            <v>85253</v>
          </cell>
          <cell r="Q59" t="str">
            <v>Hotel</v>
          </cell>
          <cell r="R59" t="str">
            <v>Upscale</v>
          </cell>
          <cell r="S59" t="str">
            <v>Marriott</v>
          </cell>
          <cell r="T59" t="str">
            <v>Walton Street Real Estate Fund I, LP</v>
          </cell>
          <cell r="U59" t="str">
            <v>NAP</v>
          </cell>
          <cell r="V59">
            <v>2.8500000000000001E-2</v>
          </cell>
          <cell r="W59">
            <v>9.7999999999999997E-3</v>
          </cell>
          <cell r="X59">
            <v>0.59604219791304347</v>
          </cell>
          <cell r="Y59">
            <v>28.983606557377048</v>
          </cell>
          <cell r="Z59" t="str">
            <v>Floating</v>
          </cell>
          <cell r="AA59" t="str">
            <v>C</v>
          </cell>
          <cell r="AB59" t="str">
            <v>Phoenix-Mesa  AZ</v>
          </cell>
          <cell r="AC59">
            <v>36049</v>
          </cell>
          <cell r="AE59">
            <v>150</v>
          </cell>
          <cell r="AF59">
            <v>3</v>
          </cell>
          <cell r="AL59">
            <v>36892</v>
          </cell>
          <cell r="AM59">
            <v>12</v>
          </cell>
          <cell r="AN59">
            <v>0.67020000000000002</v>
          </cell>
          <cell r="AP59">
            <v>2974708</v>
          </cell>
          <cell r="AQ59">
            <v>0.91</v>
          </cell>
          <cell r="AR59">
            <v>37001</v>
          </cell>
          <cell r="AS59">
            <v>12</v>
          </cell>
          <cell r="AT59">
            <v>0.67430000000000001</v>
          </cell>
          <cell r="AV59">
            <v>3504619</v>
          </cell>
          <cell r="AW59">
            <v>1.03</v>
          </cell>
          <cell r="AX59" t="str">
            <v>NAP</v>
          </cell>
          <cell r="AY59">
            <v>3</v>
          </cell>
          <cell r="AZ59" t="str">
            <v xml:space="preserve">Concur, with 3 risk rating based on $6.0MM Marriott guaranty. </v>
          </cell>
          <cell r="BA59">
            <v>0</v>
          </cell>
          <cell r="BB59" t="str">
            <v>NAP</v>
          </cell>
          <cell r="BC59">
            <v>3</v>
          </cell>
          <cell r="BD59" t="str">
            <v xml:space="preserve">risk rating based on $6.0MM Marriott guaranty. </v>
          </cell>
        </row>
        <row r="60">
          <cell r="B60" t="str">
            <v>17242</v>
          </cell>
          <cell r="C60" t="str">
            <v>Marriott Suites Fremont</v>
          </cell>
          <cell r="D60">
            <v>3</v>
          </cell>
          <cell r="E60">
            <v>10290124</v>
          </cell>
          <cell r="F60" t="str">
            <v>3h</v>
          </cell>
          <cell r="G60" t="str">
            <v>Other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10290124</v>
          </cell>
          <cell r="O60" t="str">
            <v>CA</v>
          </cell>
          <cell r="P60">
            <v>94538</v>
          </cell>
          <cell r="Q60" t="str">
            <v>Hotel</v>
          </cell>
          <cell r="R60" t="str">
            <v>Upper Upscale</v>
          </cell>
          <cell r="S60" t="str">
            <v>Marriott</v>
          </cell>
          <cell r="T60" t="str">
            <v>Walton Street Real Estate Fund I, LP</v>
          </cell>
          <cell r="U60" t="str">
            <v>NAP</v>
          </cell>
          <cell r="V60">
            <v>3.2500000000000001E-2</v>
          </cell>
          <cell r="W60">
            <v>1.9E-2</v>
          </cell>
          <cell r="X60">
            <v>0.63404348198473282</v>
          </cell>
          <cell r="Y60">
            <v>32</v>
          </cell>
          <cell r="Z60" t="str">
            <v>Floating</v>
          </cell>
          <cell r="AA60" t="str">
            <v>A</v>
          </cell>
          <cell r="AB60" t="str">
            <v>Oakland  CA</v>
          </cell>
          <cell r="AC60">
            <v>36159</v>
          </cell>
          <cell r="AE60">
            <v>150</v>
          </cell>
          <cell r="AF60">
            <v>3</v>
          </cell>
          <cell r="AL60">
            <v>36892</v>
          </cell>
          <cell r="AM60">
            <v>12</v>
          </cell>
          <cell r="AN60">
            <v>0.6593</v>
          </cell>
          <cell r="AP60">
            <v>7499365</v>
          </cell>
          <cell r="AQ60">
            <v>1.87</v>
          </cell>
          <cell r="AR60">
            <v>37001</v>
          </cell>
          <cell r="AS60">
            <v>12</v>
          </cell>
          <cell r="AT60">
            <v>0.62270000000000003</v>
          </cell>
          <cell r="AV60">
            <v>6874872</v>
          </cell>
          <cell r="AW60">
            <v>1.64</v>
          </cell>
          <cell r="AX60" t="str">
            <v>NAP</v>
          </cell>
          <cell r="AY60">
            <v>3</v>
          </cell>
          <cell r="AZ60" t="str">
            <v>Property opened 8/00. $31.3 million participation.  Concur with 3 risk rating while property continues to stabilize.</v>
          </cell>
          <cell r="BA60">
            <v>31239724.059999999</v>
          </cell>
          <cell r="BB60" t="str">
            <v>Incl. In Cur DSCR</v>
          </cell>
          <cell r="BC60">
            <v>3</v>
          </cell>
          <cell r="BD60" t="str">
            <v>Property opened 8/00. $31.3 million participation.  3 risk rating while property continues to stabilize.</v>
          </cell>
        </row>
        <row r="61">
          <cell r="B61" t="str">
            <v>17245</v>
          </cell>
          <cell r="C61" t="str">
            <v>Odyssey (fka Club St. Lucia)</v>
          </cell>
          <cell r="D61">
            <v>7</v>
          </cell>
          <cell r="E61">
            <v>26576325</v>
          </cell>
          <cell r="F61">
            <v>11</v>
          </cell>
          <cell r="G61" t="str">
            <v>Real Estate Owned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26576325</v>
          </cell>
          <cell r="O61" t="str">
            <v>W.I.</v>
          </cell>
          <cell r="P61" t="str">
            <v>NAP</v>
          </cell>
          <cell r="Q61" t="str">
            <v>Hotel</v>
          </cell>
          <cell r="R61" t="str">
            <v>Midscale w/ F&amp;B</v>
          </cell>
          <cell r="S61" t="str">
            <v>Independent</v>
          </cell>
          <cell r="T61" t="str">
            <v>Clubs International</v>
          </cell>
          <cell r="U61" t="str">
            <v>NAP</v>
          </cell>
          <cell r="V61">
            <v>4.2500000000000003E-2</v>
          </cell>
          <cell r="W61">
            <v>8.3999999999999995E-3</v>
          </cell>
          <cell r="X61">
            <v>0.84655027453083109</v>
          </cell>
          <cell r="Y61">
            <v>23.21311475409836</v>
          </cell>
          <cell r="Z61" t="str">
            <v>Floating</v>
          </cell>
          <cell r="AA61" t="str">
            <v>D</v>
          </cell>
          <cell r="AB61" t="str">
            <v>West Indies</v>
          </cell>
          <cell r="AC61">
            <v>35893</v>
          </cell>
          <cell r="AE61">
            <v>1118</v>
          </cell>
          <cell r="AF61">
            <v>3</v>
          </cell>
          <cell r="AG61" t="str">
            <v>UW</v>
          </cell>
          <cell r="AH61">
            <v>0.82</v>
          </cell>
          <cell r="AI61">
            <v>18696500</v>
          </cell>
          <cell r="AJ61">
            <v>3945000</v>
          </cell>
          <cell r="AK61">
            <v>1.25</v>
          </cell>
          <cell r="AL61">
            <v>36891</v>
          </cell>
          <cell r="AM61">
            <v>12</v>
          </cell>
          <cell r="AN61">
            <v>0.73219999999999996</v>
          </cell>
          <cell r="AP61">
            <v>2871268</v>
          </cell>
          <cell r="AQ61">
            <v>0.9244</v>
          </cell>
          <cell r="AR61">
            <v>36981</v>
          </cell>
          <cell r="AS61">
            <v>12</v>
          </cell>
          <cell r="AT61">
            <v>0.73</v>
          </cell>
          <cell r="AV61">
            <v>2384762</v>
          </cell>
          <cell r="AW61">
            <v>0.76</v>
          </cell>
          <cell r="AX61">
            <v>7</v>
          </cell>
          <cell r="AY61">
            <v>7</v>
          </cell>
          <cell r="AZ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  <cell r="BA61">
            <v>0</v>
          </cell>
          <cell r="BB61" t="str">
            <v>NAP</v>
          </cell>
          <cell r="BC61">
            <v>7</v>
          </cell>
          <cell r="BD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</row>
        <row r="62">
          <cell r="B62" t="str">
            <v>17290</v>
          </cell>
          <cell r="C62" t="str">
            <v>Candlewood - Galleria</v>
          </cell>
          <cell r="D62">
            <v>3</v>
          </cell>
          <cell r="E62">
            <v>1985619</v>
          </cell>
          <cell r="F62" t="str">
            <v>3m</v>
          </cell>
          <cell r="G62" t="str">
            <v>Subordinate Loan Participations from Floating Rate Securitizations</v>
          </cell>
          <cell r="H62">
            <v>4101068</v>
          </cell>
          <cell r="I62" t="str">
            <v>21h</v>
          </cell>
          <cell r="J62" t="str">
            <v>Other</v>
          </cell>
          <cell r="K62">
            <v>0</v>
          </cell>
          <cell r="L62">
            <v>0</v>
          </cell>
          <cell r="M62">
            <v>0</v>
          </cell>
          <cell r="N62">
            <v>6086687</v>
          </cell>
          <cell r="O62" t="str">
            <v>TX</v>
          </cell>
          <cell r="P62">
            <v>75240</v>
          </cell>
          <cell r="Q62" t="str">
            <v>Hotel</v>
          </cell>
          <cell r="R62" t="str">
            <v>Extended</v>
          </cell>
          <cell r="S62" t="str">
            <v>Candlewood</v>
          </cell>
          <cell r="T62" t="str">
            <v>Candlewood Hotel Company</v>
          </cell>
          <cell r="U62" t="str">
            <v>NAP</v>
          </cell>
          <cell r="V62">
            <v>3.4000000000000002E-2</v>
          </cell>
          <cell r="W62">
            <v>1.18E-2</v>
          </cell>
          <cell r="X62">
            <v>0.50303197685950407</v>
          </cell>
          <cell r="Y62">
            <v>13.016393442622951</v>
          </cell>
          <cell r="Z62" t="str">
            <v>Floating</v>
          </cell>
          <cell r="AA62" t="str">
            <v>C</v>
          </cell>
          <cell r="AB62" t="str">
            <v>Dallas  TX</v>
          </cell>
          <cell r="AC62">
            <v>35937</v>
          </cell>
          <cell r="AE62">
            <v>516</v>
          </cell>
          <cell r="AF62">
            <v>3</v>
          </cell>
          <cell r="AG62" t="str">
            <v>UWPF-Yr 2</v>
          </cell>
          <cell r="AH62">
            <v>0.75</v>
          </cell>
          <cell r="AI62">
            <v>2564410</v>
          </cell>
          <cell r="AJ62">
            <v>1040538</v>
          </cell>
          <cell r="AK62">
            <v>1.55</v>
          </cell>
          <cell r="AL62">
            <v>36891</v>
          </cell>
          <cell r="AM62">
            <v>12</v>
          </cell>
          <cell r="AN62">
            <v>0.69967784030666336</v>
          </cell>
          <cell r="AP62">
            <v>812162</v>
          </cell>
          <cell r="AQ62">
            <v>1.1811223345264288</v>
          </cell>
          <cell r="AR62">
            <v>36981</v>
          </cell>
          <cell r="AS62">
            <v>12</v>
          </cell>
          <cell r="AT62">
            <v>0.65449999999999997</v>
          </cell>
          <cell r="AV62">
            <v>675372</v>
          </cell>
          <cell r="AW62">
            <v>1.01</v>
          </cell>
          <cell r="AX62">
            <v>3</v>
          </cell>
          <cell r="AY62">
            <v>3</v>
          </cell>
          <cell r="AZ62" t="str">
            <v>Concur, based on DSCR guidelines</v>
          </cell>
          <cell r="BA62" t="str">
            <v>See Column H</v>
          </cell>
          <cell r="BB62" t="str">
            <v>Incl. In Cur DSCR</v>
          </cell>
          <cell r="BC62">
            <v>3</v>
          </cell>
          <cell r="BD62" t="str">
            <v>Cross Collateralized and Candlewood Guaranty.</v>
          </cell>
        </row>
        <row r="63">
          <cell r="B63" t="str">
            <v>17291</v>
          </cell>
          <cell r="C63" t="str">
            <v xml:space="preserve">Candlewood - Orlando </v>
          </cell>
          <cell r="D63">
            <v>3</v>
          </cell>
          <cell r="E63">
            <v>1742603</v>
          </cell>
          <cell r="F63" t="str">
            <v>3m</v>
          </cell>
          <cell r="G63" t="str">
            <v>Subordinate Loan Participations from Floating Rate Securitizations</v>
          </cell>
          <cell r="H63">
            <v>3596768</v>
          </cell>
          <cell r="I63" t="str">
            <v>21h</v>
          </cell>
          <cell r="J63" t="str">
            <v>Other</v>
          </cell>
          <cell r="K63" t="str">
            <v xml:space="preserve"> </v>
          </cell>
          <cell r="L63">
            <v>0</v>
          </cell>
          <cell r="M63">
            <v>0</v>
          </cell>
          <cell r="N63">
            <v>5339371</v>
          </cell>
          <cell r="O63" t="str">
            <v>FL</v>
          </cell>
          <cell r="P63">
            <v>34615</v>
          </cell>
          <cell r="Q63" t="str">
            <v>Hotel</v>
          </cell>
          <cell r="R63" t="str">
            <v>Extended</v>
          </cell>
          <cell r="S63" t="str">
            <v>Candlewood</v>
          </cell>
          <cell r="T63" t="str">
            <v>Candlewood Hotel Company</v>
          </cell>
          <cell r="U63" t="str">
            <v>NAP</v>
          </cell>
          <cell r="V63">
            <v>3.4000000000000002E-2</v>
          </cell>
          <cell r="W63">
            <v>1.4E-2</v>
          </cell>
          <cell r="X63">
            <v>0.59992928876404494</v>
          </cell>
          <cell r="Y63">
            <v>14</v>
          </cell>
          <cell r="Z63" t="str">
            <v>Floating</v>
          </cell>
          <cell r="AA63" t="str">
            <v>D</v>
          </cell>
          <cell r="AB63" t="str">
            <v>Tampa-St. Petersburg-Clearwater  FL</v>
          </cell>
          <cell r="AC63">
            <v>35975</v>
          </cell>
          <cell r="AE63">
            <v>546</v>
          </cell>
          <cell r="AF63">
            <v>3</v>
          </cell>
          <cell r="AG63" t="str">
            <v>UWPF-Yr 2</v>
          </cell>
          <cell r="AH63">
            <v>0.75</v>
          </cell>
          <cell r="AI63">
            <v>2048889</v>
          </cell>
          <cell r="AJ63">
            <v>933201</v>
          </cell>
          <cell r="AK63">
            <v>1.93</v>
          </cell>
          <cell r="AL63">
            <v>36891</v>
          </cell>
          <cell r="AM63">
            <v>12</v>
          </cell>
          <cell r="AN63">
            <v>0.77570993460539284</v>
          </cell>
          <cell r="AP63">
            <v>839962</v>
          </cell>
          <cell r="AQ63">
            <v>1.3991239751063624</v>
          </cell>
          <cell r="AR63">
            <v>36981</v>
          </cell>
          <cell r="AS63">
            <v>12</v>
          </cell>
          <cell r="AT63">
            <v>0.755</v>
          </cell>
          <cell r="AV63">
            <v>801064</v>
          </cell>
          <cell r="AW63">
            <v>1.37</v>
          </cell>
          <cell r="AX63">
            <v>3</v>
          </cell>
          <cell r="AY63">
            <v>3</v>
          </cell>
          <cell r="AZ63" t="str">
            <v>Concur, based on DSCR guidelines</v>
          </cell>
          <cell r="BA63" t="str">
            <v>See Column H</v>
          </cell>
          <cell r="BB63" t="str">
            <v>Incl. In Cur DSCR</v>
          </cell>
          <cell r="BC63">
            <v>3</v>
          </cell>
          <cell r="BD63" t="str">
            <v>Cross Collateralized and Candlewood Guaranty.</v>
          </cell>
        </row>
        <row r="64">
          <cell r="B64" t="str">
            <v>17292</v>
          </cell>
          <cell r="C64" t="str">
            <v>Candlewood - Columbus</v>
          </cell>
          <cell r="D64">
            <v>3</v>
          </cell>
          <cell r="E64">
            <v>5007708</v>
          </cell>
          <cell r="F64" t="str">
            <v>1a</v>
          </cell>
          <cell r="G64" t="str">
            <v>First Mortgages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5007708</v>
          </cell>
          <cell r="O64" t="str">
            <v>OH</v>
          </cell>
          <cell r="P64">
            <v>43230</v>
          </cell>
          <cell r="Q64" t="str">
            <v>Hotel</v>
          </cell>
          <cell r="R64" t="str">
            <v>Extended</v>
          </cell>
          <cell r="S64" t="str">
            <v>Candlewood</v>
          </cell>
          <cell r="T64" t="str">
            <v>Candlewood Hotel Company</v>
          </cell>
          <cell r="U64" t="str">
            <v>NAP</v>
          </cell>
          <cell r="V64">
            <v>3.4000000000000002E-2</v>
          </cell>
          <cell r="W64">
            <v>1.55E-2</v>
          </cell>
          <cell r="X64">
            <v>0.56905772500000007</v>
          </cell>
          <cell r="Y64">
            <v>15.016393442622951</v>
          </cell>
          <cell r="Z64" t="str">
            <v>Floating</v>
          </cell>
          <cell r="AA64" t="str">
            <v>C</v>
          </cell>
          <cell r="AB64" t="str">
            <v>Columbus  OH</v>
          </cell>
          <cell r="AC64">
            <v>35989</v>
          </cell>
          <cell r="AE64">
            <v>150</v>
          </cell>
          <cell r="AF64">
            <v>3</v>
          </cell>
          <cell r="AG64" t="str">
            <v>UWPF-Yr 2</v>
          </cell>
          <cell r="AH64">
            <v>0.75</v>
          </cell>
          <cell r="AJ64">
            <v>732244</v>
          </cell>
          <cell r="AK64">
            <v>1.62</v>
          </cell>
          <cell r="AL64">
            <v>36891</v>
          </cell>
          <cell r="AM64">
            <v>12</v>
          </cell>
          <cell r="AN64">
            <v>0.75120935232464392</v>
          </cell>
          <cell r="AP64">
            <v>810303</v>
          </cell>
          <cell r="AQ64">
            <v>1.5532233067411962</v>
          </cell>
          <cell r="AR64">
            <v>36981</v>
          </cell>
          <cell r="AS64">
            <v>12</v>
          </cell>
          <cell r="AT64">
            <v>0.72470000000000001</v>
          </cell>
          <cell r="AV64">
            <v>822311</v>
          </cell>
          <cell r="AW64">
            <v>1.56</v>
          </cell>
          <cell r="AX64" t="str">
            <v>NAP</v>
          </cell>
          <cell r="AY64">
            <v>3</v>
          </cell>
          <cell r="AZ64" t="str">
            <v>Cross Collateralized and Candlewood guaranty. Concur with 3 risk rating.</v>
          </cell>
          <cell r="BA64">
            <v>0</v>
          </cell>
          <cell r="BB64" t="str">
            <v>NAP</v>
          </cell>
          <cell r="BC64">
            <v>3</v>
          </cell>
          <cell r="BD64" t="str">
            <v>Cross Collateralized and Candlewood Guaranty.</v>
          </cell>
        </row>
        <row r="65">
          <cell r="B65" t="str">
            <v>17293</v>
          </cell>
          <cell r="C65" t="str">
            <v>Candlewood - Clearwater</v>
          </cell>
          <cell r="D65">
            <v>3</v>
          </cell>
          <cell r="E65">
            <v>1364292</v>
          </cell>
          <cell r="F65" t="str">
            <v>3m</v>
          </cell>
          <cell r="G65" t="str">
            <v>Subordinate Loan Participations from Floating Rate Securitizations</v>
          </cell>
          <cell r="H65">
            <v>2816543</v>
          </cell>
          <cell r="I65" t="str">
            <v>21h</v>
          </cell>
          <cell r="J65" t="str">
            <v>Other</v>
          </cell>
          <cell r="K65">
            <v>0</v>
          </cell>
          <cell r="L65">
            <v>0</v>
          </cell>
          <cell r="M65">
            <v>0</v>
          </cell>
          <cell r="N65">
            <v>4180835</v>
          </cell>
          <cell r="O65" t="str">
            <v>FL</v>
          </cell>
          <cell r="P65">
            <v>32714</v>
          </cell>
          <cell r="Q65" t="str">
            <v>Hotel</v>
          </cell>
          <cell r="R65" t="str">
            <v>Extended</v>
          </cell>
          <cell r="S65" t="str">
            <v>Candlewood</v>
          </cell>
          <cell r="T65" t="str">
            <v>Candlewood Hotel Company</v>
          </cell>
          <cell r="U65" t="str">
            <v>NAP</v>
          </cell>
          <cell r="V65">
            <v>3.4000000000000002E-2</v>
          </cell>
          <cell r="W65">
            <v>1.23E-2</v>
          </cell>
          <cell r="X65">
            <v>0.57271707397260274</v>
          </cell>
          <cell r="Y65">
            <v>14</v>
          </cell>
          <cell r="Z65" t="str">
            <v>Floating</v>
          </cell>
          <cell r="AA65" t="str">
            <v>D</v>
          </cell>
          <cell r="AB65" t="str">
            <v>Orlando  FL</v>
          </cell>
          <cell r="AC65">
            <v>35975</v>
          </cell>
          <cell r="AE65">
            <v>546</v>
          </cell>
          <cell r="AF65">
            <v>3</v>
          </cell>
          <cell r="AG65" t="str">
            <v>UWPF-Yr 2</v>
          </cell>
          <cell r="AH65">
            <v>0.75</v>
          </cell>
          <cell r="AI65">
            <v>1908600</v>
          </cell>
          <cell r="AJ65">
            <v>736880</v>
          </cell>
          <cell r="AK65">
            <v>1.91</v>
          </cell>
          <cell r="AL65">
            <v>36891</v>
          </cell>
          <cell r="AM65">
            <v>12</v>
          </cell>
          <cell r="AN65">
            <v>0.67444304329550231</v>
          </cell>
          <cell r="AP65">
            <v>580228</v>
          </cell>
          <cell r="AQ65">
            <v>1.2263997529455546</v>
          </cell>
          <cell r="AR65">
            <v>36981</v>
          </cell>
          <cell r="AS65">
            <v>12</v>
          </cell>
          <cell r="AT65">
            <v>0.68459999999999999</v>
          </cell>
          <cell r="AV65">
            <v>587848</v>
          </cell>
          <cell r="AW65">
            <v>1.28</v>
          </cell>
          <cell r="AX65">
            <v>3</v>
          </cell>
          <cell r="AY65">
            <v>3</v>
          </cell>
          <cell r="AZ65" t="str">
            <v>Concur, based on DSCR guidelines</v>
          </cell>
          <cell r="BA65" t="str">
            <v>See Column H</v>
          </cell>
          <cell r="BB65" t="str">
            <v>Incl. In Cur DSCR</v>
          </cell>
          <cell r="BC65">
            <v>3</v>
          </cell>
          <cell r="BD65" t="str">
            <v>Cross Collateralized and Candlewood Guaranty.</v>
          </cell>
        </row>
        <row r="66">
          <cell r="B66" t="str">
            <v>17392</v>
          </cell>
          <cell r="C66" t="str">
            <v>Marriott Suites Las Vegas</v>
          </cell>
          <cell r="D66">
            <v>3</v>
          </cell>
          <cell r="E66">
            <v>1781037</v>
          </cell>
          <cell r="F66">
            <v>4</v>
          </cell>
          <cell r="G66" t="str">
            <v>B-Pieces of Securitization Held in Position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1781037</v>
          </cell>
          <cell r="O66" t="str">
            <v>NV</v>
          </cell>
          <cell r="P66">
            <v>89109</v>
          </cell>
          <cell r="Q66" t="str">
            <v>Hotel</v>
          </cell>
          <cell r="R66" t="str">
            <v>Upscale</v>
          </cell>
          <cell r="S66" t="str">
            <v>Marriott Suites</v>
          </cell>
          <cell r="T66" t="str">
            <v>Western International</v>
          </cell>
          <cell r="U66">
            <v>0</v>
          </cell>
          <cell r="V66">
            <v>2.5000000000000001E-2</v>
          </cell>
          <cell r="W66">
            <v>1.6299999999999999E-2</v>
          </cell>
          <cell r="X66">
            <v>0.54437636808905376</v>
          </cell>
          <cell r="Y66">
            <v>12</v>
          </cell>
          <cell r="Z66" t="str">
            <v>Floating</v>
          </cell>
          <cell r="AA66" t="str">
            <v>A</v>
          </cell>
          <cell r="AB66" t="str">
            <v>Las Vegas  NV-AZ</v>
          </cell>
          <cell r="AC66">
            <v>35905</v>
          </cell>
          <cell r="AE66">
            <v>1106</v>
          </cell>
          <cell r="AF66">
            <v>3</v>
          </cell>
          <cell r="AL66">
            <v>36892</v>
          </cell>
          <cell r="AM66">
            <v>12</v>
          </cell>
          <cell r="AN66">
            <v>0.81599999999999995</v>
          </cell>
          <cell r="AP66">
            <v>5027143</v>
          </cell>
          <cell r="AQ66">
            <v>1.61</v>
          </cell>
          <cell r="AR66">
            <v>36973</v>
          </cell>
          <cell r="AS66">
            <v>12</v>
          </cell>
          <cell r="AT66">
            <v>0.80900000000000005</v>
          </cell>
          <cell r="AV66">
            <v>5079686</v>
          </cell>
          <cell r="AW66">
            <v>1.59</v>
          </cell>
          <cell r="AX66" t="str">
            <v>NAV</v>
          </cell>
          <cell r="AY66">
            <v>3</v>
          </cell>
          <cell r="AZ66" t="str">
            <v>B-piece portion of loan securitized 3Q99. Risk rating based on DSCR performance.  (also see loan #17643)</v>
          </cell>
          <cell r="BA66">
            <v>21653659.390000001</v>
          </cell>
          <cell r="BB66" t="str">
            <v>Incl. In Cur DSCR</v>
          </cell>
          <cell r="BC66">
            <v>3</v>
          </cell>
          <cell r="BD66" t="str">
            <v>B-piece portion of loan securitized 3Q99. Risk rating based on DSCR performance.  (also see loan #17643)</v>
          </cell>
        </row>
        <row r="67">
          <cell r="B67" t="str">
            <v>17401</v>
          </cell>
          <cell r="C67" t="str">
            <v>Candlewood - Greensboro</v>
          </cell>
          <cell r="D67">
            <v>3</v>
          </cell>
          <cell r="E67">
            <v>4744909</v>
          </cell>
          <cell r="F67" t="str">
            <v>1a</v>
          </cell>
          <cell r="G67" t="str">
            <v>First Mortgages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4744909</v>
          </cell>
          <cell r="O67" t="str">
            <v>NC</v>
          </cell>
          <cell r="P67">
            <v>27409</v>
          </cell>
          <cell r="Q67" t="str">
            <v>Hotel</v>
          </cell>
          <cell r="R67" t="str">
            <v>Extended</v>
          </cell>
          <cell r="S67" t="str">
            <v>Candlewood</v>
          </cell>
          <cell r="T67" t="str">
            <v>Candlewood Hotel Company</v>
          </cell>
          <cell r="U67" t="str">
            <v>NAP</v>
          </cell>
          <cell r="V67">
            <v>3.4000000000000002E-2</v>
          </cell>
          <cell r="W67">
            <v>1.1599999999999999E-2</v>
          </cell>
          <cell r="X67">
            <v>0.53313579101123598</v>
          </cell>
          <cell r="Y67">
            <v>26.983606557377048</v>
          </cell>
          <cell r="Z67" t="str">
            <v>Floating</v>
          </cell>
          <cell r="AA67" t="str">
            <v>C</v>
          </cell>
          <cell r="AB67" t="str">
            <v>Greensboro--Winston-Salem--High Point</v>
          </cell>
          <cell r="AC67">
            <v>35997</v>
          </cell>
          <cell r="AE67">
            <v>546</v>
          </cell>
          <cell r="AF67">
            <v>3</v>
          </cell>
          <cell r="AG67" t="str">
            <v>UWPF-Yr 2</v>
          </cell>
          <cell r="AH67">
            <v>0.74</v>
          </cell>
          <cell r="AI67">
            <v>2072630</v>
          </cell>
          <cell r="AJ67">
            <v>941817</v>
          </cell>
          <cell r="AK67">
            <v>2.02</v>
          </cell>
          <cell r="AL67">
            <v>36891</v>
          </cell>
          <cell r="AM67">
            <v>12</v>
          </cell>
          <cell r="AN67">
            <v>0.69107766729373821</v>
          </cell>
          <cell r="AP67">
            <v>619688</v>
          </cell>
          <cell r="AQ67">
            <v>1.1640907110249685</v>
          </cell>
          <cell r="AR67">
            <v>36981</v>
          </cell>
          <cell r="AS67">
            <v>12</v>
          </cell>
          <cell r="AT67">
            <v>0.65059999999999996</v>
          </cell>
          <cell r="AV67">
            <v>615524</v>
          </cell>
          <cell r="AW67">
            <v>1.18</v>
          </cell>
          <cell r="AX67">
            <v>3</v>
          </cell>
          <cell r="AY67">
            <v>3</v>
          </cell>
          <cell r="AZ67" t="str">
            <v>Cross Collateralized and Candlewood guaranty. Concur with 3 risk rating.</v>
          </cell>
          <cell r="BA67">
            <v>0</v>
          </cell>
          <cell r="BB67" t="str">
            <v>NAP</v>
          </cell>
          <cell r="BC67">
            <v>3</v>
          </cell>
          <cell r="BD67" t="str">
            <v>Cross Collateralized and Candlewood Guaranty.</v>
          </cell>
        </row>
        <row r="68">
          <cell r="B68" t="str">
            <v>17402</v>
          </cell>
          <cell r="C68" t="str">
            <v>Candlewood - Atlanta</v>
          </cell>
          <cell r="D68">
            <v>3</v>
          </cell>
          <cell r="E68">
            <v>5622380</v>
          </cell>
          <cell r="F68" t="str">
            <v>1a</v>
          </cell>
          <cell r="G68" t="str">
            <v>First Mortgages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5622380</v>
          </cell>
          <cell r="O68" t="str">
            <v>GA</v>
          </cell>
          <cell r="P68">
            <v>30096</v>
          </cell>
          <cell r="Q68" t="str">
            <v>Hotel</v>
          </cell>
          <cell r="R68" t="str">
            <v>Extended</v>
          </cell>
          <cell r="S68" t="str">
            <v>Candlewood</v>
          </cell>
          <cell r="T68" t="str">
            <v>Candlewood Hotel Company</v>
          </cell>
          <cell r="U68" t="str">
            <v>NAP</v>
          </cell>
          <cell r="V68">
            <v>3.4000000000000002E-2</v>
          </cell>
          <cell r="W68">
            <v>8.6E-3</v>
          </cell>
          <cell r="X68">
            <v>0.55121374803921575</v>
          </cell>
          <cell r="Y68">
            <v>17.016393442622952</v>
          </cell>
          <cell r="Z68" t="str">
            <v>Floating</v>
          </cell>
          <cell r="AA68" t="str">
            <v>C</v>
          </cell>
          <cell r="AB68" t="str">
            <v>Atlanta  GA</v>
          </cell>
          <cell r="AC68">
            <v>36049</v>
          </cell>
          <cell r="AE68">
            <v>607</v>
          </cell>
          <cell r="AF68">
            <v>3</v>
          </cell>
          <cell r="AG68" t="str">
            <v>UWPF-Yr 3</v>
          </cell>
          <cell r="AH68">
            <v>0.75</v>
          </cell>
          <cell r="AI68">
            <v>2098644</v>
          </cell>
          <cell r="AJ68">
            <v>908590</v>
          </cell>
          <cell r="AK68">
            <v>1.39</v>
          </cell>
          <cell r="AL68">
            <v>36891</v>
          </cell>
          <cell r="AM68">
            <v>12</v>
          </cell>
          <cell r="AN68">
            <v>0.75506136343276897</v>
          </cell>
          <cell r="AP68">
            <v>536672</v>
          </cell>
          <cell r="AQ68">
            <v>0.86050058361752368</v>
          </cell>
          <cell r="AR68">
            <v>36981</v>
          </cell>
          <cell r="AS68">
            <v>12</v>
          </cell>
          <cell r="AT68">
            <v>0.73829999999999996</v>
          </cell>
          <cell r="AV68">
            <v>553126</v>
          </cell>
          <cell r="AW68">
            <v>0.9</v>
          </cell>
          <cell r="AX68">
            <v>3</v>
          </cell>
          <cell r="AY68">
            <v>3</v>
          </cell>
          <cell r="AZ68" t="str">
            <v>Cross Collateralized and Candlewood guaranty. Concur with 3 risk rating.</v>
          </cell>
          <cell r="BA68">
            <v>0</v>
          </cell>
          <cell r="BB68" t="str">
            <v>NAP</v>
          </cell>
          <cell r="BC68">
            <v>3</v>
          </cell>
          <cell r="BD68" t="str">
            <v>Cross Collateralized and Candlewood Guaranty.</v>
          </cell>
        </row>
        <row r="69">
          <cell r="B69" t="str">
            <v>17403</v>
          </cell>
          <cell r="C69" t="str">
            <v>Candlewood - Ann Arbor</v>
          </cell>
          <cell r="D69">
            <v>3</v>
          </cell>
          <cell r="E69">
            <v>1746765</v>
          </cell>
          <cell r="F69" t="str">
            <v>3m</v>
          </cell>
          <cell r="G69" t="str">
            <v>Subordinate Loan Participations from Floating Rate Securitizations</v>
          </cell>
          <cell r="H69">
            <v>3606960</v>
          </cell>
          <cell r="I69" t="str">
            <v>21h</v>
          </cell>
          <cell r="J69" t="str">
            <v>Other</v>
          </cell>
          <cell r="K69">
            <v>0</v>
          </cell>
          <cell r="L69">
            <v>0</v>
          </cell>
          <cell r="M69">
            <v>0</v>
          </cell>
          <cell r="N69">
            <v>5353725</v>
          </cell>
          <cell r="O69" t="str">
            <v>MI</v>
          </cell>
          <cell r="P69">
            <v>48103</v>
          </cell>
          <cell r="Q69" t="str">
            <v>Hotel</v>
          </cell>
          <cell r="R69" t="str">
            <v>Extended</v>
          </cell>
          <cell r="S69" t="str">
            <v>Candlewood</v>
          </cell>
          <cell r="T69" t="str">
            <v>Candlewood Hotel Company</v>
          </cell>
          <cell r="U69" t="str">
            <v>NAP</v>
          </cell>
          <cell r="V69">
            <v>3.4000000000000002E-2</v>
          </cell>
          <cell r="W69">
            <v>1.6400000000000001E-2</v>
          </cell>
          <cell r="X69">
            <v>0.51478121442307689</v>
          </cell>
          <cell r="Y69">
            <v>15.016393442622951</v>
          </cell>
          <cell r="Z69" t="str">
            <v>Floating</v>
          </cell>
          <cell r="AA69" t="str">
            <v>D</v>
          </cell>
          <cell r="AB69" t="str">
            <v>Ann Arbor  MI</v>
          </cell>
          <cell r="AC69">
            <v>35991</v>
          </cell>
          <cell r="AE69">
            <v>699</v>
          </cell>
          <cell r="AF69">
            <v>3</v>
          </cell>
          <cell r="AG69" t="str">
            <v>UWPF</v>
          </cell>
          <cell r="AH69">
            <v>0.69</v>
          </cell>
          <cell r="AI69">
            <v>2081974</v>
          </cell>
          <cell r="AJ69">
            <v>894432</v>
          </cell>
          <cell r="AK69">
            <v>1.82</v>
          </cell>
          <cell r="AL69">
            <v>36891</v>
          </cell>
          <cell r="AM69">
            <v>12</v>
          </cell>
          <cell r="AN69">
            <v>0.78139836961390308</v>
          </cell>
          <cell r="AP69">
            <v>974322</v>
          </cell>
          <cell r="AQ69">
            <v>1.6376271502450264</v>
          </cell>
          <cell r="AR69">
            <v>36981</v>
          </cell>
          <cell r="AS69">
            <v>12</v>
          </cell>
          <cell r="AT69">
            <v>0.77990000000000004</v>
          </cell>
          <cell r="AV69">
            <v>1007657</v>
          </cell>
          <cell r="AW69">
            <v>1.71</v>
          </cell>
          <cell r="AX69">
            <v>3</v>
          </cell>
          <cell r="AY69">
            <v>3</v>
          </cell>
          <cell r="AZ69" t="str">
            <v>Cross Collateralized and Candlewood guaranty. Concur with 3 risk rating.</v>
          </cell>
          <cell r="BA69" t="str">
            <v>See Column H</v>
          </cell>
          <cell r="BB69" t="str">
            <v>Incl. In Cur DSCR</v>
          </cell>
          <cell r="BC69">
            <v>3</v>
          </cell>
          <cell r="BD69" t="str">
            <v>Cross Collateralized and Candlewood Guaranty.</v>
          </cell>
        </row>
        <row r="70">
          <cell r="B70" t="str">
            <v>17405</v>
          </cell>
          <cell r="C70" t="str">
            <v>Candlewood - Warrenville</v>
          </cell>
          <cell r="D70">
            <v>3</v>
          </cell>
          <cell r="E70">
            <v>6440971</v>
          </cell>
          <cell r="F70" t="str">
            <v>1a</v>
          </cell>
          <cell r="G70" t="str">
            <v>First Mortgages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6440971</v>
          </cell>
          <cell r="O70" t="str">
            <v>IL</v>
          </cell>
          <cell r="P70">
            <v>60555</v>
          </cell>
          <cell r="Q70" t="str">
            <v>Hotel</v>
          </cell>
          <cell r="R70" t="str">
            <v>Extended</v>
          </cell>
          <cell r="S70" t="str">
            <v>Candlewood</v>
          </cell>
          <cell r="T70" t="str">
            <v>Candlewood Hotel Company</v>
          </cell>
          <cell r="U70" t="str">
            <v>NAP</v>
          </cell>
          <cell r="V70">
            <v>3.9E-2</v>
          </cell>
          <cell r="W70">
            <v>1.0999999999999999E-2</v>
          </cell>
          <cell r="X70">
            <v>0.64409713300000004</v>
          </cell>
          <cell r="Y70">
            <v>18.032786885245901</v>
          </cell>
          <cell r="Z70" t="str">
            <v>Floating</v>
          </cell>
          <cell r="AA70" t="str">
            <v>C</v>
          </cell>
          <cell r="AB70" t="str">
            <v>Chicago  IL</v>
          </cell>
          <cell r="AC70">
            <v>36073</v>
          </cell>
          <cell r="AE70">
            <v>119</v>
          </cell>
          <cell r="AF70">
            <v>3</v>
          </cell>
          <cell r="AG70" t="str">
            <v>UWPF-Yr 2</v>
          </cell>
          <cell r="AH70">
            <v>0.75</v>
          </cell>
          <cell r="AJ70">
            <v>1066764</v>
          </cell>
          <cell r="AK70">
            <v>1.8</v>
          </cell>
          <cell r="AL70">
            <v>36891</v>
          </cell>
          <cell r="AM70">
            <v>12</v>
          </cell>
          <cell r="AN70">
            <v>0.70789999999999997</v>
          </cell>
          <cell r="AP70">
            <v>730749</v>
          </cell>
          <cell r="AQ70">
            <v>1.1299999999999999</v>
          </cell>
          <cell r="AR70">
            <v>36981</v>
          </cell>
          <cell r="AS70">
            <v>12</v>
          </cell>
          <cell r="AT70">
            <v>0.75480000000000003</v>
          </cell>
          <cell r="AV70">
            <v>857728</v>
          </cell>
          <cell r="AW70">
            <v>1.26</v>
          </cell>
          <cell r="AX70" t="str">
            <v>NAP</v>
          </cell>
          <cell r="AY70" t="str">
            <v>NAP</v>
          </cell>
          <cell r="AZ70" t="str">
            <v>NAP</v>
          </cell>
          <cell r="BA70">
            <v>0</v>
          </cell>
          <cell r="BB70" t="str">
            <v>NAP</v>
          </cell>
          <cell r="BC70">
            <v>3</v>
          </cell>
          <cell r="BD70" t="str">
            <v>Cross Collateralized and Candlewood Guaranty.</v>
          </cell>
        </row>
        <row r="71">
          <cell r="B71" t="str">
            <v>17406</v>
          </cell>
          <cell r="C71" t="str">
            <v>Candlewood - Hoffman Estates</v>
          </cell>
          <cell r="D71">
            <v>3</v>
          </cell>
          <cell r="E71">
            <v>6341351</v>
          </cell>
          <cell r="F71" t="str">
            <v>1a</v>
          </cell>
          <cell r="G71" t="str">
            <v>First Mortgages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6341351</v>
          </cell>
          <cell r="O71" t="str">
            <v>IL</v>
          </cell>
          <cell r="P71">
            <v>60195</v>
          </cell>
          <cell r="Q71" t="str">
            <v>Hotel</v>
          </cell>
          <cell r="R71" t="str">
            <v>Extended</v>
          </cell>
          <cell r="S71" t="str">
            <v>Candlewood</v>
          </cell>
          <cell r="T71" t="str">
            <v>Candlewood Hotel Company</v>
          </cell>
          <cell r="U71" t="str">
            <v>NAP</v>
          </cell>
          <cell r="V71">
            <v>3.7499999999999999E-2</v>
          </cell>
          <cell r="W71">
            <v>9.4999999999999998E-3</v>
          </cell>
          <cell r="X71">
            <v>0.60974531249999997</v>
          </cell>
          <cell r="Y71">
            <v>18.032786885245901</v>
          </cell>
          <cell r="Z71" t="str">
            <v>Floating</v>
          </cell>
          <cell r="AA71" t="str">
            <v>C</v>
          </cell>
          <cell r="AB71" t="str">
            <v>Chicago  IL</v>
          </cell>
          <cell r="AC71">
            <v>36098</v>
          </cell>
          <cell r="AE71">
            <v>150</v>
          </cell>
          <cell r="AF71">
            <v>3</v>
          </cell>
          <cell r="AG71" t="str">
            <v>UWPF-Yr 2</v>
          </cell>
          <cell r="AH71">
            <v>0.75</v>
          </cell>
          <cell r="AJ71">
            <v>991992</v>
          </cell>
          <cell r="AK71">
            <v>1.4</v>
          </cell>
          <cell r="AL71">
            <v>36891</v>
          </cell>
          <cell r="AM71">
            <v>12</v>
          </cell>
          <cell r="AN71">
            <v>0.70167069784108216</v>
          </cell>
          <cell r="AP71">
            <v>618271</v>
          </cell>
          <cell r="AQ71">
            <v>0.94724406925874993</v>
          </cell>
          <cell r="AR71">
            <v>36981</v>
          </cell>
          <cell r="AS71">
            <v>12</v>
          </cell>
          <cell r="AT71">
            <v>0.68010000000000004</v>
          </cell>
          <cell r="AV71">
            <v>557223</v>
          </cell>
          <cell r="AW71">
            <v>0.84</v>
          </cell>
          <cell r="AX71" t="str">
            <v>NAP</v>
          </cell>
          <cell r="AY71">
            <v>3</v>
          </cell>
          <cell r="AZ71" t="str">
            <v>Cross Collateralized and Candlewood guaranty. Concur with 3 risk rating.</v>
          </cell>
          <cell r="BA71">
            <v>0</v>
          </cell>
          <cell r="BB71" t="str">
            <v>NAP</v>
          </cell>
          <cell r="BC71">
            <v>3</v>
          </cell>
          <cell r="BD71" t="str">
            <v>Cross Collateralized and Candlewood Guaranty.</v>
          </cell>
        </row>
        <row r="72">
          <cell r="B72" t="str">
            <v>17415</v>
          </cell>
          <cell r="C72" t="str">
            <v>Hilton Garden Inn Chicago</v>
          </cell>
          <cell r="D72">
            <v>3</v>
          </cell>
          <cell r="E72">
            <v>33217742</v>
          </cell>
          <cell r="F72" t="str">
            <v>1a</v>
          </cell>
          <cell r="G72" t="str">
            <v>First Mortgages</v>
          </cell>
          <cell r="H72">
            <v>0</v>
          </cell>
          <cell r="I72">
            <v>0</v>
          </cell>
          <cell r="J72">
            <v>0</v>
          </cell>
          <cell r="K72">
            <v>650000</v>
          </cell>
          <cell r="L72">
            <v>31</v>
          </cell>
          <cell r="M72" t="str">
            <v>Future Advances (closed loans)</v>
          </cell>
          <cell r="N72">
            <v>33867742</v>
          </cell>
          <cell r="O72" t="str">
            <v>IL</v>
          </cell>
          <cell r="P72">
            <v>60602</v>
          </cell>
          <cell r="Q72" t="str">
            <v>Hotel</v>
          </cell>
          <cell r="R72" t="str">
            <v>Upscale</v>
          </cell>
          <cell r="S72" t="str">
            <v>Hilton Garden Inn</v>
          </cell>
          <cell r="T72" t="str">
            <v>Hardin/Interstate</v>
          </cell>
          <cell r="U72" t="str">
            <v>NAP</v>
          </cell>
          <cell r="V72">
            <v>2.5000000000000001E-2</v>
          </cell>
          <cell r="W72">
            <v>1.6500000000000001E-2</v>
          </cell>
          <cell r="X72">
            <v>0.63392637595419854</v>
          </cell>
          <cell r="Y72">
            <v>26.983606557377048</v>
          </cell>
          <cell r="Z72" t="str">
            <v>Floating</v>
          </cell>
          <cell r="AA72" t="str">
            <v>C</v>
          </cell>
          <cell r="AB72" t="str">
            <v>Chicago  IL</v>
          </cell>
          <cell r="AC72">
            <v>35983</v>
          </cell>
          <cell r="AE72">
            <v>29</v>
          </cell>
          <cell r="AF72">
            <v>3</v>
          </cell>
          <cell r="AG72" t="str">
            <v>UWPF-Yr 3</v>
          </cell>
          <cell r="AH72">
            <v>0.76</v>
          </cell>
          <cell r="AJ72">
            <v>4781600</v>
          </cell>
          <cell r="AK72">
            <v>1.41</v>
          </cell>
          <cell r="AL72">
            <v>36891</v>
          </cell>
          <cell r="AM72">
            <v>12</v>
          </cell>
          <cell r="AN72">
            <v>0.72809999999999997</v>
          </cell>
          <cell r="AP72">
            <v>4599424</v>
          </cell>
          <cell r="AQ72">
            <v>1.62</v>
          </cell>
          <cell r="AR72">
            <v>36981</v>
          </cell>
          <cell r="AS72">
            <v>12</v>
          </cell>
          <cell r="AT72">
            <v>0.7782</v>
          </cell>
          <cell r="AV72">
            <v>5026933</v>
          </cell>
          <cell r="AW72">
            <v>1.66</v>
          </cell>
          <cell r="AX72" t="str">
            <v>NAP</v>
          </cell>
          <cell r="AY72" t="str">
            <v>NAP</v>
          </cell>
          <cell r="AZ72" t="str">
            <v>NAP</v>
          </cell>
          <cell r="BA72">
            <v>0</v>
          </cell>
          <cell r="BB72" t="str">
            <v>NAP</v>
          </cell>
          <cell r="BC72">
            <v>2</v>
          </cell>
          <cell r="BD72" t="str">
            <v>DSCR</v>
          </cell>
        </row>
        <row r="73">
          <cell r="B73" t="str">
            <v>17471</v>
          </cell>
          <cell r="C73" t="str">
            <v>El Encanto</v>
          </cell>
          <cell r="D73">
            <v>3</v>
          </cell>
          <cell r="E73">
            <v>0</v>
          </cell>
          <cell r="F73">
            <v>0</v>
          </cell>
          <cell r="G73">
            <v>0</v>
          </cell>
          <cell r="H73">
            <v>8780143</v>
          </cell>
          <cell r="I73" t="str">
            <v>20a</v>
          </cell>
          <cell r="J73" t="str">
            <v>GNW</v>
          </cell>
          <cell r="K73">
            <v>0</v>
          </cell>
          <cell r="L73">
            <v>0</v>
          </cell>
          <cell r="M73">
            <v>0</v>
          </cell>
          <cell r="N73">
            <v>8780143</v>
          </cell>
          <cell r="O73" t="str">
            <v>CA</v>
          </cell>
          <cell r="P73">
            <v>93103</v>
          </cell>
          <cell r="Q73" t="str">
            <v>Hotel</v>
          </cell>
          <cell r="R73" t="str">
            <v>Upper Upscale</v>
          </cell>
          <cell r="S73" t="str">
            <v>Independent</v>
          </cell>
          <cell r="T73" t="str">
            <v>Eric D. Friden</v>
          </cell>
          <cell r="U73" t="str">
            <v>NAP</v>
          </cell>
          <cell r="V73">
            <v>3.2500000000000001E-2</v>
          </cell>
          <cell r="W73">
            <v>1.67E-2</v>
          </cell>
          <cell r="X73">
            <v>0.47205067688172042</v>
          </cell>
          <cell r="Y73">
            <v>1.0491803278688525</v>
          </cell>
          <cell r="Z73" t="str">
            <v>Floating</v>
          </cell>
          <cell r="AA73" t="str">
            <v>B</v>
          </cell>
          <cell r="AB73" t="str">
            <v>Santa Barbara-Santa Maria-Lompoc  CA</v>
          </cell>
          <cell r="AC73">
            <v>35944</v>
          </cell>
          <cell r="AD73">
            <v>36797</v>
          </cell>
          <cell r="AE73">
            <v>853</v>
          </cell>
          <cell r="AF73">
            <v>3</v>
          </cell>
          <cell r="AG73" t="str">
            <v>UW</v>
          </cell>
          <cell r="AH73">
            <v>0.70399999999999996</v>
          </cell>
          <cell r="AI73">
            <v>5922603</v>
          </cell>
          <cell r="AJ73">
            <v>1090676</v>
          </cell>
          <cell r="AK73">
            <v>1.32</v>
          </cell>
          <cell r="AL73">
            <v>36891</v>
          </cell>
          <cell r="AM73">
            <v>12</v>
          </cell>
          <cell r="AN73">
            <v>0.59860000000000002</v>
          </cell>
          <cell r="AP73">
            <v>1581049</v>
          </cell>
          <cell r="AQ73">
            <v>1.66</v>
          </cell>
          <cell r="AR73">
            <v>36981</v>
          </cell>
          <cell r="AS73">
            <v>12</v>
          </cell>
          <cell r="AT73">
            <v>0.58750000000000002</v>
          </cell>
          <cell r="AV73">
            <v>1432780</v>
          </cell>
          <cell r="AW73">
            <v>1.5</v>
          </cell>
          <cell r="AX73">
            <v>3</v>
          </cell>
          <cell r="AY73">
            <v>3</v>
          </cell>
          <cell r="AZ73" t="str">
            <v>Property is independently operated and only achieved satisfactory performance.  Pending stabilization, concur with current 3 risk rating.</v>
          </cell>
          <cell r="BA73">
            <v>0</v>
          </cell>
          <cell r="BB73" t="str">
            <v>NAP</v>
          </cell>
          <cell r="BC73">
            <v>3</v>
          </cell>
          <cell r="BD73" t="str">
            <v>Loan paid off 6/1/01 upon maturity.</v>
          </cell>
        </row>
        <row r="74">
          <cell r="B74" t="str">
            <v>17484</v>
          </cell>
          <cell r="C74" t="str">
            <v>Sheraton Four Points</v>
          </cell>
          <cell r="D74">
            <v>5</v>
          </cell>
          <cell r="E74">
            <v>5860016</v>
          </cell>
          <cell r="F74" t="str">
            <v>1a</v>
          </cell>
          <cell r="G74" t="str">
            <v>First Mortgages</v>
          </cell>
          <cell r="H74">
            <v>0</v>
          </cell>
          <cell r="I74">
            <v>0</v>
          </cell>
          <cell r="J74">
            <v>0</v>
          </cell>
          <cell r="K74">
            <v>36369</v>
          </cell>
          <cell r="L74">
            <v>31</v>
          </cell>
          <cell r="M74" t="str">
            <v>Future Advances (closed loans)</v>
          </cell>
          <cell r="N74">
            <v>5896385</v>
          </cell>
          <cell r="O74" t="str">
            <v>IN</v>
          </cell>
          <cell r="P74">
            <v>46201</v>
          </cell>
          <cell r="Q74" t="str">
            <v>Hotel</v>
          </cell>
          <cell r="R74" t="str">
            <v>Midscale w/ F&amp;B</v>
          </cell>
          <cell r="S74" t="str">
            <v>Four Points</v>
          </cell>
          <cell r="T74" t="str">
            <v>Kinseth Hospitality</v>
          </cell>
          <cell r="U74" t="str">
            <v>NAP</v>
          </cell>
          <cell r="V74">
            <v>3.2500000000000001E-2</v>
          </cell>
          <cell r="W74">
            <v>4.0000000000000002E-4</v>
          </cell>
          <cell r="X74">
            <v>0.47258192822580647</v>
          </cell>
          <cell r="Y74">
            <v>4.0655737704918034</v>
          </cell>
          <cell r="Z74" t="str">
            <v>Floating</v>
          </cell>
          <cell r="AA74" t="str">
            <v>C</v>
          </cell>
          <cell r="AB74" t="str">
            <v>Indianapolis  IN</v>
          </cell>
          <cell r="AC74">
            <v>36035</v>
          </cell>
          <cell r="AE74">
            <v>119</v>
          </cell>
          <cell r="AF74">
            <v>3</v>
          </cell>
          <cell r="AG74" t="str">
            <v>UWPF-Yr 3</v>
          </cell>
          <cell r="AH74">
            <v>0.65</v>
          </cell>
          <cell r="AJ74">
            <v>1032811</v>
          </cell>
          <cell r="AK74">
            <v>1.59</v>
          </cell>
          <cell r="AL74">
            <v>36891</v>
          </cell>
          <cell r="AM74">
            <v>12</v>
          </cell>
          <cell r="AN74">
            <v>0.54310000000000003</v>
          </cell>
          <cell r="AP74">
            <v>23049</v>
          </cell>
          <cell r="AQ74">
            <v>0.04</v>
          </cell>
          <cell r="AR74">
            <v>37011</v>
          </cell>
          <cell r="AS74">
            <v>12</v>
          </cell>
          <cell r="AT74">
            <v>0.50700000000000001</v>
          </cell>
          <cell r="AV74">
            <v>-124889</v>
          </cell>
          <cell r="AW74">
            <v>-0.2</v>
          </cell>
          <cell r="AX74" t="str">
            <v>NAP</v>
          </cell>
          <cell r="AY74">
            <v>5</v>
          </cell>
          <cell r="AZ74" t="str">
            <v>Concur, see Watch List for additional comments.</v>
          </cell>
          <cell r="BA74">
            <v>0</v>
          </cell>
          <cell r="BB74" t="str">
            <v>NAP</v>
          </cell>
          <cell r="BC74">
            <v>6</v>
          </cell>
          <cell r="BD74" t="str">
            <v>DSCR.  See Watch List for additional comments.</v>
          </cell>
        </row>
        <row r="75">
          <cell r="B75" t="str">
            <v>17515</v>
          </cell>
          <cell r="C75" t="str">
            <v>Candlewood - LBJ</v>
          </cell>
          <cell r="D75">
            <v>3</v>
          </cell>
          <cell r="E75">
            <v>4822577</v>
          </cell>
          <cell r="F75" t="str">
            <v>1a</v>
          </cell>
          <cell r="G75" t="str">
            <v>First Mortgages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4822577</v>
          </cell>
          <cell r="O75" t="str">
            <v>TX</v>
          </cell>
          <cell r="P75">
            <v>75240</v>
          </cell>
          <cell r="Q75" t="str">
            <v>Hotel</v>
          </cell>
          <cell r="R75" t="str">
            <v>Extended</v>
          </cell>
          <cell r="S75" t="str">
            <v>Candlewood</v>
          </cell>
          <cell r="T75" t="str">
            <v>Candlewood Hotel Company</v>
          </cell>
          <cell r="U75" t="str">
            <v>NAP</v>
          </cell>
          <cell r="V75">
            <v>3.4000000000000002E-2</v>
          </cell>
          <cell r="W75">
            <v>1.21E-2</v>
          </cell>
          <cell r="X75">
            <v>0.64301027600000005</v>
          </cell>
          <cell r="Y75">
            <v>17.016393442622952</v>
          </cell>
          <cell r="Z75" t="str">
            <v>Floating</v>
          </cell>
          <cell r="AA75" t="str">
            <v>C</v>
          </cell>
          <cell r="AB75" t="str">
            <v>Dallas  TX</v>
          </cell>
          <cell r="AC75">
            <v>36055</v>
          </cell>
          <cell r="AE75">
            <v>516</v>
          </cell>
          <cell r="AF75">
            <v>3</v>
          </cell>
          <cell r="AG75" t="str">
            <v>UWPF-Yr 2</v>
          </cell>
          <cell r="AH75">
            <v>0.68</v>
          </cell>
          <cell r="AI75">
            <v>2078077</v>
          </cell>
          <cell r="AJ75">
            <v>866803</v>
          </cell>
          <cell r="AK75">
            <v>1.62</v>
          </cell>
          <cell r="AL75">
            <v>36891</v>
          </cell>
          <cell r="AM75">
            <v>12</v>
          </cell>
          <cell r="AN75">
            <v>0.64361229566453448</v>
          </cell>
          <cell r="AP75">
            <v>642677</v>
          </cell>
          <cell r="AQ75">
            <v>1.2096235076044208</v>
          </cell>
          <cell r="AR75">
            <v>36981</v>
          </cell>
          <cell r="AS75">
            <v>12</v>
          </cell>
          <cell r="AT75">
            <v>0.65</v>
          </cell>
          <cell r="AV75">
            <v>546235</v>
          </cell>
          <cell r="AW75">
            <v>1.04</v>
          </cell>
          <cell r="AX75">
            <v>3</v>
          </cell>
          <cell r="AY75">
            <v>3</v>
          </cell>
          <cell r="AZ75" t="str">
            <v>Concur, based on DSCR guidelines</v>
          </cell>
          <cell r="BA75">
            <v>0</v>
          </cell>
          <cell r="BB75" t="str">
            <v>NAP</v>
          </cell>
          <cell r="BC75">
            <v>3</v>
          </cell>
          <cell r="BD75" t="str">
            <v>Cross Collateralized and Candlewood Guaranty.</v>
          </cell>
        </row>
        <row r="76">
          <cell r="B76" t="str">
            <v>17626</v>
          </cell>
          <cell r="C76" t="str">
            <v>Residence Inn - Charlotte</v>
          </cell>
          <cell r="D76" t="str">
            <v>NAP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13325000</v>
          </cell>
          <cell r="L76">
            <v>32</v>
          </cell>
          <cell r="M76" t="str">
            <v>Forward Loan Commitments</v>
          </cell>
          <cell r="N76">
            <v>13325000</v>
          </cell>
          <cell r="O76" t="str">
            <v>NC</v>
          </cell>
          <cell r="P76">
            <v>28202</v>
          </cell>
          <cell r="Q76" t="str">
            <v>Hotel</v>
          </cell>
          <cell r="R76" t="str">
            <v>Extended</v>
          </cell>
          <cell r="S76" t="str">
            <v>Residence Inn</v>
          </cell>
          <cell r="T76" t="str">
            <v>R. Doyle Parrish &amp; J. David Beam</v>
          </cell>
          <cell r="U76" t="str">
            <v>NAP</v>
          </cell>
          <cell r="V76">
            <v>3.2500000000000001E-2</v>
          </cell>
          <cell r="W76" t="str">
            <v>NAP</v>
          </cell>
          <cell r="X76">
            <v>0.57399999999999995</v>
          </cell>
          <cell r="Y76" t="str">
            <v>NAP</v>
          </cell>
          <cell r="Z76" t="str">
            <v>Floating</v>
          </cell>
          <cell r="AA76" t="str">
            <v>D</v>
          </cell>
          <cell r="AB76" t="str">
            <v>Charlotte-Gastonia-Rock Hill  NC-SC</v>
          </cell>
          <cell r="AC76">
            <v>37035</v>
          </cell>
          <cell r="AF76">
            <v>3</v>
          </cell>
          <cell r="AG76" t="str">
            <v>UWPF-Yr 3</v>
          </cell>
          <cell r="AH76">
            <v>0.77</v>
          </cell>
          <cell r="AJ76">
            <v>2507971</v>
          </cell>
          <cell r="AK76">
            <v>1.73</v>
          </cell>
          <cell r="AL76" t="str">
            <v>N/A - Property not opened.</v>
          </cell>
          <cell r="AP76" t="str">
            <v>n/a</v>
          </cell>
          <cell r="AQ76" t="str">
            <v>n/a</v>
          </cell>
          <cell r="AR76" t="str">
            <v>04/31/01</v>
          </cell>
          <cell r="AS76">
            <v>2</v>
          </cell>
          <cell r="AT76">
            <v>0.3916</v>
          </cell>
          <cell r="AV76">
            <v>18336</v>
          </cell>
          <cell r="AW76">
            <v>0.08</v>
          </cell>
          <cell r="AX76" t="str">
            <v>NAP</v>
          </cell>
          <cell r="AY76" t="str">
            <v>NAP</v>
          </cell>
          <cell r="AZ76" t="str">
            <v>NAP</v>
          </cell>
          <cell r="BA76">
            <v>0</v>
          </cell>
          <cell r="BB76" t="str">
            <v>NAP</v>
          </cell>
          <cell r="BC76" t="str">
            <v>NAP</v>
          </cell>
          <cell r="BD76" t="str">
            <v>Forward Commitment Loan funded after 4/30/01.  Property opened 2/01.</v>
          </cell>
        </row>
        <row r="77">
          <cell r="B77" t="str">
            <v>17627</v>
          </cell>
          <cell r="C77" t="str">
            <v>TownePlace Suites - Columbia</v>
          </cell>
          <cell r="D77">
            <v>4</v>
          </cell>
          <cell r="E77">
            <v>4390496</v>
          </cell>
          <cell r="F77" t="str">
            <v>1a</v>
          </cell>
          <cell r="G77" t="str">
            <v>First Mortgages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4390496</v>
          </cell>
          <cell r="O77" t="str">
            <v>SC</v>
          </cell>
          <cell r="P77">
            <v>29212</v>
          </cell>
          <cell r="Q77" t="str">
            <v>Hotel</v>
          </cell>
          <cell r="R77" t="str">
            <v>Extended</v>
          </cell>
          <cell r="S77" t="str">
            <v>TownePlace</v>
          </cell>
          <cell r="T77" t="str">
            <v>Donnell Thompson</v>
          </cell>
          <cell r="U77" t="str">
            <v>NAP</v>
          </cell>
          <cell r="V77">
            <v>2.5000000000000001E-2</v>
          </cell>
          <cell r="W77">
            <v>7.6E-3</v>
          </cell>
          <cell r="X77">
            <v>0.77026242105263154</v>
          </cell>
          <cell r="Y77">
            <v>33.967213114754095</v>
          </cell>
          <cell r="Z77" t="str">
            <v>Floating</v>
          </cell>
          <cell r="AA77" t="str">
            <v>D</v>
          </cell>
          <cell r="AB77" t="str">
            <v>Columbia  SC</v>
          </cell>
          <cell r="AC77">
            <v>36564</v>
          </cell>
          <cell r="AE77">
            <v>447</v>
          </cell>
          <cell r="AF77">
            <v>3</v>
          </cell>
          <cell r="AG77" t="str">
            <v>UWPF Yr 1</v>
          </cell>
          <cell r="AH77">
            <v>0.72</v>
          </cell>
          <cell r="AI77">
            <v>1256574</v>
          </cell>
          <cell r="AJ77">
            <v>585935</v>
          </cell>
          <cell r="AK77">
            <v>1.45</v>
          </cell>
          <cell r="AL77">
            <v>36892</v>
          </cell>
          <cell r="AM77">
            <v>12</v>
          </cell>
          <cell r="AN77">
            <v>0.62693606557377046</v>
          </cell>
          <cell r="AP77">
            <v>295646</v>
          </cell>
          <cell r="AQ77">
            <v>0.75864940715361073</v>
          </cell>
          <cell r="AR77">
            <v>37011</v>
          </cell>
          <cell r="AS77">
            <v>12</v>
          </cell>
          <cell r="AT77">
            <v>0.66290000000000004</v>
          </cell>
          <cell r="AV77">
            <v>353752</v>
          </cell>
          <cell r="AW77">
            <v>0.88</v>
          </cell>
          <cell r="AX77">
            <v>4</v>
          </cell>
          <cell r="AY77">
            <v>4</v>
          </cell>
          <cell r="AZ77" t="str">
            <v xml:space="preserve">Opened 11/99 with amortization commencing 4/01. Four other hotels opened at the same time as the subject. Property continues to struggle to reach projected occupancy levels. </v>
          </cell>
          <cell r="BA77">
            <v>0</v>
          </cell>
          <cell r="BB77" t="str">
            <v>NAP</v>
          </cell>
          <cell r="BC77">
            <v>4</v>
          </cell>
          <cell r="BD77" t="str">
            <v xml:space="preserve">Opened 11/99 with amortization commencing 4/01. Four other hotels opened at the same time as the subject. Property continues to struggle to reach projected occupancy levels. </v>
          </cell>
        </row>
        <row r="78">
          <cell r="B78" t="str">
            <v>17643</v>
          </cell>
          <cell r="C78" t="str">
            <v>Marriott Suites Las Vegas</v>
          </cell>
          <cell r="D78">
            <v>3</v>
          </cell>
          <cell r="E78">
            <v>448946</v>
          </cell>
          <cell r="F78">
            <v>4</v>
          </cell>
          <cell r="G78" t="str">
            <v>B-Pieces of Securitization Held in Position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448946</v>
          </cell>
          <cell r="O78" t="str">
            <v>NV</v>
          </cell>
          <cell r="P78">
            <v>89109</v>
          </cell>
          <cell r="Q78" t="str">
            <v>Hotel</v>
          </cell>
          <cell r="R78" t="str">
            <v>Upscale</v>
          </cell>
          <cell r="S78" t="str">
            <v>Marriott Suites</v>
          </cell>
          <cell r="T78" t="str">
            <v>Western International</v>
          </cell>
          <cell r="U78">
            <v>0</v>
          </cell>
          <cell r="V78">
            <v>0.05</v>
          </cell>
          <cell r="W78">
            <v>1.6299999999999999E-2</v>
          </cell>
          <cell r="X78">
            <v>0.54437636808905376</v>
          </cell>
          <cell r="Y78">
            <v>12</v>
          </cell>
          <cell r="Z78" t="str">
            <v>Floating</v>
          </cell>
          <cell r="AA78" t="str">
            <v>A</v>
          </cell>
          <cell r="AB78" t="str">
            <v>Las Vegas  NV-AZ</v>
          </cell>
          <cell r="AC78">
            <v>35905</v>
          </cell>
          <cell r="AE78">
            <v>1106</v>
          </cell>
          <cell r="AF78">
            <v>3</v>
          </cell>
          <cell r="AL78">
            <v>36892</v>
          </cell>
          <cell r="AM78">
            <v>12</v>
          </cell>
          <cell r="AN78">
            <v>0.81599999999999995</v>
          </cell>
          <cell r="AP78">
            <v>5027143</v>
          </cell>
          <cell r="AQ78">
            <v>1.61</v>
          </cell>
          <cell r="AR78">
            <v>36973</v>
          </cell>
          <cell r="AS78">
            <v>12</v>
          </cell>
          <cell r="AT78">
            <v>0.80900000000000005</v>
          </cell>
          <cell r="AV78">
            <v>5079686</v>
          </cell>
          <cell r="AW78">
            <v>1.59</v>
          </cell>
          <cell r="AX78" t="str">
            <v>NAV</v>
          </cell>
          <cell r="AY78">
            <v>3</v>
          </cell>
          <cell r="AZ78" t="str">
            <v>Residual piece of note securitized 3Q99. Risk rating based on DSCR performance.  (also see loan #17392)</v>
          </cell>
          <cell r="BA78">
            <v>5458243.5</v>
          </cell>
          <cell r="BB78" t="str">
            <v>Incl. In Cur DSCR</v>
          </cell>
          <cell r="BC78">
            <v>3</v>
          </cell>
          <cell r="BD78" t="str">
            <v>Residual piece of note securitized 3Q99. Risk rating based on DSCR performance.  (also see loan #17392)</v>
          </cell>
        </row>
        <row r="79">
          <cell r="B79" t="str">
            <v>17647</v>
          </cell>
          <cell r="C79" t="str">
            <v>Renaissance Hotel - Bedford</v>
          </cell>
          <cell r="D79">
            <v>3</v>
          </cell>
          <cell r="E79">
            <v>1176982</v>
          </cell>
          <cell r="F79">
            <v>4</v>
          </cell>
          <cell r="G79" t="str">
            <v>B-Pieces of Securitization Held in Position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1176982</v>
          </cell>
          <cell r="O79" t="str">
            <v>MA</v>
          </cell>
          <cell r="P79">
            <v>1730</v>
          </cell>
          <cell r="Q79" t="str">
            <v>Hotel</v>
          </cell>
          <cell r="R79" t="str">
            <v>Upper Upscale</v>
          </cell>
          <cell r="S79" t="str">
            <v>Renaissance</v>
          </cell>
          <cell r="T79" t="str">
            <v>CTF Hotels &amp; Resorts</v>
          </cell>
          <cell r="U79">
            <v>0</v>
          </cell>
          <cell r="V79">
            <v>2.9000000000000001E-2</v>
          </cell>
          <cell r="W79">
            <v>3.1600000000000003E-2</v>
          </cell>
          <cell r="X79">
            <v>0.37864554841075793</v>
          </cell>
          <cell r="Y79">
            <v>17.016393442622952</v>
          </cell>
          <cell r="Z79" t="str">
            <v>Floating</v>
          </cell>
          <cell r="AA79" t="str">
            <v>A</v>
          </cell>
          <cell r="AB79" t="str">
            <v>Boston  MA-NH</v>
          </cell>
          <cell r="AC79">
            <v>36048</v>
          </cell>
          <cell r="AE79">
            <v>963</v>
          </cell>
          <cell r="AF79">
            <v>3</v>
          </cell>
          <cell r="AG79" t="str">
            <v>UW</v>
          </cell>
          <cell r="AH79">
            <v>0.68300000000000005</v>
          </cell>
          <cell r="AJ79">
            <v>2330000</v>
          </cell>
          <cell r="AK79">
            <v>1.39</v>
          </cell>
          <cell r="AL79">
            <v>36892</v>
          </cell>
          <cell r="AM79">
            <v>12</v>
          </cell>
          <cell r="AN79">
            <v>0.74428300572666772</v>
          </cell>
          <cell r="AP79">
            <v>5218884</v>
          </cell>
          <cell r="AQ79">
            <v>3.1588128807659119</v>
          </cell>
          <cell r="AR79">
            <v>36973</v>
          </cell>
          <cell r="AS79">
            <v>12</v>
          </cell>
          <cell r="AT79">
            <v>0.71179999999999999</v>
          </cell>
          <cell r="AV79">
            <v>4955854</v>
          </cell>
          <cell r="AW79">
            <v>3.01</v>
          </cell>
          <cell r="AX79">
            <v>3</v>
          </cell>
          <cell r="AY79">
            <v>3</v>
          </cell>
          <cell r="AZ79" t="str">
            <v>B-piece portion of loan securitized 3Q99. Risk rating based on DSCR performance.</v>
          </cell>
          <cell r="BA79">
            <v>14309621.109999999</v>
          </cell>
          <cell r="BB79" t="str">
            <v>Incl. In Cur DSCR</v>
          </cell>
          <cell r="BC79">
            <v>2</v>
          </cell>
          <cell r="BD79" t="str">
            <v>B-piece portion of loan securitized 3Q99. Risk rating based on DSCR performance.</v>
          </cell>
        </row>
        <row r="80">
          <cell r="B80" t="str">
            <v>17660</v>
          </cell>
          <cell r="C80" t="str">
            <v>Residence Inn - P St.</v>
          </cell>
          <cell r="D80">
            <v>2</v>
          </cell>
          <cell r="E80">
            <v>0</v>
          </cell>
          <cell r="F80">
            <v>0</v>
          </cell>
          <cell r="G80">
            <v>0</v>
          </cell>
          <cell r="H80">
            <v>12121484</v>
          </cell>
          <cell r="I80" t="str">
            <v>20a</v>
          </cell>
          <cell r="J80" t="str">
            <v>GNW</v>
          </cell>
          <cell r="K80">
            <v>0</v>
          </cell>
          <cell r="L80">
            <v>0</v>
          </cell>
          <cell r="M80">
            <v>0</v>
          </cell>
          <cell r="N80">
            <v>12121484</v>
          </cell>
          <cell r="O80" t="str">
            <v>DC</v>
          </cell>
          <cell r="P80">
            <v>20037</v>
          </cell>
          <cell r="Q80" t="str">
            <v>Hotel</v>
          </cell>
          <cell r="R80" t="str">
            <v>Extended</v>
          </cell>
          <cell r="S80" t="str">
            <v>Residence Inn</v>
          </cell>
          <cell r="T80" t="str">
            <v>The Donohoe Companies</v>
          </cell>
          <cell r="U80" t="str">
            <v>NAP</v>
          </cell>
          <cell r="V80">
            <v>2.75E-2</v>
          </cell>
          <cell r="W80">
            <v>1.7100000000000001E-2</v>
          </cell>
          <cell r="X80">
            <v>0.60911978592964822</v>
          </cell>
          <cell r="Y80">
            <v>28</v>
          </cell>
          <cell r="Z80" t="str">
            <v>Floating</v>
          </cell>
          <cell r="AA80" t="str">
            <v>C</v>
          </cell>
          <cell r="AB80" t="str">
            <v>Washington  DC-MD-VA-WV</v>
          </cell>
          <cell r="AC80">
            <v>36014</v>
          </cell>
          <cell r="AD80">
            <v>36797</v>
          </cell>
          <cell r="AE80">
            <v>27</v>
          </cell>
          <cell r="AF80">
            <v>3</v>
          </cell>
          <cell r="AG80" t="str">
            <v>UWPF-Yr 1</v>
          </cell>
          <cell r="AH80">
            <v>0.72</v>
          </cell>
          <cell r="AI80">
            <v>3580113</v>
          </cell>
          <cell r="AJ80">
            <v>2270434</v>
          </cell>
          <cell r="AK80">
            <v>1.95</v>
          </cell>
          <cell r="AL80">
            <v>36891</v>
          </cell>
          <cell r="AM80">
            <v>12</v>
          </cell>
          <cell r="AN80">
            <v>0.76119999999999999</v>
          </cell>
          <cell r="AP80">
            <v>1747003</v>
          </cell>
          <cell r="AQ80">
            <v>1.58</v>
          </cell>
          <cell r="AR80">
            <v>36981</v>
          </cell>
          <cell r="AS80">
            <v>12</v>
          </cell>
          <cell r="AT80">
            <v>0.82720000000000005</v>
          </cell>
          <cell r="AV80">
            <v>2002069</v>
          </cell>
          <cell r="AW80">
            <v>1.68</v>
          </cell>
          <cell r="AX80">
            <v>2</v>
          </cell>
          <cell r="AY80">
            <v>2</v>
          </cell>
          <cell r="AZ80" t="str">
            <v>Concur, based on DSCR guidelines</v>
          </cell>
          <cell r="BA80">
            <v>0</v>
          </cell>
          <cell r="BB80" t="str">
            <v>NAP</v>
          </cell>
          <cell r="BC80">
            <v>2</v>
          </cell>
          <cell r="BD80" t="str">
            <v>Loan anticipated to pay off 6/14/01.</v>
          </cell>
        </row>
        <row r="81">
          <cell r="B81" t="str">
            <v>17661</v>
          </cell>
          <cell r="C81" t="str">
            <v>Residence Inn - Rosslyn</v>
          </cell>
          <cell r="D81">
            <v>3</v>
          </cell>
          <cell r="E81">
            <v>0</v>
          </cell>
          <cell r="F81">
            <v>0</v>
          </cell>
          <cell r="G81">
            <v>0</v>
          </cell>
          <cell r="H81">
            <v>18239242</v>
          </cell>
          <cell r="I81" t="str">
            <v>20a</v>
          </cell>
          <cell r="J81" t="str">
            <v>GNW</v>
          </cell>
          <cell r="K81">
            <v>0</v>
          </cell>
          <cell r="L81">
            <v>0</v>
          </cell>
          <cell r="M81">
            <v>0</v>
          </cell>
          <cell r="N81">
            <v>18239242</v>
          </cell>
          <cell r="O81" t="str">
            <v>VA</v>
          </cell>
          <cell r="P81">
            <v>22209</v>
          </cell>
          <cell r="Q81" t="str">
            <v>Hotel</v>
          </cell>
          <cell r="R81" t="str">
            <v>Extended</v>
          </cell>
          <cell r="S81" t="str">
            <v>Residence Inn</v>
          </cell>
          <cell r="T81" t="str">
            <v>The Donohoe Companies</v>
          </cell>
          <cell r="U81" t="str">
            <v>NAP</v>
          </cell>
          <cell r="V81">
            <v>2.75E-2</v>
          </cell>
          <cell r="W81">
            <v>1.9800000000000002E-2</v>
          </cell>
          <cell r="X81">
            <v>0.59997507401315786</v>
          </cell>
          <cell r="Y81">
            <v>26.983606557377048</v>
          </cell>
          <cell r="Z81" t="str">
            <v>Floating</v>
          </cell>
          <cell r="AA81" t="str">
            <v>B</v>
          </cell>
          <cell r="AB81" t="str">
            <v>Washington  DC-MD-VA-WV</v>
          </cell>
          <cell r="AC81">
            <v>35993</v>
          </cell>
          <cell r="AD81">
            <v>36977</v>
          </cell>
          <cell r="AE81">
            <v>360</v>
          </cell>
          <cell r="AF81">
            <v>3</v>
          </cell>
          <cell r="AG81" t="str">
            <v>UWPF-Yr 1</v>
          </cell>
          <cell r="AH81">
            <v>0.71</v>
          </cell>
          <cell r="AI81">
            <v>5351000</v>
          </cell>
          <cell r="AJ81">
            <v>2294000</v>
          </cell>
          <cell r="AK81">
            <v>1.22</v>
          </cell>
          <cell r="AL81">
            <v>36891</v>
          </cell>
          <cell r="AM81">
            <v>12</v>
          </cell>
          <cell r="AN81">
            <v>0.81340000000000001</v>
          </cell>
          <cell r="AP81">
            <v>3386665</v>
          </cell>
          <cell r="AQ81">
            <v>2.02</v>
          </cell>
          <cell r="AR81">
            <v>36981</v>
          </cell>
          <cell r="AS81">
            <v>12</v>
          </cell>
          <cell r="AT81">
            <v>0.85650000000000004</v>
          </cell>
          <cell r="AV81">
            <v>3701900</v>
          </cell>
          <cell r="AW81">
            <v>2.04</v>
          </cell>
          <cell r="AX81">
            <v>3</v>
          </cell>
          <cell r="AY81">
            <v>3</v>
          </cell>
          <cell r="AZ81" t="str">
            <v>Interest only for the first 24 months.  Although subject opened 10/99 and DSCR of 1.98x (based on interst only) and occupancy of 80% for the period ending 11/00 (T-121) exceed UWPF of 1.22x and 71%, loan has not completed a full 12 mos operations.  Concur</v>
          </cell>
          <cell r="BA81">
            <v>0</v>
          </cell>
          <cell r="BB81" t="str">
            <v>NAP</v>
          </cell>
          <cell r="BC81">
            <v>2</v>
          </cell>
          <cell r="BD81" t="str">
            <v>Loan anticipated to pay off 6/14/01.</v>
          </cell>
        </row>
        <row r="82">
          <cell r="B82" t="str">
            <v>17756</v>
          </cell>
          <cell r="C82" t="str">
            <v>Courtyard - Pasadena</v>
          </cell>
          <cell r="D82">
            <v>3</v>
          </cell>
          <cell r="E82">
            <v>27387323</v>
          </cell>
          <cell r="F82" t="str">
            <v>1a</v>
          </cell>
          <cell r="G82" t="str">
            <v>First Mortgages</v>
          </cell>
          <cell r="H82">
            <v>0</v>
          </cell>
          <cell r="I82">
            <v>0</v>
          </cell>
          <cell r="J82">
            <v>0</v>
          </cell>
          <cell r="K82">
            <v>677297</v>
          </cell>
          <cell r="L82">
            <v>31</v>
          </cell>
          <cell r="M82" t="str">
            <v>Future Advances (closed loans)</v>
          </cell>
          <cell r="N82">
            <v>28064620</v>
          </cell>
          <cell r="O82" t="str">
            <v>CA</v>
          </cell>
          <cell r="P82">
            <v>91103</v>
          </cell>
          <cell r="Q82" t="str">
            <v>Hotel</v>
          </cell>
          <cell r="R82" t="str">
            <v>Upscale</v>
          </cell>
          <cell r="S82" t="str">
            <v>Courtyard</v>
          </cell>
          <cell r="T82" t="str">
            <v>Accord Interests, LLC</v>
          </cell>
          <cell r="U82" t="str">
            <v>NAP</v>
          </cell>
          <cell r="V82">
            <v>3.2500000000000001E-2</v>
          </cell>
          <cell r="W82">
            <v>1.44E-2</v>
          </cell>
          <cell r="X82">
            <v>0.60457666048565117</v>
          </cell>
          <cell r="Y82">
            <v>28.983606557377048</v>
          </cell>
          <cell r="Z82" t="str">
            <v>Floating</v>
          </cell>
          <cell r="AA82" t="str">
            <v>C</v>
          </cell>
          <cell r="AB82" t="str">
            <v>Los Angeles-Long Beach  CA</v>
          </cell>
          <cell r="AC82">
            <v>36067</v>
          </cell>
          <cell r="AE82">
            <v>29</v>
          </cell>
          <cell r="AF82">
            <v>3</v>
          </cell>
          <cell r="AG82" t="str">
            <v>UWPF-Yr 3</v>
          </cell>
          <cell r="AH82">
            <v>0.78</v>
          </cell>
          <cell r="AJ82">
            <v>4445649</v>
          </cell>
          <cell r="AK82">
            <v>1.46</v>
          </cell>
          <cell r="AL82">
            <v>36892</v>
          </cell>
          <cell r="AM82">
            <v>5.5</v>
          </cell>
          <cell r="AN82">
            <v>0.58360000000000001</v>
          </cell>
          <cell r="AP82">
            <v>1770674</v>
          </cell>
          <cell r="AQ82">
            <v>1.43</v>
          </cell>
          <cell r="AR82">
            <v>36973</v>
          </cell>
          <cell r="AS82">
            <v>8.5</v>
          </cell>
          <cell r="AT82">
            <v>0.62590000000000001</v>
          </cell>
          <cell r="AV82">
            <v>2881878</v>
          </cell>
          <cell r="AW82">
            <v>1.45</v>
          </cell>
          <cell r="AX82" t="str">
            <v>NAP</v>
          </cell>
          <cell r="AY82" t="str">
            <v>NAP</v>
          </cell>
          <cell r="AZ82" t="str">
            <v>NAP</v>
          </cell>
          <cell r="BA82">
            <v>0</v>
          </cell>
          <cell r="BB82" t="str">
            <v>NAP</v>
          </cell>
          <cell r="BC82">
            <v>3</v>
          </cell>
          <cell r="BD82" t="str">
            <v>DSCR</v>
          </cell>
        </row>
        <row r="83">
          <cell r="B83" t="str">
            <v>17847</v>
          </cell>
          <cell r="C83" t="str">
            <v>Candlewood St. Louis</v>
          </cell>
          <cell r="D83">
            <v>3</v>
          </cell>
          <cell r="E83">
            <v>5662177</v>
          </cell>
          <cell r="F83" t="str">
            <v>1a</v>
          </cell>
          <cell r="G83" t="str">
            <v>First Mortgages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5662177</v>
          </cell>
          <cell r="O83" t="str">
            <v>MO</v>
          </cell>
          <cell r="P83">
            <v>63045</v>
          </cell>
          <cell r="Q83" t="str">
            <v>Hotel</v>
          </cell>
          <cell r="R83" t="str">
            <v>Extended</v>
          </cell>
          <cell r="S83" t="str">
            <v>Candlewood</v>
          </cell>
          <cell r="T83" t="str">
            <v>Candlewood Hotel Company</v>
          </cell>
          <cell r="U83" t="str">
            <v>NAP</v>
          </cell>
          <cell r="V83">
            <v>4.2500000000000003E-2</v>
          </cell>
          <cell r="W83">
            <v>9.4999999999999998E-3</v>
          </cell>
          <cell r="X83">
            <v>0.62221727142857142</v>
          </cell>
          <cell r="Y83">
            <v>20.032786885245901</v>
          </cell>
          <cell r="Z83" t="str">
            <v>Floating</v>
          </cell>
          <cell r="AA83" t="str">
            <v>C</v>
          </cell>
          <cell r="AB83" t="str">
            <v>St. Louis  MO-IL</v>
          </cell>
          <cell r="AC83">
            <v>36151</v>
          </cell>
          <cell r="AE83">
            <v>333</v>
          </cell>
          <cell r="AF83">
            <v>3</v>
          </cell>
          <cell r="AG83" t="str">
            <v>UWPF-Yr 2</v>
          </cell>
          <cell r="AH83">
            <v>0.75</v>
          </cell>
          <cell r="AI83">
            <v>2171417</v>
          </cell>
          <cell r="AJ83">
            <v>922003</v>
          </cell>
          <cell r="AK83">
            <v>2.04</v>
          </cell>
          <cell r="AL83">
            <v>36891</v>
          </cell>
          <cell r="AM83">
            <v>12</v>
          </cell>
          <cell r="AN83">
            <v>0.81138582818238825</v>
          </cell>
          <cell r="AP83">
            <v>619415</v>
          </cell>
          <cell r="AQ83">
            <v>0.94642580159344281</v>
          </cell>
          <cell r="AR83">
            <v>36981</v>
          </cell>
          <cell r="AS83">
            <v>12</v>
          </cell>
          <cell r="AT83">
            <v>0.81069999999999998</v>
          </cell>
          <cell r="AV83">
            <v>562202</v>
          </cell>
          <cell r="AW83">
            <v>0.87</v>
          </cell>
          <cell r="AX83">
            <v>3</v>
          </cell>
          <cell r="AY83">
            <v>3</v>
          </cell>
          <cell r="AZ83" t="str">
            <v>Cross Collateralization and Candlewood guaranty. Concur with 3 risk rating.</v>
          </cell>
          <cell r="BA83">
            <v>0</v>
          </cell>
          <cell r="BB83" t="str">
            <v>NAP</v>
          </cell>
          <cell r="BC83">
            <v>3</v>
          </cell>
          <cell r="BD83" t="str">
            <v>Cross Collateralized and Candlewood Guaranty.  Doubletree Guaranty.</v>
          </cell>
        </row>
        <row r="84">
          <cell r="B84" t="str">
            <v>17875</v>
          </cell>
          <cell r="C84" t="str">
            <v>TownePlace Suites - Annapolis Junction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5500000</v>
          </cell>
          <cell r="I84" t="str">
            <v>20a</v>
          </cell>
          <cell r="J84" t="str">
            <v>GNW</v>
          </cell>
          <cell r="K84">
            <v>0</v>
          </cell>
          <cell r="L84">
            <v>0</v>
          </cell>
          <cell r="M84">
            <v>0</v>
          </cell>
          <cell r="N84">
            <v>5500000</v>
          </cell>
          <cell r="O84" t="str">
            <v>MD</v>
          </cell>
          <cell r="P84">
            <v>21701</v>
          </cell>
          <cell r="Q84" t="str">
            <v>Hotel</v>
          </cell>
          <cell r="R84" t="str">
            <v>Extended</v>
          </cell>
          <cell r="S84" t="str">
            <v>TownePlace</v>
          </cell>
          <cell r="T84" t="str">
            <v>Earnest Murphy</v>
          </cell>
          <cell r="U84" t="str">
            <v>NAP</v>
          </cell>
          <cell r="V84">
            <v>0.03</v>
          </cell>
          <cell r="W84">
            <v>1.2999999999999999E-2</v>
          </cell>
          <cell r="X84">
            <v>0.69620253164556967</v>
          </cell>
          <cell r="Y84">
            <v>35.967213114754095</v>
          </cell>
          <cell r="Z84" t="str">
            <v>Floating</v>
          </cell>
          <cell r="AA84" t="str">
            <v>C</v>
          </cell>
          <cell r="AB84" t="str">
            <v>Washington  DC-MD-VA-WV</v>
          </cell>
          <cell r="AC84">
            <v>36265</v>
          </cell>
          <cell r="AD84">
            <v>36882</v>
          </cell>
          <cell r="AE84">
            <v>174</v>
          </cell>
          <cell r="AF84">
            <v>3</v>
          </cell>
          <cell r="AG84" t="str">
            <v>UWPF -Yr 3</v>
          </cell>
          <cell r="AH84">
            <v>0.85</v>
          </cell>
          <cell r="AI84">
            <v>1919000</v>
          </cell>
          <cell r="AJ84">
            <v>838605</v>
          </cell>
          <cell r="AK84">
            <v>1.48</v>
          </cell>
          <cell r="AL84">
            <v>36892</v>
          </cell>
          <cell r="AM84">
            <v>11</v>
          </cell>
          <cell r="AN84">
            <v>0.65953459315945662</v>
          </cell>
          <cell r="AP84">
            <v>584803</v>
          </cell>
          <cell r="AQ84">
            <v>1.3028302999639128</v>
          </cell>
          <cell r="AR84">
            <v>36981</v>
          </cell>
          <cell r="AS84">
            <v>12</v>
          </cell>
          <cell r="AT84">
            <v>0.66620000000000001</v>
          </cell>
          <cell r="AV84">
            <v>689486</v>
          </cell>
          <cell r="AW84">
            <v>1.35</v>
          </cell>
          <cell r="AX84">
            <v>3</v>
          </cell>
          <cell r="AY84">
            <v>3</v>
          </cell>
          <cell r="AZ84" t="str">
            <v>Concur, based on DSCR guidelines</v>
          </cell>
          <cell r="BA84">
            <v>0</v>
          </cell>
          <cell r="BB84" t="str">
            <v>NAP</v>
          </cell>
          <cell r="BC84">
            <v>3</v>
          </cell>
          <cell r="BD84" t="str">
            <v>DSCR</v>
          </cell>
        </row>
        <row r="85">
          <cell r="B85" t="str">
            <v>18428</v>
          </cell>
          <cell r="C85" t="str">
            <v>Candlewood - Cleveland</v>
          </cell>
          <cell r="D85">
            <v>3</v>
          </cell>
          <cell r="E85">
            <v>7046312</v>
          </cell>
          <cell r="F85" t="str">
            <v>1a</v>
          </cell>
          <cell r="G85" t="str">
            <v>First Mortgages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7046312</v>
          </cell>
          <cell r="O85" t="str">
            <v>OH</v>
          </cell>
          <cell r="P85">
            <v>44021</v>
          </cell>
          <cell r="Q85" t="str">
            <v>Hotel</v>
          </cell>
          <cell r="R85" t="str">
            <v>Extended</v>
          </cell>
          <cell r="S85" t="str">
            <v>Candlewood</v>
          </cell>
          <cell r="T85" t="str">
            <v>Candlewood Hotel Company</v>
          </cell>
          <cell r="U85" t="str">
            <v>NAP</v>
          </cell>
          <cell r="V85">
            <v>4.2500000000000003E-2</v>
          </cell>
          <cell r="W85">
            <v>6.6E-3</v>
          </cell>
          <cell r="X85">
            <v>0.65853383364485973</v>
          </cell>
          <cell r="Y85">
            <v>20.032786885245901</v>
          </cell>
          <cell r="Z85" t="str">
            <v>Floating</v>
          </cell>
          <cell r="AA85" t="str">
            <v>C</v>
          </cell>
          <cell r="AB85" t="str">
            <v>Cleveland-Lorain-Elyria  OH</v>
          </cell>
          <cell r="AC85">
            <v>36144</v>
          </cell>
          <cell r="AE85">
            <v>119</v>
          </cell>
          <cell r="AF85">
            <v>3</v>
          </cell>
          <cell r="AG85" t="str">
            <v>UWPF-Yr 2</v>
          </cell>
          <cell r="AH85">
            <v>0.75</v>
          </cell>
          <cell r="AJ85">
            <v>1162852</v>
          </cell>
          <cell r="AK85">
            <v>1.39</v>
          </cell>
          <cell r="AL85">
            <v>36891</v>
          </cell>
          <cell r="AM85">
            <v>12</v>
          </cell>
          <cell r="AN85">
            <v>0.67075409836065569</v>
          </cell>
          <cell r="AP85">
            <v>533155</v>
          </cell>
          <cell r="AQ85">
            <v>0.65814474601510187</v>
          </cell>
          <cell r="AR85">
            <v>36981</v>
          </cell>
          <cell r="AS85">
            <v>12</v>
          </cell>
          <cell r="AT85">
            <v>0.64910000000000001</v>
          </cell>
          <cell r="AV85">
            <v>485883</v>
          </cell>
          <cell r="AW85">
            <v>0.6</v>
          </cell>
          <cell r="AX85" t="str">
            <v>NAP</v>
          </cell>
          <cell r="AY85">
            <v>3</v>
          </cell>
          <cell r="AZ85" t="str">
            <v>Cross Collateralized and Candlewood guaranty. Concur with 3 risk rating.</v>
          </cell>
          <cell r="BA85">
            <v>0</v>
          </cell>
          <cell r="BB85" t="str">
            <v>NAP</v>
          </cell>
          <cell r="BC85">
            <v>3</v>
          </cell>
          <cell r="BD85" t="str">
            <v>Cross Collateralized and Candlewood Guaranty.  Doubletree Guaranty.</v>
          </cell>
        </row>
        <row r="86">
          <cell r="B86" t="str">
            <v>18429</v>
          </cell>
          <cell r="C86" t="str">
            <v>Candlewood - Oklahoma City</v>
          </cell>
          <cell r="D86">
            <v>3</v>
          </cell>
          <cell r="E86">
            <v>4570854</v>
          </cell>
          <cell r="F86" t="str">
            <v>1a</v>
          </cell>
          <cell r="G86" t="str">
            <v>First Mortgages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4570854</v>
          </cell>
          <cell r="O86" t="str">
            <v>OK</v>
          </cell>
          <cell r="P86">
            <v>73108</v>
          </cell>
          <cell r="Q86" t="str">
            <v>Hotel</v>
          </cell>
          <cell r="R86" t="str">
            <v>Extended</v>
          </cell>
          <cell r="S86" t="str">
            <v>Candlewood</v>
          </cell>
          <cell r="T86" t="str">
            <v>Candlewood Hotel Company</v>
          </cell>
          <cell r="U86" t="str">
            <v>NAP</v>
          </cell>
          <cell r="V86">
            <v>3.7499999999999999E-2</v>
          </cell>
          <cell r="W86">
            <v>1.47E-2</v>
          </cell>
          <cell r="X86">
            <v>0.49683197173913041</v>
          </cell>
          <cell r="Y86">
            <v>21.967213114754099</v>
          </cell>
          <cell r="Z86" t="str">
            <v>Floating</v>
          </cell>
          <cell r="AA86" t="str">
            <v>C</v>
          </cell>
          <cell r="AB86" t="str">
            <v>Oklahoma City  OK</v>
          </cell>
          <cell r="AC86">
            <v>36216</v>
          </cell>
          <cell r="AE86">
            <v>150</v>
          </cell>
          <cell r="AF86">
            <v>3</v>
          </cell>
          <cell r="AG86" t="str">
            <v>UWPF-Yr 3</v>
          </cell>
          <cell r="AH86">
            <v>0.75</v>
          </cell>
          <cell r="AJ86">
            <v>815329</v>
          </cell>
          <cell r="AK86">
            <v>1.63</v>
          </cell>
          <cell r="AL86">
            <v>36891</v>
          </cell>
          <cell r="AM86">
            <v>12</v>
          </cell>
          <cell r="AN86">
            <v>0.66731613365582731</v>
          </cell>
          <cell r="AP86">
            <v>669048</v>
          </cell>
          <cell r="AQ86">
            <v>1.4719750168194246</v>
          </cell>
          <cell r="AR86">
            <v>36981</v>
          </cell>
          <cell r="AS86">
            <v>12</v>
          </cell>
          <cell r="AT86">
            <v>0.67859999999999998</v>
          </cell>
          <cell r="AV86">
            <v>678115</v>
          </cell>
          <cell r="AW86">
            <v>1.46</v>
          </cell>
          <cell r="AX86" t="str">
            <v>NAP</v>
          </cell>
          <cell r="AY86">
            <v>3</v>
          </cell>
          <cell r="AZ86" t="str">
            <v>Concur, based on DSCR guidelines</v>
          </cell>
          <cell r="BA86">
            <v>0</v>
          </cell>
          <cell r="BB86" t="str">
            <v>NAP</v>
          </cell>
          <cell r="BC86">
            <v>3</v>
          </cell>
          <cell r="BD86" t="str">
            <v>Cross Collateralized and Candlewood Guaranty.</v>
          </cell>
        </row>
        <row r="87">
          <cell r="B87" t="str">
            <v>18430</v>
          </cell>
          <cell r="C87" t="str">
            <v xml:space="preserve">Candlewood - Schiller Park </v>
          </cell>
          <cell r="D87">
            <v>3</v>
          </cell>
          <cell r="E87">
            <v>11422973</v>
          </cell>
          <cell r="F87" t="str">
            <v>1a</v>
          </cell>
          <cell r="G87" t="str">
            <v>First Mortgages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11422973</v>
          </cell>
          <cell r="O87" t="str">
            <v>IL</v>
          </cell>
          <cell r="P87">
            <v>60176</v>
          </cell>
          <cell r="Q87" t="str">
            <v>Hotel</v>
          </cell>
          <cell r="R87" t="str">
            <v>Extended</v>
          </cell>
          <cell r="S87" t="str">
            <v>Candlewood</v>
          </cell>
          <cell r="T87" t="str">
            <v>Candlewood Hotel Company</v>
          </cell>
          <cell r="U87" t="str">
            <v>NAP</v>
          </cell>
          <cell r="V87">
            <v>4.2500000000000003E-2</v>
          </cell>
          <cell r="W87">
            <v>8.3000000000000001E-3</v>
          </cell>
          <cell r="X87">
            <v>0.68401038862275454</v>
          </cell>
          <cell r="Y87">
            <v>22.983606557377048</v>
          </cell>
          <cell r="Z87" t="str">
            <v>Floating</v>
          </cell>
          <cell r="AA87" t="str">
            <v>C</v>
          </cell>
          <cell r="AB87" t="str">
            <v>Chicago  IL</v>
          </cell>
          <cell r="AC87">
            <v>36244</v>
          </cell>
          <cell r="AE87">
            <v>119</v>
          </cell>
          <cell r="AF87">
            <v>3</v>
          </cell>
          <cell r="AG87" t="str">
            <v>UWPF-Yr 2</v>
          </cell>
          <cell r="AH87">
            <v>0.75</v>
          </cell>
          <cell r="AJ87">
            <v>1752328</v>
          </cell>
          <cell r="AK87">
            <v>1.35</v>
          </cell>
          <cell r="AL87">
            <v>36891</v>
          </cell>
          <cell r="AM87">
            <v>12</v>
          </cell>
          <cell r="AN87">
            <v>0.6925</v>
          </cell>
          <cell r="AP87">
            <v>779435</v>
          </cell>
          <cell r="AQ87">
            <v>0.66</v>
          </cell>
          <cell r="AR87">
            <v>36981</v>
          </cell>
          <cell r="AS87">
            <v>12</v>
          </cell>
          <cell r="AT87">
            <v>0.77700000000000002</v>
          </cell>
          <cell r="AV87">
            <v>1073435</v>
          </cell>
          <cell r="AW87">
            <v>0.9</v>
          </cell>
          <cell r="AX87" t="str">
            <v>NAP</v>
          </cell>
          <cell r="AY87">
            <v>3</v>
          </cell>
          <cell r="AZ87" t="str">
            <v>Cross Collateralized and Candlewood guaranty. Concur with 3 risk rating.</v>
          </cell>
          <cell r="BA87">
            <v>0</v>
          </cell>
          <cell r="BB87" t="str">
            <v>NAP</v>
          </cell>
          <cell r="BC87">
            <v>3</v>
          </cell>
          <cell r="BD87" t="str">
            <v>Cross Collateralized and Candlewood Guaranty.  Doubletree Guaranty.</v>
          </cell>
        </row>
        <row r="88">
          <cell r="B88" t="str">
            <v>18826</v>
          </cell>
          <cell r="C88" t="str">
            <v>TownePlace Suites - Plano</v>
          </cell>
          <cell r="D88">
            <v>3</v>
          </cell>
          <cell r="E88">
            <v>6000000</v>
          </cell>
          <cell r="F88" t="str">
            <v>1a</v>
          </cell>
          <cell r="G88" t="str">
            <v>First Mortgages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6000000</v>
          </cell>
          <cell r="O88" t="str">
            <v>TX</v>
          </cell>
          <cell r="P88">
            <v>75024</v>
          </cell>
          <cell r="Q88" t="str">
            <v>Hotel</v>
          </cell>
          <cell r="R88" t="str">
            <v>Extended</v>
          </cell>
          <cell r="S88" t="str">
            <v>TownePlace</v>
          </cell>
          <cell r="T88" t="str">
            <v>Bill Deramus &amp; Tony Wyatt &amp; Joh Allen</v>
          </cell>
          <cell r="U88" t="str">
            <v>NAP</v>
          </cell>
          <cell r="V88">
            <v>3.2500000000000001E-2</v>
          </cell>
          <cell r="W88">
            <v>8.8999999999999999E-3</v>
          </cell>
          <cell r="X88">
            <v>0.66666666666666663</v>
          </cell>
          <cell r="Y88">
            <v>35.967213114754095</v>
          </cell>
          <cell r="Z88" t="str">
            <v>Floating</v>
          </cell>
          <cell r="AA88" t="str">
            <v>C</v>
          </cell>
          <cell r="AB88" t="str">
            <v>Dallas  TX</v>
          </cell>
          <cell r="AC88">
            <v>36640</v>
          </cell>
          <cell r="AE88">
            <v>371</v>
          </cell>
          <cell r="AF88">
            <v>3</v>
          </cell>
          <cell r="AG88" t="str">
            <v>UWPF Yr 1</v>
          </cell>
          <cell r="AH88">
            <v>0.7</v>
          </cell>
          <cell r="AI88">
            <v>1981000</v>
          </cell>
          <cell r="AJ88">
            <v>832615</v>
          </cell>
          <cell r="AK88">
            <v>1.48</v>
          </cell>
          <cell r="AL88">
            <v>36891</v>
          </cell>
          <cell r="AM88">
            <v>12</v>
          </cell>
          <cell r="AN88">
            <v>0.60885341074020316</v>
          </cell>
          <cell r="AP88">
            <v>497538</v>
          </cell>
          <cell r="AQ88">
            <v>0.88568592913934951</v>
          </cell>
          <cell r="AR88">
            <v>37042</v>
          </cell>
          <cell r="AS88">
            <v>12</v>
          </cell>
          <cell r="AT88">
            <v>0.61240000000000006</v>
          </cell>
          <cell r="AV88">
            <v>367294</v>
          </cell>
          <cell r="AW88">
            <v>0.64</v>
          </cell>
          <cell r="AX88">
            <v>3</v>
          </cell>
          <cell r="AY88">
            <v>3</v>
          </cell>
          <cell r="AZ88" t="str">
            <v>New Property.  Marriott Guaranty. Concur with 3 risk rating.</v>
          </cell>
          <cell r="BA88">
            <v>0</v>
          </cell>
          <cell r="BB88" t="str">
            <v>NAP</v>
          </cell>
          <cell r="BC88">
            <v>4</v>
          </cell>
          <cell r="BD88" t="str">
            <v>Marriott Guaranty</v>
          </cell>
        </row>
        <row r="89">
          <cell r="B89" t="str">
            <v>22227</v>
          </cell>
          <cell r="C89" t="str">
            <v>Waterfront Hilton</v>
          </cell>
          <cell r="D89">
            <v>3</v>
          </cell>
          <cell r="E89">
            <v>141079</v>
          </cell>
          <cell r="F89">
            <v>4</v>
          </cell>
          <cell r="G89" t="str">
            <v>B-Pieces of Securitization Held in Position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141079</v>
          </cell>
          <cell r="O89" t="str">
            <v>CA</v>
          </cell>
          <cell r="P89">
            <v>92648</v>
          </cell>
          <cell r="Q89" t="str">
            <v>Hotel</v>
          </cell>
          <cell r="R89" t="str">
            <v>Upper Upscale</v>
          </cell>
          <cell r="S89" t="str">
            <v>Hilton</v>
          </cell>
          <cell r="T89" t="str">
            <v>The Robert Mayer Corp.</v>
          </cell>
          <cell r="U89">
            <v>0</v>
          </cell>
          <cell r="V89">
            <v>0.03</v>
          </cell>
          <cell r="W89">
            <v>2.1499999999999998E-2</v>
          </cell>
          <cell r="X89">
            <v>0.68825423699731902</v>
          </cell>
          <cell r="Y89">
            <v>3.0491803278688523</v>
          </cell>
          <cell r="Z89" t="str">
            <v>Floating</v>
          </cell>
          <cell r="AA89" t="str">
            <v>A</v>
          </cell>
          <cell r="AB89" t="str">
            <v>Orange County  CA</v>
          </cell>
          <cell r="AC89">
            <v>36269</v>
          </cell>
          <cell r="AE89">
            <v>742</v>
          </cell>
          <cell r="AF89">
            <v>3</v>
          </cell>
          <cell r="AG89" t="str">
            <v>UW</v>
          </cell>
          <cell r="AH89">
            <v>0.75</v>
          </cell>
          <cell r="AJ89">
            <v>3837000</v>
          </cell>
          <cell r="AK89">
            <v>1.75</v>
          </cell>
          <cell r="AL89">
            <v>36891</v>
          </cell>
          <cell r="AM89">
            <v>12</v>
          </cell>
          <cell r="AN89">
            <v>0.80301488599962312</v>
          </cell>
          <cell r="AP89">
            <v>5867903</v>
          </cell>
          <cell r="AQ89">
            <v>2.1481222207778474</v>
          </cell>
          <cell r="AR89">
            <v>36951</v>
          </cell>
          <cell r="AS89">
            <v>12</v>
          </cell>
          <cell r="AT89">
            <v>0.78180000000000005</v>
          </cell>
          <cell r="AV89">
            <v>5699031</v>
          </cell>
          <cell r="AW89">
            <v>2.02</v>
          </cell>
          <cell r="AX89" t="str">
            <v>NAV</v>
          </cell>
          <cell r="AY89">
            <v>3</v>
          </cell>
          <cell r="AZ89" t="str">
            <v>Residual piece of note securitized 3Q99. Risk rating based on DSCR performance.  (also see loan #16026)</v>
          </cell>
          <cell r="BA89">
            <v>1715224.06</v>
          </cell>
          <cell r="BB89" t="str">
            <v>Incl. In Cur DSCR</v>
          </cell>
          <cell r="BC89">
            <v>2</v>
          </cell>
          <cell r="BD89" t="str">
            <v>Residual piece of note securitized 3Q99. Risk rating based on DSCR performance.  (also see loan #16026)</v>
          </cell>
        </row>
        <row r="90">
          <cell r="B90" t="str">
            <v>23178</v>
          </cell>
          <cell r="C90" t="str">
            <v>Holiday Inn - Lake Ozark</v>
          </cell>
          <cell r="D90">
            <v>3</v>
          </cell>
          <cell r="E90">
            <v>4928354</v>
          </cell>
          <cell r="F90" t="str">
            <v>1a</v>
          </cell>
          <cell r="G90" t="str">
            <v>First Mortgages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4928354</v>
          </cell>
          <cell r="O90" t="str">
            <v>KS</v>
          </cell>
          <cell r="P90" t="str">
            <v>63144</v>
          </cell>
          <cell r="Q90" t="str">
            <v>Hotel</v>
          </cell>
          <cell r="R90" t="str">
            <v>Midscale w/ F&amp;B</v>
          </cell>
          <cell r="S90" t="str">
            <v>Holiday Inn</v>
          </cell>
          <cell r="T90" t="str">
            <v>Cecil Van Tuyl</v>
          </cell>
          <cell r="U90" t="str">
            <v>NAP</v>
          </cell>
          <cell r="V90">
            <v>0.02</v>
          </cell>
          <cell r="W90">
            <v>8.3000000000000001E-3</v>
          </cell>
          <cell r="X90">
            <v>0.78299813124999995</v>
          </cell>
          <cell r="Y90">
            <v>38.983606557377051</v>
          </cell>
          <cell r="Z90" t="str">
            <v>Floating</v>
          </cell>
          <cell r="AA90" t="str">
            <v>D</v>
          </cell>
          <cell r="AB90" t="str">
            <v>St. Louis  MO-IL</v>
          </cell>
          <cell r="AC90">
            <v>36363</v>
          </cell>
          <cell r="AE90">
            <v>648</v>
          </cell>
          <cell r="AF90">
            <v>3</v>
          </cell>
          <cell r="AG90" t="str">
            <v>UWPF-Yr 3</v>
          </cell>
          <cell r="AH90">
            <v>0.63400000000000001</v>
          </cell>
          <cell r="AJ90">
            <v>747000</v>
          </cell>
          <cell r="AK90">
            <v>1.71</v>
          </cell>
          <cell r="AL90">
            <v>36891</v>
          </cell>
          <cell r="AM90">
            <v>12</v>
          </cell>
          <cell r="AN90">
            <v>0.58196538730479386</v>
          </cell>
          <cell r="AP90">
            <v>398516</v>
          </cell>
          <cell r="AQ90">
            <v>0.8269015369311179</v>
          </cell>
          <cell r="AR90">
            <v>36981</v>
          </cell>
          <cell r="AS90">
            <v>12</v>
          </cell>
          <cell r="AT90">
            <v>0.57879999999999998</v>
          </cell>
          <cell r="AV90">
            <v>310990</v>
          </cell>
          <cell r="AW90">
            <v>0.65</v>
          </cell>
          <cell r="AX90">
            <v>3</v>
          </cell>
          <cell r="AY90">
            <v>3</v>
          </cell>
          <cell r="AZ90" t="str">
            <v>Concur, based on DSCR guidelines</v>
          </cell>
          <cell r="BA90">
            <v>0</v>
          </cell>
          <cell r="BB90" t="str">
            <v>NAP</v>
          </cell>
          <cell r="BC90">
            <v>2</v>
          </cell>
          <cell r="BD90" t="str">
            <v>Top GM Dealer (van Tuyl) as Borrower who has personally guaranteed loan.</v>
          </cell>
        </row>
        <row r="91">
          <cell r="B91" t="str">
            <v>23595</v>
          </cell>
          <cell r="C91" t="str">
            <v>Fairfield Inn - Orlando</v>
          </cell>
          <cell r="D91">
            <v>3</v>
          </cell>
          <cell r="E91">
            <v>1713000</v>
          </cell>
          <cell r="F91" t="str">
            <v>3f</v>
          </cell>
          <cell r="G91" t="str">
            <v>Soc. Gen.</v>
          </cell>
          <cell r="H91">
            <v>6852000</v>
          </cell>
          <cell r="I91" t="str">
            <v>20b</v>
          </cell>
          <cell r="J91" t="str">
            <v>Soc. Gen. Senior</v>
          </cell>
          <cell r="K91">
            <v>0</v>
          </cell>
          <cell r="L91">
            <v>0</v>
          </cell>
          <cell r="M91">
            <v>0</v>
          </cell>
          <cell r="N91">
            <v>8565000</v>
          </cell>
          <cell r="O91" t="str">
            <v>FL</v>
          </cell>
          <cell r="P91">
            <v>34615</v>
          </cell>
          <cell r="Q91" t="str">
            <v>Hotel</v>
          </cell>
          <cell r="R91" t="str">
            <v>Midscale w/o F&amp;B</v>
          </cell>
          <cell r="S91" t="str">
            <v>Fairfield</v>
          </cell>
          <cell r="T91" t="str">
            <v>Vilardo, Franklin, et al</v>
          </cell>
          <cell r="U91" t="str">
            <v>NAP</v>
          </cell>
          <cell r="V91">
            <v>3.5000000000000003E-2</v>
          </cell>
          <cell r="W91">
            <v>1.47E-2</v>
          </cell>
          <cell r="X91">
            <v>0.61178571428571427</v>
          </cell>
          <cell r="Y91">
            <v>33.967213114754095</v>
          </cell>
          <cell r="Z91" t="str">
            <v>Floating</v>
          </cell>
          <cell r="AA91" t="str">
            <v>C</v>
          </cell>
          <cell r="AB91" t="str">
            <v>Tampa-St. Petersburg-Clearwater  FL</v>
          </cell>
          <cell r="AC91">
            <v>36936</v>
          </cell>
          <cell r="AD91">
            <v>36977</v>
          </cell>
          <cell r="AE91">
            <v>41</v>
          </cell>
          <cell r="AF91">
            <v>3</v>
          </cell>
          <cell r="AG91" t="str">
            <v>UWPF-Yr 3</v>
          </cell>
          <cell r="AH91">
            <v>0.78</v>
          </cell>
          <cell r="AJ91">
            <v>1327001</v>
          </cell>
          <cell r="AK91">
            <v>1.42</v>
          </cell>
          <cell r="AL91" t="str">
            <v>N/A - Property not opened.</v>
          </cell>
          <cell r="AP91" t="str">
            <v>n/a</v>
          </cell>
          <cell r="AQ91" t="str">
            <v>n/a</v>
          </cell>
          <cell r="AR91">
            <v>36981</v>
          </cell>
          <cell r="AS91">
            <v>3</v>
          </cell>
          <cell r="AT91">
            <v>0.61939999999999995</v>
          </cell>
          <cell r="AV91">
            <v>298541</v>
          </cell>
          <cell r="AW91">
            <v>1.44</v>
          </cell>
          <cell r="AX91" t="str">
            <v>NAP</v>
          </cell>
          <cell r="AY91" t="str">
            <v>NAP</v>
          </cell>
          <cell r="AZ91" t="str">
            <v>NAP</v>
          </cell>
          <cell r="BA91" t="str">
            <v>See Column H</v>
          </cell>
          <cell r="BB91" t="str">
            <v>Incl. In Cur DSCR</v>
          </cell>
          <cell r="BC91">
            <v>3</v>
          </cell>
          <cell r="BD91" t="str">
            <v>DSCR</v>
          </cell>
        </row>
        <row r="92">
          <cell r="B92" t="str">
            <v>24031</v>
          </cell>
          <cell r="C92" t="str">
            <v>Courtyard Fort Worth</v>
          </cell>
          <cell r="D92">
            <v>3</v>
          </cell>
          <cell r="E92">
            <v>161161</v>
          </cell>
          <cell r="F92" t="str">
            <v>3a</v>
          </cell>
          <cell r="G92" t="str">
            <v>Bank United</v>
          </cell>
          <cell r="H92">
            <v>483484</v>
          </cell>
          <cell r="I92" t="str">
            <v>21a</v>
          </cell>
          <cell r="J92" t="str">
            <v>Bank United</v>
          </cell>
          <cell r="K92">
            <v>468800</v>
          </cell>
          <cell r="L92">
            <v>31</v>
          </cell>
          <cell r="M92" t="str">
            <v>Future Advances (closed loans)</v>
          </cell>
          <cell r="N92">
            <v>629961</v>
          </cell>
          <cell r="O92" t="str">
            <v>TX</v>
          </cell>
          <cell r="P92">
            <v>76102</v>
          </cell>
          <cell r="Q92" t="str">
            <v>Hotel</v>
          </cell>
          <cell r="R92" t="str">
            <v>Upscale</v>
          </cell>
          <cell r="S92" t="str">
            <v>Courtyard</v>
          </cell>
          <cell r="T92" t="str">
            <v>Historic Restoration, Inc.</v>
          </cell>
          <cell r="U92" t="str">
            <v>NAP</v>
          </cell>
          <cell r="V92">
            <v>3.2500000000000001E-2</v>
          </cell>
          <cell r="W92">
            <v>1.3599999999999999E-2</v>
          </cell>
          <cell r="X92">
            <v>0.75858386411483247</v>
          </cell>
          <cell r="Y92">
            <v>15.016393442622951</v>
          </cell>
          <cell r="Z92" t="str">
            <v>Floating</v>
          </cell>
          <cell r="AA92" t="str">
            <v>D</v>
          </cell>
          <cell r="AB92" t="str">
            <v>Fort Worth-Arlington  TX</v>
          </cell>
          <cell r="AC92">
            <v>35643</v>
          </cell>
          <cell r="AE92">
            <v>669</v>
          </cell>
          <cell r="AF92">
            <v>3</v>
          </cell>
          <cell r="AG92" t="str">
            <v>UWPF</v>
          </cell>
          <cell r="AH92">
            <v>0.7</v>
          </cell>
          <cell r="AI92">
            <v>5523000</v>
          </cell>
          <cell r="AJ92">
            <v>2401000</v>
          </cell>
          <cell r="AK92">
            <v>1.65</v>
          </cell>
          <cell r="AL92">
            <v>36892</v>
          </cell>
          <cell r="AM92">
            <v>12</v>
          </cell>
          <cell r="AN92">
            <v>0.78867807069777518</v>
          </cell>
          <cell r="AP92">
            <v>2400035</v>
          </cell>
          <cell r="AQ92">
            <v>1.358699955166266</v>
          </cell>
          <cell r="AR92">
            <v>36973</v>
          </cell>
          <cell r="AS92">
            <v>12</v>
          </cell>
          <cell r="AT92">
            <v>0.79320000000000002</v>
          </cell>
          <cell r="AV92">
            <v>2419679</v>
          </cell>
          <cell r="AW92">
            <v>1.39</v>
          </cell>
          <cell r="AX92">
            <v>3</v>
          </cell>
          <cell r="AY92">
            <v>3</v>
          </cell>
          <cell r="AZ92" t="str">
            <v>Concur, based on DSCR guidelines</v>
          </cell>
          <cell r="BA92" t="str">
            <v>See Column H</v>
          </cell>
          <cell r="BB92" t="str">
            <v>Incl. In Cur DSCR</v>
          </cell>
          <cell r="BC92">
            <v>3</v>
          </cell>
          <cell r="BD92" t="str">
            <v>Participated with Bank United.  Risk Rating based on DSCR</v>
          </cell>
        </row>
        <row r="93">
          <cell r="B93" t="str">
            <v>24152</v>
          </cell>
          <cell r="C93" t="str">
            <v>Marriott Hotel &amp; Conference Center - Groton</v>
          </cell>
          <cell r="D93" t="str">
            <v>NAP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25970000</v>
          </cell>
          <cell r="L93">
            <v>32</v>
          </cell>
          <cell r="M93" t="str">
            <v>Forward Loan Commitments</v>
          </cell>
          <cell r="N93">
            <v>25970000</v>
          </cell>
          <cell r="O93" t="str">
            <v>CT</v>
          </cell>
          <cell r="P93">
            <v>6340</v>
          </cell>
          <cell r="Q93" t="str">
            <v>Hotel</v>
          </cell>
          <cell r="R93" t="str">
            <v>Upper Upscale</v>
          </cell>
          <cell r="S93" t="str">
            <v>Marriott</v>
          </cell>
          <cell r="T93" t="str">
            <v>Waterford Hotel Group, Inc.</v>
          </cell>
          <cell r="U93" t="str">
            <v>NAP</v>
          </cell>
          <cell r="V93">
            <v>3.7499999999999999E-2</v>
          </cell>
          <cell r="W93" t="str">
            <v>NAP</v>
          </cell>
          <cell r="X93">
            <v>0.58499999999999996</v>
          </cell>
          <cell r="Y93" t="str">
            <v>NAP</v>
          </cell>
          <cell r="Z93" t="str">
            <v>Floating</v>
          </cell>
          <cell r="AA93" t="str">
            <v>D</v>
          </cell>
          <cell r="AB93" t="str">
            <v>New London-Norwich  CT-RI</v>
          </cell>
          <cell r="AC93" t="str">
            <v>TBD</v>
          </cell>
          <cell r="AF93">
            <v>3</v>
          </cell>
          <cell r="AL93" t="str">
            <v>N/A - Property not opened.</v>
          </cell>
          <cell r="AP93" t="str">
            <v>n/a</v>
          </cell>
          <cell r="AQ93" t="str">
            <v>n/a</v>
          </cell>
          <cell r="AR93" t="str">
            <v>Unfunded Forward Commitment</v>
          </cell>
          <cell r="AW93" t="str">
            <v>NAP</v>
          </cell>
          <cell r="AX93" t="str">
            <v>NAP</v>
          </cell>
          <cell r="AY93" t="str">
            <v>NAP</v>
          </cell>
          <cell r="AZ93" t="str">
            <v>NAP</v>
          </cell>
          <cell r="BA93">
            <v>0</v>
          </cell>
          <cell r="BB93" t="str">
            <v>NAP</v>
          </cell>
          <cell r="BC93" t="str">
            <v>NAP</v>
          </cell>
          <cell r="BD93" t="str">
            <v>Unfunded Forward Commitment</v>
          </cell>
        </row>
        <row r="94">
          <cell r="B94" t="str">
            <v>24153</v>
          </cell>
          <cell r="C94" t="str">
            <v>Residence Inn - Irving (DFW)</v>
          </cell>
          <cell r="D94">
            <v>3</v>
          </cell>
          <cell r="E94">
            <v>6933000</v>
          </cell>
          <cell r="F94" t="str">
            <v>1a</v>
          </cell>
          <cell r="G94" t="str">
            <v>First Mortgages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6933000</v>
          </cell>
          <cell r="O94" t="str">
            <v>TX</v>
          </cell>
          <cell r="P94">
            <v>75063</v>
          </cell>
          <cell r="Q94" t="str">
            <v>Hotel</v>
          </cell>
          <cell r="R94" t="str">
            <v>Extended</v>
          </cell>
          <cell r="S94" t="str">
            <v>Residence Inn</v>
          </cell>
          <cell r="T94" t="str">
            <v>Western International</v>
          </cell>
          <cell r="U94" t="str">
            <v>NAP</v>
          </cell>
          <cell r="V94">
            <v>3.5000000000000003E-2</v>
          </cell>
          <cell r="W94">
            <v>1.4200000000000001E-2</v>
          </cell>
          <cell r="X94">
            <v>0.58260504201680674</v>
          </cell>
          <cell r="Y94">
            <v>35.967213114754095</v>
          </cell>
          <cell r="Z94" t="str">
            <v>Floating</v>
          </cell>
          <cell r="AA94" t="str">
            <v>A</v>
          </cell>
          <cell r="AB94" t="str">
            <v>Dallas  TX</v>
          </cell>
          <cell r="AC94">
            <v>36992</v>
          </cell>
          <cell r="AE94">
            <v>19</v>
          </cell>
          <cell r="AF94">
            <v>3</v>
          </cell>
          <cell r="AL94" t="str">
            <v>N/A - Property not opened.</v>
          </cell>
          <cell r="AP94" t="str">
            <v>n/a</v>
          </cell>
          <cell r="AQ94" t="str">
            <v>n/a</v>
          </cell>
          <cell r="AR94">
            <v>37001</v>
          </cell>
          <cell r="AS94">
            <v>2</v>
          </cell>
          <cell r="AT94">
            <v>0.53839999999999999</v>
          </cell>
          <cell r="AV94">
            <v>150280</v>
          </cell>
          <cell r="AW94">
            <v>1.62</v>
          </cell>
          <cell r="AX94" t="str">
            <v>NAP</v>
          </cell>
          <cell r="AY94" t="str">
            <v>NAP</v>
          </cell>
          <cell r="AZ94" t="str">
            <v>NAP</v>
          </cell>
          <cell r="BA94">
            <v>0</v>
          </cell>
          <cell r="BB94" t="str">
            <v>NAP</v>
          </cell>
          <cell r="BC94">
            <v>3</v>
          </cell>
          <cell r="BD94" t="str">
            <v>Newly funded forward.  Recently opened.  Risk rating based on DSCR.</v>
          </cell>
        </row>
        <row r="95">
          <cell r="B95" t="str">
            <v>24156</v>
          </cell>
          <cell r="C95" t="str">
            <v>Residence Inn - Brownsville</v>
          </cell>
          <cell r="D95">
            <v>3</v>
          </cell>
          <cell r="E95">
            <v>6250000</v>
          </cell>
          <cell r="F95" t="str">
            <v>1a</v>
          </cell>
          <cell r="G95" t="str">
            <v>First Mortgages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6250000</v>
          </cell>
          <cell r="O95" t="str">
            <v>TX</v>
          </cell>
          <cell r="P95">
            <v>78520</v>
          </cell>
          <cell r="Q95" t="str">
            <v>Hotel</v>
          </cell>
          <cell r="R95" t="str">
            <v>Extended</v>
          </cell>
          <cell r="S95" t="str">
            <v>Residence Inn</v>
          </cell>
          <cell r="T95" t="str">
            <v>Western International</v>
          </cell>
          <cell r="U95" t="str">
            <v>NAP</v>
          </cell>
          <cell r="V95">
            <v>3.5000000000000003E-2</v>
          </cell>
          <cell r="W95">
            <v>1.0999999999999999E-2</v>
          </cell>
          <cell r="X95">
            <v>0.63131313131313127</v>
          </cell>
          <cell r="Y95">
            <v>35.967213114754095</v>
          </cell>
          <cell r="Z95" t="str">
            <v>Floating</v>
          </cell>
          <cell r="AA95" t="str">
            <v>A</v>
          </cell>
          <cell r="AB95" t="str">
            <v>Brownsville-Harlingen-San Benito  TX</v>
          </cell>
          <cell r="AC95">
            <v>36992</v>
          </cell>
          <cell r="AE95">
            <v>19</v>
          </cell>
          <cell r="AF95">
            <v>3</v>
          </cell>
          <cell r="AL95">
            <v>36892</v>
          </cell>
          <cell r="AM95">
            <v>2</v>
          </cell>
          <cell r="AN95">
            <v>0.2525</v>
          </cell>
          <cell r="AP95">
            <v>7597</v>
          </cell>
          <cell r="AQ95">
            <v>0.14000000000000001</v>
          </cell>
          <cell r="AR95">
            <v>37001</v>
          </cell>
          <cell r="AS95">
            <v>6</v>
          </cell>
          <cell r="AT95">
            <v>0.49669999999999997</v>
          </cell>
          <cell r="AV95">
            <v>241912</v>
          </cell>
          <cell r="AW95">
            <v>1.47</v>
          </cell>
          <cell r="AX95" t="str">
            <v>NAP</v>
          </cell>
          <cell r="AY95" t="str">
            <v>NAP</v>
          </cell>
          <cell r="AZ95" t="str">
            <v>NAP</v>
          </cell>
          <cell r="BA95">
            <v>0</v>
          </cell>
          <cell r="BB95" t="str">
            <v>NAP</v>
          </cell>
          <cell r="BC95">
            <v>3</v>
          </cell>
          <cell r="BD95" t="str">
            <v>Newly funded forward.  Recently opened.  Risk rating based on DSCR.</v>
          </cell>
        </row>
        <row r="96">
          <cell r="B96" t="str">
            <v>24511</v>
          </cell>
          <cell r="C96" t="str">
            <v>Residence Inn - Westford</v>
          </cell>
          <cell r="D96" t="str">
            <v>NAP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7012500</v>
          </cell>
          <cell r="L96">
            <v>32</v>
          </cell>
          <cell r="M96" t="str">
            <v>Forward Loan Commitments</v>
          </cell>
          <cell r="N96">
            <v>7012500</v>
          </cell>
          <cell r="O96" t="str">
            <v>MA</v>
          </cell>
          <cell r="P96">
            <v>1886</v>
          </cell>
          <cell r="Q96" t="str">
            <v>Hotel</v>
          </cell>
          <cell r="R96" t="str">
            <v>Extended</v>
          </cell>
          <cell r="S96" t="str">
            <v>Residence Inn</v>
          </cell>
          <cell r="T96" t="str">
            <v>Mike Dubroff</v>
          </cell>
          <cell r="U96" t="str">
            <v>NAP</v>
          </cell>
          <cell r="V96">
            <v>3.7499999999999999E-2</v>
          </cell>
          <cell r="W96" t="str">
            <v>NAP</v>
          </cell>
          <cell r="X96">
            <v>0.61499999999999999</v>
          </cell>
          <cell r="Y96" t="str">
            <v>NAP</v>
          </cell>
          <cell r="Z96" t="str">
            <v>Floating</v>
          </cell>
          <cell r="AA96" t="str">
            <v>D</v>
          </cell>
          <cell r="AB96" t="str">
            <v>Boston  MA-NH</v>
          </cell>
          <cell r="AC96" t="str">
            <v>TBD</v>
          </cell>
          <cell r="AF96">
            <v>3</v>
          </cell>
          <cell r="AG96" t="str">
            <v>UWPF-Yr 3</v>
          </cell>
          <cell r="AH96">
            <v>0.8</v>
          </cell>
          <cell r="AJ96">
            <v>1285000</v>
          </cell>
          <cell r="AK96">
            <v>1.57</v>
          </cell>
          <cell r="AL96" t="str">
            <v>N/A - Property not opened.</v>
          </cell>
          <cell r="AP96" t="str">
            <v>n/a</v>
          </cell>
          <cell r="AQ96" t="str">
            <v>n/a</v>
          </cell>
          <cell r="AR96" t="str">
            <v>Unfunded Forward Commitment</v>
          </cell>
          <cell r="AW96" t="str">
            <v>NAP</v>
          </cell>
          <cell r="AX96" t="str">
            <v>NAP</v>
          </cell>
          <cell r="AY96" t="str">
            <v>NAP</v>
          </cell>
          <cell r="AZ96" t="str">
            <v>NAP</v>
          </cell>
          <cell r="BA96">
            <v>0</v>
          </cell>
          <cell r="BB96" t="str">
            <v>NAP</v>
          </cell>
          <cell r="BC96" t="str">
            <v>NAP</v>
          </cell>
          <cell r="BD96" t="str">
            <v>Unfunded Forward Commitment</v>
          </cell>
        </row>
        <row r="97">
          <cell r="B97" t="str">
            <v>24548</v>
          </cell>
          <cell r="C97" t="str">
            <v>Residence Inn - Framingham</v>
          </cell>
          <cell r="D97" t="str">
            <v>NAP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10960000</v>
          </cell>
          <cell r="L97">
            <v>32</v>
          </cell>
          <cell r="M97" t="str">
            <v>Forward Loan Commitments</v>
          </cell>
          <cell r="N97">
            <v>10960000</v>
          </cell>
          <cell r="O97" t="str">
            <v>MA</v>
          </cell>
          <cell r="P97">
            <v>1701</v>
          </cell>
          <cell r="Q97" t="str">
            <v>Hotel</v>
          </cell>
          <cell r="R97" t="str">
            <v>Extended</v>
          </cell>
          <cell r="S97" t="str">
            <v>Residence Inn</v>
          </cell>
          <cell r="T97" t="str">
            <v>Richard Kelleher &amp; Warren Field</v>
          </cell>
          <cell r="U97" t="str">
            <v>NAP</v>
          </cell>
          <cell r="V97">
            <v>3.5000000000000003E-2</v>
          </cell>
          <cell r="W97" t="str">
            <v>NAP</v>
          </cell>
          <cell r="X97">
            <v>0.67700000000000005</v>
          </cell>
          <cell r="Y97" t="str">
            <v>NAP</v>
          </cell>
          <cell r="Z97" t="str">
            <v>Floating</v>
          </cell>
          <cell r="AA97" t="str">
            <v>D</v>
          </cell>
          <cell r="AB97" t="str">
            <v>Boston  MA-NH</v>
          </cell>
          <cell r="AC97" t="str">
            <v>TBD</v>
          </cell>
          <cell r="AF97">
            <v>3</v>
          </cell>
          <cell r="AG97" t="str">
            <v>UWPF-Yr 3</v>
          </cell>
          <cell r="AH97">
            <v>0.79</v>
          </cell>
          <cell r="AJ97">
            <v>1997606</v>
          </cell>
          <cell r="AK97">
            <v>1.75</v>
          </cell>
          <cell r="AL97" t="str">
            <v>N/A - Property not opened.</v>
          </cell>
          <cell r="AP97" t="str">
            <v>n/a</v>
          </cell>
          <cell r="AQ97" t="str">
            <v>n/a</v>
          </cell>
          <cell r="AR97" t="str">
            <v>Unfunded Forward Commitment</v>
          </cell>
          <cell r="AW97" t="str">
            <v>NAP</v>
          </cell>
          <cell r="AX97" t="str">
            <v>NAP</v>
          </cell>
          <cell r="AY97" t="str">
            <v>NAP</v>
          </cell>
          <cell r="AZ97" t="str">
            <v>NAP</v>
          </cell>
          <cell r="BA97">
            <v>0</v>
          </cell>
          <cell r="BB97" t="str">
            <v>NAP</v>
          </cell>
          <cell r="BC97" t="str">
            <v>NAP</v>
          </cell>
          <cell r="BD97" t="str">
            <v>Unfunded Forward Commitment</v>
          </cell>
        </row>
        <row r="98">
          <cell r="B98" t="str">
            <v>25202</v>
          </cell>
          <cell r="C98" t="str">
            <v>Sheraton Premiere - Tysons Corner</v>
          </cell>
          <cell r="D98">
            <v>3</v>
          </cell>
          <cell r="E98">
            <v>3112500</v>
          </cell>
          <cell r="F98">
            <v>4</v>
          </cell>
          <cell r="G98" t="str">
            <v>B-Pieces of Securitization Held in Position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3112500</v>
          </cell>
          <cell r="O98" t="str">
            <v>VA</v>
          </cell>
          <cell r="P98">
            <v>22182</v>
          </cell>
          <cell r="Q98" t="str">
            <v>Hotel</v>
          </cell>
          <cell r="R98" t="str">
            <v>Upper Upscale</v>
          </cell>
          <cell r="S98" t="str">
            <v>Sheraton</v>
          </cell>
          <cell r="T98" t="str">
            <v>Starwood Hotels &amp; Resorts Worldwide, Inc.</v>
          </cell>
          <cell r="U98">
            <v>0</v>
          </cell>
          <cell r="V98">
            <v>3.2500000000000001E-2</v>
          </cell>
          <cell r="W98">
            <v>2.41E-2</v>
          </cell>
          <cell r="X98">
            <v>0.66082802547770703</v>
          </cell>
          <cell r="Y98">
            <v>44</v>
          </cell>
          <cell r="Z98" t="str">
            <v>Floating</v>
          </cell>
          <cell r="AA98" t="str">
            <v>A</v>
          </cell>
          <cell r="AB98" t="str">
            <v>Washington  DC-MD-VA-WV</v>
          </cell>
          <cell r="AC98">
            <v>36516</v>
          </cell>
          <cell r="AE98">
            <v>495</v>
          </cell>
          <cell r="AF98">
            <v>3</v>
          </cell>
          <cell r="AG98" t="str">
            <v>UW</v>
          </cell>
          <cell r="AH98">
            <v>0.7</v>
          </cell>
          <cell r="AJ98">
            <v>5916850</v>
          </cell>
          <cell r="AK98">
            <v>1.47</v>
          </cell>
          <cell r="AL98">
            <v>36891</v>
          </cell>
          <cell r="AM98">
            <v>12</v>
          </cell>
          <cell r="AN98">
            <v>0.70425529254354702</v>
          </cell>
          <cell r="AP98">
            <v>9812819</v>
          </cell>
          <cell r="AQ98">
            <v>2.413162232722077</v>
          </cell>
          <cell r="AR98">
            <v>36981</v>
          </cell>
          <cell r="AS98">
            <v>12</v>
          </cell>
          <cell r="AT98">
            <v>0.70399999999999996</v>
          </cell>
          <cell r="AV98">
            <v>10099594</v>
          </cell>
          <cell r="AW98">
            <v>2.48</v>
          </cell>
          <cell r="AX98" t="str">
            <v>NAP</v>
          </cell>
          <cell r="AY98">
            <v>3</v>
          </cell>
          <cell r="AZ98" t="str">
            <v>B-piece portion of loan securitized 3Q99. Risk rating based on DSCR performance.</v>
          </cell>
          <cell r="BA98">
            <v>38387500</v>
          </cell>
          <cell r="BB98" t="str">
            <v>Incl. In Cur DSCR</v>
          </cell>
          <cell r="BC98">
            <v>2</v>
          </cell>
          <cell r="BD98" t="str">
            <v>B-piece portion of loan securitized 3Q99. Risk rating based on DSCR performance.</v>
          </cell>
        </row>
        <row r="99">
          <cell r="B99" t="str">
            <v>25367</v>
          </cell>
          <cell r="C99" t="str">
            <v>Hyatt Regency Grand Coast Resort</v>
          </cell>
          <cell r="D99" t="str">
            <v>NAP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85000000</v>
          </cell>
          <cell r="L99">
            <v>32</v>
          </cell>
          <cell r="M99" t="str">
            <v>Forward Loan Commitments</v>
          </cell>
          <cell r="N99">
            <v>85000000</v>
          </cell>
          <cell r="O99" t="str">
            <v>CA</v>
          </cell>
          <cell r="P99">
            <v>92648</v>
          </cell>
          <cell r="Q99" t="str">
            <v>Hotel</v>
          </cell>
          <cell r="R99" t="str">
            <v>Upper Upscale</v>
          </cell>
          <cell r="S99" t="str">
            <v>Hyatt</v>
          </cell>
          <cell r="T99" t="str">
            <v>Robert Mayer, Steve Bone, HG, Inc.</v>
          </cell>
          <cell r="U99" t="str">
            <v>NAP</v>
          </cell>
          <cell r="V99">
            <v>3.85E-2</v>
          </cell>
          <cell r="W99" t="str">
            <v>NAP</v>
          </cell>
          <cell r="X99">
            <v>0.43169121381411885</v>
          </cell>
          <cell r="Y99" t="str">
            <v>NAP</v>
          </cell>
          <cell r="Z99" t="str">
            <v>Floating</v>
          </cell>
          <cell r="AA99" t="str">
            <v>D</v>
          </cell>
          <cell r="AB99" t="str">
            <v>Orange County  CA</v>
          </cell>
          <cell r="AC99" t="str">
            <v>TBD</v>
          </cell>
          <cell r="AF99">
            <v>3</v>
          </cell>
          <cell r="AG99" t="str">
            <v>UWPF-Yr 3</v>
          </cell>
          <cell r="AH99">
            <v>0.72</v>
          </cell>
          <cell r="AJ99">
            <v>16603000</v>
          </cell>
          <cell r="AK99">
            <v>1.55</v>
          </cell>
          <cell r="AL99" t="str">
            <v>N/A - Property not opened.</v>
          </cell>
          <cell r="AP99" t="str">
            <v>n/a</v>
          </cell>
          <cell r="AQ99" t="str">
            <v>n/a</v>
          </cell>
          <cell r="AR99" t="str">
            <v>Unfunded Forward Commitment</v>
          </cell>
          <cell r="AW99" t="str">
            <v>NAP</v>
          </cell>
          <cell r="AX99" t="str">
            <v>NAP</v>
          </cell>
          <cell r="AY99" t="str">
            <v>NAP</v>
          </cell>
          <cell r="AZ99" t="str">
            <v>NAP</v>
          </cell>
          <cell r="BA99">
            <v>0</v>
          </cell>
          <cell r="BB99" t="str">
            <v>NAP</v>
          </cell>
          <cell r="BC99" t="str">
            <v>NAP</v>
          </cell>
          <cell r="BD99" t="str">
            <v>Unfunded Forward Commitment</v>
          </cell>
        </row>
        <row r="100">
          <cell r="B100" t="str">
            <v>25495</v>
          </cell>
          <cell r="C100" t="str">
            <v>Springhill Suites - Seattle</v>
          </cell>
          <cell r="D100" t="str">
            <v>NAP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22130000</v>
          </cell>
          <cell r="L100">
            <v>32</v>
          </cell>
          <cell r="M100" t="str">
            <v>Forward Loan Commitments</v>
          </cell>
          <cell r="N100">
            <v>22130000</v>
          </cell>
          <cell r="O100" t="str">
            <v>WA</v>
          </cell>
          <cell r="P100">
            <v>98052</v>
          </cell>
          <cell r="Q100" t="str">
            <v>Hotel</v>
          </cell>
          <cell r="R100" t="str">
            <v>Midscale w/o F&amp;B</v>
          </cell>
          <cell r="S100" t="str">
            <v>Springhill Suites</v>
          </cell>
          <cell r="T100" t="str">
            <v>Western International</v>
          </cell>
          <cell r="U100" t="str">
            <v>NAP</v>
          </cell>
          <cell r="V100">
            <v>3.5000000000000003E-2</v>
          </cell>
          <cell r="W100" t="str">
            <v>NAP</v>
          </cell>
          <cell r="X100">
            <v>0.67100000000000004</v>
          </cell>
          <cell r="Y100" t="str">
            <v>NAP</v>
          </cell>
          <cell r="Z100" t="str">
            <v>Floating</v>
          </cell>
          <cell r="AA100" t="str">
            <v>D</v>
          </cell>
          <cell r="AB100" t="str">
            <v>Seattle-Bellevue-Everett  WA</v>
          </cell>
          <cell r="AC100" t="str">
            <v>TBD</v>
          </cell>
          <cell r="AF100">
            <v>3</v>
          </cell>
          <cell r="AL100" t="str">
            <v>N/A - Property not opened.</v>
          </cell>
          <cell r="AP100" t="str">
            <v>n/a</v>
          </cell>
          <cell r="AQ100" t="str">
            <v>n/a</v>
          </cell>
          <cell r="AR100" t="str">
            <v>Unfunded Forward Commitment</v>
          </cell>
          <cell r="AW100" t="str">
            <v>NAP</v>
          </cell>
          <cell r="AX100" t="str">
            <v>NAP</v>
          </cell>
          <cell r="AY100" t="str">
            <v>NAP</v>
          </cell>
          <cell r="AZ100" t="str">
            <v>NAP</v>
          </cell>
          <cell r="BA100">
            <v>0</v>
          </cell>
          <cell r="BB100" t="str">
            <v>NAP</v>
          </cell>
          <cell r="BC100" t="str">
            <v>NAP</v>
          </cell>
          <cell r="BD100" t="str">
            <v>Unfunded Forward Commitment</v>
          </cell>
        </row>
        <row r="101">
          <cell r="B101" t="str">
            <v>25878</v>
          </cell>
          <cell r="C101" t="str">
            <v>Residence Inn - Raleigh (Navaho Dr)</v>
          </cell>
          <cell r="D101">
            <v>3</v>
          </cell>
          <cell r="E101">
            <v>1489243</v>
          </cell>
          <cell r="F101" t="str">
            <v>3f</v>
          </cell>
          <cell r="G101" t="str">
            <v>Soc. Gen.</v>
          </cell>
          <cell r="H101">
            <v>5956971</v>
          </cell>
          <cell r="I101" t="str">
            <v>20b</v>
          </cell>
          <cell r="J101" t="str">
            <v>Soc. Gen. Senior</v>
          </cell>
          <cell r="K101">
            <v>0</v>
          </cell>
          <cell r="L101">
            <v>0</v>
          </cell>
          <cell r="M101">
            <v>0</v>
          </cell>
          <cell r="N101">
            <v>7446214</v>
          </cell>
          <cell r="O101" t="str">
            <v>NC</v>
          </cell>
          <cell r="P101">
            <v>27609</v>
          </cell>
          <cell r="Q101" t="str">
            <v>Hotel</v>
          </cell>
          <cell r="R101" t="str">
            <v>Extended</v>
          </cell>
          <cell r="S101" t="str">
            <v>Residence Inn</v>
          </cell>
          <cell r="T101" t="str">
            <v>R. Doyle Parrish &amp; J. David Beam</v>
          </cell>
          <cell r="U101" t="str">
            <v>NAP</v>
          </cell>
          <cell r="V101">
            <v>3.7499999999999999E-2</v>
          </cell>
          <cell r="W101">
            <v>1.5100000000000001E-2</v>
          </cell>
          <cell r="X101">
            <v>0.69444444444444442</v>
          </cell>
          <cell r="Y101">
            <v>10</v>
          </cell>
          <cell r="Z101" t="str">
            <v>Floating</v>
          </cell>
          <cell r="AA101" t="str">
            <v>B</v>
          </cell>
          <cell r="AB101" t="str">
            <v>Raleigh-Durham-Chapel Hill  NC</v>
          </cell>
          <cell r="AC101">
            <v>36574</v>
          </cell>
          <cell r="AD101">
            <v>36860</v>
          </cell>
          <cell r="AE101">
            <v>286</v>
          </cell>
          <cell r="AF101">
            <v>3</v>
          </cell>
          <cell r="AG101" t="str">
            <v>UWPF Yr 1</v>
          </cell>
          <cell r="AH101">
            <v>0.68</v>
          </cell>
          <cell r="AI101">
            <v>2865000</v>
          </cell>
          <cell r="AJ101">
            <v>941350</v>
          </cell>
          <cell r="AK101">
            <v>1.32</v>
          </cell>
          <cell r="AL101">
            <v>36891</v>
          </cell>
          <cell r="AM101">
            <v>11</v>
          </cell>
          <cell r="AN101">
            <v>0.62195223880597006</v>
          </cell>
          <cell r="AP101">
            <v>740857</v>
          </cell>
          <cell r="AQ101">
            <v>1.506053003805095</v>
          </cell>
          <cell r="AR101">
            <v>36981</v>
          </cell>
          <cell r="AS101">
            <v>12</v>
          </cell>
          <cell r="AT101">
            <v>0.57489999999999997</v>
          </cell>
          <cell r="AV101">
            <v>749831</v>
          </cell>
          <cell r="AW101">
            <v>1.18</v>
          </cell>
          <cell r="AX101">
            <v>3</v>
          </cell>
          <cell r="AY101">
            <v>3</v>
          </cell>
          <cell r="AZ101" t="str">
            <v>Current DSCR of 1.51x as of 12/00 is overstated, based on interest only debt service and  excludes any replacement reserves.  Concur with risk rating recommendation.  Property acquired 1/00 and undergoing major renovations.</v>
          </cell>
          <cell r="BA101" t="str">
            <v>See Column H</v>
          </cell>
          <cell r="BB101" t="str">
            <v>Incl. In Cur DSCR</v>
          </cell>
          <cell r="BC101">
            <v>3</v>
          </cell>
          <cell r="BD101" t="str">
            <v>Renovations complete.  Loan fully funded.  Reserves began 2/01 and step up over the next couple of years.  Amortization began 4/00.  Risk rating based on DSCR.</v>
          </cell>
        </row>
        <row r="102">
          <cell r="B102" t="str">
            <v>25880</v>
          </cell>
          <cell r="C102" t="str">
            <v>Residence Inn - Philadelphia</v>
          </cell>
          <cell r="D102" t="str">
            <v>NAP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32000000</v>
          </cell>
          <cell r="L102">
            <v>32</v>
          </cell>
          <cell r="M102" t="str">
            <v>Forward Loan Commitments</v>
          </cell>
          <cell r="N102">
            <v>32000000</v>
          </cell>
          <cell r="O102" t="str">
            <v>PA</v>
          </cell>
          <cell r="P102">
            <v>19107</v>
          </cell>
          <cell r="Q102" t="str">
            <v>Hotel</v>
          </cell>
          <cell r="R102" t="str">
            <v>Extended</v>
          </cell>
          <cell r="S102" t="str">
            <v>Residence Inn</v>
          </cell>
          <cell r="T102" t="str">
            <v>Harry Gross / G. Holdings Corporation</v>
          </cell>
          <cell r="U102" t="str">
            <v>NAP</v>
          </cell>
          <cell r="V102">
            <v>0.03</v>
          </cell>
          <cell r="W102" t="str">
            <v>NAP</v>
          </cell>
          <cell r="X102">
            <v>0.77700000000000002</v>
          </cell>
          <cell r="Y102" t="str">
            <v>NAP</v>
          </cell>
          <cell r="Z102" t="str">
            <v>Floating</v>
          </cell>
          <cell r="AA102" t="str">
            <v>D</v>
          </cell>
          <cell r="AB102" t="str">
            <v>Philadelphia  PA-NJ</v>
          </cell>
          <cell r="AC102" t="str">
            <v>TBD</v>
          </cell>
          <cell r="AF102">
            <v>3</v>
          </cell>
          <cell r="AG102" t="str">
            <v>UWPF-Yr 3</v>
          </cell>
          <cell r="AH102">
            <v>0.77</v>
          </cell>
          <cell r="AJ102">
            <v>5434900</v>
          </cell>
          <cell r="AK102">
            <v>1.57</v>
          </cell>
          <cell r="AL102" t="str">
            <v>N/A - Property not opened.</v>
          </cell>
          <cell r="AP102" t="str">
            <v>n/a</v>
          </cell>
          <cell r="AQ102" t="str">
            <v>n/a</v>
          </cell>
          <cell r="AR102" t="str">
            <v>Unfunded Forward Commitment</v>
          </cell>
          <cell r="AW102" t="str">
            <v>NAP</v>
          </cell>
          <cell r="AX102" t="str">
            <v>NAP</v>
          </cell>
          <cell r="AY102" t="str">
            <v>NAP</v>
          </cell>
          <cell r="AZ102" t="str">
            <v>NAP</v>
          </cell>
          <cell r="BA102">
            <v>0</v>
          </cell>
          <cell r="BB102" t="str">
            <v>NAP</v>
          </cell>
          <cell r="BC102" t="str">
            <v>NAP</v>
          </cell>
          <cell r="BD102" t="str">
            <v>Unfunded Forward Commitment</v>
          </cell>
        </row>
        <row r="103">
          <cell r="B103" t="str">
            <v>26139</v>
          </cell>
          <cell r="C103" t="str">
            <v>Courtyard - West Palm Beach</v>
          </cell>
          <cell r="D103" t="str">
            <v>NAP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6180000</v>
          </cell>
          <cell r="L103">
            <v>32</v>
          </cell>
          <cell r="M103" t="str">
            <v>Forward Loan Commitments</v>
          </cell>
          <cell r="N103">
            <v>6180000</v>
          </cell>
          <cell r="O103" t="str">
            <v>FL</v>
          </cell>
          <cell r="P103">
            <v>33401</v>
          </cell>
          <cell r="Q103" t="str">
            <v>Hotel</v>
          </cell>
          <cell r="R103" t="str">
            <v>Uscale</v>
          </cell>
          <cell r="S103" t="str">
            <v>Courtyard</v>
          </cell>
          <cell r="T103" t="str">
            <v>McGraw, Barris, LaPort</v>
          </cell>
          <cell r="U103" t="str">
            <v>NAP</v>
          </cell>
          <cell r="V103">
            <v>3.7499999999999999E-2</v>
          </cell>
          <cell r="W103" t="str">
            <v>NAP</v>
          </cell>
          <cell r="X103">
            <v>0.67900000000000005</v>
          </cell>
          <cell r="Y103" t="str">
            <v>NAP</v>
          </cell>
          <cell r="Z103" t="str">
            <v>Floating</v>
          </cell>
          <cell r="AA103" t="str">
            <v>D</v>
          </cell>
          <cell r="AB103" t="str">
            <v>West Palm Beach-Boca Raton  FL</v>
          </cell>
          <cell r="AC103" t="str">
            <v>TBD</v>
          </cell>
          <cell r="AF103">
            <v>3</v>
          </cell>
          <cell r="AL103" t="str">
            <v>N/A - Property not opened.</v>
          </cell>
          <cell r="AP103" t="str">
            <v>n/a</v>
          </cell>
          <cell r="AQ103" t="str">
            <v>n/a</v>
          </cell>
          <cell r="AR103" t="str">
            <v>Unfunded Forward Commitment</v>
          </cell>
          <cell r="AW103" t="str">
            <v>NAP</v>
          </cell>
          <cell r="AX103" t="str">
            <v>NAP</v>
          </cell>
          <cell r="AY103" t="str">
            <v>NAP</v>
          </cell>
          <cell r="AZ103" t="str">
            <v>NAP</v>
          </cell>
          <cell r="BA103">
            <v>0</v>
          </cell>
          <cell r="BB103" t="str">
            <v>NAP</v>
          </cell>
          <cell r="BC103" t="str">
            <v>NAP</v>
          </cell>
          <cell r="BD103" t="str">
            <v>Unfunded Forward Commitment</v>
          </cell>
        </row>
        <row r="104">
          <cell r="B104" t="str">
            <v>26477</v>
          </cell>
          <cell r="C104" t="str">
            <v>Courtyard - Mississauga</v>
          </cell>
          <cell r="D104" t="str">
            <v>NAP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7500000</v>
          </cell>
          <cell r="L104">
            <v>32</v>
          </cell>
          <cell r="M104" t="str">
            <v>Forward Loan Commitments</v>
          </cell>
          <cell r="N104">
            <v>7500000</v>
          </cell>
          <cell r="O104" t="str">
            <v>CANADA</v>
          </cell>
          <cell r="P104" t="str">
            <v>NAP</v>
          </cell>
          <cell r="Q104" t="str">
            <v>Hotel</v>
          </cell>
          <cell r="R104" t="str">
            <v>Upscale</v>
          </cell>
          <cell r="S104" t="str">
            <v>Courtyard</v>
          </cell>
          <cell r="T104" t="str">
            <v>Mark Laport and Richard Branca</v>
          </cell>
          <cell r="U104" t="str">
            <v>NAP</v>
          </cell>
          <cell r="V104">
            <v>4.4999999999999998E-2</v>
          </cell>
          <cell r="W104" t="str">
            <v>NAP</v>
          </cell>
          <cell r="X104">
            <v>0.72599999999999998</v>
          </cell>
          <cell r="Y104" t="str">
            <v>NAP</v>
          </cell>
          <cell r="Z104" t="str">
            <v>Floating</v>
          </cell>
          <cell r="AA104" t="str">
            <v>D</v>
          </cell>
          <cell r="AB104" t="str">
            <v>Toronto, Canada</v>
          </cell>
          <cell r="AC104" t="str">
            <v>TBD</v>
          </cell>
          <cell r="AF104">
            <v>3</v>
          </cell>
          <cell r="AG104" t="str">
            <v>UWPF-Yr 3</v>
          </cell>
          <cell r="AH104">
            <v>0.76</v>
          </cell>
          <cell r="AJ104">
            <v>2076880</v>
          </cell>
          <cell r="AK104">
            <v>1.62</v>
          </cell>
          <cell r="AL104" t="str">
            <v>N/A - Property not opened.</v>
          </cell>
          <cell r="AP104" t="str">
            <v>n/a</v>
          </cell>
          <cell r="AQ104" t="str">
            <v>n/a</v>
          </cell>
          <cell r="AR104" t="str">
            <v>Unfunded Forward Commitment</v>
          </cell>
          <cell r="AW104" t="str">
            <v>NAP</v>
          </cell>
          <cell r="AX104" t="str">
            <v>NAP</v>
          </cell>
          <cell r="AY104" t="str">
            <v>NAP</v>
          </cell>
          <cell r="AZ104" t="str">
            <v>NAP</v>
          </cell>
          <cell r="BA104">
            <v>0</v>
          </cell>
          <cell r="BB104" t="str">
            <v>NAP</v>
          </cell>
          <cell r="BC104" t="str">
            <v>NAP</v>
          </cell>
          <cell r="BD104" t="str">
            <v>Unfunded Forward Commitment</v>
          </cell>
        </row>
        <row r="105">
          <cell r="B105" t="str">
            <v>26482</v>
          </cell>
          <cell r="C105" t="str">
            <v>Residence Inn - Mississauga</v>
          </cell>
          <cell r="D105" t="str">
            <v>NAP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5986850</v>
          </cell>
          <cell r="L105">
            <v>32</v>
          </cell>
          <cell r="M105" t="str">
            <v>Forward Loan Commitments</v>
          </cell>
          <cell r="N105">
            <v>5986850</v>
          </cell>
          <cell r="O105" t="str">
            <v>CANADA</v>
          </cell>
          <cell r="P105" t="str">
            <v>NAP</v>
          </cell>
          <cell r="Q105" t="str">
            <v>Hotel</v>
          </cell>
          <cell r="R105" t="str">
            <v>Extended</v>
          </cell>
          <cell r="S105" t="str">
            <v>Residence Inn</v>
          </cell>
          <cell r="T105" t="str">
            <v>Mark Laport and Richard Branca</v>
          </cell>
          <cell r="U105" t="str">
            <v>NAP</v>
          </cell>
          <cell r="V105">
            <v>4.4999999999999998E-2</v>
          </cell>
          <cell r="W105" t="str">
            <v>NAP</v>
          </cell>
          <cell r="X105">
            <v>0.71699999999999997</v>
          </cell>
          <cell r="Y105" t="str">
            <v>NAP</v>
          </cell>
          <cell r="Z105" t="str">
            <v>Floating</v>
          </cell>
          <cell r="AA105" t="str">
            <v>D</v>
          </cell>
          <cell r="AB105" t="str">
            <v>Toronto, Canada</v>
          </cell>
          <cell r="AC105" t="str">
            <v>TBD</v>
          </cell>
          <cell r="AF105">
            <v>3</v>
          </cell>
          <cell r="AG105" t="str">
            <v>UWPF-Yr 3</v>
          </cell>
          <cell r="AH105">
            <v>0.8</v>
          </cell>
          <cell r="AJ105">
            <v>1565605</v>
          </cell>
          <cell r="AK105">
            <v>1.59</v>
          </cell>
          <cell r="AL105" t="str">
            <v>N/A - Property not opened.</v>
          </cell>
          <cell r="AP105" t="str">
            <v>n/a</v>
          </cell>
          <cell r="AQ105" t="str">
            <v>n/a</v>
          </cell>
          <cell r="AR105" t="str">
            <v>Unfunded Forward Commitment</v>
          </cell>
          <cell r="AW105" t="str">
            <v>NAP</v>
          </cell>
          <cell r="AX105" t="str">
            <v>NAP</v>
          </cell>
          <cell r="AY105" t="str">
            <v>NAP</v>
          </cell>
          <cell r="AZ105" t="str">
            <v>NAP</v>
          </cell>
          <cell r="BA105">
            <v>0</v>
          </cell>
          <cell r="BB105" t="str">
            <v>NAP</v>
          </cell>
          <cell r="BC105" t="str">
            <v>NAP</v>
          </cell>
          <cell r="BD105" t="str">
            <v>Unfunded Forward Commitment</v>
          </cell>
        </row>
        <row r="106">
          <cell r="B106" t="str">
            <v>26522</v>
          </cell>
          <cell r="C106" t="str">
            <v>Odyssey (fka Club St. Lucia) LINE OF CREDIT</v>
          </cell>
          <cell r="D106">
            <v>7</v>
          </cell>
          <cell r="E106">
            <v>5000000</v>
          </cell>
          <cell r="F106">
            <v>11</v>
          </cell>
          <cell r="G106" t="str">
            <v>Real Estate Owned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5000000</v>
          </cell>
          <cell r="O106" t="str">
            <v>W.I.</v>
          </cell>
          <cell r="P106" t="str">
            <v>NAP</v>
          </cell>
          <cell r="Q106" t="str">
            <v>Hotel</v>
          </cell>
          <cell r="R106" t="str">
            <v>Midscale w/ F&amp;B</v>
          </cell>
          <cell r="S106" t="str">
            <v>Independent</v>
          </cell>
          <cell r="T106" t="str">
            <v>Clubs International</v>
          </cell>
          <cell r="U106" t="str">
            <v>NAP</v>
          </cell>
          <cell r="V106">
            <v>4.7500000000000001E-2</v>
          </cell>
          <cell r="W106">
            <v>8.3999999999999995E-3</v>
          </cell>
          <cell r="X106">
            <v>0.84655027453083109</v>
          </cell>
          <cell r="Y106">
            <v>23.21311475409836</v>
          </cell>
          <cell r="Z106" t="str">
            <v>Floating</v>
          </cell>
          <cell r="AA106" t="str">
            <v>D</v>
          </cell>
          <cell r="AB106" t="str">
            <v>West Indies</v>
          </cell>
          <cell r="AC106">
            <v>36546</v>
          </cell>
          <cell r="AE106">
            <v>465</v>
          </cell>
          <cell r="AF106">
            <v>3</v>
          </cell>
          <cell r="AG106" t="str">
            <v>UW</v>
          </cell>
          <cell r="AH106">
            <v>0.75</v>
          </cell>
          <cell r="AI106">
            <v>4995067</v>
          </cell>
          <cell r="AJ106">
            <v>2031743</v>
          </cell>
          <cell r="AK106">
            <v>1.37</v>
          </cell>
          <cell r="AL106">
            <v>36891</v>
          </cell>
          <cell r="AM106">
            <v>12</v>
          </cell>
          <cell r="AN106">
            <v>0.73219999999999996</v>
          </cell>
          <cell r="AP106">
            <v>2871268</v>
          </cell>
          <cell r="AQ106">
            <v>0.9244</v>
          </cell>
          <cell r="AR106">
            <v>36981</v>
          </cell>
          <cell r="AS106">
            <v>12</v>
          </cell>
          <cell r="AT106">
            <v>0.73</v>
          </cell>
          <cell r="AV106">
            <v>2384762</v>
          </cell>
          <cell r="AW106">
            <v>0.76</v>
          </cell>
          <cell r="AX106">
            <v>7</v>
          </cell>
          <cell r="AY106">
            <v>7</v>
          </cell>
          <cell r="AZ106" t="str">
            <v>SSAM.  See loan #011017245.</v>
          </cell>
          <cell r="BA106">
            <v>0</v>
          </cell>
          <cell r="BB106" t="str">
            <v>NAP</v>
          </cell>
          <cell r="BC106">
            <v>7</v>
          </cell>
          <cell r="BD106" t="str">
            <v>SSAM.  See loan #011017245.</v>
          </cell>
        </row>
        <row r="107">
          <cell r="B107" t="str">
            <v>26613</v>
          </cell>
          <cell r="C107" t="str">
            <v>Residence Inn - Anaheim Hills</v>
          </cell>
          <cell r="D107" t="str">
            <v>NAP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9000000</v>
          </cell>
          <cell r="L107">
            <v>32</v>
          </cell>
          <cell r="M107" t="str">
            <v>Forward Loan Commitments</v>
          </cell>
          <cell r="N107">
            <v>9000000</v>
          </cell>
          <cell r="O107" t="str">
            <v>CA</v>
          </cell>
          <cell r="P107">
            <v>92807</v>
          </cell>
          <cell r="Q107" t="str">
            <v>Hotel</v>
          </cell>
          <cell r="R107" t="str">
            <v>Extended</v>
          </cell>
          <cell r="S107" t="str">
            <v>Residence Inn</v>
          </cell>
          <cell r="T107" t="str">
            <v>Vilardo, Franklin, et al</v>
          </cell>
          <cell r="U107" t="str">
            <v>NAP</v>
          </cell>
          <cell r="V107">
            <v>3.5000000000000003E-2</v>
          </cell>
          <cell r="W107" t="str">
            <v>NAP</v>
          </cell>
          <cell r="X107">
            <v>0.70799999999999996</v>
          </cell>
          <cell r="Y107" t="str">
            <v>NAP</v>
          </cell>
          <cell r="Z107" t="str">
            <v>Floating</v>
          </cell>
          <cell r="AA107" t="str">
            <v>D</v>
          </cell>
          <cell r="AB107" t="str">
            <v>Orange County  CA</v>
          </cell>
          <cell r="AC107" t="str">
            <v>TBD</v>
          </cell>
          <cell r="AF107">
            <v>3</v>
          </cell>
          <cell r="AL107" t="str">
            <v>N/A - Property not opened.</v>
          </cell>
          <cell r="AP107" t="str">
            <v>n/a</v>
          </cell>
          <cell r="AQ107" t="str">
            <v>n/a</v>
          </cell>
          <cell r="AR107" t="str">
            <v>Unfunded Forward Commitment</v>
          </cell>
          <cell r="AW107" t="str">
            <v>NAP</v>
          </cell>
          <cell r="AX107" t="str">
            <v>NAP</v>
          </cell>
          <cell r="AY107" t="str">
            <v>NAP</v>
          </cell>
          <cell r="AZ107" t="str">
            <v>NAP</v>
          </cell>
          <cell r="BA107">
            <v>0</v>
          </cell>
          <cell r="BB107" t="str">
            <v>NAP</v>
          </cell>
          <cell r="BC107" t="str">
            <v>NAP</v>
          </cell>
          <cell r="BD107" t="str">
            <v>Unfunded Forward Commitment</v>
          </cell>
        </row>
        <row r="108">
          <cell r="B108" t="str">
            <v>26812</v>
          </cell>
          <cell r="C108" t="str">
            <v>Renaissance - Pere Marquette</v>
          </cell>
          <cell r="D108" t="str">
            <v>NAP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26750000</v>
          </cell>
          <cell r="L108">
            <v>32</v>
          </cell>
          <cell r="M108" t="str">
            <v>Forward Loan Commitments</v>
          </cell>
          <cell r="N108">
            <v>26750000</v>
          </cell>
          <cell r="O108" t="str">
            <v>LA</v>
          </cell>
          <cell r="P108">
            <v>70130</v>
          </cell>
          <cell r="Q108" t="str">
            <v>Hotel</v>
          </cell>
          <cell r="R108" t="str">
            <v>Upper Upscale</v>
          </cell>
          <cell r="S108" t="str">
            <v>Renaissance</v>
          </cell>
          <cell r="T108" t="str">
            <v>Edwin M. Palmer III and Hunter H. White III</v>
          </cell>
          <cell r="U108" t="str">
            <v>NAP</v>
          </cell>
          <cell r="V108">
            <v>3.7499999999999999E-2</v>
          </cell>
          <cell r="W108" t="str">
            <v>NAP</v>
          </cell>
          <cell r="X108">
            <v>0.56999999999999995</v>
          </cell>
          <cell r="Y108" t="str">
            <v>NAP</v>
          </cell>
          <cell r="Z108" t="str">
            <v>Floating</v>
          </cell>
          <cell r="AA108" t="str">
            <v>D</v>
          </cell>
          <cell r="AB108" t="str">
            <v>New Orleans  LA</v>
          </cell>
          <cell r="AC108" t="str">
            <v>TBD</v>
          </cell>
          <cell r="AF108">
            <v>3</v>
          </cell>
          <cell r="AG108" t="str">
            <v>UWPF-Yr 3</v>
          </cell>
          <cell r="AH108">
            <v>0.7</v>
          </cell>
          <cell r="AJ108">
            <v>4833317</v>
          </cell>
          <cell r="AK108">
            <v>1.63</v>
          </cell>
          <cell r="AL108" t="str">
            <v>N/A - Property not opened.</v>
          </cell>
          <cell r="AP108" t="str">
            <v>n/a</v>
          </cell>
          <cell r="AQ108" t="str">
            <v>n/a</v>
          </cell>
          <cell r="AR108" t="str">
            <v>Unfunded Forward Commitment</v>
          </cell>
          <cell r="AW108" t="str">
            <v>NAP</v>
          </cell>
          <cell r="AX108" t="str">
            <v>NAP</v>
          </cell>
          <cell r="AY108" t="str">
            <v>NAP</v>
          </cell>
          <cell r="AZ108" t="str">
            <v>NAP</v>
          </cell>
          <cell r="BA108">
            <v>0</v>
          </cell>
          <cell r="BB108" t="str">
            <v>NAP</v>
          </cell>
          <cell r="BC108" t="str">
            <v>NAP</v>
          </cell>
          <cell r="BD108" t="str">
            <v>Unfunded Forward Commitment</v>
          </cell>
        </row>
        <row r="109">
          <cell r="B109" t="str">
            <v>26871</v>
          </cell>
          <cell r="C109" t="str">
            <v>Springhill Suites - New Orleans</v>
          </cell>
          <cell r="D109" t="str">
            <v>NAP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15550000</v>
          </cell>
          <cell r="L109">
            <v>32</v>
          </cell>
          <cell r="M109" t="str">
            <v>Forward Loan Commitments</v>
          </cell>
          <cell r="N109">
            <v>15550000</v>
          </cell>
          <cell r="O109" t="str">
            <v>LA</v>
          </cell>
          <cell r="P109">
            <v>70130</v>
          </cell>
          <cell r="Q109" t="str">
            <v>Hotel</v>
          </cell>
          <cell r="R109" t="str">
            <v>Midscale w/o F&amp;B</v>
          </cell>
          <cell r="S109" t="str">
            <v>Springhill Suites</v>
          </cell>
          <cell r="T109" t="str">
            <v>O'Connor, Manshel, Stone</v>
          </cell>
          <cell r="U109" t="str">
            <v>NAP</v>
          </cell>
          <cell r="V109">
            <v>3.5000000000000003E-2</v>
          </cell>
          <cell r="W109" t="str">
            <v>NAP</v>
          </cell>
          <cell r="X109">
            <v>0.72</v>
          </cell>
          <cell r="Y109" t="str">
            <v>NAP</v>
          </cell>
          <cell r="Z109" t="str">
            <v>Floating</v>
          </cell>
          <cell r="AA109" t="str">
            <v>D</v>
          </cell>
          <cell r="AB109" t="str">
            <v>New Orleans  LA</v>
          </cell>
          <cell r="AC109" t="str">
            <v>TBD</v>
          </cell>
          <cell r="AF109">
            <v>3</v>
          </cell>
          <cell r="AG109" t="str">
            <v>UWPF-Yr 3</v>
          </cell>
          <cell r="AH109">
            <v>0.72</v>
          </cell>
          <cell r="AJ109">
            <v>2580931</v>
          </cell>
          <cell r="AK109">
            <v>1.44</v>
          </cell>
          <cell r="AL109" t="str">
            <v>N/A - Property not opened.</v>
          </cell>
          <cell r="AP109" t="str">
            <v>n/a</v>
          </cell>
          <cell r="AQ109" t="str">
            <v>n/a</v>
          </cell>
          <cell r="AR109" t="str">
            <v>Unfunded Forward Commitment</v>
          </cell>
          <cell r="AW109" t="str">
            <v>NAP</v>
          </cell>
          <cell r="AX109" t="str">
            <v>NAP</v>
          </cell>
          <cell r="AY109" t="str">
            <v>NAP</v>
          </cell>
          <cell r="AZ109" t="str">
            <v>NAP</v>
          </cell>
          <cell r="BA109">
            <v>0</v>
          </cell>
          <cell r="BB109" t="str">
            <v>NAP</v>
          </cell>
          <cell r="BC109" t="str">
            <v>NAP</v>
          </cell>
          <cell r="BD109" t="str">
            <v>Unfunded Forward Commitment</v>
          </cell>
        </row>
        <row r="110">
          <cell r="B110" t="str">
            <v>26917</v>
          </cell>
          <cell r="C110" t="str">
            <v>Renaissance Club Sport Hotel - Walnut Creek</v>
          </cell>
          <cell r="D110" t="str">
            <v>NAP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27000000</v>
          </cell>
          <cell r="L110">
            <v>32</v>
          </cell>
          <cell r="M110" t="str">
            <v>Forward Loan Commitments</v>
          </cell>
          <cell r="N110">
            <v>27000000</v>
          </cell>
          <cell r="O110" t="str">
            <v>CA</v>
          </cell>
          <cell r="P110">
            <v>94596</v>
          </cell>
          <cell r="Q110" t="str">
            <v>Hotel</v>
          </cell>
          <cell r="R110" t="str">
            <v>Upper Upscale</v>
          </cell>
          <cell r="S110" t="str">
            <v>Renaissance</v>
          </cell>
          <cell r="T110" t="str">
            <v>Leisure Sports, Inc.; Steven M. and Diane Gilmour; Patrick J. and Jeanne O'Brien</v>
          </cell>
          <cell r="U110" t="str">
            <v>NAP</v>
          </cell>
          <cell r="V110">
            <v>0.04</v>
          </cell>
          <cell r="W110" t="str">
            <v>NAP</v>
          </cell>
          <cell r="X110">
            <v>0.51625239005736134</v>
          </cell>
          <cell r="Y110" t="str">
            <v>NAP</v>
          </cell>
          <cell r="Z110" t="str">
            <v>Floating</v>
          </cell>
          <cell r="AA110" t="str">
            <v>D</v>
          </cell>
          <cell r="AB110" t="str">
            <v>Oakland  CA</v>
          </cell>
          <cell r="AC110" t="str">
            <v>TBD</v>
          </cell>
          <cell r="AF110">
            <v>3</v>
          </cell>
          <cell r="AG110" t="str">
            <v>UWPF-Yr 3</v>
          </cell>
          <cell r="AH110">
            <v>0.74</v>
          </cell>
          <cell r="AJ110">
            <v>5463000</v>
          </cell>
          <cell r="AK110">
            <v>1.64</v>
          </cell>
          <cell r="AL110" t="str">
            <v>N/A - Property not opened.</v>
          </cell>
          <cell r="AP110" t="str">
            <v>n/a</v>
          </cell>
          <cell r="AQ110" t="str">
            <v>n/a</v>
          </cell>
          <cell r="AR110" t="str">
            <v>Unfunded Forward Commitment</v>
          </cell>
          <cell r="AW110" t="str">
            <v>NAP</v>
          </cell>
          <cell r="AX110" t="str">
            <v>NAP</v>
          </cell>
          <cell r="AY110" t="str">
            <v>NAP</v>
          </cell>
          <cell r="AZ110" t="str">
            <v>NAP</v>
          </cell>
          <cell r="BA110">
            <v>0</v>
          </cell>
          <cell r="BB110" t="str">
            <v>NAP</v>
          </cell>
          <cell r="BC110" t="str">
            <v>NAP</v>
          </cell>
          <cell r="BD110" t="str">
            <v>Unfunded Forward Commitment</v>
          </cell>
        </row>
        <row r="111">
          <cell r="B111" t="str">
            <v>27255</v>
          </cell>
          <cell r="C111" t="str">
            <v>Hampton Inn - Richmond</v>
          </cell>
          <cell r="D111">
            <v>4</v>
          </cell>
          <cell r="E111">
            <v>4464822</v>
          </cell>
          <cell r="F111" t="str">
            <v>1a</v>
          </cell>
          <cell r="G111" t="str">
            <v>First Mortgages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4464822</v>
          </cell>
          <cell r="O111" t="str">
            <v>VA</v>
          </cell>
          <cell r="P111">
            <v>23150</v>
          </cell>
          <cell r="Q111" t="str">
            <v>Hotel</v>
          </cell>
          <cell r="R111" t="str">
            <v>Midscale w/o F&amp;B</v>
          </cell>
          <cell r="S111" t="str">
            <v>Hampton Inn</v>
          </cell>
          <cell r="T111" t="str">
            <v>Balwinder Bajaj and Sonia Bajaj</v>
          </cell>
          <cell r="U111" t="str">
            <v>NAP</v>
          </cell>
          <cell r="V111">
            <v>3.5000000000000003E-2</v>
          </cell>
          <cell r="W111">
            <v>7.6E-3</v>
          </cell>
          <cell r="X111">
            <v>0.65179884087591233</v>
          </cell>
          <cell r="Y111">
            <v>13.016393442622951</v>
          </cell>
          <cell r="Z111" t="str">
            <v>Floating</v>
          </cell>
          <cell r="AA111" t="str">
            <v>C</v>
          </cell>
          <cell r="AB111" t="str">
            <v>Richmond-Petersburg  VA</v>
          </cell>
          <cell r="AC111">
            <v>36657</v>
          </cell>
          <cell r="AE111">
            <v>354</v>
          </cell>
          <cell r="AF111">
            <v>3</v>
          </cell>
          <cell r="AG111" t="str">
            <v>UWPF-Yr 1</v>
          </cell>
          <cell r="AH111">
            <v>0.68500000000000005</v>
          </cell>
          <cell r="AI111">
            <v>2137901</v>
          </cell>
          <cell r="AJ111">
            <v>688000</v>
          </cell>
          <cell r="AK111">
            <v>1.41</v>
          </cell>
          <cell r="AL111">
            <v>36891</v>
          </cell>
          <cell r="AM111">
            <v>11</v>
          </cell>
          <cell r="AN111">
            <v>0.5794979419929166</v>
          </cell>
          <cell r="AP111">
            <v>429053</v>
          </cell>
          <cell r="AQ111">
            <v>0.75686065495608479</v>
          </cell>
          <cell r="AR111">
            <v>37011</v>
          </cell>
          <cell r="AS111">
            <v>12</v>
          </cell>
          <cell r="AT111">
            <v>0.54</v>
          </cell>
          <cell r="AV111">
            <v>387560</v>
          </cell>
          <cell r="AW111">
            <v>0.79</v>
          </cell>
          <cell r="AX111">
            <v>3</v>
          </cell>
          <cell r="AY111">
            <v>4</v>
          </cell>
          <cell r="AZ111" t="str">
            <v>New 5/11/00.  DSCR of 0.76x for the period (T-12) ending 12/00. Subject still continues to stabilize following renovations.  Based on 25% principal guaranty, concur with 4 risk rating.  (see Watch List for additional comments)</v>
          </cell>
          <cell r="BA111">
            <v>0</v>
          </cell>
          <cell r="BB111" t="str">
            <v>NAP</v>
          </cell>
          <cell r="BC111">
            <v>4</v>
          </cell>
          <cell r="BD111" t="str">
            <v>Renovations are complete and property is beginning to improve.  Consistent increases in occupancy rates are being realized.</v>
          </cell>
        </row>
        <row r="112">
          <cell r="B112" t="str">
            <v>27577</v>
          </cell>
          <cell r="C112" t="str">
            <v>Westin Great Southern Hotel - Columbus</v>
          </cell>
          <cell r="D112">
            <v>3</v>
          </cell>
          <cell r="E112">
            <v>826000</v>
          </cell>
          <cell r="F112">
            <v>4</v>
          </cell>
          <cell r="G112" t="str">
            <v>B-Pieces of Securitization Held in Position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826000</v>
          </cell>
          <cell r="O112" t="str">
            <v>OH</v>
          </cell>
          <cell r="P112">
            <v>43215</v>
          </cell>
          <cell r="Q112" t="str">
            <v>Hotel</v>
          </cell>
          <cell r="R112" t="str">
            <v>Upper Upscale</v>
          </cell>
          <cell r="S112" t="str">
            <v>Westin</v>
          </cell>
          <cell r="T112" t="str">
            <v>Berwind Property Group, Inc. &amp; Berwind Property Group, Ltd.</v>
          </cell>
          <cell r="U112">
            <v>0</v>
          </cell>
          <cell r="V112">
            <v>3.5000000000000003E-2</v>
          </cell>
          <cell r="W112">
            <v>1.4800000000000001E-2</v>
          </cell>
          <cell r="X112">
            <v>0.55140186915887845</v>
          </cell>
          <cell r="Y112">
            <v>26.983606557377048</v>
          </cell>
          <cell r="Z112" t="str">
            <v>Floating</v>
          </cell>
          <cell r="AA112" t="str">
            <v>A</v>
          </cell>
          <cell r="AB112" t="str">
            <v>Columbus  OH</v>
          </cell>
          <cell r="AC112">
            <v>36738</v>
          </cell>
          <cell r="AE112">
            <v>273</v>
          </cell>
          <cell r="AF112">
            <v>3</v>
          </cell>
          <cell r="AG112" t="str">
            <v>UWPF-Yr 1</v>
          </cell>
          <cell r="AH112">
            <v>0.66</v>
          </cell>
          <cell r="AI112">
            <v>8190492</v>
          </cell>
          <cell r="AJ112">
            <v>1852691</v>
          </cell>
          <cell r="AK112">
            <v>1.38</v>
          </cell>
          <cell r="AL112">
            <v>36891</v>
          </cell>
          <cell r="AM112">
            <v>12</v>
          </cell>
          <cell r="AN112">
            <v>0.65229999999999999</v>
          </cell>
          <cell r="AP112">
            <v>1980060</v>
          </cell>
          <cell r="AQ112">
            <v>1.44</v>
          </cell>
          <cell r="AR112">
            <v>36981</v>
          </cell>
          <cell r="AS112">
            <v>12</v>
          </cell>
          <cell r="AT112">
            <v>0.61339999999999995</v>
          </cell>
          <cell r="AV112">
            <v>1542231</v>
          </cell>
          <cell r="AW112">
            <v>1.24</v>
          </cell>
          <cell r="AX112">
            <v>1</v>
          </cell>
          <cell r="AY112">
            <v>3</v>
          </cell>
          <cell r="AZ112" t="str">
            <v>B-piece portion of loan securitized in GMACN-2000-FLFA (Newman) 4Q00 deal. Risk rating based on DSCR performance.</v>
          </cell>
          <cell r="BA112">
            <v>10974000</v>
          </cell>
          <cell r="BB112" t="str">
            <v>Incl. In Cur DSCR</v>
          </cell>
          <cell r="BC112">
            <v>3</v>
          </cell>
          <cell r="BD112" t="str">
            <v>Loan is structured with hyper am.  Very strong borrower/principal.</v>
          </cell>
        </row>
        <row r="113">
          <cell r="B113" t="str">
            <v>28730</v>
          </cell>
          <cell r="C113" t="str">
            <v>Springhill Suites - Milford</v>
          </cell>
          <cell r="D113">
            <v>3</v>
          </cell>
          <cell r="E113">
            <v>1220000</v>
          </cell>
          <cell r="F113" t="str">
            <v>3f</v>
          </cell>
          <cell r="G113" t="str">
            <v>Soc. Gen.</v>
          </cell>
          <cell r="H113">
            <v>4880000</v>
          </cell>
          <cell r="I113" t="str">
            <v>20b</v>
          </cell>
          <cell r="J113" t="str">
            <v>Soc. Gen. Senior</v>
          </cell>
          <cell r="K113">
            <v>1950000</v>
          </cell>
          <cell r="L113">
            <v>31</v>
          </cell>
          <cell r="M113" t="str">
            <v>Future Advances (closed loans)</v>
          </cell>
          <cell r="N113">
            <v>8050000</v>
          </cell>
          <cell r="O113" t="str">
            <v>CT</v>
          </cell>
          <cell r="P113">
            <v>6460</v>
          </cell>
          <cell r="Q113" t="str">
            <v>Hotel</v>
          </cell>
          <cell r="R113" t="str">
            <v>Midscale w/o F&amp;B</v>
          </cell>
          <cell r="S113" t="str">
            <v>Springhill Suites</v>
          </cell>
          <cell r="T113" t="str">
            <v>Schleicher &amp; Stebbins Hotels L.P. et al</v>
          </cell>
          <cell r="U113" t="str">
            <v>NAP</v>
          </cell>
          <cell r="V113">
            <v>3.2500000000000001E-2</v>
          </cell>
          <cell r="W113">
            <v>2.1899999999999999E-2</v>
          </cell>
          <cell r="X113">
            <v>0.80500000000000005</v>
          </cell>
          <cell r="Y113">
            <v>30.983606557377048</v>
          </cell>
          <cell r="Z113" t="str">
            <v>Floating</v>
          </cell>
          <cell r="AA113" t="str">
            <v>C</v>
          </cell>
          <cell r="AB113" t="str">
            <v>New Haven-Meriden  CT</v>
          </cell>
          <cell r="AC113">
            <v>36838</v>
          </cell>
          <cell r="AD113">
            <v>36977</v>
          </cell>
          <cell r="AE113">
            <v>139</v>
          </cell>
          <cell r="AF113">
            <v>3</v>
          </cell>
          <cell r="AG113" t="str">
            <v>UWPF-Yr 4</v>
          </cell>
          <cell r="AH113">
            <v>0.73</v>
          </cell>
          <cell r="AJ113">
            <v>1581767</v>
          </cell>
          <cell r="AK113">
            <v>1.69</v>
          </cell>
          <cell r="AL113">
            <v>36891</v>
          </cell>
          <cell r="AM113">
            <v>6.5</v>
          </cell>
          <cell r="AN113">
            <v>0.7127</v>
          </cell>
          <cell r="AP113">
            <v>498899</v>
          </cell>
          <cell r="AQ113">
            <v>1.87</v>
          </cell>
          <cell r="AR113">
            <v>36973</v>
          </cell>
          <cell r="AS113">
            <v>8.5</v>
          </cell>
          <cell r="AT113">
            <v>0.73170000000000002</v>
          </cell>
          <cell r="AV113">
            <v>691406</v>
          </cell>
          <cell r="AW113">
            <v>1.72</v>
          </cell>
          <cell r="AX113" t="str">
            <v>NAP</v>
          </cell>
          <cell r="AY113">
            <v>3</v>
          </cell>
          <cell r="AZ113" t="str">
            <v>Property opened 6/30/00. Concur with 3 risk rating while property continues to stabilize.</v>
          </cell>
          <cell r="BA113" t="str">
            <v>See Column H</v>
          </cell>
          <cell r="BB113" t="str">
            <v>Incl. In Cur DSCR</v>
          </cell>
          <cell r="BC113">
            <v>3</v>
          </cell>
          <cell r="BD113" t="str">
            <v>Property opened 6/30/00. 3 risk rating while property continues to stabilize.</v>
          </cell>
        </row>
        <row r="114">
          <cell r="B114" t="str">
            <v>29137</v>
          </cell>
          <cell r="C114" t="str">
            <v>Heathman Lodge</v>
          </cell>
          <cell r="D114">
            <v>3</v>
          </cell>
          <cell r="E114">
            <v>630000</v>
          </cell>
          <cell r="F114">
            <v>4</v>
          </cell>
          <cell r="G114" t="str">
            <v>B-Pieces of Securitization Held in Position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630000</v>
          </cell>
          <cell r="O114" t="str">
            <v>WA</v>
          </cell>
          <cell r="P114">
            <v>98662</v>
          </cell>
          <cell r="Q114" t="str">
            <v>Hotel</v>
          </cell>
          <cell r="R114" t="str">
            <v>Midscale w/ F&amp;B</v>
          </cell>
          <cell r="S114" t="str">
            <v>Independent</v>
          </cell>
          <cell r="T114" t="str">
            <v>Warren H. Bean and Estate of Bruce R Stevenson</v>
          </cell>
          <cell r="U114">
            <v>0</v>
          </cell>
          <cell r="V114">
            <v>2.75E-2</v>
          </cell>
          <cell r="W114">
            <v>1.06E-2</v>
          </cell>
          <cell r="X114">
            <v>2.1088435374149661</v>
          </cell>
          <cell r="Y114">
            <v>35.967213114754095</v>
          </cell>
          <cell r="Z114" t="str">
            <v>Floating</v>
          </cell>
          <cell r="AA114" t="str">
            <v>A</v>
          </cell>
          <cell r="AB114" t="str">
            <v>Portland-Vancouver  OR-WA</v>
          </cell>
          <cell r="AC114">
            <v>36819</v>
          </cell>
          <cell r="AE114">
            <v>192</v>
          </cell>
          <cell r="AF114">
            <v>3</v>
          </cell>
          <cell r="AG114" t="str">
            <v>UW</v>
          </cell>
          <cell r="AH114">
            <v>0.748</v>
          </cell>
          <cell r="AI114">
            <v>7470382</v>
          </cell>
          <cell r="AJ114">
            <v>1245000</v>
          </cell>
          <cell r="AK114">
            <v>1.66</v>
          </cell>
          <cell r="AL114">
            <v>36891</v>
          </cell>
          <cell r="AM114">
            <v>12</v>
          </cell>
          <cell r="AN114">
            <v>0.74418430203676111</v>
          </cell>
          <cell r="AP114">
            <v>1427767</v>
          </cell>
          <cell r="AQ114">
            <v>1.0623871847938005</v>
          </cell>
          <cell r="AR114">
            <v>37011</v>
          </cell>
          <cell r="AS114">
            <v>12</v>
          </cell>
          <cell r="AT114">
            <v>0.73960000000000004</v>
          </cell>
          <cell r="AV114">
            <v>1379020</v>
          </cell>
          <cell r="AW114">
            <v>1.67</v>
          </cell>
          <cell r="AX114">
            <v>1</v>
          </cell>
          <cell r="AY114">
            <v>3</v>
          </cell>
          <cell r="AZ114" t="str">
            <v>Residual piece of note securitized in GMACN-2000-FLFA (Newman) 4Q00 deal. Risk rating based on DSCR performance.</v>
          </cell>
          <cell r="BA114">
            <v>8370000</v>
          </cell>
          <cell r="BB114" t="str">
            <v>Incl. In Cur DSCR</v>
          </cell>
          <cell r="BC114">
            <v>4</v>
          </cell>
          <cell r="BD114" t="str">
            <v>Residual piece of note securitized in GMACN-2000-FLFA (Newman) 4Q00 deal. Risk rating based on DSCR performance of the Bridge Loan only.</v>
          </cell>
        </row>
        <row r="115">
          <cell r="B115" t="str">
            <v>29138</v>
          </cell>
          <cell r="C115" t="str">
            <v>Heathman Lodge</v>
          </cell>
          <cell r="D115">
            <v>4</v>
          </cell>
          <cell r="E115">
            <v>2710000</v>
          </cell>
          <cell r="F115" t="str">
            <v>2b</v>
          </cell>
          <cell r="G115" t="str">
            <v>Second Mortgages/Mezzanine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2710000</v>
          </cell>
          <cell r="O115" t="str">
            <v>WA</v>
          </cell>
          <cell r="P115">
            <v>98662</v>
          </cell>
          <cell r="Q115" t="str">
            <v>Hotel</v>
          </cell>
          <cell r="R115" t="str">
            <v>Midscale w/ F&amp;B</v>
          </cell>
          <cell r="S115" t="str">
            <v>Independent</v>
          </cell>
          <cell r="T115" t="str">
            <v>Warren H. Bean and Estate of Bruce R Stevenson</v>
          </cell>
          <cell r="U115" t="str">
            <v>NAP</v>
          </cell>
          <cell r="V115">
            <v>3.5000000000000003E-2</v>
          </cell>
          <cell r="W115">
            <v>1.06E-2</v>
          </cell>
          <cell r="X115">
            <v>0.167594316017316</v>
          </cell>
          <cell r="Y115">
            <v>35.967213114754095</v>
          </cell>
          <cell r="Z115" t="str">
            <v>Floating</v>
          </cell>
          <cell r="AA115" t="str">
            <v>D</v>
          </cell>
          <cell r="AB115" t="str">
            <v>Portland-Vancouver  OR-WA</v>
          </cell>
          <cell r="AC115">
            <v>36819</v>
          </cell>
          <cell r="AE115">
            <v>192</v>
          </cell>
          <cell r="AF115">
            <v>4</v>
          </cell>
          <cell r="AG115" t="str">
            <v>UW</v>
          </cell>
          <cell r="AH115">
            <v>0.748</v>
          </cell>
          <cell r="AI115">
            <v>7470382</v>
          </cell>
          <cell r="AJ115">
            <v>1245000</v>
          </cell>
          <cell r="AK115">
            <v>1.66</v>
          </cell>
          <cell r="AL115">
            <v>36891</v>
          </cell>
          <cell r="AM115">
            <v>12</v>
          </cell>
          <cell r="AN115">
            <v>0.74418430203676111</v>
          </cell>
          <cell r="AP115">
            <v>1427767</v>
          </cell>
          <cell r="AQ115">
            <v>1.0623871847938005</v>
          </cell>
          <cell r="AR115">
            <v>36950</v>
          </cell>
          <cell r="AS115">
            <v>12</v>
          </cell>
          <cell r="AT115">
            <v>0.74619999999999997</v>
          </cell>
          <cell r="AV115">
            <v>1390518</v>
          </cell>
          <cell r="AW115">
            <v>1.01</v>
          </cell>
          <cell r="AX115">
            <v>4</v>
          </cell>
          <cell r="AY115">
            <v>4</v>
          </cell>
          <cell r="AZ115" t="str">
            <v>Refin of Bridge Loan. Significant paydown of original loan in the amount of $13,500,000, which was subsequently split into 2 separate (1st and 2nd) loans. The 1.06x DSCR does not reflect the correct debt service as a result of this recent paydown.</v>
          </cell>
          <cell r="BA115">
            <v>0</v>
          </cell>
          <cell r="BB115" t="str">
            <v>NAP</v>
          </cell>
          <cell r="BC115">
            <v>4</v>
          </cell>
          <cell r="BD115" t="str">
            <v>Refin of Bridge Loan. Significant paydown of original loan in the amount of $13,500,000, which was subsequently split into 2 separate (1st and 2nd) loans. The DSCR does not reflect the correct debt service as a result of this recent paydown.</v>
          </cell>
        </row>
        <row r="116">
          <cell r="B116" t="str">
            <v>29141</v>
          </cell>
          <cell r="C116" t="str">
            <v>Residence Inn - Weston</v>
          </cell>
          <cell r="D116" t="str">
            <v>NAP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7400000</v>
          </cell>
          <cell r="L116">
            <v>32</v>
          </cell>
          <cell r="M116" t="str">
            <v>Forward Loan Commitments</v>
          </cell>
          <cell r="N116">
            <v>7400000</v>
          </cell>
          <cell r="O116" t="str">
            <v>FL</v>
          </cell>
          <cell r="P116">
            <v>33326</v>
          </cell>
          <cell r="Q116" t="str">
            <v>Hotel</v>
          </cell>
          <cell r="R116" t="str">
            <v>Extended</v>
          </cell>
          <cell r="S116" t="str">
            <v>Residence Inn</v>
          </cell>
          <cell r="T116" t="str">
            <v>Vilardo, Franklin, et al</v>
          </cell>
          <cell r="U116" t="str">
            <v>NAP</v>
          </cell>
          <cell r="V116">
            <v>3.5000000000000003E-2</v>
          </cell>
          <cell r="W116" t="str">
            <v>NAP</v>
          </cell>
          <cell r="X116">
            <v>0.70499999999999996</v>
          </cell>
          <cell r="Y116" t="str">
            <v>NAP</v>
          </cell>
          <cell r="Z116" t="str">
            <v>Floating</v>
          </cell>
          <cell r="AA116" t="str">
            <v>D</v>
          </cell>
          <cell r="AB116" t="str">
            <v>Fort Lauderdale  FL</v>
          </cell>
          <cell r="AC116" t="str">
            <v>TBD</v>
          </cell>
          <cell r="AF116">
            <v>3</v>
          </cell>
          <cell r="AL116" t="str">
            <v>N/A - Property not opened.</v>
          </cell>
          <cell r="AP116" t="str">
            <v>n/a</v>
          </cell>
          <cell r="AQ116" t="str">
            <v>n/a</v>
          </cell>
          <cell r="AR116" t="str">
            <v>Unfunded Forward Commitment</v>
          </cell>
          <cell r="AW116" t="str">
            <v>NAP</v>
          </cell>
          <cell r="AX116" t="str">
            <v>NAP</v>
          </cell>
          <cell r="AY116" t="str">
            <v>NAP</v>
          </cell>
          <cell r="AZ116" t="str">
            <v>NAP</v>
          </cell>
          <cell r="BA116">
            <v>0</v>
          </cell>
          <cell r="BB116" t="str">
            <v>NAP</v>
          </cell>
          <cell r="BC116" t="str">
            <v>NAP</v>
          </cell>
          <cell r="BD116" t="str">
            <v>Unfunded Forward Commitment</v>
          </cell>
        </row>
        <row r="117">
          <cell r="B117" t="str">
            <v>29142</v>
          </cell>
          <cell r="C117" t="str">
            <v>TownePlace Suites - Weston</v>
          </cell>
          <cell r="D117" t="str">
            <v>NAP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5350000</v>
          </cell>
          <cell r="L117">
            <v>32</v>
          </cell>
          <cell r="M117" t="str">
            <v>Forward Loan Commitments</v>
          </cell>
          <cell r="N117">
            <v>5350000</v>
          </cell>
          <cell r="O117" t="str">
            <v>FL</v>
          </cell>
          <cell r="P117">
            <v>33326</v>
          </cell>
          <cell r="Q117" t="str">
            <v>Hotel</v>
          </cell>
          <cell r="R117" t="str">
            <v>Extended</v>
          </cell>
          <cell r="S117" t="str">
            <v>TownePlace</v>
          </cell>
          <cell r="T117" t="str">
            <v>Vilardo, Franklin, et al</v>
          </cell>
          <cell r="U117" t="str">
            <v>NAP</v>
          </cell>
          <cell r="V117">
            <v>3.5000000000000003E-2</v>
          </cell>
          <cell r="W117" t="str">
            <v>NAP</v>
          </cell>
          <cell r="X117">
            <v>0.69</v>
          </cell>
          <cell r="Y117" t="str">
            <v>NAP</v>
          </cell>
          <cell r="Z117" t="str">
            <v>Floating</v>
          </cell>
          <cell r="AA117" t="str">
            <v>D</v>
          </cell>
          <cell r="AB117" t="str">
            <v>Fort Lauderdale  FL</v>
          </cell>
          <cell r="AC117" t="str">
            <v>TBD</v>
          </cell>
          <cell r="AF117">
            <v>3</v>
          </cell>
          <cell r="AL117" t="str">
            <v>N/A - Property not opened.</v>
          </cell>
          <cell r="AP117" t="str">
            <v>n/a</v>
          </cell>
          <cell r="AQ117" t="str">
            <v>n/a</v>
          </cell>
          <cell r="AR117" t="str">
            <v>Unfunded Forward Commitment</v>
          </cell>
          <cell r="AW117" t="str">
            <v>NAP</v>
          </cell>
          <cell r="AX117" t="str">
            <v>NAP</v>
          </cell>
          <cell r="AY117" t="str">
            <v>NAP</v>
          </cell>
          <cell r="AZ117" t="str">
            <v>NAP</v>
          </cell>
          <cell r="BA117">
            <v>0</v>
          </cell>
          <cell r="BB117" t="str">
            <v>NAP</v>
          </cell>
          <cell r="BC117" t="str">
            <v>NAP</v>
          </cell>
          <cell r="BD117" t="str">
            <v>Unfunded Forward Commitment</v>
          </cell>
        </row>
        <row r="118">
          <cell r="B118" t="str">
            <v>29377</v>
          </cell>
          <cell r="C118" t="str">
            <v>Hawthorn Suites Ltd - Alexandria</v>
          </cell>
          <cell r="D118">
            <v>3</v>
          </cell>
          <cell r="E118">
            <v>934173</v>
          </cell>
          <cell r="F118">
            <v>4</v>
          </cell>
          <cell r="G118" t="str">
            <v>B-Pieces of Securitization Held in Position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934173</v>
          </cell>
          <cell r="O118" t="str">
            <v>VA</v>
          </cell>
          <cell r="P118">
            <v>22304</v>
          </cell>
          <cell r="Q118" t="str">
            <v>Hotel</v>
          </cell>
          <cell r="R118" t="str">
            <v>Extended</v>
          </cell>
          <cell r="S118" t="str">
            <v>Hawthorn Suites</v>
          </cell>
          <cell r="T118" t="str">
            <v>Schneck, Moriarty, Salmen</v>
          </cell>
          <cell r="U118">
            <v>0</v>
          </cell>
          <cell r="V118">
            <v>3.5000000000000003E-2</v>
          </cell>
          <cell r="W118">
            <v>1.5900000000000001E-2</v>
          </cell>
          <cell r="X118">
            <v>0.63700863723150358</v>
          </cell>
          <cell r="Y118">
            <v>16.032786885245901</v>
          </cell>
          <cell r="Z118" t="str">
            <v>Floating</v>
          </cell>
          <cell r="AA118" t="str">
            <v>A</v>
          </cell>
          <cell r="AB118" t="str">
            <v>Washington  DC-MD-VA-WV</v>
          </cell>
          <cell r="AC118">
            <v>36531</v>
          </cell>
          <cell r="AE118">
            <v>480</v>
          </cell>
          <cell r="AF118">
            <v>3</v>
          </cell>
          <cell r="AG118" t="str">
            <v>UW</v>
          </cell>
          <cell r="AH118">
            <v>0.75</v>
          </cell>
          <cell r="AI118">
            <v>4995067</v>
          </cell>
          <cell r="AJ118">
            <v>2031743</v>
          </cell>
          <cell r="AK118">
            <v>1.37</v>
          </cell>
          <cell r="AL118">
            <v>36891</v>
          </cell>
          <cell r="AM118">
            <v>12</v>
          </cell>
          <cell r="AN118">
            <v>0.79534780682321671</v>
          </cell>
          <cell r="AP118">
            <v>2209541</v>
          </cell>
          <cell r="AQ118">
            <v>1.5873454207105688</v>
          </cell>
          <cell r="AR118">
            <v>36981</v>
          </cell>
          <cell r="AS118">
            <v>12</v>
          </cell>
          <cell r="AT118">
            <v>0.78700000000000003</v>
          </cell>
          <cell r="AV118">
            <v>2266009</v>
          </cell>
          <cell r="AW118">
            <v>1.53</v>
          </cell>
          <cell r="AX118">
            <v>3</v>
          </cell>
          <cell r="AY118">
            <v>3</v>
          </cell>
          <cell r="AZ118" t="str">
            <v>B-piece portion of loan securitized in GMACN-2000-FLFA (Newman) 4Q00 deal. Risk rating based on DSCR performance.</v>
          </cell>
          <cell r="BA118">
            <v>12411157.779999999</v>
          </cell>
          <cell r="BB118" t="str">
            <v>Incl. In Cur DSCR</v>
          </cell>
          <cell r="BC118">
            <v>3</v>
          </cell>
          <cell r="BD118" t="str">
            <v>B-piece portion of loan securitized in GMACN-2000-FLFA (Newman) 4Q00 deal. Risk rating based on DSCR performance.</v>
          </cell>
        </row>
        <row r="119">
          <cell r="B119" t="str">
            <v>29583</v>
          </cell>
          <cell r="C119" t="str">
            <v>Marriott Hotel - Lake Mary</v>
          </cell>
          <cell r="D119" t="str">
            <v>NAP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25200000</v>
          </cell>
          <cell r="L119">
            <v>32</v>
          </cell>
          <cell r="M119" t="str">
            <v>Forward Loan Commitments</v>
          </cell>
          <cell r="N119">
            <v>25200000</v>
          </cell>
          <cell r="O119" t="str">
            <v>FL</v>
          </cell>
          <cell r="P119">
            <v>34615</v>
          </cell>
          <cell r="Q119" t="str">
            <v>Hotel</v>
          </cell>
          <cell r="R119" t="str">
            <v>Upper Upscale</v>
          </cell>
          <cell r="S119" t="str">
            <v>Marriott</v>
          </cell>
          <cell r="T119" t="str">
            <v>Vilardo, Franklin, et al</v>
          </cell>
          <cell r="U119" t="str">
            <v>NAP</v>
          </cell>
          <cell r="V119">
            <v>3.5999999999999997E-2</v>
          </cell>
          <cell r="W119" t="str">
            <v>NAP</v>
          </cell>
          <cell r="X119">
            <v>0.63636363636363635</v>
          </cell>
          <cell r="Y119" t="str">
            <v>NAP</v>
          </cell>
          <cell r="Z119" t="str">
            <v>Floating</v>
          </cell>
          <cell r="AA119" t="str">
            <v>D</v>
          </cell>
          <cell r="AB119" t="str">
            <v>Tampa-St. Petersburg-Clearwater  FL</v>
          </cell>
          <cell r="AC119" t="str">
            <v>TBD</v>
          </cell>
          <cell r="AF119">
            <v>3</v>
          </cell>
          <cell r="AL119" t="str">
            <v>N/A - Property not opened.</v>
          </cell>
          <cell r="AP119" t="str">
            <v>n/a</v>
          </cell>
          <cell r="AQ119" t="str">
            <v>n/a</v>
          </cell>
          <cell r="AR119" t="str">
            <v>Unfunded Forward Commitment</v>
          </cell>
          <cell r="AW119" t="str">
            <v>NAP</v>
          </cell>
          <cell r="AX119" t="str">
            <v>NAP</v>
          </cell>
          <cell r="AY119" t="str">
            <v>NAP</v>
          </cell>
          <cell r="AZ119" t="str">
            <v>NAP</v>
          </cell>
          <cell r="BA119">
            <v>0</v>
          </cell>
          <cell r="BB119" t="str">
            <v>NAP</v>
          </cell>
          <cell r="BC119" t="str">
            <v>NAP</v>
          </cell>
          <cell r="BD119" t="str">
            <v>Unfunded Forward Commitment</v>
          </cell>
        </row>
        <row r="120">
          <cell r="B120" t="str">
            <v>29595</v>
          </cell>
          <cell r="C120" t="str">
            <v>Fairfield Inn - East Rutherford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  <cell r="H120">
            <v>7250000</v>
          </cell>
          <cell r="I120" t="str">
            <v>22</v>
          </cell>
          <cell r="J120" t="str">
            <v>Loans Sold to Underwriters</v>
          </cell>
          <cell r="K120">
            <v>0</v>
          </cell>
          <cell r="L120">
            <v>0</v>
          </cell>
          <cell r="M120">
            <v>0</v>
          </cell>
          <cell r="N120">
            <v>7250000</v>
          </cell>
          <cell r="O120" t="str">
            <v>NJ</v>
          </cell>
          <cell r="P120">
            <v>7073</v>
          </cell>
          <cell r="Q120" t="str">
            <v>Hotel</v>
          </cell>
          <cell r="R120" t="str">
            <v>Midscale w/o F&amp;B</v>
          </cell>
          <cell r="S120" t="str">
            <v>Fairfield</v>
          </cell>
          <cell r="T120" t="str">
            <v>Mark Laport and Richard Branca</v>
          </cell>
          <cell r="U120" t="str">
            <v>NAP</v>
          </cell>
          <cell r="V120">
            <v>2.2499999999999999E-2</v>
          </cell>
          <cell r="W120">
            <v>2.76E-2</v>
          </cell>
          <cell r="X120">
            <v>0.57768924302788849</v>
          </cell>
          <cell r="Y120">
            <v>118.78688524590164</v>
          </cell>
          <cell r="Z120" t="str">
            <v>Fixed</v>
          </cell>
          <cell r="AA120" t="str">
            <v>A</v>
          </cell>
          <cell r="AB120" t="str">
            <v>Bergen-Passaic  NJ</v>
          </cell>
          <cell r="AC120">
            <v>36964</v>
          </cell>
          <cell r="AD120">
            <v>36965</v>
          </cell>
          <cell r="AE120">
            <v>1</v>
          </cell>
          <cell r="AF120">
            <v>3</v>
          </cell>
          <cell r="AG120" t="str">
            <v>UW</v>
          </cell>
          <cell r="AH120">
            <v>0.75</v>
          </cell>
          <cell r="AJ120">
            <v>1359346</v>
          </cell>
          <cell r="AK120">
            <v>2.11</v>
          </cell>
          <cell r="AL120">
            <v>36891</v>
          </cell>
          <cell r="AM120">
            <v>2</v>
          </cell>
          <cell r="AN120">
            <v>0.74909999999999999</v>
          </cell>
          <cell r="AP120">
            <v>227225</v>
          </cell>
          <cell r="AQ120">
            <v>2.12</v>
          </cell>
          <cell r="AR120">
            <v>37001</v>
          </cell>
          <cell r="AS120">
            <v>5.5</v>
          </cell>
          <cell r="AT120">
            <v>0.74509999999999998</v>
          </cell>
          <cell r="AV120">
            <v>648013</v>
          </cell>
          <cell r="AW120">
            <v>2.2000000000000002</v>
          </cell>
          <cell r="AX120" t="str">
            <v>NAP</v>
          </cell>
          <cell r="AY120" t="str">
            <v>NAP</v>
          </cell>
          <cell r="AZ120" t="str">
            <v>NAP</v>
          </cell>
          <cell r="BA120">
            <v>0</v>
          </cell>
          <cell r="BB120" t="str">
            <v>NAP</v>
          </cell>
          <cell r="BC120">
            <v>3</v>
          </cell>
          <cell r="BD120" t="str">
            <v>DSCR.  Fixed rate loan.  Conduit ready. Scheduled to be securitized with CII on 6/28/01.</v>
          </cell>
        </row>
        <row r="121">
          <cell r="B121" t="str">
            <v>29617</v>
          </cell>
          <cell r="C121" t="str">
            <v>Residence Inn - Redmond</v>
          </cell>
          <cell r="D121">
            <v>3</v>
          </cell>
          <cell r="E121">
            <v>0</v>
          </cell>
          <cell r="F121">
            <v>0</v>
          </cell>
          <cell r="G121">
            <v>0</v>
          </cell>
          <cell r="H121">
            <v>20422915</v>
          </cell>
          <cell r="I121" t="str">
            <v>20a</v>
          </cell>
          <cell r="J121" t="str">
            <v>GNW</v>
          </cell>
          <cell r="K121">
            <v>0</v>
          </cell>
          <cell r="L121">
            <v>0</v>
          </cell>
          <cell r="M121">
            <v>0</v>
          </cell>
          <cell r="N121">
            <v>20422915</v>
          </cell>
          <cell r="O121" t="str">
            <v>WA</v>
          </cell>
          <cell r="P121">
            <v>98052</v>
          </cell>
          <cell r="Q121" t="str">
            <v>Hotel</v>
          </cell>
          <cell r="R121" t="str">
            <v>Extended</v>
          </cell>
          <cell r="S121" t="str">
            <v>Residence Inn</v>
          </cell>
          <cell r="T121" t="str">
            <v>Western International</v>
          </cell>
          <cell r="U121" t="str">
            <v>NAP</v>
          </cell>
          <cell r="V121">
            <v>2.75E-2</v>
          </cell>
          <cell r="W121">
            <v>2.7900000000000001E-2</v>
          </cell>
          <cell r="X121">
            <v>0.61330075465465461</v>
          </cell>
          <cell r="Y121">
            <v>114.81967213114754</v>
          </cell>
          <cell r="Z121" t="str">
            <v>Fixed</v>
          </cell>
          <cell r="AA121" t="str">
            <v>A</v>
          </cell>
          <cell r="AB121" t="str">
            <v>Seattle-Bellevue-Everett  WA</v>
          </cell>
          <cell r="AC121">
            <v>36858</v>
          </cell>
          <cell r="AD121">
            <v>36882</v>
          </cell>
          <cell r="AE121">
            <v>24</v>
          </cell>
          <cell r="AF121">
            <v>3</v>
          </cell>
          <cell r="AG121" t="str">
            <v>UWPF</v>
          </cell>
          <cell r="AH121">
            <v>0.75</v>
          </cell>
          <cell r="AI121">
            <v>5537700</v>
          </cell>
          <cell r="AJ121">
            <v>2265706</v>
          </cell>
          <cell r="AK121">
            <v>1.51</v>
          </cell>
          <cell r="AL121">
            <v>36892</v>
          </cell>
          <cell r="AM121">
            <v>12</v>
          </cell>
          <cell r="AN121">
            <v>0.86550000000000005</v>
          </cell>
          <cell r="AP121">
            <v>4310533</v>
          </cell>
          <cell r="AQ121">
            <v>2.87</v>
          </cell>
          <cell r="AR121">
            <v>37001</v>
          </cell>
          <cell r="AS121">
            <v>12</v>
          </cell>
          <cell r="AT121">
            <v>0.86329999999999996</v>
          </cell>
          <cell r="AV121">
            <v>4405560</v>
          </cell>
          <cell r="AW121">
            <v>2.6</v>
          </cell>
          <cell r="AX121">
            <v>2</v>
          </cell>
          <cell r="AY121">
            <v>3</v>
          </cell>
          <cell r="AZ121" t="str">
            <v>Conduit ready.  Securitization has not yet been targeted.</v>
          </cell>
          <cell r="BA121">
            <v>0</v>
          </cell>
          <cell r="BB121" t="str">
            <v>NAP</v>
          </cell>
          <cell r="BC121">
            <v>3</v>
          </cell>
          <cell r="BD121" t="str">
            <v>Conduit ready.  Securitization has not yet been targeted.</v>
          </cell>
        </row>
        <row r="122">
          <cell r="B122" t="str">
            <v>29658</v>
          </cell>
          <cell r="C122" t="str">
            <v>Courtyard - Milpitas</v>
          </cell>
          <cell r="D122">
            <v>3</v>
          </cell>
          <cell r="E122">
            <v>0</v>
          </cell>
          <cell r="F122">
            <v>0</v>
          </cell>
          <cell r="G122">
            <v>0</v>
          </cell>
          <cell r="H122">
            <v>15932026</v>
          </cell>
          <cell r="I122" t="str">
            <v>22</v>
          </cell>
          <cell r="J122" t="str">
            <v>Loans Sold to Underwriters</v>
          </cell>
          <cell r="K122">
            <v>0</v>
          </cell>
          <cell r="L122">
            <v>0</v>
          </cell>
          <cell r="M122">
            <v>0</v>
          </cell>
          <cell r="N122">
            <v>15932026</v>
          </cell>
          <cell r="O122" t="str">
            <v>CA</v>
          </cell>
          <cell r="P122">
            <v>95035</v>
          </cell>
          <cell r="Q122" t="str">
            <v>Hotel</v>
          </cell>
          <cell r="R122" t="str">
            <v>Upscale</v>
          </cell>
          <cell r="S122" t="str">
            <v>Courtyard</v>
          </cell>
          <cell r="T122" t="str">
            <v>JWM Family Enterprise</v>
          </cell>
          <cell r="U122" t="str">
            <v>NAP</v>
          </cell>
          <cell r="V122">
            <v>2.5000000000000001E-2</v>
          </cell>
          <cell r="W122">
            <v>2.5399999999999999E-2</v>
          </cell>
          <cell r="X122">
            <v>0.66941286176470582</v>
          </cell>
          <cell r="Y122">
            <v>115.8360655737705</v>
          </cell>
          <cell r="Z122" t="str">
            <v>Fixed</v>
          </cell>
          <cell r="AA122" t="str">
            <v>A</v>
          </cell>
          <cell r="AB122" t="str">
            <v>San Jose  CA</v>
          </cell>
          <cell r="AC122">
            <v>36879</v>
          </cell>
          <cell r="AD122">
            <v>36891</v>
          </cell>
          <cell r="AE122">
            <v>12</v>
          </cell>
          <cell r="AF122">
            <v>3</v>
          </cell>
          <cell r="AG122" t="str">
            <v>UWPF-Yr 1</v>
          </cell>
          <cell r="AH122">
            <v>0.75</v>
          </cell>
          <cell r="AJ122">
            <v>2743000</v>
          </cell>
          <cell r="AK122">
            <v>1.85</v>
          </cell>
          <cell r="AL122">
            <v>36892</v>
          </cell>
          <cell r="AM122">
            <v>12</v>
          </cell>
          <cell r="AN122">
            <v>0.83069999999999999</v>
          </cell>
          <cell r="AP122">
            <v>3659091</v>
          </cell>
          <cell r="AQ122">
            <v>2.4700000000000002</v>
          </cell>
          <cell r="AR122">
            <v>37001</v>
          </cell>
          <cell r="AS122">
            <v>12</v>
          </cell>
          <cell r="AT122">
            <v>0.81740000000000002</v>
          </cell>
          <cell r="AV122">
            <v>3902815</v>
          </cell>
          <cell r="AW122">
            <v>2.63</v>
          </cell>
          <cell r="AX122" t="str">
            <v>NAP</v>
          </cell>
          <cell r="AY122">
            <v>3</v>
          </cell>
          <cell r="AZ122" t="str">
            <v>Conduit ready.  Securitization has not yet been targeted.</v>
          </cell>
          <cell r="BA122">
            <v>0</v>
          </cell>
          <cell r="BB122" t="str">
            <v>NAP</v>
          </cell>
          <cell r="BC122">
            <v>3</v>
          </cell>
          <cell r="BD122" t="str">
            <v>Conduit ready.  Securitization has not yet been targeted.</v>
          </cell>
        </row>
        <row r="123">
          <cell r="B123" t="str">
            <v>30138</v>
          </cell>
          <cell r="C123" t="str">
            <v>Courtyard - Livermore</v>
          </cell>
          <cell r="D123">
            <v>3</v>
          </cell>
          <cell r="E123">
            <v>1500000</v>
          </cell>
          <cell r="F123" t="str">
            <v>3f</v>
          </cell>
          <cell r="G123" t="str">
            <v>Soc. Gen.</v>
          </cell>
          <cell r="H123">
            <v>6000000</v>
          </cell>
          <cell r="I123" t="str">
            <v>20b</v>
          </cell>
          <cell r="J123" t="str">
            <v>Soc. Gen. Senior</v>
          </cell>
          <cell r="K123">
            <v>0</v>
          </cell>
          <cell r="L123">
            <v>0</v>
          </cell>
          <cell r="M123">
            <v>0</v>
          </cell>
          <cell r="N123">
            <v>7500000</v>
          </cell>
          <cell r="O123" t="str">
            <v>CA</v>
          </cell>
          <cell r="P123">
            <v>94550</v>
          </cell>
          <cell r="Q123" t="str">
            <v>Hotel</v>
          </cell>
          <cell r="R123" t="str">
            <v>Upscale</v>
          </cell>
          <cell r="S123" t="str">
            <v>Courtyard</v>
          </cell>
          <cell r="T123" t="str">
            <v>Mark T. Burden and Joy Burden</v>
          </cell>
          <cell r="U123" t="str">
            <v>NAP</v>
          </cell>
          <cell r="V123">
            <v>3.5000000000000003E-2</v>
          </cell>
          <cell r="W123">
            <v>1.61E-2</v>
          </cell>
          <cell r="X123">
            <v>0.625</v>
          </cell>
          <cell r="Y123">
            <v>30.983606557377048</v>
          </cell>
          <cell r="Z123" t="str">
            <v>Floating</v>
          </cell>
          <cell r="AA123" t="str">
            <v>C</v>
          </cell>
          <cell r="AB123" t="str">
            <v>Oakland  CA</v>
          </cell>
          <cell r="AC123">
            <v>36832</v>
          </cell>
          <cell r="AD123">
            <v>36860</v>
          </cell>
          <cell r="AE123">
            <v>28</v>
          </cell>
          <cell r="AF123">
            <v>3</v>
          </cell>
          <cell r="AG123" t="str">
            <v>UWPF-Yr 3</v>
          </cell>
          <cell r="AH123">
            <v>0.74</v>
          </cell>
          <cell r="AJ123">
            <v>1181924</v>
          </cell>
          <cell r="AK123">
            <v>1.33</v>
          </cell>
          <cell r="AL123">
            <v>36891</v>
          </cell>
          <cell r="AM123">
            <v>12</v>
          </cell>
          <cell r="AN123">
            <v>0.66796549471834954</v>
          </cell>
          <cell r="AP123">
            <v>1303405</v>
          </cell>
          <cell r="AQ123">
            <v>1.6106995169353395</v>
          </cell>
          <cell r="AR123">
            <v>36981</v>
          </cell>
          <cell r="AS123">
            <v>12</v>
          </cell>
          <cell r="AT123">
            <v>0.67669999999999997</v>
          </cell>
          <cell r="AV123">
            <v>1293479</v>
          </cell>
          <cell r="AW123">
            <v>1.65</v>
          </cell>
          <cell r="AX123" t="str">
            <v>NAV</v>
          </cell>
          <cell r="AY123">
            <v>3</v>
          </cell>
          <cell r="AZ123" t="str">
            <v>New acquisition 11/2/00.  $1 mil Principal Guaranty. Concur with 3 risk rating.</v>
          </cell>
          <cell r="BA123" t="str">
            <v>See Column H</v>
          </cell>
          <cell r="BB123" t="str">
            <v>Incl. In Cur DSCR</v>
          </cell>
          <cell r="BC123">
            <v>3</v>
          </cell>
          <cell r="BD123" t="str">
            <v>Acquisition 11/2/00.  $1 mil principal guaranty.</v>
          </cell>
        </row>
        <row r="124">
          <cell r="B124" t="str">
            <v>30139</v>
          </cell>
          <cell r="C124" t="str">
            <v>Holiday Inn Express - Prescott</v>
          </cell>
          <cell r="D124">
            <v>3</v>
          </cell>
          <cell r="E124">
            <v>2825000</v>
          </cell>
          <cell r="F124" t="str">
            <v>1a</v>
          </cell>
          <cell r="G124" t="str">
            <v>First Mortgages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2825000</v>
          </cell>
          <cell r="O124" t="str">
            <v>AZ</v>
          </cell>
          <cell r="P124">
            <v>86303</v>
          </cell>
          <cell r="Q124" t="str">
            <v>Hotel</v>
          </cell>
          <cell r="R124" t="str">
            <v>Midscale w/o F&amp;B</v>
          </cell>
          <cell r="S124" t="str">
            <v>Holiday Inn</v>
          </cell>
          <cell r="T124" t="str">
            <v>Walter Myers and Timothy K. Sanford</v>
          </cell>
          <cell r="U124" t="str">
            <v>NAP</v>
          </cell>
          <cell r="V124">
            <v>0.03</v>
          </cell>
          <cell r="W124">
            <v>1.49E-2</v>
          </cell>
          <cell r="X124">
            <v>0.70625000000000004</v>
          </cell>
          <cell r="Y124">
            <v>119.77049180327869</v>
          </cell>
          <cell r="Z124" t="str">
            <v>Fixed</v>
          </cell>
          <cell r="AA124" t="str">
            <v>A</v>
          </cell>
          <cell r="AB124" t="str">
            <v>Prescott, AZ</v>
          </cell>
          <cell r="AC124">
            <v>36999</v>
          </cell>
          <cell r="AE124">
            <v>12</v>
          </cell>
          <cell r="AF124">
            <v>3</v>
          </cell>
          <cell r="AL124">
            <v>36891</v>
          </cell>
          <cell r="AM124">
            <v>1</v>
          </cell>
          <cell r="AN124">
            <v>0.48509999999999998</v>
          </cell>
          <cell r="AP124">
            <v>15848</v>
          </cell>
          <cell r="AQ124">
            <v>0.66</v>
          </cell>
          <cell r="AR124" t="str">
            <v>04/31/01</v>
          </cell>
          <cell r="AS124">
            <v>12</v>
          </cell>
          <cell r="AT124">
            <v>0.61399999999999999</v>
          </cell>
          <cell r="AV124">
            <v>432807</v>
          </cell>
          <cell r="AW124">
            <v>1.5</v>
          </cell>
          <cell r="AX124" t="str">
            <v>NAP</v>
          </cell>
          <cell r="AY124" t="str">
            <v>NAP</v>
          </cell>
          <cell r="AZ124" t="str">
            <v>NAP</v>
          </cell>
          <cell r="BA124">
            <v>0</v>
          </cell>
          <cell r="BB124" t="str">
            <v>NAP</v>
          </cell>
          <cell r="BC124">
            <v>3</v>
          </cell>
          <cell r="BD124" t="str">
            <v>DSCR.  Fixed rate loan.  Conduit ready; however, securitization not targeted yet.</v>
          </cell>
        </row>
        <row r="125">
          <cell r="B125" t="str">
            <v>30438</v>
          </cell>
          <cell r="C125" t="str">
            <v>Courtyard Convention Center</v>
          </cell>
          <cell r="D125">
            <v>3</v>
          </cell>
          <cell r="E125">
            <v>3593075</v>
          </cell>
          <cell r="F125" t="str">
            <v>3f</v>
          </cell>
          <cell r="G125" t="str">
            <v>Soc. Gen.</v>
          </cell>
          <cell r="H125">
            <v>14372301</v>
          </cell>
          <cell r="I125" t="str">
            <v>20b</v>
          </cell>
          <cell r="J125" t="str">
            <v>Soc. Gen. Senior</v>
          </cell>
          <cell r="K125">
            <v>0</v>
          </cell>
          <cell r="L125">
            <v>0</v>
          </cell>
          <cell r="M125">
            <v>0</v>
          </cell>
          <cell r="N125">
            <v>17965376</v>
          </cell>
          <cell r="O125" t="str">
            <v>LA</v>
          </cell>
          <cell r="P125">
            <v>70130</v>
          </cell>
          <cell r="Q125" t="str">
            <v>Hotel</v>
          </cell>
          <cell r="R125" t="str">
            <v>Upscale</v>
          </cell>
          <cell r="S125" t="str">
            <v>Courtyard</v>
          </cell>
          <cell r="T125" t="str">
            <v>O'Connor, Manshel, Stone &amp; Stone</v>
          </cell>
          <cell r="U125" t="str">
            <v>NAP</v>
          </cell>
          <cell r="V125">
            <v>2.7E-2</v>
          </cell>
          <cell r="W125">
            <v>1.6799999999999999E-2</v>
          </cell>
          <cell r="X125">
            <v>0.65567066058394163</v>
          </cell>
          <cell r="Y125">
            <v>117.77049180327869</v>
          </cell>
          <cell r="Z125" t="str">
            <v>Fixed</v>
          </cell>
          <cell r="AA125" t="str">
            <v>A</v>
          </cell>
          <cell r="AB125" t="str">
            <v>New Orleans  LA</v>
          </cell>
          <cell r="AC125">
            <v>36930</v>
          </cell>
          <cell r="AD125">
            <v>36977</v>
          </cell>
          <cell r="AE125">
            <v>47</v>
          </cell>
          <cell r="AF125">
            <v>3</v>
          </cell>
          <cell r="AG125" t="str">
            <v>UW</v>
          </cell>
          <cell r="AH125">
            <v>0.71</v>
          </cell>
          <cell r="AJ125">
            <v>2770927</v>
          </cell>
          <cell r="AK125">
            <v>1.68</v>
          </cell>
          <cell r="AL125">
            <v>36892</v>
          </cell>
          <cell r="AM125">
            <v>12</v>
          </cell>
          <cell r="AN125">
            <v>0.74139999999999995</v>
          </cell>
          <cell r="AP125">
            <v>3122753</v>
          </cell>
          <cell r="AQ125">
            <v>1.74</v>
          </cell>
          <cell r="AR125">
            <v>37001</v>
          </cell>
          <cell r="AS125">
            <v>12</v>
          </cell>
          <cell r="AT125">
            <v>0.73519999999999996</v>
          </cell>
          <cell r="AV125">
            <v>3028705</v>
          </cell>
          <cell r="AW125">
            <v>1.69</v>
          </cell>
          <cell r="AX125" t="str">
            <v>NAP</v>
          </cell>
          <cell r="AY125" t="str">
            <v>NAP</v>
          </cell>
          <cell r="AZ125" t="str">
            <v>NAP</v>
          </cell>
          <cell r="BA125" t="str">
            <v>See Column H</v>
          </cell>
          <cell r="BB125" t="str">
            <v>Incl. In Cur DSCR</v>
          </cell>
          <cell r="BC125">
            <v>3</v>
          </cell>
          <cell r="BD125" t="str">
            <v>DSCR.  Fixed rate loan.  Conduit ready; however, securitization not targeted yet.</v>
          </cell>
        </row>
        <row r="126">
          <cell r="B126" t="str">
            <v>30568</v>
          </cell>
          <cell r="C126" t="str">
            <v>Courtyard - Tucson</v>
          </cell>
          <cell r="D126">
            <v>3</v>
          </cell>
          <cell r="E126">
            <v>1436782</v>
          </cell>
          <cell r="F126" t="str">
            <v>3f</v>
          </cell>
          <cell r="G126" t="str">
            <v>Soc. Gen.</v>
          </cell>
          <cell r="H126">
            <v>5747127</v>
          </cell>
          <cell r="I126" t="str">
            <v>20b</v>
          </cell>
          <cell r="J126" t="str">
            <v>Soc. Gen. Senior</v>
          </cell>
          <cell r="K126">
            <v>0</v>
          </cell>
          <cell r="L126">
            <v>0</v>
          </cell>
          <cell r="M126">
            <v>0</v>
          </cell>
          <cell r="N126">
            <v>7183909</v>
          </cell>
          <cell r="O126" t="str">
            <v>AZ</v>
          </cell>
          <cell r="P126">
            <v>85711</v>
          </cell>
          <cell r="Q126" t="str">
            <v>Hotel</v>
          </cell>
          <cell r="R126" t="str">
            <v>Upscale</v>
          </cell>
          <cell r="S126" t="str">
            <v>Courtyard</v>
          </cell>
          <cell r="T126" t="str">
            <v>Western International</v>
          </cell>
          <cell r="U126" t="str">
            <v>NAP</v>
          </cell>
          <cell r="V126">
            <v>3.5000000000000003E-2</v>
          </cell>
          <cell r="W126">
            <v>1.3899999999999999E-2</v>
          </cell>
          <cell r="X126">
            <v>0.77246330107526884</v>
          </cell>
          <cell r="Y126">
            <v>37.967213114754095</v>
          </cell>
          <cell r="Z126" t="str">
            <v>Floating</v>
          </cell>
          <cell r="AA126" t="str">
            <v>B</v>
          </cell>
          <cell r="AB126" t="str">
            <v>Tucson  AZ</v>
          </cell>
          <cell r="AC126">
            <v>36867</v>
          </cell>
          <cell r="AD126">
            <v>36874</v>
          </cell>
          <cell r="AE126">
            <v>7</v>
          </cell>
          <cell r="AF126">
            <v>3</v>
          </cell>
          <cell r="AL126">
            <v>36892</v>
          </cell>
          <cell r="AM126">
            <v>12</v>
          </cell>
          <cell r="AN126">
            <v>0.81663434604611074</v>
          </cell>
          <cell r="AP126">
            <v>1066659</v>
          </cell>
          <cell r="AQ126">
            <v>1.3854915867851461</v>
          </cell>
          <cell r="AR126">
            <v>36973</v>
          </cell>
          <cell r="AS126">
            <v>12</v>
          </cell>
          <cell r="AT126">
            <v>0.82130000000000003</v>
          </cell>
          <cell r="AV126">
            <v>1142715</v>
          </cell>
          <cell r="AW126">
            <v>1.43</v>
          </cell>
          <cell r="AX126" t="str">
            <v>NAV</v>
          </cell>
          <cell r="AY126">
            <v>3</v>
          </cell>
          <cell r="AZ126" t="str">
            <v>Concur, based on DSCR guidelines</v>
          </cell>
          <cell r="BA126" t="str">
            <v>See Column H</v>
          </cell>
          <cell r="BB126" t="str">
            <v>Incl. In Cur DSCR</v>
          </cell>
          <cell r="BC126">
            <v>3</v>
          </cell>
          <cell r="BD126" t="str">
            <v>DSCR</v>
          </cell>
        </row>
        <row r="127">
          <cell r="B127" t="str">
            <v>31025</v>
          </cell>
          <cell r="C127" t="str">
            <v>Residence Inn - Dallas (LBJ)</v>
          </cell>
          <cell r="D127" t="str">
            <v>NAP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9985000</v>
          </cell>
          <cell r="L127">
            <v>32</v>
          </cell>
          <cell r="M127" t="str">
            <v>Forward Loan Commitments</v>
          </cell>
          <cell r="N127">
            <v>9985000</v>
          </cell>
          <cell r="O127" t="str">
            <v>TX</v>
          </cell>
          <cell r="P127">
            <v>75251</v>
          </cell>
          <cell r="Q127" t="str">
            <v>Hotel</v>
          </cell>
          <cell r="R127" t="str">
            <v>Extended</v>
          </cell>
          <cell r="S127" t="str">
            <v>Residence Inn</v>
          </cell>
          <cell r="T127" t="str">
            <v>Western International</v>
          </cell>
          <cell r="U127" t="str">
            <v>NAP</v>
          </cell>
          <cell r="V127">
            <v>3.6499999999999998E-2</v>
          </cell>
          <cell r="W127" t="str">
            <v>NAP</v>
          </cell>
          <cell r="X127">
            <v>0.5673295454545455</v>
          </cell>
          <cell r="Y127" t="str">
            <v>NAP</v>
          </cell>
          <cell r="Z127" t="str">
            <v>Floating</v>
          </cell>
          <cell r="AA127" t="str">
            <v>D</v>
          </cell>
          <cell r="AB127" t="str">
            <v>Dallas  TX</v>
          </cell>
          <cell r="AC127" t="str">
            <v>TBD</v>
          </cell>
          <cell r="AF127">
            <v>3</v>
          </cell>
          <cell r="AL127" t="str">
            <v>N/A - Property not opened.</v>
          </cell>
          <cell r="AP127" t="str">
            <v>n/a</v>
          </cell>
          <cell r="AQ127" t="str">
            <v>n/a</v>
          </cell>
          <cell r="AR127" t="str">
            <v>Unfunded Forward Commitment</v>
          </cell>
          <cell r="AW127" t="str">
            <v>NAP</v>
          </cell>
          <cell r="AX127" t="str">
            <v>NAP</v>
          </cell>
          <cell r="AY127" t="str">
            <v>NAP</v>
          </cell>
          <cell r="AZ127" t="str">
            <v>NAP</v>
          </cell>
          <cell r="BA127">
            <v>0</v>
          </cell>
          <cell r="BB127" t="str">
            <v>NAP</v>
          </cell>
          <cell r="BC127" t="str">
            <v>NAP</v>
          </cell>
          <cell r="BD127" t="str">
            <v>Unfunded Forward Commitment</v>
          </cell>
        </row>
        <row r="128">
          <cell r="B128" t="str">
            <v>31245</v>
          </cell>
          <cell r="C128" t="str">
            <v>Northland Inn - Brooklyn Park</v>
          </cell>
          <cell r="D128">
            <v>3</v>
          </cell>
          <cell r="E128">
            <v>21100000</v>
          </cell>
          <cell r="F128" t="str">
            <v>1a</v>
          </cell>
          <cell r="G128" t="str">
            <v>First Mortgages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21100000</v>
          </cell>
          <cell r="O128" t="str">
            <v>MN</v>
          </cell>
          <cell r="P128">
            <v>55428</v>
          </cell>
          <cell r="Q128" t="str">
            <v>Hotel</v>
          </cell>
          <cell r="R128" t="str">
            <v>Upscale</v>
          </cell>
          <cell r="S128" t="str">
            <v>Independent</v>
          </cell>
          <cell r="T128" t="str">
            <v>James and Susan Stuebner</v>
          </cell>
          <cell r="U128" t="str">
            <v>NAP</v>
          </cell>
          <cell r="V128">
            <v>3.7499999999999999E-2</v>
          </cell>
          <cell r="W128">
            <v>1.43E-2</v>
          </cell>
          <cell r="X128">
            <v>0.57336956521739135</v>
          </cell>
          <cell r="Y128">
            <v>30</v>
          </cell>
          <cell r="Z128" t="str">
            <v>Floating</v>
          </cell>
          <cell r="AA128" t="str">
            <v>A</v>
          </cell>
          <cell r="AB128" t="str">
            <v>Minneapolis-St. Paul  MN-WI</v>
          </cell>
          <cell r="AC128">
            <v>36985</v>
          </cell>
          <cell r="AE128">
            <v>26</v>
          </cell>
          <cell r="AF128">
            <v>3</v>
          </cell>
          <cell r="AG128" t="str">
            <v>UWPF-Yr 1</v>
          </cell>
          <cell r="AH128">
            <v>0.67700000000000005</v>
          </cell>
          <cell r="AJ128">
            <v>3002820</v>
          </cell>
          <cell r="AK128">
            <v>1.43</v>
          </cell>
          <cell r="AL128">
            <v>36891</v>
          </cell>
          <cell r="AM128">
            <v>1</v>
          </cell>
          <cell r="AN128">
            <v>0.50900000000000001</v>
          </cell>
          <cell r="AP128">
            <v>173329</v>
          </cell>
          <cell r="AQ128">
            <v>0.9</v>
          </cell>
          <cell r="AR128">
            <v>36981</v>
          </cell>
          <cell r="AS128">
            <v>12</v>
          </cell>
          <cell r="AT128">
            <v>0.70320000000000005</v>
          </cell>
          <cell r="AV128">
            <v>2571648</v>
          </cell>
          <cell r="AW128">
            <v>1.22</v>
          </cell>
          <cell r="AX128" t="str">
            <v>NAP</v>
          </cell>
          <cell r="AY128" t="str">
            <v>NAP</v>
          </cell>
          <cell r="AZ128" t="str">
            <v>NAP</v>
          </cell>
          <cell r="BA128">
            <v>0</v>
          </cell>
          <cell r="BB128" t="str">
            <v>NAP</v>
          </cell>
          <cell r="BC128">
            <v>3</v>
          </cell>
          <cell r="BD128" t="str">
            <v>Rooms undergoing renovation.  Large F&amp;B component due to Conference Center.</v>
          </cell>
        </row>
        <row r="129">
          <cell r="B129" t="str">
            <v>31426</v>
          </cell>
          <cell r="C129" t="str">
            <v>Springhill Suites - Herndon</v>
          </cell>
          <cell r="D129">
            <v>3</v>
          </cell>
          <cell r="E129">
            <v>9800000</v>
          </cell>
          <cell r="F129" t="str">
            <v>1a</v>
          </cell>
          <cell r="G129" t="str">
            <v>First Mortgages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9800000</v>
          </cell>
          <cell r="O129" t="str">
            <v>VA</v>
          </cell>
          <cell r="P129">
            <v>20170</v>
          </cell>
          <cell r="Q129" t="str">
            <v>Hotel</v>
          </cell>
          <cell r="R129" t="str">
            <v>Midscale w/o F&amp;B</v>
          </cell>
          <cell r="S129" t="str">
            <v>Springhill Suites</v>
          </cell>
          <cell r="T129" t="str">
            <v>JWM Family Enterprises LP</v>
          </cell>
          <cell r="U129" t="str">
            <v>NAP</v>
          </cell>
          <cell r="V129">
            <v>2.5999999999999999E-2</v>
          </cell>
          <cell r="W129">
            <v>1.95E-2</v>
          </cell>
          <cell r="X129">
            <v>0.71532846715328469</v>
          </cell>
          <cell r="Y129">
            <v>119.77049180327869</v>
          </cell>
          <cell r="Z129" t="str">
            <v>Fixed</v>
          </cell>
          <cell r="AA129" t="str">
            <v>A</v>
          </cell>
          <cell r="AB129" t="str">
            <v>Washington  DC-MD-VA-WV</v>
          </cell>
          <cell r="AC129">
            <v>36987</v>
          </cell>
          <cell r="AE129">
            <v>24</v>
          </cell>
          <cell r="AF129">
            <v>3</v>
          </cell>
          <cell r="AG129" t="str">
            <v>UW</v>
          </cell>
          <cell r="AH129">
            <v>0.75</v>
          </cell>
          <cell r="AJ129">
            <v>1710000</v>
          </cell>
          <cell r="AK129">
            <v>1.95</v>
          </cell>
          <cell r="AL129">
            <v>36892</v>
          </cell>
          <cell r="AM129">
            <v>12</v>
          </cell>
          <cell r="AN129">
            <v>0.77659999999999996</v>
          </cell>
          <cell r="AP129">
            <v>2071508</v>
          </cell>
          <cell r="AQ129">
            <v>2.36</v>
          </cell>
          <cell r="AR129">
            <v>37001</v>
          </cell>
          <cell r="AS129">
            <v>12</v>
          </cell>
          <cell r="AT129">
            <v>0.7752</v>
          </cell>
          <cell r="AV129">
            <v>2108467</v>
          </cell>
          <cell r="AW129">
            <v>2.4</v>
          </cell>
          <cell r="AX129" t="str">
            <v>NAP</v>
          </cell>
          <cell r="AY129" t="str">
            <v>NAP</v>
          </cell>
          <cell r="AZ129" t="str">
            <v>NAP</v>
          </cell>
          <cell r="BA129">
            <v>0</v>
          </cell>
          <cell r="BB129" t="str">
            <v>NAP</v>
          </cell>
          <cell r="BC129">
            <v>2</v>
          </cell>
          <cell r="BD129" t="str">
            <v>DSCR.  Fixed rate loan.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score"/>
      <sheetName val="Correlation Table"/>
      <sheetName val="Industry List"/>
      <sheetName val="Numbers"/>
      <sheetName val="defaults"/>
      <sheetName val="Module"/>
    </sheetNames>
    <sheetDataSet>
      <sheetData sheetId="0" refreshError="1"/>
      <sheetData sheetId="1" refreshError="1">
        <row r="3">
          <cell r="S3">
            <v>47</v>
          </cell>
          <cell r="T3">
            <v>48</v>
          </cell>
          <cell r="U3">
            <v>49</v>
          </cell>
          <cell r="V3">
            <v>50</v>
          </cell>
          <cell r="W3">
            <v>51</v>
          </cell>
          <cell r="X3">
            <v>52</v>
          </cell>
          <cell r="Y3">
            <v>53</v>
          </cell>
          <cell r="Z3">
            <v>54</v>
          </cell>
          <cell r="AA3">
            <v>55</v>
          </cell>
          <cell r="AB3">
            <v>56</v>
          </cell>
          <cell r="AC3">
            <v>57</v>
          </cell>
          <cell r="AD3">
            <v>58</v>
          </cell>
          <cell r="AE3">
            <v>59</v>
          </cell>
          <cell r="AF3">
            <v>60</v>
          </cell>
          <cell r="AG3">
            <v>61</v>
          </cell>
          <cell r="AH3">
            <v>62</v>
          </cell>
          <cell r="AI3">
            <v>63</v>
          </cell>
          <cell r="AJ3">
            <v>64</v>
          </cell>
          <cell r="AK3">
            <v>65</v>
          </cell>
          <cell r="AL3">
            <v>66</v>
          </cell>
          <cell r="AM3">
            <v>67</v>
          </cell>
          <cell r="AN3">
            <v>68</v>
          </cell>
          <cell r="AO3">
            <v>69</v>
          </cell>
          <cell r="AP3">
            <v>70</v>
          </cell>
          <cell r="AQ3">
            <v>71</v>
          </cell>
          <cell r="AR3">
            <v>72</v>
          </cell>
          <cell r="AS3">
            <v>73</v>
          </cell>
          <cell r="AT3">
            <v>74</v>
          </cell>
          <cell r="AU3">
            <v>75</v>
          </cell>
          <cell r="AV3">
            <v>76</v>
          </cell>
          <cell r="AW3">
            <v>77</v>
          </cell>
          <cell r="AX3">
            <v>78</v>
          </cell>
          <cell r="AY3">
            <v>79</v>
          </cell>
        </row>
        <row r="4"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</row>
        <row r="8"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</row>
        <row r="13"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7"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</row>
        <row r="19"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</row>
        <row r="44"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</row>
        <row r="46"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</row>
        <row r="49"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0"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</row>
        <row r="51"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</row>
        <row r="55"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  <row r="57"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</row>
        <row r="58"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1"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</row>
        <row r="68"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0</v>
          </cell>
          <cell r="AX72">
            <v>0</v>
          </cell>
          <cell r="AY72">
            <v>0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</row>
        <row r="76"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2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</row>
        <row r="77"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2</v>
          </cell>
          <cell r="AU77">
            <v>2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</row>
        <row r="78"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2</v>
          </cell>
          <cell r="AU78">
            <v>2</v>
          </cell>
          <cell r="AV78">
            <v>2</v>
          </cell>
          <cell r="AW78">
            <v>1</v>
          </cell>
          <cell r="AX78">
            <v>1</v>
          </cell>
          <cell r="AY78">
            <v>1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2</v>
          </cell>
          <cell r="AU79">
            <v>2</v>
          </cell>
          <cell r="AV79">
            <v>2</v>
          </cell>
          <cell r="AW79">
            <v>2</v>
          </cell>
          <cell r="AX79">
            <v>1</v>
          </cell>
          <cell r="AY79">
            <v>1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1</v>
          </cell>
        </row>
        <row r="81"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2</v>
          </cell>
          <cell r="AU81">
            <v>2</v>
          </cell>
          <cell r="AV81">
            <v>2</v>
          </cell>
          <cell r="AW81">
            <v>2</v>
          </cell>
          <cell r="AX81">
            <v>2</v>
          </cell>
          <cell r="AY81">
            <v>2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2</v>
          </cell>
          <cell r="AU82">
            <v>2</v>
          </cell>
          <cell r="AV82">
            <v>2</v>
          </cell>
          <cell r="AW82">
            <v>2</v>
          </cell>
          <cell r="AX82">
            <v>2</v>
          </cell>
          <cell r="AY82">
            <v>2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2</v>
          </cell>
          <cell r="AU83">
            <v>2</v>
          </cell>
          <cell r="AV83">
            <v>2</v>
          </cell>
          <cell r="AW83">
            <v>2</v>
          </cell>
          <cell r="AX83">
            <v>2</v>
          </cell>
          <cell r="AY83">
            <v>2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2</v>
          </cell>
          <cell r="AU84">
            <v>2</v>
          </cell>
          <cell r="AV84">
            <v>2</v>
          </cell>
          <cell r="AW84">
            <v>2</v>
          </cell>
          <cell r="AX84">
            <v>2</v>
          </cell>
          <cell r="AY84">
            <v>2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2</v>
          </cell>
          <cell r="AU86">
            <v>2</v>
          </cell>
          <cell r="AV86">
            <v>2</v>
          </cell>
          <cell r="AW86">
            <v>2</v>
          </cell>
          <cell r="AX86">
            <v>2</v>
          </cell>
          <cell r="AY86">
            <v>2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2</v>
          </cell>
          <cell r="AU87">
            <v>2</v>
          </cell>
          <cell r="AV87">
            <v>2</v>
          </cell>
          <cell r="AW87">
            <v>2</v>
          </cell>
          <cell r="AX87">
            <v>2</v>
          </cell>
          <cell r="AY87">
            <v>2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2</v>
          </cell>
          <cell r="AW88">
            <v>2</v>
          </cell>
          <cell r="AX88">
            <v>2</v>
          </cell>
          <cell r="AY88">
            <v>2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2</v>
          </cell>
          <cell r="AU89">
            <v>2</v>
          </cell>
          <cell r="AV89">
            <v>2</v>
          </cell>
          <cell r="AW89">
            <v>2</v>
          </cell>
          <cell r="AX89">
            <v>2</v>
          </cell>
          <cell r="AY89">
            <v>2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2</v>
          </cell>
          <cell r="AU90">
            <v>2</v>
          </cell>
          <cell r="AV90">
            <v>2</v>
          </cell>
          <cell r="AW90">
            <v>2</v>
          </cell>
          <cell r="AX90">
            <v>2</v>
          </cell>
          <cell r="AY90">
            <v>2</v>
          </cell>
        </row>
        <row r="91"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2</v>
          </cell>
          <cell r="AU91">
            <v>2</v>
          </cell>
          <cell r="AV91">
            <v>2</v>
          </cell>
          <cell r="AW91">
            <v>2</v>
          </cell>
          <cell r="AX91">
            <v>2</v>
          </cell>
          <cell r="AY91">
            <v>2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2</v>
          </cell>
          <cell r="AU92">
            <v>2</v>
          </cell>
          <cell r="AV92">
            <v>2</v>
          </cell>
          <cell r="AW92">
            <v>2</v>
          </cell>
          <cell r="AX92">
            <v>2</v>
          </cell>
          <cell r="AY92">
            <v>2</v>
          </cell>
        </row>
        <row r="93"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X93">
            <v>2</v>
          </cell>
          <cell r="AY93">
            <v>2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2</v>
          </cell>
          <cell r="AU94">
            <v>2</v>
          </cell>
          <cell r="AV94">
            <v>2</v>
          </cell>
          <cell r="AW94">
            <v>2</v>
          </cell>
          <cell r="AX94">
            <v>2</v>
          </cell>
          <cell r="AY94">
            <v>2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2</v>
          </cell>
          <cell r="AU95">
            <v>2</v>
          </cell>
          <cell r="AV95">
            <v>2</v>
          </cell>
          <cell r="AW95">
            <v>2</v>
          </cell>
          <cell r="AX95">
            <v>2</v>
          </cell>
          <cell r="AY95">
            <v>2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2</v>
          </cell>
          <cell r="AU96">
            <v>2</v>
          </cell>
          <cell r="AV96">
            <v>2</v>
          </cell>
          <cell r="AW96">
            <v>2</v>
          </cell>
          <cell r="AX96">
            <v>2</v>
          </cell>
          <cell r="AY96">
            <v>2</v>
          </cell>
        </row>
        <row r="97"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2</v>
          </cell>
          <cell r="AU97">
            <v>2</v>
          </cell>
          <cell r="AV97">
            <v>2</v>
          </cell>
          <cell r="AW97">
            <v>2</v>
          </cell>
          <cell r="AX97">
            <v>2</v>
          </cell>
          <cell r="AY97">
            <v>2</v>
          </cell>
        </row>
        <row r="98"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2</v>
          </cell>
          <cell r="AU98">
            <v>2</v>
          </cell>
          <cell r="AV98">
            <v>2</v>
          </cell>
          <cell r="AW98">
            <v>2</v>
          </cell>
          <cell r="AX98">
            <v>2</v>
          </cell>
          <cell r="AY98">
            <v>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2</v>
          </cell>
          <cell r="AU99">
            <v>2</v>
          </cell>
          <cell r="AV99">
            <v>2</v>
          </cell>
          <cell r="AW99">
            <v>2</v>
          </cell>
          <cell r="AX99">
            <v>2</v>
          </cell>
          <cell r="AY99">
            <v>2</v>
          </cell>
        </row>
        <row r="100"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2</v>
          </cell>
          <cell r="AU100">
            <v>2</v>
          </cell>
          <cell r="AV100">
            <v>2</v>
          </cell>
          <cell r="AW100">
            <v>2</v>
          </cell>
          <cell r="AX100">
            <v>2</v>
          </cell>
          <cell r="AY100">
            <v>2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2</v>
          </cell>
          <cell r="AU101">
            <v>2</v>
          </cell>
          <cell r="AV101">
            <v>2</v>
          </cell>
          <cell r="AW101">
            <v>2</v>
          </cell>
          <cell r="AX101">
            <v>2</v>
          </cell>
          <cell r="AY101">
            <v>2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2</v>
          </cell>
          <cell r="AU102">
            <v>2</v>
          </cell>
          <cell r="AV102">
            <v>2</v>
          </cell>
          <cell r="AW102">
            <v>2</v>
          </cell>
          <cell r="AX102">
            <v>2</v>
          </cell>
          <cell r="AY102">
            <v>2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2</v>
          </cell>
          <cell r="AU103">
            <v>2</v>
          </cell>
          <cell r="AV103">
            <v>2</v>
          </cell>
          <cell r="AW103">
            <v>2</v>
          </cell>
          <cell r="AX103">
            <v>2</v>
          </cell>
          <cell r="AY103">
            <v>2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</v>
          </cell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2</v>
          </cell>
          <cell r="AU104">
            <v>2</v>
          </cell>
          <cell r="AV104">
            <v>2</v>
          </cell>
          <cell r="AW104">
            <v>2</v>
          </cell>
          <cell r="AX104">
            <v>2</v>
          </cell>
          <cell r="AY104">
            <v>2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2</v>
          </cell>
          <cell r="AU105">
            <v>2</v>
          </cell>
          <cell r="AV105">
            <v>2</v>
          </cell>
          <cell r="AW105">
            <v>2</v>
          </cell>
          <cell r="AX105">
            <v>2</v>
          </cell>
          <cell r="AY105">
            <v>2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2</v>
          </cell>
          <cell r="AU106">
            <v>2</v>
          </cell>
          <cell r="AV106">
            <v>2</v>
          </cell>
          <cell r="AW106">
            <v>2</v>
          </cell>
          <cell r="AX106">
            <v>2</v>
          </cell>
          <cell r="AY106">
            <v>2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M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2</v>
          </cell>
          <cell r="AU107">
            <v>2</v>
          </cell>
          <cell r="AV107">
            <v>2</v>
          </cell>
          <cell r="AW107">
            <v>2</v>
          </cell>
          <cell r="AX107">
            <v>2</v>
          </cell>
          <cell r="AY107">
            <v>2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2</v>
          </cell>
          <cell r="AU108">
            <v>2</v>
          </cell>
          <cell r="AV108">
            <v>2</v>
          </cell>
          <cell r="AW108">
            <v>2</v>
          </cell>
          <cell r="AX108">
            <v>2</v>
          </cell>
          <cell r="AY108">
            <v>2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2</v>
          </cell>
          <cell r="AU109">
            <v>2</v>
          </cell>
          <cell r="AV109">
            <v>2</v>
          </cell>
          <cell r="AW109">
            <v>2</v>
          </cell>
          <cell r="AX109">
            <v>2</v>
          </cell>
          <cell r="AY109">
            <v>2</v>
          </cell>
        </row>
        <row r="110"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2</v>
          </cell>
          <cell r="AU110">
            <v>2</v>
          </cell>
          <cell r="AV110">
            <v>2</v>
          </cell>
          <cell r="AW110">
            <v>2</v>
          </cell>
          <cell r="AX110">
            <v>2</v>
          </cell>
          <cell r="AY110">
            <v>2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1</v>
          </cell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2</v>
          </cell>
          <cell r="AU111">
            <v>2</v>
          </cell>
          <cell r="AV111">
            <v>2</v>
          </cell>
          <cell r="AW111">
            <v>2</v>
          </cell>
          <cell r="AX111">
            <v>2</v>
          </cell>
          <cell r="AY111">
            <v>2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2</v>
          </cell>
          <cell r="AU112">
            <v>2</v>
          </cell>
          <cell r="AV112">
            <v>2</v>
          </cell>
          <cell r="AW112">
            <v>2</v>
          </cell>
          <cell r="AX112">
            <v>2</v>
          </cell>
          <cell r="AY112">
            <v>2</v>
          </cell>
        </row>
        <row r="113"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2</v>
          </cell>
          <cell r="AU113">
            <v>2</v>
          </cell>
          <cell r="AV113">
            <v>2</v>
          </cell>
          <cell r="AW113">
            <v>2</v>
          </cell>
          <cell r="AX113">
            <v>2</v>
          </cell>
          <cell r="AY113">
            <v>2</v>
          </cell>
        </row>
        <row r="114"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2</v>
          </cell>
          <cell r="AU114">
            <v>2</v>
          </cell>
          <cell r="AV114">
            <v>2</v>
          </cell>
          <cell r="AW114">
            <v>2</v>
          </cell>
          <cell r="AX114">
            <v>2</v>
          </cell>
          <cell r="AY114">
            <v>2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2</v>
          </cell>
          <cell r="AU115">
            <v>2</v>
          </cell>
          <cell r="AV115">
            <v>2</v>
          </cell>
          <cell r="AW115">
            <v>2</v>
          </cell>
          <cell r="AX115">
            <v>2</v>
          </cell>
          <cell r="AY115">
            <v>2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2</v>
          </cell>
          <cell r="AU116">
            <v>2</v>
          </cell>
          <cell r="AV116">
            <v>2</v>
          </cell>
          <cell r="AW116">
            <v>2</v>
          </cell>
          <cell r="AX116">
            <v>2</v>
          </cell>
          <cell r="AY116">
            <v>2</v>
          </cell>
        </row>
        <row r="117"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2</v>
          </cell>
          <cell r="AU117">
            <v>2</v>
          </cell>
          <cell r="AV117">
            <v>2</v>
          </cell>
          <cell r="AW117">
            <v>2</v>
          </cell>
          <cell r="AX117">
            <v>2</v>
          </cell>
          <cell r="AY117">
            <v>2</v>
          </cell>
        </row>
        <row r="118"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2</v>
          </cell>
          <cell r="AV118">
            <v>2</v>
          </cell>
          <cell r="AW118">
            <v>2</v>
          </cell>
          <cell r="AX118">
            <v>2</v>
          </cell>
          <cell r="AY118">
            <v>2</v>
          </cell>
        </row>
        <row r="119"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2</v>
          </cell>
          <cell r="AU119">
            <v>2</v>
          </cell>
          <cell r="AV119">
            <v>2</v>
          </cell>
          <cell r="AW119">
            <v>2</v>
          </cell>
          <cell r="AX119">
            <v>2</v>
          </cell>
          <cell r="AY119">
            <v>2</v>
          </cell>
        </row>
        <row r="120"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2</v>
          </cell>
          <cell r="AU120">
            <v>2</v>
          </cell>
          <cell r="AV120">
            <v>2</v>
          </cell>
          <cell r="AW120">
            <v>2</v>
          </cell>
          <cell r="AX120">
            <v>2</v>
          </cell>
          <cell r="AY120">
            <v>2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2</v>
          </cell>
          <cell r="AU121">
            <v>2</v>
          </cell>
          <cell r="AV121">
            <v>2</v>
          </cell>
          <cell r="AW121">
            <v>2</v>
          </cell>
          <cell r="AX121">
            <v>2</v>
          </cell>
          <cell r="AY121">
            <v>2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2</v>
          </cell>
          <cell r="AU122">
            <v>2</v>
          </cell>
          <cell r="AV122">
            <v>2</v>
          </cell>
          <cell r="AW122">
            <v>2</v>
          </cell>
          <cell r="AX122">
            <v>2</v>
          </cell>
          <cell r="AY122">
            <v>2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2</v>
          </cell>
          <cell r="AU123">
            <v>2</v>
          </cell>
          <cell r="AV123">
            <v>2</v>
          </cell>
          <cell r="AW123">
            <v>2</v>
          </cell>
          <cell r="AX123">
            <v>2</v>
          </cell>
          <cell r="AY123">
            <v>2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2</v>
          </cell>
          <cell r="AU124">
            <v>2</v>
          </cell>
          <cell r="AV124">
            <v>2</v>
          </cell>
          <cell r="AW124">
            <v>2</v>
          </cell>
          <cell r="AX124">
            <v>2</v>
          </cell>
          <cell r="AY124">
            <v>2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2</v>
          </cell>
          <cell r="AU125">
            <v>2</v>
          </cell>
          <cell r="AV125">
            <v>2</v>
          </cell>
          <cell r="AW125">
            <v>2</v>
          </cell>
          <cell r="AX125">
            <v>2</v>
          </cell>
          <cell r="AY125">
            <v>2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X126">
            <v>2</v>
          </cell>
          <cell r="AY126">
            <v>2</v>
          </cell>
        </row>
        <row r="127"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2</v>
          </cell>
          <cell r="AU127">
            <v>2</v>
          </cell>
          <cell r="AV127">
            <v>2</v>
          </cell>
          <cell r="AW127">
            <v>2</v>
          </cell>
          <cell r="AX127">
            <v>2</v>
          </cell>
          <cell r="AY127">
            <v>2</v>
          </cell>
        </row>
        <row r="128"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X128">
            <v>2</v>
          </cell>
          <cell r="AY128">
            <v>2</v>
          </cell>
        </row>
        <row r="129"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2</v>
          </cell>
          <cell r="AU129">
            <v>2</v>
          </cell>
          <cell r="AV129">
            <v>2</v>
          </cell>
          <cell r="AW129">
            <v>2</v>
          </cell>
          <cell r="AX129">
            <v>2</v>
          </cell>
          <cell r="AY129">
            <v>2</v>
          </cell>
        </row>
        <row r="130"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2</v>
          </cell>
          <cell r="AU130">
            <v>2</v>
          </cell>
          <cell r="AV130">
            <v>2</v>
          </cell>
          <cell r="AW130">
            <v>2</v>
          </cell>
          <cell r="AX130">
            <v>2</v>
          </cell>
          <cell r="AY130">
            <v>2</v>
          </cell>
        </row>
        <row r="131"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2</v>
          </cell>
          <cell r="AU131">
            <v>2</v>
          </cell>
          <cell r="AV131">
            <v>2</v>
          </cell>
          <cell r="AW131">
            <v>2</v>
          </cell>
          <cell r="AX131">
            <v>2</v>
          </cell>
          <cell r="AY131">
            <v>2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2</v>
          </cell>
          <cell r="AU132">
            <v>2</v>
          </cell>
          <cell r="AV132">
            <v>2</v>
          </cell>
          <cell r="AW132">
            <v>2</v>
          </cell>
          <cell r="AX132">
            <v>2</v>
          </cell>
          <cell r="AY132">
            <v>2</v>
          </cell>
        </row>
        <row r="133"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2</v>
          </cell>
          <cell r="AU133">
            <v>2</v>
          </cell>
          <cell r="AV133">
            <v>2</v>
          </cell>
          <cell r="AW133">
            <v>2</v>
          </cell>
          <cell r="AX133">
            <v>2</v>
          </cell>
          <cell r="AY133">
            <v>2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2</v>
          </cell>
          <cell r="AU134">
            <v>2</v>
          </cell>
          <cell r="AV134">
            <v>2</v>
          </cell>
          <cell r="AW134">
            <v>2</v>
          </cell>
          <cell r="AX134">
            <v>2</v>
          </cell>
          <cell r="AY134">
            <v>2</v>
          </cell>
        </row>
        <row r="135"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2</v>
          </cell>
          <cell r="AU135">
            <v>2</v>
          </cell>
          <cell r="AV135">
            <v>2</v>
          </cell>
          <cell r="AW135">
            <v>2</v>
          </cell>
          <cell r="AX135">
            <v>2</v>
          </cell>
          <cell r="AY135">
            <v>2</v>
          </cell>
        </row>
        <row r="136"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2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</row>
        <row r="137"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2</v>
          </cell>
          <cell r="AU137">
            <v>2</v>
          </cell>
          <cell r="AV137">
            <v>2</v>
          </cell>
          <cell r="AW137">
            <v>2</v>
          </cell>
          <cell r="AX137">
            <v>2</v>
          </cell>
          <cell r="AY137">
            <v>2</v>
          </cell>
        </row>
        <row r="138"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2</v>
          </cell>
          <cell r="AU138">
            <v>2</v>
          </cell>
          <cell r="AV138">
            <v>2</v>
          </cell>
          <cell r="AW138">
            <v>2</v>
          </cell>
          <cell r="AX138">
            <v>2</v>
          </cell>
          <cell r="AY138">
            <v>2</v>
          </cell>
        </row>
        <row r="139"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2</v>
          </cell>
          <cell r="AU139">
            <v>2</v>
          </cell>
          <cell r="AV139">
            <v>2</v>
          </cell>
          <cell r="AW139">
            <v>2</v>
          </cell>
          <cell r="AX139">
            <v>2</v>
          </cell>
          <cell r="AY139">
            <v>2</v>
          </cell>
        </row>
        <row r="140"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2</v>
          </cell>
          <cell r="AU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</row>
        <row r="141"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2</v>
          </cell>
          <cell r="AU141">
            <v>2</v>
          </cell>
          <cell r="AV141">
            <v>2</v>
          </cell>
          <cell r="AW141">
            <v>2</v>
          </cell>
          <cell r="AX141">
            <v>2</v>
          </cell>
          <cell r="AY141">
            <v>2</v>
          </cell>
        </row>
        <row r="142"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2</v>
          </cell>
          <cell r="AU142">
            <v>2</v>
          </cell>
          <cell r="AV142">
            <v>2</v>
          </cell>
          <cell r="AW142">
            <v>2</v>
          </cell>
          <cell r="AX142">
            <v>2</v>
          </cell>
          <cell r="AY142">
            <v>2</v>
          </cell>
        </row>
        <row r="143"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2</v>
          </cell>
          <cell r="AU143">
            <v>2</v>
          </cell>
          <cell r="AV143">
            <v>2</v>
          </cell>
          <cell r="AW143">
            <v>2</v>
          </cell>
          <cell r="AX143">
            <v>2</v>
          </cell>
          <cell r="AY143">
            <v>2</v>
          </cell>
        </row>
        <row r="144"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2</v>
          </cell>
          <cell r="AU144">
            <v>2</v>
          </cell>
          <cell r="AV144">
            <v>2</v>
          </cell>
          <cell r="AW144">
            <v>2</v>
          </cell>
          <cell r="AX144">
            <v>2</v>
          </cell>
          <cell r="AY144">
            <v>2</v>
          </cell>
        </row>
        <row r="145"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2</v>
          </cell>
          <cell r="AU145">
            <v>2</v>
          </cell>
          <cell r="AV145">
            <v>2</v>
          </cell>
          <cell r="AW145">
            <v>2</v>
          </cell>
          <cell r="AX145">
            <v>2</v>
          </cell>
          <cell r="AY145">
            <v>2</v>
          </cell>
        </row>
        <row r="146"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2</v>
          </cell>
          <cell r="AU146">
            <v>2</v>
          </cell>
          <cell r="AV146">
            <v>2</v>
          </cell>
          <cell r="AW146">
            <v>2</v>
          </cell>
          <cell r="AX146">
            <v>2</v>
          </cell>
          <cell r="AY146">
            <v>2</v>
          </cell>
        </row>
        <row r="147"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2</v>
          </cell>
          <cell r="AU147">
            <v>2</v>
          </cell>
          <cell r="AV147">
            <v>2</v>
          </cell>
          <cell r="AW147">
            <v>2</v>
          </cell>
          <cell r="AX147">
            <v>2</v>
          </cell>
          <cell r="AY147">
            <v>2</v>
          </cell>
        </row>
        <row r="148"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2</v>
          </cell>
          <cell r="AU148">
            <v>2</v>
          </cell>
          <cell r="AV148">
            <v>2</v>
          </cell>
          <cell r="AW148">
            <v>2</v>
          </cell>
          <cell r="AX148">
            <v>2</v>
          </cell>
          <cell r="AY148">
            <v>2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AT149">
            <v>2</v>
          </cell>
          <cell r="AU149">
            <v>2</v>
          </cell>
          <cell r="AV149">
            <v>2</v>
          </cell>
          <cell r="AW149">
            <v>2</v>
          </cell>
          <cell r="AX149">
            <v>2</v>
          </cell>
          <cell r="AY149">
            <v>2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2</v>
          </cell>
          <cell r="AU150">
            <v>2</v>
          </cell>
          <cell r="AV150">
            <v>2</v>
          </cell>
          <cell r="AW150">
            <v>2</v>
          </cell>
          <cell r="AX150">
            <v>2</v>
          </cell>
          <cell r="AY150">
            <v>2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2</v>
          </cell>
          <cell r="AU151">
            <v>2</v>
          </cell>
          <cell r="AV151">
            <v>2</v>
          </cell>
          <cell r="AW151">
            <v>2</v>
          </cell>
          <cell r="AX151">
            <v>2</v>
          </cell>
          <cell r="AY151">
            <v>2</v>
          </cell>
        </row>
        <row r="152"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2</v>
          </cell>
          <cell r="AU152">
            <v>2</v>
          </cell>
          <cell r="AV152">
            <v>2</v>
          </cell>
          <cell r="AW152">
            <v>2</v>
          </cell>
          <cell r="AX152">
            <v>2</v>
          </cell>
          <cell r="AY152">
            <v>2</v>
          </cell>
        </row>
        <row r="153"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2</v>
          </cell>
          <cell r="AU153">
            <v>2</v>
          </cell>
          <cell r="AV153">
            <v>2</v>
          </cell>
          <cell r="AW153">
            <v>2</v>
          </cell>
          <cell r="AX153">
            <v>2</v>
          </cell>
          <cell r="AY153">
            <v>2</v>
          </cell>
        </row>
        <row r="154"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2</v>
          </cell>
          <cell r="AU154">
            <v>2</v>
          </cell>
          <cell r="AV154">
            <v>2</v>
          </cell>
          <cell r="AW154">
            <v>2</v>
          </cell>
          <cell r="AX154">
            <v>2</v>
          </cell>
          <cell r="AY154">
            <v>2</v>
          </cell>
        </row>
        <row r="155"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2</v>
          </cell>
          <cell r="AU155">
            <v>2</v>
          </cell>
          <cell r="AV155">
            <v>2</v>
          </cell>
          <cell r="AW155">
            <v>2</v>
          </cell>
          <cell r="AX155">
            <v>2</v>
          </cell>
          <cell r="AY155">
            <v>2</v>
          </cell>
        </row>
        <row r="156"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2</v>
          </cell>
          <cell r="AU156">
            <v>2</v>
          </cell>
          <cell r="AV156">
            <v>2</v>
          </cell>
          <cell r="AW156">
            <v>2</v>
          </cell>
          <cell r="AX156">
            <v>2</v>
          </cell>
          <cell r="AY156">
            <v>2</v>
          </cell>
        </row>
        <row r="157"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2</v>
          </cell>
          <cell r="AU157">
            <v>2</v>
          </cell>
          <cell r="AV157">
            <v>2</v>
          </cell>
          <cell r="AW157">
            <v>2</v>
          </cell>
          <cell r="AX157">
            <v>2</v>
          </cell>
          <cell r="AY157">
            <v>2</v>
          </cell>
        </row>
        <row r="158"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AT158">
            <v>2</v>
          </cell>
          <cell r="AU158">
            <v>2</v>
          </cell>
          <cell r="AV158">
            <v>2</v>
          </cell>
          <cell r="AW158">
            <v>2</v>
          </cell>
          <cell r="AX158">
            <v>2</v>
          </cell>
          <cell r="AY158">
            <v>2</v>
          </cell>
        </row>
        <row r="159"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2</v>
          </cell>
          <cell r="AU159">
            <v>2</v>
          </cell>
          <cell r="AV159">
            <v>2</v>
          </cell>
          <cell r="AW159">
            <v>2</v>
          </cell>
          <cell r="AX159">
            <v>2</v>
          </cell>
          <cell r="AY159">
            <v>2</v>
          </cell>
        </row>
        <row r="160"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2</v>
          </cell>
          <cell r="AU160">
            <v>2</v>
          </cell>
          <cell r="AV160">
            <v>2</v>
          </cell>
          <cell r="AW160">
            <v>2</v>
          </cell>
          <cell r="AX160">
            <v>2</v>
          </cell>
          <cell r="AY160">
            <v>2</v>
          </cell>
        </row>
        <row r="161"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X161">
            <v>2</v>
          </cell>
          <cell r="AY161">
            <v>2</v>
          </cell>
        </row>
        <row r="162"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AT162">
            <v>2</v>
          </cell>
          <cell r="AU162">
            <v>2</v>
          </cell>
          <cell r="AV162">
            <v>2</v>
          </cell>
          <cell r="AW162">
            <v>2</v>
          </cell>
          <cell r="AX162">
            <v>2</v>
          </cell>
          <cell r="AY162">
            <v>2</v>
          </cell>
        </row>
        <row r="163"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2</v>
          </cell>
          <cell r="AU163">
            <v>2</v>
          </cell>
          <cell r="AV163">
            <v>2</v>
          </cell>
          <cell r="AW163">
            <v>2</v>
          </cell>
          <cell r="AX163">
            <v>2</v>
          </cell>
          <cell r="AY163">
            <v>2</v>
          </cell>
        </row>
        <row r="164"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2</v>
          </cell>
          <cell r="AU164">
            <v>2</v>
          </cell>
          <cell r="AV164">
            <v>2</v>
          </cell>
          <cell r="AW164">
            <v>2</v>
          </cell>
          <cell r="AX164">
            <v>2</v>
          </cell>
          <cell r="AY164">
            <v>2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AT165">
            <v>2</v>
          </cell>
          <cell r="AU165">
            <v>2</v>
          </cell>
          <cell r="AV165">
            <v>2</v>
          </cell>
          <cell r="AW165">
            <v>2</v>
          </cell>
          <cell r="AX165">
            <v>2</v>
          </cell>
          <cell r="AY165">
            <v>2</v>
          </cell>
        </row>
        <row r="166"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2</v>
          </cell>
          <cell r="AU166">
            <v>2</v>
          </cell>
          <cell r="AV166">
            <v>2</v>
          </cell>
          <cell r="AW166">
            <v>2</v>
          </cell>
          <cell r="AX166">
            <v>2</v>
          </cell>
          <cell r="AY166">
            <v>2</v>
          </cell>
        </row>
        <row r="167"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2</v>
          </cell>
          <cell r="AU167">
            <v>2</v>
          </cell>
          <cell r="AV167">
            <v>2</v>
          </cell>
          <cell r="AW167">
            <v>2</v>
          </cell>
          <cell r="AX167">
            <v>2</v>
          </cell>
          <cell r="AY167">
            <v>2</v>
          </cell>
        </row>
        <row r="168"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2</v>
          </cell>
          <cell r="AU168">
            <v>2</v>
          </cell>
          <cell r="AV168">
            <v>2</v>
          </cell>
          <cell r="AW168">
            <v>2</v>
          </cell>
          <cell r="AX168">
            <v>2</v>
          </cell>
          <cell r="AY168">
            <v>2</v>
          </cell>
        </row>
        <row r="169"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AT169">
            <v>2</v>
          </cell>
          <cell r="AU169">
            <v>2</v>
          </cell>
          <cell r="AV169">
            <v>2</v>
          </cell>
          <cell r="AW169">
            <v>2</v>
          </cell>
          <cell r="AX169">
            <v>2</v>
          </cell>
          <cell r="AY169">
            <v>2</v>
          </cell>
        </row>
        <row r="170"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T170">
            <v>2</v>
          </cell>
          <cell r="AU170">
            <v>2</v>
          </cell>
          <cell r="AV170">
            <v>2</v>
          </cell>
          <cell r="AW170">
            <v>2</v>
          </cell>
          <cell r="AX170">
            <v>2</v>
          </cell>
          <cell r="AY170">
            <v>2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T171">
            <v>2</v>
          </cell>
          <cell r="AU171">
            <v>2</v>
          </cell>
          <cell r="AV171">
            <v>2</v>
          </cell>
          <cell r="AW171">
            <v>2</v>
          </cell>
          <cell r="AX171">
            <v>2</v>
          </cell>
          <cell r="AY171">
            <v>2</v>
          </cell>
        </row>
        <row r="172"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2</v>
          </cell>
          <cell r="AU172">
            <v>2</v>
          </cell>
          <cell r="AV172">
            <v>2</v>
          </cell>
          <cell r="AW172">
            <v>2</v>
          </cell>
          <cell r="AX172">
            <v>2</v>
          </cell>
          <cell r="AY172">
            <v>2</v>
          </cell>
        </row>
        <row r="173"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X173">
            <v>2</v>
          </cell>
          <cell r="AY173">
            <v>2</v>
          </cell>
        </row>
        <row r="174"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AT174">
            <v>2</v>
          </cell>
          <cell r="AU174">
            <v>2</v>
          </cell>
          <cell r="AV174">
            <v>2</v>
          </cell>
          <cell r="AW174">
            <v>2</v>
          </cell>
          <cell r="AX174">
            <v>2</v>
          </cell>
          <cell r="AY174">
            <v>2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2</v>
          </cell>
          <cell r="AU175">
            <v>2</v>
          </cell>
          <cell r="AV175">
            <v>2</v>
          </cell>
          <cell r="AW175">
            <v>2</v>
          </cell>
          <cell r="AX175">
            <v>2</v>
          </cell>
          <cell r="AY175">
            <v>2</v>
          </cell>
        </row>
        <row r="176"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AT176">
            <v>2</v>
          </cell>
          <cell r="AU176">
            <v>2</v>
          </cell>
          <cell r="AV176">
            <v>2</v>
          </cell>
          <cell r="AW176">
            <v>2</v>
          </cell>
          <cell r="AX176">
            <v>2</v>
          </cell>
          <cell r="AY176">
            <v>2</v>
          </cell>
        </row>
        <row r="177"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M177">
            <v>1</v>
          </cell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AT177">
            <v>2</v>
          </cell>
          <cell r="AU177">
            <v>2</v>
          </cell>
          <cell r="AV177">
            <v>2</v>
          </cell>
          <cell r="AW177">
            <v>2</v>
          </cell>
          <cell r="AX177">
            <v>2</v>
          </cell>
          <cell r="AY177">
            <v>2</v>
          </cell>
        </row>
        <row r="178"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M178">
            <v>1</v>
          </cell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AT178">
            <v>2</v>
          </cell>
          <cell r="AU178">
            <v>2</v>
          </cell>
          <cell r="AV178">
            <v>2</v>
          </cell>
          <cell r="AW178">
            <v>2</v>
          </cell>
          <cell r="AX178">
            <v>2</v>
          </cell>
          <cell r="AY178">
            <v>2</v>
          </cell>
        </row>
        <row r="179"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M179">
            <v>1</v>
          </cell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AT179">
            <v>2</v>
          </cell>
          <cell r="AU179">
            <v>2</v>
          </cell>
          <cell r="AV179">
            <v>2</v>
          </cell>
          <cell r="AW179">
            <v>2</v>
          </cell>
          <cell r="AX179">
            <v>2</v>
          </cell>
          <cell r="AY179">
            <v>2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  <cell r="AM180">
            <v>1</v>
          </cell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AT180">
            <v>2</v>
          </cell>
          <cell r="AU180">
            <v>2</v>
          </cell>
          <cell r="AV180">
            <v>2</v>
          </cell>
          <cell r="AW180">
            <v>2</v>
          </cell>
          <cell r="AX180">
            <v>2</v>
          </cell>
          <cell r="AY180">
            <v>2</v>
          </cell>
        </row>
        <row r="181"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</row>
        <row r="182"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2</v>
          </cell>
          <cell r="AU182">
            <v>2</v>
          </cell>
          <cell r="AV182">
            <v>2</v>
          </cell>
          <cell r="AW182">
            <v>2</v>
          </cell>
          <cell r="AX182">
            <v>2</v>
          </cell>
          <cell r="AY182">
            <v>2</v>
          </cell>
        </row>
        <row r="183"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2</v>
          </cell>
          <cell r="AU183">
            <v>2</v>
          </cell>
          <cell r="AV183">
            <v>2</v>
          </cell>
          <cell r="AW183">
            <v>2</v>
          </cell>
          <cell r="AX183">
            <v>2</v>
          </cell>
          <cell r="AY183">
            <v>2</v>
          </cell>
        </row>
        <row r="184"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2</v>
          </cell>
          <cell r="AU184">
            <v>2</v>
          </cell>
          <cell r="AV184">
            <v>2</v>
          </cell>
          <cell r="AW184">
            <v>2</v>
          </cell>
          <cell r="AX184">
            <v>2</v>
          </cell>
          <cell r="AY184">
            <v>2</v>
          </cell>
        </row>
        <row r="185"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2</v>
          </cell>
          <cell r="AU185">
            <v>2</v>
          </cell>
          <cell r="AV185">
            <v>2</v>
          </cell>
          <cell r="AW185">
            <v>2</v>
          </cell>
          <cell r="AX185">
            <v>2</v>
          </cell>
          <cell r="AY185">
            <v>2</v>
          </cell>
        </row>
        <row r="186"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2</v>
          </cell>
          <cell r="AU186">
            <v>2</v>
          </cell>
          <cell r="AV186">
            <v>2</v>
          </cell>
          <cell r="AW186">
            <v>2</v>
          </cell>
          <cell r="AX186">
            <v>2</v>
          </cell>
          <cell r="AY186">
            <v>2</v>
          </cell>
        </row>
        <row r="187"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  <cell r="AM187">
            <v>1</v>
          </cell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AT187">
            <v>2</v>
          </cell>
          <cell r="AU187">
            <v>2</v>
          </cell>
          <cell r="AV187">
            <v>2</v>
          </cell>
          <cell r="AW187">
            <v>2</v>
          </cell>
          <cell r="AX187">
            <v>2</v>
          </cell>
          <cell r="AY187">
            <v>2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  <cell r="AM188">
            <v>1</v>
          </cell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AT188">
            <v>2</v>
          </cell>
          <cell r="AU188">
            <v>2</v>
          </cell>
          <cell r="AV188">
            <v>2</v>
          </cell>
          <cell r="AW188">
            <v>2</v>
          </cell>
          <cell r="AX188">
            <v>2</v>
          </cell>
          <cell r="AY188">
            <v>2</v>
          </cell>
        </row>
        <row r="189"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  <cell r="AM189">
            <v>1</v>
          </cell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2</v>
          </cell>
          <cell r="AU189">
            <v>2</v>
          </cell>
          <cell r="AV189">
            <v>2</v>
          </cell>
          <cell r="AW189">
            <v>2</v>
          </cell>
          <cell r="AX189">
            <v>2</v>
          </cell>
          <cell r="AY189">
            <v>2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2</v>
          </cell>
          <cell r="AU190">
            <v>2</v>
          </cell>
          <cell r="AV190">
            <v>2</v>
          </cell>
          <cell r="AW190">
            <v>2</v>
          </cell>
          <cell r="AX190">
            <v>2</v>
          </cell>
          <cell r="AY190">
            <v>2</v>
          </cell>
        </row>
        <row r="191"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2</v>
          </cell>
          <cell r="AU191">
            <v>2</v>
          </cell>
          <cell r="AV191">
            <v>2</v>
          </cell>
          <cell r="AW191">
            <v>2</v>
          </cell>
          <cell r="AX191">
            <v>2</v>
          </cell>
          <cell r="AY191">
            <v>2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M192">
            <v>1</v>
          </cell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2</v>
          </cell>
          <cell r="AU192">
            <v>2</v>
          </cell>
          <cell r="AV192">
            <v>2</v>
          </cell>
          <cell r="AW192">
            <v>2</v>
          </cell>
          <cell r="AX192">
            <v>2</v>
          </cell>
          <cell r="AY192">
            <v>2</v>
          </cell>
        </row>
        <row r="193"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2</v>
          </cell>
          <cell r="AU193">
            <v>2</v>
          </cell>
          <cell r="AV193">
            <v>2</v>
          </cell>
          <cell r="AW193">
            <v>2</v>
          </cell>
          <cell r="AX193">
            <v>2</v>
          </cell>
          <cell r="AY193">
            <v>2</v>
          </cell>
        </row>
        <row r="194"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  <cell r="AM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2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</row>
        <row r="195"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2</v>
          </cell>
          <cell r="AU195">
            <v>2</v>
          </cell>
          <cell r="AV195">
            <v>2</v>
          </cell>
          <cell r="AW195">
            <v>2</v>
          </cell>
          <cell r="AX195">
            <v>2</v>
          </cell>
          <cell r="AY195">
            <v>2</v>
          </cell>
        </row>
        <row r="196"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M196">
            <v>1</v>
          </cell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2</v>
          </cell>
          <cell r="AU196">
            <v>2</v>
          </cell>
          <cell r="AV196">
            <v>2</v>
          </cell>
          <cell r="AW196">
            <v>2</v>
          </cell>
          <cell r="AX196">
            <v>2</v>
          </cell>
          <cell r="AY196">
            <v>2</v>
          </cell>
        </row>
        <row r="197"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2</v>
          </cell>
          <cell r="AU197">
            <v>2</v>
          </cell>
          <cell r="AV197">
            <v>2</v>
          </cell>
          <cell r="AW197">
            <v>2</v>
          </cell>
          <cell r="AX197">
            <v>2</v>
          </cell>
          <cell r="AY197">
            <v>2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2</v>
          </cell>
          <cell r="AU198">
            <v>2</v>
          </cell>
          <cell r="AV198">
            <v>2</v>
          </cell>
          <cell r="AW198">
            <v>2</v>
          </cell>
          <cell r="AX198">
            <v>2</v>
          </cell>
          <cell r="AY198">
            <v>2</v>
          </cell>
        </row>
        <row r="199"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2</v>
          </cell>
          <cell r="AU199">
            <v>2</v>
          </cell>
          <cell r="AV199">
            <v>2</v>
          </cell>
          <cell r="AW199">
            <v>2</v>
          </cell>
          <cell r="AX199">
            <v>2</v>
          </cell>
          <cell r="AY199">
            <v>2</v>
          </cell>
        </row>
        <row r="200"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2</v>
          </cell>
          <cell r="AU200">
            <v>2</v>
          </cell>
          <cell r="AV200">
            <v>2</v>
          </cell>
          <cell r="AW200">
            <v>2</v>
          </cell>
          <cell r="AX200">
            <v>2</v>
          </cell>
          <cell r="AY200">
            <v>2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2</v>
          </cell>
          <cell r="AU201">
            <v>2</v>
          </cell>
          <cell r="AV201">
            <v>2</v>
          </cell>
          <cell r="AW201">
            <v>2</v>
          </cell>
          <cell r="AX201">
            <v>2</v>
          </cell>
          <cell r="AY201">
            <v>2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2</v>
          </cell>
          <cell r="AU202">
            <v>2</v>
          </cell>
          <cell r="AV202">
            <v>2</v>
          </cell>
          <cell r="AW202">
            <v>2</v>
          </cell>
          <cell r="AX202">
            <v>2</v>
          </cell>
          <cell r="AY202">
            <v>2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2</v>
          </cell>
          <cell r="AU203">
            <v>2</v>
          </cell>
          <cell r="AV203">
            <v>2</v>
          </cell>
          <cell r="AW203">
            <v>2</v>
          </cell>
          <cell r="AX203">
            <v>2</v>
          </cell>
          <cell r="AY203">
            <v>2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Model Results -- NO HC"/>
      <sheetName val="Model Results -- 5% HC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Hosp 2Q01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Dscore"/>
    </sheetNames>
    <sheetDataSet>
      <sheetData sheetId="0"/>
      <sheetData sheetId="1"/>
      <sheetData sheetId="2"/>
      <sheetData sheetId="3">
        <row r="13">
          <cell r="C13">
            <v>14466662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>
        <row r="4">
          <cell r="B4" t="str">
            <v>Michigan Plaza</v>
          </cell>
        </row>
        <row r="6">
          <cell r="C6">
            <v>40354.761001041668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Index"/>
      <sheetName val="ECAF COVER CHART"/>
      <sheetName val="Old COVER CHARTS"/>
      <sheetName val="Pie Charts"/>
      <sheetName val="Stacked Mortgage Chart"/>
      <sheetName val="data for stacked mortg chart"/>
      <sheetName val="Balance Sheet"/>
      <sheetName val="Capital"/>
      <sheetName val="Income Statement"/>
      <sheetName val="Cash Flow Stmt"/>
      <sheetName val="Cash Flow Worksheet"/>
      <sheetName val="Cash Lead"/>
      <sheetName val="Restricted Cash Lead   "/>
      <sheetName val="Marketable Securities "/>
      <sheetName val="Amort Exp - Orig &amp; Org"/>
      <sheetName val="Org Costs &amp; Loan orig fees"/>
      <sheetName val="Investment in LLCs "/>
      <sheetName val="Intercompany"/>
      <sheetName val="98 AP"/>
      <sheetName val="Interest Income"/>
      <sheetName val="GAINS ON MARKETABLE SECURITIES"/>
      <sheetName val="INTEREST EXP TOTAL   5000"/>
      <sheetName val="INT EXP &amp; DEF FIN CST  5000-2"/>
      <sheetName val="ASSET MANAGEMENT FEE 98 "/>
      <sheetName val="Prof Exp"/>
      <sheetName val="Misc Exp"/>
      <sheetName val="Module1"/>
      <sheetName val="Module2"/>
      <sheetName val="Module3"/>
      <sheetName val="Module4"/>
      <sheetName val="Module6"/>
      <sheetName val="Module7"/>
      <sheetName val="Module5"/>
      <sheetName val="Module8"/>
      <sheetName val="Adjusting Entries"/>
      <sheetName val="tenreimb-CASH"/>
      <sheetName val="Input"/>
      <sheetName val="D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EMMES CAPITAL APPRECIATION FUND, L.P.</v>
          </cell>
        </row>
        <row r="3">
          <cell r="A3" t="str">
            <v xml:space="preserve">STATEMENT OF INCOME AND EXPENSES - </v>
          </cell>
        </row>
        <row r="4">
          <cell r="A4" t="str">
            <v>INCOME TAX BASIS</v>
          </cell>
        </row>
        <row r="5">
          <cell r="A5" t="str">
            <v>(Unaudited)</v>
          </cell>
        </row>
        <row r="7">
          <cell r="A7" t="str">
            <v>FOR THE QUARTER AND YEAR ENDED DECEMBER 31,1998 AND 1997</v>
          </cell>
        </row>
        <row r="10">
          <cell r="B10">
            <v>1998</v>
          </cell>
          <cell r="D10">
            <v>1997</v>
          </cell>
        </row>
        <row r="11">
          <cell r="B11" t="str">
            <v>Quarter</v>
          </cell>
          <cell r="C11" t="str">
            <v>Year</v>
          </cell>
          <cell r="D11" t="str">
            <v>Quarter</v>
          </cell>
        </row>
        <row r="12">
          <cell r="A12" t="str">
            <v>Income:</v>
          </cell>
        </row>
        <row r="13">
          <cell r="A13" t="str">
            <v xml:space="preserve">    Interest </v>
          </cell>
          <cell r="B13">
            <v>707623</v>
          </cell>
          <cell r="C13">
            <v>2822658</v>
          </cell>
          <cell r="D13">
            <v>672256.87195263267</v>
          </cell>
        </row>
        <row r="14">
          <cell r="A14" t="str">
            <v xml:space="preserve">    Profit participations - Aspen Knolls</v>
          </cell>
          <cell r="B14">
            <v>0</v>
          </cell>
          <cell r="C14">
            <v>81000</v>
          </cell>
          <cell r="D14">
            <v>123000</v>
          </cell>
        </row>
        <row r="15">
          <cell r="A15" t="str">
            <v xml:space="preserve">    Gains on sale of marketable securities</v>
          </cell>
          <cell r="B15">
            <v>0</v>
          </cell>
          <cell r="C15">
            <v>0</v>
          </cell>
          <cell r="D15">
            <v>0</v>
          </cell>
        </row>
        <row r="16">
          <cell r="A16" t="str">
            <v xml:space="preserve">    Dividends</v>
          </cell>
          <cell r="B16">
            <v>1436</v>
          </cell>
          <cell r="C16">
            <v>3431</v>
          </cell>
          <cell r="D16">
            <v>1990</v>
          </cell>
        </row>
        <row r="17">
          <cell r="A17" t="str">
            <v xml:space="preserve">    Other income</v>
          </cell>
          <cell r="B17">
            <v>8829</v>
          </cell>
          <cell r="C17">
            <v>-8575</v>
          </cell>
          <cell r="D17">
            <v>4356</v>
          </cell>
        </row>
        <row r="19">
          <cell r="A19" t="str">
            <v>Total Income</v>
          </cell>
          <cell r="B19">
            <v>717888</v>
          </cell>
          <cell r="C19">
            <v>2898514</v>
          </cell>
          <cell r="D19">
            <v>801602.87195263267</v>
          </cell>
        </row>
        <row r="21">
          <cell r="A21" t="str">
            <v>Expenses:</v>
          </cell>
        </row>
        <row r="22">
          <cell r="A22" t="str">
            <v xml:space="preserve">    Asset management fee</v>
          </cell>
          <cell r="B22">
            <v>74449</v>
          </cell>
          <cell r="C22">
            <v>290931</v>
          </cell>
          <cell r="D22">
            <v>50550.5</v>
          </cell>
        </row>
        <row r="23">
          <cell r="A23" t="str">
            <v xml:space="preserve">    Professional fees</v>
          </cell>
          <cell r="B23">
            <v>10215</v>
          </cell>
          <cell r="C23">
            <v>72514</v>
          </cell>
          <cell r="D23">
            <v>-2030</v>
          </cell>
        </row>
        <row r="24">
          <cell r="A24" t="str">
            <v xml:space="preserve">    Interest</v>
          </cell>
          <cell r="B24">
            <v>131094</v>
          </cell>
          <cell r="C24">
            <v>483052</v>
          </cell>
          <cell r="D24">
            <v>91153.790000000008</v>
          </cell>
        </row>
        <row r="25">
          <cell r="A25" t="str">
            <v xml:space="preserve">    Unincorporated business tax </v>
          </cell>
          <cell r="B25">
            <v>0</v>
          </cell>
          <cell r="C25">
            <v>0</v>
          </cell>
          <cell r="D25">
            <v>12981</v>
          </cell>
        </row>
        <row r="26">
          <cell r="A26" t="str">
            <v xml:space="preserve">    Other Financing Costs</v>
          </cell>
          <cell r="B26">
            <v>27926</v>
          </cell>
          <cell r="C26">
            <v>113059</v>
          </cell>
          <cell r="D26">
            <v>5357</v>
          </cell>
        </row>
        <row r="27">
          <cell r="A27" t="str">
            <v xml:space="preserve">    Depreciation and amortization</v>
          </cell>
          <cell r="B27">
            <v>1978</v>
          </cell>
          <cell r="C27">
            <v>7914</v>
          </cell>
          <cell r="D27">
            <v>348</v>
          </cell>
        </row>
        <row r="28">
          <cell r="A28" t="str">
            <v xml:space="preserve">    Miscellaneous</v>
          </cell>
          <cell r="B28">
            <v>1639</v>
          </cell>
          <cell r="C28">
            <v>21062</v>
          </cell>
          <cell r="D28">
            <v>5447</v>
          </cell>
        </row>
        <row r="30">
          <cell r="A30" t="str">
            <v>Total Expenses</v>
          </cell>
          <cell r="B30">
            <v>247301</v>
          </cell>
          <cell r="C30">
            <v>988532</v>
          </cell>
          <cell r="D30">
            <v>163807.29</v>
          </cell>
        </row>
        <row r="32">
          <cell r="A32" t="str">
            <v>Net Income</v>
          </cell>
          <cell r="B32">
            <v>470587</v>
          </cell>
          <cell r="C32">
            <v>1909982</v>
          </cell>
          <cell r="D32">
            <v>637795.58195263264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Emmes Capital Appreciation Fund L.P.</v>
          </cell>
        </row>
        <row r="2">
          <cell r="A2" t="str">
            <v>Organization Costs</v>
          </cell>
        </row>
        <row r="3">
          <cell r="A3">
            <v>36160</v>
          </cell>
        </row>
        <row r="5">
          <cell r="I5">
            <v>1</v>
          </cell>
          <cell r="L5">
            <v>1</v>
          </cell>
        </row>
        <row r="6">
          <cell r="A6" t="str">
            <v>Date</v>
          </cell>
          <cell r="B6" t="str">
            <v>Description</v>
          </cell>
          <cell r="C6" t="str">
            <v>Life &lt;Mos&gt;</v>
          </cell>
          <cell r="D6" t="str">
            <v>Amort Method</v>
          </cell>
          <cell r="E6" t="str">
            <v>Cost</v>
          </cell>
          <cell r="F6" t="str">
            <v>1996 Amort Exp</v>
          </cell>
          <cell r="G6" t="str">
            <v>Accum Amort 12/31/96</v>
          </cell>
          <cell r="H6" t="str">
            <v>Net Org cost</v>
          </cell>
          <cell r="I6" t="str">
            <v>1997 Amort Exp</v>
          </cell>
          <cell r="J6" t="str">
            <v>Accum Amort 12/31/97</v>
          </cell>
          <cell r="K6" t="str">
            <v>Net Org cost</v>
          </cell>
          <cell r="L6" t="str">
            <v>1998 Amort Exp</v>
          </cell>
          <cell r="M6" t="str">
            <v>Accum Amort 9/30/98</v>
          </cell>
        </row>
        <row r="8">
          <cell r="A8">
            <v>35309</v>
          </cell>
          <cell r="B8" t="str">
            <v>Bear Marks</v>
          </cell>
          <cell r="C8">
            <v>60</v>
          </cell>
          <cell r="D8" t="str">
            <v>S/L</v>
          </cell>
          <cell r="E8">
            <v>6968</v>
          </cell>
          <cell r="F8">
            <v>348</v>
          </cell>
          <cell r="G8">
            <v>348</v>
          </cell>
          <cell r="H8">
            <v>6620</v>
          </cell>
          <cell r="I8">
            <v>1394</v>
          </cell>
          <cell r="J8">
            <v>1742</v>
          </cell>
          <cell r="K8">
            <v>5226</v>
          </cell>
          <cell r="L8">
            <v>1394</v>
          </cell>
          <cell r="M8">
            <v>3136</v>
          </cell>
        </row>
        <row r="9">
          <cell r="A9">
            <v>35795</v>
          </cell>
          <cell r="B9" t="str">
            <v>Bear Marks</v>
          </cell>
          <cell r="C9">
            <v>60</v>
          </cell>
          <cell r="D9" t="str">
            <v>S/L</v>
          </cell>
          <cell r="E9">
            <v>25000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5000</v>
          </cell>
          <cell r="M9">
            <v>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Summary"/>
      <sheetName val="VALUE"/>
      <sheetName val="assumption"/>
      <sheetName val="template"/>
      <sheetName val="next"/>
      <sheetName val="Module1"/>
    </sheetNames>
    <sheetDataSet>
      <sheetData sheetId="0"/>
      <sheetData sheetId="1"/>
      <sheetData sheetId="2" refreshError="1">
        <row r="1">
          <cell r="AK1" t="str">
            <v>Portfolio Valuation (Dat A)</v>
          </cell>
          <cell r="AT1" t="str">
            <v>Valuation Summary:</v>
          </cell>
          <cell r="AV1" t="str">
            <v>Price ($)</v>
          </cell>
          <cell r="AX1">
            <v>3776.6180536679535</v>
          </cell>
        </row>
        <row r="2">
          <cell r="AK2" t="str">
            <v>ECONOMIC ANALYSIS</v>
          </cell>
          <cell r="AN2" t="str">
            <v>PREPARED:</v>
          </cell>
          <cell r="AO2">
            <v>35991.564933449074</v>
          </cell>
          <cell r="AV2" t="str">
            <v>Price (%)</v>
          </cell>
          <cell r="AX2">
            <v>7.1090917606779977E-3</v>
          </cell>
        </row>
        <row r="3">
          <cell r="AK3" t="str">
            <v>(Projected Net Income and Cash Flows)</v>
          </cell>
          <cell r="AV3" t="str">
            <v>Pre-tax Discount Rate</v>
          </cell>
          <cell r="AX3">
            <v>0.09</v>
          </cell>
        </row>
        <row r="4">
          <cell r="AK4">
            <v>0.01</v>
          </cell>
          <cell r="AL4" t="str">
            <v>Assumed CPR</v>
          </cell>
          <cell r="AN4" t="str">
            <v xml:space="preserve">  (Lockout)</v>
          </cell>
          <cell r="AV4" t="str">
            <v>After-tax IRR</v>
          </cell>
          <cell r="AX4">
            <v>4.7127558391550688E-2</v>
          </cell>
        </row>
        <row r="5">
          <cell r="AK5">
            <v>3.2500000000000001E-2</v>
          </cell>
          <cell r="AL5" t="str">
            <v>Assumed CPR</v>
          </cell>
          <cell r="AN5" t="str">
            <v xml:space="preserve">  (Post-lockout)</v>
          </cell>
          <cell r="AV5" t="str">
            <v>Funding Rate - Yr 1</v>
          </cell>
          <cell r="AX5">
            <v>6.4199999999999993E-2</v>
          </cell>
        </row>
        <row r="6">
          <cell r="AV6" t="str">
            <v>Funding Rate - Yr 2</v>
          </cell>
          <cell r="AX6">
            <v>6.4199999999999993E-2</v>
          </cell>
        </row>
        <row r="7">
          <cell r="AV7" t="str">
            <v>Funding Rate - Yr 3</v>
          </cell>
          <cell r="AX7">
            <v>6.4199999999999993E-2</v>
          </cell>
        </row>
        <row r="8">
          <cell r="AK8" t="str">
            <v>Loans Analyzed: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V8" t="str">
            <v>Funding Rate - Yr 4</v>
          </cell>
          <cell r="AX8">
            <v>6.4199999999999993E-2</v>
          </cell>
        </row>
        <row r="9"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>
            <v>0</v>
          </cell>
          <cell r="AV9" t="str">
            <v>Funding Rate - Yr 5+</v>
          </cell>
          <cell r="AX9">
            <v>6.4199999999999993E-2</v>
          </cell>
        </row>
        <row r="10">
          <cell r="AN10">
            <v>0</v>
          </cell>
          <cell r="AO10">
            <v>0</v>
          </cell>
        </row>
        <row r="11">
          <cell r="G11">
            <v>134</v>
          </cell>
        </row>
        <row r="12">
          <cell r="G12">
            <v>134</v>
          </cell>
        </row>
        <row r="13">
          <cell r="G13">
            <v>134</v>
          </cell>
        </row>
        <row r="14">
          <cell r="AP14" t="str">
            <v>Net</v>
          </cell>
          <cell r="AQ14" t="str">
            <v>Net</v>
          </cell>
          <cell r="AR14" t="str">
            <v>Net</v>
          </cell>
          <cell r="AS14" t="str">
            <v>PMSR</v>
          </cell>
          <cell r="AT14" t="str">
            <v>Pre-tax</v>
          </cell>
          <cell r="AV14" t="str">
            <v>Net</v>
          </cell>
          <cell r="AY14" t="str">
            <v>Memo:</v>
          </cell>
        </row>
        <row r="15">
          <cell r="AL15" t="str">
            <v>Avg UPB</v>
          </cell>
          <cell r="AM15" t="str">
            <v>Avg #</v>
          </cell>
          <cell r="AN15" t="str">
            <v>Servicing</v>
          </cell>
          <cell r="AO15" t="str">
            <v>Servicing</v>
          </cell>
          <cell r="AP15" t="str">
            <v>P&amp;I Float</v>
          </cell>
          <cell r="AQ15" t="str">
            <v>T&amp;I Float</v>
          </cell>
          <cell r="AR15" t="str">
            <v>RR Float</v>
          </cell>
          <cell r="AS15" t="str">
            <v>Amort</v>
          </cell>
          <cell r="AT15" t="str">
            <v>Servicing</v>
          </cell>
          <cell r="AV15" t="str">
            <v>Servicing</v>
          </cell>
          <cell r="AW15" t="str">
            <v>Annual</v>
          </cell>
          <cell r="AX15" t="str">
            <v>Cumulative</v>
          </cell>
          <cell r="AY15" t="str">
            <v>After-tax</v>
          </cell>
        </row>
        <row r="16">
          <cell r="AK16" t="str">
            <v>Year</v>
          </cell>
          <cell r="AL16" t="str">
            <v>($ MM)</v>
          </cell>
          <cell r="AM16" t="str">
            <v>Loans</v>
          </cell>
          <cell r="AN16" t="str">
            <v>Revenue</v>
          </cell>
          <cell r="AO16" t="str">
            <v>Expense</v>
          </cell>
          <cell r="AP16" t="str">
            <v>Value</v>
          </cell>
          <cell r="AQ16" t="str">
            <v>Value</v>
          </cell>
          <cell r="AR16" t="str">
            <v>Value</v>
          </cell>
          <cell r="AS16" t="str">
            <v>(Inc. Forecast)</v>
          </cell>
          <cell r="AT16" t="str">
            <v>Income</v>
          </cell>
          <cell r="AU16" t="str">
            <v>Taxes</v>
          </cell>
          <cell r="AV16" t="str">
            <v>Income</v>
          </cell>
          <cell r="AW16" t="str">
            <v>Cash Flow</v>
          </cell>
          <cell r="AX16" t="str">
            <v>Cash Flow</v>
          </cell>
          <cell r="AY16" t="str">
            <v>ROE</v>
          </cell>
        </row>
        <row r="17">
          <cell r="AK17" t="str">
            <v>1</v>
          </cell>
          <cell r="AL17">
            <v>0.499313618990186</v>
          </cell>
          <cell r="AM17">
            <v>0.98391028421539695</v>
          </cell>
          <cell r="AN17">
            <v>0</v>
          </cell>
          <cell r="AO17">
            <v>541.71131728999785</v>
          </cell>
          <cell r="AP17">
            <v>2.4760491475068518</v>
          </cell>
          <cell r="AQ17">
            <v>0</v>
          </cell>
          <cell r="AR17">
            <v>0</v>
          </cell>
          <cell r="AS17">
            <v>-343.47776718304726</v>
          </cell>
          <cell r="AT17">
            <v>200.70959925445743</v>
          </cell>
          <cell r="AU17">
            <v>-80.283839701782981</v>
          </cell>
          <cell r="AV17">
            <v>120.42575955267445</v>
          </cell>
          <cell r="AW17">
            <v>-3372.9662012198924</v>
          </cell>
          <cell r="AX17">
            <v>-3372.9662012198924</v>
          </cell>
          <cell r="AY17">
            <v>-1.1232077890447816E-2</v>
          </cell>
        </row>
        <row r="18">
          <cell r="AK18" t="str">
            <v>2</v>
          </cell>
          <cell r="AL18">
            <v>0.43781025500225801</v>
          </cell>
          <cell r="AM18">
            <v>0.95240525122746422</v>
          </cell>
          <cell r="AN18">
            <v>0</v>
          </cell>
          <cell r="AO18">
            <v>540.31467804846795</v>
          </cell>
          <cell r="AP18">
            <v>2.1701694325255239</v>
          </cell>
          <cell r="AQ18">
            <v>0</v>
          </cell>
          <cell r="AR18">
            <v>0</v>
          </cell>
          <cell r="AS18">
            <v>-342.40317882279641</v>
          </cell>
          <cell r="AT18">
            <v>200.08166865819709</v>
          </cell>
          <cell r="AU18">
            <v>-80.032667463278841</v>
          </cell>
          <cell r="AV18">
            <v>120.04900119491825</v>
          </cell>
          <cell r="AW18">
            <v>402.63034107415422</v>
          </cell>
          <cell r="AX18">
            <v>-2970.335860145738</v>
          </cell>
          <cell r="AY18">
            <v>2.2875850532579144E-2</v>
          </cell>
        </row>
        <row r="19">
          <cell r="AK19" t="str">
            <v>3</v>
          </cell>
          <cell r="AL19">
            <v>0.37977720966348699</v>
          </cell>
          <cell r="AM19">
            <v>0.92190901662236624</v>
          </cell>
          <cell r="AN19">
            <v>0</v>
          </cell>
          <cell r="AO19">
            <v>538.92163961997039</v>
          </cell>
          <cell r="AP19">
            <v>1.8815565721059282</v>
          </cell>
          <cell r="AQ19">
            <v>0</v>
          </cell>
          <cell r="AR19">
            <v>0</v>
          </cell>
          <cell r="AS19">
            <v>-341.3417616243799</v>
          </cell>
          <cell r="AT19">
            <v>199.46143456769647</v>
          </cell>
          <cell r="AU19">
            <v>-79.784573827078589</v>
          </cell>
          <cell r="AV19">
            <v>119.67686074061788</v>
          </cell>
          <cell r="AW19">
            <v>401.62135030080401</v>
          </cell>
          <cell r="AX19">
            <v>-2568.7145098449341</v>
          </cell>
          <cell r="AY19">
            <v>6.4863674116666908E-2</v>
          </cell>
        </row>
        <row r="20">
          <cell r="G20">
            <v>0.09</v>
          </cell>
          <cell r="AK20" t="str">
            <v>4</v>
          </cell>
          <cell r="AL20">
            <v>0.32505387518989004</v>
          </cell>
          <cell r="AM20">
            <v>0.8923892784444879</v>
          </cell>
          <cell r="AN20">
            <v>0</v>
          </cell>
          <cell r="AO20">
            <v>537.53219272089461</v>
          </cell>
          <cell r="AP20">
            <v>1.6094113061505011</v>
          </cell>
          <cell r="AQ20">
            <v>0</v>
          </cell>
          <cell r="AR20">
            <v>0</v>
          </cell>
          <cell r="AS20">
            <v>-340.29300525476782</v>
          </cell>
          <cell r="AT20">
            <v>198.84859877227728</v>
          </cell>
          <cell r="AU20">
            <v>-79.539439508910917</v>
          </cell>
          <cell r="AV20">
            <v>119.30915926336637</v>
          </cell>
          <cell r="AW20">
            <v>400.62439500178533</v>
          </cell>
          <cell r="AX20">
            <v>-2168.090114843149</v>
          </cell>
          <cell r="AY20">
            <v>0.11781431280600255</v>
          </cell>
        </row>
        <row r="21">
          <cell r="AK21" t="str">
            <v>5</v>
          </cell>
          <cell r="AL21">
            <v>0.27348641777936961</v>
          </cell>
          <cell r="AM21">
            <v>0.86381476905424337</v>
          </cell>
          <cell r="AN21">
            <v>0</v>
          </cell>
          <cell r="AO21">
            <v>536.14632809156547</v>
          </cell>
          <cell r="AP21">
            <v>1.352968088352889</v>
          </cell>
          <cell r="AQ21">
            <v>0</v>
          </cell>
          <cell r="AR21">
            <v>0</v>
          </cell>
          <cell r="AS21">
            <v>-339.25642067535881</v>
          </cell>
          <cell r="AT21">
            <v>198.24287550455955</v>
          </cell>
          <cell r="AU21">
            <v>-79.297150201823825</v>
          </cell>
          <cell r="AV21">
            <v>118.94572530273572</v>
          </cell>
          <cell r="AW21">
            <v>399.63901029350927</v>
          </cell>
          <cell r="AX21">
            <v>-1768.4511045496397</v>
          </cell>
          <cell r="AY21">
            <v>0.18666042142085448</v>
          </cell>
        </row>
        <row r="22">
          <cell r="AK22" t="str">
            <v>6</v>
          </cell>
          <cell r="AL22">
            <v>0.22492750694486371</v>
          </cell>
          <cell r="AM22">
            <v>0.8361552220090378</v>
          </cell>
          <cell r="AN22">
            <v>0</v>
          </cell>
          <cell r="AO22">
            <v>534.76403649618078</v>
          </cell>
          <cell r="AP22">
            <v>1.1114937390200006</v>
          </cell>
          <cell r="AQ22">
            <v>0</v>
          </cell>
          <cell r="AR22">
            <v>0</v>
          </cell>
          <cell r="AS22">
            <v>-338.23153929163504</v>
          </cell>
          <cell r="AT22">
            <v>197.64399094356577</v>
          </cell>
          <cell r="AU22">
            <v>-79.057596377426307</v>
          </cell>
          <cell r="AV22">
            <v>118.58639456613946</v>
          </cell>
          <cell r="AW22">
            <v>398.66475072667873</v>
          </cell>
          <cell r="AX22">
            <v>-1369.786353822961</v>
          </cell>
          <cell r="AY22">
            <v>0.27981646722139741</v>
          </cell>
        </row>
        <row r="23">
          <cell r="AK23" t="str">
            <v>7</v>
          </cell>
          <cell r="AL23">
            <v>0.17923605528582126</v>
          </cell>
          <cell r="AM23">
            <v>0.80938134000471074</v>
          </cell>
          <cell r="AN23">
            <v>0</v>
          </cell>
          <cell r="AO23">
            <v>533.38530872275021</v>
          </cell>
          <cell r="AP23">
            <v>0.88428614985042675</v>
          </cell>
          <cell r="AQ23">
            <v>0</v>
          </cell>
          <cell r="AR23">
            <v>0</v>
          </cell>
          <cell r="AS23">
            <v>-337.21791213561113</v>
          </cell>
          <cell r="AT23">
            <v>197.05168273698956</v>
          </cell>
          <cell r="AU23">
            <v>-78.820673094795836</v>
          </cell>
          <cell r="AV23">
            <v>118.23100964219373</v>
          </cell>
          <cell r="AW23">
            <v>397.70118950911854</v>
          </cell>
          <cell r="AX23">
            <v>-972.08516431384248</v>
          </cell>
          <cell r="AY23">
            <v>0.41290912973834221</v>
          </cell>
        </row>
        <row r="24">
          <cell r="AK24" t="str">
            <v>8</v>
          </cell>
          <cell r="AL24">
            <v>0.13627696830540595</v>
          </cell>
          <cell r="AM24">
            <v>0.7834647638435015</v>
          </cell>
          <cell r="AN24">
            <v>0</v>
          </cell>
          <cell r="AO24">
            <v>532.01013558303362</v>
          </cell>
          <cell r="AP24">
            <v>0.67067303871503514</v>
          </cell>
          <cell r="AQ24">
            <v>0</v>
          </cell>
          <cell r="AR24">
            <v>0</v>
          </cell>
          <cell r="AS24">
            <v>-336.21510907984344</v>
          </cell>
          <cell r="AT24">
            <v>196.46569954190517</v>
          </cell>
          <cell r="AU24">
            <v>-78.586279816762072</v>
          </cell>
          <cell r="AV24">
            <v>117.87941972514309</v>
          </cell>
          <cell r="AW24">
            <v>396.74791775860746</v>
          </cell>
          <cell r="AX24">
            <v>-575.33724655523497</v>
          </cell>
          <cell r="AY24">
            <v>0.61861175725411033</v>
          </cell>
        </row>
        <row r="25">
          <cell r="AK25" t="str">
            <v>9</v>
          </cell>
          <cell r="AL25">
            <v>9.5920903895321985E-2</v>
          </cell>
          <cell r="AM25">
            <v>0.75837804239566586</v>
          </cell>
          <cell r="AN25">
            <v>0</v>
          </cell>
          <cell r="AO25">
            <v>530.63850791248024</v>
          </cell>
          <cell r="AP25">
            <v>0.4700107525576645</v>
          </cell>
          <cell r="AQ25">
            <v>0</v>
          </cell>
          <cell r="AR25">
            <v>0</v>
          </cell>
          <cell r="AS25">
            <v>-335.22271808181137</v>
          </cell>
          <cell r="AT25">
            <v>195.88580058322651</v>
          </cell>
          <cell r="AU25">
            <v>-78.354320233290608</v>
          </cell>
          <cell r="AV25">
            <v>117.5314803499359</v>
          </cell>
          <cell r="AW25">
            <v>395.80454378458097</v>
          </cell>
          <cell r="AX25">
            <v>-179.532702770654</v>
          </cell>
          <cell r="AY25">
            <v>0.97860518398961005</v>
          </cell>
        </row>
        <row r="26">
          <cell r="AK26" t="str">
            <v>10</v>
          </cell>
          <cell r="AL26">
            <v>5.8044041124120829E-2</v>
          </cell>
          <cell r="AM26">
            <v>0.73409460352293165</v>
          </cell>
          <cell r="AN26">
            <v>0</v>
          </cell>
          <cell r="AO26">
            <v>529.27041657016741</v>
          </cell>
          <cell r="AP26">
            <v>0.28168311660337997</v>
          </cell>
          <cell r="AQ26">
            <v>0</v>
          </cell>
          <cell r="AR26">
            <v>0</v>
          </cell>
          <cell r="AS26">
            <v>-334.24034445752784</v>
          </cell>
          <cell r="AT26">
            <v>195.31175522924298</v>
          </cell>
          <cell r="AU26">
            <v>-78.124702091697202</v>
          </cell>
          <cell r="AV26">
            <v>117.18705313754577</v>
          </cell>
          <cell r="AW26">
            <v>394.8706923976207</v>
          </cell>
          <cell r="AX26">
            <v>215.3379896269667</v>
          </cell>
          <cell r="AY26">
            <v>1.7705877851434739</v>
          </cell>
        </row>
        <row r="27">
          <cell r="AK27" t="str">
            <v>11</v>
          </cell>
          <cell r="AL27">
            <v>2.2527857978308304E-2</v>
          </cell>
          <cell r="AM27">
            <v>0.71058872593298839</v>
          </cell>
          <cell r="AN27">
            <v>0</v>
          </cell>
          <cell r="AO27">
            <v>527.9058524387392</v>
          </cell>
          <cell r="AP27">
            <v>0.10510032812873467</v>
          </cell>
          <cell r="AQ27">
            <v>0</v>
          </cell>
          <cell r="AR27">
            <v>0</v>
          </cell>
          <cell r="AS27">
            <v>-333.26761018327477</v>
          </cell>
          <cell r="AT27">
            <v>194.74334258359318</v>
          </cell>
          <cell r="AU27">
            <v>-77.897337033437282</v>
          </cell>
          <cell r="AV27">
            <v>116.84600555015589</v>
          </cell>
          <cell r="AW27">
            <v>393.94600424567886</v>
          </cell>
          <cell r="AX27">
            <v>609.28399387264562</v>
          </cell>
          <cell r="AY27">
            <v>4.9380970878415651</v>
          </cell>
        </row>
        <row r="28">
          <cell r="AK28" t="str">
            <v>12</v>
          </cell>
          <cell r="AL28">
            <v>6.3551314982045648E-4</v>
          </cell>
          <cell r="AM28">
            <v>0.1074056757210501</v>
          </cell>
          <cell r="AN28">
            <v>0</v>
          </cell>
          <cell r="AO28">
            <v>87.85188994365771</v>
          </cell>
          <cell r="AP28">
            <v>1.1420202844035351E-3</v>
          </cell>
          <cell r="AQ28">
            <v>0</v>
          </cell>
          <cell r="AR28">
            <v>0</v>
          </cell>
          <cell r="AS28">
            <v>-55.450686877901134</v>
          </cell>
          <cell r="AT28">
            <v>32.402345086040981</v>
          </cell>
          <cell r="AU28">
            <v>-12.960938034416394</v>
          </cell>
          <cell r="AV28">
            <v>19.441407051624587</v>
          </cell>
          <cell r="AW28">
            <v>129.85125176392353</v>
          </cell>
          <cell r="AX28">
            <v>739.13524563656915</v>
          </cell>
          <cell r="AY28">
            <v>30.261993861161528</v>
          </cell>
        </row>
        <row r="29">
          <cell r="AK29" t="str">
            <v>13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77.139432585558211</v>
          </cell>
          <cell r="AX29">
            <v>816.27467822212736</v>
          </cell>
          <cell r="AY29">
            <v>0</v>
          </cell>
        </row>
        <row r="30">
          <cell r="AK30" t="str">
            <v>14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77.139432585558211</v>
          </cell>
          <cell r="AX30">
            <v>893.41411080768557</v>
          </cell>
          <cell r="AY30">
            <v>0</v>
          </cell>
        </row>
        <row r="31">
          <cell r="G31">
            <v>0</v>
          </cell>
          <cell r="AK31" t="str">
            <v>15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77.139432585558211</v>
          </cell>
          <cell r="AX31">
            <v>970.55354339324379</v>
          </cell>
          <cell r="AY31">
            <v>0</v>
          </cell>
        </row>
        <row r="32">
          <cell r="AK32" t="str">
            <v>16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77.139432585558211</v>
          </cell>
          <cell r="AX32">
            <v>1047.692975978802</v>
          </cell>
          <cell r="AY32">
            <v>0</v>
          </cell>
        </row>
        <row r="33">
          <cell r="AK33" t="str">
            <v>17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77.139432585558211</v>
          </cell>
          <cell r="AX33">
            <v>1124.8324085643603</v>
          </cell>
          <cell r="AY33">
            <v>0</v>
          </cell>
        </row>
        <row r="34">
          <cell r="AK34" t="str">
            <v>18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77.139432585558211</v>
          </cell>
          <cell r="AX34">
            <v>1201.9718411499184</v>
          </cell>
          <cell r="AY34">
            <v>0</v>
          </cell>
        </row>
        <row r="35">
          <cell r="AK35" t="str">
            <v>19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77.139432585558211</v>
          </cell>
          <cell r="AX35">
            <v>1279.1112737354765</v>
          </cell>
          <cell r="AY35">
            <v>0</v>
          </cell>
        </row>
        <row r="36">
          <cell r="AK36" t="str">
            <v>20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44.998002341575614</v>
          </cell>
          <cell r="AX36">
            <v>1324.1092760770521</v>
          </cell>
          <cell r="AY36">
            <v>0</v>
          </cell>
        </row>
        <row r="37">
          <cell r="AK37" t="str">
            <v>21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1324.1092760770521</v>
          </cell>
          <cell r="AY37">
            <v>0</v>
          </cell>
        </row>
        <row r="38">
          <cell r="AK38" t="str">
            <v>22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1324.1092760770521</v>
          </cell>
          <cell r="AY38">
            <v>0</v>
          </cell>
        </row>
        <row r="39">
          <cell r="AK39" t="str">
            <v>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1324.1092760770521</v>
          </cell>
          <cell r="AY39">
            <v>0</v>
          </cell>
        </row>
        <row r="40">
          <cell r="AK40" t="str">
            <v>24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1324.1092760770521</v>
          </cell>
          <cell r="AY40">
            <v>0</v>
          </cell>
        </row>
        <row r="41">
          <cell r="AK41" t="str">
            <v>25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1324.1092760770521</v>
          </cell>
          <cell r="AY41">
            <v>0</v>
          </cell>
        </row>
        <row r="42">
          <cell r="AK42" t="str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1324.1092760770521</v>
          </cell>
          <cell r="AY42">
            <v>0</v>
          </cell>
        </row>
        <row r="43">
          <cell r="AK43" t="str">
            <v>27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1324.1092760770521</v>
          </cell>
          <cell r="AY43">
            <v>0</v>
          </cell>
        </row>
        <row r="44">
          <cell r="AK44" t="str">
            <v>28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1324.1092760770521</v>
          </cell>
          <cell r="AY44">
            <v>0</v>
          </cell>
        </row>
        <row r="45">
          <cell r="AK45" t="str">
            <v>29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1324.1092760770521</v>
          </cell>
          <cell r="AY45">
            <v>0</v>
          </cell>
        </row>
        <row r="46">
          <cell r="AK46" t="str">
            <v>30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1324.1092760770521</v>
          </cell>
          <cell r="AY46">
            <v>0</v>
          </cell>
        </row>
        <row r="47">
          <cell r="G47">
            <v>0.04</v>
          </cell>
          <cell r="AK47" t="str">
            <v>31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1324.1092760770521</v>
          </cell>
          <cell r="AY47">
            <v>0</v>
          </cell>
        </row>
        <row r="48">
          <cell r="AK48" t="str">
            <v>32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1324.1092760770521</v>
          </cell>
          <cell r="AY48">
            <v>0</v>
          </cell>
        </row>
        <row r="49">
          <cell r="AK49" t="str">
            <v>33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1324.1092760770521</v>
          </cell>
          <cell r="AY49">
            <v>0</v>
          </cell>
        </row>
        <row r="50">
          <cell r="AK50" t="str">
            <v>34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1324.1092760770521</v>
          </cell>
          <cell r="AY50">
            <v>0</v>
          </cell>
        </row>
        <row r="51">
          <cell r="AK51" t="str">
            <v>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1324.1092760770521</v>
          </cell>
          <cell r="AY51">
            <v>0</v>
          </cell>
        </row>
        <row r="52">
          <cell r="AK52" t="str">
            <v>36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1324.1092760770521</v>
          </cell>
          <cell r="AY52">
            <v>0</v>
          </cell>
        </row>
        <row r="53">
          <cell r="AK53" t="str">
            <v>37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1324.1092760770521</v>
          </cell>
          <cell r="AY53">
            <v>0</v>
          </cell>
        </row>
        <row r="54">
          <cell r="G54">
            <v>0.02</v>
          </cell>
          <cell r="AK54" t="str">
            <v>38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1324.1092760770521</v>
          </cell>
          <cell r="AY54">
            <v>0</v>
          </cell>
        </row>
        <row r="55">
          <cell r="AK55" t="str">
            <v>39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1324.1092760770521</v>
          </cell>
          <cell r="AY55">
            <v>0</v>
          </cell>
        </row>
        <row r="56">
          <cell r="AK56" t="str">
            <v>40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1324.1092760770521</v>
          </cell>
          <cell r="AY56">
            <v>0</v>
          </cell>
        </row>
        <row r="66">
          <cell r="G66">
            <v>0</v>
          </cell>
        </row>
        <row r="68">
          <cell r="G68">
            <v>0.03</v>
          </cell>
        </row>
        <row r="70">
          <cell r="G70">
            <v>0.02</v>
          </cell>
        </row>
        <row r="81">
          <cell r="G81">
            <v>0</v>
          </cell>
        </row>
        <row r="93">
          <cell r="G93">
            <v>-541</v>
          </cell>
        </row>
        <row r="112">
          <cell r="G112">
            <v>0.4</v>
          </cell>
        </row>
        <row r="135">
          <cell r="C135">
            <v>531237.77</v>
          </cell>
        </row>
        <row r="136">
          <cell r="C136">
            <v>525823.55300188472</v>
          </cell>
        </row>
        <row r="137">
          <cell r="C137">
            <v>520435.09302908211</v>
          </cell>
        </row>
        <row r="138">
          <cell r="C138">
            <v>515072.28937309352</v>
          </cell>
        </row>
        <row r="139">
          <cell r="C139">
            <v>509735.04168450151</v>
          </cell>
        </row>
        <row r="140">
          <cell r="C140">
            <v>504423.24997175694</v>
          </cell>
        </row>
        <row r="141">
          <cell r="C141">
            <v>499136.81459996942</v>
          </cell>
        </row>
        <row r="142">
          <cell r="C142">
            <v>493875.63628970203</v>
          </cell>
        </row>
        <row r="143">
          <cell r="C143">
            <v>488639.6161157699</v>
          </cell>
        </row>
        <row r="144">
          <cell r="C144">
            <v>483428.65550604276</v>
          </cell>
        </row>
        <row r="145">
          <cell r="C145">
            <v>478242.65624025115</v>
          </cell>
        </row>
        <row r="146">
          <cell r="C146">
            <v>473081.52044879692</v>
          </cell>
        </row>
        <row r="147">
          <cell r="C147">
            <v>467945.15061156737</v>
          </cell>
        </row>
        <row r="148">
          <cell r="C148">
            <v>462833.4495567531</v>
          </cell>
        </row>
        <row r="149">
          <cell r="C149">
            <v>457746.3204596701</v>
          </cell>
        </row>
        <row r="150">
          <cell r="C150">
            <v>452683.66684158554</v>
          </cell>
        </row>
        <row r="151">
          <cell r="C151">
            <v>447645.39256854716</v>
          </cell>
        </row>
        <row r="152">
          <cell r="C152">
            <v>442631.40185021679</v>
          </cell>
        </row>
        <row r="153">
          <cell r="C153">
            <v>437641.59923870763</v>
          </cell>
        </row>
        <row r="154">
          <cell r="C154">
            <v>432675.88962742506</v>
          </cell>
        </row>
        <row r="155">
          <cell r="C155">
            <v>427734.17824991152</v>
          </cell>
        </row>
        <row r="156">
          <cell r="C156">
            <v>422816.37067869521</v>
          </cell>
        </row>
        <row r="157">
          <cell r="C157">
            <v>417922.37282414216</v>
          </cell>
        </row>
        <row r="158">
          <cell r="C158">
            <v>413052.09093331255</v>
          </cell>
        </row>
        <row r="159">
          <cell r="C159">
            <v>408205.4315888203</v>
          </cell>
        </row>
        <row r="160">
          <cell r="C160">
            <v>403382.30170769675</v>
          </cell>
        </row>
        <row r="161">
          <cell r="C161">
            <v>398582.6085402579</v>
          </cell>
        </row>
        <row r="162">
          <cell r="C162">
            <v>393806.25966897531</v>
          </cell>
        </row>
        <row r="163">
          <cell r="C163">
            <v>389053.1630073507</v>
          </cell>
        </row>
        <row r="164">
          <cell r="C164">
            <v>384323.22679879429</v>
          </cell>
        </row>
        <row r="165">
          <cell r="C165">
            <v>379616.3596155069</v>
          </cell>
        </row>
        <row r="166">
          <cell r="C166">
            <v>374932.47035736532</v>
          </cell>
        </row>
        <row r="167">
          <cell r="C167">
            <v>370271.46825081186</v>
          </cell>
        </row>
        <row r="168">
          <cell r="C168">
            <v>365633.26284774713</v>
          </cell>
        </row>
        <row r="169">
          <cell r="C169">
            <v>361017.76402442664</v>
          </cell>
        </row>
        <row r="170">
          <cell r="C170">
            <v>356424.88198036072</v>
          </cell>
        </row>
        <row r="171">
          <cell r="C171">
            <v>351854.5272372184</v>
          </cell>
        </row>
        <row r="172">
          <cell r="C172">
            <v>347306.61063773482</v>
          </cell>
        </row>
        <row r="173">
          <cell r="C173">
            <v>342781.04334462201</v>
          </cell>
        </row>
        <row r="174">
          <cell r="C174">
            <v>338277.73683948332</v>
          </cell>
        </row>
        <row r="175">
          <cell r="C175">
            <v>333796.60292173142</v>
          </cell>
        </row>
        <row r="176">
          <cell r="C176">
            <v>329337.55370750983</v>
          </cell>
        </row>
        <row r="177">
          <cell r="C177">
            <v>324900.50162861811</v>
          </cell>
        </row>
        <row r="178">
          <cell r="C178">
            <v>320485.3594314403</v>
          </cell>
        </row>
        <row r="179">
          <cell r="C179">
            <v>316092.04017587705</v>
          </cell>
        </row>
        <row r="180">
          <cell r="C180">
            <v>311720.45723428123</v>
          </cell>
        </row>
        <row r="181">
          <cell r="C181">
            <v>307370.52429039695</v>
          </cell>
        </row>
        <row r="182">
          <cell r="C182">
            <v>303042.15533830225</v>
          </cell>
        </row>
        <row r="183">
          <cell r="C183">
            <v>298735.26468135475</v>
          </cell>
        </row>
        <row r="184">
          <cell r="C184">
            <v>294449.76693114149</v>
          </cell>
        </row>
        <row r="185">
          <cell r="C185">
            <v>290185.57700643165</v>
          </cell>
        </row>
        <row r="186">
          <cell r="C186">
            <v>285942.61013213283</v>
          </cell>
        </row>
        <row r="187">
          <cell r="C187">
            <v>281720.78183825075</v>
          </cell>
        </row>
        <row r="188">
          <cell r="C188">
            <v>277520.00795885257</v>
          </cell>
        </row>
        <row r="189">
          <cell r="C189">
            <v>273340.20463103318</v>
          </cell>
        </row>
        <row r="190">
          <cell r="C190">
            <v>269181.28829388536</v>
          </cell>
        </row>
        <row r="191">
          <cell r="C191">
            <v>265043.17568747298</v>
          </cell>
        </row>
        <row r="192">
          <cell r="C192">
            <v>260925.78385180756</v>
          </cell>
        </row>
        <row r="193">
          <cell r="C193">
            <v>256829.03012582837</v>
          </cell>
        </row>
        <row r="194">
          <cell r="C194">
            <v>252752.83214638577</v>
          </cell>
        </row>
        <row r="195">
          <cell r="C195">
            <v>248697.10784722792</v>
          </cell>
        </row>
        <row r="196">
          <cell r="C196">
            <v>244661.77545799065</v>
          </cell>
        </row>
        <row r="197">
          <cell r="C197">
            <v>240646.75350319094</v>
          </cell>
        </row>
        <row r="198">
          <cell r="C198">
            <v>236651.96080122338</v>
          </cell>
        </row>
        <row r="199">
          <cell r="C199">
            <v>232677.31646336021</v>
          </cell>
        </row>
        <row r="200">
          <cell r="C200">
            <v>228722.73989275435</v>
          </cell>
        </row>
        <row r="201">
          <cell r="C201">
            <v>224788.15078344595</v>
          </cell>
        </row>
        <row r="202">
          <cell r="C202">
            <v>220873.46911937199</v>
          </cell>
        </row>
        <row r="203">
          <cell r="C203">
            <v>216978.61517337937</v>
          </cell>
        </row>
        <row r="204">
          <cell r="C204">
            <v>213103.50950624095</v>
          </cell>
        </row>
        <row r="205">
          <cell r="C205">
            <v>209248.072965675</v>
          </cell>
        </row>
        <row r="206">
          <cell r="C206">
            <v>205412.22668536784</v>
          </cell>
        </row>
        <row r="207">
          <cell r="C207">
            <v>201595.89208399967</v>
          </cell>
        </row>
        <row r="208">
          <cell r="C208">
            <v>197798.9908642736</v>
          </cell>
        </row>
        <row r="209">
          <cell r="C209">
            <v>194021.4450119478</v>
          </cell>
        </row>
        <row r="210">
          <cell r="C210">
            <v>190263.17679487102</v>
          </cell>
        </row>
        <row r="211">
          <cell r="C211">
            <v>186524.10876202097</v>
          </cell>
        </row>
        <row r="212">
          <cell r="C212">
            <v>182804.16374254608</v>
          </cell>
        </row>
        <row r="213">
          <cell r="C213">
            <v>179103.26484481044</v>
          </cell>
        </row>
        <row r="214">
          <cell r="C214">
            <v>175421.33545544167</v>
          </cell>
        </row>
        <row r="215">
          <cell r="C215">
            <v>171758.29923838202</v>
          </cell>
        </row>
        <row r="216">
          <cell r="C216">
            <v>168114.08013394274</v>
          </cell>
        </row>
        <row r="217">
          <cell r="C217">
            <v>164488.60235786118</v>
          </cell>
        </row>
        <row r="218">
          <cell r="C218">
            <v>160881.79040036141</v>
          </cell>
        </row>
        <row r="219">
          <cell r="C219">
            <v>157293.56902521758</v>
          </cell>
        </row>
        <row r="220">
          <cell r="C220">
            <v>153723.86326882057</v>
          </cell>
        </row>
        <row r="221">
          <cell r="C221">
            <v>150172.59843924767</v>
          </cell>
        </row>
        <row r="222">
          <cell r="C222">
            <v>146639.7001153352</v>
          </cell>
        </row>
        <row r="223">
          <cell r="C223">
            <v>143125.09414575426</v>
          </cell>
        </row>
        <row r="224">
          <cell r="C224">
            <v>139628.70664808957</v>
          </cell>
        </row>
        <row r="225">
          <cell r="C225">
            <v>136150.46400792117</v>
          </cell>
        </row>
        <row r="226">
          <cell r="C226">
            <v>132690.29287790938</v>
          </cell>
        </row>
        <row r="227">
          <cell r="C227">
            <v>129248.12017688256</v>
          </cell>
        </row>
        <row r="228">
          <cell r="C228">
            <v>125823.87308892788</v>
          </cell>
        </row>
        <row r="229">
          <cell r="C229">
            <v>122417.47906248522</v>
          </cell>
        </row>
        <row r="230">
          <cell r="C230">
            <v>119028.86580944392</v>
          </cell>
        </row>
        <row r="231">
          <cell r="C231">
            <v>115657.96130424253</v>
          </cell>
        </row>
        <row r="232">
          <cell r="C232">
            <v>112304.69378297158</v>
          </cell>
        </row>
        <row r="233">
          <cell r="C233">
            <v>108968.99174247915</v>
          </cell>
        </row>
        <row r="234">
          <cell r="C234">
            <v>105650.78393947959</v>
          </cell>
        </row>
        <row r="235">
          <cell r="C235">
            <v>102349.99938966497</v>
          </cell>
        </row>
        <row r="236">
          <cell r="C236">
            <v>99066.567366819581</v>
          </cell>
        </row>
        <row r="237">
          <cell r="C237">
            <v>95800.417401937288</v>
          </cell>
        </row>
        <row r="238">
          <cell r="C238">
            <v>92551.479282341825</v>
          </cell>
        </row>
        <row r="239">
          <cell r="C239">
            <v>89319.683050809937</v>
          </cell>
        </row>
        <row r="240">
          <cell r="C240">
            <v>86104.959004697434</v>
          </cell>
        </row>
        <row r="241">
          <cell r="C241">
            <v>82907.237695068136</v>
          </cell>
        </row>
        <row r="242">
          <cell r="C242">
            <v>79726.449925825626</v>
          </cell>
        </row>
        <row r="243">
          <cell r="C243">
            <v>76562.526752847945</v>
          </cell>
        </row>
        <row r="244">
          <cell r="C244">
            <v>73415.399483125031</v>
          </cell>
        </row>
        <row r="245">
          <cell r="C245">
            <v>70284.999673899089</v>
          </cell>
        </row>
        <row r="246">
          <cell r="C246">
            <v>67171.259131807732</v>
          </cell>
        </row>
        <row r="247">
          <cell r="C247">
            <v>64074.109912029999</v>
          </cell>
        </row>
        <row r="248">
          <cell r="C248">
            <v>60993.484317435083</v>
          </cell>
        </row>
        <row r="249">
          <cell r="C249">
            <v>57929.314897733981</v>
          </cell>
        </row>
        <row r="250">
          <cell r="C250">
            <v>54881.534448633851</v>
          </cell>
        </row>
        <row r="251">
          <cell r="C251">
            <v>51850.076010995195</v>
          </cell>
        </row>
        <row r="252">
          <cell r="C252">
            <v>48834.872869991792</v>
          </cell>
        </row>
        <row r="253">
          <cell r="C253">
            <v>45835.858554273414</v>
          </cell>
        </row>
        <row r="254">
          <cell r="C254">
            <v>42852.966835131308</v>
          </cell>
        </row>
        <row r="255">
          <cell r="C255">
            <v>39886.13172566639</v>
          </cell>
        </row>
        <row r="256">
          <cell r="C256">
            <v>36935.287479960229</v>
          </cell>
        </row>
        <row r="257">
          <cell r="C257">
            <v>34000.368592248706</v>
          </cell>
        </row>
        <row r="258">
          <cell r="C258">
            <v>31081.309796098449</v>
          </cell>
        </row>
        <row r="259">
          <cell r="C259">
            <v>28178.046063585938</v>
          </cell>
        </row>
        <row r="260">
          <cell r="C260">
            <v>25290.512604479351</v>
          </cell>
        </row>
        <row r="261">
          <cell r="C261">
            <v>22418.644865423066</v>
          </cell>
        </row>
        <row r="262">
          <cell r="C262">
            <v>19562.378529124897</v>
          </cell>
        </row>
        <row r="263">
          <cell r="C263">
            <v>16721.649513545963</v>
          </cell>
        </row>
        <row r="264">
          <cell r="C264">
            <v>13896.393971093261</v>
          </cell>
        </row>
        <row r="265">
          <cell r="C265">
            <v>11086.548287814889</v>
          </cell>
        </row>
        <row r="266">
          <cell r="C266">
            <v>8292.0490825979123</v>
          </cell>
        </row>
        <row r="267">
          <cell r="C267">
            <v>5512.8332063688922</v>
          </cell>
        </row>
        <row r="268">
          <cell r="C268">
            <v>2748.8377412970408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  <cell r="AI484">
            <v>0</v>
          </cell>
        </row>
        <row r="485">
          <cell r="C485">
            <v>0</v>
          </cell>
          <cell r="AI485">
            <v>0</v>
          </cell>
        </row>
        <row r="486">
          <cell r="C486">
            <v>0</v>
          </cell>
          <cell r="AI486">
            <v>0</v>
          </cell>
        </row>
        <row r="487">
          <cell r="C487">
            <v>0</v>
          </cell>
          <cell r="AI487">
            <v>0</v>
          </cell>
        </row>
        <row r="488">
          <cell r="C488">
            <v>0</v>
          </cell>
          <cell r="AI488">
            <v>0</v>
          </cell>
        </row>
        <row r="489">
          <cell r="C489">
            <v>0</v>
          </cell>
          <cell r="AI489">
            <v>0</v>
          </cell>
        </row>
        <row r="490">
          <cell r="C490">
            <v>0</v>
          </cell>
          <cell r="AI490">
            <v>0</v>
          </cell>
        </row>
        <row r="491">
          <cell r="C491">
            <v>0</v>
          </cell>
          <cell r="AI491">
            <v>0</v>
          </cell>
        </row>
        <row r="492">
          <cell r="C492">
            <v>0</v>
          </cell>
          <cell r="AI492">
            <v>0</v>
          </cell>
        </row>
        <row r="493">
          <cell r="C493">
            <v>0</v>
          </cell>
          <cell r="AI493">
            <v>0</v>
          </cell>
        </row>
        <row r="494">
          <cell r="C494">
            <v>0</v>
          </cell>
          <cell r="AI494">
            <v>0</v>
          </cell>
        </row>
        <row r="495">
          <cell r="C495">
            <v>0</v>
          </cell>
          <cell r="AI495">
            <v>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inc-stm"/>
      <sheetName val="PV of Op Leases_VDF"/>
      <sheetName val="Income Statement"/>
      <sheetName val="Org Costs &amp; Loan orig fees"/>
      <sheetName val="A"/>
      <sheetName val="Matrix"/>
      <sheetName val="7-02 Elec accrual1"/>
      <sheetName val="UEA"/>
      <sheetName val="Dscore"/>
      <sheetName val="PPD"/>
    </sheetNames>
    <sheetDataSet>
      <sheetData sheetId="0" refreshError="1">
        <row r="6">
          <cell r="B6">
            <v>37469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Model"/>
      <sheetName val="Input"/>
      <sheetName val="Expense Lookup"/>
      <sheetName val="Prop Detail"/>
      <sheetName val="Prop Detail 2"/>
      <sheetName val="Accum Depr"/>
      <sheetName val="CIP"/>
      <sheetName val="Debt"/>
      <sheetName val="GAV"/>
      <sheetName val="Int"/>
      <sheetName val="Inv in Subs"/>
      <sheetName val="NSTR0301_030831"/>
      <sheetName val="Imp Sale Export"/>
      <sheetName val="NOT USED_Land Sale Export"/>
      <sheetName val="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"/>
      <sheetName val="Assumptions"/>
      <sheetName val="Toggle"/>
      <sheetName val="Cover"/>
      <sheetName val="Existing Portfolio"/>
      <sheetName val="Projections"/>
      <sheetName val="Newco"/>
      <sheetName val="Share Price Analysis_IPO"/>
      <sheetName val="Equity Investment"/>
      <sheetName val="Amort &amp; Capex"/>
      <sheetName val="G&amp;A"/>
      <sheetName val="Cash Mgmt"/>
      <sheetName val="Leverage"/>
      <sheetName val="Component Valuation"/>
      <sheetName val="Share Price Analysis_Secondary"/>
      <sheetName val="Sensitivity 4 Sell Projects"/>
      <sheetName val="Koll Earnout"/>
      <sheetName val="Fee Income"/>
      <sheetName val="Direct Equity Investing"/>
      <sheetName val="Reinvestment"/>
      <sheetName val="Asset by Asset Summary"/>
      <sheetName val="Input"/>
      <sheetName val="SETUP"/>
      <sheetName val="XAG Inputs &amp; Log"/>
      <sheetName val="Estimated R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and Unit Allocation"/>
      <sheetName val="ALGM AMORT NRFC STEPUP 10 29 04"/>
      <sheetName val="Presidio minority"/>
      <sheetName val="T.2 Incentive Comp 3% PLAN"/>
      <sheetName val="Incentive Comp 3% PLAN"/>
      <sheetName val="H.4  CDO BUY OUT 10-29-04"/>
      <sheetName val="MEZZ BUY OUT "/>
      <sheetName val="Mezz Avge Life"/>
      <sheetName val="NRF Closing price"/>
      <sheetName val="Incentive Comp 2.5% PLAN "/>
      <sheetName val="MEZZ CDO BUY OUT 6 30 04 (2)"/>
      <sheetName val="&lt;&lt;&lt;upDated"/>
      <sheetName val="Shareholder Equity"/>
      <sheetName val="Shareholder Equity DETAIL"/>
      <sheetName val="Offering Sources and Uses"/>
      <sheetName val="Net Proceeds reconciliation"/>
      <sheetName val="New MI for P&amp;L"/>
      <sheetName val="EPS Proforma 6 30 04"/>
      <sheetName val="Restricted Shares"/>
      <sheetName val="Restricted Shares Directors"/>
      <sheetName val="Proforma G&amp;A"/>
      <sheetName val="Minority Interests- Cont Agree"/>
      <sheetName val="MEZZ CDO BUY OUT 6 30 04"/>
      <sheetName val="Road Show Sheet"/>
      <sheetName val="Existing Portfolio 6-30-04"/>
      <sheetName val="MEZZ CDO  Valuation Model "/>
      <sheetName val="Summary for GE Capital Meeting"/>
      <sheetName val="sub reit"/>
      <sheetName val="Proforma BS 06-30-04"/>
      <sheetName val="Dilution"/>
      <sheetName val="Dilution with Shoe"/>
      <sheetName val="CDO II Capitalization"/>
      <sheetName val="Proforma BS 06-30-04 REIT FV"/>
      <sheetName val="Purchase of ALGM Int-BS 063004"/>
      <sheetName val="S-11 REVENUES INFO"/>
      <sheetName val="Proforma IS 123103"/>
      <sheetName val="Purchase of ALGM Int-IS 123103"/>
      <sheetName val="Proforma IS 06-30-04"/>
      <sheetName val="Purchase of ALGM Int-IS 063004"/>
      <sheetName val="3-09 Testing"/>
      <sheetName val="Five Yr Table Forepart"/>
      <sheetName val="FN 5"/>
      <sheetName val="Combined BS "/>
      <sheetName val="Combined IS"/>
      <sheetName val="Combined CF"/>
      <sheetName val="Combined OE"/>
      <sheetName val="Insert For MDA FFO"/>
      <sheetName val="ALL YEARS OE"/>
      <sheetName val="Segments NEW"/>
      <sheetName val="ALGM INCOME PICKUPS"/>
      <sheetName val="ALGM CAPITAL 3 year"/>
      <sheetName val="06-30-04 BS"/>
      <sheetName val="06-30-04 IS"/>
      <sheetName val="06-30-04 CF"/>
      <sheetName val="06-30-03 IS"/>
      <sheetName val="06-30-03 CF"/>
      <sheetName val="3-31-04 BS "/>
      <sheetName val="3-31-04 IS"/>
      <sheetName val="3-31-04 CF"/>
      <sheetName val="3-31-03 IS"/>
      <sheetName val="3-31-03 CF"/>
      <sheetName val="2003 BS"/>
      <sheetName val="2003 IS"/>
      <sheetName val="2003 CF"/>
      <sheetName val="2002 BS"/>
      <sheetName val="2002 IS"/>
      <sheetName val="2002 CF"/>
      <sheetName val="2001 BS"/>
      <sheetName val="2001 IS"/>
      <sheetName val="2001 CF"/>
      <sheetName val="2000 BS"/>
      <sheetName val="2000 IS"/>
      <sheetName val="2000 CF"/>
      <sheetName val="1999 BS"/>
      <sheetName val="1999 IS"/>
      <sheetName val="1998 BS"/>
      <sheetName val="1998 IS"/>
      <sheetName val="Goodwill table"/>
      <sheetName val="Proforma BS 12-31-03"/>
      <sheetName val="Purchase of ALGM Int-BS 12-3103"/>
      <sheetName val="ALGM AMORT PROFORMA STEPUP 3 04"/>
      <sheetName val="Existing Portfolio 3_31-04"/>
      <sheetName val="3-31-04"/>
      <sheetName val="Proforma BS 3-31-04"/>
      <sheetName val="Purchase of ALGM Int-BS 33104"/>
      <sheetName val="Proforma IS 03-31-04"/>
      <sheetName val="Purchase of ALGM Int-IS 033104"/>
      <sheetName val="09-30-2003 IS"/>
      <sheetName val="09-30-2003 CF"/>
      <sheetName val="ELIM ENTRIES 9-30-03"/>
      <sheetName val="09-30-2002 CF"/>
      <sheetName val="G&amp;A table"/>
      <sheetName val="OLD Five Yr Table Forepart "/>
      <sheetName val="OE3-03"/>
      <sheetName val="NOt Used"/>
      <sheetName val="not used Combined OE 93003"/>
      <sheetName val="not used CF 93003"/>
      <sheetName val="not used Sheet1"/>
      <sheetName val="OLD ALGM Equity Reconciliation"/>
      <sheetName val="OLD ALGM BASIS DIFF"/>
      <sheetName val="not used FROnT Table Forepart"/>
      <sheetName val="Toggle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E6">
            <v>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nagerCode"/>
      <sheetName val="RA BB Sizing"/>
      <sheetName val="RA Sizing"/>
      <sheetName val="floater pricing"/>
      <sheetName val="fixed pricing"/>
      <sheetName val=" Consolidated CF"/>
      <sheetName val="2450 Colorado CF"/>
      <sheetName val="1601 Cloverfield CF"/>
      <sheetName val="Vacant Space Leaseup"/>
      <sheetName val="Letter of Credit"/>
      <sheetName val="RR Summary"/>
      <sheetName val="Rent Roll"/>
      <sheetName val="Major Tenants"/>
      <sheetName val="Lease Ex"/>
      <sheetName val="Assumptions Page"/>
      <sheetName val="Togg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of"/>
      <sheetName val="Linked Budget comp"/>
      <sheetName val="yardi feb"/>
      <sheetName val="Yardi budget comp"/>
      <sheetName val="Offering Sources and Uses"/>
    </sheetNames>
    <sheetDataSet>
      <sheetData sheetId="0"/>
      <sheetData sheetId="1"/>
      <sheetData sheetId="2"/>
      <sheetData sheetId="3" refreshError="1">
        <row r="4">
          <cell r="B4" t="str">
            <v>MTD Actual</v>
          </cell>
          <cell r="C4" t="str">
            <v>MTD Budget</v>
          </cell>
          <cell r="D4" t="str">
            <v>$ Var.</v>
          </cell>
          <cell r="E4" t="str">
            <v>% Var.</v>
          </cell>
          <cell r="F4" t="str">
            <v>YTD Actual</v>
          </cell>
          <cell r="G4" t="str">
            <v>YTD Budget</v>
          </cell>
          <cell r="H4" t="str">
            <v>$ Var.</v>
          </cell>
        </row>
        <row r="7">
          <cell r="A7" t="str">
            <v xml:space="preserve"> RENT INCOME</v>
          </cell>
        </row>
        <row r="8">
          <cell r="A8" t="str">
            <v xml:space="preserve">    RENT INCOME</v>
          </cell>
          <cell r="B8">
            <v>218197.08</v>
          </cell>
          <cell r="C8">
            <v>255180</v>
          </cell>
          <cell r="D8">
            <v>-36982.92</v>
          </cell>
          <cell r="E8">
            <v>-14.49</v>
          </cell>
          <cell r="F8">
            <v>436394.16</v>
          </cell>
          <cell r="G8">
            <v>495647</v>
          </cell>
          <cell r="H8">
            <v>-59252.84</v>
          </cell>
        </row>
        <row r="9">
          <cell r="A9" t="str">
            <v xml:space="preserve">    STRAIGHT LINE RENTAL INCOME</v>
          </cell>
          <cell r="B9">
            <v>275</v>
          </cell>
          <cell r="C9">
            <v>275</v>
          </cell>
          <cell r="D9">
            <v>0</v>
          </cell>
          <cell r="E9">
            <v>0</v>
          </cell>
          <cell r="F9">
            <v>550</v>
          </cell>
          <cell r="G9">
            <v>550</v>
          </cell>
          <cell r="H9">
            <v>0</v>
          </cell>
        </row>
        <row r="10">
          <cell r="A10" t="str">
            <v xml:space="preserve">    RETAIL RENT</v>
          </cell>
          <cell r="B10">
            <v>33200</v>
          </cell>
          <cell r="C10">
            <v>33200</v>
          </cell>
          <cell r="D10">
            <v>0</v>
          </cell>
          <cell r="E10">
            <v>0</v>
          </cell>
          <cell r="F10">
            <v>66400</v>
          </cell>
          <cell r="G10">
            <v>66400</v>
          </cell>
          <cell r="H10">
            <v>0</v>
          </cell>
        </row>
        <row r="11">
          <cell r="A11" t="str">
            <v xml:space="preserve">    Basement, Storage &amp; Other</v>
          </cell>
          <cell r="B11">
            <v>1446.62</v>
          </cell>
          <cell r="C11">
            <v>1447</v>
          </cell>
          <cell r="D11">
            <v>-0.38</v>
          </cell>
          <cell r="E11">
            <v>-0.03</v>
          </cell>
          <cell r="F11">
            <v>11656.16</v>
          </cell>
          <cell r="G11">
            <v>2894</v>
          </cell>
          <cell r="H11">
            <v>8762.16</v>
          </cell>
        </row>
        <row r="12">
          <cell r="A12" t="str">
            <v xml:space="preserve">    FREE RENT</v>
          </cell>
          <cell r="B12">
            <v>0</v>
          </cell>
          <cell r="C12">
            <v>35583</v>
          </cell>
          <cell r="D12">
            <v>35583</v>
          </cell>
          <cell r="E12">
            <v>100</v>
          </cell>
          <cell r="F12">
            <v>0</v>
          </cell>
          <cell r="G12">
            <v>56452</v>
          </cell>
          <cell r="H12">
            <v>56452</v>
          </cell>
        </row>
        <row r="13">
          <cell r="A13" t="str">
            <v xml:space="preserve">    COLLECTION LOSS</v>
          </cell>
          <cell r="B13">
            <v>0</v>
          </cell>
          <cell r="C13">
            <v>1515</v>
          </cell>
          <cell r="D13">
            <v>1515</v>
          </cell>
          <cell r="E13">
            <v>100</v>
          </cell>
          <cell r="F13">
            <v>0</v>
          </cell>
          <cell r="G13">
            <v>3030</v>
          </cell>
          <cell r="H13">
            <v>3030</v>
          </cell>
        </row>
        <row r="14">
          <cell r="A14" t="str">
            <v xml:space="preserve">        TOTAL RENT INCOME</v>
          </cell>
          <cell r="B14">
            <v>253118.7</v>
          </cell>
          <cell r="C14">
            <v>253004</v>
          </cell>
          <cell r="D14">
            <v>114.7</v>
          </cell>
          <cell r="E14">
            <v>0.05</v>
          </cell>
          <cell r="F14">
            <v>515000.32000000001</v>
          </cell>
          <cell r="G14">
            <v>506009</v>
          </cell>
          <cell r="H14">
            <v>8991.32</v>
          </cell>
        </row>
        <row r="16">
          <cell r="A16" t="str">
            <v xml:space="preserve"> REIMBURSEMENTS &amp; ESCALATIONS</v>
          </cell>
        </row>
        <row r="17">
          <cell r="A17" t="str">
            <v xml:space="preserve">    OPERATING EXPENSE ESCALATIONS</v>
          </cell>
          <cell r="B17">
            <v>11618.91</v>
          </cell>
          <cell r="C17">
            <v>6965</v>
          </cell>
          <cell r="D17">
            <v>4653.91</v>
          </cell>
          <cell r="E17">
            <v>66.819999999999993</v>
          </cell>
          <cell r="F17">
            <v>23237.82</v>
          </cell>
          <cell r="G17">
            <v>13930</v>
          </cell>
          <cell r="H17">
            <v>9307.82</v>
          </cell>
        </row>
        <row r="18">
          <cell r="A18" t="str">
            <v xml:space="preserve">    WATER &amp;SEWER INCOME</v>
          </cell>
          <cell r="B18">
            <v>1804.05</v>
          </cell>
          <cell r="C18">
            <v>1833</v>
          </cell>
          <cell r="D18">
            <v>-28.95</v>
          </cell>
          <cell r="E18">
            <v>-1.58</v>
          </cell>
          <cell r="F18">
            <v>3078.72</v>
          </cell>
          <cell r="G18">
            <v>3666</v>
          </cell>
          <cell r="H18">
            <v>-587.28</v>
          </cell>
        </row>
        <row r="19">
          <cell r="A19" t="str">
            <v xml:space="preserve">    Electric - Submetering</v>
          </cell>
          <cell r="B19">
            <v>3146.46</v>
          </cell>
          <cell r="C19">
            <v>18989</v>
          </cell>
          <cell r="D19">
            <v>-15842.54</v>
          </cell>
          <cell r="E19">
            <v>-83.43</v>
          </cell>
          <cell r="F19">
            <v>15805.73</v>
          </cell>
          <cell r="G19">
            <v>37126</v>
          </cell>
          <cell r="H19">
            <v>-21320.27</v>
          </cell>
        </row>
        <row r="20">
          <cell r="A20" t="str">
            <v xml:space="preserve">    REAL ESTATE TAX ESCALATIONS</v>
          </cell>
          <cell r="B20">
            <v>4566.6499999999996</v>
          </cell>
          <cell r="C20">
            <v>6036</v>
          </cell>
          <cell r="D20">
            <v>-1469.35</v>
          </cell>
          <cell r="E20">
            <v>-24.34</v>
          </cell>
          <cell r="F20">
            <v>9133.2999999999993</v>
          </cell>
          <cell r="G20">
            <v>12072</v>
          </cell>
          <cell r="H20">
            <v>-2938.7</v>
          </cell>
        </row>
        <row r="21">
          <cell r="A21" t="str">
            <v xml:space="preserve">        TOTAL REIMBURSEMENTS &amp; ESCAL.</v>
          </cell>
          <cell r="B21">
            <v>21136.07</v>
          </cell>
          <cell r="C21">
            <v>33823</v>
          </cell>
          <cell r="D21">
            <v>-12686.93</v>
          </cell>
          <cell r="E21">
            <v>-37.51</v>
          </cell>
          <cell r="F21">
            <v>51255.57</v>
          </cell>
          <cell r="G21">
            <v>66794</v>
          </cell>
          <cell r="H21">
            <v>-15538.43</v>
          </cell>
        </row>
        <row r="23">
          <cell r="A23" t="str">
            <v xml:space="preserve"> OTHER</v>
          </cell>
        </row>
        <row r="24">
          <cell r="A24" t="str">
            <v xml:space="preserve">    INCOME - SUNDRY BILLINGS</v>
          </cell>
          <cell r="B24">
            <v>402</v>
          </cell>
          <cell r="C24">
            <v>417</v>
          </cell>
          <cell r="D24">
            <v>-15</v>
          </cell>
          <cell r="E24">
            <v>-3.6</v>
          </cell>
          <cell r="F24">
            <v>402</v>
          </cell>
          <cell r="G24">
            <v>834</v>
          </cell>
          <cell r="H24">
            <v>-432</v>
          </cell>
        </row>
        <row r="25">
          <cell r="A25" t="str">
            <v xml:space="preserve">    MISCELLANEOUS INCOME</v>
          </cell>
          <cell r="B25">
            <v>216</v>
          </cell>
          <cell r="C25">
            <v>417</v>
          </cell>
          <cell r="D25">
            <v>-201</v>
          </cell>
          <cell r="E25">
            <v>-48.2</v>
          </cell>
          <cell r="F25">
            <v>432</v>
          </cell>
          <cell r="G25">
            <v>834</v>
          </cell>
          <cell r="H25">
            <v>-402</v>
          </cell>
        </row>
        <row r="26">
          <cell r="A26" t="str">
            <v xml:space="preserve">    CONDENSOR WATER INCOME</v>
          </cell>
          <cell r="B26">
            <v>1420</v>
          </cell>
          <cell r="C26">
            <v>0</v>
          </cell>
          <cell r="D26">
            <v>1420</v>
          </cell>
          <cell r="E26">
            <v>0</v>
          </cell>
          <cell r="F26">
            <v>1420</v>
          </cell>
          <cell r="G26">
            <v>0</v>
          </cell>
          <cell r="H26">
            <v>1420</v>
          </cell>
        </row>
        <row r="27">
          <cell r="A27" t="str">
            <v xml:space="preserve">        TOTAL OTHER INCOME</v>
          </cell>
          <cell r="B27">
            <v>2038</v>
          </cell>
          <cell r="C27">
            <v>834</v>
          </cell>
          <cell r="D27">
            <v>1204</v>
          </cell>
          <cell r="E27">
            <v>144.36000000000001</v>
          </cell>
          <cell r="F27">
            <v>2254</v>
          </cell>
          <cell r="G27">
            <v>1668</v>
          </cell>
          <cell r="H27">
            <v>586</v>
          </cell>
        </row>
        <row r="29">
          <cell r="A29" t="str">
            <v xml:space="preserve">        TOTAL REVENUES</v>
          </cell>
          <cell r="B29">
            <v>276292.77</v>
          </cell>
          <cell r="C29">
            <v>287661</v>
          </cell>
          <cell r="D29">
            <v>-11368.23</v>
          </cell>
          <cell r="E29">
            <v>-3.95</v>
          </cell>
          <cell r="F29">
            <v>568509.89</v>
          </cell>
          <cell r="G29">
            <v>574471</v>
          </cell>
          <cell r="H29">
            <v>-5961.11</v>
          </cell>
        </row>
        <row r="32">
          <cell r="A32" t="str">
            <v xml:space="preserve"> OPERATING EXPENSES:</v>
          </cell>
        </row>
        <row r="34">
          <cell r="A34" t="str">
            <v xml:space="preserve"> REAL ESTATE TAXES</v>
          </cell>
        </row>
        <row r="35">
          <cell r="A35" t="str">
            <v xml:space="preserve">    REAL ESTATE TAXES</v>
          </cell>
          <cell r="B35">
            <v>80433.83</v>
          </cell>
          <cell r="C35">
            <v>79499</v>
          </cell>
          <cell r="D35">
            <v>-934.83</v>
          </cell>
          <cell r="E35">
            <v>-1.18</v>
          </cell>
          <cell r="F35">
            <v>160867.66</v>
          </cell>
          <cell r="G35">
            <v>158998</v>
          </cell>
          <cell r="H35">
            <v>-1869.66</v>
          </cell>
        </row>
        <row r="36">
          <cell r="A36" t="str">
            <v xml:space="preserve">        TOTAL REAL ESTATE TAXES</v>
          </cell>
          <cell r="B36">
            <v>80433.83</v>
          </cell>
          <cell r="C36">
            <v>79499</v>
          </cell>
          <cell r="D36">
            <v>-934.83</v>
          </cell>
          <cell r="E36">
            <v>-1.18</v>
          </cell>
          <cell r="F36">
            <v>160867.66</v>
          </cell>
          <cell r="G36">
            <v>158998</v>
          </cell>
          <cell r="H36">
            <v>-1869.66</v>
          </cell>
        </row>
        <row r="38">
          <cell r="A38" t="str">
            <v xml:space="preserve"> INSURANCE</v>
          </cell>
        </row>
        <row r="39">
          <cell r="A39" t="str">
            <v xml:space="preserve">    INSURANCE</v>
          </cell>
          <cell r="B39">
            <v>8564.75</v>
          </cell>
          <cell r="C39">
            <v>0</v>
          </cell>
          <cell r="D39">
            <v>-8564.75</v>
          </cell>
          <cell r="E39">
            <v>0</v>
          </cell>
          <cell r="F39">
            <v>17129.5</v>
          </cell>
          <cell r="G39">
            <v>0</v>
          </cell>
          <cell r="H39">
            <v>-17129.5</v>
          </cell>
        </row>
        <row r="40">
          <cell r="A40" t="str">
            <v xml:space="preserve">    INSURANCE - PROP &amp; LIABILITY</v>
          </cell>
          <cell r="B40">
            <v>0</v>
          </cell>
          <cell r="C40">
            <v>8438</v>
          </cell>
          <cell r="D40">
            <v>8438</v>
          </cell>
          <cell r="E40">
            <v>100</v>
          </cell>
          <cell r="F40">
            <v>0</v>
          </cell>
          <cell r="G40">
            <v>16876</v>
          </cell>
          <cell r="H40">
            <v>16876</v>
          </cell>
        </row>
        <row r="41">
          <cell r="A41" t="str">
            <v xml:space="preserve">        TOTAL INSURANCE</v>
          </cell>
          <cell r="B41">
            <v>8564.75</v>
          </cell>
          <cell r="C41">
            <v>8438</v>
          </cell>
          <cell r="D41">
            <v>-126.75</v>
          </cell>
          <cell r="E41">
            <v>-1.5</v>
          </cell>
          <cell r="F41">
            <v>17129.5</v>
          </cell>
          <cell r="G41">
            <v>16876</v>
          </cell>
          <cell r="H41">
            <v>-253.5</v>
          </cell>
        </row>
        <row r="43">
          <cell r="A43" t="str">
            <v xml:space="preserve"> PROFESSIONAL FEES:</v>
          </cell>
        </row>
        <row r="45">
          <cell r="A45" t="str">
            <v xml:space="preserve"> AUDIT AND TAX FEES</v>
          </cell>
          <cell r="B45">
            <v>1780</v>
          </cell>
          <cell r="C45">
            <v>2042</v>
          </cell>
          <cell r="D45">
            <v>262</v>
          </cell>
          <cell r="E45">
            <v>12.83</v>
          </cell>
          <cell r="F45">
            <v>3580</v>
          </cell>
          <cell r="G45">
            <v>4084</v>
          </cell>
          <cell r="H45">
            <v>504</v>
          </cell>
        </row>
        <row r="47">
          <cell r="A47" t="str">
            <v xml:space="preserve"> LEGAL FEES:</v>
          </cell>
        </row>
        <row r="48">
          <cell r="A48" t="str">
            <v xml:space="preserve">    LEGAL - NON EXECUTED LEASES</v>
          </cell>
          <cell r="B48">
            <v>0</v>
          </cell>
          <cell r="C48">
            <v>83</v>
          </cell>
          <cell r="D48">
            <v>83</v>
          </cell>
          <cell r="E48">
            <v>100</v>
          </cell>
          <cell r="F48">
            <v>0</v>
          </cell>
          <cell r="G48">
            <v>166</v>
          </cell>
          <cell r="H48">
            <v>166</v>
          </cell>
        </row>
        <row r="49">
          <cell r="A49" t="str">
            <v xml:space="preserve">    LEGAL FEES (NON LEASE)</v>
          </cell>
          <cell r="B49">
            <v>0</v>
          </cell>
          <cell r="C49">
            <v>417</v>
          </cell>
          <cell r="D49">
            <v>417</v>
          </cell>
          <cell r="E49">
            <v>100</v>
          </cell>
          <cell r="F49">
            <v>0</v>
          </cell>
          <cell r="G49">
            <v>834</v>
          </cell>
          <cell r="H49">
            <v>834</v>
          </cell>
        </row>
        <row r="50">
          <cell r="A50" t="str">
            <v xml:space="preserve">    LEGAL - PROPERTY MGMT ISSUES</v>
          </cell>
          <cell r="B50">
            <v>1476.8</v>
          </cell>
          <cell r="C50">
            <v>0</v>
          </cell>
          <cell r="D50">
            <v>-1476.8</v>
          </cell>
          <cell r="E50">
            <v>0</v>
          </cell>
          <cell r="F50">
            <v>2713.05</v>
          </cell>
          <cell r="G50">
            <v>0</v>
          </cell>
          <cell r="H50">
            <v>-2713.05</v>
          </cell>
        </row>
        <row r="51">
          <cell r="A51" t="str">
            <v xml:space="preserve"> LEGAL - CONTRACTS</v>
          </cell>
          <cell r="B51">
            <v>0</v>
          </cell>
          <cell r="C51">
            <v>208</v>
          </cell>
          <cell r="D51">
            <v>208</v>
          </cell>
          <cell r="E51">
            <v>100</v>
          </cell>
          <cell r="F51">
            <v>0</v>
          </cell>
          <cell r="G51">
            <v>416</v>
          </cell>
          <cell r="H51">
            <v>416</v>
          </cell>
        </row>
        <row r="52">
          <cell r="A52" t="str">
            <v xml:space="preserve">        TOTAL LEGAL FEES</v>
          </cell>
          <cell r="B52">
            <v>1476.8</v>
          </cell>
          <cell r="C52">
            <v>708</v>
          </cell>
          <cell r="D52">
            <v>-768.8</v>
          </cell>
          <cell r="E52">
            <v>-108.59</v>
          </cell>
          <cell r="F52">
            <v>2713.05</v>
          </cell>
          <cell r="G52">
            <v>1416</v>
          </cell>
          <cell r="H52">
            <v>-1297.05</v>
          </cell>
        </row>
        <row r="54">
          <cell r="A54" t="str">
            <v xml:space="preserve"> ARCHITECTS &amp; ENGINEERS</v>
          </cell>
        </row>
        <row r="55">
          <cell r="A55" t="str">
            <v xml:space="preserve">    ARCHITECT FEES</v>
          </cell>
          <cell r="B55">
            <v>0</v>
          </cell>
          <cell r="C55">
            <v>42</v>
          </cell>
          <cell r="D55">
            <v>42</v>
          </cell>
          <cell r="E55">
            <v>100</v>
          </cell>
          <cell r="F55">
            <v>0</v>
          </cell>
          <cell r="G55">
            <v>84</v>
          </cell>
          <cell r="H55">
            <v>84</v>
          </cell>
        </row>
        <row r="56">
          <cell r="A56" t="str">
            <v xml:space="preserve">    ENGINEERING FEES</v>
          </cell>
          <cell r="B56">
            <v>4290</v>
          </cell>
          <cell r="C56">
            <v>42</v>
          </cell>
          <cell r="D56">
            <v>-4248</v>
          </cell>
          <cell r="E56">
            <v>-10114.290000000001</v>
          </cell>
          <cell r="F56">
            <v>4290</v>
          </cell>
          <cell r="G56">
            <v>84</v>
          </cell>
          <cell r="H56">
            <v>-4206</v>
          </cell>
        </row>
        <row r="57">
          <cell r="A57" t="str">
            <v xml:space="preserve">        TOTAL ARCHITECTS &amp; ENGINEERS</v>
          </cell>
          <cell r="B57">
            <v>4290</v>
          </cell>
          <cell r="C57">
            <v>84</v>
          </cell>
          <cell r="D57">
            <v>-4206</v>
          </cell>
          <cell r="E57">
            <v>-5007.1400000000003</v>
          </cell>
          <cell r="F57">
            <v>4290</v>
          </cell>
          <cell r="G57">
            <v>168</v>
          </cell>
          <cell r="H57">
            <v>-4122</v>
          </cell>
        </row>
        <row r="59">
          <cell r="A59" t="str">
            <v xml:space="preserve">        TOTAL PROFESSIONAL FEES</v>
          </cell>
          <cell r="B59">
            <v>7546.8</v>
          </cell>
          <cell r="C59">
            <v>2834</v>
          </cell>
          <cell r="D59">
            <v>-4712.8</v>
          </cell>
          <cell r="E59">
            <v>-166.29</v>
          </cell>
          <cell r="F59">
            <v>10583.05</v>
          </cell>
          <cell r="G59">
            <v>5668</v>
          </cell>
          <cell r="H59">
            <v>-4915.05</v>
          </cell>
        </row>
        <row r="61">
          <cell r="A61" t="str">
            <v xml:space="preserve"> PROPERTY MGMT FEES</v>
          </cell>
        </row>
        <row r="62">
          <cell r="A62" t="str">
            <v xml:space="preserve">    PROPERTY MGMT FEES</v>
          </cell>
          <cell r="B62">
            <v>8280.5300000000007</v>
          </cell>
          <cell r="C62">
            <v>8630</v>
          </cell>
          <cell r="D62">
            <v>349.47</v>
          </cell>
          <cell r="E62">
            <v>4.05</v>
          </cell>
          <cell r="F62">
            <v>17038.78</v>
          </cell>
          <cell r="G62">
            <v>17234</v>
          </cell>
          <cell r="H62">
            <v>195.22</v>
          </cell>
        </row>
        <row r="63">
          <cell r="A63" t="str">
            <v xml:space="preserve">        TOTAL PROPERTY MGMT FEES</v>
          </cell>
          <cell r="B63">
            <v>8280.5300000000007</v>
          </cell>
          <cell r="C63">
            <v>8630</v>
          </cell>
          <cell r="D63">
            <v>349.47</v>
          </cell>
          <cell r="E63">
            <v>4.05</v>
          </cell>
          <cell r="F63">
            <v>17038.78</v>
          </cell>
          <cell r="G63">
            <v>17234</v>
          </cell>
          <cell r="H63">
            <v>195.22</v>
          </cell>
        </row>
        <row r="65">
          <cell r="A65" t="str">
            <v xml:space="preserve"> LEASING &amp; PROMOTION</v>
          </cell>
        </row>
        <row r="66">
          <cell r="A66" t="str">
            <v xml:space="preserve">    ADVERTISING</v>
          </cell>
          <cell r="B66">
            <v>-4290.01</v>
          </cell>
          <cell r="C66">
            <v>850</v>
          </cell>
          <cell r="D66">
            <v>5140.01</v>
          </cell>
          <cell r="E66">
            <v>604.71</v>
          </cell>
          <cell r="F66">
            <v>5561.26</v>
          </cell>
          <cell r="G66">
            <v>1700</v>
          </cell>
          <cell r="H66">
            <v>-3861.26</v>
          </cell>
        </row>
        <row r="67">
          <cell r="A67" t="str">
            <v xml:space="preserve">    SIGNAGE</v>
          </cell>
          <cell r="B67">
            <v>0</v>
          </cell>
          <cell r="C67">
            <v>250</v>
          </cell>
          <cell r="D67">
            <v>250</v>
          </cell>
          <cell r="E67">
            <v>100</v>
          </cell>
          <cell r="F67">
            <v>1083.81</v>
          </cell>
          <cell r="G67">
            <v>500</v>
          </cell>
          <cell r="H67">
            <v>-583.80999999999995</v>
          </cell>
        </row>
        <row r="69">
          <cell r="A69" t="str">
            <v xml:space="preserve"> LEASING &amp; SALES EXPENSE</v>
          </cell>
        </row>
        <row r="70">
          <cell r="A70" t="str">
            <v xml:space="preserve">    Printing Exp. -  Leasing</v>
          </cell>
          <cell r="B70">
            <v>0</v>
          </cell>
          <cell r="C70">
            <v>546</v>
          </cell>
          <cell r="D70">
            <v>546</v>
          </cell>
          <cell r="E70">
            <v>100</v>
          </cell>
          <cell r="F70">
            <v>0</v>
          </cell>
          <cell r="G70">
            <v>1092</v>
          </cell>
          <cell r="H70">
            <v>1092</v>
          </cell>
        </row>
        <row r="71">
          <cell r="A71" t="str">
            <v xml:space="preserve">    PROMOTIONAL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2000</v>
          </cell>
          <cell r="H71">
            <v>2000</v>
          </cell>
        </row>
        <row r="72">
          <cell r="A72" t="str">
            <v xml:space="preserve">        TOTAL LEASING &amp; SALES EXPENSE</v>
          </cell>
          <cell r="B72">
            <v>-4290.01</v>
          </cell>
          <cell r="C72">
            <v>1646</v>
          </cell>
          <cell r="D72">
            <v>5936.01</v>
          </cell>
          <cell r="E72">
            <v>360.63</v>
          </cell>
          <cell r="F72">
            <v>6645.07</v>
          </cell>
          <cell r="G72">
            <v>5292</v>
          </cell>
          <cell r="H72">
            <v>-1353.07</v>
          </cell>
        </row>
        <row r="74">
          <cell r="A74" t="str">
            <v xml:space="preserve"> ADMINISTRATIVE</v>
          </cell>
        </row>
        <row r="75">
          <cell r="A75" t="str">
            <v xml:space="preserve">    OFFICE SUPPLIES</v>
          </cell>
          <cell r="B75">
            <v>157.84</v>
          </cell>
          <cell r="C75">
            <v>200</v>
          </cell>
          <cell r="D75">
            <v>42.16</v>
          </cell>
          <cell r="E75">
            <v>21.08</v>
          </cell>
          <cell r="F75">
            <v>157.84</v>
          </cell>
          <cell r="G75">
            <v>400</v>
          </cell>
          <cell r="H75">
            <v>242.16</v>
          </cell>
        </row>
        <row r="76">
          <cell r="A76" t="str">
            <v xml:space="preserve">    OFFICE EQUIPMENT RENTAL</v>
          </cell>
          <cell r="B76">
            <v>18.399999999999999</v>
          </cell>
          <cell r="C76">
            <v>0</v>
          </cell>
          <cell r="D76">
            <v>-18.399999999999999</v>
          </cell>
          <cell r="E76">
            <v>0</v>
          </cell>
          <cell r="F76">
            <v>29.67</v>
          </cell>
          <cell r="G76">
            <v>0</v>
          </cell>
          <cell r="H76">
            <v>-29.67</v>
          </cell>
        </row>
        <row r="77">
          <cell r="A77" t="str">
            <v xml:space="preserve">    OFFICE EQUIPMENT MAINTENANCE</v>
          </cell>
          <cell r="B77">
            <v>0</v>
          </cell>
          <cell r="C77">
            <v>20</v>
          </cell>
          <cell r="D77">
            <v>20</v>
          </cell>
          <cell r="E77">
            <v>100</v>
          </cell>
          <cell r="F77">
            <v>0</v>
          </cell>
          <cell r="G77">
            <v>40</v>
          </cell>
          <cell r="H77">
            <v>40</v>
          </cell>
        </row>
        <row r="78">
          <cell r="A78" t="str">
            <v xml:space="preserve">    MESSENGER SERVICE</v>
          </cell>
          <cell r="B78">
            <v>98.3</v>
          </cell>
          <cell r="C78">
            <v>42</v>
          </cell>
          <cell r="D78">
            <v>-56.3</v>
          </cell>
          <cell r="E78">
            <v>-134.05000000000001</v>
          </cell>
          <cell r="F78">
            <v>132.85</v>
          </cell>
          <cell r="G78">
            <v>84</v>
          </cell>
          <cell r="H78">
            <v>-48.85</v>
          </cell>
        </row>
        <row r="79">
          <cell r="A79" t="str">
            <v xml:space="preserve">    PRINTING</v>
          </cell>
          <cell r="B79">
            <v>0</v>
          </cell>
          <cell r="C79">
            <v>50</v>
          </cell>
          <cell r="D79">
            <v>50</v>
          </cell>
          <cell r="E79">
            <v>100</v>
          </cell>
          <cell r="F79">
            <v>0</v>
          </cell>
          <cell r="G79">
            <v>100</v>
          </cell>
          <cell r="H79">
            <v>100</v>
          </cell>
        </row>
        <row r="80">
          <cell r="A80" t="str">
            <v xml:space="preserve">    KITCHEN</v>
          </cell>
          <cell r="B80">
            <v>0</v>
          </cell>
          <cell r="C80">
            <v>40</v>
          </cell>
          <cell r="D80">
            <v>40</v>
          </cell>
          <cell r="E80">
            <v>100</v>
          </cell>
          <cell r="F80">
            <v>0</v>
          </cell>
          <cell r="G80">
            <v>80</v>
          </cell>
          <cell r="H80">
            <v>80</v>
          </cell>
        </row>
        <row r="81">
          <cell r="A81" t="str">
            <v xml:space="preserve">    TELEPHONE</v>
          </cell>
          <cell r="B81">
            <v>361.06</v>
          </cell>
          <cell r="C81">
            <v>435</v>
          </cell>
          <cell r="D81">
            <v>73.94</v>
          </cell>
          <cell r="E81">
            <v>17</v>
          </cell>
          <cell r="F81">
            <v>754.67</v>
          </cell>
          <cell r="G81">
            <v>870</v>
          </cell>
          <cell r="H81">
            <v>115.33</v>
          </cell>
        </row>
        <row r="82">
          <cell r="A82" t="str">
            <v xml:space="preserve">    WIRELESS COMMUNICATION</v>
          </cell>
          <cell r="B82">
            <v>0</v>
          </cell>
          <cell r="C82">
            <v>167</v>
          </cell>
          <cell r="D82">
            <v>167</v>
          </cell>
          <cell r="E82">
            <v>100</v>
          </cell>
          <cell r="F82">
            <v>0</v>
          </cell>
          <cell r="G82">
            <v>334</v>
          </cell>
          <cell r="H82">
            <v>334</v>
          </cell>
        </row>
        <row r="83">
          <cell r="A83" t="str">
            <v xml:space="preserve">    INTERNET ACCESS</v>
          </cell>
          <cell r="B83">
            <v>120</v>
          </cell>
          <cell r="C83">
            <v>167</v>
          </cell>
          <cell r="D83">
            <v>47</v>
          </cell>
          <cell r="E83">
            <v>28.14</v>
          </cell>
          <cell r="F83">
            <v>120</v>
          </cell>
          <cell r="G83">
            <v>334</v>
          </cell>
          <cell r="H83">
            <v>214</v>
          </cell>
        </row>
        <row r="84">
          <cell r="A84" t="str">
            <v xml:space="preserve">    TRAVEL</v>
          </cell>
          <cell r="B84">
            <v>5</v>
          </cell>
          <cell r="C84">
            <v>20</v>
          </cell>
          <cell r="D84">
            <v>15</v>
          </cell>
          <cell r="E84">
            <v>75</v>
          </cell>
          <cell r="F84">
            <v>5</v>
          </cell>
          <cell r="G84">
            <v>40</v>
          </cell>
          <cell r="H84">
            <v>35</v>
          </cell>
        </row>
        <row r="85">
          <cell r="A85" t="str">
            <v xml:space="preserve">    MEALS &amp; ENTERTAINMENT</v>
          </cell>
          <cell r="B85">
            <v>102.48</v>
          </cell>
          <cell r="C85">
            <v>150</v>
          </cell>
          <cell r="D85">
            <v>47.52</v>
          </cell>
          <cell r="E85">
            <v>31.68</v>
          </cell>
          <cell r="F85">
            <v>132.16999999999999</v>
          </cell>
          <cell r="G85">
            <v>300</v>
          </cell>
          <cell r="H85">
            <v>167.83</v>
          </cell>
        </row>
        <row r="86">
          <cell r="A86" t="str">
            <v xml:space="preserve">    VIOLATIONS</v>
          </cell>
          <cell r="B86">
            <v>1470</v>
          </cell>
          <cell r="C86">
            <v>50</v>
          </cell>
          <cell r="D86">
            <v>-1420</v>
          </cell>
          <cell r="E86">
            <v>-2840</v>
          </cell>
          <cell r="F86">
            <v>1545</v>
          </cell>
          <cell r="G86">
            <v>100</v>
          </cell>
          <cell r="H86">
            <v>-1445</v>
          </cell>
        </row>
        <row r="87">
          <cell r="A87" t="str">
            <v xml:space="preserve">    BLDG INSPECTION FEES &amp; PERMIT</v>
          </cell>
          <cell r="B87">
            <v>-253.41</v>
          </cell>
          <cell r="C87">
            <v>417</v>
          </cell>
          <cell r="D87">
            <v>670.41</v>
          </cell>
          <cell r="E87">
            <v>160.77000000000001</v>
          </cell>
          <cell r="F87">
            <v>887.68</v>
          </cell>
          <cell r="G87">
            <v>834</v>
          </cell>
          <cell r="H87">
            <v>-53.68</v>
          </cell>
        </row>
        <row r="88">
          <cell r="A88" t="str">
            <v xml:space="preserve">    SUBSCRIPTIONS</v>
          </cell>
          <cell r="B88">
            <v>0</v>
          </cell>
          <cell r="C88">
            <v>75</v>
          </cell>
          <cell r="D88">
            <v>75</v>
          </cell>
          <cell r="E88">
            <v>100</v>
          </cell>
          <cell r="F88">
            <v>0</v>
          </cell>
          <cell r="G88">
            <v>150</v>
          </cell>
          <cell r="H88">
            <v>150</v>
          </cell>
        </row>
        <row r="89">
          <cell r="A89" t="str">
            <v xml:space="preserve">    EDUCATION - SEMINARS</v>
          </cell>
          <cell r="B89">
            <v>0</v>
          </cell>
          <cell r="C89">
            <v>75</v>
          </cell>
          <cell r="D89">
            <v>75</v>
          </cell>
          <cell r="E89">
            <v>100</v>
          </cell>
          <cell r="F89">
            <v>0</v>
          </cell>
          <cell r="G89">
            <v>150</v>
          </cell>
          <cell r="H89">
            <v>150</v>
          </cell>
        </row>
        <row r="90">
          <cell r="A90" t="str">
            <v xml:space="preserve">    MISCELLANEOUS OFFICE</v>
          </cell>
          <cell r="B90">
            <v>3000</v>
          </cell>
          <cell r="C90">
            <v>0</v>
          </cell>
          <cell r="D90">
            <v>-3000</v>
          </cell>
          <cell r="E90">
            <v>0</v>
          </cell>
          <cell r="F90">
            <v>3000</v>
          </cell>
          <cell r="G90">
            <v>0</v>
          </cell>
          <cell r="H90">
            <v>-3000</v>
          </cell>
        </row>
        <row r="91">
          <cell r="A91" t="str">
            <v xml:space="preserve">        TOTAL ADMINISTRATIVE</v>
          </cell>
          <cell r="B91">
            <v>5079.67</v>
          </cell>
          <cell r="C91">
            <v>1908</v>
          </cell>
          <cell r="D91">
            <v>-3171.67</v>
          </cell>
          <cell r="E91">
            <v>-166.23</v>
          </cell>
          <cell r="F91">
            <v>6764.88</v>
          </cell>
          <cell r="G91">
            <v>3816</v>
          </cell>
          <cell r="H91">
            <v>-2948.88</v>
          </cell>
        </row>
        <row r="93">
          <cell r="A93" t="str">
            <v xml:space="preserve"> UTILITIES</v>
          </cell>
        </row>
        <row r="94">
          <cell r="A94" t="str">
            <v xml:space="preserve">    ENERGY MANAGEMENT</v>
          </cell>
          <cell r="B94">
            <v>0</v>
          </cell>
          <cell r="C94">
            <v>500</v>
          </cell>
          <cell r="D94">
            <v>500</v>
          </cell>
          <cell r="E94">
            <v>100</v>
          </cell>
          <cell r="F94">
            <v>0</v>
          </cell>
          <cell r="G94">
            <v>1000</v>
          </cell>
          <cell r="H94">
            <v>1000</v>
          </cell>
        </row>
        <row r="95">
          <cell r="A95" t="str">
            <v xml:space="preserve">    WATER &amp; SEWER</v>
          </cell>
          <cell r="B95">
            <v>2502.64</v>
          </cell>
          <cell r="C95">
            <v>2500</v>
          </cell>
          <cell r="D95">
            <v>-2.64</v>
          </cell>
          <cell r="E95">
            <v>-0.11</v>
          </cell>
          <cell r="F95">
            <v>10622.82</v>
          </cell>
          <cell r="G95">
            <v>5000</v>
          </cell>
          <cell r="H95">
            <v>-5622.82</v>
          </cell>
        </row>
        <row r="96">
          <cell r="A96" t="str">
            <v xml:space="preserve">    STEAM</v>
          </cell>
          <cell r="B96">
            <v>5389.76</v>
          </cell>
          <cell r="C96">
            <v>1900</v>
          </cell>
          <cell r="D96">
            <v>-3489.76</v>
          </cell>
          <cell r="E96">
            <v>-183.67</v>
          </cell>
          <cell r="F96">
            <v>10979.76</v>
          </cell>
          <cell r="G96">
            <v>3800</v>
          </cell>
          <cell r="H96">
            <v>-7179.76</v>
          </cell>
        </row>
        <row r="97">
          <cell r="A97" t="str">
            <v xml:space="preserve">    ELECTRICITY - CAM</v>
          </cell>
          <cell r="B97">
            <v>22134.14</v>
          </cell>
          <cell r="C97">
            <v>24052</v>
          </cell>
          <cell r="D97">
            <v>1917.86</v>
          </cell>
          <cell r="E97">
            <v>7.97</v>
          </cell>
          <cell r="F97">
            <v>46728.7</v>
          </cell>
          <cell r="G97">
            <v>56061</v>
          </cell>
          <cell r="H97">
            <v>9332.2999999999993</v>
          </cell>
        </row>
        <row r="98">
          <cell r="A98" t="str">
            <v xml:space="preserve">        TOTAL UTILITIES</v>
          </cell>
          <cell r="B98">
            <v>30026.54</v>
          </cell>
          <cell r="C98">
            <v>28952</v>
          </cell>
          <cell r="D98">
            <v>-1074.54</v>
          </cell>
          <cell r="E98">
            <v>-3.71</v>
          </cell>
          <cell r="F98">
            <v>68331.28</v>
          </cell>
          <cell r="G98">
            <v>65861</v>
          </cell>
          <cell r="H98">
            <v>-2470.2800000000002</v>
          </cell>
        </row>
        <row r="100">
          <cell r="A100" t="str">
            <v xml:space="preserve"> SERVICE CONTRACTS:</v>
          </cell>
        </row>
        <row r="102">
          <cell r="A102" t="str">
            <v xml:space="preserve"> CLEANING/ MAINTENANCE</v>
          </cell>
        </row>
        <row r="103">
          <cell r="A103" t="str">
            <v xml:space="preserve">    JANITORS EXTRAS</v>
          </cell>
          <cell r="B103">
            <v>0</v>
          </cell>
          <cell r="C103">
            <v>1583</v>
          </cell>
          <cell r="D103">
            <v>1583</v>
          </cell>
          <cell r="E103">
            <v>100</v>
          </cell>
          <cell r="F103">
            <v>0</v>
          </cell>
          <cell r="G103">
            <v>3166</v>
          </cell>
          <cell r="H103">
            <v>3166</v>
          </cell>
        </row>
        <row r="104">
          <cell r="A104" t="str">
            <v xml:space="preserve">    Janitorial Supplies</v>
          </cell>
          <cell r="B104">
            <v>151.55000000000001</v>
          </cell>
          <cell r="C104">
            <v>500</v>
          </cell>
          <cell r="D104">
            <v>348.45</v>
          </cell>
          <cell r="E104">
            <v>69.69</v>
          </cell>
          <cell r="F104">
            <v>151.55000000000001</v>
          </cell>
          <cell r="G104">
            <v>1000</v>
          </cell>
          <cell r="H104">
            <v>848.45</v>
          </cell>
        </row>
        <row r="105">
          <cell r="A105" t="str">
            <v xml:space="preserve">    JANITORS CONTRACT</v>
          </cell>
          <cell r="B105">
            <v>13221.74</v>
          </cell>
          <cell r="C105">
            <v>14000</v>
          </cell>
          <cell r="D105">
            <v>778.26</v>
          </cell>
          <cell r="E105">
            <v>5.56</v>
          </cell>
          <cell r="F105">
            <v>25541.67</v>
          </cell>
          <cell r="G105">
            <v>28000</v>
          </cell>
          <cell r="H105">
            <v>2458.33</v>
          </cell>
        </row>
        <row r="106">
          <cell r="A106" t="str">
            <v xml:space="preserve">    EXTERMINATING CONTRACT</v>
          </cell>
          <cell r="B106">
            <v>108.25</v>
          </cell>
          <cell r="C106">
            <v>125</v>
          </cell>
          <cell r="D106">
            <v>16.75</v>
          </cell>
          <cell r="E106">
            <v>13.4</v>
          </cell>
          <cell r="F106">
            <v>216.5</v>
          </cell>
          <cell r="G106">
            <v>250</v>
          </cell>
          <cell r="H106">
            <v>33.5</v>
          </cell>
        </row>
        <row r="107">
          <cell r="A107" t="str">
            <v xml:space="preserve">    UNIFORMS</v>
          </cell>
          <cell r="B107">
            <v>75</v>
          </cell>
          <cell r="C107">
            <v>242</v>
          </cell>
          <cell r="D107">
            <v>167</v>
          </cell>
          <cell r="E107">
            <v>69.010000000000005</v>
          </cell>
          <cell r="F107">
            <v>150</v>
          </cell>
          <cell r="G107">
            <v>484</v>
          </cell>
          <cell r="H107">
            <v>334</v>
          </cell>
        </row>
        <row r="108">
          <cell r="A108" t="str">
            <v xml:space="preserve">    REFUSE REMOVAL</v>
          </cell>
          <cell r="B108">
            <v>833.53</v>
          </cell>
          <cell r="C108">
            <v>850</v>
          </cell>
          <cell r="D108">
            <v>16.47</v>
          </cell>
          <cell r="E108">
            <v>1.94</v>
          </cell>
          <cell r="F108">
            <v>1591.28</v>
          </cell>
          <cell r="G108">
            <v>1700</v>
          </cell>
          <cell r="H108">
            <v>108.72</v>
          </cell>
        </row>
        <row r="109">
          <cell r="A109" t="str">
            <v xml:space="preserve">    GROUNDS CONTRACTS</v>
          </cell>
          <cell r="B109">
            <v>541.26</v>
          </cell>
          <cell r="C109">
            <v>375</v>
          </cell>
          <cell r="D109">
            <v>-166.26</v>
          </cell>
          <cell r="E109">
            <v>-44.34</v>
          </cell>
          <cell r="F109">
            <v>541.26</v>
          </cell>
          <cell r="G109">
            <v>750</v>
          </cell>
          <cell r="H109">
            <v>208.74</v>
          </cell>
        </row>
        <row r="110">
          <cell r="A110" t="str">
            <v xml:space="preserve">    METAL REFINISHING</v>
          </cell>
          <cell r="B110">
            <v>0</v>
          </cell>
          <cell r="C110">
            <v>500</v>
          </cell>
          <cell r="D110">
            <v>500</v>
          </cell>
          <cell r="E110">
            <v>100</v>
          </cell>
          <cell r="F110">
            <v>0</v>
          </cell>
          <cell r="G110">
            <v>1000</v>
          </cell>
          <cell r="H110">
            <v>1000</v>
          </cell>
        </row>
        <row r="111">
          <cell r="A111" t="str">
            <v xml:space="preserve">        TOTAL CLEANING / MAINTENANCE</v>
          </cell>
          <cell r="B111">
            <v>14931.33</v>
          </cell>
          <cell r="C111">
            <v>18175</v>
          </cell>
          <cell r="D111">
            <v>3243.67</v>
          </cell>
          <cell r="E111">
            <v>17.850000000000001</v>
          </cell>
          <cell r="F111">
            <v>28192.26</v>
          </cell>
          <cell r="G111">
            <v>36350</v>
          </cell>
          <cell r="H111">
            <v>8157.74</v>
          </cell>
        </row>
        <row r="113">
          <cell r="A113" t="str">
            <v xml:space="preserve"> SECURITY / FIRE</v>
          </cell>
        </row>
        <row r="114">
          <cell r="A114" t="str">
            <v xml:space="preserve">    SECURITY SUPPLIES</v>
          </cell>
          <cell r="B114">
            <v>0</v>
          </cell>
          <cell r="C114">
            <v>300</v>
          </cell>
          <cell r="D114">
            <v>300</v>
          </cell>
          <cell r="E114">
            <v>100</v>
          </cell>
          <cell r="F114">
            <v>0</v>
          </cell>
          <cell r="G114">
            <v>600</v>
          </cell>
          <cell r="H114">
            <v>600</v>
          </cell>
        </row>
        <row r="115">
          <cell r="A115" t="str">
            <v xml:space="preserve">    SECURITY CONTRACT</v>
          </cell>
          <cell r="B115">
            <v>10541.41</v>
          </cell>
          <cell r="C115">
            <v>13391</v>
          </cell>
          <cell r="D115">
            <v>2849.59</v>
          </cell>
          <cell r="E115">
            <v>21.28</v>
          </cell>
          <cell r="F115">
            <v>24126.53</v>
          </cell>
          <cell r="G115">
            <v>26782</v>
          </cell>
          <cell r="H115">
            <v>2655.47</v>
          </cell>
        </row>
        <row r="116">
          <cell r="A116" t="str">
            <v xml:space="preserve">    SECURITY - OT</v>
          </cell>
          <cell r="B116">
            <v>2282.5300000000002</v>
          </cell>
          <cell r="C116">
            <v>1004</v>
          </cell>
          <cell r="D116">
            <v>-1278.53</v>
          </cell>
          <cell r="E116">
            <v>-127.34</v>
          </cell>
          <cell r="F116">
            <v>2282.5300000000002</v>
          </cell>
          <cell r="G116">
            <v>2008</v>
          </cell>
          <cell r="H116">
            <v>-274.52999999999997</v>
          </cell>
        </row>
        <row r="117">
          <cell r="A117" t="str">
            <v xml:space="preserve">        TOTAL SECURITY</v>
          </cell>
          <cell r="B117">
            <v>12823.94</v>
          </cell>
          <cell r="C117">
            <v>14695</v>
          </cell>
          <cell r="D117">
            <v>1871.06</v>
          </cell>
          <cell r="E117">
            <v>12.73</v>
          </cell>
          <cell r="F117">
            <v>26409.06</v>
          </cell>
          <cell r="G117">
            <v>29390</v>
          </cell>
          <cell r="H117">
            <v>2980.94</v>
          </cell>
        </row>
        <row r="119">
          <cell r="A119" t="str">
            <v xml:space="preserve"> FIRE PROTECTION</v>
          </cell>
        </row>
        <row r="120">
          <cell r="A120" t="str">
            <v xml:space="preserve">    FIRE PROTECTION</v>
          </cell>
          <cell r="B120">
            <v>443.95</v>
          </cell>
          <cell r="C120">
            <v>745</v>
          </cell>
          <cell r="D120">
            <v>301.05</v>
          </cell>
          <cell r="E120">
            <v>40.409999999999997</v>
          </cell>
          <cell r="F120">
            <v>860.87</v>
          </cell>
          <cell r="G120">
            <v>1490</v>
          </cell>
          <cell r="H120">
            <v>629.13</v>
          </cell>
        </row>
        <row r="121">
          <cell r="A121" t="str">
            <v xml:space="preserve">    Fire Protection Supplies</v>
          </cell>
          <cell r="B121">
            <v>0</v>
          </cell>
          <cell r="C121">
            <v>200</v>
          </cell>
          <cell r="D121">
            <v>200</v>
          </cell>
          <cell r="E121">
            <v>100</v>
          </cell>
          <cell r="F121">
            <v>0</v>
          </cell>
          <cell r="G121">
            <v>400</v>
          </cell>
          <cell r="H121">
            <v>400</v>
          </cell>
        </row>
        <row r="122">
          <cell r="A122" t="str">
            <v xml:space="preserve"> FIRE PROTECTION R&amp;M</v>
          </cell>
          <cell r="B122">
            <v>54.12</v>
          </cell>
          <cell r="C122">
            <v>167</v>
          </cell>
          <cell r="D122">
            <v>112.88</v>
          </cell>
          <cell r="E122">
            <v>67.59</v>
          </cell>
          <cell r="F122">
            <v>54.12</v>
          </cell>
          <cell r="G122">
            <v>334</v>
          </cell>
          <cell r="H122">
            <v>279.88</v>
          </cell>
        </row>
        <row r="123">
          <cell r="A123" t="str">
            <v xml:space="preserve">        TOTAL SECURITY / FIRE</v>
          </cell>
          <cell r="B123">
            <v>498.07</v>
          </cell>
          <cell r="C123">
            <v>1112</v>
          </cell>
          <cell r="D123">
            <v>613.92999999999995</v>
          </cell>
          <cell r="E123">
            <v>55.21</v>
          </cell>
          <cell r="F123">
            <v>914.99</v>
          </cell>
          <cell r="G123">
            <v>2224</v>
          </cell>
          <cell r="H123">
            <v>1309.01</v>
          </cell>
        </row>
        <row r="125">
          <cell r="A125" t="str">
            <v xml:space="preserve"> BUILDING MAINTENANCE</v>
          </cell>
        </row>
        <row r="126">
          <cell r="A126" t="str">
            <v xml:space="preserve">    PAYROLL - BUILDING MAINTENANCE</v>
          </cell>
          <cell r="B126">
            <v>22897.55</v>
          </cell>
          <cell r="C126">
            <v>22048</v>
          </cell>
          <cell r="D126">
            <v>-849.55</v>
          </cell>
          <cell r="E126">
            <v>-3.85</v>
          </cell>
          <cell r="F126">
            <v>45068.49</v>
          </cell>
          <cell r="G126">
            <v>44096</v>
          </cell>
          <cell r="H126">
            <v>-972.49</v>
          </cell>
        </row>
        <row r="127">
          <cell r="A127" t="str">
            <v xml:space="preserve">    PAYROLL - BUILD MAINT. OT</v>
          </cell>
          <cell r="B127">
            <v>1919.65</v>
          </cell>
          <cell r="C127">
            <v>1654</v>
          </cell>
          <cell r="D127">
            <v>-265.64999999999998</v>
          </cell>
          <cell r="E127">
            <v>-16.059999999999999</v>
          </cell>
          <cell r="F127">
            <v>2750.36</v>
          </cell>
          <cell r="G127">
            <v>3308</v>
          </cell>
          <cell r="H127">
            <v>557.64</v>
          </cell>
        </row>
        <row r="128">
          <cell r="A128" t="str">
            <v xml:space="preserve">        TOTAL BUILDING MAINTENANCE</v>
          </cell>
          <cell r="B128">
            <v>24817.200000000001</v>
          </cell>
          <cell r="C128">
            <v>23702</v>
          </cell>
          <cell r="D128">
            <v>-1115.2</v>
          </cell>
          <cell r="E128">
            <v>-4.71</v>
          </cell>
          <cell r="F128">
            <v>47818.85</v>
          </cell>
          <cell r="G128">
            <v>47404</v>
          </cell>
          <cell r="H128">
            <v>-414.85</v>
          </cell>
        </row>
        <row r="129">
          <cell r="A129" t="str">
            <v xml:space="preserve">        TOTAL SERVICE CONTRACTS</v>
          </cell>
          <cell r="B129">
            <v>53070.54</v>
          </cell>
          <cell r="C129">
            <v>57684</v>
          </cell>
          <cell r="D129">
            <v>4613.46</v>
          </cell>
          <cell r="E129">
            <v>8</v>
          </cell>
          <cell r="F129">
            <v>103335.16</v>
          </cell>
          <cell r="G129">
            <v>115368</v>
          </cell>
          <cell r="H129">
            <v>12032.84</v>
          </cell>
        </row>
        <row r="131">
          <cell r="A131" t="str">
            <v xml:space="preserve"> REPAIRS &amp; MAINTENANCE</v>
          </cell>
        </row>
        <row r="133">
          <cell r="A133" t="str">
            <v xml:space="preserve"> ELEVATORS &amp; ESCALATORS</v>
          </cell>
        </row>
        <row r="134">
          <cell r="A134" t="str">
            <v xml:space="preserve">    ELEVATOR &amp; ESCALATOR</v>
          </cell>
          <cell r="B134">
            <v>0</v>
          </cell>
          <cell r="C134">
            <v>250</v>
          </cell>
          <cell r="D134">
            <v>250</v>
          </cell>
          <cell r="E134">
            <v>100</v>
          </cell>
          <cell r="F134">
            <v>0</v>
          </cell>
          <cell r="G134">
            <v>500</v>
          </cell>
          <cell r="H134">
            <v>500</v>
          </cell>
        </row>
        <row r="135">
          <cell r="A135" t="str">
            <v xml:space="preserve">    ELEVATOR CONTRACTS</v>
          </cell>
          <cell r="B135">
            <v>1475.95</v>
          </cell>
          <cell r="C135">
            <v>1535</v>
          </cell>
          <cell r="D135">
            <v>59.05</v>
          </cell>
          <cell r="E135">
            <v>3.85</v>
          </cell>
          <cell r="F135">
            <v>2951.9</v>
          </cell>
          <cell r="G135">
            <v>3070</v>
          </cell>
          <cell r="H135">
            <v>118.1</v>
          </cell>
        </row>
        <row r="136">
          <cell r="A136" t="str">
            <v xml:space="preserve">        TOTAL ELEVATOR &amp; ESCALATOR</v>
          </cell>
          <cell r="B136">
            <v>1475.95</v>
          </cell>
          <cell r="C136">
            <v>1785</v>
          </cell>
          <cell r="D136">
            <v>309.05</v>
          </cell>
          <cell r="E136">
            <v>17.309999999999999</v>
          </cell>
          <cell r="F136">
            <v>2951.9</v>
          </cell>
          <cell r="G136">
            <v>3570</v>
          </cell>
          <cell r="H136">
            <v>618.1</v>
          </cell>
        </row>
        <row r="138">
          <cell r="A138" t="str">
            <v xml:space="preserve"> HVAC REPAIR/MAINTENANCE</v>
          </cell>
        </row>
        <row r="139">
          <cell r="A139" t="str">
            <v xml:space="preserve">    HVAC REPAIRS &amp; MAINTENANCE</v>
          </cell>
          <cell r="B139">
            <v>3813.12</v>
          </cell>
          <cell r="C139">
            <v>2500</v>
          </cell>
          <cell r="D139">
            <v>-1313.12</v>
          </cell>
          <cell r="E139">
            <v>-52.52</v>
          </cell>
          <cell r="F139">
            <v>4135.16</v>
          </cell>
          <cell r="G139">
            <v>5000</v>
          </cell>
          <cell r="H139">
            <v>864.84</v>
          </cell>
        </row>
        <row r="140">
          <cell r="A140" t="str">
            <v xml:space="preserve">    HVAC SUPPLIES</v>
          </cell>
          <cell r="B140">
            <v>0</v>
          </cell>
          <cell r="C140">
            <v>600</v>
          </cell>
          <cell r="D140">
            <v>600</v>
          </cell>
          <cell r="E140">
            <v>100</v>
          </cell>
          <cell r="F140">
            <v>617.03</v>
          </cell>
          <cell r="G140">
            <v>1200</v>
          </cell>
          <cell r="H140">
            <v>582.97</v>
          </cell>
        </row>
        <row r="141">
          <cell r="A141" t="str">
            <v xml:space="preserve">    HVAC Water Treatment</v>
          </cell>
          <cell r="B141">
            <v>0</v>
          </cell>
          <cell r="C141">
            <v>407</v>
          </cell>
          <cell r="D141">
            <v>407</v>
          </cell>
          <cell r="E141">
            <v>100</v>
          </cell>
          <cell r="F141">
            <v>922.83</v>
          </cell>
          <cell r="G141">
            <v>814</v>
          </cell>
          <cell r="H141">
            <v>-108.83</v>
          </cell>
        </row>
        <row r="142">
          <cell r="A142" t="str">
            <v xml:space="preserve"> HVAC PERMITS</v>
          </cell>
          <cell r="B142">
            <v>0</v>
          </cell>
          <cell r="C142">
            <v>2208</v>
          </cell>
          <cell r="D142">
            <v>2208</v>
          </cell>
          <cell r="E142">
            <v>100</v>
          </cell>
          <cell r="F142">
            <v>0</v>
          </cell>
          <cell r="G142">
            <v>4416</v>
          </cell>
          <cell r="H142">
            <v>4416</v>
          </cell>
        </row>
        <row r="143">
          <cell r="A143" t="str">
            <v xml:space="preserve">        TOTAL HVAC REPAIR/MAINT</v>
          </cell>
          <cell r="B143">
            <v>3813.12</v>
          </cell>
          <cell r="C143">
            <v>5715</v>
          </cell>
          <cell r="D143">
            <v>1901.88</v>
          </cell>
          <cell r="E143">
            <v>33.28</v>
          </cell>
          <cell r="F143">
            <v>5675.02</v>
          </cell>
          <cell r="G143">
            <v>11430</v>
          </cell>
          <cell r="H143">
            <v>5754.98</v>
          </cell>
        </row>
        <row r="145">
          <cell r="A145" t="str">
            <v xml:space="preserve"> PLUMBING</v>
          </cell>
        </row>
        <row r="146">
          <cell r="A146" t="str">
            <v xml:space="preserve">    PLUMBING REPAIRS</v>
          </cell>
          <cell r="B146">
            <v>0</v>
          </cell>
          <cell r="C146">
            <v>1042</v>
          </cell>
          <cell r="D146">
            <v>1042</v>
          </cell>
          <cell r="E146">
            <v>100</v>
          </cell>
          <cell r="F146">
            <v>0</v>
          </cell>
          <cell r="G146">
            <v>2084</v>
          </cell>
          <cell r="H146">
            <v>2084</v>
          </cell>
        </row>
        <row r="147">
          <cell r="A147" t="str">
            <v xml:space="preserve">    PLUMBING SUPPLIES</v>
          </cell>
          <cell r="B147">
            <v>0</v>
          </cell>
          <cell r="C147">
            <v>300</v>
          </cell>
          <cell r="D147">
            <v>300</v>
          </cell>
          <cell r="E147">
            <v>100</v>
          </cell>
          <cell r="F147">
            <v>0</v>
          </cell>
          <cell r="G147">
            <v>600</v>
          </cell>
          <cell r="H147">
            <v>600</v>
          </cell>
        </row>
        <row r="148">
          <cell r="A148" t="str">
            <v xml:space="preserve">        TOTAL PLUMBING</v>
          </cell>
          <cell r="B148">
            <v>0</v>
          </cell>
          <cell r="C148">
            <v>1342</v>
          </cell>
          <cell r="D148">
            <v>1342</v>
          </cell>
          <cell r="E148">
            <v>100</v>
          </cell>
          <cell r="F148">
            <v>0</v>
          </cell>
          <cell r="G148">
            <v>2684</v>
          </cell>
          <cell r="H148">
            <v>2684</v>
          </cell>
        </row>
        <row r="150">
          <cell r="A150" t="str">
            <v xml:space="preserve"> ELECTRIC</v>
          </cell>
        </row>
        <row r="151">
          <cell r="A151" t="str">
            <v xml:space="preserve">    ELECTRICAL REPAIRS &amp; MAINT</v>
          </cell>
          <cell r="B151">
            <v>0</v>
          </cell>
          <cell r="C151">
            <v>542</v>
          </cell>
          <cell r="D151">
            <v>542</v>
          </cell>
          <cell r="E151">
            <v>100</v>
          </cell>
          <cell r="F151">
            <v>0</v>
          </cell>
          <cell r="G151">
            <v>1084</v>
          </cell>
          <cell r="H151">
            <v>1084</v>
          </cell>
        </row>
        <row r="152">
          <cell r="A152" t="str">
            <v xml:space="preserve">    Bulbs/Ballast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2062.67</v>
          </cell>
          <cell r="G152">
            <v>0</v>
          </cell>
          <cell r="H152">
            <v>-2062.67</v>
          </cell>
        </row>
        <row r="153">
          <cell r="A153" t="str">
            <v xml:space="preserve">    ELECTRICAL SUPPLIES</v>
          </cell>
          <cell r="B153">
            <v>0</v>
          </cell>
          <cell r="C153">
            <v>200</v>
          </cell>
          <cell r="D153">
            <v>200</v>
          </cell>
          <cell r="E153">
            <v>100</v>
          </cell>
          <cell r="F153">
            <v>0</v>
          </cell>
          <cell r="G153">
            <v>400</v>
          </cell>
          <cell r="H153">
            <v>400</v>
          </cell>
        </row>
        <row r="154">
          <cell r="A154" t="str">
            <v xml:space="preserve">        TOTAL ELECTRIC</v>
          </cell>
          <cell r="B154">
            <v>0</v>
          </cell>
          <cell r="C154">
            <v>742</v>
          </cell>
          <cell r="D154">
            <v>742</v>
          </cell>
          <cell r="E154">
            <v>100</v>
          </cell>
          <cell r="F154">
            <v>2062.67</v>
          </cell>
          <cell r="G154">
            <v>1484</v>
          </cell>
          <cell r="H154">
            <v>-578.66999999999996</v>
          </cell>
        </row>
        <row r="156">
          <cell r="A156" t="str">
            <v xml:space="preserve"> PAINTING / DECORATING</v>
          </cell>
        </row>
        <row r="157">
          <cell r="A157" t="str">
            <v xml:space="preserve">    PAINTING Supplies</v>
          </cell>
          <cell r="B157">
            <v>0</v>
          </cell>
          <cell r="C157">
            <v>667</v>
          </cell>
          <cell r="D157">
            <v>667</v>
          </cell>
          <cell r="E157">
            <v>100</v>
          </cell>
          <cell r="F157">
            <v>0</v>
          </cell>
          <cell r="G157">
            <v>1334</v>
          </cell>
          <cell r="H157">
            <v>1334</v>
          </cell>
        </row>
        <row r="158">
          <cell r="A158" t="str">
            <v xml:space="preserve">    Painting R&amp;M</v>
          </cell>
          <cell r="B158">
            <v>0</v>
          </cell>
          <cell r="C158">
            <v>83</v>
          </cell>
          <cell r="D158">
            <v>83</v>
          </cell>
          <cell r="E158">
            <v>100</v>
          </cell>
          <cell r="F158">
            <v>0</v>
          </cell>
          <cell r="G158">
            <v>166</v>
          </cell>
          <cell r="H158">
            <v>166</v>
          </cell>
        </row>
        <row r="159">
          <cell r="A159" t="str">
            <v xml:space="preserve">    Carpet &amp; Flooring</v>
          </cell>
          <cell r="B159">
            <v>0</v>
          </cell>
          <cell r="C159">
            <v>450</v>
          </cell>
          <cell r="D159">
            <v>450</v>
          </cell>
          <cell r="E159">
            <v>100</v>
          </cell>
          <cell r="F159">
            <v>0</v>
          </cell>
          <cell r="G159">
            <v>900</v>
          </cell>
          <cell r="H159">
            <v>900</v>
          </cell>
        </row>
        <row r="160">
          <cell r="A160" t="str">
            <v xml:space="preserve">        TOTAL PAINTING / DECORATING</v>
          </cell>
          <cell r="B160">
            <v>0</v>
          </cell>
          <cell r="C160">
            <v>1200</v>
          </cell>
          <cell r="D160">
            <v>1200</v>
          </cell>
          <cell r="E160">
            <v>100</v>
          </cell>
          <cell r="F160">
            <v>0</v>
          </cell>
          <cell r="G160">
            <v>2400</v>
          </cell>
          <cell r="H160">
            <v>2400</v>
          </cell>
        </row>
        <row r="162">
          <cell r="A162" t="str">
            <v xml:space="preserve"> OTHER R&amp;M</v>
          </cell>
        </row>
        <row r="163">
          <cell r="A163" t="str">
            <v xml:space="preserve">    REPAIRS &amp; MAINT - EXTERIOR</v>
          </cell>
          <cell r="B163">
            <v>0</v>
          </cell>
          <cell r="C163">
            <v>83</v>
          </cell>
          <cell r="D163">
            <v>83</v>
          </cell>
          <cell r="E163">
            <v>100</v>
          </cell>
          <cell r="F163">
            <v>2700.84</v>
          </cell>
          <cell r="G163">
            <v>166</v>
          </cell>
          <cell r="H163">
            <v>-2534.84</v>
          </cell>
        </row>
        <row r="164">
          <cell r="A164" t="str">
            <v xml:space="preserve">    HARDWARE, GLASS &amp; LOCKS</v>
          </cell>
          <cell r="B164">
            <v>0</v>
          </cell>
          <cell r="C164">
            <v>250</v>
          </cell>
          <cell r="D164">
            <v>250</v>
          </cell>
          <cell r="E164">
            <v>100</v>
          </cell>
          <cell r="F164">
            <v>0</v>
          </cell>
          <cell r="G164">
            <v>500</v>
          </cell>
          <cell r="H164">
            <v>500</v>
          </cell>
        </row>
        <row r="165">
          <cell r="A165" t="str">
            <v xml:space="preserve">    BUILDING REPAIRS - INTERIOR</v>
          </cell>
          <cell r="B165">
            <v>0</v>
          </cell>
          <cell r="C165">
            <v>417</v>
          </cell>
          <cell r="D165">
            <v>417</v>
          </cell>
          <cell r="E165">
            <v>100</v>
          </cell>
          <cell r="F165">
            <v>0</v>
          </cell>
          <cell r="G165">
            <v>834</v>
          </cell>
          <cell r="H165">
            <v>834</v>
          </cell>
        </row>
        <row r="166">
          <cell r="A166" t="str">
            <v xml:space="preserve">    Communication Equip. R&amp;M</v>
          </cell>
          <cell r="B166">
            <v>0</v>
          </cell>
          <cell r="C166">
            <v>83</v>
          </cell>
          <cell r="D166">
            <v>83</v>
          </cell>
          <cell r="E166">
            <v>100</v>
          </cell>
          <cell r="F166">
            <v>0</v>
          </cell>
          <cell r="G166">
            <v>166</v>
          </cell>
          <cell r="H166">
            <v>166</v>
          </cell>
        </row>
        <row r="167">
          <cell r="A167" t="str">
            <v xml:space="preserve">    Window Repairs</v>
          </cell>
          <cell r="B167">
            <v>0</v>
          </cell>
          <cell r="C167">
            <v>333</v>
          </cell>
          <cell r="D167">
            <v>333</v>
          </cell>
          <cell r="E167">
            <v>100</v>
          </cell>
          <cell r="F167">
            <v>0</v>
          </cell>
          <cell r="G167">
            <v>666</v>
          </cell>
          <cell r="H167">
            <v>666</v>
          </cell>
        </row>
        <row r="168">
          <cell r="A168" t="str">
            <v xml:space="preserve">        TOTAL OTHER R&amp;M</v>
          </cell>
          <cell r="B168">
            <v>0</v>
          </cell>
          <cell r="C168">
            <v>1166</v>
          </cell>
          <cell r="D168">
            <v>1166</v>
          </cell>
          <cell r="E168">
            <v>100</v>
          </cell>
          <cell r="F168">
            <v>2700.84</v>
          </cell>
          <cell r="G168">
            <v>2332</v>
          </cell>
          <cell r="H168">
            <v>-368.84</v>
          </cell>
        </row>
        <row r="169">
          <cell r="A169" t="str">
            <v xml:space="preserve">        TOTAL REPAIRS &amp; MAINTENANCE</v>
          </cell>
          <cell r="B169">
            <v>5289.07</v>
          </cell>
          <cell r="C169">
            <v>11950</v>
          </cell>
          <cell r="D169">
            <v>6660.93</v>
          </cell>
          <cell r="E169">
            <v>55.74</v>
          </cell>
          <cell r="F169">
            <v>13390.43</v>
          </cell>
          <cell r="G169">
            <v>23900</v>
          </cell>
          <cell r="H169">
            <v>10509.57</v>
          </cell>
        </row>
        <row r="171">
          <cell r="A171" t="str">
            <v xml:space="preserve">        TOTAL OPERATING EXPENSES</v>
          </cell>
          <cell r="B171">
            <v>194001.72</v>
          </cell>
          <cell r="C171">
            <v>201541</v>
          </cell>
          <cell r="D171">
            <v>7539.28</v>
          </cell>
          <cell r="E171">
            <v>3.74</v>
          </cell>
          <cell r="F171">
            <v>404085.81</v>
          </cell>
          <cell r="G171">
            <v>413013</v>
          </cell>
          <cell r="H171">
            <v>8927.19</v>
          </cell>
        </row>
        <row r="173">
          <cell r="A173" t="str">
            <v xml:space="preserve"> NET OPERATING INCOME</v>
          </cell>
          <cell r="B173">
            <v>82291.05</v>
          </cell>
          <cell r="C173">
            <v>86120</v>
          </cell>
          <cell r="D173">
            <v>-3828.95</v>
          </cell>
          <cell r="E173">
            <v>-4.45</v>
          </cell>
          <cell r="F173">
            <v>164424.07999999999</v>
          </cell>
          <cell r="G173">
            <v>161458</v>
          </cell>
          <cell r="H173">
            <v>2966.08</v>
          </cell>
        </row>
        <row r="176">
          <cell r="A176" t="str">
            <v xml:space="preserve"> NON-OPERATING REV. &amp; EXP:</v>
          </cell>
        </row>
        <row r="178">
          <cell r="A178" t="str">
            <v xml:space="preserve"> OTHER EXPENSES</v>
          </cell>
        </row>
        <row r="179">
          <cell r="A179" t="str">
            <v xml:space="preserve">    OTHER CORPORATION FEES</v>
          </cell>
          <cell r="B179">
            <v>109</v>
          </cell>
          <cell r="C179">
            <v>0</v>
          </cell>
          <cell r="D179">
            <v>-109</v>
          </cell>
          <cell r="E179">
            <v>0</v>
          </cell>
          <cell r="F179">
            <v>338.32</v>
          </cell>
          <cell r="G179">
            <v>0</v>
          </cell>
          <cell r="H179">
            <v>-338.32</v>
          </cell>
        </row>
        <row r="180">
          <cell r="A180" t="str">
            <v xml:space="preserve">        TOTAL OTHER EXPENSES</v>
          </cell>
          <cell r="B180">
            <v>109</v>
          </cell>
          <cell r="C180">
            <v>0</v>
          </cell>
          <cell r="D180">
            <v>-109</v>
          </cell>
          <cell r="E180">
            <v>0</v>
          </cell>
          <cell r="F180">
            <v>338.32</v>
          </cell>
          <cell r="G180">
            <v>0</v>
          </cell>
          <cell r="H180">
            <v>-338.32</v>
          </cell>
        </row>
        <row r="182">
          <cell r="A182" t="str">
            <v xml:space="preserve"> GAIN/(LOSS) SALE OF RE</v>
          </cell>
        </row>
        <row r="183">
          <cell r="A183" t="str">
            <v xml:space="preserve">    LEGAL - ASSET SALES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53.75</v>
          </cell>
          <cell r="G183">
            <v>0</v>
          </cell>
          <cell r="H183">
            <v>-53.75</v>
          </cell>
        </row>
        <row r="184">
          <cell r="A184" t="str">
            <v xml:space="preserve">        NET GAIN/LOSS SALE OF R.E.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-53.75</v>
          </cell>
          <cell r="G184">
            <v>0</v>
          </cell>
          <cell r="H184">
            <v>-53.75</v>
          </cell>
        </row>
        <row r="186">
          <cell r="A186" t="str">
            <v xml:space="preserve"> DEPRECIATION</v>
          </cell>
        </row>
        <row r="187">
          <cell r="A187" t="str">
            <v xml:space="preserve">    DEPRECIATION - BUILDING</v>
          </cell>
          <cell r="B187">
            <v>45610.55</v>
          </cell>
          <cell r="C187">
            <v>0</v>
          </cell>
          <cell r="D187">
            <v>-45610.55</v>
          </cell>
          <cell r="E187">
            <v>0</v>
          </cell>
          <cell r="F187">
            <v>91221.1</v>
          </cell>
          <cell r="G187">
            <v>0</v>
          </cell>
          <cell r="H187">
            <v>-91221.1</v>
          </cell>
        </row>
        <row r="188">
          <cell r="A188" t="str">
            <v xml:space="preserve">    DEPRECIATION - BUILDING IMPROV</v>
          </cell>
          <cell r="B188">
            <v>2987</v>
          </cell>
          <cell r="C188">
            <v>0</v>
          </cell>
          <cell r="D188">
            <v>-2987</v>
          </cell>
          <cell r="E188">
            <v>0</v>
          </cell>
          <cell r="F188">
            <v>5974</v>
          </cell>
          <cell r="G188">
            <v>0</v>
          </cell>
          <cell r="H188">
            <v>-5974</v>
          </cell>
        </row>
        <row r="189">
          <cell r="A189" t="str">
            <v xml:space="preserve">    DEPRECIATION - TENANT IMPROV</v>
          </cell>
          <cell r="B189">
            <v>214</v>
          </cell>
          <cell r="C189">
            <v>0</v>
          </cell>
          <cell r="D189">
            <v>-214</v>
          </cell>
          <cell r="E189">
            <v>0</v>
          </cell>
          <cell r="F189">
            <v>428</v>
          </cell>
          <cell r="G189">
            <v>0</v>
          </cell>
          <cell r="H189">
            <v>-428</v>
          </cell>
        </row>
        <row r="190">
          <cell r="A190" t="str">
            <v xml:space="preserve">        TOTAL DEPRECIATION</v>
          </cell>
          <cell r="B190">
            <v>48811.55</v>
          </cell>
          <cell r="C190">
            <v>0</v>
          </cell>
          <cell r="D190">
            <v>-48811.55</v>
          </cell>
          <cell r="E190">
            <v>0</v>
          </cell>
          <cell r="F190">
            <v>97623.1</v>
          </cell>
          <cell r="G190">
            <v>0</v>
          </cell>
          <cell r="H190">
            <v>-97623.1</v>
          </cell>
        </row>
        <row r="192">
          <cell r="A192" t="str">
            <v xml:space="preserve"> AMORTIZATION</v>
          </cell>
        </row>
        <row r="193">
          <cell r="A193" t="str">
            <v xml:space="preserve">    AMORTIZATION - LEASING COSTS</v>
          </cell>
          <cell r="B193">
            <v>4272</v>
          </cell>
          <cell r="C193">
            <v>0</v>
          </cell>
          <cell r="D193">
            <v>-4272</v>
          </cell>
          <cell r="E193">
            <v>0</v>
          </cell>
          <cell r="F193">
            <v>8544</v>
          </cell>
          <cell r="G193">
            <v>0</v>
          </cell>
          <cell r="H193">
            <v>-8544</v>
          </cell>
        </row>
        <row r="194">
          <cell r="A194" t="str">
            <v xml:space="preserve">    AMORTIZATION - FINANCING COSTS</v>
          </cell>
          <cell r="B194">
            <v>54832.800000000003</v>
          </cell>
          <cell r="C194">
            <v>0</v>
          </cell>
          <cell r="D194">
            <v>-54832.800000000003</v>
          </cell>
          <cell r="E194">
            <v>0</v>
          </cell>
          <cell r="F194">
            <v>109665.60000000001</v>
          </cell>
          <cell r="G194">
            <v>0</v>
          </cell>
          <cell r="H194">
            <v>-109665.60000000001</v>
          </cell>
        </row>
        <row r="195">
          <cell r="A195" t="str">
            <v xml:space="preserve">        TOTAL AMORTIZATION</v>
          </cell>
          <cell r="B195">
            <v>59104.800000000003</v>
          </cell>
          <cell r="C195">
            <v>0</v>
          </cell>
          <cell r="D195">
            <v>-59104.800000000003</v>
          </cell>
          <cell r="E195">
            <v>0</v>
          </cell>
          <cell r="F195">
            <v>118209.60000000001</v>
          </cell>
          <cell r="G195">
            <v>0</v>
          </cell>
          <cell r="H195">
            <v>-118209.60000000001</v>
          </cell>
        </row>
        <row r="197">
          <cell r="A197" t="str">
            <v xml:space="preserve"> INTEREST EXPENSE</v>
          </cell>
        </row>
        <row r="198">
          <cell r="A198" t="str">
            <v xml:space="preserve">    INTEREST EXPENSE</v>
          </cell>
          <cell r="B198">
            <v>61425.36</v>
          </cell>
          <cell r="C198">
            <v>0</v>
          </cell>
          <cell r="D198">
            <v>-61425.36</v>
          </cell>
          <cell r="E198">
            <v>0</v>
          </cell>
          <cell r="F198">
            <v>138697.51999999999</v>
          </cell>
          <cell r="G198">
            <v>0</v>
          </cell>
          <cell r="H198">
            <v>-138697.51999999999</v>
          </cell>
        </row>
        <row r="199">
          <cell r="A199" t="str">
            <v xml:space="preserve">        TOTAL INTEREST EXPENSE</v>
          </cell>
          <cell r="B199">
            <v>61425.36</v>
          </cell>
          <cell r="C199">
            <v>0</v>
          </cell>
          <cell r="D199">
            <v>-61425.36</v>
          </cell>
          <cell r="E199">
            <v>0</v>
          </cell>
          <cell r="F199">
            <v>138697.51999999999</v>
          </cell>
          <cell r="G199">
            <v>0</v>
          </cell>
          <cell r="H199">
            <v>-138697.51999999999</v>
          </cell>
        </row>
        <row r="201">
          <cell r="A201" t="str">
            <v xml:space="preserve"> INTEREST/ DIVIDEND INCOME</v>
          </cell>
        </row>
        <row r="202">
          <cell r="A202" t="str">
            <v xml:space="preserve">    INTEREST INCOME</v>
          </cell>
          <cell r="B202">
            <v>628.83000000000004</v>
          </cell>
          <cell r="C202">
            <v>0</v>
          </cell>
          <cell r="D202">
            <v>628.83000000000004</v>
          </cell>
          <cell r="E202">
            <v>0</v>
          </cell>
          <cell r="F202">
            <v>1279.92</v>
          </cell>
          <cell r="G202">
            <v>0</v>
          </cell>
          <cell r="H202">
            <v>1279.92</v>
          </cell>
        </row>
        <row r="203">
          <cell r="A203" t="str">
            <v xml:space="preserve">        TOTAL INTEREST/DIVIDEND INCOME</v>
          </cell>
          <cell r="B203">
            <v>628.83000000000004</v>
          </cell>
          <cell r="C203">
            <v>0</v>
          </cell>
          <cell r="D203">
            <v>628.83000000000004</v>
          </cell>
          <cell r="E203">
            <v>0</v>
          </cell>
          <cell r="F203">
            <v>1279.92</v>
          </cell>
          <cell r="G203">
            <v>0</v>
          </cell>
          <cell r="H203">
            <v>1279.92</v>
          </cell>
        </row>
        <row r="205">
          <cell r="A205" t="str">
            <v xml:space="preserve"> ASSET MANAGEMENT FEES</v>
          </cell>
        </row>
        <row r="206">
          <cell r="A206" t="str">
            <v xml:space="preserve">    ASSET MANAGEMENT FEES</v>
          </cell>
          <cell r="B206">
            <v>18744</v>
          </cell>
          <cell r="C206">
            <v>0</v>
          </cell>
          <cell r="D206">
            <v>-18744</v>
          </cell>
          <cell r="E206">
            <v>0</v>
          </cell>
          <cell r="F206">
            <v>37488</v>
          </cell>
          <cell r="G206">
            <v>0</v>
          </cell>
          <cell r="H206">
            <v>-37488</v>
          </cell>
        </row>
        <row r="207">
          <cell r="A207" t="str">
            <v xml:space="preserve">        TOTAL INVEST/ASSET MGMT FEES</v>
          </cell>
          <cell r="B207">
            <v>18744</v>
          </cell>
          <cell r="C207">
            <v>0</v>
          </cell>
          <cell r="D207">
            <v>-18744</v>
          </cell>
          <cell r="E207">
            <v>0</v>
          </cell>
          <cell r="F207">
            <v>37488</v>
          </cell>
          <cell r="G207">
            <v>0</v>
          </cell>
          <cell r="H207">
            <v>-37488</v>
          </cell>
        </row>
      </sheetData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Portfolio"/>
      <sheetName val="Rates"/>
      <sheetName val="Bloom"/>
      <sheetName val="Trades"/>
      <sheetName val="Base"/>
      <sheetName val="Statistics"/>
      <sheetName val="CashFlow"/>
      <sheetName val="Agencies"/>
      <sheetName val="Scenario"/>
      <sheetName val="Breakevens"/>
      <sheetName val="Model"/>
      <sheetName val="Sources &amp; Uses"/>
      <sheetName val="Model2"/>
      <sheetName val="Binomial -- Main"/>
      <sheetName val="Multinomial"/>
      <sheetName val="Returns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RCN-Building"/>
      <sheetName val="Yardi budget comp"/>
      <sheetName val="Summary 9.30.16"/>
      <sheetName val="Summary 6.30.16"/>
      <sheetName val="Summary 3.31.16"/>
      <sheetName val="Summary 12.31.15"/>
      <sheetName val="Summary 9.30.15"/>
      <sheetName val="Summary 6.30.15"/>
      <sheetName val="Summary 3.31.15"/>
      <sheetName val="MEzz A Break out"/>
      <sheetName val="Breakout - Assetmgmt"/>
      <sheetName val="FX rate 6.30.16"/>
      <sheetName val="Sheet3"/>
      <sheetName val="N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4">
          <cell r="I34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4">
          <cell r="I3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Pie Charts"/>
      <sheetName val="Stacked Mortgage Chart"/>
      <sheetName val="data for stacked mortg chart"/>
      <sheetName val="Financial Stmts"/>
      <sheetName val="Cash Flow Stmt"/>
      <sheetName val="Cash Flow Worksheet"/>
      <sheetName val="...........assets"/>
      <sheetName val="CASH LEAD  1010"/>
      <sheetName val="Sheet1"/>
      <sheetName val="RSTR CASH  -CSFB  1075 "/>
      <sheetName val="MARKETABLE SECUR"/>
      <sheetName val="MTGE REC -INT INC-INT REC  1205"/>
      <sheetName val="DUE-FROM OTH-RECEI OTH-PAY 1360"/>
      <sheetName val="ANALYSIS OF THE ECAP CASH "/>
      <sheetName val="INVE IN PPS   1875"/>
      <sheetName val="INVEST IN MTGE LNS 1900"/>
      <sheetName val="LOAN REC ASP KNOLLS"/>
      <sheetName val="PATH FOR LOAN REC..."/>
      <sheetName val="TOTAL AMORTIZ --ORIG &amp; ORGAN"/>
      <sheetName val="LOAN ORIGINATION FEES"/>
      <sheetName val="ORGANIZ. COSTS"/>
      <sheetName val="OTHER ASSETS"/>
      <sheetName val=".............liabilities"/>
      <sheetName val="LOAN PAYBLE CITYSPIRE"/>
      <sheetName val="PATH FOR LOAN PAY..."/>
      <sheetName val="ACC PAY - ACCR EXPENS  2110"/>
      <sheetName val="OTHER PAYABLES"/>
      <sheetName val="............income"/>
      <sheetName val="INTEREST INCOME"/>
      <sheetName val="INTER. INCOME SWEEP"/>
      <sheetName val="PROFIT PARTIC. ASPEN KNOLLS"/>
      <sheetName val="PATH FOR PROFIT PART..."/>
      <sheetName val="GAINS ON MARKETABLE SECURITIES"/>
      <sheetName val="............expenses"/>
      <sheetName val="INTEREST EXP TOTAL   5000"/>
      <sheetName val="CSFB INTEREST EXPENSE    5000-1"/>
      <sheetName val="INT EXP TO EREOF LINE  5000-2"/>
      <sheetName val="ASSET MANAGEMENT FEE 97    5270"/>
      <sheetName val="UNINCORP BUSINESS TAX   6905"/>
      <sheetName val="MISCELLANEOUS EXPENSES"/>
      <sheetName val="PROFESSIONAL FEES"/>
      <sheetName val="JE Form"/>
      <sheetName val="J-E YARDI 3Q97"/>
      <sheetName val="J.E. YARDI"/>
      <sheetName val="W.P.INDEX"/>
      <sheetName val="Module1"/>
      <sheetName val="Module2"/>
      <sheetName val="Module3"/>
      <sheetName val="Module4"/>
      <sheetName val="Module6"/>
      <sheetName val="Module7"/>
      <sheetName val="Property M-1"/>
      <sheetName val="Loan Payable Facility"/>
      <sheetName val="Input"/>
      <sheetName val="line #s"/>
      <sheetName val="Master"/>
      <sheetName val="Charts"/>
      <sheetName val="TABLE"/>
      <sheetName val="Query"/>
      <sheetName val="Date Input"/>
      <sheetName val="Model"/>
      <sheetName val="Allowance"/>
      <sheetName val="TCTTOC"/>
      <sheetName val="Mall Mgmt-detail adj"/>
      <sheetName val="BaseData"/>
      <sheetName val="ORGANIZ_ COSTS"/>
      <sheetName val="CLOS STAT"/>
      <sheetName val="WST"/>
      <sheetName val="Outstanding Checklist"/>
      <sheetName val="Amortization Schedule"/>
      <sheetName val="1A"/>
      <sheetName val="Inc Stmt Data"/>
      <sheetName val="N-Clean-Vac - 4831"/>
      <sheetName val="Base Data"/>
      <sheetName val="7.03_11.03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ACCH EC Report"/>
      <sheetName val="GMAC Report"/>
      <sheetName val="YTD Exposure Report"/>
      <sheetName val="YTD EC Position Report"/>
      <sheetName val="YTD EC BS Report"/>
      <sheetName val="Monthly EC Report"/>
      <sheetName val="Position Pivot"/>
      <sheetName val="Region Pivot"/>
      <sheetName val="Balance Sheet Pivot"/>
      <sheetName val="Datasheet"/>
      <sheetName val="Factors"/>
      <sheetName val="GMACCH Capital Model"/>
      <sheetName val="Removed"/>
      <sheetName val="Loans"/>
      <sheetName val="NPL"/>
      <sheetName val="G2 &amp; G3 Breakout"/>
      <sheetName val="Min-Int"/>
      <sheetName val="Eliminations"/>
      <sheetName val="1204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T2" t="str">
            <v>BU#</v>
          </cell>
        </row>
        <row r="5">
          <cell r="E5" t="str">
            <v>Non-CMBS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</row>
        <row r="6">
          <cell r="E6" t="str">
            <v>AAA</v>
          </cell>
          <cell r="F6" t="str">
            <v>Aaa</v>
          </cell>
          <cell r="G6">
            <v>8.9999999999999998E-4</v>
          </cell>
          <cell r="H6">
            <v>1.2999999999999999E-3</v>
          </cell>
          <cell r="I6">
            <v>1.8E-3</v>
          </cell>
          <cell r="J6">
            <v>2.3E-3</v>
          </cell>
          <cell r="K6">
            <v>2.7000000000000001E-3</v>
          </cell>
          <cell r="L6">
            <v>3.3E-3</v>
          </cell>
          <cell r="M6">
            <v>3.5000000000000001E-3</v>
          </cell>
          <cell r="N6">
            <v>4.1999999999999997E-3</v>
          </cell>
          <cell r="O6">
            <v>5.1999999999999998E-3</v>
          </cell>
          <cell r="P6">
            <v>7.7999999999999996E-3</v>
          </cell>
        </row>
        <row r="7">
          <cell r="E7" t="str">
            <v>AA</v>
          </cell>
          <cell r="F7" t="str">
            <v>Aa</v>
          </cell>
          <cell r="G7">
            <v>1.2999999999999999E-3</v>
          </cell>
          <cell r="H7">
            <v>1.9E-3</v>
          </cell>
          <cell r="I7">
            <v>2.8999999999999998E-3</v>
          </cell>
          <cell r="J7">
            <v>3.8999999999999998E-3</v>
          </cell>
          <cell r="K7">
            <v>5.1000000000000004E-3</v>
          </cell>
          <cell r="L7">
            <v>6.4999999999999997E-3</v>
          </cell>
          <cell r="M7">
            <v>8.6E-3</v>
          </cell>
          <cell r="N7">
            <v>1.2699999999999999E-2</v>
          </cell>
          <cell r="O7">
            <v>1.8200000000000001E-2</v>
          </cell>
          <cell r="P7">
            <v>2.5899999999999999E-2</v>
          </cell>
        </row>
        <row r="8">
          <cell r="E8" t="str">
            <v>A</v>
          </cell>
          <cell r="F8" t="str">
            <v>A</v>
          </cell>
          <cell r="G8">
            <v>1.8E-3</v>
          </cell>
          <cell r="H8">
            <v>3.2000000000000002E-3</v>
          </cell>
          <cell r="I8">
            <v>5.0000000000000001E-3</v>
          </cell>
          <cell r="J8">
            <v>7.0000000000000001E-3</v>
          </cell>
          <cell r="K8">
            <v>1.11E-2</v>
          </cell>
          <cell r="L8">
            <v>1.6199999999999999E-2</v>
          </cell>
          <cell r="M8">
            <v>2.0799999999999999E-2</v>
          </cell>
          <cell r="N8">
            <v>2.8899999999999999E-2</v>
          </cell>
          <cell r="O8">
            <v>3.9699999999999999E-2</v>
          </cell>
          <cell r="P8">
            <v>5.04E-2</v>
          </cell>
        </row>
        <row r="9">
          <cell r="E9" t="str">
            <v>BBB</v>
          </cell>
          <cell r="F9" t="str">
            <v>Baa</v>
          </cell>
          <cell r="G9">
            <v>4.4000000000000003E-3</v>
          </cell>
          <cell r="H9">
            <v>7.6E-3</v>
          </cell>
          <cell r="I9">
            <v>1.26E-2</v>
          </cell>
          <cell r="J9">
            <v>2.4899999999999999E-2</v>
          </cell>
          <cell r="K9">
            <v>3.6700000000000003E-2</v>
          </cell>
          <cell r="L9">
            <v>4.5199999999999997E-2</v>
          </cell>
          <cell r="M9">
            <v>6.3299999999999995E-2</v>
          </cell>
          <cell r="N9">
            <v>7.9600000000000004E-2</v>
          </cell>
          <cell r="O9">
            <v>9.2799999999999994E-2</v>
          </cell>
          <cell r="P9">
            <v>0.1067</v>
          </cell>
        </row>
        <row r="10">
          <cell r="E10" t="str">
            <v>BB</v>
          </cell>
          <cell r="F10" t="str">
            <v>Ba</v>
          </cell>
          <cell r="G10">
            <v>2.4500000000000001E-2</v>
          </cell>
          <cell r="H10">
            <v>4.4900000000000002E-2</v>
          </cell>
          <cell r="I10">
            <v>7.2400000000000006E-2</v>
          </cell>
          <cell r="J10">
            <v>0.10730000000000001</v>
          </cell>
          <cell r="K10">
            <v>0.13919999999999999</v>
          </cell>
          <cell r="L10">
            <v>0.1623</v>
          </cell>
          <cell r="M10">
            <v>0.1709</v>
          </cell>
          <cell r="N10">
            <v>0.17560000000000001</v>
          </cell>
          <cell r="O10">
            <v>0.18990000000000001</v>
          </cell>
          <cell r="P10">
            <v>0.20080000000000001</v>
          </cell>
        </row>
        <row r="11">
          <cell r="E11" t="str">
            <v>B</v>
          </cell>
          <cell r="F11" t="str">
            <v>B</v>
          </cell>
          <cell r="G11">
            <v>6.7199999999999996E-2</v>
          </cell>
          <cell r="H11">
            <v>0.12470000000000001</v>
          </cell>
          <cell r="I11">
            <v>0.17</v>
          </cell>
          <cell r="J11">
            <v>0.19919999999999999</v>
          </cell>
          <cell r="K11">
            <v>0.22020000000000001</v>
          </cell>
          <cell r="L11">
            <v>0.2341</v>
          </cell>
          <cell r="M11">
            <v>0.24590000000000001</v>
          </cell>
          <cell r="N11">
            <v>0.25629999999999997</v>
          </cell>
          <cell r="O11">
            <v>0.26619999999999999</v>
          </cell>
          <cell r="P11">
            <v>0.27539999999999998</v>
          </cell>
        </row>
        <row r="12">
          <cell r="E12" t="str">
            <v>CCC</v>
          </cell>
          <cell r="F12" t="str">
            <v>Caa</v>
          </cell>
          <cell r="G12">
            <v>0.18140000000000001</v>
          </cell>
          <cell r="H12">
            <v>0.28239999999999998</v>
          </cell>
          <cell r="I12">
            <v>0.32019999999999998</v>
          </cell>
          <cell r="J12">
            <v>0.34320000000000001</v>
          </cell>
          <cell r="K12">
            <v>0.35970000000000002</v>
          </cell>
          <cell r="L12">
            <v>0.37359999999999999</v>
          </cell>
          <cell r="M12">
            <v>0.38569999999999999</v>
          </cell>
          <cell r="N12">
            <v>0.3967</v>
          </cell>
          <cell r="O12">
            <v>0.40629999999999999</v>
          </cell>
          <cell r="P12">
            <v>0.41510000000000002</v>
          </cell>
        </row>
        <row r="13">
          <cell r="E13" t="str">
            <v>NR</v>
          </cell>
          <cell r="F13" t="str">
            <v>NR</v>
          </cell>
          <cell r="G13">
            <v>0.18140000000000001</v>
          </cell>
          <cell r="H13">
            <v>0.28239999999999998</v>
          </cell>
          <cell r="I13">
            <v>0.32019999999999998</v>
          </cell>
          <cell r="J13">
            <v>0.34320000000000001</v>
          </cell>
          <cell r="K13">
            <v>0.35970000000000002</v>
          </cell>
          <cell r="L13">
            <v>0.37359999999999999</v>
          </cell>
          <cell r="M13">
            <v>0.38569999999999999</v>
          </cell>
          <cell r="N13">
            <v>0.3967</v>
          </cell>
          <cell r="O13">
            <v>0.40629999999999999</v>
          </cell>
          <cell r="P13">
            <v>0.41510000000000002</v>
          </cell>
        </row>
        <row r="30">
          <cell r="K30" t="str">
            <v>Ratings</v>
          </cell>
        </row>
        <row r="31">
          <cell r="K31" t="str">
            <v>AAA</v>
          </cell>
          <cell r="L31" t="str">
            <v>AAA</v>
          </cell>
        </row>
        <row r="32">
          <cell r="K32" t="str">
            <v>AA+</v>
          </cell>
          <cell r="L32" t="str">
            <v>AA</v>
          </cell>
        </row>
        <row r="33">
          <cell r="K33" t="str">
            <v>AA</v>
          </cell>
          <cell r="L33" t="str">
            <v>AA</v>
          </cell>
        </row>
        <row r="34">
          <cell r="K34" t="str">
            <v>AA-</v>
          </cell>
          <cell r="L34" t="str">
            <v>AA</v>
          </cell>
        </row>
        <row r="35">
          <cell r="K35" t="str">
            <v>A+</v>
          </cell>
          <cell r="L35" t="str">
            <v>A</v>
          </cell>
        </row>
        <row r="36">
          <cell r="K36" t="str">
            <v>A</v>
          </cell>
          <cell r="L36" t="str">
            <v>A</v>
          </cell>
        </row>
        <row r="37">
          <cell r="K37" t="str">
            <v>A-</v>
          </cell>
          <cell r="L37" t="str">
            <v>A</v>
          </cell>
        </row>
        <row r="38">
          <cell r="K38" t="str">
            <v>BBB+</v>
          </cell>
          <cell r="L38" t="str">
            <v>BBB</v>
          </cell>
        </row>
        <row r="39">
          <cell r="K39" t="str">
            <v>BBB</v>
          </cell>
          <cell r="L39" t="str">
            <v>BBB</v>
          </cell>
        </row>
        <row r="40">
          <cell r="K40" t="str">
            <v>BBB-</v>
          </cell>
          <cell r="L40" t="str">
            <v>BBB</v>
          </cell>
        </row>
        <row r="41">
          <cell r="K41" t="str">
            <v>BB+</v>
          </cell>
          <cell r="L41" t="str">
            <v>BB</v>
          </cell>
        </row>
        <row r="42">
          <cell r="K42" t="str">
            <v>BB</v>
          </cell>
          <cell r="L42" t="str">
            <v>BB</v>
          </cell>
        </row>
        <row r="43">
          <cell r="K43" t="str">
            <v>BB-</v>
          </cell>
          <cell r="L43" t="str">
            <v>BB</v>
          </cell>
        </row>
        <row r="44">
          <cell r="K44" t="str">
            <v>B+</v>
          </cell>
          <cell r="L44" t="str">
            <v>B</v>
          </cell>
        </row>
        <row r="45">
          <cell r="K45" t="str">
            <v>B</v>
          </cell>
          <cell r="L45" t="str">
            <v>B</v>
          </cell>
        </row>
        <row r="46">
          <cell r="K46" t="str">
            <v>B-</v>
          </cell>
          <cell r="L46" t="str">
            <v>B</v>
          </cell>
        </row>
        <row r="47">
          <cell r="K47" t="str">
            <v>CCC+</v>
          </cell>
          <cell r="L47" t="str">
            <v>CCC</v>
          </cell>
        </row>
        <row r="48">
          <cell r="G48" t="str">
            <v>CON</v>
          </cell>
          <cell r="H48" t="str">
            <v>10 Construction Loans</v>
          </cell>
          <cell r="K48" t="str">
            <v>CCC</v>
          </cell>
          <cell r="L48" t="str">
            <v>CCC</v>
          </cell>
        </row>
        <row r="49">
          <cell r="G49" t="str">
            <v>EQ-EUR</v>
          </cell>
          <cell r="H49" t="str">
            <v>15 Equity Investments - EUR</v>
          </cell>
          <cell r="K49" t="str">
            <v>CCC-</v>
          </cell>
          <cell r="L49" t="str">
            <v>CCC</v>
          </cell>
        </row>
        <row r="50">
          <cell r="G50" t="str">
            <v>EQ-US</v>
          </cell>
          <cell r="H50" t="str">
            <v>15 Equity Investments - US</v>
          </cell>
          <cell r="K50" t="str">
            <v>NR</v>
          </cell>
          <cell r="L50" t="str">
            <v>NR</v>
          </cell>
        </row>
        <row r="51">
          <cell r="G51" t="str">
            <v>FHLMC</v>
          </cell>
          <cell r="H51" t="str">
            <v>Whole Loans</v>
          </cell>
        </row>
        <row r="52">
          <cell r="G52" t="str">
            <v>FNMA</v>
          </cell>
          <cell r="H52" t="str">
            <v>Whole Loans</v>
          </cell>
        </row>
        <row r="53">
          <cell r="G53" t="str">
            <v>FRC</v>
          </cell>
          <cell r="H53" t="str">
            <v>Whole Loans</v>
          </cell>
        </row>
        <row r="54">
          <cell r="G54" t="str">
            <v>GNMA</v>
          </cell>
          <cell r="H54" t="str">
            <v>Whole Loans</v>
          </cell>
        </row>
        <row r="55">
          <cell r="G55" t="str">
            <v>GTY</v>
          </cell>
        </row>
        <row r="56">
          <cell r="G56" t="str">
            <v>HIDFWD</v>
          </cell>
          <cell r="H56" t="str">
            <v>Whole Loans</v>
          </cell>
        </row>
        <row r="57">
          <cell r="G57" t="str">
            <v>MTG</v>
          </cell>
          <cell r="H57" t="str">
            <v>Whole Loans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Companies"/>
      <sheetName val="Management Companies"/>
      <sheetName val="Book1"/>
      <sheetName val="Contacts"/>
      <sheetName val="PCAP Data"/>
      <sheetName val="Tables"/>
      <sheetName val="Temp"/>
      <sheetName val="Total"/>
      <sheetName val="04"/>
      <sheetName val="09"/>
      <sheetName val="10"/>
      <sheetName val="11"/>
      <sheetName val="DIV Y"/>
      <sheetName val="FTS Universe Inputs"/>
      <sheetName val="Europe"/>
      <sheetName val="US"/>
      <sheetName val="Sheet3"/>
      <sheetName val="Lists"/>
      <sheetName val="Series Description"/>
      <sheetName val="Economic Series Chart"/>
      <sheetName val="Series Values"/>
      <sheetName val="Sheet1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tock Price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Competitors"/>
      <sheetName val="Model"/>
      <sheetName val="Assumptions"/>
      <sheetName val="Transaction Summary"/>
      <sheetName val="Sensitivity"/>
      <sheetName val="WPA_Assum"/>
      <sheetName val="TradeName"/>
      <sheetName val="RoyaltyAssets"/>
      <sheetName val="Inputs-Tables"/>
      <sheetName val="Summary"/>
      <sheetName val="Transaction-Assum."/>
      <sheetName val="Prices"/>
      <sheetName val="应收帐款 AR "/>
      <sheetName val="1st Q 2002"/>
      <sheetName val="2001"/>
      <sheetName val="2000"/>
      <sheetName val="1999"/>
      <sheetName val="Page A-7 "/>
      <sheetName val="S-7"/>
      <sheetName val="C"/>
      <sheetName val="Actual month $"/>
      <sheetName val="fme idex"/>
      <sheetName val="fma idex"/>
      <sheetName val="fme fm"/>
      <sheetName val="Inpu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eriod Cost"/>
      <sheetName val="Orders to Revenue"/>
      <sheetName val="LISTPRICE"/>
      <sheetName val="Drop Down"/>
      <sheetName val="Transaction Clients"/>
      <sheetName val="INVENTORY"/>
      <sheetName val="225004"/>
      <sheetName val="PPAPOALoad"/>
      <sheetName val="EAT"/>
      <sheetName val="KRA"/>
      <sheetName val="Lookup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apex"/>
      <sheetName val="Comp IS"/>
      <sheetName val="WACC"/>
      <sheetName val="WPL"/>
      <sheetName val="RB AD"/>
      <sheetName val="NTM PE"/>
      <sheetName val="sales vol."/>
      <sheetName val=""/>
      <sheetName val="Pull Sheet"/>
      <sheetName val="Hotel Directory"/>
      <sheetName val="Rel.1Yr"/>
      <sheetName val="Detailed"/>
      <sheetName val="History"/>
      <sheetName val="Returns"/>
      <sheetName val="RCN-Building"/>
      <sheetName val="Development &amp; Underwriting - I"/>
      <sheetName val="Sch G-2  LOC Analysis 2004 (2)"/>
      <sheetName val="TT"/>
      <sheetName val="OutstandingDeposit"/>
      <sheetName val="1310"/>
      <sheetName val="report1"/>
      <sheetName val="GreenSt"/>
      <sheetName val="RealtyStock"/>
      <sheetName val="cash flow"/>
      <sheetName val="Deal Inputs (In)"/>
      <sheetName val="CompLink"/>
      <sheetName val="Control (In)"/>
      <sheetName val="Workings"/>
      <sheetName val="Combo"/>
      <sheetName val="DCF I (In)"/>
      <sheetName val="Inputs"/>
      <sheetName val="Cover"/>
      <sheetName val="manager"/>
      <sheetName val="ELTA"/>
      <sheetName val="CSCCincSKR"/>
      <sheetName val="Control"/>
      <sheetName val="SOTP"/>
      <sheetName val="Interpool"/>
      <sheetName val="TAL"/>
      <sheetName val="Cronos"/>
      <sheetName val="Group"/>
      <sheetName val="Financials"/>
      <sheetName val="OpCo"/>
      <sheetName val="Synergies"/>
      <sheetName val="LBO inputs"/>
      <sheetName val="DCF"/>
      <sheetName val="Infrastructure model"/>
      <sheetName val="DIV INC"/>
      <sheetName val="LTM"/>
      <sheetName val="CREDIT STATS"/>
      <sheetName val="DropZone"/>
      <sheetName val="Outputs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arameters"/>
      <sheetName val="PROPERTY &amp; IMPROVEMENTS"/>
      <sheetName val="GST BAS"/>
      <sheetName val="INPC"/>
      <sheetName val="Rent Roll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Macro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ﾒｰｶｰOPT"/>
      <sheetName val="月別ﾃﾞｰﾀH42"/>
      <sheetName val="対比ＰＬ"/>
      <sheetName val="台数"/>
      <sheetName val="Swap Calculator"/>
      <sheetName val="ORGANIZ. COSTS"/>
      <sheetName val="summsht"/>
      <sheetName val="ww-1 capital allocation"/>
      <sheetName val="upb831"/>
      <sheetName val="upb922"/>
      <sheetName val="upb930"/>
      <sheetName val="Overall"/>
      <sheetName val="07-020 Meals and Entertainment"/>
      <sheetName val="Solomom"/>
      <sheetName val="ELC"/>
      <sheetName val="Mgt coy"/>
      <sheetName val="Fin_rpt_consol"/>
      <sheetName val="PEFunds"/>
      <sheetName val="Nocash"/>
      <sheetName val="QED"/>
      <sheetName val="GC Weight (2)"/>
      <sheetName val="Tar_Inputs"/>
      <sheetName val="Calcs"/>
      <sheetName val="Background"/>
      <sheetName val="graphdialog"/>
      <sheetName val="PictureSheet"/>
      <sheetName val="Transinputs"/>
      <sheetName val="UK Gaming"/>
      <sheetName val="SDS"/>
      <sheetName val="Hist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Acquiror"/>
      <sheetName val="Output"/>
      <sheetName val="Munger"/>
      <sheetName val="Calc"/>
      <sheetName val="FoodComps"/>
      <sheetName val="NWC"/>
      <sheetName val="Sales 2003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Deal &amp; Company Information"/>
      <sheetName val="Amortization Table $610K"/>
      <sheetName val="General"/>
      <sheetName val="Index"/>
      <sheetName val="Key Stats"/>
      <sheetName val="Income Statement"/>
      <sheetName val="Balance Sheet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Cost of Services"/>
      <sheetName val="Price of Service"/>
      <sheetName val="27"/>
      <sheetName val="Payroll"/>
      <sheetName val="6+6detail"/>
      <sheetName val="HR"/>
      <sheetName val="statistics"/>
      <sheetName val="Budget Data"/>
      <sheetName val="Actual"/>
      <sheetName val="Rev &amp; PC"/>
      <sheetName val="Non Rev&amp;PC"/>
      <sheetName val="Salary Fcst"/>
      <sheetName val="Accts"/>
      <sheetName val="Categories"/>
      <sheetName val="P&amp;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CAPIQ"/>
      <sheetName val="Inc"/>
      <sheetName val="Quarters"/>
      <sheetName val="oldSEG"/>
      <sheetName val="NESTLE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IPO"/>
      <sheetName val="MLP IPO Yields vs MLP Index"/>
      <sheetName val="consolidated"/>
      <sheetName val="Page A-1"/>
      <sheetName val="MktAss"/>
      <sheetName val="CONSOL"/>
      <sheetName val="Source_Use"/>
      <sheetName val="Other"/>
      <sheetName val="Trend"/>
      <sheetName val="CRITERIA1"/>
      <sheetName val="Swell "/>
      <sheetName val="EVDRE_DATACACHE"/>
      <sheetName val="BlindDate"/>
      <sheetName val="BDBarterUlt"/>
      <sheetName val="5thWheel"/>
      <sheetName val="Randall"/>
      <sheetName val="Metro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Reconciliations"/>
      <sheetName val="AP - stats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AP Factored By CIT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tab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Prior Fund Raising MGD"/>
      <sheetName val="Managed Accounts - Gross Tradin"/>
      <sheetName val="Managed Accounts"/>
      <sheetName val="Notice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Model Assumptions"/>
      <sheetName val="wCodeTable"/>
      <sheetName val="Growth"/>
      <sheetName val="Profit &amp; Loss"/>
      <sheetName val="Monthly Budget 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DB"/>
      <sheetName val="Planning Data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Paul"/>
      <sheetName val="Book1.xls"/>
      <sheetName val="ImportData"/>
      <sheetName val="ROIPRO01"/>
      <sheetName val="Sales"/>
      <sheetName val="Summary SC"/>
      <sheetName val="Expanded P&amp;L"/>
      <sheetName val="44526 Dalkey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SCHEDULE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CB"/>
      <sheetName val="US - FINAL"/>
      <sheetName val="Summ"/>
      <sheetName val="OKS Data"/>
      <sheetName val="sandeep"/>
      <sheetName val="vedant"/>
      <sheetName val="swati"/>
      <sheetName val="nachiket"/>
      <sheetName val="kakde"/>
      <sheetName val="Curr"/>
      <sheetName val="GZ-Sum"/>
      <sheetName val="NA Wood Total I"/>
      <sheetName val="Inventory-FG by Submrkt + RM"/>
      <sheetName val="FX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A430"/>
      <sheetName val="Dongguan"/>
      <sheetName val="Salm2003"/>
      <sheetName val="TEMPLATE"/>
      <sheetName val="LoadCAP"/>
      <sheetName val="YE LOAD"/>
      <sheetName val="Cntmrs-Recruit"/>
      <sheetName val="ARTARG"/>
      <sheetName val="SAL-2000"/>
      <sheetName val="Financing"/>
      <sheetName val="Route_1"/>
      <sheetName val="Total_Program_Mgmt"/>
      <sheetName val="Total_Perf_Impr"/>
      <sheetName val="Renewal_Counts"/>
      <sheetName val="A1 - Income Statement"/>
      <sheetName val="DETAILS 1 (3)"/>
      <sheetName val="Sources &amp; Uses"/>
      <sheetName val=" Cons. Financials - EIG"/>
      <sheetName val="Model Summary"/>
      <sheetName val="IV Remit Testing"/>
      <sheetName val="AR. Documentation Test"/>
      <sheetName val="AR. Credit Memo Review"/>
      <sheetName val="Client Information"/>
      <sheetName val="Departments"/>
      <sheetName val="Crossholdings"/>
      <sheetName val="Ⅱ-6予算"/>
      <sheetName val="Broker Consensus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ubject"/>
      <sheetName val="Quarterly rates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AtlasParameter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IncidentsEAP"/>
      <sheetName val="Cntmrs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Currency"/>
      <sheetName val="Data WIP"/>
      <sheetName val="Pie Chart"/>
      <sheetName val="Line Graph"/>
      <sheetName val="DT Man-hours Chart"/>
      <sheetName val="Base Info"/>
      <sheetName val="propertie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Tax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Macro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SSA Monthly Journal"/>
      <sheetName val="P&amp;L and BS"/>
      <sheetName val="Budget"/>
      <sheetName val="2 YR Reg"/>
      <sheetName val="OFA YTD (Co4)"/>
      <sheetName val="Input Data"/>
      <sheetName val="Data_Input_SAM"/>
      <sheetName val="sqm_8k"/>
      <sheetName val="12k"/>
      <sheetName val="Hidden"/>
      <sheetName val="9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E-1a"/>
      <sheetName val="E-1b"/>
      <sheetName val="documenation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Hyp - Expense"/>
      <sheetName val="Service Delivery"/>
      <sheetName val="FAB별"/>
      <sheetName val="Juros Financ. Siemsa"/>
      <sheetName val="Juros Conta Garantida"/>
      <sheetName val="laroux"/>
      <sheetName val="XXXXXXXXXXXXX"/>
      <sheetName val="XXXXXX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ANNEXURE 5 c"/>
      <sheetName val="21 (i)(B)(b)"/>
      <sheetName val="remittance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DEC-MEMO"/>
      <sheetName val="P&amp;LGROUP"/>
      <sheetName val="Encl I"/>
      <sheetName val="Wo_Cl"/>
      <sheetName val="Interlock"/>
      <sheetName val="F'cast Pr Mth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Copper Range"/>
      <sheetName val="B - Niobec"/>
      <sheetName val="1 - CBJ SUM"/>
      <sheetName val="A - Doyon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14"/>
      <sheetName val="16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Heidelberg"/>
      <sheetName val="NEW ISSUES"/>
      <sheetName val="EURO-TRANS"/>
      <sheetName val="Pro Forma"/>
      <sheetName val="Inv. Breakdown"/>
      <sheetName val="JAN00"/>
      <sheetName val="E_1"/>
      <sheetName val="Tally(L)"/>
      <sheetName val="Run Sheet"/>
      <sheetName val="Single"/>
      <sheetName val="Run_Sheet"/>
      <sheetName val="Deal_&amp;_Company_Information"/>
      <sheetName val="Amortization_Table_$610K"/>
      <sheetName val="Route_11"/>
      <sheetName val="A1_-_Income_Statement"/>
      <sheetName val="TDS Entries Apr to Sept"/>
      <sheetName val="Add to FA"/>
      <sheetName val="Capex &amp; Opex"/>
      <sheetName val="Interconnect"/>
      <sheetName val="Emp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௔按਱ဵ_x0000_"/>
      <sheetName val="Retirals"/>
      <sheetName val="provision for new Salary"/>
      <sheetName val="Dept Score-Assoc-Avg Dept Wise"/>
      <sheetName val="Dept Score-Assoc-Avg Dept W (2)"/>
      <sheetName val="ExistingRangeDetails"/>
      <sheetName val="Encl II"/>
      <sheetName val="Other notes"/>
      <sheetName val="Scope of supply"/>
      <sheetName val="BS Schdl- 1 &amp; 2"/>
      <sheetName val="Enclosure XV (2)"/>
      <sheetName val="Enclosure X contd"/>
      <sheetName val="Clause 20"/>
      <sheetName val="Enclosure VIII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Makro1"/>
      <sheetName val="BS Schdl-3-Fixed Assets"/>
      <sheetName val="April'00"/>
      <sheetName val="Planning Materiality Mar 06"/>
      <sheetName val="l"/>
      <sheetName val="Form No. 3CD"/>
      <sheetName val="CN Detail"/>
      <sheetName val="Initial"/>
      <sheetName val="Precalculation"/>
      <sheetName val="Dep"/>
      <sheetName val="Cabinet details"/>
      <sheetName val="TDS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Sheet2 (3)"/>
      <sheetName val="Sheet2 (2)"/>
      <sheetName val="TDS_Deposi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APPORT"/>
      <sheetName val="Dimeco Financials"/>
      <sheetName val="Essbase Budget (3)"/>
      <sheetName val="Essbase Budget (2)"/>
      <sheetName val="2006"/>
      <sheetName val="2007"/>
      <sheetName val="Recons"/>
      <sheetName val="Site Stats"/>
      <sheetName val="Cash Reg Orders Recd"/>
      <sheetName val="Warehouse"/>
      <sheetName val="Orders Settled"/>
      <sheetName val="StockTake"/>
      <sheetName val="E3 (2)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Tot1298"/>
      <sheetName val="Cum_ies_99"/>
      <sheetName val="Cum_intr_99"/>
      <sheetName val="regrupare_cum_99"/>
      <sheetName val="Inflation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DIV_Y1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Unadjusted_Transactions"/>
      <sheetName val="Period_Cost1"/>
      <sheetName val="Orders_to_Revenue1"/>
      <sheetName val="Drop_Down"/>
      <sheetName val="Transaction_Clients"/>
      <sheetName val="Source_--&gt;"/>
      <sheetName val="2014-2015_BBR"/>
      <sheetName val="2013_BBR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FTS_Universe_Inputs"/>
      <sheetName val="Rel_1Yr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Accounts_Payable_(11)"/>
      <sheetName val="AP_Concentrations"/>
      <sheetName val="FS_-_BS_(2)"/>
      <sheetName val="FS_-_BS_Det_(2)"/>
      <sheetName val="FS-_IS_(2)"/>
      <sheetName val="Ship_Test"/>
      <sheetName val="Delinquent_Accounts_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AP_-_stats"/>
      <sheetName val="INV_-_Costs_Intl_Environmental"/>
      <sheetName val="INV_-_Costs_Climate_Master"/>
      <sheetName val="INV_-_Costs_Climate_Craft"/>
      <sheetName val="AP_Factored_By_CIT_(2)"/>
      <sheetName val="Cash_-_Operating_Fleet"/>
      <sheetName val="Cash_-_Operating_Trustco"/>
      <sheetName val="Cash_Diagram"/>
      <sheetName val="Cash_-Lockbox"/>
      <sheetName val="INV_-_Counts_Roto"/>
      <sheetName val="Flash_Pg-1"/>
      <sheetName val="Expanded_Shipping_Test"/>
      <sheetName val="Conc-Merc_Air_Cargo"/>
      <sheetName val="AP_-_conc"/>
      <sheetName val="_AP_Delinq_"/>
      <sheetName val="Missing_Doc_Rpt"/>
      <sheetName val="AR_Roll_Consol"/>
      <sheetName val="BU_Color_&amp;_Specialties"/>
      <sheetName val="Manuf_Chem_Cleveland"/>
      <sheetName val="Organic_Pigments"/>
      <sheetName val="CM_Test"/>
      <sheetName val="AP_Conc"/>
      <sheetName val="AP_Disb"/>
      <sheetName val="INV_-_Counts_Nashville"/>
      <sheetName val="FS-_IS"/>
      <sheetName val="Accounts_Payable__11_"/>
      <sheetName val="Data_WIP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ORGANIZ. COSTS     1760"/>
      <sheetName val="RR"/>
      <sheetName val="ControlPage"/>
      <sheetName val="CEFOF I Merge Data"/>
      <sheetName val="Assumptions (PP)"/>
      <sheetName val="Cases"/>
      <sheetName val="Tax credit"/>
      <sheetName val="eff rent1"/>
      <sheetName val="Mapping_Accounts_Master"/>
      <sheetName val="RCG Financials 11-30-2000"/>
      <sheetName val="07 Ptnrshp Income"/>
      <sheetName val="08 ptnrship income"/>
      <sheetName val="Alliance Sales"/>
      <sheetName val="Month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增减变动"/>
      <sheetName val="其他应付款科目余额2005.12.31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전사 (2)"/>
      <sheetName val="BA (2)"/>
      <sheetName val="CP (2)"/>
      <sheetName val="SD NA - Revenue - SD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Global Equity Indice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௔按਱ဵ"/>
      <sheetName val="1-11%20MOI.xls"/>
      <sheetName val=". Exceeded number "/>
      <sheetName val="财务费用"/>
      <sheetName val="销售费用"/>
      <sheetName val="管理费用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1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SUM2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PROGRAM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Sheet3 (2)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17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Variables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企业表一"/>
      <sheetName val="M-5A"/>
      <sheetName val="M-5C"/>
      <sheetName val="資本(旧）"/>
      <sheetName val="負債(旧）"/>
      <sheetName val="資本_旧_"/>
      <sheetName val="負債_旧_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STATPARA"/>
      <sheetName val="master"/>
      <sheetName val="F1"/>
      <sheetName val="U411"/>
      <sheetName val="底稿0000"/>
      <sheetName val="员工工资"/>
      <sheetName val="部門別(売上-EBITDA)"/>
      <sheetName val="Forecast Summary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mb"/>
      <sheetName val="tenreimb"/>
      <sheetName val="tenreimb-CASH"/>
      <sheetName val="aaaa"/>
      <sheetName val="aaaaaaa"/>
      <sheetName val="CF summary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Look Up Table"/>
      <sheetName val="FY03 Base Plan"/>
      <sheetName val="CASH REC"/>
      <sheetName val="SUMRY"/>
      <sheetName val="GL Entr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Herramientas para análisis-VBA"/>
      <sheetName val="Demographic"/>
      <sheetName val="Inv Summ"/>
      <sheetName val="Min Rent"/>
      <sheetName val="Props"/>
      <sheetName val="Compensation"/>
      <sheetName val="LL100-IAP-P911"/>
      <sheetName val="Vlookups"/>
      <sheetName val="LBOSHELL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Erlang and Infra"/>
      <sheetName val="GSM"/>
      <sheetName val="Network Summary"/>
      <sheetName val="Data-OLD"/>
      <sheetName val="Delta-T"/>
      <sheetName val="AUM Assumptions"/>
      <sheetName val="Public Comps"/>
      <sheetName val="Txn Comps"/>
      <sheetName val="Control Premium"/>
      <sheetName val="IS"/>
      <sheetName val="Ignor_this_tab"/>
      <sheetName val="RPerú BV"/>
      <sheetName val="清冊"/>
      <sheetName val="Assmpns"/>
      <sheetName val="COMPLEXALL"/>
      <sheetName val="Accounts "/>
      <sheetName val="Summary Options"/>
      <sheetName val="Backlog Burndown Charts"/>
      <sheetName val="Best and Final"/>
      <sheetName val="share price"/>
      <sheetName val="GTI (2)"/>
      <sheetName val="GTI (3)"/>
      <sheetName val="해외주식"/>
      <sheetName val="re (3)"/>
      <sheetName val="환율평균(정리)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Total PM Report"/>
      <sheetName val="PM Call-Preliminary"/>
      <sheetName val="LAND"/>
      <sheetName val="Corporate"/>
      <sheetName val="表九 投入产出分析"/>
      <sheetName val="用户分类分析"/>
      <sheetName val="RPT 11-VOLUME BY BRANDS"/>
      <sheetName val="AGC Inc. Amort"/>
      <sheetName val="TOOLS"/>
      <sheetName val="FY09 Interview Inventory"/>
      <sheetName val="Q2 Salaries"/>
      <sheetName val="ROIC"/>
      <sheetName val="F810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Operating_Statement_Data"/>
      <sheetName val="Matrix-Level_3-Gastonia"/>
      <sheetName val="Avg_IC"/>
      <sheetName val="AMCY_Impact"/>
      <sheetName val="FEB_summary"/>
      <sheetName val="Int_Analysis"/>
      <sheetName val="Plant_KPI_"/>
      <sheetName val="DEFECT_CODES"/>
      <sheetName val="LOCATION_CODES"/>
      <sheetName val="Consolidated_Budget_Worksheet"/>
      <sheetName val="Assy_Exc_Tak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附注汇总__(2)"/>
      <sheetName val="现金合并_(2)"/>
      <sheetName val="固定资产及累计折旧_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Summary_of_Project_&amp;_WIP_Review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German_Co_-_Attrition_study"/>
      <sheetName val="Equity Rollforward 9-30-13"/>
      <sheetName val="Equity Rollforward 12-31-2013"/>
      <sheetName val="Interest Expense"/>
      <sheetName val="Conversion rate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.dll"/>
      <sheetName val="e &amp;Support"/>
      <sheetName val="Ex III"/>
      <sheetName val="SLSCOS"/>
      <sheetName val="P&amp;L INTFS 98"/>
      <sheetName val="SLS-COS"/>
      <sheetName val="Cashflow WS"/>
      <sheetName val="Net Worth"/>
      <sheetName val="K101"/>
      <sheetName val="N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ICFORMAT"/>
      <sheetName val="David Report"/>
      <sheetName val="coas"/>
      <sheetName val="Gill"/>
      <sheetName val="mich"/>
      <sheetName val="QP_COLRt.BR"/>
      <sheetName val="DCF_EP Summary"/>
      <sheetName val="Sales by Vertical May 2011 YTD"/>
      <sheetName val="synthgraph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Transactions"/>
      <sheetName val="Suporte&gt;&gt;"/>
      <sheetName val="Formatação"/>
      <sheetName val="Representação comercial x IRRJ"/>
      <sheetName val="To_Produce_2 data"/>
      <sheetName val="sheet"/>
      <sheetName val="database1"/>
      <sheetName val="Bank_Reconcili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Components"/>
      <sheetName val="Server Bundling %"/>
      <sheetName val="MSPsummary"/>
      <sheetName val="LOR"/>
      <sheetName val="DHS"/>
      <sheetName val="Header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Bilver link"/>
      <sheetName val="Dbase Bilver txt (2006)"/>
      <sheetName val="Lead"/>
      <sheetName val="BSMONTH"/>
      <sheetName val="5 year AOP"/>
      <sheetName val="K-15"/>
      <sheetName val="K16"/>
      <sheetName val="U1-Turnover and COS"/>
      <sheetName val="U2.4"/>
      <sheetName val="U1.1 Analysis"/>
      <sheetName val="U1 Lead"/>
      <sheetName val="T2 Reserves Lead"/>
      <sheetName val="M7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Storage"/>
      <sheetName val="fxrates"/>
      <sheetName val="_Cons__Financials_-_EIG"/>
      <sheetName val="DETAILS_1_(3)"/>
      <sheetName val="Sources_&amp;_Uses"/>
      <sheetName val="Analyst_Coverage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Pie_Chart"/>
      <sheetName val="Line_Graph"/>
      <sheetName val="DT_Man-hours_Chart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Transaction Screening Aggregat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Dropdown"/>
      <sheetName val="Accretion_dilution"/>
      <sheetName val="Revenue Statement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3-2004"/>
      <sheetName val="total yr comparison vs PM"/>
      <sheetName val="Fillform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Comps and Cons"/>
      <sheetName val="Forecast - Acquirer"/>
      <sheetName val="Rental contracts"/>
      <sheetName val="Intercompany agreements"/>
      <sheetName val="Material contracts"/>
      <sheetName val="TMS2000"/>
      <sheetName val="M_Maincomp"/>
      <sheetName val="M-1 Nov"/>
      <sheetName val="B S RM"/>
      <sheetName val="I S RM"/>
      <sheetName val="Misc"/>
      <sheetName val="YTD"/>
      <sheetName val="Age311299TAS"/>
      <sheetName val="TASintDec00"/>
      <sheetName val="P4DDBFTAS"/>
      <sheetName val="FF-6"/>
      <sheetName val="MainComp"/>
      <sheetName val="5.1-销售数量及金额 湖北"/>
      <sheetName val="5.1-销售数量及金额 湖南总"/>
      <sheetName val="3-產品别损益月份别"/>
      <sheetName val="4-部門别损益匯總-月份别"/>
      <sheetName val="5.1-销售数量及金额 湖南"/>
      <sheetName val="5.1-销售数量及金额 江西"/>
      <sheetName val="5.4全公司"/>
      <sheetName val="5.3-销售数量及金额db"/>
      <sheetName val="5.2-销售数量及金额"/>
      <sheetName val="6-銷售成本"/>
      <sheetName val="7-銷售毛利"/>
      <sheetName val="P2-4-產品别损益报告"/>
      <sheetName val="P2-5-部門别损益报告"/>
      <sheetName val="P3-銷售數量及金額報告"/>
      <sheetName val="P3-銷售數量及金額報告 (2)"/>
      <sheetName val="5.3-销售数量及金额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AP Vendors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Co#71"/>
      <sheetName val="Co.#73"/>
      <sheetName val="CO#72"/>
      <sheetName val="G&amp;A_DETAILED"/>
      <sheetName val="b100"/>
      <sheetName val="CEU"/>
      <sheetName val="HBO"/>
      <sheetName val="2005_04"/>
      <sheetName val="P&amp;L_04"/>
      <sheetName val="P&amp;L_FY06"/>
      <sheetName val="CTI"/>
      <sheetName val="GRgmshw"/>
      <sheetName val="P_ F"/>
      <sheetName val="Sub Rev"/>
      <sheetName val="JV Budget"/>
      <sheetName val="Tech"/>
      <sheetName val="EComm"/>
      <sheetName val="Tech-cash"/>
      <sheetName val="Cash Project"/>
      <sheetName val="EBIT Project"/>
      <sheetName val="OH"/>
      <sheetName val="Cash"/>
      <sheetName val="Sum P&amp;L"/>
      <sheetName val="PriceList"/>
      <sheetName val="Addresses"/>
      <sheetName val="Consulting"/>
      <sheetName val="Depr"/>
      <sheetName val="Cash Sum"/>
      <sheetName val="CDP P&amp;L &amp; Cash"/>
      <sheetName val="QA P&amp;L &amp; Cash"/>
      <sheetName val="P&amp;L Sum"/>
      <sheetName val="LOG"/>
      <sheetName val="OH Sum1"/>
      <sheetName val="6050"/>
      <sheetName val="6067"/>
      <sheetName val="6068"/>
      <sheetName val="6085"/>
      <sheetName val="6069"/>
      <sheetName val="6070"/>
      <sheetName val="SR Desktop"/>
      <sheetName val="SR Campus"/>
      <sheetName val="SCH-11"/>
      <sheetName val="mp2"/>
      <sheetName val="REV-SUM"/>
      <sheetName val="REV-CAT"/>
      <sheetName val="HC - 121097"/>
      <sheetName val="REV-CUST"/>
      <sheetName val="1A&amp;B - Operating Income"/>
      <sheetName val="Divisional Allocations"/>
      <sheetName val="COGS"/>
      <sheetName val="Prem"/>
      <sheetName val="$19.95"/>
      <sheetName val="$29.95"/>
      <sheetName val="P&amp;L Totals"/>
      <sheetName val="BLANK"/>
      <sheetName val="$9.95"/>
      <sheetName val="$12.95"/>
      <sheetName val="$14.95"/>
      <sheetName val="Title Dates"/>
      <sheetName val="Timing Model"/>
      <sheetName val="Programmer Info"/>
      <sheetName val="inc rec - 96 Bud"/>
      <sheetName val="Global"/>
      <sheetName val="E.3  Corte de Facturación"/>
      <sheetName val="Argentina Devalued"/>
      <sheetName val="Venezuela Devalued"/>
      <sheetName val="K.1 Movimiento Activo Fijo"/>
      <sheetName val="ic"/>
      <sheetName val="Billed"/>
      <sheetName val="Jan08"/>
      <sheetName val="Gen Assumptions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2"/>
      <sheetName val="3"/>
      <sheetName val="投資書き方(例)"/>
      <sheetName val="社員リスト"/>
      <sheetName val="現法から日本依頼先"/>
      <sheetName val="商品(ミスミ）"/>
      <sheetName val="Assump"/>
      <sheetName val="Ann XV"/>
      <sheetName val="Fixed Assets-Last year"/>
      <sheetName val="confirmation"/>
      <sheetName val="ｾｸﾞﾒﾝﾄ6-3-2_データ"/>
      <sheetName val="98FORECAST_(1)"/>
      <sheetName val="title"/>
      <sheetName val="M-V_Recon"/>
      <sheetName val="merger"/>
      <sheetName val="Overview - Sales"/>
      <sheetName val="Additions upto 31-3-08"/>
      <sheetName val="Data (2)"/>
      <sheetName val="G2.5 Advance to vendors"/>
      <sheetName val="BS COA"/>
      <sheetName val="Balance Sheet_Q2 02"/>
      <sheetName val="Inc BS"/>
      <sheetName val="Margin Analysis(working)"/>
      <sheetName val="Customers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300 (2)"/>
      <sheetName val="B300-1 (2)"/>
      <sheetName val="B301 (2)"/>
      <sheetName val="Data Source"/>
      <sheetName val="ADVANCE-STAFF"/>
      <sheetName val="单价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LCI LP LIST (2)"/>
      <sheetName val="MXI LP LIST (2)"/>
      <sheetName val="P2  PP-05.04.2003"/>
      <sheetName val="PT차이"/>
      <sheetName val="SPOT"/>
      <sheetName val="P-WD"/>
      <sheetName val="제안서(견본)"/>
      <sheetName val="조립 CT"/>
      <sheetName val="format"/>
      <sheetName val="RESPONS (3)"/>
      <sheetName val="RESPONS (2)"/>
      <sheetName val="PARTS QC"/>
      <sheetName val="금문산업HOOD MOLDG현황"/>
      <sheetName val="안전조치내역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FR-ASSY-3DR"/>
      <sheetName val="BOM"/>
      <sheetName val="제안현황"/>
      <sheetName val="Ⅲ"/>
      <sheetName val="Ⅶ"/>
      <sheetName val="개발비집계"/>
      <sheetName val="CR구상안체계표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SCRAP"/>
      <sheetName val="87650-3K040"/>
      <sheetName val="체카"/>
      <sheetName val="호원tu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재고-제품과재공"/>
      <sheetName val="손익제시"/>
      <sheetName val="대차제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전기매입채무"/>
      <sheetName val="당기외상매입금"/>
      <sheetName val="Fluctuation"/>
      <sheetName val="판관비 (2)"/>
      <sheetName val="재공품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인  원"/>
      <sheetName val="월,누계임금액"/>
      <sheetName val="6月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5320"/>
      <sheetName val="세액계산mt"/>
      <sheetName val="이연법인세_mt"/>
      <sheetName val="총무구매팀"/>
      <sheetName val="주식내역"/>
      <sheetName val="매출과매입과정Cycle"/>
      <sheetName val="개발비"/>
      <sheetName val="공장별세부"/>
      <sheetName val="2000추계"/>
      <sheetName val="계속"/>
      <sheetName val="자금"/>
      <sheetName val="PL(1)"/>
      <sheetName val="변제plan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sign"/>
      <sheetName val="[Command not available][Command"/>
      <sheetName val="을 눌러 HTML 원본에 변경사"/>
      <sheetName val="외상매출금명세서"/>
      <sheetName val="판관비 "/>
      <sheetName val="기획팀"/>
      <sheetName val="제조경비"/>
      <sheetName val="손익계산서"/>
      <sheetName val="부가세대사 (2)"/>
      <sheetName val="통화스왑"/>
      <sheetName val="POSITION(2000.1)"/>
      <sheetName val="C:=C:\Documents and Settings\da"/>
      <sheetName val="11월 18일"/>
      <sheetName val="8420"/>
      <sheetName val="개발계획(갑지)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7월 시재표"/>
      <sheetName val="분석검토PL"/>
      <sheetName val="분석검토BS"/>
      <sheetName val="표지"/>
      <sheetName val="설계설명서"/>
      <sheetName val="일위대가목록표 (3)"/>
      <sheetName val="일위대가목록표 (2)"/>
      <sheetName val="일위대가목록표"/>
      <sheetName val="총괄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미성형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RP-IS"/>
      <sheetName val="18.9"/>
      <sheetName val="16.7"/>
      <sheetName val="판매현황"/>
      <sheetName val="생산"/>
      <sheetName val="납품"/>
      <sheetName val="차종별판매현황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97년추정손익계산서"/>
      <sheetName val="현  금"/>
      <sheetName val="받을어음"/>
      <sheetName val="예금명세서"/>
      <sheetName val="기타유동부채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FAR_new"/>
      <sheetName val="8"/>
      <sheetName val="Exp provn (3)"/>
      <sheetName val="consol (2)"/>
      <sheetName val="consol (3)"/>
      <sheetName val="SL Schedule (2)"/>
      <sheetName val="consol (4)"/>
      <sheetName val="PBC-2 Q1 Balance Sheet"/>
      <sheetName val="Q1 Payroll Exercise Report"/>
      <sheetName val="209010 data (2)"/>
      <sheetName val="Equip - Upper"/>
      <sheetName val="DETAIL PROV DBT CLT"/>
      <sheetName val="IM SIS"/>
      <sheetName val="Journal SPS-0206"/>
      <sheetName val="2Net"/>
      <sheetName val="Payroll Analysis"/>
      <sheetName val="201201"/>
      <sheetName val="Gifts"/>
      <sheetName val="FEBRUARY-2004"/>
      <sheetName val="IN tranit Analysis"/>
      <sheetName val="2069 - OFS GAIN&amp;LOSS ALLOCATION"/>
      <sheetName val="2054 - OFS GAIN&amp;LOSS ALLOCATION"/>
      <sheetName val="1987 - OFS GAIN&amp;LOSS ALLOCATION"/>
      <sheetName val="last allocation JV"/>
      <sheetName val="JVs - 126410"/>
      <sheetName val="latest JV upload"/>
      <sheetName val="ok JVs - latest"/>
      <sheetName val="ok MSK ALLOCATION JV"/>
      <sheetName val="ok JVs - 2812019"/>
      <sheetName val="ok JV - SRD 64399401"/>
      <sheetName val="ok WG COST RJV"/>
      <sheetName val="ok JVs - 2812019 &amp; other"/>
      <sheetName val="ok JV - SRD Ukhta"/>
      <sheetName val="calculo de gas Total"/>
      <sheetName val="Ticket"/>
      <sheetName val="taux"/>
      <sheetName val="IN_tranit_Analysis"/>
      <sheetName val="Equip_-_Upper"/>
      <sheetName val="209010_data_(2)"/>
      <sheetName val="2069_-_OFS_GAIN&amp;LOSS_ALLOCATION"/>
      <sheetName val="2054_-_OFS_GAIN&amp;LOSS_ALLOCATION"/>
      <sheetName val="1987_-_OFS_GAIN&amp;LOSS_ALLOCATION"/>
      <sheetName val="last_allocation_JV"/>
      <sheetName val="JVs_-_126410"/>
      <sheetName val="latest_JV_upload"/>
      <sheetName val="ok_JVs_-_latest"/>
      <sheetName val="ok_MSK_ALLOCATION_JV"/>
      <sheetName val="ok_JVs_-_2812019"/>
      <sheetName val="ok_JV_-_SRD_64399401"/>
      <sheetName val="ok_WG_COST_RJV"/>
      <sheetName val="ok_JVs_-_2812019_&amp;_other"/>
      <sheetName val="ok_JV_-_SRD_Ukhta"/>
      <sheetName val="DETAIL_PROV_DBT_CLT"/>
      <sheetName val="IM_SIS"/>
      <sheetName val="Journal_SPS-0206"/>
      <sheetName val="Payroll_Analysis"/>
      <sheetName val="Forecast GOP by segment"/>
      <sheetName val="17(2)"/>
      <sheetName val="PI Visit Log"/>
      <sheetName val="Patient Tracking"/>
      <sheetName val="0Directions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RAINSHT"/>
      <sheetName val="IncStmt"/>
      <sheetName val="Liab Eq"/>
      <sheetName val="BID Assumptions"/>
      <sheetName val="D&amp;P Rev"/>
      <sheetName val="TB apr-01"/>
      <sheetName val="Associate Rating - INPUT"/>
      <sheetName val="AR (2)"/>
      <sheetName val="all activity company 70"/>
      <sheetName val="01-010 Trial Balance"/>
      <sheetName val="RNVIMLINK"/>
      <sheetName val="lab paced"/>
      <sheetName val=" IBPL0001"/>
      <sheetName val="P&amp;L by Mth"/>
      <sheetName val="Detail①"/>
      <sheetName val="SUM RV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p-4 (2)"/>
      <sheetName val="Bank Sort (2)"/>
      <sheetName val="Bank Sort"/>
      <sheetName val="Flat Cost"/>
      <sheetName val="ICICI JSB "/>
      <sheetName val="Int234"/>
      <sheetName val="Cost of Flat"/>
      <sheetName val="Dependencies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BS Rec Control Sheet"/>
      <sheetName val="Clause 21-1 (2)"/>
      <sheetName val="HYDERABAD J907"/>
      <sheetName val="Comp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Unmatched"/>
      <sheetName val="Matched"/>
      <sheetName val="Links"/>
      <sheetName val="P&amp;L February"/>
      <sheetName val="P&amp;L Feb 2001 cumulative"/>
      <sheetName val="#2212000"/>
      <sheetName val="Definition"/>
      <sheetName val="Total HC"/>
      <sheetName val="China"/>
      <sheetName val="271101"/>
      <sheetName val="281101"/>
      <sheetName val="217302"/>
      <sheetName val="Jun-01"/>
      <sheetName val="HKG-MTRC#131594"/>
      <sheetName val="RR330d "/>
      <sheetName val="Transaction Type"/>
      <sheetName val="12-100 Thrift"/>
      <sheetName val="Andy"/>
      <sheetName val="Sum2000"/>
      <sheetName val="A3_100"/>
      <sheetName val="POWER ASSUMPTIONS"/>
      <sheetName val="Customer"/>
      <sheetName val="MGM11"/>
      <sheetName val="MGM12"/>
      <sheetName val="MGM1"/>
      <sheetName val="MGM4"/>
      <sheetName val="MGM3"/>
      <sheetName val="APR02"/>
      <sheetName val="Feb03"/>
      <sheetName val="95 data"/>
      <sheetName val="1 Eckdaten in LW"/>
      <sheetName val="CON CT (CHINA) INV"/>
      <sheetName val="P &amp; L Account"/>
      <sheetName val="E100"/>
      <sheetName val="A501"/>
      <sheetName val="A511"/>
      <sheetName val="FCAST96"/>
      <sheetName val="Code"/>
      <sheetName val="Basic data"/>
      <sheetName val="PCM"/>
      <sheetName val="option"/>
      <sheetName val="BALANCE SHEET CONSO"/>
      <sheetName val="1. FA Movements"/>
      <sheetName val="N301"/>
      <sheetName val="Deferred tax"/>
      <sheetName val="Staff List"/>
      <sheetName val="AROS"/>
      <sheetName val="Rider"/>
      <sheetName val="K701"/>
      <sheetName val="note(1)"/>
      <sheetName val="CAN DOI - KET QUA"/>
      <sheetName val="WFSCL-OS Inv't"/>
      <sheetName val="WFSCL"/>
      <sheetName val="Consolidation Rates"/>
      <sheetName val="OP-HQ"/>
      <sheetName val="A300_Consol"/>
      <sheetName val="(5)Cap Expend and CF"/>
      <sheetName val="MARGIN"/>
      <sheetName val="INVDAYS"/>
      <sheetName val="Shunde"/>
      <sheetName val="PM-TE_2011"/>
      <sheetName val="ARP-U201"/>
      <sheetName val="ARP_U201"/>
      <sheetName val="L1.2 CCCL"/>
      <sheetName val="Bank confirmation"/>
      <sheetName val="9-1차이내역"/>
      <sheetName val="9_1차이내역"/>
      <sheetName val="T5"/>
      <sheetName val="R3-R5, R9-R10"/>
      <sheetName val="R6-R8"/>
      <sheetName val="R11-R13"/>
      <sheetName val="L3.6"/>
      <sheetName val="L7"/>
      <sheetName val="APM_App"/>
      <sheetName val="TB07"/>
      <sheetName val="A07"/>
      <sheetName val="TB06"/>
      <sheetName val="A06"/>
      <sheetName val="OS1"/>
      <sheetName val="Query"/>
      <sheetName val="Time"/>
      <sheetName val="MAP-OS"/>
      <sheetName val="业务流程 "/>
      <sheetName val="协议清单"/>
      <sheetName val="现金盘点表空表"/>
      <sheetName val="固定资产测算"/>
      <sheetName val="固定产台帐"/>
      <sheetName val="存货主表"/>
      <sheetName val="存货明细"/>
      <sheetName val="应收款项抽凭底稿"/>
      <sheetName val="存货盘点表 (2)"/>
      <sheetName val="合并抵消往来分录"/>
      <sheetName val="06.101"/>
      <sheetName val="工时"/>
      <sheetName val="盘点"/>
      <sheetName val="报表"/>
      <sheetName val="收入明细调整对比"/>
      <sheetName val="预付抽凭"/>
      <sheetName val="固定资产清单"/>
      <sheetName val="营业费用明细新"/>
      <sheetName val="管理费用明细新"/>
      <sheetName val="06-11BS"/>
      <sheetName val="06PL"/>
      <sheetName val="06-11PL"/>
      <sheetName val="数量对比"/>
      <sheetName val="关联方 (3)"/>
      <sheetName val="关联方"/>
      <sheetName val="COGS movement"/>
      <sheetName val="总部现金盘点表"/>
      <sheetName val="短期借款主表"/>
      <sheetName val="长期借款主表"/>
      <sheetName val="长期借款明细表"/>
      <sheetName val="营业外收入"/>
      <sheetName val="AR AC"/>
      <sheetName val="C4401其他业务收入"/>
      <sheetName val="C4403主营业务收入"/>
      <sheetName val="C4404其他业务成本"/>
      <sheetName val="C4405_主营业务成本"/>
      <sheetName val="C4406主营业务税金及附加"/>
      <sheetName val="C4407 _销售费用"/>
      <sheetName val="C4408_管理费用"/>
      <sheetName val=" C4409_财务费用"/>
      <sheetName val="C4412投资收益"/>
      <sheetName val="C4413营业外收入"/>
      <sheetName val="C4414营业外支出"/>
      <sheetName val="C4415所得税"/>
      <sheetName val="C4416以前年度损益调整"/>
      <sheetName val="ZC-2 栋华石油"/>
      <sheetName val="索引目录"/>
      <sheetName val="F6 TO F6.9"/>
      <sheetName val="Region_Total"/>
      <sheetName val="Datenimport"/>
      <sheetName val="SUN-08"/>
      <sheetName val="ARP_U301"/>
      <sheetName val="E221"/>
      <sheetName val="ARP_U401"/>
      <sheetName val="A4_100_03"/>
      <sheetName val="A4-100_02"/>
      <sheetName val="Credit Card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ttings_purnima_Application Data"/>
      <sheetName val="Expansion needed"/>
      <sheetName val="Erlang B"/>
      <sheetName val="ATRUCK"/>
      <sheetName val="??矏????????Ộ믩????_x0005__x000d_Ā_x0009_䑄䵅䅌獮䍩楬湥t??"/>
      <sheetName val="_x0000__x0000_矏_x0000__x0000__x0000__x0000__x0000__x0000__x0000__x0000_Ộ믩_x0000__x0000__x0000__x0000__x0005__x000d_Ā_x0009_䑄䵅䅌獮䍩楬湥t_x0000__x0000_"/>
      <sheetName val="項目定義"/>
      <sheetName val="__矏________Ộ믩_____x0005__x000d_Ā_x0009_䑄䵅䅌獮䍩楬湥t__"/>
      <sheetName val="055"/>
      <sheetName val="200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__矏________Ộ믩_____x0005__x000d_Ā 䑄䵅䅌獮䍩楬湥t__"/>
      <sheetName val="Balancesheet"/>
      <sheetName val="PVR PICTURES  Outstanding (2)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U1.5"/>
      <sheetName val="U1.2"/>
      <sheetName val="U1.4"/>
      <sheetName val="U1.1"/>
      <sheetName val="U1.3"/>
      <sheetName val="slab01"/>
      <sheetName val="Macro2"/>
      <sheetName val="TB - 30th June 2001"/>
      <sheetName val="Jul 02"/>
      <sheetName val="UNIT 4"/>
      <sheetName val="SystemInput"/>
      <sheetName val="会社情報"/>
      <sheetName val="リース料一覧"/>
      <sheetName val="■基準車種一覧"/>
      <sheetName val="工場"/>
      <sheetName val="库存商品余额表.dbf"/>
      <sheetName val="坯布"/>
      <sheetName val="材料"/>
      <sheetName val="外销"/>
      <sheetName val="Economic evaluation - FY98 base"/>
      <sheetName val="科目余额表"/>
      <sheetName val="内部购入存货明细表"/>
      <sheetName val="应收票据明细表"/>
      <sheetName val="月份分析"/>
      <sheetName val="其他货币资金.dbf"/>
      <sheetName val="银行存款.dbf"/>
      <sheetName val="05.08"/>
      <sheetName val="入库分类"/>
      <sheetName val="役"/>
      <sheetName val="FG封面"/>
      <sheetName val="预收帐款"/>
      <sheetName val="01 RM and PM"/>
      <sheetName val="通用设备折旧复核"/>
      <sheetName val="专用设备折旧复核"/>
      <sheetName val="运输设备折旧复核"/>
      <sheetName val="电子设备折旧复核"/>
      <sheetName val="其他设备折旧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-转固"/>
      <sheetName val="楼款99年底"/>
      <sheetName val="其他99年底"/>
      <sheetName val="预收楼款99年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会计科目表"/>
      <sheetName val="清单12.31"/>
      <sheetName val="工时统计"/>
      <sheetName val="E1020"/>
      <sheetName val="其他业务利润new"/>
      <sheetName val="P4管理费用"/>
      <sheetName val="L2银行存款"/>
      <sheetName val="利润及利润分配表"/>
      <sheetName val="应付福利费"/>
      <sheetName val="目錄"/>
      <sheetName val="ROLLUPS"/>
      <sheetName val="PROD"/>
      <sheetName val="PBI"/>
      <sheetName val="Current Mth Var. to Fcst"/>
      <sheetName val="AUSTRIA USD"/>
      <sheetName val="Constants"/>
      <sheetName val="Multi"/>
      <sheetName val="Prg"/>
      <sheetName val="Interco &amp; PVS Loc Cur"/>
      <sheetName val="Budgeted OP by Customer 1997"/>
      <sheetName val="Timed P&amp;L 1998 - Legal Entity"/>
      <sheetName val="9600S5B"/>
      <sheetName val="M-Operations w.o.Quality"/>
      <sheetName val="BS2A"/>
      <sheetName val="Curr Fcst"/>
      <sheetName val="BS-8 Sales Summary"/>
      <sheetName val="SMT Variables"/>
      <sheetName val="ICT Variables"/>
      <sheetName val="Production minutes"/>
      <sheetName val="Based Calculation"/>
      <sheetName val=" Out of Used Dip-Coat Config"/>
      <sheetName val="Prod Min - 2004"/>
      <sheetName val="Bdgt M-Production  Direct EUR"/>
      <sheetName val="Allocation &amp; Settlement"/>
      <sheetName val="Maytol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IHP Detailed QA"/>
      <sheetName val="Profit &amp; Loss (2)"/>
      <sheetName val="M-2 Discounted"/>
      <sheetName val="PE EV charts"/>
      <sheetName val="GM &amp; TA"/>
      <sheetName val="Labor abs-NMR"/>
      <sheetName val="Jones"/>
      <sheetName val="Balance &amp; Summary"/>
      <sheetName val="Op Model"/>
      <sheetName val="Colin Burwood 06-07"/>
      <sheetName val="Mapping"/>
      <sheetName val="Franchisee"/>
      <sheetName val="Exp Alloc"/>
      <sheetName val="Indirect"/>
      <sheetName val="Combined TNS_THS"/>
      <sheetName val="Alloc Table"/>
      <sheetName val="Total detail"/>
      <sheetName val="Mktg"/>
      <sheetName val="Monthly"/>
      <sheetName val="REV SUM"/>
      <sheetName val="Bud_Export"/>
      <sheetName val="MCI Reserve Jan 03"/>
      <sheetName val="Ad Sales"/>
      <sheetName val="TETP"/>
      <sheetName val="USD - All Corporates - CCC"/>
      <sheetName val="USD - All Corporates S P Rating"/>
      <sheetName val="USD - All Corporates - CCC 1M-3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HOne"/>
      <sheetName val="JTwo"/>
      <sheetName val="지급이자와할인료(직매각)"/>
      <sheetName val="전행순위"/>
      <sheetName val="지점장"/>
      <sheetName val="반기_유가증권"/>
      <sheetName val="신전산소항목시산표(5월)"/>
      <sheetName val="임차보증금현황04.6.30"/>
      <sheetName val="YHCODE"/>
      <sheetName val="품의"/>
      <sheetName val="전체실적"/>
      <sheetName val="환율시트"/>
      <sheetName val="환율"/>
      <sheetName val="정의"/>
      <sheetName val="2-1.제품군별계획대비실적(B.A)"/>
      <sheetName val="현금"/>
      <sheetName val="물가지수!"/>
      <sheetName val="사업자등록증"/>
      <sheetName val="本部A2"/>
      <sheetName val="本部A3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미등록주식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이연법인세"/>
      <sheetName val="118.세금과공과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피엘"/>
      <sheetName val="6"/>
      <sheetName val="7"/>
      <sheetName val="비씨카드"/>
      <sheetName val="수익적.자본적지출"/>
      <sheetName val="95하U$가격"/>
      <sheetName val="Summary_OLD"/>
      <sheetName val="Acquisitions_OLD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E6 Cutoff"/>
      <sheetName val="T1 -Equity"/>
      <sheetName val="YTD Sep actual"/>
      <sheetName val="Index YTD Sept actual"/>
      <sheetName val="Budget by country"/>
      <sheetName val="G2"/>
      <sheetName val="INDEPENDENT"/>
      <sheetName val="y Documents\_x0000_C:\Documents a뉠Ѥ S"/>
      <sheetName val="PM &amp; TE"/>
      <sheetName val="IT Depn"/>
      <sheetName val="CRITERIA2"/>
      <sheetName val="SUM_RV"/>
      <sheetName val="Weekly Data"/>
      <sheetName val="Pensions_Health"/>
      <sheetName val="Headcount"/>
      <sheetName val="Turnover"/>
      <sheetName val="Absence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CD-실적"/>
      <sheetName val="___"/>
      <sheetName val="__仛"/>
      <sheetName val="__★"/>
      <sheetName val="2.____"/>
      <sheetName val=".mdb,_.htm,_.html,_.pub);웹 페이지("/>
      <sheetName val="bleĤģ"/>
      <sheetName val="bleĤģ서식을 ĨĥħĦ"/>
      <sheetName val="_x0001_"/>
      <sheetName val="UPH"/>
      <sheetName val="LEASE4"/>
      <sheetName val="NBQA"/>
      <sheetName val="FR HR(A-LEA)"/>
      <sheetName val="FR HR(VINYL)"/>
      <sheetName val="PROTECTOR단가"/>
      <sheetName val="MOTO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䅀㿠_x0001_?_x0001_t_x0016_?䅀㿰"/>
      <sheetName val="_x0001_?_x0001_?_x0003_?_x0001_?Ô_x0001_?,?¦¦_x0002_?p?4"/>
      <sheetName val="Sheet1?ˆŒ?_x0004_? ǅ"/>
      <sheetName val="_x0001_?_x0001_?_x0003_?_x0001_?Ô_x0001_?,?¦¦"/>
      <sheetName val="bleĤģ서식을 ĨĥħĦ?률?"/>
      <sheetName val="환율기준"/>
      <sheetName val="Sheet1_x0000__x0000__x0004__x0000_ ǅ_x0000__x0001__x0000_&lt;BOOK1.XLS]Sh"/>
      <sheetName val="bleĤģ_x0000_서식을 Ĩĥ_x0000_ħĦ_x0000_률_x0000_며_x0000_을 변경īĪ_x0000_용_x0000_ĭĬ"/>
      <sheetName val="̃_x0000_"/>
      <sheetName val="RR 세부"/>
      <sheetName val="dd mmmm yyyy_x0000__x0000__x0000_赶_x0000__x0003__x0016_[$-0409]hh:m"/>
      <sheetName val="수출"/>
      <sheetName val="FB-봉제"/>
      <sheetName val="FC-봉제"/>
      <sheetName val="프로텍터(압출)"/>
      <sheetName val="인서트와이어"/>
      <sheetName val="3.일반사상"/>
      <sheetName val="Sheet1_x0000_ˆŒ_x0004__x0000_ ǅ_x0001__x0000_ˆ&lt;BOOK1.XLS]Sh"/>
      <sheetName val="__"/>
      <sheetName val="OP20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진급관련DATA"/>
      <sheetName val="1.변경범위"/>
      <sheetName val="PC%계산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기초자료"/>
      <sheetName val="dd mmmm yyyy"/>
      <sheetName val="d_m_yy"/>
      <sheetName val="02년결과_VLOOK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수리결과"/>
      <sheetName val="와이어링종합"/>
      <sheetName val="Sheet1??ˆŒ?_x0004_?????? ǅ???????????"/>
      <sheetName val="dd mmmm yyyy_x0000_赶_x0003__x0016_[$-0409]hh:mm:s"/>
      <sheetName val="̃?"/>
      <sheetName val="2_____"/>
      <sheetName val="LX3.0 RR"/>
      <sheetName val="+T_x0000__x0002__x0005_Ā_x0008__x0000__x0000_믪_x000c__x0002_Ā_x0008_໦ȥ_x0001__x0000__x0000__x0000_蘕诠밖_x0001__x0000__x0000__x0000__x0018__x0000_"/>
      <sheetName val="Sheet1??_x0004_? ǅ?_x0001_?&lt;BOOK1.XLS]Sh"/>
      <sheetName val="bleĤģ?서식을 Ĩĥ?ħĦ?률?며?을 변경īĪ?용?ĭĬ"/>
      <sheetName val="dd mmmm yyyy???赶?_x0003__x0016_[$-0409]hh:m"/>
      <sheetName val="◁서열운반비 상세내역 (실제기준)"/>
      <sheetName val="FUEL FILLER"/>
      <sheetName val="●목차"/>
      <sheetName val="Sheet1__ˆŒ__x0004_______ ǅ___________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93상각비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[Book1.xls]ttings_purnima_App_2"/>
      <sheetName val="[Book1.xls]y_Documents__C__Do_2"/>
      <sheetName val="101"/>
      <sheetName val="基本信息及附注"/>
      <sheetName val="累计1"/>
      <sheetName val="财务成本"/>
      <sheetName val="应收账龄BS.01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(DR-CNT-RU) Dez2008 Enersul"/>
      <sheetName val="Inputs_2a-NetIncome_Actual"/>
      <sheetName val="FY07 US FA TP10.2"/>
      <sheetName val="LSM Design Limits vs Amevive"/>
      <sheetName val="Ratio"/>
      <sheetName val="Credit Analytics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CORPBOOK"/>
      <sheetName val="ListData"/>
      <sheetName val="InputProductData2"/>
      <sheetName val="PSI Physical Adj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감가상각누계액리드쉬트"/>
      <sheetName val="무형자산 리드쉬트"/>
      <sheetName val="장단기차입금리드쉬트"/>
      <sheetName val="1998SCORESHEET"/>
      <sheetName val="현우실적"/>
      <sheetName val="Interest"/>
      <sheetName val="PopCache_Sheet1"/>
      <sheetName val="payroll04"/>
      <sheetName val="IS.Rpt"/>
      <sheetName val="\\172.16.122.133\igpiカンパニー\User"/>
      <sheetName val="\\Jptyofsr50\az02\Documents and"/>
      <sheetName val="土地ﾃﾞｰﾀ"/>
      <sheetName val="１２０８投資有価証券（関係会社)"/>
      <sheetName val="貸倒引当金計算書"/>
      <sheetName val="使い方"/>
      <sheetName val="工事台帳"/>
      <sheetName val="β値、予測値入力"/>
      <sheetName val="14年3月末"/>
      <sheetName val="担保差入"/>
      <sheetName val="14.9月分"/>
      <sheetName val="総括NO.1"/>
      <sheetName val="概算報告書"/>
      <sheetName val="評価書"/>
      <sheetName val="A３新収益"/>
      <sheetName val="Physical Description"/>
      <sheetName val="比較表"/>
      <sheetName val="IO review log"/>
      <sheetName val="Tim"/>
      <sheetName val="Assumptions &amp; Summary"/>
      <sheetName val="CF by Risk &amp; Region"/>
      <sheetName val="CF USD"/>
      <sheetName val="Tax Basis"/>
      <sheetName val="E&amp;Y Tax 2003"/>
      <sheetName val="Model Track"/>
      <sheetName val="Diff"/>
      <sheetName val="Econ %"/>
      <sheetName val="Rev_Existing"/>
      <sheetName val="Rev_Development"/>
      <sheetName val="Rev_Loan"/>
      <sheetName val="Rev_Op_Co"/>
      <sheetName val="Rev_Prop_Sales"/>
      <sheetName val="Rev_Loan_Sales"/>
      <sheetName val="Rev_Op_Co_Sales"/>
      <sheetName val="Rev_Other"/>
      <sheetName val="Calc1_Op_Rev"/>
      <sheetName val="Exp_Existing"/>
      <sheetName val="Exp_Development"/>
      <sheetName val="Exp_Loan"/>
      <sheetName val="Exp_Op_Co"/>
      <sheetName val="Exp_Prop_Sales"/>
      <sheetName val="Exp_Loan_Sales"/>
      <sheetName val="Exp_Op_Co_Sales"/>
      <sheetName val="Exp_Other"/>
      <sheetName val="Calc2_Op_Exp"/>
      <sheetName val="Income_Taxes"/>
      <sheetName val="Calc3_Net_Income"/>
      <sheetName val="Capex_Existing"/>
      <sheetName val="Capex_New"/>
      <sheetName val="Calc4_Net_Op_CF"/>
      <sheetName val="Debt_Proceeds"/>
      <sheetName val="Debt_Principal"/>
      <sheetName val="Debt_Interest"/>
      <sheetName val="Calc5_NCF_after_Debt"/>
      <sheetName val="Acq_Acquisition"/>
      <sheetName val="Acq_Mgmt_Fees"/>
      <sheetName val="max0Calc6_NCF_for_Distributions"/>
      <sheetName val="DBCF_Funding"/>
      <sheetName val="DBCF_Distributions"/>
      <sheetName val="Calc7_DBCF_Total"/>
      <sheetName val="Current Income"/>
      <sheetName val="P&amp;L Account"/>
      <sheetName val="0706 Data Cost"/>
      <sheetName val="Neptune Data Cost 0706"/>
      <sheetName val="excess PO"/>
      <sheetName val="GD3-1RT-rental"/>
      <sheetName val="Pipeline table"/>
      <sheetName val="Programa P3 {Distrib."/>
      <sheetName val="PROGRAMA P3 {Avances"/>
      <sheetName val="ORIGINAL GLOBAL STAR"/>
      <sheetName val="Codes,..."/>
      <sheetName val="Nov-10"/>
      <sheetName val="SS Lookups"/>
      <sheetName val="Journal Entry"/>
      <sheetName val="Agent Name"/>
      <sheetName val="BKLG"/>
      <sheetName val="Q3FY02 Summary"/>
      <sheetName val="Rev_98"/>
      <sheetName val="Agent_Name"/>
      <sheetName val="Q3FY02_Summary"/>
      <sheetName val="EBITDA调节表"/>
      <sheetName val="李宁与安踏比较"/>
      <sheetName val="Films"/>
      <sheetName val="非機種"/>
      <sheetName val="詳細資料"/>
      <sheetName val="2003 prod2"/>
      <sheetName val="Income tax calculator"/>
      <sheetName val="related party"/>
      <sheetName val="Subsequent events"/>
      <sheetName val="Walk thru"/>
      <sheetName val="Tax rec"/>
      <sheetName val="Wages control"/>
      <sheetName val="CB review"/>
      <sheetName val="Obsolete"/>
      <sheetName val="Stock quantity"/>
      <sheetName val="Stock cut off"/>
      <sheetName val="K2 Depreciation test"/>
      <sheetName val="K3 Disposal of Fixed Asset"/>
      <sheetName val="Green details"/>
      <sheetName val="Drop List References"/>
      <sheetName val="overtime"/>
      <sheetName val="other revenue"/>
      <sheetName val="O1 PY"/>
      <sheetName val="Rel Pty"/>
      <sheetName val="MetaData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Market Num50"/>
      <sheetName val="Market Num75"/>
      <sheetName val="Market Val50"/>
      <sheetName val="Market Val75"/>
      <sheetName val="Assumptions and Inputs"/>
      <sheetName val="Excluding Sold Delinquent Recs"/>
      <sheetName val="Applied"/>
      <sheetName val="Contributory Assets Detail"/>
      <sheetName val="R&amp;D Project Matrices"/>
      <sheetName val="基本情况表"/>
      <sheetName val="资产表"/>
      <sheetName val="（其他应收款）其他形式回函可靠性的评价"/>
      <sheetName val="（××账户）替代测试表"/>
      <sheetName val="其他应收款期后收款检查表"/>
      <sheetName val="国民技术汇总2013SAD"/>
      <sheetName val="范围2"/>
      <sheetName val="调附1"/>
      <sheetName val="封面"/>
      <sheetName val="待摊费用明细表"/>
      <sheetName val="科目余额表4月"/>
      <sheetName val="Finance IT _ Pro _2_"/>
      <sheetName val="Finance_IT___Pro__2_"/>
      <sheetName val="Events Calendar"/>
      <sheetName val="B2B PL"/>
      <sheetName val="B2C PL"/>
      <sheetName val="GTAP"/>
      <sheetName val="Program Template"/>
      <sheetName val="Reclass Guidance"/>
      <sheetName val="Feb Cap TGN only"/>
      <sheetName val="NWS"/>
      <sheetName val="Prog Amort"/>
      <sheetName val="Inv Detail"/>
      <sheetName val="HEADCOUNT REPORT"/>
      <sheetName val="APRIL FY99"/>
      <sheetName val="Prod Proc Mix"/>
      <sheetName val="REL"/>
      <sheetName val="Public"/>
      <sheetName val="AI"/>
      <sheetName val="SMB"/>
      <sheetName val="Consumer"/>
      <sheetName val="APAC_REL"/>
      <sheetName val="APAC_HSB"/>
      <sheetName val="APAC"/>
      <sheetName val="EMEA"/>
      <sheetName val="JAPAN"/>
      <sheetName val="ARB"/>
      <sheetName val="Unit Info"/>
      <sheetName val="Data Sheet"/>
      <sheetName val="Consolidated Summary"/>
      <sheetName val="Preliminary Consolidated"/>
      <sheetName val="RUM"/>
      <sheetName val="AM1"/>
      <sheetName val="PADSum"/>
      <sheetName val="RELSum"/>
      <sheetName val="HSBSum"/>
      <sheetName val="P&amp;L1"/>
      <sheetName val="Key Metrics"/>
      <sheetName val="IBU Hdct  - QTD"/>
      <sheetName val="zz"/>
      <sheetName val="HC"/>
      <sheetName val="Controllable"/>
      <sheetName val="unit_j"/>
      <sheetName val="02q2u"/>
      <sheetName val="plu"/>
      <sheetName val="maru"/>
      <sheetName val="BTB"/>
      <sheetName val="Regions Summary"/>
      <sheetName val="HSB"/>
      <sheetName val="Summary - Function"/>
      <sheetName val="Tech support"/>
      <sheetName val="Summary_Analysis"/>
      <sheetName val="Datasheet"/>
      <sheetName val="FCST"/>
      <sheetName val="CF_SUMMARY"/>
      <sheetName val="Inv_Detail"/>
      <sheetName val="HEADCOUNT_REPORT"/>
      <sheetName val="APRIL_FY99"/>
      <sheetName val="Prod_Proc_Mix"/>
      <sheetName val="Unit_Info"/>
      <sheetName val="Data_Sheet"/>
      <sheetName val="Consolidated_Summary"/>
      <sheetName val="Preliminary_Consolidated"/>
      <sheetName val="Key_Metrics"/>
      <sheetName val="IBU_Hdct__-_QTD"/>
      <sheetName val="Regions_Summary"/>
      <sheetName val="Summary_-_Function"/>
      <sheetName val="Tech_support"/>
      <sheetName val="Ent LOBS allowed"/>
      <sheetName val="Criteria guide"/>
      <sheetName val="RELOCATION &amp; RECLASS 12-2007"/>
      <sheetName val="recs reserves"/>
      <sheetName val="Adj 31.12.07"/>
      <sheetName val="ASSET"/>
      <sheetName val="LIAB"/>
      <sheetName val="PLTECH"/>
      <sheetName val="PLNONTECH"/>
      <sheetName val="Chart GEMBF 4_x0000__x0000__x0000__x0000__x0000__x0000__x0000_"/>
      <sheetName val="Query1"/>
      <sheetName val="MSCI Sectors"/>
      <sheetName val="St. &amp; Poor"/>
      <sheetName val="Usual Act"/>
      <sheetName val="addl cost"/>
      <sheetName val="JDE P&amp;L"/>
      <sheetName val="本部审计调整"/>
      <sheetName val="ATN-source"/>
      <sheetName val="REVISED"/>
      <sheetName val="COM"/>
      <sheetName val="accumdeprn"/>
      <sheetName val="RM Prices - Overheads"/>
      <sheetName val="Production"/>
      <sheetName val="BUDGET2006"/>
      <sheetName val="ADD NA"/>
      <sheetName val="FF-21(a)"/>
      <sheetName val="CA-O7"/>
      <sheetName val="TB Worksheet"/>
      <sheetName val="FF-21"/>
      <sheetName val="Addition"/>
      <sheetName val="SCH B"/>
      <sheetName val="ADD"/>
      <sheetName val="FF_13"/>
      <sheetName val="威娜"/>
      <sheetName val="3 P&amp;L "/>
      <sheetName val="LOOSECHKLIST"/>
      <sheetName val="PRICE @ 31 Jan 2000"/>
      <sheetName val="CP"/>
      <sheetName val="Waikiki"/>
      <sheetName val="Data Sheet "/>
      <sheetName val="CC"/>
      <sheetName val="TBM"/>
      <sheetName val="AFILIASI DES"/>
      <sheetName val="REKAP AFILIASI"/>
      <sheetName val="test27jan"/>
      <sheetName val="MTD-REPORT"/>
      <sheetName val="K 2.1"/>
      <sheetName val="Main table"/>
      <sheetName val="NAME"/>
      <sheetName val="A.4.3"/>
      <sheetName val="A.4.2"/>
      <sheetName val="SALESJAN'03"/>
      <sheetName val="SALESMRT'03"/>
      <sheetName val="Ex-Rate"/>
      <sheetName val="Spec"/>
      <sheetName val="24A"/>
      <sheetName val="Revenue Trend"/>
      <sheetName val="P&amp;L mthly"/>
      <sheetName val="Dept"/>
      <sheetName val="IBA&amp;HP"/>
      <sheetName val="Inc&amp;Exp"/>
      <sheetName val="U5.1"/>
      <sheetName val="Bonus"/>
      <sheetName val="Car"/>
      <sheetName val="Rental"/>
      <sheetName val="mbb-bl-5"/>
      <sheetName val="Q1 Actual"/>
      <sheetName val="PL 39 by Industry"/>
      <sheetName val="Total Solution Sum - YTD"/>
      <sheetName val="Total Solution Sum _ YTD"/>
      <sheetName val="Core"/>
      <sheetName val="Org Slice Core Nov"/>
      <sheetName val="Named"/>
      <sheetName val="Total Source&amp;Use"/>
      <sheetName val="Total S&amp;U-Annual"/>
      <sheetName val="Total Proforma"/>
      <sheetName val="גיליון1"/>
      <sheetName val="גיליון2"/>
      <sheetName val="גיליון3"/>
      <sheetName val="גיליון4"/>
      <sheetName val="גיליון5"/>
      <sheetName val="מאזן מותאם"/>
      <sheetName val="מאזן נומינלי"/>
      <sheetName val="דוח תזרים - מותאם (ני&quot;ע)"/>
      <sheetName val="דוח רווח והפסד"/>
      <sheetName val="דוח תזרים לשלשה חודשים"/>
      <sheetName val="Sch PR-2"/>
      <sheetName val="Sch PR-3"/>
      <sheetName val="Working Trial Balance #1"/>
      <sheetName val="Working Trial Balance #2"/>
      <sheetName val="Working Trial Balance #3"/>
      <sheetName val="Working Trial Balance #4"/>
      <sheetName val="Working Trial Balance #5"/>
      <sheetName val="Working Trial Balance #6"/>
      <sheetName val="Working Trial Balance #7"/>
      <sheetName val="Working Trial Balance #8"/>
      <sheetName val="Working Trial Balance #9"/>
      <sheetName val="Working Trial Balance #10"/>
      <sheetName val="Working Trial Balance #11"/>
      <sheetName val="Working Trial Balance #12"/>
      <sheetName val="Vendor Pivot"/>
      <sheetName val="其他应收明细"/>
      <sheetName val="货币资金审定表"/>
      <sheetName val="其他货币资金审定表 "/>
      <sheetName val="与对帐单余额核对"/>
      <sheetName val="未达帐项审查-银行已计,单位未计"/>
      <sheetName val="货币资金明细表"/>
      <sheetName val="其他货币资金明细表 "/>
      <sheetName val="应收票据审定表"/>
      <sheetName val="应收票据清单-Q2"/>
      <sheetName val="久隆应收票据-Q3"/>
      <sheetName val="应收账款审定表"/>
      <sheetName val="坏账准备审定表"/>
      <sheetName val="应收账款明细"/>
      <sheetName val="应收帐龄-REVISED"/>
      <sheetName val="预付账款审定表"/>
      <sheetName val="预付账款明细"/>
      <sheetName val="预付应付重分类帐龄分析"/>
      <sheetName val="其他应收款审定表"/>
      <sheetName val="代付九龙机电安置费明细"/>
      <sheetName val="其他应收-单位帐龄"/>
      <sheetName val="其他应收个人帐龄分析"/>
      <sheetName val="长期投资审定表"/>
      <sheetName val="长期投资明细表"/>
      <sheetName val="固定资产、累计折旧审定表"/>
      <sheetName val="固定资产及累计折旧增减变动表-Q3"/>
      <sheetName val="REVISED -抽盘"/>
      <sheetName val="在建工程审定表"/>
      <sheetName val="在建工程明细"/>
      <sheetName val="无形资产审定表 "/>
      <sheetName val="借款利息"/>
      <sheetName val="应付工资审定表"/>
      <sheetName val="应付工资 明细表"/>
      <sheetName val="应付工资审查表"/>
      <sheetName val="应付福利费审定表"/>
      <sheetName val="应付福利费明细表"/>
      <sheetName val="应付股利审定表"/>
      <sheetName val="应付股利明细"/>
      <sheetName val="其他应付款审定表"/>
      <sheetName val="其他应付款明细"/>
      <sheetName val="各项福利"/>
      <sheetName val="预收账款审定表"/>
      <sheetName val="其他应交款审定表"/>
      <sheetName val="预提费用审定表"/>
      <sheetName val="预提费用明细"/>
      <sheetName val="实收资本审定表"/>
      <sheetName val="资本公积审定表"/>
      <sheetName val="资本公积明细"/>
      <sheetName val="盈余公积审定表"/>
      <sheetName val="盈余公积明细"/>
      <sheetName val="管理费用审定表"/>
      <sheetName val="管理费用明细表"/>
      <sheetName val="管理费用-税金 (2)"/>
      <sheetName val="销售费用审定表"/>
      <sheetName val="销售费用明细表"/>
      <sheetName val="财务费用审定表"/>
      <sheetName val="财务费用明细"/>
      <sheetName val="其他业务利润审定表"/>
      <sheetName val="其他业务收支明细"/>
      <sheetName val="营业外收入审定表"/>
      <sheetName val="营业外支出审定表"/>
      <sheetName val="PL-monthly"/>
      <sheetName val="CF-8&quot;-y2"/>
      <sheetName val="sumdepn01"/>
      <sheetName val="K100-re-test"/>
      <sheetName val="K (2)"/>
      <sheetName val="K200-FA list (2)"/>
      <sheetName val="K200-FA list"/>
      <sheetName val="Domestic "/>
      <sheetName val="BAND STUDY (2)"/>
      <sheetName val="U1.6"/>
      <sheetName val="其他业务支出"/>
      <sheetName val="削价准备金"/>
      <sheetName val="公司间利息"/>
      <sheetName val="工会经费"/>
      <sheetName val="教育经费"/>
      <sheetName val="广告费"/>
      <sheetName val="市场费用"/>
      <sheetName val="预提费用"/>
      <sheetName val="以前年度损益调整"/>
      <sheetName val="WC"/>
      <sheetName val="MP Graphs"/>
      <sheetName val="06年12月"/>
      <sheetName val="数据"/>
      <sheetName val="P550-2004年预提审计程序表"/>
      <sheetName val="N321-应付账款抽凭"/>
      <sheetName val="J320-在建工程-清单 (3)"/>
      <sheetName val="调整分录汇总表"/>
      <sheetName val="毁损待报废-固定资产(减值)"/>
      <sheetName val="毁损待报废-固定资产"/>
      <sheetName val="B1300"/>
      <sheetName val="U623"/>
      <sheetName val="J300"/>
      <sheetName val="E320"/>
      <sheetName val="O311"/>
      <sheetName val="保税品仓库(制造)"/>
      <sheetName val="F11"/>
      <sheetName val="玛赛软件合同总价表"/>
      <sheetName val="内贸采购合同总价表"/>
      <sheetName val="SegmentInformation"/>
      <sheetName val="cr"/>
      <sheetName val="1060 cr"/>
      <sheetName val="pd"/>
      <sheetName val="3304PD"/>
      <sheetName val="ga"/>
      <sheetName val="1060ga"/>
      <sheetName val="3304ga"/>
      <sheetName val="3302PL"/>
      <sheetName val="1060pl"/>
      <sheetName val="3303p"/>
      <sheetName val="3304pl"/>
      <sheetName val="SM-01"/>
      <sheetName val="Appendx all data"/>
      <sheetName val="F-B"/>
      <sheetName val="F-B-21"/>
      <sheetName val="F-B-3"/>
      <sheetName val="F-B-4"/>
      <sheetName val="预付款项Dy"/>
      <sheetName val="预付款项Mx"/>
      <sheetName val="预付款项期初数核对"/>
      <sheetName val="预付厚板工程款"/>
      <sheetName val="预付其他工程款"/>
      <sheetName val="预付货款"/>
      <sheetName val="GC1-X5-1"/>
      <sheetName val="预付货款回函统计表"/>
      <sheetName val="预付工程款回函统计表"/>
      <sheetName val="应付账款-宽厚板工程"/>
      <sheetName val="应付账款-其他工程"/>
      <sheetName val="应付账款-货款"/>
      <sheetName val="ND1-X5-1"/>
      <sheetName val="ND1-X5-2"/>
      <sheetName val="应付回函统计表"/>
      <sheetName val="ND1-5"/>
      <sheetName val="联系方式"/>
      <sheetName val="ND1-X5-2（原）"/>
      <sheetName val="应付账款-货款-原"/>
      <sheetName val="预付货款 -原-不打印"/>
      <sheetName val="填制说明"/>
      <sheetName val="资产"/>
      <sheetName val="利润"/>
      <sheetName val="现金"/>
      <sheetName val="权益"/>
      <sheetName val="未审报表分析"/>
      <sheetName val="已审报表分析"/>
      <sheetName val="1112试算平衡表"/>
      <sheetName val="1112分录"/>
      <sheetName val="10试算平衡表"/>
      <sheetName val="10分录"/>
      <sheetName val="科目代码"/>
      <sheetName val="合理审核"/>
      <sheetName val="货币资金"/>
      <sheetName val="交易性金融资产"/>
      <sheetName val="应收票据"/>
      <sheetName val="应收股利"/>
      <sheetName val="应收利息"/>
      <sheetName val="其他应收款"/>
      <sheetName val="其他流动资产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商誉"/>
      <sheetName val="长期待摊费用"/>
      <sheetName val="递延所得税资产负债"/>
      <sheetName val="其他非流动资产"/>
      <sheetName val="资产减值准备"/>
      <sheetName val="所有权受到限制的资产"/>
      <sheetName val="借款"/>
      <sheetName val="交易性金融负债"/>
      <sheetName val="应付票据"/>
      <sheetName val="应付账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应付债券"/>
      <sheetName val="长期应付款"/>
      <sheetName val="专项应付款"/>
      <sheetName val="预计负债"/>
      <sheetName val="其他非流动负债"/>
      <sheetName val="实收资本"/>
      <sheetName val="资本公积"/>
      <sheetName val="专项储备"/>
      <sheetName val="盈余公积"/>
      <sheetName val="未分配利润"/>
      <sheetName val="少数股东权益"/>
      <sheetName val="营业收入"/>
      <sheetName val="营业税金及附加"/>
      <sheetName val="资产减值损失"/>
      <sheetName val="公允价值变动损益"/>
      <sheetName val="投资收益"/>
      <sheetName val="营业外支出"/>
      <sheetName val="附注汇总"/>
      <sheetName val="所得税费用"/>
      <sheetName val="每股收益"/>
      <sheetName val="其他综合收益"/>
      <sheetName val="现金流量表补充"/>
      <sheetName val="关联方交易"/>
      <sheetName val="以公允价值计量的资产和负债"/>
      <sheetName val="外币金融资产和外币金融负债"/>
      <sheetName val="借款费用"/>
      <sheetName val="外币折算"/>
      <sheetName val="分部报告"/>
      <sheetName val="或有事项"/>
      <sheetName val="承诺事项"/>
      <sheetName val="资产负债表日后非调整事项"/>
      <sheetName val="资产置换、转让及出售"/>
      <sheetName val="非货币性交易"/>
      <sheetName val="债务重组"/>
      <sheetName val="租赁"/>
      <sheetName val="终止经营"/>
      <sheetName val="非经常性损益"/>
      <sheetName val="净资产收益率和每股收益"/>
      <sheetName val="gvl"/>
      <sheetName val="NAS-BS"/>
      <sheetName val="进口设备FOB总价表"/>
      <sheetName val="DCF Inputs"/>
      <sheetName val="Hist Inputs"/>
      <sheetName val="Non-Statistical Sampling Master"/>
      <sheetName val="Two Step Revenue Testing Master"/>
      <sheetName val="Global Data"/>
      <sheetName val="CASH FLOW-BASE BIZ"/>
      <sheetName val="zjfyb"/>
      <sheetName val="Sample IS"/>
      <sheetName val="Sample Rev"/>
      <sheetName val="Probability View"/>
      <sheetName val="Pending事项-EJE"/>
      <sheetName val="Quarterly and Annual"/>
      <sheetName val="Name list"/>
      <sheetName val="Tax Rates"/>
      <sheetName val="FORGING"/>
      <sheetName val="名称"/>
      <sheetName val="Rev_Provit copy"/>
      <sheetName val="cust"/>
      <sheetName val="MTList"/>
      <sheetName val="Library Procedures "/>
      <sheetName val="Summary-车服"/>
      <sheetName val="For Report"/>
      <sheetName val="Summary-惠迪"/>
      <sheetName val="Library Procedures"/>
      <sheetName val="2.AR"/>
      <sheetName val="ChargeOutRate"/>
      <sheetName val="acc list"/>
      <sheetName val="Tower A"/>
      <sheetName val="AR Drop Downs"/>
      <sheetName val="复核程序表"/>
      <sheetName val="复核声明"/>
      <sheetName val="底稿复核记录"/>
      <sheetName val="底稿目录"/>
      <sheetName val="瑞士糖罐装清货"/>
      <sheetName val="Contracts review0503"/>
      <sheetName val="MP_CAP "/>
      <sheetName val="PRC Adj."/>
      <sheetName val="production cost-pbc"/>
      <sheetName val="mov-pbc"/>
      <sheetName val="mov"/>
      <sheetName val="预付账款分账龄(其他资产)"/>
      <sheetName val="应收补贴款(其他资产)"/>
      <sheetName val="长期债权投资(GSM)"/>
      <sheetName val="长期股权投资减值准备(GSM)"/>
      <sheetName val="长期债权投资减值准备(GSM)"/>
      <sheetName val="固定资产分类变动(GSM)"/>
      <sheetName val="固定资产使用状态变动(GSM)"/>
      <sheetName val="经营租入固定资产改良(GSM)"/>
      <sheetName val="固定资产分类减值准备(GSM)"/>
      <sheetName val="固定资产使用状态减值准备(GSM)"/>
      <sheetName val="工程物资(GSM)"/>
      <sheetName val="在建工程减值准备(GSM)"/>
      <sheetName val="固定资产清理(GSM)"/>
      <sheetName val="无形资产(GSM)"/>
      <sheetName val="无形资产减值准备(GSM)"/>
      <sheetName val="未确认融资租赁费(GSM)"/>
      <sheetName val="特准储备物资(GSM)"/>
      <sheetName val="待处理财产损益(GSM)"/>
      <sheetName val="短期借款(GSM)"/>
      <sheetName val="应付票据(GSM)"/>
      <sheetName val="应付短期债券(GSM)"/>
      <sheetName val="应付账款分账龄(GSM)"/>
      <sheetName val="应付工程及设备款变动(GSM)"/>
      <sheetName val="预收账款分账龄(GSM)"/>
      <sheetName val="代销商品款(GSM)"/>
      <sheetName val="应付工资及福利费(GSM)"/>
      <sheetName val="应付利息(GSM)"/>
      <sheetName val="应交税金(GSM)"/>
      <sheetName val="其他应交款(GSM)"/>
      <sheetName val="其他应付款分账龄(GSM)"/>
      <sheetName val="预提费用(GSM)"/>
      <sheetName val="待转资产价值(GSM)"/>
      <sheetName val="预计负债(GSM)"/>
      <sheetName val="长期借款(GSM)"/>
      <sheetName val="应付债券(GSM)"/>
      <sheetName val="长期应付款(GSM)"/>
      <sheetName val="专项应付款(GSM)"/>
      <sheetName val="递延税款(GSM)"/>
      <sheetName val="06.12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资本公积取数"/>
      <sheetName val="1-10"/>
      <sheetName val="1-10a"/>
      <sheetName val="1-10b"/>
      <sheetName val="1-10c"/>
      <sheetName val="1-10d"/>
      <sheetName val="营业所收入"/>
      <sheetName val="合并销量"/>
      <sheetName val="销售成本过渡"/>
      <sheetName val="销售成本"/>
      <sheetName val="F-B-1"/>
      <sheetName val="折旧测算 (2)"/>
      <sheetName val="折旧测算"/>
      <sheetName val="折旧测算 (3)"/>
      <sheetName val="数字视频并帐"/>
      <sheetName val="XL4Poppy"/>
      <sheetName val="回函汇总表"/>
      <sheetName val="存货余额表"/>
      <sheetName val="原材料仓库与财务对账"/>
      <sheetName val="产成品计价测试"/>
      <sheetName val="发出商品与委托加工物资"/>
      <sheetName val="原材料分析"/>
      <sheetName val="直销"/>
      <sheetName val="存货说明书"/>
      <sheetName val="2002.1-6管理费用"/>
      <sheetName val="人力_总"/>
      <sheetName val="总裁室"/>
      <sheetName val="企划办"/>
      <sheetName val="人力资源部"/>
      <sheetName val="公关外联部"/>
      <sheetName val="信息技术部"/>
      <sheetName val="퇴직영수증"/>
      <sheetName val="근로영수증"/>
      <sheetName val="회사내역"/>
      <sheetName val="A4공장"/>
      <sheetName val="PSI"/>
      <sheetName val="Raw_data"/>
      <sheetName val="Acqusition of FEC"/>
      <sheetName val="相机6个月以上"/>
      <sheetName val="dso-WS"/>
      <sheetName val="잡손실_"/>
      <sheetName val="잡이익_"/>
      <sheetName val="客户代码"/>
      <sheetName val="无锡"/>
      <sheetName val="内蒙古3-1"/>
      <sheetName val="未付返利表"/>
      <sheetName val="2月总费用（不含税）"/>
      <sheetName val="2月总费用（含税）"/>
      <sheetName val="办事处费用"/>
      <sheetName val="合计销售"/>
      <sheetName val="客户资料"/>
      <sheetName val="Cover Sheet"/>
      <sheetName val="51701"/>
      <sheetName val="安全服务"/>
      <sheetName val="Korea"/>
      <sheetName val="Accrued Expenses"/>
      <sheetName val="Bank"/>
      <sheetName val="FA-Movement"/>
      <sheetName val="tblNNSExport23Master"/>
      <sheetName val="Breakdown-SH"/>
      <sheetName val="XREF"/>
      <sheetName val="For Disclosure"/>
      <sheetName val="#REF_x0000__x0000__x0000__x0000__x000f_[Book1.xls]A300_x0000__x0000__x0000__x0000__x0000__x0000__x0000_"/>
      <sheetName val="진도현황"/>
      <sheetName val="表2.预算明细（填）"/>
      <sheetName val="科目说明"/>
      <sheetName val="预算主数据"/>
      <sheetName val="9_Inventories"/>
      <sheetName val="English"/>
      <sheetName val="production_cost-pbc"/>
      <sheetName val="借款利息全年"/>
      <sheetName val="HICAP suspension salvage"/>
      <sheetName val="rev1"/>
      <sheetName val="OH &amp; Scrap Rate Model"/>
      <sheetName val="Services（携帯電話)"/>
      <sheetName val="2003.9"/>
      <sheetName val="三月"/>
      <sheetName val="6-GZ"/>
      <sheetName val="_003.3固定资产"/>
      <sheetName val="Tickmarks"/>
      <sheetName val="Salses breakdown"/>
      <sheetName val="表3-6买汇及贴现"/>
      <sheetName val="表3-7-1短期贷款（对公）"/>
      <sheetName val="表3-8贸易融资"/>
      <sheetName val="表4-1-1中长期贷款（对公）"/>
      <sheetName val="L5.其他非流动资产"/>
      <sheetName val="SCB-HK"/>
      <sheetName val="ASSET SUMMARY"/>
      <sheetName val="Solium Report"/>
      <sheetName val="Collateral"/>
      <sheetName val="长投明细"/>
      <sheetName val="报表格式"/>
      <sheetName val="Bktaxrec"/>
      <sheetName val="Welcome"/>
      <sheetName val="Augusta"/>
      <sheetName val="Dalton"/>
      <sheetName val="_x0000__x0000__x0000__xffff_翿_x0000__x0000__x0000__x0000__xffff__xffff__x0000__x0000__x0000__x0000__x0000__x0000_ᆳ™"/>
      <sheetName val="Recruitment"/>
      <sheetName val="3BPA00132-5-3 W plan HVPNL"/>
      <sheetName val="TargIS"/>
      <sheetName val="ProForma Report_12-25"/>
      <sheetName val="PPA BS"/>
      <sheetName val="Nokia Model"/>
      <sheetName val="General Information"/>
      <sheetName val="Oct FY04 Opex Flash"/>
      <sheetName val="REVENUE FY97"/>
      <sheetName val="Web- M2"/>
      <sheetName val="PC depts"/>
      <sheetName val="Technology categories"/>
      <sheetName val="SI100600"/>
      <sheetName val="MMABU"/>
      <sheetName val="SMABU"/>
      <sheetName val="MCEBU"/>
      <sheetName val="Aging"/>
      <sheetName val="713"/>
      <sheetName val="Com.result"/>
      <sheetName val="Backup Retail"/>
      <sheetName val="Param"/>
      <sheetName val="a.kowi\Application Data\_x0000_C:\Doc"/>
      <sheetName val="U10|20"/>
      <sheetName val="G-35-3"/>
      <sheetName val="5 Analysis"/>
      <sheetName val="B02030010(2000)"/>
      <sheetName val="Site_Stats1"/>
      <sheetName val="Cash_Reg_Orders_Recd1"/>
      <sheetName val="Orders_Settled1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Capacity Red. C200 - 50 ms"/>
      <sheetName val="Operating Assumptions"/>
      <sheetName val="předběžné dodávky "/>
      <sheetName val=" Estimate  "/>
      <sheetName val="Z- GENERAL PRICE SUMMARY"/>
      <sheetName val="WITHOUT C&amp;I PROFIT (3)"/>
      <sheetName val="Equip."/>
      <sheetName val="Manitou"/>
      <sheetName val="FSS"/>
      <sheetName val="NC"/>
      <sheetName val="GEHL"/>
      <sheetName val="CMCO"/>
      <sheetName val="MTW"/>
      <sheetName val="Pinguely"/>
      <sheetName val="BP-2010.xlsx"/>
      <sheetName val="difference"/>
      <sheetName val="Mast"/>
      <sheetName val="Cap_employed_"/>
      <sheetName val="Qtr_IIISegment"/>
      <sheetName val="CUSTOM_Jun99"/>
      <sheetName val="inventory_valuation"/>
      <sheetName val="Ann_C&amp;D_Revised"/>
      <sheetName val="year_2002-03"/>
      <sheetName val="9_Month"/>
      <sheetName val="Master-with_field_names"/>
      <sheetName val="BP-2010_xlsx"/>
      <sheetName val="Cap_employed_1"/>
      <sheetName val="Qtr_IIISegment1"/>
      <sheetName val="CUSTOM_Jun991"/>
      <sheetName val="inventory_valuation1"/>
      <sheetName val="Ann_C&amp;D_Revised1"/>
      <sheetName val="year_2002-031"/>
      <sheetName val="9_Month1"/>
      <sheetName val="Master-with_field_names1"/>
      <sheetName val="BP-2010_xlsx1"/>
      <sheetName val="Bal Sheet Link &amp; Int Exp"/>
      <sheetName val="Labels and Vlookups"/>
      <sheetName val="Revenue heading"/>
      <sheetName val="Domain"/>
      <sheetName val="Service Template"/>
      <sheetName val="X_Rates"/>
      <sheetName val="Select Stats Ratios"/>
      <sheetName val="Capital Structure"/>
      <sheetName val="Printer-Key Parts"/>
      <sheetName val="China "/>
      <sheetName val="Production DL+IL"/>
      <sheetName val="_x0000_ĄĄ¿_x0000__x0008__x0008_ǿ_x0000__x0000__x0008_ο_x0000__x0000__x0002_В_x0000_￼_xffff_月台灣群各單位預測訂_S"/>
      <sheetName val="管理"/>
      <sheetName val="製造"/>
      <sheetName val="推銷"/>
      <sheetName val="營業收入&amp;成本"/>
      <sheetName val="银行信息"/>
      <sheetName val="LCDQ별"/>
      <sheetName val="해외MGT "/>
      <sheetName val="PMC科F類"/>
      <sheetName val="해외MGT_"/>
      <sheetName val="매출이익(실적)"/>
      <sheetName val="DWPM"/>
      <sheetName val="분리멀티형"/>
      <sheetName val="내역서"/>
      <sheetName val="MEMORY"/>
      <sheetName val="실행(계획,실행)"/>
      <sheetName val="_x0000__x0004_"/>
      <sheetName val="사업부별"/>
      <sheetName val="견적서표지"/>
      <sheetName val="목관"/>
      <sheetName val="ESON00"/>
      <sheetName val="본사출하"/>
      <sheetName val="현지요약"/>
      <sheetName val="서구매출"/>
      <sheetName val="비서구(매출)"/>
      <sheetName val="중구-CIS-AFRCA"/>
      <sheetName val="서구 (2)"/>
      <sheetName val="KHEATEX"/>
      <sheetName val="해외법인"/>
      <sheetName val="96월경계 (2)"/>
      <sheetName val="해외출장실적"/>
      <sheetName val="97물량"/>
      <sheetName val="B053 (990701)공정실적PP%계산"/>
      <sheetName val="재활용분류정보"/>
      <sheetName val="order"/>
      <sheetName val="공정불량율 현황"/>
      <sheetName val="System NPV"/>
      <sheetName val="07년"/>
      <sheetName val="미결과제"/>
      <sheetName val="99"/>
      <sheetName val="yclee"/>
      <sheetName val="Raw DATA"/>
      <sheetName val="Daily"/>
      <sheetName val="00년 계획전망"/>
      <sheetName val="DATASHT2"/>
      <sheetName val="사용법"/>
      <sheetName val="반도체"/>
      <sheetName val="Slf Cln Fstd Gas"/>
      <sheetName val="CTV 02"/>
      <sheetName val="Exchange rate"/>
      <sheetName val="연계-GPM-BRAND"/>
      <sheetName val="실행VS예상"/>
      <sheetName val="증감내역"/>
      <sheetName val="A01_FM00"/>
      <sheetName val="사업부손익"/>
      <sheetName val="반도체요약"/>
      <sheetName val="item 관리양식"/>
      <sheetName val=" MASTER PLAN_결재완료본.xlsx"/>
      <sheetName val="User base"/>
      <sheetName val="(业体封面)Cover"/>
      <sheetName val="Hana"/>
      <sheetName val="GPM별실적"/>
      <sheetName val="계실5-1"/>
      <sheetName val="Consumables History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내역서 (2)"/>
      <sheetName val="일위목록"/>
      <sheetName val="수목표준대가"/>
      <sheetName val="견적갑지"/>
      <sheetName val="견적을지"/>
      <sheetName val="기성1회차"/>
      <sheetName val="기성1차내역서"/>
      <sheetName val="별표 "/>
      <sheetName val="퍼스트"/>
      <sheetName val="4.전기"/>
      <sheetName val="건축내역"/>
      <sheetName val="거품감지 및 제거사양"/>
      <sheetName val="BTS-시범물량"/>
      <sheetName val="LPRA"/>
      <sheetName val="LPR"/>
      <sheetName val="실행일정"/>
      <sheetName val="참조자료"/>
      <sheetName val="시행결의"/>
      <sheetName val="집계표"/>
      <sheetName val="O＆P"/>
      <sheetName val="결재판(삭제하지말아주세요)"/>
      <sheetName val="결재판"/>
      <sheetName val="토"/>
      <sheetName val="기"/>
      <sheetName val="전"/>
      <sheetName val="건축직접비"/>
      <sheetName val="TOTAL (2)"/>
      <sheetName val="test"/>
      <sheetName val="정규직"/>
      <sheetName val="참조"/>
      <sheetName val="Change Point(Eng)"/>
      <sheetName val="28.8부"/>
      <sheetName val="2012 GL PROFESSIONAL FEE"/>
      <sheetName val="PPE 1006"/>
      <sheetName val="51112 · COS  Others"/>
      <sheetName val="51113 · COS  Security Service"/>
      <sheetName val="FOREX"/>
      <sheetName val="price"/>
      <sheetName val="CORRECTION"/>
      <sheetName val="K4. F&amp;F"/>
      <sheetName val="F2-write off"/>
      <sheetName val="ocean voyage"/>
      <sheetName val="RECAP"/>
      <sheetName val="SEPT"/>
      <sheetName val="TB-PL Mar"/>
      <sheetName val="AP2"/>
      <sheetName val="AR2"/>
      <sheetName val="GT_Custom"/>
      <sheetName val="Code project"/>
      <sheetName val="Tran0104"/>
      <sheetName val="HARVEST02"/>
      <sheetName val="DK TRD"/>
      <sheetName val="附表一"/>
      <sheetName val="填寫說明"/>
      <sheetName val="COMICRO"/>
      <sheetName val="pa-mtly"/>
      <sheetName val="Schedules"/>
      <sheetName val="Mkt Qoutes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FDY-MONTHLY"/>
      <sheetName val="divn-wise-PL (UPTO NOV'01)"/>
      <sheetName val="CUMMNOV"/>
      <sheetName val="Nov-01"/>
      <sheetName val="july02mis"/>
      <sheetName val="PAYROLL MAY09"/>
      <sheetName val="DOM"/>
      <sheetName val="팣Bo"/>
      <sheetName val="Dividend Working"/>
      <sheetName val="Shweta"/>
      <sheetName val="ntered are not the same.  Pleas"/>
      <sheetName val="제조부문배부"/>
      <sheetName val="CBU"/>
      <sheetName val="HBU"/>
      <sheetName val="Germany"/>
      <sheetName val="Ireland"/>
      <sheetName val="Netherlands"/>
      <sheetName val="The Buffer"/>
      <sheetName val="DCF Fader1"/>
      <sheetName val="BCL-EKN (3)"/>
      <sheetName val="BCL- Citibank Rs. 900 Mn"/>
      <sheetName val="TitleInfo"/>
      <sheetName val="Cont."/>
      <sheetName val="Host Hotels"/>
      <sheetName val="HEM_June2004"/>
      <sheetName val="Data Validation lists"/>
      <sheetName val="Quotelog sheet Data"/>
      <sheetName val="BExRepositorySheet"/>
      <sheetName val="Table (2)"/>
      <sheetName val="Table (3)"/>
      <sheetName val="Table (4)"/>
      <sheetName val="Inventory By Class"/>
      <sheetName val="Graphs"/>
      <sheetName val="Fleet life"/>
      <sheetName val="asso old"/>
      <sheetName val="GW old"/>
      <sheetName val="精算表"/>
      <sheetName val="仕訳総括"/>
      <sheetName val="連結調整勘定"/>
      <sheetName val="貸倒引当金"/>
      <sheetName val="a.kowi\Application Data\"/>
      <sheetName val="问题က"/>
      <sheetName val="Covered Companies"/>
      <sheetName val="S&amp;A(Group)"/>
      <sheetName val="ye"/>
      <sheetName val="F303"/>
      <sheetName val="F302"/>
      <sheetName val="F301"/>
      <sheetName val="F212-1"/>
      <sheetName val="YEFC v BUD 08"/>
      <sheetName val="SVOL_FE"/>
      <sheetName val="Budget 2008"/>
      <sheetName val="TB2000"/>
      <sheetName val="TB2001"/>
      <sheetName val="Detail Loan Move. &amp; Listing"/>
      <sheetName val="INTER-CO"/>
      <sheetName val="B-S"/>
      <sheetName val="FORM6a"/>
      <sheetName val="FORM7a"/>
      <sheetName val="FORM6"/>
      <sheetName val="FORM61"/>
      <sheetName val="FORM62"/>
      <sheetName val="FORM63"/>
      <sheetName val="FORM64"/>
      <sheetName val="FORM614"/>
      <sheetName val="FORM615"/>
      <sheetName val="FORM65"/>
      <sheetName val="FORM66"/>
      <sheetName val="FORM67"/>
      <sheetName val="FORM68"/>
      <sheetName val="FORM69"/>
      <sheetName val="FORM610"/>
      <sheetName val="FORM611"/>
      <sheetName val="FORM612"/>
      <sheetName val="FORM613"/>
      <sheetName val="FORM7"/>
      <sheetName val="FORM71"/>
      <sheetName val="FORM72"/>
      <sheetName val="FORM73"/>
      <sheetName val="FORM74"/>
      <sheetName val="FORM75"/>
      <sheetName val="FORM76"/>
      <sheetName val="FORM77"/>
      <sheetName val="FORM78"/>
      <sheetName val="FORM79"/>
      <sheetName val="FORM710"/>
      <sheetName val="FORM711"/>
      <sheetName val="FORM712"/>
      <sheetName val="FORM713"/>
      <sheetName val="EC1"/>
      <sheetName val="FORM1"/>
      <sheetName val="FORM1A"/>
      <sheetName val="FORM2"/>
      <sheetName val="FORM2A"/>
      <sheetName val="FORM3"/>
      <sheetName val="FORM4"/>
      <sheetName val="FORM5"/>
      <sheetName val="FORM8"/>
      <sheetName val="FORM81"/>
      <sheetName val="FORM810"/>
      <sheetName val="FORM811"/>
      <sheetName val="FORM812"/>
      <sheetName val="FORM813"/>
      <sheetName val="FORM82"/>
      <sheetName val="FORM83"/>
      <sheetName val="FORM84"/>
      <sheetName val="FORM85"/>
      <sheetName val="FORM86"/>
      <sheetName val="FORM87"/>
      <sheetName val="FORM88"/>
      <sheetName val="FORM89"/>
      <sheetName val="FORM9"/>
      <sheetName val="FORM910"/>
      <sheetName val="FORM911"/>
      <sheetName val="FORM912"/>
      <sheetName val="FORM913"/>
      <sheetName val="FORM914"/>
      <sheetName val="FORM92"/>
      <sheetName val="FORM93"/>
      <sheetName val="FORM94"/>
      <sheetName val="FORM95"/>
      <sheetName val="FORM96"/>
      <sheetName val="FORM97"/>
      <sheetName val="FORM98"/>
      <sheetName val="FORM99"/>
      <sheetName val="MV1"/>
      <sheetName val="WI112_长期股权投资变动_P"/>
      <sheetName val="K102"/>
      <sheetName val=" 固定资产清单"/>
      <sheetName val="Und. Inv. Div. Industry Ex Lex"/>
      <sheetName val="S-1"/>
      <sheetName val="S-2"/>
      <sheetName val="S-3"/>
      <sheetName val="S-4"/>
      <sheetName val="G-1"/>
      <sheetName val="I-1"/>
      <sheetName val="N-2-Accrued Cost"/>
      <sheetName val="Narrative"/>
      <sheetName val="Major AR"/>
      <sheetName val="Review CN"/>
      <sheetName val="Provision AR"/>
      <sheetName val="Cir-L-E"/>
      <sheetName val="Nature-I"/>
      <sheetName val="Detail Endo Manu"/>
      <sheetName val="Cir-L-M"/>
      <sheetName val="Leasing"/>
      <sheetName val="F-2.1"/>
      <sheetName val="stock 31.12.03 from K.Ju"/>
      <sheetName val="Deposit"/>
      <sheetName val="new 20.2.04 (4)"/>
      <sheetName val="N-2"/>
      <sheetName val="I-1.2"/>
      <sheetName val="I-8  Purchase RM"/>
      <sheetName val="E-3"/>
      <sheetName val="K-2.3_Automobile"/>
      <sheetName val="K-2.2_com"/>
      <sheetName val="K-2.1_furniture"/>
      <sheetName val="K-2_Dep"/>
      <sheetName val="M-2"/>
      <sheetName val="U-2.4A"/>
      <sheetName val="U-2.4B"/>
      <sheetName val="Q-3 "/>
      <sheetName val="Summary "/>
      <sheetName val="employee"/>
      <sheetName val="Land Title"/>
      <sheetName val="U-2A"/>
      <sheetName val="U-2A.1"/>
      <sheetName val="U-2B"/>
      <sheetName val="LCM"/>
      <sheetName val="SUM LEAD"/>
      <sheetName val="N-4"/>
      <sheetName val="M-1 "/>
      <sheetName val="CC (2)"/>
      <sheetName val="CC-1 (2)"/>
      <sheetName val="561200"/>
      <sheetName val="642900"/>
      <sheetName val="642100"/>
      <sheetName val="B-1"/>
      <sheetName val="B-note"/>
      <sheetName val="Rawmat use"/>
      <sheetName val="S30 (2)"/>
      <sheetName val="SMM (2)"/>
      <sheetName val="consignB-2.1"/>
      <sheetName val="Salary (2)"/>
      <sheetName val="Chq (2)"/>
      <sheetName val="FGc sale"/>
      <sheetName val="L-1"/>
      <sheetName val="PND"/>
      <sheetName val="10-cut"/>
      <sheetName val="B-2"/>
      <sheetName val="90 New"/>
      <sheetName val="30_Detail"/>
      <sheetName val="F-3-Note"/>
      <sheetName val="F-2-Note"/>
      <sheetName val="02040+41090"/>
      <sheetName val="BB-1"/>
      <sheetName val="SB-2"/>
      <sheetName val="CGS"/>
      <sheetName val="MANUFAT"/>
      <sheetName val="L-1 "/>
      <sheetName val="2400"/>
      <sheetName val="2402"/>
      <sheetName val="GP"/>
      <sheetName val="SB"/>
      <sheetName val="SC"/>
      <sheetName val="SAA"/>
      <sheetName val="SBB"/>
      <sheetName val="DD"/>
      <sheetName val="40"/>
      <sheetName val="Import (2)"/>
      <sheetName val="cpk 2005.Q3"/>
      <sheetName val="Roll forward"/>
      <sheetName val="RR-1"/>
      <sheetName val="F_2"/>
      <sheetName val="RR -1"/>
      <sheetName val="II1"/>
      <sheetName val="allocated-oh (2)"/>
      <sheetName val="20-1"/>
      <sheetName val="C NRV"/>
      <sheetName val="VJ to approve open job"/>
      <sheetName val="GP092002"/>
      <sheetName val="SF-4"/>
      <sheetName val="ทรัพย์สินตามแนวท่อ"/>
      <sheetName val="U-CAP"/>
      <sheetName val="10 cut off"/>
      <sheetName val="10 Test Note"/>
      <sheetName val="10 Test"/>
      <sheetName val="SN"/>
      <sheetName val="SN-1"/>
      <sheetName val="SN-2"/>
      <sheetName val="N apro"/>
      <sheetName val="90"/>
      <sheetName val="Test expense"/>
      <sheetName val="control-confirm"/>
      <sheetName val="A confirm"/>
      <sheetName val="10-Note"/>
      <sheetName val="Test sale"/>
      <sheetName val="TM-Test sale"/>
      <sheetName val="Test sale-kit"/>
      <sheetName val="TM-Test sale-kit"/>
      <sheetName val="Reconcile"/>
      <sheetName val="B-allow"/>
      <sheetName val="AA-1"/>
      <sheetName val="BB-2"/>
      <sheetName val="20new"/>
      <sheetName val="20Note"/>
      <sheetName val="30Note"/>
      <sheetName val="30Anal"/>
      <sheetName val="15-11-03"/>
      <sheetName val="PTICH-09-03"/>
      <sheetName val="44"/>
      <sheetName val="JUly"/>
      <sheetName val="July (2)"/>
      <sheetName val="2  (2)"/>
      <sheetName val="oto"/>
      <sheetName val="XIEYU"/>
      <sheetName val="U (2)"/>
      <sheetName val="AM local Apr"/>
      <sheetName val="AM exp Apr"/>
      <sheetName val="ML exp Apr"/>
      <sheetName val="MR exp Apr"/>
      <sheetName val="IM exp Apr"/>
      <sheetName val="TW exp Apr"/>
      <sheetName val="OCJ exp Apr"/>
      <sheetName val="SB exp Apr"/>
      <sheetName val="AS exp Apr"/>
      <sheetName val="ใบผ่านยาม"/>
      <sheetName val="sum-note"/>
      <sheetName val="RV "/>
      <sheetName val="Stock Card"/>
      <sheetName val="BL"/>
      <sheetName val="Exc Rate"/>
      <sheetName val="PO"/>
      <sheetName val="commision"/>
      <sheetName val="S30-1"/>
      <sheetName val="MNG fee"/>
      <sheetName val="A-conf."/>
      <sheetName val="N-predict_ZC.1"/>
      <sheetName val="70_ZC"/>
      <sheetName val="Contrl-purchase-new"/>
      <sheetName val="Test cost oversea"/>
      <sheetName val="Contrl-purchase-new (2)"/>
      <sheetName val="payment present"/>
      <sheetName val="SGV"/>
      <sheetName val="Price (2)"/>
      <sheetName val="2002-2003"/>
      <sheetName val="FG291099 (2)"/>
      <sheetName val="Sale04"/>
      <sheetName val="Slowstock (2)"/>
      <sheetName val="SAD 30.06.05"/>
      <sheetName val="SAD 30.09.05"/>
      <sheetName val="U-6 "/>
      <sheetName val="AP Q3'05"/>
      <sheetName val="Rec.31.12.04"/>
      <sheetName val="tblForecastExpor"/>
      <sheetName val="tblPartExpor"/>
      <sheetName val="CV"/>
      <sheetName val="f.1.1.3"/>
      <sheetName val="b.5"/>
      <sheetName val="b.4"/>
      <sheetName val="b.6"/>
      <sheetName val="b.7"/>
      <sheetName val="4 kolom (2)"/>
      <sheetName val="PPh Badan"/>
      <sheetName val="Biaya"/>
      <sheetName val="Bukti Potong 23.2"/>
      <sheetName val="3. Neraca dan RL"/>
      <sheetName val="Act+Fcst"/>
      <sheetName val="Projections"/>
      <sheetName val="Debt Schedule"/>
      <sheetName val="Loan Info"/>
      <sheetName val="28"/>
      <sheetName val="生产部金额"/>
      <sheetName val="4"/>
      <sheetName val="5"/>
      <sheetName val="12"/>
      <sheetName val="1(分品种)"/>
      <sheetName val="宣1"/>
      <sheetName val="销量"/>
      <sheetName val="AGRO-DATA"/>
      <sheetName val="营运资金 (开封)"/>
      <sheetName val="增(减)银行借款（承兑票据）"/>
      <sheetName val="集团内调拨明细 (2)"/>
      <sheetName val="trib"/>
      <sheetName val="报表11"/>
      <sheetName val="已审CF"/>
      <sheetName val="丁字帐户"/>
      <sheetName val="1梁家5-1-1房建"/>
      <sheetName val="1梁家5-1-2构筑"/>
      <sheetName val="单位"/>
      <sheetName val="成本"/>
      <sheetName val="主菜单"/>
      <sheetName val="参数"/>
      <sheetName val="dxnsjtempsheet"/>
      <sheetName val="合并清单"/>
      <sheetName val="销售费用Dy"/>
      <sheetName val="[book1.xls][book1.xls]_x0000_Database"/>
      <sheetName val="[book1.xls][book1.xls][book1.xl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Pune-Solapur"/>
      <sheetName val="ICICI"/>
      <sheetName val="HDFC"/>
      <sheetName val="5 - CITICORP"/>
      <sheetName val="Av.G Level"/>
      <sheetName val="1-OBJ98 "/>
      <sheetName val="VISION 2000"/>
      <sheetName val="CARE(Q1)"/>
      <sheetName val="Operating Expenses HRY"/>
      <sheetName val="Sales1 HRY"/>
      <sheetName val="Operating Expenses"/>
      <sheetName val="Sales1"/>
      <sheetName val="_x0000__x001c__x0000_prashant.gajbhiye@ai"/>
      <sheetName val="nt ColorChartsWorkbook_VBA_PROJ"/>
      <sheetName val="ヰ`_x0000_᠑┡㜦ስ᜗┥ᜓ℔☦☦☦☦☦ᔕ┥⌥ⵃ✪┯〢ᐯ⤙䈠㈱㌨〉ㄥ䐬"/>
      <sheetName val="Sub Base Regionwise Sorting"/>
      <sheetName val="M51-09"/>
      <sheetName val="_x0000_豈_x0000__x0001__x0001_m_x0000_豰_x0000__x0001__x0001_m_x0000_貘_x0000__x0001__x0001_e_x0000_賀_x0000__x0001__x0001_p_x0000_賨_x0000__x0001__x0001_s_x0000_"/>
      <sheetName val="ヰ`_x0000_j푨j함j헰j훰j흸j_xd878_j_xd900_j_xdb08_j_xdb90_j_xdc90_j_xdd18_j_xde68_j_xdfb8_j"/>
      <sheetName val="ヰ`_x0000_k佈k倠k储k冨k到k匰k厸k唈k嘈k嚐k垐k堘k夘k妠"/>
      <sheetName val="_x0000_p禠k稨k窰k笸k節k籈k糐k絘k締k繨k済k源k漘k澠k瀨"/>
      <sheetName val="ヰ`_x0000_k餸k騸k髀k鯀k鱈k鵈k鷐k鿘kꁠkꅠkꇨkꌸkꒈkꗘ"/>
      <sheetName val="ヰ`_x0000_lᐘlᓰlᕸlᙸlᜀl᠀lᢈl᧘l᫘l᭠lᱠl᳨lᷨlṰ"/>
      <sheetName val="_x0000_m㹰l㻸l㾀l䀈l䂐l䄘l䆠l䈨l䊰l䌸l㋘l㍠l㏨l㑰l㓸"/>
      <sheetName val="ヰ`_x0000_l앸l외l윀l저l좈l즈l쨐l쯰l챸l쵸l츀l콐l킠l퇰"/>
      <sheetName val="ヰ`_x0000_m䀰m䄈m䆐m䊐m䌘m䐘m䒠m䗰m䛰m䝸m䡸m䤀m䨀m䪈"/>
      <sheetName val="_x0000_o檈m欐m殘m氠m沨m洰m涸m湀m滈m潐m廰m彸m怀m悈m愐"/>
      <sheetName val="_x0000__x0015__x0000_harinath.m@airtel.in"/>
      <sheetName val="AP Accrual"/>
      <sheetName val="Wavelength selection"/>
      <sheetName val="Anil IT_2013-14"/>
      <sheetName val="_x0001__x0000__x0001__x0000__x0003__x0000__x0001__x0000_Ô_x0001__x0000_,_x0000_¦¦"/>
      <sheetName val="Power &amp; Fuel (S)"/>
      <sheetName val="DEPN"/>
      <sheetName val="INTT"/>
      <sheetName val="CS"/>
      <sheetName val="CFS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Power_&amp;_Fuel_(S)"/>
      <sheetName val="bajaj_copeland"/>
      <sheetName val="EVA1"/>
      <sheetName val="InQuart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Power_&amp;_Fuel_(S)2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Power_&amp;_Fuel_(S)1"/>
      <sheetName val="%_Share"/>
      <sheetName val="Financial_Services"/>
      <sheetName val="GE6CRITERIA"/>
      <sheetName val="party"/>
      <sheetName val="Year_2"/>
      <sheetName val="部店・内容ﾏｽﾀｰ"/>
      <sheetName val="ED"/>
      <sheetName val="Stats"/>
      <sheetName val="Masters"/>
      <sheetName val="BSLA"/>
      <sheetName val="Input_&amp;_Control1"/>
      <sheetName val="Delinquency_(2)"/>
      <sheetName val="OFA"/>
      <sheetName val="OFA_Acq"/>
      <sheetName val="Criteria"/>
      <sheetName val="Introduction"/>
      <sheetName val="Data_Tape"/>
      <sheetName val="Deal_List1"/>
      <sheetName val="12__Asset_Walk_from_Prior_Yr"/>
      <sheetName val="Cover_Sheet"/>
      <sheetName val="PackInfo"/>
      <sheetName val="ANI_Look-ups"/>
      <sheetName val="Q3_-_GECF"/>
      <sheetName val="DATA_-_INCOME_STATEMENTSII"/>
      <sheetName val="IC_Interest_Payable"/>
      <sheetName val="HDFC_Std_Life"/>
      <sheetName val="SBILife"/>
      <sheetName val="Master_Sheet_"/>
      <sheetName val="Birla_Sun_Life"/>
      <sheetName val="Bajaj_Allianz"/>
      <sheetName val="Max_New_York_Life"/>
      <sheetName val="ICICI_Pru"/>
      <sheetName val="HC_Drivers_vs_plan"/>
      <sheetName val="SUMMARY_BALANCE"/>
      <sheetName val="Interface"/>
      <sheetName val="OSEBS2003-04"/>
      <sheetName val="Values"/>
      <sheetName val="ignore_0804"/>
      <sheetName val="Qtr4-00"/>
      <sheetName val="PARTY_DETAILS"/>
      <sheetName val="1118_C_I"/>
      <sheetName val="1118_C_II"/>
      <sheetName val="1118_C_III"/>
      <sheetName val="ReferenceLists"/>
      <sheetName val="Z_report"/>
      <sheetName val="S_4_3_SAP Dump"/>
      <sheetName val="Groupings"/>
      <sheetName val="Fixed_Assets"/>
      <sheetName val="BS_PL"/>
      <sheetName val="Sunmap"/>
      <sheetName val="GMB1"/>
      <sheetName val="GMB2"/>
      <sheetName val="GMS1"/>
      <sheetName val="GMS2"/>
      <sheetName val="IFO1"/>
      <sheetName val="IFO2"/>
      <sheetName val="WCR1"/>
      <sheetName val="WCR2"/>
      <sheetName val="Backlog"/>
      <sheetName val="Bookings1"/>
      <sheetName val="Bookings2"/>
      <sheetName val="EBIT"/>
      <sheetName val="Thales"/>
      <sheetName val="GeoBooking"/>
      <sheetName val="GMCS1"/>
      <sheetName val="GMCS2"/>
      <sheetName val="Investment1"/>
      <sheetName val="Investment2"/>
      <sheetName val="REX"/>
      <sheetName val="Roce1"/>
      <sheetName val="Sales2"/>
      <sheetName val="Financial Statements"/>
      <sheetName val="Trial_x0000__x0000__x0000__x0012_[1111.xls]********_x0000__x0000__x0000__x0000_"/>
      <sheetName val="Sales Budget-2012-13"/>
      <sheetName val="Sand Control"/>
      <sheetName val="TaxCal (2)"/>
      <sheetName val="TAX10-by SYC (12 M) (2)"/>
      <sheetName val="2003･03平均 (2)"/>
      <sheetName val="各月末"/>
      <sheetName val="2003･03平均"/>
      <sheetName val="2002･03平均"/>
      <sheetName val="Locas"/>
      <sheetName val="LA-1,2,3"/>
      <sheetName val="Excess Calc"/>
      <sheetName val="CON-I"/>
      <sheetName val="Sch1-5"/>
      <sheetName val="Roaming"/>
      <sheetName val="PD from 01.04 to 08.08"/>
      <sheetName val="PURCHASED ADDITIONS"/>
      <sheetName val="FACT.B"/>
      <sheetName val="B 1.03.12"/>
      <sheetName val="HHML (4)"/>
      <sheetName val="Indirect expenses"/>
      <sheetName val="Indirect_expenses"/>
      <sheetName val="Cabinet_details1"/>
      <sheetName val="Scope_of_supply1"/>
      <sheetName val="BS_Schdl-_1_&amp;_21"/>
      <sheetName val="Indirect_expenses1"/>
      <sheetName val="Cabinet_details2"/>
      <sheetName val="Scope_of_supply2"/>
      <sheetName val="BS_Schdl-_1_&amp;_22"/>
      <sheetName val="Indirect_expenses2"/>
      <sheetName val="Nov.04"/>
      <sheetName val="Main Equ. List"/>
      <sheetName val="S 12"/>
      <sheetName val="Total Haryana POs AMC Sheet 3%"/>
      <sheetName val="delhi 03-04AMC @ 3%"/>
      <sheetName val="itemsdetails"/>
      <sheetName val="TB Emgf"/>
      <sheetName val="E&amp;I"/>
      <sheetName val="Operational Costs 2008"/>
      <sheetName val="A302101-000-017"/>
      <sheetName val="VTP"/>
      <sheetName val="Staff Acco."/>
      <sheetName val="DLC lookups"/>
      <sheetName val="Cut &amp; Sew"/>
      <sheetName val="PRECAST lightconc-II"/>
      <sheetName val="Indices"/>
      <sheetName val="????????"/>
      <sheetName val="???_xffff_翿????_xffff__xffff_??????ᆳ"/>
      <sheetName val="Licences"/>
      <sheetName val="_x005f_x0000__x005f_x0000__x005f_x0000__x005f_x0000__x0"/>
      <sheetName val="_x005f_x0000__x005f_x0000__x005f_x0000__x005f_xffff_翿_x"/>
      <sheetName val="GLP-DISCOUNT"/>
      <sheetName val="Working"/>
      <sheetName val="PS Parts"/>
      <sheetName val="UNITS"/>
      <sheetName val="Tot PC Italy"/>
      <sheetName val="Firmabil"/>
      <sheetName val="Pensionsoversigt"/>
      <sheetName val="Personale stamdata"/>
      <sheetName val="TAX INCOME"/>
      <sheetName val="lov-COAct"/>
      <sheetName val="lov-cspl"/>
      <sheetName val="AN_Inpu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Old_Data"/>
      <sheetName val="sal_summ"/>
      <sheetName val="dep_war"/>
      <sheetName val="BS_Rec_Control_Sheet"/>
      <sheetName val="New_May"/>
      <sheetName val="BOB DETAILS"/>
      <sheetName val="Card nos."/>
      <sheetName val="Advance to suppliers "/>
      <sheetName val="S D Office"/>
      <sheetName val="Sec.Deposit others"/>
      <sheetName val="Cash-Flow Statement"/>
      <sheetName val="CFS-vol base eng"/>
      <sheetName val="Cash-Flow Base"/>
      <sheetName val="AR-Danone (PS)"/>
      <sheetName val="Appendix - Joao Carlos ar"/>
      <sheetName val="Other Assumptions &amp; Parameters"/>
      <sheetName val="CFS-consolidated Danone"/>
      <sheetName val="Market Context"/>
      <sheetName val="AR-Danone (Act)"/>
      <sheetName val="Sales-Mktg Assumptions"/>
      <sheetName val="CFS-consolidated Minalba"/>
      <sheetName val="AR-Indaia (Aro)"/>
      <sheetName val="ETERNITE ( HOD SP)"/>
      <sheetName val="AR-Consol Ald + Danone SP tot"/>
      <sheetName val="AR syst Danone Office"/>
      <sheetName val="fiche calcul Syst Danone Home"/>
      <sheetName val="Cash-Flow_Statement"/>
      <sheetName val="CFS-vol_base_eng"/>
      <sheetName val="Cash-Flow_Base"/>
      <sheetName val="AR-Danone_(PS)"/>
      <sheetName val="Appendix_-_Joao_Carlos_ar"/>
      <sheetName val="Other_Assumptions_&amp;_Parameters"/>
      <sheetName val="CFS-consolidated_Danone"/>
      <sheetName val="Market_Context"/>
      <sheetName val="AR-Danone_(Act)"/>
      <sheetName val="Sales-Mktg_Assumptions"/>
      <sheetName val="CFS-consolidated_Minalba"/>
      <sheetName val="AR-Indaia_(Aro)"/>
      <sheetName val="ETERNITE_(_HOD_SP)"/>
      <sheetName val="AR-Consol_Ald_+_Danone_SP_tot"/>
      <sheetName val="AR_syst_Danone_Office"/>
      <sheetName val="fiche_calcul_Syst_Danone_Home"/>
      <sheetName val="Plant"/>
      <sheetName val="Dt Base"/>
      <sheetName val="PARAMETRES"/>
      <sheetName val="RMM"/>
      <sheetName val="Feuil2"/>
      <sheetName val="MtM Forecasts Budget"/>
      <sheetName val="PECO IR"/>
      <sheetName val="ASIA IR"/>
      <sheetName val="Listes"/>
      <sheetName val="AJUSTES"/>
      <sheetName val="_x005f_x0000_Database_ _2_. Exceeded "/>
      <sheetName val="௔按਱ဵ_x005f_x0000__x005f_x0000_"/>
      <sheetName val="1-11%20MOI.xls_x005f_x0000__x005f_x0000__x"/>
      <sheetName val="Database_ _2_. Exceeded number "/>
      <sheetName val="BSNL services"/>
      <sheetName val="_x0000_Database_ _2_. Exceeded "/>
      <sheetName val="1-11%20MOI.xls_x0000__x0000__x"/>
      <sheetName val="For reference June"/>
      <sheetName val="sdrs_mar"/>
      <sheetName val="A-Eingang Laender (ändert)"/>
      <sheetName val="Cash-Flow (offen)"/>
      <sheetName val="U-Erloese Laender(ändert)"/>
      <sheetName val="prod.inventory"/>
      <sheetName val="2005useless"/>
      <sheetName val="账龄分析表"/>
      <sheetName val="Basic_information"/>
      <sheetName val="Adjustment Entries-Final"/>
      <sheetName val="B30"/>
      <sheetName val="Movem. in fixed assets - Depr."/>
      <sheetName val="损益表"/>
      <sheetName val="TOD"/>
      <sheetName val="wdr bldg"/>
      <sheetName val="Erlang_and_Infra"/>
      <sheetName val="Network_Summary"/>
      <sheetName val="TDS_Entries_Apr_to_Sept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Cash-Flow_Statement1"/>
      <sheetName val="CFS-vol_base_eng1"/>
      <sheetName val="Cash-Flow_Base1"/>
      <sheetName val="AR-Danone_(PS)1"/>
      <sheetName val="Appendix_-_Joao_Carlos_ar1"/>
      <sheetName val="Other_Assumptions_&amp;_Parameters1"/>
      <sheetName val="CFS-consolidated_Danone1"/>
      <sheetName val="Balance_Sheet1"/>
      <sheetName val="Market_Context1"/>
      <sheetName val="AR-Danone_(Act)1"/>
      <sheetName val="Sales-Mktg_Assumptions1"/>
      <sheetName val="CFS-consolidated_Minalba1"/>
      <sheetName val="AR-Indaia_(Aro)1"/>
      <sheetName val="ETERNITE_(_HOD_SP)1"/>
      <sheetName val="AR-Consol_Ald_+_Danone_SP_tot1"/>
      <sheetName val="AR_syst_Danone_Office1"/>
      <sheetName val="fiche_calcul_Syst_Danone_Home1"/>
      <sheetName val="Dt_Base"/>
      <sheetName val="MtM_Forecasts_Budget"/>
      <sheetName val="PECO_IR"/>
      <sheetName val="ASIA_IR"/>
      <sheetName val="_x005f_x0000_Database___2___Exceeded_"/>
      <sheetName val="1-11%20MOI_xls_x005f_x0000__x005f_x0000__x"/>
      <sheetName val="Database___2___Exceeded_number_"/>
      <sheetName val="ttings_purnima_Application_Data"/>
      <sheetName val="BSNL_services"/>
      <sheetName val="Database___2___Exceeded_"/>
      <sheetName val="1-11%20MOI_xls_x"/>
      <sheetName val="For_reference_June"/>
      <sheetName val="A-Eingang_Laender_(ändert)"/>
      <sheetName val="Cash-Flow_(offen)"/>
      <sheetName val="U-Erloese_Laender(ändert)"/>
      <sheetName val="1-11%20MOI_xls"/>
      <sheetName val="prod_inventory"/>
      <sheetName val="Main_Menu"/>
      <sheetName val="Adjustment_Entries-Final"/>
      <sheetName val="Stock_Chart"/>
      <sheetName val="Movem__in_fixed_assets_-_Depr_"/>
      <sheetName val="wdr_bldg"/>
      <sheetName val="India $Mn"/>
      <sheetName val="MIS-1"/>
      <sheetName val="Summary -  International "/>
      <sheetName val="14 old"/>
      <sheetName val="PROFIT_LOSS"/>
      <sheetName val="Fixed asset register"/>
      <sheetName val="on-hold"/>
      <sheetName val="_x0000_Database___2___Exceeded_"/>
      <sheetName val="PAGE 7"/>
      <sheetName val="Altec"/>
      <sheetName val="CA Lab Equp"/>
      <sheetName val="ヰ`_x0000_j푨j함j헰j훰j흸j�j�j�j�j_xdc90_j_xdd18_j_xde68_j_xdfb8_j"/>
      <sheetName val="DealSheet"/>
      <sheetName val="BS'03"/>
      <sheetName val="Cap. Exp."/>
      <sheetName val="b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Production Qty Bud"/>
      <sheetName val="B. I."/>
      <sheetName val="B. P."/>
      <sheetName val="LISTAS"/>
      <sheetName val="A-14.1"/>
      <sheetName val="Set"/>
      <sheetName val="New P&amp;L"/>
      <sheetName val="A2_Check"/>
      <sheetName val="Movement_Swap_Dec.08 to Feb.09"/>
      <sheetName val="JUn 09"/>
      <sheetName val="Movement_Swap_Dec_08_to_Feb_09"/>
      <sheetName val="Financial Progress Mar.2011"/>
      <sheetName val="Requirements"/>
      <sheetName val="AccCode"/>
      <sheetName val="GL- liability"/>
      <sheetName val="Cons"/>
      <sheetName val="E-recharge_Mar2009"/>
      <sheetName val="_x0004__x0002__x0000_স"/>
      <sheetName val="SCEL Funding"/>
      <sheetName val="I_Services Definition"/>
      <sheetName val="I_Tables"/>
      <sheetName val="Pivot - Weekly MIS"/>
      <sheetName val="M-2 Adjusted"/>
      <sheetName val="IHP_Detailed_QA"/>
      <sheetName val="Profit_&amp;_Loss_(2)"/>
      <sheetName val="M-2_Discounted"/>
      <sheetName val="Data Selection"/>
      <sheetName val="upload NRV"/>
      <sheetName val="upload NOA (2)"/>
      <sheetName val="upload NTV)"/>
      <sheetName val="upload n4U"/>
      <sheetName val="upload ncn"/>
      <sheetName val="대차대조표(완)"/>
      <sheetName val="손익계산서(완)"/>
      <sheetName val="임대06"/>
      <sheetName val="데이타"/>
      <sheetName val="식재인부"/>
      <sheetName val="수정시산표"/>
      <sheetName val="IndMontreal Protocol"/>
      <sheetName val="PCost"/>
      <sheetName val="DSCR-IRR"/>
      <sheetName val="Fundflow"/>
      <sheetName val="97-98"/>
      <sheetName val="Ann -1"/>
      <sheetName val="JUN 06 PAY REGISTER"/>
      <sheetName val="Micro"/>
      <sheetName val="Scaff-Rose"/>
      <sheetName val="Cap IQ General"/>
      <sheetName val="Current Inputs"/>
      <sheetName val="PHS CapEx"/>
      <sheetName val="Operating Expenditure"/>
      <sheetName val="MG100007"/>
      <sheetName val="Funds and Valuation"/>
      <sheetName val="Demand"/>
      <sheetName val="Capital Expenditure"/>
      <sheetName val="Annual Numbers"/>
      <sheetName val="Chart data"/>
      <sheetName val="Current_Inputs"/>
      <sheetName val="PHS_CapEx"/>
      <sheetName val="Operating_Expenditure"/>
      <sheetName val="Funds_and_Valuation"/>
      <sheetName val="Capital_Expenditure"/>
      <sheetName val="Annual_Numbers"/>
      <sheetName val="Chart_data"/>
      <sheetName val="Basic_Data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Co 59"/>
      <sheetName val="Cash Flow Working"/>
      <sheetName val="LINK GAP"/>
      <sheetName val="OCCUR"/>
      <sheetName val="ANALYSIS(PACKING)"/>
      <sheetName val="Input &amp; Instructions"/>
      <sheetName val="Selections"/>
      <sheetName val="1st_Q_20021"/>
      <sheetName val="Page_A-7_1"/>
      <sheetName val="Actual_month_$1"/>
      <sheetName val="fme_idex1"/>
      <sheetName val="fma_idex1"/>
      <sheetName val="fme_fm1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Shee"/>
      <sheetName val="̃"/>
      <sheetName val="+T"/>
      <sheetName val="Sh"/>
      <sheetName val="hh:m"/>
      <sheetName val="Sheet2ˆ"/>
      <sheetName val="BASIC RATES"/>
      <sheetName val="[book1.xls][book1.xls]"/>
      <sheetName val="_I"/>
      <sheetName val="Asmptns"/>
      <sheetName val="毛利率分析表"/>
      <sheetName val="1经营"/>
      <sheetName val="3损益"/>
      <sheetName val="工程项目"/>
      <sheetName val="2012"/>
      <sheetName val="WP|PBC"/>
      <sheetName val="Proj. Financials"/>
      <sheetName val="TB 1999-2000"/>
      <sheetName val="AIO"/>
      <sheetName val="未完工合同成本设备"/>
      <sheetName val="长期其他应收款"/>
      <sheetName val="预付款项RMB租金"/>
      <sheetName val="应收帐款"/>
      <sheetName val="新增核查"/>
      <sheetName val="其他应收明晰"/>
      <sheetName val="分施工单位"/>
      <sheetName val="折旧"/>
      <sheetName val="分项目明细"/>
      <sheetName val="cutoff04Jan"/>
      <sheetName val="2003本部利润及利润分配表试算表"/>
      <sheetName val="2003本部资产负债试算表"/>
      <sheetName val="Reading schedule"/>
      <sheetName val="revenue deferred (2)"/>
      <sheetName val="PRJE1 081505"/>
      <sheetName val="LEA_09.XLS"/>
      <sheetName val="Journal"/>
      <sheetName val="Jnl 504665 -2201"/>
      <sheetName val="Jnl 504660 -2201"/>
      <sheetName val="NOVEMBER SWAMY ORG-I"/>
      <sheetName val="AG00060"/>
      <sheetName val="Advance"/>
      <sheetName val="Chart_7"/>
      <sheetName val="Rate_matrix_Pre_April_15"/>
      <sheetName val="Tester_matrix"/>
      <sheetName val="Rate_matrix_OLD"/>
      <sheetName val="Division_matrix"/>
      <sheetName val="Rate_matrix_Post_April_15"/>
      <sheetName val="Tester_matrix_post_MAY_28"/>
      <sheetName val="AOP (3)"/>
      <sheetName val="凭证3"/>
      <sheetName val="Summary Ending"/>
      <sheetName val="Historical Metrics Data"/>
      <sheetName val="Annex-E."/>
      <sheetName val="resources"/>
      <sheetName val="wwww"/>
      <sheetName val="Intro"/>
      <sheetName val="BASIC PRICE TIMES MUSIC "/>
      <sheetName val="with plm (2)"/>
      <sheetName val="PF ESI Logic"/>
      <sheetName val="Top_Sheet"/>
      <sheetName val="Workings for notes"/>
      <sheetName val="Input selection"/>
      <sheetName val="All-Fab"/>
      <sheetName val="Production forecast Short Term"/>
      <sheetName val="sap"/>
      <sheetName val="Criterios"/>
      <sheetName val="Data Validation"/>
      <sheetName val="TOMA &amp; ITP"/>
      <sheetName val="_x0000__x0000_Ø_x0000__x0000_à_x0000__x0000_è_x0000__x0000_ð_x0000__x0000_ø_x0000__x0000_Ā_x0000__x0000_Ĉ_x0000__x0000_"/>
      <sheetName val=":AIQX`goty}¨¯ºÇÕãéðõû"/>
      <sheetName val="FBT  Cal  F (2)"/>
      <sheetName val="BS-203"/>
      <sheetName val="Currency table"/>
      <sheetName val="EoP"/>
      <sheetName val="Status"/>
      <sheetName val="Conso Detailed Input"/>
      <sheetName val="Draft"/>
      <sheetName val="V71"/>
      <sheetName val="Draft1"/>
      <sheetName val="수출명세"/>
      <sheetName val="내수기타"/>
      <sheetName val="수출집계"/>
      <sheetName val="6월수불"/>
      <sheetName val="특기제품"/>
      <sheetName val="3620SE"/>
      <sheetName val="CAS data request"/>
      <sheetName val="CBR+FAS"/>
      <sheetName val="Corp Use"/>
      <sheetName val="Input Interface"/>
      <sheetName val="Level II"/>
      <sheetName val="Accts to rec"/>
      <sheetName val="Report 1"/>
      <sheetName val="Interventional Reconciliation"/>
      <sheetName val="Sales_CM"/>
      <sheetName val="SVSalesToCM"/>
      <sheetName val="Cognos Extract"/>
      <sheetName val="SCOS0302"/>
      <sheetName val="FMT 13-VOLUME BY MARKET"/>
      <sheetName val="FMT 14 -VOLUME BY BRANDS"/>
      <sheetName val="FITZ MORT 94"/>
      <sheetName val="AY 09-10"/>
      <sheetName val="(bis.0)PLANT (31 Oct 2006)final"/>
      <sheetName val="RECANL"/>
      <sheetName val="FA consol"/>
      <sheetName val="Parameter"/>
      <sheetName val="Check"/>
      <sheetName val="A400"/>
      <sheetName val="BS_Groupings1"/>
      <sheetName val="PL_Groupings1"/>
      <sheetName val="Finance_IT_&amp;_Pro_(2)1"/>
      <sheetName val="BS_(2)1"/>
      <sheetName val="Capex_&amp;_Opex1"/>
      <sheetName val="Erlang_and_Infra1"/>
      <sheetName val="Network_Summary1"/>
      <sheetName val="LOCAL_FAR_TIL_JUL10_(2)1"/>
      <sheetName val="P&amp;L_(2)1"/>
      <sheetName val="ANNEXURE_5_c1"/>
      <sheetName val="21_(i)(B)(b)1"/>
      <sheetName val="TDS_Entries_Apr_to_Sept1"/>
      <sheetName val="ERE_`ODBCDriver`_`Component_`_1"/>
      <sheetName val="elfReg`,_`FileAction`_Where_`S1"/>
      <sheetName val="Database:_[2]__Exceeded_number1"/>
      <sheetName val="provision_for_new_Salary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list_-_do_not_delete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CN_Detail1"/>
      <sheetName val="Cash-Flow_Statement2"/>
      <sheetName val="CFS-vol_base_eng2"/>
      <sheetName val="Cash-Flow_Base2"/>
      <sheetName val="AR-Danone_(PS)2"/>
      <sheetName val="Appendix_-_Joao_Carlos_ar2"/>
      <sheetName val="Other_Assumptions_&amp;_Parameters2"/>
      <sheetName val="CFS-consolidated_Danone2"/>
      <sheetName val="Balance_Sheet2"/>
      <sheetName val="Market_Context2"/>
      <sheetName val="AR-Danone_(Act)2"/>
      <sheetName val="Sales-Mktg_Assumptions2"/>
      <sheetName val="CFS-consolidated_Minalba2"/>
      <sheetName val="AR-Indaia_(Aro)2"/>
      <sheetName val="ETERNITE_(_HOD_SP)2"/>
      <sheetName val="AR-Consol_Ald_+_Danone_SP_tot2"/>
      <sheetName val="AR_syst_Danone_Office2"/>
      <sheetName val="fiche_calcul_Syst_Danone_Home2"/>
      <sheetName val="Dt_Base1"/>
      <sheetName val="MtM_Forecasts_Budget1"/>
      <sheetName val="PECO_IR1"/>
      <sheetName val="ASIA_IR1"/>
      <sheetName val="_x005f_x0000_Database___2___Exceeded1"/>
      <sheetName val="1-11%20MOI_xls_x005f_x0000__x005f_x0000__1"/>
      <sheetName val="Database___2___Exceeded_number1"/>
      <sheetName val="ttings_purnima_Application_Dat1"/>
      <sheetName val="BSNL_services1"/>
      <sheetName val="Database___2___Exceeded_1"/>
      <sheetName val="For_reference_June1"/>
      <sheetName val="A-Eingang_Laender_(ändert)1"/>
      <sheetName val="Cash-Flow_(offen)1"/>
      <sheetName val="U-Erloese_Laender(ändert)1"/>
      <sheetName val="1-11%20MOI_xls1"/>
      <sheetName val="prod_inventory1"/>
      <sheetName val="Main_Menu1"/>
      <sheetName val="Adjustment_Entries-Final1"/>
      <sheetName val="Stock_Chart1"/>
      <sheetName val="Movem__in_fixed_assets_-_Depr_1"/>
      <sheetName val="wdr_bldg1"/>
      <sheetName val="India_$Mn"/>
      <sheetName val="Summary_-__International_"/>
      <sheetName val="BS_Schdl-3-Fixed_Assets"/>
      <sheetName val="MAIN_LATEST1"/>
      <sheetName val="currency_(2)1"/>
      <sheetName val="SPS_DETAIL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c_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14_old"/>
      <sheetName val="Add_to_FA"/>
      <sheetName val="Fixed_asset_register"/>
      <sheetName val="A2-2_RJE1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Staff_Sal"/>
      <sheetName val="gen_ledger_data"/>
      <sheetName val="receipt_Reg_Nov08"/>
      <sheetName val="Price_Nego(Summary)_(2)"/>
      <sheetName val="Total_(2)"/>
      <sheetName val="Sales_Budget-2012-13"/>
      <sheetName val="Sand_Control"/>
      <sheetName val="TaxCal_(2)"/>
      <sheetName val="TAX10-by_SYC_(12_M)_(2)"/>
      <sheetName val="2003･03平均_(2)"/>
      <sheetName val="PURCHASED_ADDITIONS"/>
      <sheetName val="Computation_04-05"/>
      <sheetName val="ocean_voyage"/>
      <sheetName val="FACT_B"/>
      <sheetName val="B_1_03_12"/>
      <sheetName val="HHML_(4)"/>
      <sheetName val="Fixed_Assets-Last_year"/>
      <sheetName val="Exp_provn_(3)"/>
      <sheetName val="consol_(2)"/>
      <sheetName val="consol_(3)"/>
      <sheetName val="SL_Schedule_(2)"/>
      <sheetName val="consol_(4)"/>
      <sheetName val="Own Variable"/>
      <sheetName val="__Exceeded_number"/>
      <sheetName val="__Exceeded_number_"/>
      <sheetName val="[book1.xls]_x0000_Database: [2]__Ex_2"/>
      <sheetName val="[book1.xls]Database: [2]__Exc_2"/>
      <sheetName val="[book1.xls]Database:_[2]__Exc_2"/>
      <sheetName val="[book1.xls]Database:_[2]__Exc_3"/>
      <sheetName val="[book1.xls]"/>
      <sheetName val="Bal Sheet"/>
      <sheetName val="Group Summary1 (2)"/>
      <sheetName val=".1.08.xls)FinalTrialBal"/>
      <sheetName val=".1.08.xls)Revised Schedule"/>
      <sheetName val=".1.08.xls)Revised Balance Sheet"/>
      <sheetName val="Group Summary1"/>
      <sheetName val="TB31.3.08"/>
      <sheetName val="Req"/>
      <sheetName val="L,M"/>
      <sheetName val="PL_GROUP"/>
      <sheetName val="PL suppl.info"/>
      <sheetName val="4 - PPE"/>
      <sheetName val="?Database: [2]. Exceeded number"/>
      <sheetName val="௔按਱ဵ??"/>
      <sheetName val="1-11%20MOI.xls??_x0016_??_x000d_??_x000c_?ň?_x0002_?"/>
      <sheetName val="1-11%20MOI.xls??_x0016_??_x000d_?_x000c_?ň?_x0002_?Ӥ"/>
      <sheetName val="௔按਱ဵ?"/>
      <sheetName val="[book1.xls][book1.xls]?Database"/>
      <sheetName val="[book1.xls]?Database: [2]. Exce"/>
      <sheetName val="_x005f_x0000_Database: [2]. Exceeded "/>
      <sheetName val="௔按਱ဵ_x005f_x0000_"/>
      <sheetName val="Existing Book Data (2)"/>
      <sheetName val="4W Vehicle Detail FINAL"/>
      <sheetName val="4W Veh Detail FINAL NEW MODEL"/>
      <sheetName val="budget time"/>
      <sheetName val="TAE"/>
      <sheetName val="NEE"/>
      <sheetName val="Fagor04-A3112e"/>
      <sheetName val="Sale 0502"/>
      <sheetName val="グラフ(再生ゴム粘度)"/>
      <sheetName val="グラフ(ゾル分率)"/>
      <sheetName val="FlowTest"/>
      <sheetName val="Pln Pdt"/>
      <sheetName val="W22全体版申請"/>
      <sheetName val="99年度原単位"/>
      <sheetName val="Bajaj OS"/>
      <sheetName val="構成情報シート"/>
      <sheetName val="PP_Letter 389N"/>
      <sheetName val="達成729"/>
      <sheetName val="CIVIC 1.6L(7ｶ国MA輸出)ｺｽﾄ"/>
      <sheetName val="MK(W L,D)ｺｽﾄ"/>
      <sheetName val="MK(7ｶ国+5,7,12万台)"/>
      <sheetName val="CIVIC 1.7L(7ｶ国MA輸出)GKN同一"/>
      <sheetName val="MOULD AMORT"/>
      <sheetName val="集計表"/>
      <sheetName val="FFS"/>
      <sheetName val="FPS"/>
      <sheetName val="INCR_DECR"/>
      <sheetName val="STR"/>
      <sheetName val="CASH&amp;BANK"/>
      <sheetName val="LSR"/>
      <sheetName val="ANX C"/>
      <sheetName val="PAGE6"/>
      <sheetName val="PAGE8"/>
      <sheetName val="PAGE10"/>
      <sheetName val="PAGE11"/>
      <sheetName val="10ccac98-99"/>
      <sheetName val="ＭＡＰ－１０売上"/>
      <sheetName val="ＭＡＰ－１１売上"/>
      <sheetName val="ＭＡＰ－１２売上"/>
      <sheetName val="ＭＡＰ－１４売上 "/>
      <sheetName val="ＭＡＰ－その他売上 "/>
      <sheetName val="BOM_IFB"/>
      <sheetName val="MAP3B"/>
      <sheetName val="仕入"/>
      <sheetName val="在庫"/>
      <sheetName val="予定採算表"/>
      <sheetName val="[Book1.xls][Book1.xls]ttings\pu"/>
      <sheetName val="[Book1.xls]ttings\purnima\Appli"/>
      <sheetName val="0_Cover"/>
      <sheetName val="(490)Schedule"/>
      <sheetName val="dec backup"/>
      <sheetName val="Y_PART_PARETO DEC"/>
      <sheetName val="Sheet_Name_List"/>
      <sheetName val="犅ɌǮ犉͌漰贁䱲〃ń犑͌丰锁䱲餀䱲匂ꀁ䱲ꐀ䱲ꠀ䱲脂각䱲〃ų犰Ō"/>
      <sheetName val="_x0008_Ā_x000c_н_x0001__x0000__x0000_질"/>
      <sheetName val="ﾍﾞﾀﾘｽﾄ"/>
      <sheetName val="BP0(bz0)見積もり"/>
      <sheetName val="F4301"/>
      <sheetName val="보고"/>
      <sheetName val="8A"/>
      <sheetName val="Pln_Pdt"/>
      <sheetName val="Āн질"/>
      <sheetName val="ser Names_x0000__x000f__x0000__x0000__x0000__x000f__x0000__x0000__x0000__x000f__x0000__x0000__x0000__x000f__x0000__x0000__x0000__x000f__x0000__x0000__x0000__x000f_"/>
      <sheetName val="_x0008_Ā_x000c_н_x0001_"/>
      <sheetName val="RES-2000"/>
      <sheetName val="_x0008_Ā_x000c_н_x0001_??질"/>
      <sheetName val="ser Names?_x000f_???_x000f_???_x000f_???_x000f_???_x000f_???_x000f_"/>
      <sheetName val="Đ_x000a_ހ P _x0000__x0000__x0000_"/>
      <sheetName val="Đ_ހ P "/>
      <sheetName val="budget_time"/>
      <sheetName val="Sale_0502"/>
      <sheetName val="Provision for taxation to updat"/>
      <sheetName val="Rollforward (2)"/>
      <sheetName val="Subs.disburse"/>
      <sheetName val=" Variable component"/>
      <sheetName val="RIL"/>
      <sheetName val="DSL-S"/>
      <sheetName val="LA- lookups"/>
      <sheetName val="223.582"/>
      <sheetName val="Scope_of_supply3"/>
      <sheetName val="BS_Schdl-_1_&amp;_23"/>
      <sheetName val="Cabinet_details3"/>
      <sheetName val="Indirect_expenses3"/>
      <sheetName val="PS_Parts"/>
      <sheetName val="Tot_PC_Italy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Currency_table"/>
      <sheetName val="BU-P&amp;L-Monthly"/>
      <sheetName val="Amortization Table"/>
      <sheetName val="Trial Balance (Tally)"/>
      <sheetName val="Trial Balance (Link)"/>
      <sheetName val="Ross"/>
      <sheetName val="MMR"/>
      <sheetName val="WW07-12100200"/>
      <sheetName val="FORMAT-12100200"/>
      <sheetName val="WW08-12900100"/>
      <sheetName val="FORMAT -12900100"/>
      <sheetName val="WW46 COL Long Term"/>
      <sheetName val="FORMAT - COL Long Term"/>
      <sheetName val="WW46 COL Short Term"/>
      <sheetName val="FORMAT -  COL Short Term"/>
      <sheetName val="WW46 COL FOBO"/>
      <sheetName val="FORMAT -  COL FOBO"/>
      <sheetName val="FORMAT - 12500300"/>
      <sheetName val="WW47 COL Provision"/>
      <sheetName val="FORMAT -  COL Provision"/>
      <sheetName val="WW68"/>
      <sheetName val="Ploss-april to july-02"/>
      <sheetName val="ploss-2001-02"/>
      <sheetName val="CHIPS WORKING"/>
      <sheetName val="NGPISW03 (2)"/>
      <sheetName val="Budget Sum"/>
      <sheetName val="SP"/>
      <sheetName val="ICP"/>
      <sheetName val="RFM"/>
      <sheetName val="Current Provision FYR"/>
      <sheetName val="US IBT"/>
      <sheetName val="colorado and Louisianna"/>
      <sheetName val="Stock Opt Deduct APIC Adj ( (3)"/>
      <sheetName val="Estd Franchise Tax Pays (2)"/>
      <sheetName val="E450 IRE"/>
      <sheetName val="STOCK"/>
      <sheetName val="Options"/>
      <sheetName val="Project"/>
      <sheetName val="Comps Backup"/>
      <sheetName val="DM_L_OH Oct02"/>
      <sheetName val="Sch 23"/>
      <sheetName val="Basic Info"/>
      <sheetName val="Professional"/>
      <sheetName val="23"/>
      <sheetName val="13"/>
      <sheetName val="Trades"/>
      <sheetName val="5A"/>
      <sheetName val="May99"/>
      <sheetName val="RTP-NYMEX"/>
      <sheetName val="主营业务明细表"/>
      <sheetName val="其他应收款－个人借款明细"/>
      <sheetName val="唯一合同编号"/>
      <sheetName val="机关财务营业费用"/>
      <sheetName val="原材料余额表"/>
      <sheetName val="产销存"/>
      <sheetName val="1-6累计销售"/>
      <sheetName val="收入个月"/>
      <sheetName val="OO2-1"/>
      <sheetName val="24165"/>
      <sheetName val="budget 2020"/>
      <sheetName val="risparmio"/>
      <sheetName val="curatti l."/>
      <sheetName val="segret RAL 21.000"/>
      <sheetName val="Foglio3"/>
      <sheetName val="Foglio4"/>
      <sheetName val="external contributors M1"/>
      <sheetName val="Inc.Stat Jan_Oct 2019"/>
      <sheetName val="external contributors MS"/>
      <sheetName val="Daily Production Report"/>
      <sheetName val="Schedule-1"/>
      <sheetName val="CF_MESSINA_USD"/>
      <sheetName val="FUNDING"/>
      <sheetName val="Football Field"/>
      <sheetName val="VENCAP"/>
      <sheetName val="Empl Agcy Fees"/>
      <sheetName val="Temp Agcy Fees"/>
      <sheetName val="Data1"/>
      <sheetName val="2002 Plan"/>
      <sheetName val="IAM (A-2) UYTD"/>
      <sheetName val="IAM (B-2) YTD"/>
      <sheetName val="PLAN-TOP"/>
      <sheetName val="Pg 11-Seed Cap Overview"/>
      <sheetName val="Carry Transactions"/>
      <sheetName val="Country List"/>
      <sheetName val="RE"/>
      <sheetName val="Consol Sheet"/>
      <sheetName val="#239(I&amp;C) Mapping"/>
      <sheetName val="Y2018 RE ADJ"/>
      <sheetName val="#742 (SIS) Mapping"/>
      <sheetName val="결산조정분개"/>
      <sheetName val="INFORM"/>
      <sheetName val="시산표"/>
      <sheetName val="213"/>
      <sheetName val="SO416"/>
      <sheetName val="99년10월 제조품매출누계"/>
      <sheetName val="99 11월 제조품List"/>
      <sheetName val="BSM9601"/>
      <sheetName val="ITEMLIST9911"/>
      <sheetName val="BAN9905"/>
      <sheetName val="BAU-ITEMLIST"/>
      <sheetName val="원재료"/>
      <sheetName val="1997"/>
      <sheetName val="Æo°¡±aAØ"/>
      <sheetName val="9609Aß"/>
      <sheetName val="fs-e"/>
      <sheetName val="99년10월_제조품매출누계"/>
      <sheetName val="99_11월_제조품List"/>
      <sheetName val="2-1_제품군별계획대비실적(B_A)"/>
      <sheetName val="전사_(2)"/>
      <sheetName val="BA_(2)"/>
      <sheetName val="CP_(2)"/>
      <sheetName val="IC COST"/>
      <sheetName val="IM-Mar04"/>
      <sheetName val="owssvr (2)"/>
      <sheetName val="Report Long(Esso)"/>
      <sheetName val="2012001"/>
      <sheetName val="PL Summary"/>
      <sheetName val="Q-Land Crew2 (3-Apr to Boff)"/>
      <sheetName val="Q-Land Crew2"/>
      <sheetName val="Crew 1 RT Structure"/>
      <sheetName val="Marine"/>
      <sheetName val="01"/>
      <sheetName val="Y+AH+Lkw"/>
      <sheetName val="Cntrl"/>
      <sheetName val="Surfaces"/>
      <sheetName val="AUF_SCREEN"/>
      <sheetName val="TIKtcp.xls"/>
      <sheetName val="表紙"/>
      <sheetName val="変更履歴"/>
      <sheetName val="目次"/>
      <sheetName val="18"/>
      <sheetName val="19"/>
      <sheetName val="20"/>
      <sheetName val="29"/>
      <sheetName val="32"/>
      <sheetName val="33"/>
      <sheetName val="36"/>
      <sheetName val="37"/>
      <sheetName val="38"/>
      <sheetName val="39"/>
      <sheetName val="41"/>
      <sheetName val="45"/>
      <sheetName val="46"/>
      <sheetName val="47"/>
      <sheetName val="進捗表"/>
      <sheetName val="engineering"/>
      <sheetName val="sga"/>
      <sheetName val="CIII &amp; OKC AR"/>
      <sheetName val="Most Likely"/>
      <sheetName val="CIII_&amp;_OKC_AR"/>
      <sheetName val="Most_Likely"/>
      <sheetName val="8926HA,HB"/>
      <sheetName val="Global_Equity_Indices"/>
      <sheetName val="_x0000_开孞썝豼쌀疋謈ె䶋忴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Representação_comercial_x_IRRJ"/>
      <sheetName val="Ativo"/>
      <sheetName val="Model Workings"/>
      <sheetName val="DADOS"/>
      <sheetName val="Book1_xls1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Balanço+DRE"/>
      <sheetName val="suspended"/>
      <sheetName val="Structure"/>
      <sheetName val="TALE (2)"/>
      <sheetName val="FField (Eq)"/>
      <sheetName val="ENTRADA"/>
      <sheetName val="pl atual"/>
      <sheetName val="procurement"/>
      <sheetName val="EPC  PAYMENTS"/>
      <sheetName val="As per PCA"/>
      <sheetName val="Constr, Op &amp; Fin Assmp"/>
      <sheetName val="인도"/>
      <sheetName val="협력사전화번호"/>
      <sheetName val="검기갑지"/>
      <sheetName val="●현황"/>
      <sheetName val="ALPHA AIM"/>
      <sheetName val="dd mmmm yyyy_x0000_赶_x0000__x0003__x0016_[$-0409]hh:mm: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M-MG1"/>
      <sheetName val="SILICATE"/>
      <sheetName val="금액내역서"/>
      <sheetName val="_x0000_ᥰπꬓ_x0005__x0000__x0000__x001d_"/>
      <sheetName val="공사비 내역 (가)"/>
      <sheetName val="PT2층_"/>
      <sheetName val="부서별_진행계획(부평프레스)"/>
      <sheetName val="부서별_진행계획(Team용)"/>
      <sheetName val="1_변경범위"/>
      <sheetName val="ᥰπꬓ"/>
      <sheetName val="공사비_내역_(가)"/>
      <sheetName val="도급양식"/>
      <sheetName val="98종합"/>
      <sheetName val="AILC004"/>
      <sheetName val="투자-국내2"/>
      <sheetName val="Z41,Z42 이외total"/>
      <sheetName val="소유주(원)"/>
      <sheetName val="BLKP221REG P.D.S.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ER_LavSal_Vs_Ant"/>
      <sheetName val="Tooling_Assembly"/>
      <sheetName val="TOSH06ISR_"/>
      <sheetName val="ajuste_IVA"/>
      <sheetName val="DEPFIST_US2000"/>
      <sheetName val="BLKP221REG_P_D_S_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DIV_Y2"/>
      <sheetName val="P_&amp;L2"/>
      <sheetName val="Series_Description2"/>
      <sheetName val="Economic_Series_Chart2"/>
      <sheetName val="Series_Values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tock_Price2"/>
      <sheetName val="SEC_bridge2"/>
      <sheetName val="EMC_format2"/>
      <sheetName val="M_A_Private_Placements2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Period_Cost2"/>
      <sheetName val="Orders_to_Revenue2"/>
      <sheetName val="Drop_Down1"/>
      <sheetName val="Transaction_Clients1"/>
      <sheetName val="Route_12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FSA_(2)"/>
      <sheetName val="Income_Statement1"/>
      <sheetName val="Key_Stats1"/>
      <sheetName val="Hours_per_Month"/>
      <sheetName val="Tuition_Template"/>
      <sheetName val="daily_Hours"/>
      <sheetName val="FTS_Universe_Inputs1"/>
      <sheetName val="Rel_1Yr1"/>
      <sheetName val="top_301"/>
      <sheetName val="Historical_Volatility_Co_11"/>
      <sheetName val="GL_Profit_Analysis1"/>
      <sheetName val="Screen_Criteria1"/>
      <sheetName val="1601_Detail_information1"/>
      <sheetName val="A1_-_Income_Statement1"/>
      <sheetName val="NA_Wood_Total_I"/>
      <sheetName val="Inventory-FG_by_Submrkt_+_RM"/>
      <sheetName val="YTD_(2)"/>
      <sheetName val="pfc-sbu_look"/>
      <sheetName val="YE_LOAD"/>
      <sheetName val="Source_--&gt;1"/>
      <sheetName val="2014-2015_BBR1"/>
      <sheetName val="2013_BBR1"/>
      <sheetName val="Unadjusted_Transactions1"/>
      <sheetName val="Accounts_Payable_(11)1"/>
      <sheetName val="AP_Concentrations1"/>
      <sheetName val="FS_-_BS_(2)1"/>
      <sheetName val="FS_-_BS_Det_(2)1"/>
      <sheetName val="FS-_IS_(2)1"/>
      <sheetName val="Ship_Test1"/>
      <sheetName val="Delinquent_Accounts_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AP_-_stats1"/>
      <sheetName val="INV_-_Costs_Intl_Environmental1"/>
      <sheetName val="INV_-_Costs_Climate_Master1"/>
      <sheetName val="INV_-_Costs_Climate_Craft1"/>
      <sheetName val="AP_Factored_By_CIT_(2)1"/>
      <sheetName val="Cash_-_Operating_Fleet1"/>
      <sheetName val="Cash_-_Operating_Trustco1"/>
      <sheetName val="Cash_Diagram1"/>
      <sheetName val="Cash_-Lockbox1"/>
      <sheetName val="INV_-_Counts_Roto1"/>
      <sheetName val="Flash_Pg-11"/>
      <sheetName val="Expanded_Shipping_Test1"/>
      <sheetName val="Conc-Merc_Air_Cargo1"/>
      <sheetName val="AP_-_conc1"/>
      <sheetName val="_AP_Delinq_1"/>
      <sheetName val="Missing_Doc_Rpt1"/>
      <sheetName val="AR_Roll_Consol1"/>
      <sheetName val="BU_Color_&amp;_Specialties1"/>
      <sheetName val="Manuf_Chem_Cleveland1"/>
      <sheetName val="Organic_Pigments1"/>
      <sheetName val="CM_Test1"/>
      <sheetName val="AP_Conc1"/>
      <sheetName val="AP_Disb1"/>
      <sheetName val="INV_-_Counts_Nashville1"/>
      <sheetName val="FS-_IS1"/>
      <sheetName val="Accounts_Payable__11_1"/>
      <sheetName val="Data_WIP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Print_Controls2"/>
      <sheetName val="Segment_Metrics2"/>
      <sheetName val="Sheet2_(4)"/>
      <sheetName val="Data_Sheet_11"/>
      <sheetName val="WCOL_INDEX1"/>
      <sheetName val="WCOL_INPUT1"/>
      <sheetName val="F'cast_to_go1"/>
      <sheetName val="MF_20021"/>
      <sheetName val="2_6_Fxs_Prov_IG_post_al_cierre1"/>
      <sheetName val="Cash_Flow1"/>
      <sheetName val="Historical_Capitalization1"/>
      <sheetName val="Capital_Structure_Summary1"/>
      <sheetName val="Industry_Specific1"/>
      <sheetName val="Pension_OPEB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Prior_Fund_Raising_MGD2"/>
      <sheetName val="Managed_Accounts_-_Gross_Tradi2"/>
      <sheetName val="Managed_Account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2_대외공문2"/>
      <sheetName val="2_????1"/>
      <sheetName val="2_´ë¿Ü°ø¹®1"/>
      <sheetName val="외주현황_wq1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US_-_FINAL1"/>
      <sheetName val="interco_balance_receivable2"/>
      <sheetName val="Client_List"/>
      <sheetName val="Sales_2003"/>
      <sheetName val="Tabel_ratios"/>
      <sheetName val="Output_TK"/>
      <sheetName val="Summary_Cash_Flow"/>
      <sheetName val="TK_Fleet_Composition"/>
      <sheetName val="Add_Sales"/>
      <sheetName val="improved_sales"/>
      <sheetName val="land_sales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Deal_Inputs_(In)"/>
      <sheetName val="Control_(In)"/>
      <sheetName val="DCF_I_(In)"/>
      <sheetName val="LBO_inputs"/>
      <sheetName val="Co_#73"/>
      <sheetName val="P__F"/>
      <sheetName val="Sub_Rev"/>
      <sheetName val="JV_Budget"/>
      <sheetName val="Cash_Project"/>
      <sheetName val="EBIT_Project"/>
      <sheetName val="Sum_P&amp;L"/>
      <sheetName val="Cash_Sum"/>
      <sheetName val="CDP_P&amp;L_&amp;_Cash"/>
      <sheetName val="QA_P&amp;L_&amp;_Cash"/>
      <sheetName val="P&amp;L_Sum"/>
      <sheetName val="OH_Sum1"/>
      <sheetName val="SR_Desktop"/>
      <sheetName val="SR_Campus"/>
      <sheetName val="HC_-_121097"/>
      <sheetName val="1A&amp;B_-_Operating_Income"/>
      <sheetName val="Divisional_Allocations"/>
      <sheetName val="$19_95"/>
      <sheetName val="$29_95"/>
      <sheetName val="P&amp;L_Totals"/>
      <sheetName val="$9_95"/>
      <sheetName val="$12_95"/>
      <sheetName val="$14_95"/>
      <sheetName val="Title_Dates"/>
      <sheetName val="Timing_Model"/>
      <sheetName val="Programmer_Info"/>
      <sheetName val="inc_rec_-_96_Bud"/>
      <sheetName val="E_3__Corte_de_Facturación"/>
      <sheetName val="Argentina_Devalued"/>
      <sheetName val="Venezuela_Devalued"/>
      <sheetName val="K_1_Movimiento_Activo_Fijo"/>
      <sheetName val="Gen_Assumptions"/>
      <sheetName val="data_Account_Manager_Scorecar"/>
      <sheetName val="s_3data_Account_Manager_Score"/>
      <sheetName val="DSO_2005"/>
      <sheetName val="Region-Dist-Loc_US"/>
      <sheetName val="Month_to_Date"/>
      <sheetName val="Dimeco_Financials"/>
      <sheetName val="Deal_&amp;_Company_Information1"/>
      <sheetName val="Amortization_Table_$610K1"/>
      <sheetName val="Bilver_link"/>
      <sheetName val="Dbase_Bilver_txt_(2006)"/>
      <sheetName val="5_year_AOP"/>
      <sheetName val="U1-Turnover_and_COS"/>
      <sheetName val="U2_4"/>
      <sheetName val="U1_1_Analysis"/>
      <sheetName val="U1_Lead"/>
      <sheetName val="T2_Reserves_Lead"/>
      <sheetName val="Broker_Consensus"/>
      <sheetName val="Essbase_Budget_(3)"/>
      <sheetName val="Essbase_Budget_(2)"/>
      <sheetName val="AR__Documentation_Test"/>
      <sheetName val="AR__Credit_Memo_Review"/>
      <sheetName val="Client_Information"/>
      <sheetName val="Inv__Breakdown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Log_-_DCF"/>
      <sheetName val="Ciments_Francais"/>
      <sheetName val="Agg_Ind"/>
      <sheetName val="Florida_Rock"/>
      <sheetName val="NEW_ISSUES"/>
      <sheetName val="Pro_Forma"/>
      <sheetName val="Capacity_Red__C200_-_50_ms"/>
      <sheetName val="Select_Stats_Ratios"/>
      <sheetName val="Capital_Structure"/>
      <sheetName val="Transaction_Screening_Aggregat"/>
      <sheetName val="Run_Sheet1"/>
      <sheetName val="Operating_Companies"/>
      <sheetName val="Management_Companies"/>
      <sheetName val="PCAP_Data"/>
      <sheetName val="Rent_Roll"/>
      <sheetName val="Accounts_"/>
      <sheetName val="Summary_Options"/>
      <sheetName val="Titles"/>
      <sheetName val="_x0000__x0000_矡_x0000__x0000_授"/>
      <sheetName val="_x0000_"/>
      <sheetName val="TB sub link-2019 &amp; 2020"/>
      <sheetName val="Cash flow "/>
      <sheetName val="Note 1-2 "/>
      <sheetName val="Note 3 and 4"/>
      <sheetName val="Note 5-8"/>
      <sheetName val="Note 9- 14"/>
      <sheetName val="Notes 15-19"/>
      <sheetName val="Notes 20 -26"/>
      <sheetName val="DTA-DTL"/>
      <sheetName val="Computation "/>
      <sheetName val="TB1-2020"/>
      <sheetName val="TB1-2019"/>
      <sheetName val="Mar 19 TB"/>
      <sheetName val="CapitalMetrics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미수"/>
      <sheetName val="간이세액표1403~1506_sj"/>
      <sheetName val="QRE's"/>
      <sheetName val="QRE Charts"/>
      <sheetName val="soc1"/>
      <sheetName val="Output Sheet"/>
      <sheetName val="ICI"/>
      <sheetName val="대환취급"/>
      <sheetName val="3Corp_ex_Round"/>
      <sheetName val="3_Cons_ex"/>
      <sheetName val="3a_Cons_perf"/>
      <sheetName val="3a3_Aero"/>
      <sheetName val="3a6_Global"/>
      <sheetName val="3a7Other"/>
      <sheetName val="SCH2_Round"/>
      <sheetName val="SCH2"/>
      <sheetName val="3a2_Space"/>
      <sheetName val="3a1_SYS_Integ"/>
      <sheetName val="3a4_Tech_Servs"/>
      <sheetName val="2A3 Aeronautics Company "/>
      <sheetName val="2 By Segment Unrounded"/>
      <sheetName val="2A By Segment Performance"/>
      <sheetName val="Check Total 1"/>
      <sheetName val="Check Total 2"/>
      <sheetName val="2A5 Corporate &amp; Other"/>
      <sheetName val="2A2 Space Systems"/>
      <sheetName val="1 Summary Unrounded"/>
      <sheetName val="1 Summary  Rounded"/>
      <sheetName val="2A1 Systems Integration"/>
      <sheetName val="2A4 Technology Services"/>
      <sheetName val="By_Company"/>
      <sheetName val="Sector_Summary"/>
      <sheetName val="8-EBIT"/>
      <sheetName val="9-Cash"/>
      <sheetName val="7-Sales"/>
      <sheetName val="Formal_Press_Rel(NonGAAP)"/>
      <sheetName val="Validations"/>
      <sheetName val="5A_Sector_Summary"/>
      <sheetName val="3a5_Strategic"/>
      <sheetName val="Corp Consolidated"/>
      <sheetName val=" Assets"/>
      <sheetName val="Input_Divs_int1"/>
      <sheetName val="Input_General"/>
      <sheetName val="Staff"/>
      <sheetName val="South"/>
      <sheetName val="MAR-F"/>
      <sheetName val="2002P-BU"/>
      <sheetName val="Local"/>
      <sheetName val="P&amp;L(S1)"/>
      <sheetName val="RMB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Other AP"/>
      <sheetName val="2008AR"/>
      <sheetName val="2008AR分析"/>
      <sheetName val="辽宁阳光鑫地余额表"/>
      <sheetName val="GOV Format BS Summary"/>
      <sheetName val="Flux Analysis setup"/>
      <sheetName val="GOV FORMAT IS Summary"/>
      <sheetName val="IS Download"/>
      <sheetName val="IS Detail"/>
      <sheetName val="BS Download"/>
      <sheetName val="BD Detail"/>
      <sheetName val="all EED O&amp;M BO data"/>
      <sheetName val="summary of all CIP accounts"/>
      <sheetName val="Property tax schedule"/>
      <sheetName val="prepaid other"/>
      <sheetName val="Property Tax"/>
      <sheetName val="Property Taxes"/>
      <sheetName val="Intangible assets"/>
      <sheetName val="Security funds"/>
      <sheetName val="BQMPALOC"/>
      <sheetName val="Corp Off. El &amp; Mac (2)"/>
      <sheetName val="Corp Off. El &amp; Mac"/>
      <sheetName val="Corp Off. El &amp; Mac (3)"/>
      <sheetName val="3-4PL"/>
      <sheetName val="7Misc"/>
      <sheetName val="1-2BS"/>
      <sheetName val="Std data"/>
      <sheetName val="WPS99"/>
      <sheetName val="6Exp"/>
      <sheetName val="WBN"/>
      <sheetName val="Segment"/>
      <sheetName val="BS &amp; P&amp;LPETII"/>
      <sheetName val="BS &amp; P&amp;L PETI"/>
      <sheetName val="PET FIBRES LTD."/>
      <sheetName val="Exh -20"/>
      <sheetName val="Exh3"/>
      <sheetName val="[Book1.xls]dd_mmmm_yyyy_______2"/>
      <sheetName val="16-03-2K1"/>
      <sheetName val="Garbage Chute"/>
      <sheetName val="CPCـC_x0000__x0000__x0000__x0000__x0000__x0000__x0000__x0000__x0000__x0000__x0000__x0000__x0000__x0000__x0000__x0000__x0000__x0000__x0000__x0000__x0000__x0000__x0000__x0000__x0000__x0000_"/>
      <sheetName val="Material Constant-1A Chart 507"/>
      <sheetName val="[Book1.xls][Book1.xls]_Book1__2"/>
      <sheetName val="Simulator Detail"/>
      <sheetName val="Net TB"/>
      <sheetName val="Jul 96 Worksheet"/>
      <sheetName val="80G"/>
      <sheetName val="MGT REP"/>
      <sheetName val="RBS"/>
      <sheetName val="MAINT,QP,COMM"/>
      <sheetName val="SUPPORTING"/>
      <sheetName val="Acquirer Input"/>
      <sheetName val="DLBUR-COST (2)"/>
      <sheetName val="피벗"/>
      <sheetName val="CalcSheet"/>
      <sheetName val="act_r90r0182 (2)"/>
      <sheetName val="Cost Sheet PTD_BS"/>
      <sheetName val="?开孞썝豼쌀疋謈ె䶋忴"/>
      <sheetName val="011 Manaccs - GHW.xls?o_x0008_?????8?"/>
      <sheetName val="Cost Sheet_FS"/>
      <sheetName val="011 Manaccs - GHW.xls_x0000_o_x0008__x0000__x0000__x0000__x0000__x0000_8_x0000_"/>
      <sheetName val="UNIT"/>
      <sheetName val="CAD TRG"/>
      <sheetName val="이자율"/>
      <sheetName val="C4_월관리(전일누적)"/>
      <sheetName val="월목표"/>
      <sheetName val="인건비"/>
      <sheetName val="live format"/>
      <sheetName val="Team_Query"/>
      <sheetName val="Cust Sat Master"/>
      <sheetName val="opening programme"/>
      <sheetName val="Select"/>
      <sheetName val="CC Summary"/>
      <sheetName val="calc rent"/>
      <sheetName val="BRANDS"/>
      <sheetName val="act_r90r0182_(2)"/>
      <sheetName val="Cost_Sheet_PTD_BS"/>
      <sheetName val="011_Manaccs_-_GHW_xls?o?????8?"/>
      <sheetName val="Cost_Sheet_FS"/>
      <sheetName val="011_Manaccs_-_GHW_xlso8"/>
      <sheetName val="CAD_TRG"/>
      <sheetName val="live_format"/>
      <sheetName val="Cust_Sat_Master"/>
      <sheetName val="opening_programme"/>
      <sheetName val="CC_Summary"/>
      <sheetName val="calc_rent"/>
      <sheetName val="OFA_YTD_(Co4)1"/>
      <sheetName val="Input_Data1"/>
      <sheetName val="Control_Sheet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Cost_Sheet_PTD_BS1"/>
      <sheetName val="act_r90r0182_(2)1"/>
      <sheetName val="Cost_Sheet_FS1"/>
      <sheetName val="CAD_TRG1"/>
      <sheetName val="live_format1"/>
      <sheetName val="Cust_Sat_Master1"/>
      <sheetName val="opening_programme1"/>
      <sheetName val="CC_Summary1"/>
      <sheetName val="calc_rent1"/>
      <sheetName val="Direct D code"/>
      <sheetName val="D Summary"/>
      <sheetName val="Direct D code (2)"/>
      <sheetName val="011 Manaccs - GHW.xls"/>
      <sheetName val="StorePivot"/>
      <sheetName val="EXGHS"/>
      <sheetName val="GHS"/>
      <sheetName val="GenericPivot"/>
      <sheetName val="GroupPivot"/>
      <sheetName val="MainData"/>
      <sheetName val="2001 Total"/>
      <sheetName val="Analysis"/>
      <sheetName val=".dll_x005f_x0000__x005f_x0005__x005f_x0008_Ā_x000"/>
      <sheetName val="e &amp;Support_x005f_x0000__x005f_x0005__x005f_x0019_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Rev&amp;CoGS"/>
      <sheetName val="FPRP"/>
      <sheetName val="TM DLB"/>
      <sheetName val="IDRT_RATES"/>
      <sheetName val="Invoices for February 2003"/>
      <sheetName val="vrs0304"/>
      <sheetName val="KTF 13-14"/>
      <sheetName val="salerpt"/>
      <sheetName val="Sheet6 (3)"/>
      <sheetName val="MD I"/>
      <sheetName val="JL_BEL"/>
      <sheetName val="DATA2"/>
      <sheetName val="9-14 AGT"/>
      <sheetName val="16-21 AGT"/>
      <sheetName val="23-31 AGT"/>
      <sheetName val="1-11 SEP"/>
      <sheetName val="25 SKU"/>
      <sheetName val="25 Pareto SKU In Value"/>
      <sheetName val="ITEM"/>
      <sheetName val="ＨＥ営業（印刷）"/>
      <sheetName val="ＣＥ営業（印刷）"/>
      <sheetName val="コミュ(印刷）"/>
      <sheetName val="様式-1A"/>
      <sheetName val="様式-1B"/>
      <sheetName val="資料の作成要領"/>
      <sheetName val="様式－Ａ"/>
      <sheetName val="損益の業種別入力"/>
      <sheetName val="様式－Ｂ"/>
      <sheetName val="様式－Ｃ"/>
      <sheetName val="様式－Ｄ"/>
      <sheetName val="様式－Ｅ"/>
      <sheetName val="自由記入欄"/>
      <sheetName val="会社一覧２００２カ"/>
      <sheetName val="会社一覧２００３"/>
      <sheetName val="Data-２００３カ"/>
      <sheetName val="増減２００３カ"/>
      <sheetName val="海配２００２カ"/>
      <sheetName val="会社リスト"/>
      <sheetName val="会社一覧表"/>
      <sheetName val="Issues Sheet"/>
      <sheetName val="Exclusion List"/>
      <sheetName val="IndexInformation"/>
      <sheetName val="MATINC"/>
      <sheetName val="MATQTRS"/>
      <sheetName val="UNIV-EBS DATA"/>
      <sheetName val="RELPE"/>
      <sheetName val="SALESCAT"/>
      <sheetName val="MATBAL"/>
      <sheetName val="MATCASH"/>
      <sheetName val="FinSum"/>
      <sheetName val="MultipleSecurities"/>
      <sheetName val="SkyEurope"/>
      <sheetName val="Exhibits"/>
      <sheetName val="CTO ACUMULADO"/>
      <sheetName val="見積一覧"/>
      <sheetName val="予算算出用台数"/>
      <sheetName val="６２３Ｔ"/>
      <sheetName val="分類"/>
      <sheetName val="商品力向上"/>
      <sheetName val="ﾏｸﾛ"/>
      <sheetName val="CP LH"/>
      <sheetName val="190XS設計室1128"/>
      <sheetName val="設計課ｺｰﾄﾞ"/>
      <sheetName val="ラミネート"/>
      <sheetName val="UNIDADESHS02MY"/>
      <sheetName val="Datasheet from R. Hinds"/>
      <sheetName val="FOOK"/>
      <sheetName val="COVER明細"/>
      <sheetName val="試作受注"/>
      <sheetName val="引合受注一覧"/>
      <sheetName val="98年投資予実"/>
      <sheetName val="ME"/>
      <sheetName val="SCH"/>
      <sheetName val="計算式"/>
      <sheetName val="1012"/>
      <sheetName val="0C-COVER"/>
      <sheetName val="038W本革"/>
      <sheetName val="部品価格見積書"/>
      <sheetName val="ヘッダ"/>
      <sheetName val="物资采购含税转出"/>
      <sheetName val="CTO_ACUMULADO"/>
      <sheetName val="Models"/>
      <sheetName val="ﾒｯｷｴｷｽﾄﾗ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l37쳸d⨀䂤  ⋌,9"/>
      <sheetName val="_7254  15"/>
      <sheetName val="④回答結果"/>
      <sheetName val="Sheet1_x0000__x0000_¤_x0014__x0000__x0000__x0000__x0000__x0000__x0000__x0001_ļ䷨փ_x0000__x0004__x0000__x0000__x0000__x0000__x0000__x0000_䭸փ_x0000_"/>
      <sheetName val="oue\My Documents_x0000_ALLUSERSPROFIL"/>
      <sheetName val="oue_My Documents"/>
      <sheetName val="Sheet1_x0000_¤_x0014__x0000__x0001_ļ䷨փ_x0000__x0004__x0000_䭸փ_x0000_丈փ_x0000__x0001__x0000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_x0000_ﾌｧｲﾙの種類(&amp;T)_x0000_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_x0000_kÞÌ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00__x0012_"/>
      <sheetName val="_x0000__x0000__x0000__x0012__x0013__x0000_&gt;_x0013__x0000__x0000__x0000__x0000__x0000__x0000__x0000__x0000__x0000_"/>
      <sheetName val="新生఻_x0000_"/>
      <sheetName val="05障子紙・清掃全件 (ȵ_x0000_"/>
      <sheetName val="_x0012_Ž"/>
      <sheetName val="_x0012__x0013__x0000_&gt;’_x0013__x0000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oue\My Documents"/>
      <sheetName val="Sheet1_x0000_¤_x0014__x0000__x0001_ļ䷨փ_x0004__x0000_䭸փ丈փ_x0001__x0000__x000e_[Book1.x"/>
      <sheetName val="AP(ｴﾝｼﾞﾆｱ)②"/>
      <sheetName val="2012果物供物（日別）"/>
      <sheetName val="2012生花（日別）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_x0000_ALL"/>
      <sheetName val="[Book1.xls]oue\My Documents"/>
      <sheetName val="[Book1.xls]oue\My_DocumentsALLU"/>
      <sheetName val="[Book1.xls]oue\My_Documents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_x0000_Text Box 85_x0000_倠㪡_x0001__x0000_垘ө_x0002__x0000_"/>
      <sheetName val="冷蔵庫3(400L以上)"/>
      <sheetName val="下書2 (2)"/>
      <sheetName val="下書2"/>
      <sheetName val="She} _x0000_kÞÌ"/>
      <sheetName val="_x0000_ "/>
      <sheetName val="_x0000__x0000__x0000_  _x0000_&gt; _x0000__x0000__x0000__x0000__x0000__x0000__x0000__x0000__x0000_"/>
      <sheetName val="  _x0000_&gt;’ _x0000_"/>
      <sheetName val="fficeGlobal_x0000_InfoPath_x0000_RibbonUI_x0000_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_x0000__x0000_退흰簷ثĂ"/>
      <sheetName val="Sainsbury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Exh B-5"/>
      <sheetName val="Exh A-2"/>
      <sheetName val="Exh B-2"/>
      <sheetName val="Exh B-6"/>
      <sheetName val="Exh B-8"/>
      <sheetName val="Exh A-8"/>
      <sheetName val="Exh B-1"/>
      <sheetName val="Exh A-4"/>
      <sheetName val="Exh B-4"/>
      <sheetName val="Exh B-3"/>
      <sheetName val="Exh B-7"/>
      <sheetName val="Exh A-7"/>
      <sheetName val="Exh A-5"/>
      <sheetName val="Exh A-6"/>
      <sheetName val="Exh A-3"/>
      <sheetName val="Exh A-1"/>
      <sheetName val="Steel Comp."/>
      <sheetName val="Infrastructure_model"/>
      <sheetName val="DIV_INC"/>
      <sheetName val="Deal_Inputs_(In)1"/>
      <sheetName val="Control_(In)1"/>
      <sheetName val="DCF_I_(In)1"/>
      <sheetName val="LBO_inputs1"/>
      <sheetName val="Infrastructure_model1"/>
      <sheetName val="DIV_INC1"/>
      <sheetName val="Deal_Inputs_(In)2"/>
      <sheetName val="Control_(In)2"/>
      <sheetName val="DCF_I_(In)2"/>
      <sheetName val="LBO_inputs2"/>
      <sheetName val="Infrastructure_model2"/>
      <sheetName val="DIV_INC2"/>
      <sheetName val="AA_Lookup"/>
      <sheetName val="AE_Lookup"/>
      <sheetName val="OA_Lookup"/>
      <sheetName val="SAME"/>
      <sheetName val="보증금(전신전화가입권)"/>
      <sheetName val="Voice_Revenue"/>
      <sheetName val="미착기계"/>
      <sheetName val="특판제외"/>
      <sheetName val="상품매출"/>
      <sheetName val="재고 "/>
      <sheetName val="법인구분"/>
      <sheetName val="기초코드"/>
      <sheetName val="11미수이자"/>
      <sheetName val="Ⅱ1-0타"/>
      <sheetName val="듀레이션"/>
      <sheetName val="산출기준(파견전산실)"/>
      <sheetName val="Config"/>
      <sheetName val="정산표"/>
      <sheetName val="basic_info"/>
      <sheetName val="일반경비(타행)"/>
      <sheetName val="TLCF"/>
      <sheetName val="KUNGDEVI"/>
      <sheetName val="생산능력"/>
      <sheetName val="감독1130"/>
      <sheetName val="일반관리비"/>
      <sheetName val="G&amp;A(HQ)"/>
      <sheetName val="COGS(HQ)"/>
      <sheetName val="Manufacturing cost(total)"/>
      <sheetName val="EX판매요약  "/>
      <sheetName val="01 PL (본사) "/>
      <sheetName val="NC (판매구분)"/>
      <sheetName val="상각추이(96-10)-배분"/>
      <sheetName val="98년도"/>
      <sheetName val="99년도"/>
      <sheetName val="00년도"/>
      <sheetName val="98PL"/>
      <sheetName val="99PL"/>
      <sheetName val="00PL"/>
      <sheetName val="매출원가2002"/>
      <sheetName val="Con EBITDA"/>
      <sheetName val="원화종합"/>
      <sheetName val="금호전체"/>
      <sheetName val="조정내역"/>
      <sheetName val="FIT (2)"/>
      <sheetName val=" RT"/>
      <sheetName val="공정"/>
      <sheetName val="feed"/>
      <sheetName val="작업일보 (4)"/>
      <sheetName val="효율계획(당월)"/>
      <sheetName val="변동인원"/>
      <sheetName val="부문인원3"/>
      <sheetName val="투입량"/>
      <sheetName val="목표세부명세"/>
      <sheetName val="차례"/>
      <sheetName val="지표종합"/>
      <sheetName val="지표추이"/>
      <sheetName val="7월평가"/>
      <sheetName val="첨부. 기준표"/>
      <sheetName val="시행안"/>
      <sheetName val="첨부1"/>
      <sheetName val="gwar01p"/>
      <sheetName val="소요비용"/>
      <sheetName val="환율 및 참고"/>
      <sheetName val="RE9604"/>
      <sheetName val="중국판매"/>
      <sheetName val="그룹기안"/>
      <sheetName val="CC Down load 0716"/>
      <sheetName val="원가적산(bb6습식)"/>
      <sheetName val="건물"/>
      <sheetName val="Steam Table"/>
      <sheetName val="정비손익"/>
      <sheetName val="감가상각"/>
      <sheetName val="현용"/>
      <sheetName val="오수연결관토공"/>
      <sheetName val="2공구산출내역"/>
      <sheetName val="제조원가 원단위 분석"/>
      <sheetName val="첫장"/>
      <sheetName val="A-100전제"/>
      <sheetName val="통장출금액"/>
      <sheetName val="임시전원(을)"/>
      <sheetName val="RECIMAKE"/>
      <sheetName val="본부평가_확정"/>
      <sheetName val="PCRSUV"/>
      <sheetName val="전사 _2_"/>
      <sheetName val="BA _2_"/>
      <sheetName val="CP _2_"/>
      <sheetName val="재공"/>
      <sheetName val="사발차명세표"/>
      <sheetName val="for 회수"/>
      <sheetName val="시험연구비상각"/>
      <sheetName val="장부"/>
      <sheetName val="지불방법"/>
      <sheetName val="YTD0331_2009"/>
      <sheetName val="Rent Sheet"/>
      <sheetName val="기타코드"/>
      <sheetName val="BOYSANT"/>
      <sheetName val="조명율표"/>
      <sheetName val="기준정보"/>
      <sheetName val="Asset98-CAK"/>
      <sheetName val="여신보고용"/>
      <sheetName val="TB(Mar)"/>
      <sheetName val="예산"/>
      <sheetName val="임테블"/>
      <sheetName val="기계기구"/>
      <sheetName val="재무조건"/>
      <sheetName val="대처방안"/>
      <sheetName val="96빙그레"/>
      <sheetName val="외화가수금"/>
      <sheetName val="96해태"/>
      <sheetName val="96롯데"/>
      <sheetName val="전사__2_"/>
      <sheetName val="BA__2_"/>
      <sheetName val="CP__2_"/>
      <sheetName val="1995년 섹터별 매출"/>
      <sheetName val="기본사항"/>
      <sheetName val="산상기안"/>
      <sheetName val="손익1월"/>
      <sheetName val="연체(지점)"/>
      <sheetName val="별제권_정리담보권"/>
      <sheetName val="Asset9809CAK"/>
      <sheetName val="임차비용"/>
      <sheetName val="US Codes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Operating_Statement_Data1"/>
      <sheetName val="Matrix-Level_3-Gastonia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Backlog_Burndown_Charts"/>
      <sheetName val="Rental_contracts"/>
      <sheetName val="Intercompany_agreements"/>
      <sheetName val="Material_contracts"/>
      <sheetName val="Forecast_-_Acquirer"/>
      <sheetName val="Pull_Sheet1"/>
      <sheetName val="Hotel_Directory1"/>
      <sheetName val="German_Co_-_Attrition_study1"/>
      <sheetName val="OKS_Data"/>
      <sheetName val="GM_&amp;_TA"/>
      <sheetName val="Labor_abs-NMR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PE_EV_charts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Assembled_Workforce"/>
      <sheetName val="Profit___Loss"/>
      <sheetName val="Issues_(3)"/>
      <sheetName val="F4_(2)"/>
      <sheetName val="Pendências_(2)"/>
      <sheetName val="Issues_(2)"/>
      <sheetName val="CS_comp__nova"/>
      <sheetName val="GAST_I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Balance_&amp;_Summary"/>
      <sheetName val="PL_Pickup_Summary"/>
      <sheetName val="FIB_RCVBL"/>
      <sheetName val="Summary_Pickup"/>
      <sheetName val="WF-FI_Pickup"/>
      <sheetName val="North_Pickup"/>
      <sheetName val="South_Pickup"/>
      <sheetName val="Op_Model"/>
      <sheetName val="Colin_Burwood_06-07"/>
      <sheetName val="USD_-_All_Corporates_-_CCC"/>
      <sheetName val="USD_-_All_Corporates_S_P_Rating"/>
      <sheetName val="USD_-_All_Corporates_-_CCC_1M-3"/>
      <sheetName val="Exp_Alloc"/>
      <sheetName val="Combined_TNS_THS"/>
      <sheetName val="Alloc_Table"/>
      <sheetName val="Total_detail"/>
      <sheetName val="REV_SUM"/>
      <sheetName val="MCI_Reserve_Jan_03"/>
      <sheetName val="Ad_Sales"/>
      <sheetName val="base_de_dados"/>
      <sheetName val="Form_No__3CD"/>
      <sheetName val="Vendor_Data1"/>
      <sheetName val="POS_Tests1"/>
      <sheetName val="Pilot_Sites1"/>
      <sheetName val="Avg_IC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S_Frango1"/>
      <sheetName val="Sales_Dev_&amp;_Training1"/>
      <sheetName val="Ignor_this_tab2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M-1_Nov"/>
      <sheetName val="B_S_RM"/>
      <sheetName val="I_S_RM"/>
      <sheetName val="5_1-销售数量及金额_湖北"/>
      <sheetName val="5_1-销售数量及金额_湖南总"/>
      <sheetName val="5_1-销售数量及金额_湖南"/>
      <sheetName val="5_1-销售数量及金额_江西"/>
      <sheetName val="5_4全公司"/>
      <sheetName val="5_3-销售数量及金额db"/>
      <sheetName val="5_2-销售数量及金额"/>
      <sheetName val="P3-銷售數量及金額報告_(2)"/>
      <sheetName val="5_3-销售数量及金额"/>
      <sheetName val="清单12_31"/>
      <sheetName val="Forecast_Summary"/>
      <sheetName val="Ann_XV"/>
      <sheetName val="713-4_NO_UT"/>
      <sheetName val="P-13_Tax_Recon_"/>
      <sheetName val="P-14_Legal"/>
      <sheetName val="P-15_Meals_and_Entertainment"/>
      <sheetName val="P-16_Prepaid_Expenses"/>
      <sheetName val="P-17_Accrued_Compensation"/>
      <sheetName val="P-18_Other_Accrued_Liabilities"/>
      <sheetName val="P-19_Taxes_Paid_Or_Accrued"/>
      <sheetName val="OTR_CRED_1"/>
      <sheetName val="ACT_DATA_BASE"/>
      <sheetName val="8_99OB"/>
      <sheetName val="10_MD-TOB"/>
      <sheetName val="S&amp;U_OF_FUNDS"/>
      <sheetName val="RPerú_BV"/>
      <sheetName val="库存商品余额表_dbf"/>
      <sheetName val="Finance_IT___Pro__2_1"/>
      <sheetName val="Events_Calendar"/>
      <sheetName val="B2B_PL"/>
      <sheetName val="B2C_PL"/>
      <sheetName val="Program_Template"/>
      <sheetName val="Reclass_Guidance"/>
      <sheetName val="Feb_Cap_TGN_only"/>
      <sheetName val="Prog_Amort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Insurance_Assumptions"/>
      <sheetName val="DATA_-_ACQ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GTI_(2)"/>
      <sheetName val="GTI_(3)"/>
      <sheetName val="re_(3)"/>
      <sheetName val="아시아_1호5640"/>
      <sheetName val="bs_(3)"/>
      <sheetName val="임차보증금현황04_6_30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ola_cost"/>
      <sheetName val="F05_9L_shipment"/>
      <sheetName val="F05_9L_Depletion"/>
      <sheetName val="수익적_자본적지출"/>
      <sheetName val="CF_SUMMARY1"/>
      <sheetName val="Inv_Detail1"/>
      <sheetName val="HEADCOUNT_REPORT1"/>
      <sheetName val="APRIL_FY991"/>
      <sheetName val="Prod_Proc_Mix1"/>
      <sheetName val="Unit_Info1"/>
      <sheetName val="Data_Sheet1"/>
      <sheetName val="Consolidated_Summary1"/>
      <sheetName val="Preliminary_Consolidated1"/>
      <sheetName val="Key_Metrics1"/>
      <sheetName val="IBU_Hdct__-_QTD1"/>
      <sheetName val="Regions_Summary1"/>
      <sheetName val="Summary_-_Function1"/>
      <sheetName val="Tech_support1"/>
      <sheetName val="Ent_LOBS_allowed"/>
      <sheetName val="Criteria_guide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Herramientas_para_análisis-VBA"/>
      <sheetName val="PBC-2_Q1_Balance_Sheet"/>
      <sheetName val="Q1_Payroll_Exercise_Report"/>
      <sheetName val="Min_Rent"/>
      <sheetName val="Total_PM_Report"/>
      <sheetName val="PM_Call-Preliminary"/>
      <sheetName val="Equity_Rollforward_9-30-13"/>
      <sheetName val="Equity_Rollforward_12-31-2013"/>
      <sheetName val="Interest_Expense"/>
      <sheetName val="Conversion_rate"/>
      <sheetName val="_dll"/>
      <sheetName val="e_&amp;Support"/>
      <sheetName val="BS_COA"/>
      <sheetName val="Balance_Sheet_Q2_02"/>
      <sheetName val="Inc_BS"/>
      <sheetName val="Cons_PL"/>
      <sheetName val="P_L1"/>
      <sheetName val="Cntrl_Sheet"/>
      <sheetName val="BOD_PL_NEW"/>
      <sheetName val="Additions_upto_31-3-08"/>
      <sheetName val="G2_5_Advance_to_vendors"/>
      <sheetName val="Bike_to_Work_Schedules"/>
      <sheetName val="Margin_Analysis(working)"/>
      <sheetName val="K-1_LPs"/>
      <sheetName val="Data_Source"/>
      <sheetName val="판관비_(2)"/>
      <sheetName val="채권_(5)"/>
      <sheetName val="채권_(6)"/>
      <sheetName val="채권_(2)"/>
      <sheetName val="28_보험미수금"/>
      <sheetName val="29_미수금"/>
      <sheetName val="30_보증금"/>
      <sheetName val="31_미수수익"/>
      <sheetName val="32_선급비용"/>
      <sheetName val="33_선급법인세"/>
      <sheetName val="34_선급부가세"/>
      <sheetName val="35_선급금"/>
      <sheetName val="36_신계약비"/>
      <sheetName val="37_구분계정대"/>
      <sheetName val="38_기타"/>
      <sheetName val="39_구분계정자산"/>
      <sheetName val="수정사항_"/>
      <sheetName val="급여_Overall_Test"/>
      <sheetName val="매입CUT-OFF_(2)"/>
      <sheetName val="[Command_not_available][Command"/>
      <sheetName val="을_눌러_HTML_원본에_변경사"/>
      <sheetName val="판관비_"/>
      <sheetName val="POSITION(2000_1)"/>
      <sheetName val="C:=C:\Documents_and_Settings\da"/>
      <sheetName val="11월_18일"/>
      <sheetName val="7월_시재표"/>
      <sheetName val="일위대가목록표_(3)"/>
      <sheetName val="일위대가목록표_(2)"/>
      <sheetName val="롯트표지_(2)"/>
      <sheetName val="롯트세부_(2)"/>
      <sheetName val="2000_2_19"/>
      <sheetName val="2000_3_16"/>
      <sheetName val="REPORT_(2)"/>
      <sheetName val="All_STRX_Parts_Cost_Table"/>
      <sheetName val="1_현황"/>
      <sheetName val="2_원가분석"/>
      <sheetName val="3_PRESS분석"/>
      <sheetName val="4_PRESS_CAPA"/>
      <sheetName val="등록_(2)"/>
      <sheetName val="업무_FLOW"/>
      <sheetName val="05년_종합"/>
      <sheetName val="명성공업_(11)"/>
      <sheetName val="태평양_(14)"/>
      <sheetName val="5__11월_동수금계획대실적"/>
      <sheetName val="AP2월출하_"/>
      <sheetName val="02_02상여_(2)"/>
      <sheetName val="03_04"/>
      <sheetName val="其他应付款科目余额2005_12_31"/>
      <sheetName val="payroll_TOC_procedures"/>
      <sheetName val="Consol_BS"/>
      <sheetName val="EMAS_Overview"/>
      <sheetName val="EMAS_Data"/>
      <sheetName val="B-_1"/>
      <sheetName val="BPR_-_IS"/>
      <sheetName val="B300_(2)"/>
      <sheetName val="B300-1_(2)"/>
      <sheetName val="B301_(2)"/>
      <sheetName val="Fab_Outs"/>
      <sheetName val="Fab_CT"/>
      <sheetName val="SORT_CT"/>
      <sheetName val="Die_Yield"/>
      <sheetName val="Fab_Yield"/>
      <sheetName val="Sort_Outs"/>
      <sheetName val="Die_Outs"/>
      <sheetName val="Die_Demand"/>
      <sheetName val="Die_Ships"/>
      <sheetName val="SORT_Yield"/>
      <sheetName val="Sort_Out_Adjustments"/>
      <sheetName val="Die_Out_Adjustments"/>
      <sheetName val="Fab_Out_Adjustments"/>
      <sheetName val="Die_Ships_Adjustments"/>
      <sheetName val="Fab_WIP"/>
      <sheetName val="Fab_WIP_Adjustments"/>
      <sheetName val="SORT_WIP"/>
      <sheetName val="Sort_WIP_Adjustments"/>
      <sheetName val="QTR_SUMMARY_-_Indices"/>
      <sheetName val="Input_Actuals"/>
      <sheetName val="Pipeline_table"/>
      <sheetName val="Programa_P3_{Distrib_"/>
      <sheetName val="PROGRAMA_P3_{Avances"/>
      <sheetName val="ORIGINAL_GLOBAL_STAR"/>
      <sheetName val="Codes,___"/>
      <sheetName val="Best_and_Final"/>
      <sheetName val="Inv_Summ"/>
      <sheetName val="share_price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Break_up_of_RMcost"/>
      <sheetName val="March_"/>
      <sheetName val="AUM_Assumptions"/>
      <sheetName val="Public_Comps"/>
      <sheetName val="Txn_Comps"/>
      <sheetName val="Control_Premium"/>
      <sheetName val="BID_Assumptions"/>
      <sheetName val="D&amp;P_Rev"/>
      <sheetName val="TB_apr-01"/>
      <sheetName val="Associate_Rating_-_INPUT"/>
      <sheetName val="lab_paced"/>
      <sheetName val="_IBPL0001"/>
      <sheetName val="P&amp;L_by_Mth"/>
      <sheetName val="Total_HC"/>
      <sheetName val="SS_Lookups"/>
      <sheetName val="AR_(2)"/>
      <sheetName val="all_activity_company_70"/>
      <sheetName val="01-010_Trial_Balance"/>
      <sheetName val="SD_NA_-_Revenue_-_SD"/>
      <sheetName val="31_03_2011"/>
      <sheetName val="p-4_(2)"/>
      <sheetName val="Bank_Sort_(2)"/>
      <sheetName val="Bank_Sort"/>
      <sheetName val="Flat_Cost"/>
      <sheetName val="ICICI_JSB_"/>
      <sheetName val="Cost_of_Flat"/>
      <sheetName val="Attachment_-_3(cont_)"/>
      <sheetName val="Attachment_9(contd)"/>
      <sheetName val="Dep_Books"/>
      <sheetName val="Dep_Month_wise"/>
      <sheetName val="PDCA_9"/>
      <sheetName val="Data_2003"/>
      <sheetName val="Trennung_SRE_BDE_NEU"/>
      <sheetName val="Sheet1Ҩ⋨【"/>
      <sheetName val="Clause_21-1_(2)"/>
      <sheetName val="HYDERABAD_J907"/>
      <sheetName val="COA-_Nov__02"/>
      <sheetName val="Jan_2002"/>
      <sheetName val="Sub_group_code_&amp;_Name"/>
      <sheetName val="Value_IMP_CIF_basis"/>
      <sheetName val="Preliminary_expenses"/>
      <sheetName val="Trial_Balance_(2)"/>
      <sheetName val="nts_(2)"/>
      <sheetName val="P&amp;L_February"/>
      <sheetName val="P&amp;L_Feb_2001_cumulative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Drop_Down_Names"/>
      <sheetName val="Journal_Entry"/>
      <sheetName val="Agent_Name1"/>
      <sheetName val="Q3FY02_Summary1"/>
      <sheetName val="IS_-CDN$_(2)"/>
      <sheetName val="Input_and_controls"/>
      <sheetName val="RR330d_"/>
      <sheetName val="Transaction_Type"/>
      <sheetName val="12-100_Thrift"/>
      <sheetName val="POWER_ASSUMPTIONS"/>
      <sheetName val="95_data"/>
      <sheetName val="1_Eckdaten_in_LW"/>
      <sheetName val="CON_CT_(CHINA)_INV"/>
      <sheetName val="P_&amp;_L_Account"/>
      <sheetName val="BALANCE_SHEET_CONSO"/>
      <sheetName val="1__FA_Movements"/>
      <sheetName val="Deferred_tax"/>
      <sheetName val="Staff_List"/>
      <sheetName val="CAN_DOI_-_KET_QUA"/>
      <sheetName val="WFSCL-OS_Inv't"/>
      <sheetName val="Consolidation_Rates"/>
      <sheetName val="C_-_Cash_and_Bank"/>
      <sheetName val="Info__Request"/>
      <sheetName val="To_tied_2001_opening_RE"/>
      <sheetName val="(5)Cap_Expend_and_CF"/>
      <sheetName val="L1_2_CCCL"/>
      <sheetName val="Bank_confirmation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R3-R5,_R9-R10"/>
      <sheetName val="L3_6"/>
      <sheetName val="业务流程_"/>
      <sheetName val="存货盘点表_(2)"/>
      <sheetName val="06_101"/>
      <sheetName val="关联方_(3)"/>
      <sheetName val="COGS_movement"/>
      <sheetName val="AR_AC"/>
      <sheetName val="ZC-2_栋华石油"/>
      <sheetName val="F6_TO_F6_9"/>
      <sheetName val="Credit_Card"/>
      <sheetName val="EAW_Final_Accounts_-_99"/>
      <sheetName val="Mar_07"/>
      <sheetName val="Expansion_needed"/>
      <sheetName val="Erlang_B"/>
      <sheetName val="??矏????????Ộ믩????_x000a_Ā 䑄䵅䅌獮䍩楬湥t??"/>
      <sheetName val="矏Ộ믩_x000a_Ā 䑄䵅䅌獮䍩楬湥t"/>
      <sheetName val="__矏________Ộ믩_____x000a_Ā 䑄䵅䅌獮䍩楬湥t__"/>
      <sheetName val="Invoice_to_Finance"/>
      <sheetName val="Sch_4-_(2)"/>
      <sheetName val="liquidated_Damages"/>
      <sheetName val="??矏????????Ộ믩????_x000a_Ā_䑄䵅䅌獮䍩楬湥t??"/>
      <sheetName val="矏Ộ믩_x000a_Ā_䑄䵅䅌獮䍩楬湥t"/>
      <sheetName val="__矏________Ộ믩_____x000a_Ā_䑄䵅䅌獮䍩楬湥t__"/>
      <sheetName val="PVR_PICTURES__Outstanding_(2)"/>
      <sheetName val="Book1--娟娟_xls"/>
      <sheetName val="PER_SALES_ORG"/>
      <sheetName val="母公司长期投资_(2)"/>
      <sheetName val="资产负债表(2003_1月审计调整__(2)"/>
      <sheetName val="U1_5"/>
      <sheetName val="U1_2"/>
      <sheetName val="U1_4"/>
      <sheetName val="U1_1"/>
      <sheetName val="U1_3"/>
      <sheetName val="2003_prod2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Income_tax_calculator"/>
      <sheetName val="related_party"/>
      <sheetName val="Subsequent_events"/>
      <sheetName val="Walk_thru"/>
      <sheetName val="Tax_rec"/>
      <sheetName val="Wages_control"/>
      <sheetName val="CB_review"/>
      <sheetName val="Stock_quantity"/>
      <sheetName val="Stock_cut_off"/>
      <sheetName val="K2_Depreciation_test"/>
      <sheetName val="K3_Disposal_of_Fixed_Asset"/>
      <sheetName val="Green_details"/>
      <sheetName val="Drop_List_References"/>
      <sheetName val="other_revenue"/>
      <sheetName val="O1_PY"/>
      <sheetName val="FY07_US_FA_TP10_2"/>
      <sheetName val="LSM_Design_Limits_vs_Amevive"/>
      <sheetName val="Credit_Analytics"/>
      <sheetName val="2_2管理费用（汇总)"/>
      <sheetName val="Company_Info"/>
      <sheetName val="Project_Summary_Report"/>
      <sheetName val="GRAPH_4軸_径Φ120_(2)"/>
      <sheetName val="Sales_Forecast_9th_APRIL_04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Ex_III"/>
      <sheetName val="P&amp;L_INTFS_98"/>
      <sheetName val="Cashflow_WS"/>
      <sheetName val="Net_Worth"/>
      <sheetName val="GC_Weight_(2)"/>
      <sheetName val="UK_Gaming"/>
      <sheetName val="Morgan_Stanley"/>
      <sheetName val="Driver_Overview"/>
      <sheetName val="Forecast_GOP_by_segment"/>
      <sheetName val="Departed_pax1"/>
      <sheetName val="2461_VICCH0551"/>
      <sheetName val="I13"/>
      <sheetName val="I21"/>
      <sheetName val="I22"/>
      <sheetName val="XLR_NoRangeSheet"/>
      <sheetName val="B2 原辅料消耗"/>
      <sheetName val="Dropdown Lists"/>
      <sheetName val="T-8"/>
      <sheetName val="B-2 CPI 30.06.2006"/>
      <sheetName val="21000253"/>
      <sheetName val="Data Entry"/>
      <sheetName val="List Data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Gil Inst"/>
      <sheetName val="JUN KPI-C (Bris)"/>
      <sheetName val="Tibitoc Bluesheet"/>
      <sheetName val="Bristol Data"/>
      <sheetName val="CommodityLookup"/>
      <sheetName val="LCR Lookup"/>
      <sheetName val="Open items (incl. India)"/>
      <sheetName val="PP Close Statement"/>
      <sheetName val="FX Overview"/>
      <sheetName val="Chart4"/>
      <sheetName val="Chart5"/>
      <sheetName val="33 - Detailed DR4"/>
      <sheetName val="PIGAP"/>
      <sheetName val="(6)"/>
      <sheetName val="LIST_PAESI"/>
      <sheetName val="Lex Input 1st Pass"/>
      <sheetName val="X ray data"/>
      <sheetName val="AGM"/>
      <sheetName val="CDES96"/>
      <sheetName val="GE Mediland"/>
      <sheetName val="GEMS Oxford"/>
      <sheetName val="Foglio1"/>
      <sheetName val="Sourcing Staff"/>
      <sheetName val="Core Requirements"/>
      <sheetName val="People"/>
      <sheetName val="Communication"/>
      <sheetName val="Information Management"/>
      <sheetName val="IDL Konsis"/>
      <sheetName val="Facilities"/>
      <sheetName val="Supply Chain"/>
      <sheetName val="PackInformation"/>
      <sheetName val="Imput"/>
      <sheetName val="BlockISales"/>
      <sheetName val="GEMSE TOTAL - Eqpt"/>
      <sheetName val="RUSSIA "/>
      <sheetName val="Sonelgaz "/>
      <sheetName val="LCT Profitability - MEACAT"/>
      <sheetName val="31 - Detailed DR4"/>
      <sheetName val="CTH1"/>
      <sheetName val="GE"/>
      <sheetName val="1PCBUD"/>
      <sheetName val="grootboekrek"/>
      <sheetName val="Oracle_acc-&gt;Mapping"/>
      <sheetName val="Mapping SAP-&gt;sprdsht via Oracle"/>
      <sheetName val="Input-SAP data FI"/>
      <sheetName val="IT Only"/>
      <sheetName val="IT-accruals"/>
      <sheetName val="P&amp;L Calculation Sept 2009"/>
      <sheetName val="P&amp;L Calculation v1 - 31.03.08"/>
      <sheetName val="34 - DR4"/>
      <sheetName val="6 - Assets"/>
      <sheetName val="Q1 TG Jan25"/>
      <sheetName val="OP12FX"/>
      <sheetName val="Key Measures by Product"/>
      <sheetName val="_x0000_ֈ3_x0000_4_x0000__x0000__x0001__x0000__x0000__x0000_￰3￰3ဂ"/>
      <sheetName val="US PMR STD VIEW"/>
      <sheetName val="HW Rev by Product"/>
      <sheetName val="Sheet11111111111111111111111111"/>
      <sheetName val="April Util"/>
      <sheetName val="Qtr Bridge for Preliminary"/>
      <sheetName val="BE"/>
      <sheetName val="MatMan"/>
      <sheetName val="Q1_Actual"/>
      <sheetName val="PL_39_by_Industry"/>
      <sheetName val="Total_Solution_Sum_-_YTD"/>
      <sheetName val="Total_Solution_Sum___YTD"/>
      <sheetName val="Org_Slice_Core_Nov"/>
      <sheetName val="Key_Measures_by_Product"/>
      <sheetName val="ֈ34￰3￰3ဂ"/>
      <sheetName val="US_PMR_STD_VIEW"/>
      <sheetName val="HW_Rev_by_Product"/>
      <sheetName val="Qtr_Bridge_for_Preliminary"/>
      <sheetName val="April_Util"/>
      <sheetName val="Q1_Actual1"/>
      <sheetName val="PL_39_by_Industry1"/>
      <sheetName val="Total_Solution_Sum_-_YTD1"/>
      <sheetName val="Total_Solution_Sum___YTD1"/>
      <sheetName val="Org_Slice_Core_Nov1"/>
      <sheetName val="Key_Measures_by_Product1"/>
      <sheetName val="US_PMR_STD_VIEW1"/>
      <sheetName val="HW_Rev_by_Product1"/>
      <sheetName val="April_Util1"/>
      <sheetName val="Qtr_Bridge_for_Preliminary1"/>
      <sheetName val="J.V"/>
      <sheetName val="Q1_Actual2"/>
      <sheetName val="PL_39_by_Industry2"/>
      <sheetName val="Total_Solution_Sum_-_YTD2"/>
      <sheetName val="Total_Solution_Sum___YTD2"/>
      <sheetName val="Org_Slice_Core_Nov2"/>
      <sheetName val="Book1_xls2"/>
      <sheetName val="US_PMR_STD_VIEW2"/>
      <sheetName val="Key_Measures_by_Product2"/>
      <sheetName val="HW_Rev_by_Product2"/>
      <sheetName val="April_Util2"/>
      <sheetName val="Qtr_Bridge_for_Preliminary2"/>
      <sheetName val="J_V"/>
      <sheetName val="Sheet 1"/>
      <sheetName val="Comparable M A Transactions"/>
      <sheetName val="Qualitative Data"/>
      <sheetName val="Summary Compensation"/>
      <sheetName val="Hourly OPEB"/>
      <sheetName val="Salaried OPEB"/>
      <sheetName val="Counts2001"/>
      <sheetName val="Subcontract labor"/>
      <sheetName val="DIV_Y3"/>
      <sheetName val="Series_Description3"/>
      <sheetName val="Economic_Series_Chart3"/>
      <sheetName val="Series_Values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P_&amp;L3"/>
      <sheetName val="Stock_Price3"/>
      <sheetName val="SEC_bridge3"/>
      <sheetName val="EMC_format3"/>
      <sheetName val="M_A_Private_Placements3"/>
      <sheetName val="Period_Cost3"/>
      <sheetName val="Orders_to_Revenue3"/>
      <sheetName val="Drop_Down2"/>
      <sheetName val="Transaction_Clients2"/>
      <sheetName val="Backlog_Burndown_Charts1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AP_Factored_By_CIT_(2)2"/>
      <sheetName val="INV_-_Counts_Roto2"/>
      <sheetName val="Cash_-_Operating_Fleet2"/>
      <sheetName val="Cash_-_Operating_Trustco2"/>
      <sheetName val="Cash_Diagram2"/>
      <sheetName val="Cash_-Lockbox2"/>
      <sheetName val="AP_-_stats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Missing_Doc_Rpt2"/>
      <sheetName val="AR_Roll_Consol2"/>
      <sheetName val="BU_Color_&amp;_Specialties2"/>
      <sheetName val="Manuf_Chem_Cleveland2"/>
      <sheetName val="Organic_Pigments2"/>
      <sheetName val="CM_Test2"/>
      <sheetName val="AP_Conc2"/>
      <sheetName val="AP_Disb2"/>
      <sheetName val="INV_-_Counts_Nashville2"/>
      <sheetName val="FS-_IS2"/>
      <sheetName val="DETAILS_1_(3)1"/>
      <sheetName val="Accounts_Payable__11_2"/>
      <sheetName val="Sources_&amp;_Uses1"/>
      <sheetName val="_Cons__Financials_-_EIG1"/>
      <sheetName val="CREDIT_STATS3"/>
      <sheetName val="Model_Summary1"/>
      <sheetName val="IV_Remit_Testing1"/>
      <sheetName val="FTS_Universe_Inputs2"/>
      <sheetName val="Rel_1Yr2"/>
      <sheetName val="Source_--&gt;2"/>
      <sheetName val="2014-2015_BBR2"/>
      <sheetName val="2013_BBR2"/>
      <sheetName val="Key_Stats2"/>
      <sheetName val="Income_Statement2"/>
      <sheetName val="Cash_Flow2"/>
      <sheetName val="Historical_Capitalization2"/>
      <sheetName val="Capital_Structure_Summary2"/>
      <sheetName val="Capital_Structure_Details1"/>
      <sheetName val="Industry_Specific2"/>
      <sheetName val="Pension_OPEB2"/>
      <sheetName val="Revenue_Detail1"/>
      <sheetName val="Actual_INPUT1"/>
      <sheetName val="Master_Assumption_Page1"/>
      <sheetName val="Kelley_15-15_Assumptions1"/>
      <sheetName val="폐토수익화_1"/>
      <sheetName val="FAS_Current_Month1"/>
      <sheetName val="All_Vendors_Co_1_&amp;_101"/>
      <sheetName val="TRCIII-2001sec_gains1"/>
      <sheetName val="MLP_IPO_Yields_vs_MLP_Index1"/>
      <sheetName val="sales_vol_1"/>
      <sheetName val="Page_A-1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Print_Controls3"/>
      <sheetName val="Prior_Year2"/>
      <sheetName val="Trading_Stats2"/>
      <sheetName val="MergeCo_Summary2"/>
      <sheetName val="Project_Info2"/>
      <sheetName val="PUblic_Float_data2"/>
      <sheetName val="BB_Info1"/>
      <sheetName val="Comp_Data2"/>
      <sheetName val="Float_Matrix2"/>
      <sheetName val="Data_Master2"/>
      <sheetName val="Int__Rate_Data2"/>
      <sheetName val="nethouse_input_(CURRENT_PERIOD1"/>
      <sheetName val="Dealer_names1"/>
      <sheetName val="BB_DATA1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Log_-_DCF1"/>
      <sheetName val="Ciments_Francais1"/>
      <sheetName val="Agg_Ind1"/>
      <sheetName val="Florida_Rock1"/>
      <sheetName val="NEW_ISSUES1"/>
      <sheetName val="Pro_Forma1"/>
      <sheetName val="YE_LOAD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ER_LavSal_Vs_Ant1"/>
      <sheetName val="Tooling_Assembly1"/>
      <sheetName val="2_대외공문3"/>
      <sheetName val="2_????2"/>
      <sheetName val="2_´ë¿Ü°ø¹®2"/>
      <sheetName val="TOSH06ISR_1"/>
      <sheetName val="ajuste_IVA1"/>
      <sheetName val="DEPFIST_US2000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1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Dimeco_Financials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5_Cut_off2"/>
      <sheetName val="E4-1_cut_off2"/>
      <sheetName val="sales_cut-off2"/>
      <sheetName val="purchase_cut-off2"/>
      <sheetName val="APPENDIX_12"/>
      <sheetName val="Travel_OS_FY042"/>
      <sheetName val="U1-2_Sales_Analysis2"/>
      <sheetName val="U1-2_Sales_Analysis_-by_produc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UA_(2)2"/>
      <sheetName val="A2|1(SAD)_2"/>
      <sheetName val="I2_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Revenue_Summary2"/>
      <sheetName val="E2_(4)2"/>
      <sheetName val="E2_(3)2"/>
      <sheetName val="E2_(2)2"/>
      <sheetName val="CC-10_2"/>
      <sheetName val="BB-10_(2)2"/>
      <sheetName val="CC-10__(2)2"/>
      <sheetName val="B-10_(2)2"/>
      <sheetName val="B_Redang2"/>
      <sheetName val="(B3)Purchases_cutoff_test2"/>
      <sheetName val="(B4)Sales_cutoff_test2"/>
      <sheetName val="sales(B2_2)2"/>
      <sheetName val="I_(2)2"/>
      <sheetName val="Note_62"/>
      <sheetName val="Note_42"/>
      <sheetName val="K4_-_Physical_Sightings2"/>
      <sheetName val="Provision_for_DD2"/>
      <sheetName val="I_2"/>
      <sheetName val="Ff_-12"/>
      <sheetName val="&lt;A2_2&gt;Cla2"/>
      <sheetName val="Acs_(2)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APPENDIX_XIII2"/>
      <sheetName val="Appendix_II2"/>
      <sheetName val="SRM-Appx_1_BS2"/>
      <sheetName val="sp_(2)2"/>
      <sheetName val="N1__12"/>
      <sheetName val="N6|1_-_PV_after_YE2"/>
      <sheetName val="N6_-_Unrecorded_Liab2"/>
      <sheetName val="A2-2-2_(2)2"/>
      <sheetName val="K-1_2"/>
      <sheetName val="Attachment_12"/>
      <sheetName val="T__Equity2"/>
      <sheetName val="N1_(2)2"/>
      <sheetName val="O|S_(2)2"/>
      <sheetName val="F3-Group_1_(2)2"/>
      <sheetName val="A2-4_(2004)2"/>
      <sheetName val="Sch_I2"/>
      <sheetName val="Sch_IIa2"/>
      <sheetName val="Sch_IIb2"/>
      <sheetName val="Sch_III2"/>
      <sheetName val="J_disclosure2"/>
      <sheetName val="A2-2-1_(2)2"/>
      <sheetName val="A2-2-3_(2)2"/>
      <sheetName val="Attached_92"/>
      <sheetName val="Attached_102"/>
      <sheetName val="Sy_Kapasi2"/>
      <sheetName val="U-_FINAL_(2)2"/>
      <sheetName val="U-2_FINAL2"/>
      <sheetName val="Freehold_Land2"/>
      <sheetName val="SP_B62"/>
      <sheetName val="NKS_B62"/>
      <sheetName val="U1-2F_Review_Margin2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AJE_(2)2"/>
      <sheetName val="TNK-Staff_costs2"/>
      <sheetName val="A2-2_RJE2"/>
      <sheetName val="A2-1_AJE2"/>
      <sheetName val="PLnotes_2"/>
      <sheetName val="Liferev_2002_(2)2"/>
      <sheetName val="Liferev_20022"/>
      <sheetName val="Genrevdetail_2"/>
      <sheetName val="MNIH-Consol_entries_2002(i)2"/>
      <sheetName val="AP_110_sub2"/>
      <sheetName val="tax_com2"/>
      <sheetName val="CLA_(2)2"/>
      <sheetName val="A10-1_(2)2"/>
      <sheetName val="C4-1_(2)2"/>
      <sheetName val="RCD-403-4_(2)2"/>
      <sheetName val="U2_AR_on_Revenue2"/>
      <sheetName val="U3_(disclosure)2"/>
      <sheetName val="N3|2-1_(2)2"/>
      <sheetName val="OSM_(2)2"/>
      <sheetName val="OSM_22"/>
      <sheetName val="U2-Staff_Welfare2"/>
      <sheetName val="N3_SCH_FUND2"/>
      <sheetName val="K1_DEP_Leeza2"/>
      <sheetName val="interest_restriction2"/>
      <sheetName val="E_52"/>
      <sheetName val="M2_payables_listing2"/>
      <sheetName val="F810_Compliation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现金流量表_(2)2"/>
      <sheetName val="F1003-FG_list_2"/>
      <sheetName val="F1004-consignment_list2"/>
      <sheetName val="os_list2"/>
      <sheetName val="FA_details2"/>
      <sheetName val="27_租赁承诺2"/>
      <sheetName val="28_资本承诺2"/>
      <sheetName val="29_关联交易2"/>
      <sheetName val="30_关联余额2"/>
      <sheetName val="U130-Consulting_fee2"/>
      <sheetName val="U120-Consulting_Fee__Breakd2"/>
      <sheetName val="U130-Professional_Fee_GPC2"/>
      <sheetName val="U140-Legal_Fee2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D_-_Loan_charges2"/>
      <sheetName val="PT_KUTAI_P7005_2"/>
      <sheetName val="PT_KUTAI_P705U2"/>
      <sheetName val="WTK_W70022"/>
      <sheetName val="WTK_W70032"/>
      <sheetName val="WTK_W70082"/>
      <sheetName val="WTK_W708U2"/>
      <sheetName val="M1_22"/>
      <sheetName val="BURGER_ACC2"/>
      <sheetName val="M6_1-insurance2"/>
      <sheetName val="U1-Turnover_and_COS1"/>
      <sheetName val="U2_41"/>
      <sheetName val="U1_1_Analysis1"/>
      <sheetName val="U1_Lead1"/>
      <sheetName val="T2_Reserves_Lead1"/>
      <sheetName val="6_需报废清单2"/>
      <sheetName val="Compilation_test2"/>
      <sheetName val="U500_G&amp;A_Expenses2"/>
      <sheetName val="I100-Interco_Bal_confirmation2"/>
      <sheetName val="OS_list_of_深中置_-_32"/>
      <sheetName val="Historical_Volatility_Co_12"/>
      <sheetName val="GL_Profit_Analysis2"/>
      <sheetName val="Screen_Criteria2"/>
      <sheetName val="Transaction_Summary1"/>
      <sheetName val="Transaction-Assum_1"/>
      <sheetName val="wo_Lan-hub_MBOM1"/>
      <sheetName val="wo_Lan-_Hub_(2USB)_function1"/>
      <sheetName val="Intel_Lan_+_AD1885_EBOM1"/>
      <sheetName val="Intel_Lan_+_AD1885_function1"/>
      <sheetName val="basic_working1"/>
      <sheetName val="June_analysis_1"/>
      <sheetName val="D&amp;O_list_IMl1"/>
      <sheetName val="TM_-_USA1"/>
      <sheetName val="Comp_IS1"/>
      <sheetName val="RB_AD1"/>
      <sheetName val="NTM_PE1"/>
      <sheetName val="Rental_contracts1"/>
      <sheetName val="Intercompany_agreements1"/>
      <sheetName val="Material_contracts1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历年净利润及盈余公积复核_(审定)2"/>
      <sheetName val="F_。2"/>
      <sheetName val="AC00(02)_O-lead2"/>
      <sheetName val="AC00(03)_O-lead2"/>
      <sheetName val="AC00(04)_O-lead2"/>
      <sheetName val="All_overhead_Variance2"/>
      <sheetName val="F311-RM_V_test2"/>
      <sheetName val="C-8220_2"/>
      <sheetName val="AFS_(2)2"/>
      <sheetName val="콜론(4_1-9_30)2"/>
      <sheetName val="명세(기타유형)_(2)2"/>
      <sheetName val="(D7_1)2"/>
      <sheetName val="(D10_1)2"/>
      <sheetName val="고정부채_2"/>
      <sheetName val="JOB_ASSIGN2"/>
      <sheetName val="급여_(2)2"/>
      <sheetName val="평균급여_(2)2"/>
      <sheetName val="제품수불(확)_(2)2"/>
      <sheetName val="원료수불_(확)2"/>
      <sheetName val="제품별매출_(2)2"/>
      <sheetName val="EPS_(2)2"/>
      <sheetName val="부가세_대사2"/>
      <sheetName val="재고실사_refer2"/>
      <sheetName val="수정사항_(2)2"/>
      <sheetName val="수정사항_정리표2"/>
      <sheetName val="재고관련_Issue2"/>
      <sheetName val="A521_(2)2"/>
      <sheetName val="A621_(2)2"/>
      <sheetName val="U2_12"/>
      <sheetName val="S_BDW_(2)2"/>
      <sheetName val="Sheet1_(2)2"/>
      <sheetName val="ALGO-LS14_5(92)V2"/>
      <sheetName val="sum_(3)2"/>
      <sheetName val="månres_jfrt_få2"/>
      <sheetName val="Matcost_(2)2"/>
      <sheetName val="upgsales_(2)2"/>
      <sheetName val="Monthly_Revenue2"/>
      <sheetName val="Profit_and_Loss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S&amp;M_Dept2"/>
      <sheetName val="Splash_Screen2"/>
      <sheetName val="Broker_Consensus1"/>
      <sheetName val="Forecast_-_Acquirer1"/>
      <sheetName val="Unadjusted_Transactions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Prior_Fund_Raising_MGD3"/>
      <sheetName val="Managed_Accounts_-_Gross_Tradi3"/>
      <sheetName val="Managed_Accoun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Summary_Table_32"/>
      <sheetName val="CD001-_AUG_TAL_INC2"/>
      <sheetName val="K-1_Tax_Attributes_Cf_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E5-Recoverability_review2"/>
      <sheetName val="F1-Stock_Roll_fwd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US_-_FINAL2"/>
      <sheetName val="Data_WIP2"/>
      <sheetName val="interco_balance_receivable3"/>
      <sheetName val="Client_List1"/>
      <sheetName val="Sales_20031"/>
      <sheetName val="Tabel_ratios1"/>
      <sheetName val="Output_TK1"/>
      <sheetName val="Summary_Cash_Flow1"/>
      <sheetName val="TK_Fleet_Composition1"/>
      <sheetName val="Pie_Chart1"/>
      <sheetName val="Line_Graph1"/>
      <sheetName val="DT_Man-hours_Chart1"/>
      <sheetName val="Analyst_Coverage1"/>
      <sheetName val="잡손실_1"/>
      <sheetName val="잡이익_1"/>
      <sheetName val="Add_Sales1"/>
      <sheetName val="improved_sales1"/>
      <sheetName val="land_sales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Co_#731"/>
      <sheetName val="P__F1"/>
      <sheetName val="Sub_Rev1"/>
      <sheetName val="JV_Budget1"/>
      <sheetName val="Cash_Project1"/>
      <sheetName val="EBIT_Project1"/>
      <sheetName val="Sum_P&amp;L1"/>
      <sheetName val="Cash_Sum1"/>
      <sheetName val="CDP_P&amp;L_&amp;_Cash1"/>
      <sheetName val="QA_P&amp;L_&amp;_Cash1"/>
      <sheetName val="P&amp;L_Sum1"/>
      <sheetName val="OH_Sum11"/>
      <sheetName val="SR_Desktop1"/>
      <sheetName val="SR_Campus1"/>
      <sheetName val="HC_-_1210971"/>
      <sheetName val="1A&amp;B_-_Operating_Income1"/>
      <sheetName val="Divisional_Allocations1"/>
      <sheetName val="$19_951"/>
      <sheetName val="$29_951"/>
      <sheetName val="P&amp;L_Totals1"/>
      <sheetName val="$9_951"/>
      <sheetName val="$12_951"/>
      <sheetName val="$14_951"/>
      <sheetName val="Title_Dates1"/>
      <sheetName val="Timing_Model1"/>
      <sheetName val="Programmer_Info1"/>
      <sheetName val="inc_rec_-_96_Bud1"/>
      <sheetName val="E_3__Corte_de_Facturación1"/>
      <sheetName val="Argentina_Devalued1"/>
      <sheetName val="Venezuela_Devalued1"/>
      <sheetName val="K_1_Movimiento_Activo_Fijo1"/>
      <sheetName val="Gen_Assumptions1"/>
      <sheetName val="data_Account_Manager_Scorecar1"/>
      <sheetName val="s_3data_Account_Manager_Score1"/>
      <sheetName val="DSO_20051"/>
      <sheetName val="Region-Dist-Loc_US1"/>
      <sheetName val="Month_to_Date1"/>
      <sheetName val="NA_Wood_Total_I1"/>
      <sheetName val="Inventory-FG_by_Submrkt_+_RM1"/>
      <sheetName val="YTD_(2)1"/>
      <sheetName val="pfc-sbu_look1"/>
      <sheetName val="FSA_(2)1"/>
      <sheetName val="Hours_per_Month1"/>
      <sheetName val="Tuition_Template1"/>
      <sheetName val="daily_Hours1"/>
      <sheetName val="App_Dep_(2)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ch_G-2__LOC_Analysis_2004_(2)1"/>
      <sheetName val="Swell_1"/>
      <sheetName val="SSA_Monthly_Journal1"/>
      <sheetName val="P&amp;L_and_BS1"/>
      <sheetName val="2_YR_Reg1"/>
      <sheetName val="MAI_Plan_P&amp;L1"/>
      <sheetName val="IS_Statutory_(optional)1"/>
      <sheetName val="BS_Statutory_(optional)1"/>
      <sheetName val="Base_Info1"/>
      <sheetName val="장할생활_(2)1"/>
      <sheetName val="Q-1_1"/>
      <sheetName val="Trial_Balance1"/>
      <sheetName val="เงินกู้_MGC1"/>
      <sheetName val="Stock_Aging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Quarterly_rates1"/>
      <sheetName val="Bilver_link1"/>
      <sheetName val="Dbase_Bilver_txt_(2006)1"/>
      <sheetName val="5_year_AOP1"/>
      <sheetName val="Essbase_Budget_(3)1"/>
      <sheetName val="Essbase_Budget_(2)1"/>
      <sheetName val="A2|3_AJE1"/>
      <sheetName val="A2|2_RJE1"/>
      <sheetName val="A2|1_OJE1"/>
      <sheetName val="Staff_Sal1"/>
      <sheetName val="gen_ledger_data1"/>
      <sheetName val="FACILITY_MATURITY1"/>
      <sheetName val="FACILITY_ORIG1"/>
      <sheetName val="FACILITY_ORIG_APAC1"/>
      <sheetName val="FACILITY_ORIG_LB_US1"/>
      <sheetName val="FACILITY_ORIG_FS_US1"/>
      <sheetName val="MARKET_FACILITY1"/>
      <sheetName val="MARKET_FACILITY_MARGINAL1"/>
      <sheetName val="DEAL_ORIG_EMEA1"/>
      <sheetName val="DEAL_ORIG_LB_US1"/>
      <sheetName val="DEAL_ORIG_FS_US1"/>
      <sheetName val="DEAL_ORIG_APAC1"/>
      <sheetName val="GROUP_BY_CLIENT1"/>
      <sheetName val="GROUP_BY_METIER1"/>
      <sheetName val="Historical IS"/>
      <sheetName val="ES"/>
      <sheetName val="BS(S0011)"/>
      <sheetName val="Cheops BS"/>
      <sheetName val="生産残内訳 (履歴)"/>
      <sheetName val="生産残内訳"/>
      <sheetName val="Errors_130303"/>
      <sheetName val="Cost_Redn"/>
      <sheetName val="119"/>
      <sheetName val="201consfdymar"/>
      <sheetName val="업무분장 "/>
      <sheetName val="공통"/>
      <sheetName val="masop"/>
      <sheetName val="AC 196100 "/>
      <sheetName val="AC 196000 "/>
      <sheetName val="Monthwise P&amp;L"/>
      <sheetName val="RENDFIN"/>
      <sheetName val="#RIF"/>
      <sheetName val="부서코드표"/>
      <sheetName val="Match"/>
      <sheetName val="qty by zephon"/>
      <sheetName val="qty w price (2)"/>
      <sheetName val="Mth-Vana"/>
      <sheetName val="Points"/>
      <sheetName val="Synthèse"/>
      <sheetName val="Separation"/>
      <sheetName val="設備投資20万円以上"/>
      <sheetName val="(6) RiskDataNew"/>
      <sheetName val="IRT(Q)"/>
      <sheetName val="iwt"/>
      <sheetName val="Route_13"/>
      <sheetName val="Budget_Data3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Operating_Statement_Data2"/>
      <sheetName val="Matrix-Level_3-Gastonia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Pull_Sheet2"/>
      <sheetName val="Hotel_Directory2"/>
      <sheetName val="German_Co_-_Attrition_study2"/>
      <sheetName val="Deal_&amp;_Company_Information2"/>
      <sheetName val="Amortization_Table_$610K2"/>
      <sheetName val="A1_-_Income_Statement2"/>
      <sheetName val="AR__Documentation_Test1"/>
      <sheetName val="AR__Credit_Memo_Review1"/>
      <sheetName val="Client_Information1"/>
      <sheetName val="Operating_Companies1"/>
      <sheetName val="Management_Companies1"/>
      <sheetName val="PCAP_Data1"/>
      <sheetName val="OKS_Data1"/>
      <sheetName val="Sheet2_(4)1"/>
      <sheetName val="GM_&amp;_TA1"/>
      <sheetName val="Labor_abs-NMR1"/>
      <sheetName val="G&amp;A_Summary1"/>
      <sheetName val="G&amp;A_Personnel1"/>
      <sheetName val="Base_Manpower_1"/>
      <sheetName val="Base_Consum1"/>
      <sheetName val="Process_Op_Summary1"/>
      <sheetName val="Mine_Costs1"/>
      <sheetName val="Afton_Manpower1"/>
      <sheetName val="Afton_Consum1"/>
      <sheetName val="Sel_Manpower1"/>
      <sheetName val="Sel_Consum1"/>
      <sheetName val="FlotPaste_Manpower1"/>
      <sheetName val="FlotPaste_Consum1"/>
      <sheetName val="WOL_Consum1"/>
      <sheetName val="WOL_Manpower1"/>
      <sheetName val="Energia_Elétrica1"/>
      <sheetName val="LOAD_LIST1"/>
      <sheetName val="IHP_Detailed_QA1"/>
      <sheetName val="Profit_&amp;_Loss_(2)1"/>
      <sheetName val="M-2_Discounted1"/>
      <sheetName val="PE_EV_charts1"/>
      <sheetName val="New_Juris1"/>
      <sheetName val="Schedule_A-1_NOI_1"/>
      <sheetName val="ROI_Example1"/>
      <sheetName val="Actual_Operations1"/>
      <sheetName val="Capital_Budget1"/>
      <sheetName val="Cash_Flows_(Monthly)1"/>
      <sheetName val="Cash_Flows_(Quarterly)1"/>
      <sheetName val="Financial_Summary1"/>
      <sheetName val="JV_Waterfall_Tier_11"/>
      <sheetName val="JV_Waterfall_Tier_21"/>
      <sheetName val="JV_Waterfall_Tier_31"/>
      <sheetName val="Property_Info1"/>
      <sheetName val="Global_Equity_Indice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Balance_&amp;_Summary1"/>
      <sheetName val="PL_Pickup_Summary1"/>
      <sheetName val="FIB_RCVBL1"/>
      <sheetName val="Summary_Pickup1"/>
      <sheetName val="WF-FI_Pickup1"/>
      <sheetName val="North_Pickup1"/>
      <sheetName val="South_Pickup1"/>
      <sheetName val="Op_Model1"/>
      <sheetName val="Colin_Burwood_06-071"/>
      <sheetName val="USD_-_All_Corporates_-_CCC1"/>
      <sheetName val="USD_-_All_Corporates_S_P_Ratin1"/>
      <sheetName val="USD_-_All_Corporates_-_CCC_1M-1"/>
      <sheetName val="Exp_Alloc1"/>
      <sheetName val="Combined_TNS_THS1"/>
      <sheetName val="Alloc_Table1"/>
      <sheetName val="Total_detail1"/>
      <sheetName val="REV_SUM1"/>
      <sheetName val="MCI_Reserve_Jan_031"/>
      <sheetName val="Ad_Sales1"/>
      <sheetName val="Run_Sheet2"/>
      <sheetName val="BS_Schdl-3-Fixed_Assets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Rent_Roll1"/>
      <sheetName val="base_de_dados1"/>
      <sheetName val="Form_No__3CD1"/>
      <sheetName val="Vendor_Data2"/>
      <sheetName val="POS_Tests2"/>
      <sheetName val="Pilot_Sites2"/>
      <sheetName val="Avg_IC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S_Frango2"/>
      <sheetName val="Sales_Dev_&amp;_Training2"/>
      <sheetName val="Ignor_this_tab3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M-1_Nov1"/>
      <sheetName val="B_S_RM1"/>
      <sheetName val="I_S_RM1"/>
      <sheetName val="5_1-销售数量及金额_湖北1"/>
      <sheetName val="5_1-销售数量及金额_湖南总1"/>
      <sheetName val="5_1-销售数量及金额_湖南1"/>
      <sheetName val="5_1-销售数量及金额_江西1"/>
      <sheetName val="5_4全公司1"/>
      <sheetName val="5_3-销售数量及金额db1"/>
      <sheetName val="5_2-销售数量及金额1"/>
      <sheetName val="P3-銷售數量及金額報告_(2)1"/>
      <sheetName val="5_3-销售数量及金额1"/>
      <sheetName val="清单12_311"/>
      <sheetName val="Forecast_Summary1"/>
      <sheetName val="Ann_XV1"/>
      <sheetName val="Fixed_Assets-Last_year1"/>
      <sheetName val="Exp_provn_(3)1"/>
      <sheetName val="consol_(2)1"/>
      <sheetName val="consol_(3)1"/>
      <sheetName val="SL_Schedule_(2)1"/>
      <sheetName val="consol_(4)1"/>
      <sheetName val="713-4_NO_UT1"/>
      <sheetName val="P-13_Tax_Recon_1"/>
      <sheetName val="P-14_Legal1"/>
      <sheetName val="P-15_Meals_and_Entertainment1"/>
      <sheetName val="P-16_Prepaid_Expenses1"/>
      <sheetName val="P-17_Accrued_Compensation1"/>
      <sheetName val="P-18_Other_Accrued_Liabilities1"/>
      <sheetName val="P-19_Taxes_Paid_Or_Accrued1"/>
      <sheetName val="OTR_CRED_2"/>
      <sheetName val="ACT_DATA_BASE1"/>
      <sheetName val="8_99OB1"/>
      <sheetName val="10_MD-TOB1"/>
      <sheetName val="S&amp;U_OF_FUNDS1"/>
      <sheetName val="RPerú_BV1"/>
      <sheetName val="库存商品余额表_dbf1"/>
      <sheetName val="Finance_IT___Pro__2_2"/>
      <sheetName val="Events_Calendar1"/>
      <sheetName val="B2B_PL1"/>
      <sheetName val="B2C_PL1"/>
      <sheetName val="Program_Template1"/>
      <sheetName val="Reclass_Guidance1"/>
      <sheetName val="Feb_Cap_TGN_only1"/>
      <sheetName val="Prog_Amort1"/>
      <sheetName val="Mont__Ward1"/>
      <sheetName val="Table_-_807(f)1"/>
      <sheetName val="CY_M-1's1"/>
      <sheetName val="Goldman_Sachs_Cov_Ratio_Analys1"/>
      <sheetName val="Asset_Profile1"/>
      <sheetName val="Table_Data1"/>
      <sheetName val="UFLIC_New_Business1"/>
      <sheetName val="GL_Bals1"/>
      <sheetName val="Ref_Table1"/>
      <sheetName val="Insurance_Assumptions1"/>
      <sheetName val="DATA_-_ACQ1"/>
      <sheetName val="old_data1"/>
      <sheetName val="curr_year1"/>
      <sheetName val="GEFA_(2)1"/>
      <sheetName val="Railcar_(2)1"/>
      <sheetName val="Input_-_Acq&amp;ExNonEx1"/>
      <sheetName val="Corp_P&amp;L_Summary1"/>
      <sheetName val="Unlevered_NI1"/>
      <sheetName val="floating_rates_20021"/>
      <sheetName val="Rates_-_001"/>
      <sheetName val="LookUp_Ref1"/>
      <sheetName val="Dec_18_1030AM1"/>
      <sheetName val="O_-_CY_Stat1"/>
      <sheetName val="GECA_SA_FY_AMEX_LAST_6_Mo_GAAP1"/>
      <sheetName val="GECA_SA_FY_AMEX_Last_6_Mo_STAT1"/>
      <sheetName val="schD_Rec1"/>
      <sheetName val="ALL_GEFA1"/>
      <sheetName val="O_-_PY_Stat1"/>
      <sheetName val="O-CY_Reserves1"/>
      <sheetName val="PQ_STATPROVISION_1"/>
      <sheetName val="PY_TAXRETURN_SUMMARIES1"/>
      <sheetName val="Table_-_IMR_Tax1"/>
      <sheetName val="Table_-__PY_Adj1"/>
      <sheetName val="Table_-__Settlements1"/>
      <sheetName val="Ex_1_pt21"/>
      <sheetName val="Ex_111"/>
      <sheetName val="PYbk2tax_all_companies1"/>
      <sheetName val="SPDA_LOOKUP1"/>
      <sheetName val="OFA_20011"/>
      <sheetName val="Data_Inputs1"/>
      <sheetName val="GTI_(2)1"/>
      <sheetName val="GTI_(3)1"/>
      <sheetName val="re_(3)1"/>
      <sheetName val="아시아_1호56401"/>
      <sheetName val="bs_(3)1"/>
      <sheetName val="임차보증금현황04_6_301"/>
      <sheetName val="전사_(2)1"/>
      <sheetName val="BA_(2)1"/>
      <sheetName val="CP_(2)1"/>
      <sheetName val="2-1_제품군별계획대비실적(B_A)1"/>
      <sheetName val="EFB_(2)1"/>
      <sheetName val="HP_(2)1"/>
      <sheetName val="조립_CT1"/>
      <sheetName val="인력_및_급여계획1"/>
      <sheetName val="WPL_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118_세금과공과1"/>
      <sheetName val="ola_cost1"/>
      <sheetName val="F05_9L_shipment1"/>
      <sheetName val="F05_9L_Depletion1"/>
      <sheetName val="수익적_자본적지출1"/>
      <sheetName val="CF_SUMMARY2"/>
      <sheetName val="Inv_Detail2"/>
      <sheetName val="HEADCOUNT_REPORT2"/>
      <sheetName val="APRIL_FY992"/>
      <sheetName val="Prod_Proc_Mix2"/>
      <sheetName val="Unit_Info2"/>
      <sheetName val="Data_Sheet2"/>
      <sheetName val="Consolidated_Summary2"/>
      <sheetName val="Preliminary_Consolidated2"/>
      <sheetName val="Key_Metrics2"/>
      <sheetName val="IBU_Hdct__-_QTD2"/>
      <sheetName val="Regions_Summary2"/>
      <sheetName val="Summary_-_Function2"/>
      <sheetName val="Tech_support2"/>
      <sheetName val="Ent_LOBS_allowed1"/>
      <sheetName val="Criteria_guide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Herramientas_para_análisis-VBA1"/>
      <sheetName val="PBC-2_Q1_Balance_Sheet1"/>
      <sheetName val="Q1_Payroll_Exercise_Report1"/>
      <sheetName val="Min_Rent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S_COA1"/>
      <sheetName val="Balance_Sheet_Q2_021"/>
      <sheetName val="Inc_BS1"/>
      <sheetName val="Cons_PL1"/>
      <sheetName val="P_L2"/>
      <sheetName val="Cntrl_Sheet1"/>
      <sheetName val="BOD_PL_NEW1"/>
      <sheetName val="Additions_upto_31-3-081"/>
      <sheetName val="Data_(2)1"/>
      <sheetName val="G2_5_Advance_to_vendors1"/>
      <sheetName val="Bike_to_Work_Schedules1"/>
      <sheetName val="Margin_Analysis(working)1"/>
      <sheetName val="K-1_LPs1"/>
      <sheetName val="Data_Source1"/>
      <sheetName val="판관비_(2)1"/>
      <sheetName val="채권_(5)1"/>
      <sheetName val="채권_(6)1"/>
      <sheetName val="채권_(2)1"/>
      <sheetName val="28_보험미수금1"/>
      <sheetName val="29_미수금1"/>
      <sheetName val="30_보증금1"/>
      <sheetName val="31_미수수익1"/>
      <sheetName val="32_선급비용1"/>
      <sheetName val="33_선급법인세1"/>
      <sheetName val="34_선급부가세1"/>
      <sheetName val="35_선급금1"/>
      <sheetName val="36_신계약비1"/>
      <sheetName val="37_구분계정대1"/>
      <sheetName val="38_기타1"/>
      <sheetName val="39_구분계정자산1"/>
      <sheetName val="수정사항_1"/>
      <sheetName val="급여_Overall_Test1"/>
      <sheetName val="매입CUT-OFF_(2)1"/>
      <sheetName val="[Command_not_available][Comman1"/>
      <sheetName val="을_눌러_HTML_원본에_변경사1"/>
      <sheetName val="판관비_1"/>
      <sheetName val="POSITION(2000_1)1"/>
      <sheetName val="C:=C:\Documents_and_Settings\d1"/>
      <sheetName val="11월_18일1"/>
      <sheetName val="7월_시재표1"/>
      <sheetName val="일위대가목록표_(3)1"/>
      <sheetName val="일위대가목록표_(2)1"/>
      <sheetName val="롯트표지_(2)1"/>
      <sheetName val="롯트세부_(2)1"/>
      <sheetName val="2000_2_191"/>
      <sheetName val="2000_3_161"/>
      <sheetName val="REPORT_(2)1"/>
      <sheetName val="All_STRX_Parts_Cost_Table1"/>
      <sheetName val="1_현황1"/>
      <sheetName val="2_원가분석1"/>
      <sheetName val="3_PRESS분석1"/>
      <sheetName val="4_PRESS_CAPA1"/>
      <sheetName val="등록_(2)1"/>
      <sheetName val="업무_FLOW1"/>
      <sheetName val="05년_종합1"/>
      <sheetName val="명성공업_(11)1"/>
      <sheetName val="태평양_(14)1"/>
      <sheetName val="5__11월_동수금계획대실적1"/>
      <sheetName val="AP2월출하_1"/>
      <sheetName val="02_02상여_(2)1"/>
      <sheetName val="03_041"/>
      <sheetName val="其他应付款科目余额2005_12_311"/>
      <sheetName val="payroll_TOC_procedures1"/>
      <sheetName val="Consol_BS1"/>
      <sheetName val="EMAS_Overview1"/>
      <sheetName val="EMAS_Data1"/>
      <sheetName val="B-_11"/>
      <sheetName val="BPR_-_IS1"/>
      <sheetName val="B300_(2)1"/>
      <sheetName val="B300-1_(2)1"/>
      <sheetName val="B301_(2)1"/>
      <sheetName val="Fab_Outs1"/>
      <sheetName val="Fab_CT1"/>
      <sheetName val="SORT_CT1"/>
      <sheetName val="Die_Yield1"/>
      <sheetName val="Fab_Yield1"/>
      <sheetName val="Sort_Outs1"/>
      <sheetName val="Die_Outs1"/>
      <sheetName val="Die_Demand1"/>
      <sheetName val="Die_Ships1"/>
      <sheetName val="SORT_Yield1"/>
      <sheetName val="Sort_Out_Adjustments1"/>
      <sheetName val="Die_Out_Adjustments1"/>
      <sheetName val="Fab_Out_Adjustments1"/>
      <sheetName val="Die_Ships_Adjustments1"/>
      <sheetName val="Fab_WIP1"/>
      <sheetName val="Fab_WIP_Adjustments1"/>
      <sheetName val="SORT_WIP1"/>
      <sheetName val="Sort_WIP_Adjustments1"/>
      <sheetName val="QTR_SUMMARY_-_Indices1"/>
      <sheetName val="Input_Actuals1"/>
      <sheetName val="Pipeline_table1"/>
      <sheetName val="Programa_P3_{Distrib_1"/>
      <sheetName val="PROGRAMA_P3_{Avances1"/>
      <sheetName val="ORIGINAL_GLOBAL_STAR1"/>
      <sheetName val="Codes,___1"/>
      <sheetName val="receipt_Reg_Nov081"/>
      <sheetName val="Price_Nego(Summary)_(2)1"/>
      <sheetName val="Best_and_Final1"/>
      <sheetName val="Inv_Summ1"/>
      <sheetName val="share_price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UM_Assumptions1"/>
      <sheetName val="Public_Comps1"/>
      <sheetName val="Txn_Comps1"/>
      <sheetName val="Control_Premium1"/>
      <sheetName val="BID_Assumptions1"/>
      <sheetName val="D&amp;P_Rev1"/>
      <sheetName val="TB_apr-011"/>
      <sheetName val="Associate_Rating_-_INPUT1"/>
      <sheetName val="lab_paced1"/>
      <sheetName val="_IBPL00011"/>
      <sheetName val="P&amp;L_by_Mth1"/>
      <sheetName val="SUM_RV1"/>
      <sheetName val="Total_HC1"/>
      <sheetName val="SS_Lookups1"/>
      <sheetName val="AR_(2)1"/>
      <sheetName val="all_activity_company_701"/>
      <sheetName val="01-010_Trial_Balance1"/>
      <sheetName val="SD_NA_-_Revenue_-_SD1"/>
      <sheetName val="31_03_20111"/>
      <sheetName val="p-4_(2)1"/>
      <sheetName val="Bank_Sort_(2)1"/>
      <sheetName val="Bank_Sort1"/>
      <sheetName val="Flat_Cost1"/>
      <sheetName val="ICICI_JSB_1"/>
      <sheetName val="Cost_of_Flat1"/>
      <sheetName val="Attachment_-_3(cont_)1"/>
      <sheetName val="Attachment_9(contd)1"/>
      <sheetName val="Dep_Books1"/>
      <sheetName val="Dep_Month_wise1"/>
      <sheetName val="PDCA_91"/>
      <sheetName val="Data_20031"/>
      <sheetName val="Trennung_SRE_BDE_NEU1"/>
      <sheetName val="BS_Rec_Control_Sheet1"/>
      <sheetName val="Clause_21-1_(2)1"/>
      <sheetName val="HYDERABAD_J9071"/>
      <sheetName val="COA-_Nov__021"/>
      <sheetName val="Jan_20021"/>
      <sheetName val="Sub_group_code_&amp;_Name1"/>
      <sheetName val="Value_IMP_CIF_basis1"/>
      <sheetName val="Preliminary_expenses1"/>
      <sheetName val="Trial_Balance_(2)1"/>
      <sheetName val="Computation_04-051"/>
      <sheetName val="nts_(2)1"/>
      <sheetName val="P&amp;L_February1"/>
      <sheetName val="P&amp;L_Feb_2001_cumulative1"/>
      <sheetName val="Signoff_Summary1"/>
      <sheetName val="Critical_Matters1"/>
      <sheetName val="BW_-_CONS1"/>
      <sheetName val="BOBJ_---&gt;1"/>
      <sheetName val="Stmt_of_Income1"/>
      <sheetName val="Stmt_of_Equity1"/>
      <sheetName val="Cash_Flows1"/>
      <sheetName val="BS_TAX1"/>
      <sheetName val="IS_TAX1"/>
      <sheetName val="Taxable_Income_---&gt;1"/>
      <sheetName val="Ordinary_Income_-_CONS1"/>
      <sheetName val="Ordinary_Income_-_53001"/>
      <sheetName val="Ordinary_Income_-_62811"/>
      <sheetName val="Ordinary_Income_-_62901"/>
      <sheetName val="Schedule_K_-_CONS1"/>
      <sheetName val="Schedule_K_-_53001"/>
      <sheetName val="Schedule_K_-_62811"/>
      <sheetName val="Schedule_K_-_62901"/>
      <sheetName val="Balance_Sheet_(GAAP_&amp;_TAX)1"/>
      <sheetName val="Schedule_M-21"/>
      <sheetName val="Form_4562_-_CONS1"/>
      <sheetName val="Form_4562_-_62811"/>
      <sheetName val="Form_4562_-_62901"/>
      <sheetName val="Tax_Adjustments_---&gt;1"/>
      <sheetName val="ARO_Liability1"/>
      <sheetName val="Accrued_Bonus1"/>
      <sheetName val="Accrued_Payroll_Taxes1"/>
      <sheetName val="Deferred_Rent1"/>
      <sheetName val="Deferred_Revenue1"/>
      <sheetName val="Fines_&amp;_Penalties1"/>
      <sheetName val="Meals_&amp;_Entertainment1"/>
      <sheetName val="Lobbying_Costs1"/>
      <sheetName val="Gain_or_Loss1"/>
      <sheetName val="481_Adjustment1"/>
      <sheetName val="GHI_K-11"/>
      <sheetName val="W-2_Wages1"/>
      <sheetName val="Production_Tax_Credit1"/>
      <sheetName val="Capital_Accounts_---&gt;1"/>
      <sheetName val="Capital_Accounts_&amp;_Tax_Basis1"/>
      <sheetName val="704(b)_Income1"/>
      <sheetName val="Taxable_Income1"/>
      <sheetName val="752_Liab_Alloc1"/>
      <sheetName val="Partners_Minimum_Gain1"/>
      <sheetName val="Minimum_Gain_Calc1"/>
      <sheetName val="Disguised_Sales_Calc1"/>
      <sheetName val="PY_Capital_Accounts_---&gt;1"/>
      <sheetName val="PY_Balance_Sheet_(GAAP_&amp;_Tax)1"/>
      <sheetName val="PY_743(b)_Step-up_Adj1"/>
      <sheetName val="State_Alloc_&amp;_Apport_---&gt;1"/>
      <sheetName val="2017_State_A&amp;A1"/>
      <sheetName val="California_1"/>
      <sheetName val="Additional_Support_---&gt;1"/>
      <sheetName val="Equity_Roll1"/>
      <sheetName val="PTC_Summary1"/>
      <sheetName val="BAML_Fee1"/>
      <sheetName val="Fed_Depr_-_62811"/>
      <sheetName val="Fed_AMT_Depr_-_62811"/>
      <sheetName val="CA_Depr_-_62811"/>
      <sheetName val="CA_AMT_Depr_-_62811"/>
      <sheetName val="Fed_Depr_-_62901"/>
      <sheetName val="Fed_AMT_Depr_-_62901"/>
      <sheetName val="CA_Depr_-_62901"/>
      <sheetName val="CA_AMT_Depr_-_62901"/>
      <sheetName val="Footnotes_---&gt;1"/>
      <sheetName val="De_Minimis_SH1"/>
      <sheetName val="Capitalize_Costs1"/>
      <sheetName val="Opt_out_of_Bonus1"/>
      <sheetName val="DPAD_-_BAL1"/>
      <sheetName val="DPAD_-_BNY1"/>
      <sheetName val="DPAD_-_NEOP1"/>
      <sheetName val="Line_17_AMT_7431"/>
      <sheetName val="Corptax_---&gt;1"/>
      <sheetName val="CTX_Codes1"/>
      <sheetName val="CTX_Import_-_Entity1"/>
      <sheetName val="CTX_Import_-_53001"/>
      <sheetName val="CTX_Import_-_62811"/>
      <sheetName val="CTX_Import_-_62901"/>
      <sheetName val="Trial_Balance_(Import)1"/>
      <sheetName val="Allocable_Items_(Import)1"/>
      <sheetName val="Drop_Down_Names1"/>
      <sheetName val="Journal_Entry1"/>
      <sheetName val="Agent_Name2"/>
      <sheetName val="Q3FY02_Summary2"/>
      <sheetName val="IS_-CDN$_(2)1"/>
      <sheetName val="Input_and_controls1"/>
      <sheetName val="RR330d_1"/>
      <sheetName val="Transaction_Type1"/>
      <sheetName val="12-100_Thrift1"/>
      <sheetName val="POWER_ASSUMPTIONS1"/>
      <sheetName val="95_data1"/>
      <sheetName val="1_Eckdaten_in_LW1"/>
      <sheetName val="CON_CT_(CHINA)_INV1"/>
      <sheetName val="P_&amp;_L_Account1"/>
      <sheetName val="Basic_data1"/>
      <sheetName val="BALANCE_SHEET_CONSO1"/>
      <sheetName val="1__FA_Movements1"/>
      <sheetName val="Deferred_tax1"/>
      <sheetName val="Staff_List1"/>
      <sheetName val="CAN_DOI_-_KET_QUA1"/>
      <sheetName val="WFSCL-OS_Inv't1"/>
      <sheetName val="Consolidation_Rates1"/>
      <sheetName val="C_-_Cash_and_Bank1"/>
      <sheetName val="Info__Request1"/>
      <sheetName val="To_tied_2001_opening_RE1"/>
      <sheetName val="(5)Cap_Expend_and_CF1"/>
      <sheetName val="L1_2_CCCL1"/>
      <sheetName val="Bank_confirmation1"/>
      <sheetName val="Motor_Vehicle1"/>
      <sheetName val="I101_1"/>
      <sheetName val="Air_Conditional1"/>
      <sheetName val="Phase1f_a_DEC2"/>
      <sheetName val="C101_1"/>
      <sheetName val="Phase2_f_a_DEC_(2)1"/>
      <sheetName val="Phase2_movementDEC1"/>
      <sheetName val="A801_1"/>
      <sheetName val="R3-R5,_R9-R101"/>
      <sheetName val="L3_61"/>
      <sheetName val="业务流程_1"/>
      <sheetName val="存货盘点表_(2)1"/>
      <sheetName val="06_1011"/>
      <sheetName val="关联方_(3)1"/>
      <sheetName val="COGS_movement1"/>
      <sheetName val="AR_AC1"/>
      <sheetName val="ZC-2_栋华石油1"/>
      <sheetName val="F6_TO_F6_91"/>
      <sheetName val="Credit_Card1"/>
      <sheetName val="EAW_Final_Accounts_-_991"/>
      <sheetName val="Mar_071"/>
      <sheetName val="Annex-modvat-Jun03_(2)1"/>
      <sheetName val="Adv_IT-Jun_03F1"/>
      <sheetName val="GE_CAPITAL1"/>
      <sheetName val="Pune_addition1"/>
      <sheetName val="Expansion_needed1"/>
      <sheetName val="Erlang_B1"/>
      <sheetName val="Invoice_to_Finance1"/>
      <sheetName val="Sch_4-_(2)1"/>
      <sheetName val="liquidated_Damages1"/>
      <sheetName val="PVR_PICTURES__Outstanding_(2)1"/>
      <sheetName val="Book1--娟娟_xls1"/>
      <sheetName val="PER_SALES_ORG1"/>
      <sheetName val="母公司长期投资_(2)1"/>
      <sheetName val="资产负债表(2003_1月审计调整__(2)1"/>
      <sheetName val="U1_51"/>
      <sheetName val="U1_21"/>
      <sheetName val="U1_41"/>
      <sheetName val="U1_11"/>
      <sheetName val="U1_31"/>
      <sheetName val="2003_prod21"/>
      <sheetName val="Working_June_051"/>
      <sheetName val="P_&amp;_L_1"/>
      <sheetName val="K_1_FA_register1"/>
      <sheetName val="TB_CPP1"/>
      <sheetName val="TB_Apr1"/>
      <sheetName val="DSLAM_960_Phase-I_Part_A1"/>
      <sheetName val="for_co_(2)1"/>
      <sheetName val="B_Sheet1"/>
      <sheetName val="Flow_Chart1"/>
      <sheetName val="Copper_Stock1"/>
      <sheetName val="Debtors_reco_with_GL1"/>
      <sheetName val="Reg_HC_Detail1"/>
      <sheetName val="FY10_US_HW_Attach1"/>
      <sheetName val="FY10_SW_Attach1"/>
      <sheetName val="FY10_Combined_1"/>
      <sheetName val="LLW_Impact1"/>
      <sheetName val="SW_Impact1"/>
      <sheetName val="Ent_Managed_Svc1"/>
      <sheetName val="Comm_Managed_Svc1"/>
      <sheetName val="Cost_Centres1"/>
      <sheetName val="Income_tax_calculator1"/>
      <sheetName val="related_party1"/>
      <sheetName val="Subsequent_events1"/>
      <sheetName val="Walk_thru1"/>
      <sheetName val="Tax_rec1"/>
      <sheetName val="Wages_control1"/>
      <sheetName val="CB_review1"/>
      <sheetName val="Stock_quantity1"/>
      <sheetName val="Stock_cut_off1"/>
      <sheetName val="K2_Depreciation_test1"/>
      <sheetName val="K3_Disposal_of_Fixed_Asset1"/>
      <sheetName val="Green_details1"/>
      <sheetName val="Drop_List_References1"/>
      <sheetName val="other_revenue1"/>
      <sheetName val="O1_PY1"/>
      <sheetName val="FY07_US_FA_TP10_21"/>
      <sheetName val="LSM_Design_Limits_vs_Amevive1"/>
      <sheetName val="Credit_Analytics1"/>
      <sheetName val="2_2管理费用（汇总)1"/>
      <sheetName val="Company_Info1"/>
      <sheetName val="Project_Summary_Report1"/>
      <sheetName val="ｾｸﾞﾒﾝﾄ6-3-2_データ1"/>
      <sheetName val="98FORECAST_(1)1"/>
      <sheetName val="GRAPH_4軸_径Φ120_(2)1"/>
      <sheetName val="Sales_Forecast_9th_APRIL_041"/>
      <sheetName val="p_mgmt2"/>
      <sheetName val="Dati_base1"/>
      <sheetName val="LEV_4_Project_Managem2"/>
      <sheetName val="Constn_&amp;_Install_-_LEV_41"/>
      <sheetName val="Manhrs_Sum1"/>
      <sheetName val="Asset_Mansys_Sum1"/>
      <sheetName val="Job_List_(2)1"/>
      <sheetName val="Site_Management1"/>
      <sheetName val="LEV_4_Project_Managem3"/>
      <sheetName val="Constn___Install___LEV_41"/>
      <sheetName val="Job_List__2_1"/>
      <sheetName val="Ex_III1"/>
      <sheetName val="P&amp;L_INTFS_981"/>
      <sheetName val="Cashflow_WS1"/>
      <sheetName val="Net_Worth1"/>
      <sheetName val="GC_Weight_(2)1"/>
      <sheetName val="UK_Gaming1"/>
      <sheetName val="Morgan_Stanley1"/>
      <sheetName val="Driver_Overview1"/>
      <sheetName val="Forecast_GOP_by_segment1"/>
      <sheetName val="Departed_pax2"/>
      <sheetName val="2461_VICCH0552"/>
      <sheetName val="??矏????????Ộ믩????_x000a_Ā_䑄䵅䅌獮䍩楬湥t??1"/>
      <sheetName val="矏Ộ믩_x000a_Ā_䑄䵅䅌獮䍩楬湥t1"/>
      <sheetName val="__矏________Ộ믩_____x000a_Ā_䑄䵅䅌獮䍩楬湥t__1"/>
      <sheetName val="rec table in publishing format"/>
      <sheetName val="Hit"/>
      <sheetName val="Assumption Data"/>
      <sheetName val="Prem Freight Summary"/>
      <sheetName val="Customer Ratings"/>
      <sheetName val="1Q08"/>
      <sheetName val="Workw_me"/>
      <sheetName val="Quokka Warrants"/>
      <sheetName val="Rental Eqp"/>
      <sheetName val="Simple Coff_"/>
      <sheetName val="PRICESTRUCTURE"/>
      <sheetName val="SEC1-Comment Sheet"/>
      <sheetName val="E3.1"/>
      <sheetName val="E1.1"/>
      <sheetName val="E2.1"/>
      <sheetName val="N2-1F"/>
      <sheetName val="n7-e"/>
      <sheetName val="CFlowPg1"/>
      <sheetName val="IncomeStatement"/>
      <sheetName val="COA"/>
      <sheetName val="TB_10"/>
      <sheetName val="TB_11"/>
      <sheetName val="Macola GL"/>
      <sheetName val="indicator"/>
      <sheetName val="Main orig"/>
      <sheetName val="U2.2"/>
      <sheetName val="E4-3"/>
      <sheetName val="E4-1"/>
      <sheetName val="E4-2"/>
      <sheetName val="IBA &lt;O3&gt;"/>
      <sheetName val="F-4l5"/>
      <sheetName val="K1-1 Addn"/>
      <sheetName val="24100 Accr Liab"/>
      <sheetName val="Cost centre expenditure"/>
      <sheetName val="Projected"/>
      <sheetName val="Unrealised &amp; realised.xls"/>
      <sheetName val="PL3"/>
      <sheetName val="BIS LIST-NTH 18"/>
      <sheetName val="F2-3-6 OH absorbtion rate "/>
      <sheetName val="Unit Creation"/>
      <sheetName val="70"/>
      <sheetName val="AP110"/>
      <sheetName val="C-6"/>
      <sheetName val="C-6a"/>
      <sheetName val="F-21"/>
      <sheetName val="M MM"/>
      <sheetName val="30a"/>
      <sheetName val="30-Note"/>
      <sheetName val="MMIP(JU)"/>
      <sheetName val="OPI"/>
      <sheetName val=" IB-PL-YTD"/>
      <sheetName val="O-11"/>
      <sheetName val="ACT"/>
      <sheetName val="UB1"/>
      <sheetName val="U4-Recruitment"/>
      <sheetName val="KOKO1-7000X"/>
      <sheetName val="현금흐름(조서)"/>
      <sheetName val="재공수합"/>
      <sheetName val="US$ I (SEG.)"/>
      <sheetName val="WI"/>
      <sheetName val="유1야"/>
      <sheetName val="유2야"/>
      <sheetName val="장할생활 _2_"/>
      <sheetName val="KPI sheet"/>
      <sheetName val="FREIGHT DE COPACKERS"/>
      <sheetName val="경비공통"/>
      <sheetName val="상여 (2)"/>
      <sheetName val="BM_NEW2"/>
      <sheetName val="총목차"/>
      <sheetName val="Comment Sheet (2)"/>
      <sheetName val="MSS Detail"/>
      <sheetName val="Burden rates"/>
      <sheetName val="월별매출"/>
      <sheetName val="d/m/yy"/>
      <sheetName val="DR설변이력070115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dd_mmmm_yyyy赶[$-0409]hh:m"/>
      <sheetName val="2_____1"/>
      <sheetName val="_mdb,__htm,__html,__pub);웹_페이지("/>
      <sheetName val="䅀㿠?t?䅀㿰"/>
      <sheetName val="????Ô?,?¦¦?p?4"/>
      <sheetName val="3_일반사상"/>
      <sheetName val="Sheet1ˆŒ_ǅˆ&lt;BOOK1_XLS]Sh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Sheet1??ˆŒ???????_ǅ???????????"/>
      <sheetName val="dd_mmmm_yyyy赶[$-0409]hh:mm:s"/>
      <sheetName val="LX3_0_RR"/>
      <sheetName val="Sheet1__ˆŒ________ǅ___________"/>
      <sheetName val="Sheet1???_ǅ??&lt;BOOK1_XLS]Sh"/>
      <sheetName val="bleĤģ?서식을_Ĩĥ?ħĦ?률?며?을_변경īĪ?용?ĭĬ"/>
      <sheetName val="자금운영"/>
      <sheetName val="홍원식"/>
      <sheetName val="aer tk"/>
      <sheetName val="2002년2기예정 부가세"/>
      <sheetName val="월미수수익집계표"/>
      <sheetName val="Sch5C"/>
      <sheetName val="ONYX"/>
      <sheetName val="TB(PBC)"/>
      <sheetName val="BREW"/>
      <sheetName val="SQORFA"/>
      <sheetName val="PEPA99-SUMM"/>
      <sheetName val="PEPFC-SUMM"/>
      <sheetName val="MTHS"/>
      <sheetName val="AuditTrail"/>
      <sheetName val="How to"/>
      <sheetName val="[BOOK1.xl"/>
      <sheetName val="highlight"/>
      <sheetName val="ld-sd-dt"/>
      <sheetName val="ld-sd"/>
      <sheetName val="FED DEPR"/>
      <sheetName val="Invneotry lead"/>
      <sheetName val="US invnetory anlaystical"/>
      <sheetName val="Accrued liabilities"/>
      <sheetName val="Warranty reserve calc"/>
      <sheetName val="SP valuation"/>
      <sheetName val="Ownership"/>
      <sheetName val="Data Input"/>
      <sheetName val="GeoManagement"/>
      <sheetName val="Basis"/>
      <sheetName val="LSL"/>
      <sheetName val="Long Form Trial Balance"/>
      <sheetName val="GSREC"/>
      <sheetName val="BEAR STEARNS"/>
      <sheetName val="B1"/>
      <sheetName val="Fees to GL Reconciliation"/>
      <sheetName val="1 Valuation Assumptions"/>
      <sheetName val="U610-1-12ã摰ᥝᶸᤊ_x0000__x0000__x0000__x0000_摌"/>
      <sheetName val="BUILDING J&amp;K"/>
      <sheetName val="Project Cost Report 2nd level"/>
      <sheetName val="P02"/>
      <sheetName val="VF Full Recon"/>
      <sheetName val="D1c System"/>
      <sheetName val="D1c IMF"/>
      <sheetName val="Cat A Change Control"/>
      <sheetName val="Fill this out first..."/>
      <sheetName val="[Book1.xls][Book1.xls]d/m/yy_x0000__x0013_["/>
      <sheetName val="Sheet26"/>
      <sheetName val="Stock Jan '06 - nov'06 '06"/>
      <sheetName val="COST BOOK"/>
      <sheetName val="Leadsheet_AS2"/>
      <sheetName val="Fixed Asset CLASSWISE(23.05.08)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[Book1.xls][Book1.xls]d/m/yy[$-"/>
      <sheetName val="Sheet1ˆŒ_x0004_ ǅ_x0001_ˆ&lt;BOOK1.XLS_Sheet2ˆ"/>
      <sheetName val="MH_생산"/>
      <sheetName val="확정실적"/>
      <sheetName val="계획수량"/>
      <sheetName val="W-현원가"/>
      <sheetName val="J100"/>
      <sheetName val="BND"/>
      <sheetName val="ORIGIN"/>
      <sheetName val="Tbom-tot"/>
      <sheetName val="EXP-COST"/>
      <sheetName val="시설투자"/>
      <sheetName val="팀별 합계"/>
      <sheetName val="PILOT APP."/>
      <sheetName val="BRAKE"/>
      <sheetName val="T진도"/>
      <sheetName val="J150 승인진도관리 LIST"/>
      <sheetName val="_Book1.xls__Book1.xls_d_m_yy"/>
      <sheetName val="TOTAL LIST"/>
      <sheetName val="FTR MACRo"/>
      <sheetName val="지정공장"/>
      <sheetName val="서울정비"/>
      <sheetName val="Price Range"/>
      <sheetName val="판매대수"/>
      <sheetName val="PAKAGE4362"/>
      <sheetName val="목표재료비"/>
      <sheetName val="헤드불량내용"/>
      <sheetName val="크랑크불량내용"/>
      <sheetName val="표시형식"/>
      <sheetName val="셀간 이동"/>
      <sheetName val="영역선택"/>
      <sheetName val="T255 가격현황"/>
      <sheetName val="제조관리"/>
      <sheetName val="_x0000_p"/>
      <sheetName val="Sheet1___x0004__ ǅ__x0001__&lt;BOOK1.XLS_Sh"/>
      <sheetName val="bleĤģ_서식을 Ĩĥ_ħĦ_률_며_을 변경īĪ_용_ĭĬ"/>
      <sheetName val="dd mmmm yyyy___赶__x0003__x0016__$-0409_hh_m"/>
      <sheetName val="d_m_yy__x0013__$-1010000_d_m_yyyy__x001e__$"/>
      <sheetName val="omctl32.dll_x0000__x0000_Edit_x0000__x0000__x0018__x0000__x0000__x0000_$_x0000__x0018__x0000__x0018__x0000_ံ_x0000_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2-다-종합의견(1분기)"/>
      <sheetName val="채산"/>
      <sheetName val="3D"/>
      <sheetName val="2D"/>
      <sheetName val="Summa"/>
      <sheetName val="되게 합니다.셏택한 WordArt 개체의 왼쪽에 텍스트를"/>
      <sheetName val="-INR BUTN"/>
      <sheetName val="납킈용기개발"/>
      <sheetName val="시작젨문제"/>
      <sheetName val="B)...文字方向(&amp;X)...项目符号和编号(&amp;N)...标"/>
      <sheetName val="Sheet1???_x0004_???_x0001__x0000_ꠀ햠名址尀ᦍ搀ᦒ_x0000__x0000_ऀ_x0008_ᦒ"/>
      <sheetName val="Synthesis by Region and Quarter"/>
      <sheetName val="인_x0000_"/>
      <sheetName val="+T_x0000__x0002__x0005_Ā_x0008__x0000_믪_x000c__x0002_Ā_x0008_໦ȥ_x0001__x0000_8蘕诠밖_x0001__x0000__x0018__x0000__x0012__x0000_謘밍鍐"/>
      <sheetName val="인䘭"/>
      <sheetName val="비교원가(97040-3L0孰&gt;⻼"/>
      <sheetName val="인㵙"/>
      <sheetName val="유첨#2"/>
      <sheetName val="108.수선비"/>
      <sheetName val="0506홍콩지분법"/>
      <sheetName val="매출원가LSC"/>
      <sheetName val="a-4반기"/>
      <sheetName val="cf보고서(최종)"/>
      <sheetName val="휴먼텍코리아"/>
      <sheetName val="날짜"/>
      <sheetName val="취득자산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4월계획"/>
      <sheetName val="공제"/>
      <sheetName val="200104수불"/>
      <sheetName val="한계원가"/>
      <sheetName val="ROV_Analysis"/>
      <sheetName val="원재료,저장품"/>
      <sheetName val="외화금융(97-03)"/>
      <sheetName val="범한여행"/>
      <sheetName val="이자비용OT"/>
      <sheetName val="이자수익OT (2)"/>
      <sheetName val="삼호중공업"/>
      <sheetName val="공무부"/>
      <sheetName val="재료(2)"/>
      <sheetName val="재료(1)"/>
      <sheetName val="Summary Sheets"/>
      <sheetName val="TABLE DB"/>
      <sheetName val="쌍용 data base"/>
      <sheetName val="1995년_섹터별_매출"/>
      <sheetName val="상품입고집계"/>
      <sheetName val="97년DATA"/>
      <sheetName val="월차보고"/>
      <sheetName val="99선급비용"/>
      <sheetName val="등록자료"/>
      <sheetName val="97기성입력"/>
      <sheetName val="포항보고서"/>
      <sheetName val="증감대비"/>
      <sheetName val="Menu_Link"/>
      <sheetName val="품셈TABLE"/>
      <sheetName val="APT"/>
      <sheetName val="내역"/>
      <sheetName val="직노"/>
      <sheetName val="건축토목내역"/>
      <sheetName val="년차"/>
      <sheetName val="전략1"/>
      <sheetName val="훈련비용_시간당단가"/>
      <sheetName val="장단기"/>
      <sheetName val="배서어음명세서"/>
      <sheetName val="70%"/>
      <sheetName val="실행내역"/>
      <sheetName val="구조     ."/>
      <sheetName val="지급어음"/>
      <sheetName val="유림골조"/>
      <sheetName val="기초테이블_공통"/>
      <sheetName val="공사명"/>
      <sheetName val="건설가"/>
      <sheetName val="9.1"/>
      <sheetName val="일시적차이내역"/>
      <sheetName val="투자자산처분손실"/>
      <sheetName val="연합회자료정리"/>
      <sheetName val="05 울산분소 수익성분석(041221) (2)"/>
      <sheetName val="AL창호(기현-일성)"/>
      <sheetName val="방수(씨텍)"/>
      <sheetName val="인테리어(바우하우스전체)"/>
      <sheetName val="주철2공장 "/>
      <sheetName val="2002년이후(02.08)"/>
      <sheetName val="여건별집계(1)"/>
      <sheetName val="기존측(춘천)"/>
      <sheetName val="기존측(대구)"/>
      <sheetName val="철골작업절차(을)"/>
      <sheetName val="철골작업절차(갑)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1029-3 (4)"/>
      <sheetName val="현황도"/>
      <sheetName val="DD2"/>
      <sheetName val="DD4"/>
      <sheetName val="설계서딱지"/>
      <sheetName val="VXXXX"/>
      <sheetName val="virus"/>
      <sheetName val="요약서"/>
      <sheetName val="요약서 (2)"/>
      <sheetName val="6차내역"/>
      <sheetName val="공사비요약"/>
      <sheetName val="results"/>
      <sheetName val="보강판(Q)"/>
      <sheetName val="수량산출(24)"/>
      <sheetName val="Ⅳ.가시설"/>
      <sheetName val="공문"/>
      <sheetName val="수량분배"/>
      <sheetName val="00부동종합-데이타 (2)"/>
      <sheetName val="고정자산원본"/>
      <sheetName val="한미은행 주가자료"/>
      <sheetName val="final_CF"/>
      <sheetName val="20(3)"/>
      <sheetName val="시스템용역"/>
      <sheetName val="보광12호투자조합"/>
      <sheetName val="WTB-BS (2)"/>
      <sheetName val="WTB-IS (2)"/>
      <sheetName val="PAJE (2)"/>
      <sheetName val="PRJE (2)"/>
      <sheetName val="CRJE (2)"/>
      <sheetName val="1월일일생산실적 (2)"/>
      <sheetName val="12월일일 실적"/>
      <sheetName val="긴급사항"/>
      <sheetName val="선급비용 (3)"/>
      <sheetName val="매출채권-대우채권"/>
      <sheetName val="가지급금인정이자"/>
      <sheetName val="매출등 분석"/>
      <sheetName val="SEETHAL"/>
      <sheetName val="2011매출"/>
      <sheetName val="6120"/>
      <sheetName val="기타의투자자산"/>
      <sheetName val="장기대여금"/>
      <sheetName val="RALTRON8.26 (2)"/>
      <sheetName val="OSC1.21 (2)"/>
      <sheetName val="X-TAL1.21 (2)"/>
      <sheetName val="XXXX"/>
      <sheetName val="ECTU_PL(1)"/>
      <sheetName val="ECTU_PL(2)"/>
      <sheetName val="LINE_BOM"/>
      <sheetName val="조정전"/>
      <sheetName val="공사개요"/>
      <sheetName val="2 카드채권(대출포함)"/>
      <sheetName val="3110-2"/>
      <sheetName val="국외감가상각내역0103"/>
      <sheetName val="Ô,¦¦p4"/>
      <sheetName val="[Book1.xls]dd mmmm yyyy_x0000__x0000__x0000_赶_x0000__x0003__x0016_["/>
      <sheetName val="[Book1.xls]dd mmmm yyyy_x0000_赶_x0003__x0016_[$-0"/>
      <sheetName val="[Book1.xls]d/m/yy"/>
      <sheetName val="[Book1.xls]dd_mmmm_yyyy赶[$-0409"/>
      <sheetName val="슬림형변경"/>
      <sheetName val="_x0000__x0000__x0000__x0000__x0000__x0000__x0000__x0000__x0000__x0000__x0000__x0000__x0000__xffff_翿_x0000__x0000_"/>
      <sheetName val="KN"/>
      <sheetName val="_x0000_Ḡ@匠믫_x0000__x0000_邰믫_x0000__x0000__x0000__x0000__x0000__x0000__x0000__x0000__x000a__x0000__x000c__x0000_员믫_x0000__x0000_厨믫Ə_x0004_㨘?"/>
      <sheetName val="7월급여"/>
      <sheetName val="_x0005_Ā_x000c_켸믫쁛쁈_x0000__x0000_쎠蛤_x0000__x0000_"/>
      <sheetName val="_x0000__x0000_̃̃̃̃̃̃̃̃̃̃̃̃̃̃̃"/>
      <sheetName val="?????????????_xffff_翿??"/>
      <sheetName val="?Ḡ@匠믫??邰믫????????_x000a_?_x000c_?员믫??厨믫Ə_x0004_㨘?"/>
      <sheetName val="_x0005_Ā_x000c_켸믫쁛쁈??쎠蛤??"/>
      <sheetName val="??̃̃̃̃̃̃̃̃̃̃̃̃̃̃̃"/>
      <sheetName val="[Book1.xls]d_m_yy_____1010000_3"/>
      <sheetName val="[Book1.xls][Book1.xls]d_m_yy__3"/>
      <sheetName val="[Book1.xls]d_m_yy_____1010000_2"/>
      <sheetName val="[Book1.xls][Book1.xls]d_m_yy__2"/>
      <sheetName val="[Book1.xls][Book1.xls]d_m_yy__4"/>
      <sheetName val="[Book1.xls]d_m_yy_____1010000_6"/>
      <sheetName val="[Book1.xls]d_m_yy_____1010000_5"/>
      <sheetName val="[Book1.xls]d_m_yy_____1010000_4"/>
      <sheetName val="[Book1.xls][Book1.xls]d_m_yy__5"/>
      <sheetName val="[Book1.xls][Book1.xls]d/m/yy"/>
      <sheetName val="omctl32.dll"/>
      <sheetName val="ĞĀ_x0008_r_x0005__x0003_"/>
      <sheetName val="_x001e__x0002_"/>
      <sheetName val="Sheet1???_x0004_???_x0001_"/>
      <sheetName val="[Book1.xls][Book1.xls]d_m_yy__6"/>
      <sheetName val="[Book1.xls][Book1.xls]d_m_yy__7"/>
      <sheetName val="[Book1.xls][Book1.xls]d_m_yy__8"/>
      <sheetName val="[Book1.xls]d_m_yy_____1010000_7"/>
      <sheetName val="[Book1.xls]d_m_yy_____1010000_8"/>
      <sheetName val="[Book1.xls][Book1.xls]d_m_yy__9"/>
      <sheetName val="[Book1.xls][Book1.xls]d_m_yy_10"/>
      <sheetName val="[Book1.xls]d_m_yy_____1010000_9"/>
      <sheetName val="[Book1.xls][Book1.xls]d_m_yy_11"/>
      <sheetName val="[Book1.xls][Book1.xls]d_m_yy_12"/>
      <sheetName val="[Book1.xls][Book1.xls]d_m_yy_13"/>
      <sheetName val="보정사항"/>
      <sheetName val="편입토지조서"/>
      <sheetName val="제품별 MC"/>
      <sheetName val="I. Balance Sheet"/>
      <sheetName val="Parm"/>
      <sheetName val="급여"/>
      <sheetName val="퇴충 (2)"/>
      <sheetName val="40 (2)"/>
      <sheetName val="n (2)"/>
      <sheetName val="조회서"/>
      <sheetName val="아진"/>
      <sheetName val="50"/>
      <sheetName val="AA(1)"/>
      <sheetName val="이자"/>
      <sheetName val="작업지시"/>
      <sheetName val="현황"/>
      <sheetName val="생산CAPA"/>
      <sheetName val="재무현황"/>
      <sheetName val="DATE"/>
      <sheetName val="result"/>
      <sheetName val="하나잔액"/>
      <sheetName val="하나평잔"/>
      <sheetName val="Int-Loan"/>
      <sheetName val="관계회사거래내역및 채권채무잔액 99"/>
      <sheetName val="단위수량"/>
      <sheetName val="조견표"/>
      <sheetName val="4-3 보온 기본물량집계"/>
      <sheetName val="Prime-rate"/>
      <sheetName val="실행"/>
      <sheetName val="진로화의채권(수협)"/>
      <sheetName val="진로이자계산"/>
      <sheetName val="한승건업화의채권(한빛)"/>
      <sheetName val="한길사료화의채권(한빛)"/>
      <sheetName val="P-제일건설별제권(대구)"/>
      <sheetName val="라전모방화의채권(조흥)"/>
      <sheetName val="라전모방화의채권(외환)"/>
      <sheetName val="P-제일주택건설별제권(대구)"/>
      <sheetName val="P-서울차량공업화의채권(조흥)"/>
      <sheetName val="부산산업기계화의채권(신한)"/>
      <sheetName val="P-일동제관공업별제권(한빛)"/>
      <sheetName val="담보(은행)"/>
      <sheetName val="담보(신탁)"/>
      <sheetName val="P-일동제관공업별제권(한빛2)"/>
      <sheetName val="P-세화폴리텍화의채권(하나)"/>
      <sheetName val="동양일보화의채권(신한)"/>
      <sheetName val="동양일보화의채권(하나)"/>
      <sheetName val="P-기아정기화의채권(한빛)"/>
      <sheetName val="P-기아정기별제권(한빛)"/>
      <sheetName val="P-모나리자화의채권(한빛)"/>
      <sheetName val="P-모나리자화의채권(외환)"/>
      <sheetName val="P-동광제약별제권(산업)"/>
      <sheetName val="다산금속공업화의채권(하나)"/>
      <sheetName val="금강제약화의채권(국민)"/>
      <sheetName val="선진금속화의채권(산업)"/>
      <sheetName val="선진금속별제권(산업)"/>
      <sheetName val="낙산관광호텔화의채권(조흥)"/>
      <sheetName val="용마화의채권(한빛)"/>
      <sheetName val="낙산관광호텔화의채권(한빛)"/>
      <sheetName val="해동화의채권(외환)"/>
      <sheetName val="한보종합건설화의채권(한빛)"/>
      <sheetName val="한보정리 (1)"/>
      <sheetName val="한보정리 (2)"/>
      <sheetName val="P-진로산업화의채권(한빛)"/>
      <sheetName val="P-수산정밀화의채권(한빛)"/>
      <sheetName val="P-수산정밀화의채권(조흥)"/>
      <sheetName val="P-수산정밀화의채권(신한)"/>
      <sheetName val="P-삼양농수산화의채권(외환)"/>
      <sheetName val="P-우신정밀별제권(한빛)"/>
      <sheetName val="우신정밀화의채권(경남)"/>
      <sheetName val="P-우신산업별제권(한빛)"/>
      <sheetName val="에바스화의채권(한빛)"/>
      <sheetName val="에바스화의채권(조흥)"/>
      <sheetName val="에바스화의채권(수협)"/>
      <sheetName val="P-대방정보통신별제권(신한)"/>
      <sheetName val="호성개발화의채권(한빛)"/>
      <sheetName val="경우정공화의채권(조흥)"/>
      <sheetName val="경북콘크리트공업화의채권(한빛)"/>
      <sheetName val="경북콘크리트공업화의채권(한미)"/>
      <sheetName val="경북실업화의채권(한빛)"/>
      <sheetName val="경북레미콘화의채권(한미)"/>
      <sheetName val="P-고려당화의채권(한빛)"/>
      <sheetName val="고려당(은행계정)"/>
      <sheetName val="고려당(신탁계정)"/>
      <sheetName val="이신우화의채권(조흥)"/>
      <sheetName val="P-일신기계공업별제권(외환)"/>
      <sheetName val="일신기계(은행)"/>
      <sheetName val="일신기계(신탁)"/>
      <sheetName val="제이시피화의채권(조흥)"/>
      <sheetName val="대창진화의채권(조흥)"/>
      <sheetName val="화의-현금흐름"/>
      <sheetName val="담보(별제)현가"/>
      <sheetName val="정리(화의)"/>
      <sheetName val="정리(화의)현가"/>
      <sheetName val="할인율"/>
      <sheetName val="별첨sheet"/>
      <sheetName val="본사인건"/>
      <sheetName val="비철보고서"/>
      <sheetName val="사업소일보양식"/>
      <sheetName val="투찰(하수)"/>
      <sheetName val="표건"/>
      <sheetName val="6동"/>
      <sheetName val="세부내역"/>
      <sheetName val="sw1"/>
      <sheetName val="기성내역"/>
      <sheetName val="을지"/>
      <sheetName val="출하"/>
      <sheetName val="경한1"/>
      <sheetName val="경한2"/>
      <sheetName val="경한3"/>
      <sheetName val="경한4"/>
      <sheetName val="경한5"/>
      <sheetName val="경한6"/>
      <sheetName val="경한7"/>
      <sheetName val="경한8"/>
      <sheetName val="GL Account Listing"/>
      <sheetName val="BLDG"/>
      <sheetName val="S2日本語"/>
      <sheetName val="BYOR"/>
      <sheetName val="Markers"/>
      <sheetName val="CC table HE"/>
      <sheetName val="Tangible Assets S-HE"/>
      <sheetName val="Tangible Assets S-HZ"/>
      <sheetName val="V.Adq.He before MBO"/>
      <sheetName val="[Book1.xls]_My_Documents_Boo_92"/>
      <sheetName val="[Book1.xls]_My_Documents_Book_2"/>
      <sheetName val="[Book1.xls]_My_Documents_Boo_10"/>
      <sheetName val="[Book1.xls]_My_Documents_Book_9"/>
      <sheetName val="[Book1.xls]_My_Documents_Book_3"/>
      <sheetName val="[Book1.xls]_My_Documents_Book_5"/>
      <sheetName val="[Book1.xls]_My_Documents_Book_4"/>
      <sheetName val="[Book1.xls]_My_Documents_Book_6"/>
      <sheetName val="[Book1.xls]_My_Documents_Book_7"/>
      <sheetName val="[Book1.xls]_My_Documents_Book_8"/>
      <sheetName val="[Book1.xls]_My_Documents_Boo_77"/>
      <sheetName val="[Book1.xls]_My_Documents_Boo_53"/>
      <sheetName val="[Book1.xls]_My_Documents_Boo_22"/>
      <sheetName val="[Book1.xls]_My_Documents_Boo_11"/>
      <sheetName val="[Book1.xls]_My_Documents_Boo_15"/>
      <sheetName val="[Book1.xls]_My_Documents_Boo_12"/>
      <sheetName val="[Book1.xls]_My_Documents_Boo_13"/>
      <sheetName val="[Book1.xls]_My_Documents_Boo_14"/>
      <sheetName val="[Book1.xls]_My_Documents_Boo_18"/>
      <sheetName val="[Book1.xls]_My_Documents_Boo_16"/>
      <sheetName val="[Book1.xls]_My_Documents_Boo_17"/>
      <sheetName val="[Book1.xls]_My_Documents_Boo_19"/>
      <sheetName val="[Book1.xls]_My_Documents_Boo_20"/>
      <sheetName val="[Book1.xls]_My_Documents_Boo_21"/>
      <sheetName val="[Book1.xls]_My_Documents_Boo_23"/>
      <sheetName val="[Book1.xls]_My_Documents_Boo_24"/>
      <sheetName val="[Book1.xls]_My_Documents_Boo_30"/>
      <sheetName val="[Book1.xls]_My_Documents_Boo_29"/>
      <sheetName val="[Book1.xls]_My_Documents_Boo_26"/>
      <sheetName val="[Book1.xls]_My_Documents_Boo_25"/>
      <sheetName val="[Book1.xls]_My_Documents_Boo_27"/>
      <sheetName val="[Book1.xls]_My_Documents_Boo_28"/>
      <sheetName val="[Book1.xls]_My_Documents_Boo_31"/>
      <sheetName val="[Book1.xls]_My_Documents_Boo_32"/>
      <sheetName val="[Book1.xls]_My_Documents_Boo_33"/>
      <sheetName val="[Book1.xls]_My_Documents_Boo_35"/>
      <sheetName val="[Book1.xls]_My_Documents_Boo_34"/>
      <sheetName val="[Book1.xls]_My_Documents_Boo_52"/>
      <sheetName val="[Book1.xls]_My_Documents_Boo_37"/>
      <sheetName val="[Book1.xls]_My_Documents_Boo_36"/>
      <sheetName val="[Book1.xls]_My_Documents_Boo_51"/>
      <sheetName val="[Book1.xls]_My_Documents_Boo_46"/>
      <sheetName val="[Book1.xls]_My_Documents_Boo_40"/>
      <sheetName val="[Book1.xls]_My_Documents_Boo_38"/>
      <sheetName val="[Book1.xls]_My_Documents_Boo_39"/>
      <sheetName val="[Book1.xls]_My_Documents_Boo_41"/>
      <sheetName val="[Book1.xls]_My_Documents_Boo_42"/>
      <sheetName val="[Book1.xls]_My_Documents_Boo_43"/>
      <sheetName val="[Book1.xls]_My_Documents_Boo_44"/>
      <sheetName val="[Book1.xls]_My_Documents_Boo_45"/>
      <sheetName val="[Book1.xls]_My_Documents_Boo_48"/>
      <sheetName val="[Book1.xls]_My_Documents_Boo_47"/>
      <sheetName val="[Book1.xls]_My_Documents_Boo_49"/>
      <sheetName val="[Book1.xls]_My_Documents_Boo_50"/>
      <sheetName val="[Book1.xls]_My_Documents_Boo_55"/>
      <sheetName val="[Book1.xls]_My_Documents_Boo_54"/>
      <sheetName val="[Book1.xls]_My_Documents_Boo_58"/>
      <sheetName val="[Book1.xls]_My_Documents_Boo_56"/>
      <sheetName val="[Book1.xls]_My_Documents_Boo_57"/>
      <sheetName val="[Book1.xls]_My_Documents_Boo_59"/>
      <sheetName val="[Book1.xls]_My_Documents_Boo_60"/>
      <sheetName val="[Book1.xls]_My_Documents_Boo_61"/>
      <sheetName val="[Book1.xls]_My_Documents_Boo_64"/>
      <sheetName val="[Book1.xls]_My_Documents_Boo_62"/>
      <sheetName val="[Book1.xls]_My_Documents_Boo_63"/>
      <sheetName val="[Book1.xls]_My_Documents_Boo_65"/>
      <sheetName val="[Book1.xls]_My_Documents_Boo_66"/>
      <sheetName val="[Book1.xls]_My_Documents_Boo_68"/>
      <sheetName val="[Book1.xls]_My_Documents_Boo_67"/>
      <sheetName val="[Book1.xls]_My_Documents_Boo_69"/>
      <sheetName val="[Book1.xls]_My_Documents_Boo_70"/>
      <sheetName val="[Book1.xls]_My_Documents_Boo_71"/>
      <sheetName val="[Book1.xls]_My_Documents_Boo_72"/>
      <sheetName val="[Book1.xls]_My_Documents_Boo_73"/>
      <sheetName val="[Book1.xls]_My_Documents_Boo_74"/>
      <sheetName val="[Book1.xls]_My_Documents_Boo_75"/>
      <sheetName val="[Book1.xls]_My_Documents_Boo_76"/>
      <sheetName val="[Book1.xls]_My_Documents_Boo_78"/>
      <sheetName val="[Book1.xls]_My_Documents_Boo_79"/>
      <sheetName val="[Book1.xls]_My_Documents_Boo_80"/>
      <sheetName val="[Book1.xls]_My_Documents_Boo_81"/>
      <sheetName val="[Book1.xls]_My_Documents_Boo_82"/>
      <sheetName val="[Book1.xls]_My_Documents_Boo_89"/>
      <sheetName val="[Book1.xls]_My_Documents_Boo_83"/>
      <sheetName val="[Book1.xls]_My_Documents_Boo_86"/>
      <sheetName val="[Book1.xls]_My_Documents_Boo_84"/>
      <sheetName val="[Book1.xls]_My_Documents_Boo_85"/>
      <sheetName val="[Book1.xls]_My_Documents_Boo_87"/>
      <sheetName val="[Book1.xls]_My_Documents_Boo_88"/>
      <sheetName val="[Book1.xls]_My_Documents_Boo_90"/>
      <sheetName val="[Book1.xls]_My_Documents_Boo_91"/>
      <sheetName val="[Book1.xls]_My_Documents_Boo_96"/>
      <sheetName val="[Book1.xls]_My_Documents_Boo_95"/>
      <sheetName val="[Book1.xls]_My_Documents_Boo_93"/>
      <sheetName val="[Book1.xls]_My_Documents_Boo_94"/>
      <sheetName val="[Book1.xls]_My_Documents_Boo_98"/>
      <sheetName val="[Book1.xls]_My_Documents_Boo_97"/>
      <sheetName val="[Book1.xls]_My_Documents_Boo_99"/>
      <sheetName val="[Book1.xls]_My_Documents_Bo_100"/>
      <sheetName val="[Book1.xls]_My_Documents_Bo_131"/>
      <sheetName val="[Book1.xls]_My_Documents_Bo_101"/>
      <sheetName val="[Book1.xls]_My_Documents_Bo_103"/>
      <sheetName val="[Book1.xls]_My_Documents_Bo_102"/>
      <sheetName val="[Book1.xls]_My_Documents_Bo_104"/>
      <sheetName val="[Book1.xls]_My_Documents_Bo_105"/>
      <sheetName val="[Book1.xls]_My_Documents_Bo_107"/>
      <sheetName val="[Book1.xls]_My_Documents_Bo_106"/>
      <sheetName val="[Book1.xls]_My_Documents_Bo_108"/>
      <sheetName val="[Book1.xls]_My_Documents_Bo_110"/>
      <sheetName val="[Book1.xls]_My_Documents_Bo_109"/>
      <sheetName val="[Book1.xls]_My_Documents_Bo_111"/>
      <sheetName val="[Book1.xls]_My_Documents_Bo_112"/>
      <sheetName val="[Book1.xls]_My_Documents_Bo_123"/>
      <sheetName val="[Book1.xls]_My_Documents_Bo_117"/>
      <sheetName val="[Book1.xls]_My_Documents_Bo_114"/>
      <sheetName val="[Book1.xls]_My_Documents_Bo_113"/>
      <sheetName val="[Book1.xls]_My_Documents_Bo_115"/>
      <sheetName val="[Book1.xls]_My_Documents_Bo_116"/>
      <sheetName val="[Book1.xls]_My_Documents_Bo_118"/>
      <sheetName val="[Book1.xls]_My_Documents_Bo_119"/>
      <sheetName val="[Book1.xls]_My_Documents_Bo_120"/>
      <sheetName val="[Book1.xls]_My_Documents_Bo_122"/>
      <sheetName val="[Book1.xls]_My_Documents_Bo_121"/>
      <sheetName val="[Book1.xls]_My_Documents_Bo_124"/>
      <sheetName val="[Book1.xls]_My_Documents_Bo_125"/>
      <sheetName val="[Book1.xls]_My_Documents_Bo_126"/>
      <sheetName val="[Book1.xls]_My_Documents_Bo_127"/>
      <sheetName val="[Book1.xls]_My_Documents_Bo_128"/>
      <sheetName val="[Book1.xls]_My_Documents_Bo_129"/>
      <sheetName val="Credit terms"/>
      <sheetName val="Product Type"/>
      <sheetName val="BM"/>
      <sheetName val="S2???"/>
      <sheetName val="Wht cur"/>
      <sheetName val="10-1 Media"/>
      <sheetName val="MA"/>
      <sheetName val="Data2007"/>
      <sheetName val="SALES,Delta,"/>
      <sheetName val="[Book1.xls]_My_Documents_Bo_130"/>
      <sheetName val="avr"/>
      <sheetName val="NPI - Wireless Pressure"/>
      <sheetName val="NPI_-_Wireless_Pressure"/>
      <sheetName val="2019 Round 1"/>
      <sheetName val="Balance Sheet - 8"/>
      <sheetName val="2000 MOR"/>
      <sheetName val="P2802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My Inputs"/>
      <sheetName val="useless"/>
      <sheetName val="U-1A"/>
      <sheetName val="analytical"/>
      <sheetName val="per employee"/>
      <sheetName val="Sales cutoff"/>
      <sheetName val="Provision"/>
      <sheetName val="K-1.1 (2)"/>
      <sheetName val="Summary (2)"/>
      <sheetName val="REC (2)"/>
      <sheetName val="CJE (2)"/>
      <sheetName val="Per EY"/>
      <sheetName val="ELEC45-01"/>
      <sheetName val="0-Basics"/>
      <sheetName val="Debt Info"/>
      <sheetName val="BeeReference"/>
      <sheetName val="Dropdown list"/>
      <sheetName val="UP1"/>
      <sheetName val="UP3"/>
      <sheetName val="4-货币资金-现金"/>
      <sheetName val="Flow"/>
      <sheetName val="경비"/>
      <sheetName val="Expiration"/>
      <sheetName val="BSS"/>
      <sheetName val="BAUX M-----"/>
      <sheetName val="3월연장근무"/>
      <sheetName val="4월자금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CostData"/>
      <sheetName val="IncomeData"/>
      <sheetName val="PropertyData"/>
      <sheetName val="基本データ"/>
      <sheetName val="Dummy"/>
      <sheetName val="RS"/>
      <sheetName val="Closing S&amp;U"/>
      <sheetName val="Roll-up"/>
      <sheetName val="Revenue Assumptions"/>
      <sheetName val="Main Assumptions"/>
      <sheetName val="JDE_Acc"/>
      <sheetName val="BOTM"/>
      <sheetName val="Official IR data"/>
      <sheetName val="Closing Cost Comparison"/>
      <sheetName val="Sources and Uses"/>
      <sheetName val="【10物件】信託リザーブ内訳"/>
      <sheetName val="【10物件】固都税"/>
      <sheetName val="【10物件】保険料"/>
      <sheetName val="【10物件】Capex"/>
      <sheetName val="損益計算書"/>
      <sheetName val="契約状況一覧"/>
      <sheetName val="酒井"/>
      <sheetName val="Closing Cost"/>
      <sheetName val="ｂｌｕｅ"/>
      <sheetName val="路線別駅順乗降者数"/>
      <sheetName val="ken"/>
      <sheetName val="Footwork"/>
      <sheetName val="Fire01"/>
      <sheetName val="申請鑑Ｅ"/>
      <sheetName val="本申請Ｅ"/>
      <sheetName val="決裁権限判定表Ｅ"/>
      <sheetName val="決裁権限判定表Ｄ"/>
      <sheetName val="不動産明細(ﾘﾊﾞｲｽ"/>
      <sheetName val="別紙"/>
      <sheetName val="鑑定比較"/>
      <sheetName val="ｽﾄﾗｸﾁｬ"/>
      <sheetName val="ＣＦ申請Ｄ"/>
      <sheetName val="ＣＦ申請Ｅ"/>
      <sheetName val="鑑定比較２"/>
      <sheetName val="CF見込"/>
      <sheetName val="実行条件"/>
      <sheetName val="手続き"/>
      <sheetName val="ｽｹｼﾞｭｰﾙ"/>
      <sheetName val="契約等"/>
      <sheetName val="確認事項"/>
      <sheetName val="MasterList"/>
      <sheetName val="final alt mapping"/>
      <sheetName val="Top 10 Tenants"/>
      <sheetName val="DC Service Providers"/>
      <sheetName val="New Signed Leases"/>
      <sheetName val="Portfolio Rollup"/>
      <sheetName val="NTM Expiry (NEW)"/>
      <sheetName val="VX Debt Schedule"/>
      <sheetName val="2019 Property  Improvement Opps"/>
      <sheetName val="Receivables "/>
      <sheetName val="Debt Schedule-Directly Managed"/>
      <sheetName val="Construction Tracker"/>
      <sheetName val="Major Developer"/>
      <sheetName val="Vacancy"/>
      <sheetName val="PM Budget by Property"/>
      <sheetName val="(OLD)Construction Tracker"/>
      <sheetName val="DC Deal Pipeline"/>
      <sheetName val="Lease Expiry (NEW)"/>
      <sheetName val="Model_China"/>
      <sheetName val="京都エリア稼働情報"/>
      <sheetName val="SISAN"/>
      <sheetName val="FX Rate"/>
      <sheetName val="KA行"/>
      <sheetName val="MA行"/>
      <sheetName val="NA行"/>
      <sheetName val="RA行"/>
      <sheetName val="SA行"/>
      <sheetName val="TA行"/>
      <sheetName val="WA行"/>
      <sheetName val="YA行"/>
      <sheetName val="既存店 (2)"/>
      <sheetName val="CDB_July"/>
      <sheetName val="CDB_June (2)"/>
      <sheetName val="CDB_May_ (2)"/>
      <sheetName val="WTB"/>
      <sheetName val="wtb-books"/>
      <sheetName val="CA 2002"/>
      <sheetName val="Acct. no."/>
      <sheetName val="BPI"/>
      <sheetName val="SFP"/>
      <sheetName val="SOCI_SEC "/>
      <sheetName val="SHE "/>
      <sheetName val="SOCI"/>
      <sheetName val="Entries"/>
      <sheetName val="Deposit Account "/>
      <sheetName val="Bank Current Account"/>
      <sheetName val="Account Receivable"/>
      <sheetName val="Non-trade Receivables"/>
      <sheetName val="VAT Asset"/>
      <sheetName val="Deferred Input VAT"/>
      <sheetName val="Security Deposit"/>
      <sheetName val="Deferred Tax Assets"/>
      <sheetName val="Accounts Payable - Trade"/>
      <sheetName val="Accounts Payable - Other"/>
      <sheetName val="Payroll Payable"/>
      <sheetName val="Payroll Taxes Payable"/>
      <sheetName val="SSS Payable"/>
      <sheetName val="SSS Loan"/>
      <sheetName val="Philhealth contribution payable"/>
      <sheetName val="Pag Ibig Payable"/>
      <sheetName val="Pag Ibig Loan"/>
      <sheetName val="Withholding Taxes Payable"/>
      <sheetName val="DST"/>
      <sheetName val="IIR Europe"/>
      <sheetName val="Income Tax Payable"/>
      <sheetName val="28Acqn Subsi"/>
      <sheetName val="OS-2004"/>
      <sheetName val="A3a (2)"/>
      <sheetName val="A3b"/>
      <sheetName val="OrangeCounty IRR"/>
      <sheetName val="DEV COSTS"/>
      <sheetName val="RENT INC"/>
      <sheetName val="OP EXP"/>
      <sheetName val="1到6月份"/>
      <sheetName val="4到6月份"/>
      <sheetName val="Hyperion Output"/>
      <sheetName val="Dept listing"/>
      <sheetName val="Comps_and_Cons"/>
      <sheetName val="Hyperion_Output"/>
      <sheetName val="Dept_listing"/>
      <sheetName val="Key Stats Ratios"/>
      <sheetName val="Cum.91-93"/>
      <sheetName val="Dec 94"/>
      <sheetName val="TakingOff1 (2)"/>
      <sheetName val="grd slab"/>
      <sheetName val="REBAR"/>
      <sheetName val="roof (conc&amp;fwk)OK"/>
      <sheetName val="road"/>
      <sheetName val="ext.walls"/>
      <sheetName val="syktR062"/>
      <sheetName val="Appendix I"/>
      <sheetName val="LH"/>
      <sheetName val="DEC 00"/>
      <sheetName val="DIMSUB01"/>
      <sheetName val="CBS'1"/>
      <sheetName val="CPL1"/>
      <sheetName val="CJE1"/>
      <sheetName val="MI1"/>
      <sheetName val="GW1"/>
      <sheetName val="NP1"/>
      <sheetName val="NPL1"/>
      <sheetName val="CJENPL1"/>
      <sheetName val="CA1"/>
      <sheetName val="CACPL1"/>
      <sheetName val="CACJE1"/>
      <sheetName val="CPPBS1"/>
      <sheetName val="CPPPL1"/>
      <sheetName val="CPCJE1"/>
      <sheetName val="IMBS1"/>
      <sheetName val="IMPL1"/>
      <sheetName val="IMADJ1"/>
      <sheetName val="CONSTBS1"/>
      <sheetName val="CONSTPL1"/>
      <sheetName val="CONSTADJ1"/>
      <sheetName val="CPDBS1"/>
      <sheetName val="CPDPL1"/>
      <sheetName val="CPDADJ1"/>
      <sheetName val="S.05ap"/>
      <sheetName val="T.02l8"/>
      <sheetName val="S.05"/>
      <sheetName val="T.03"/>
      <sheetName val="2.C.1}1ap"/>
      <sheetName val="Purchase"/>
      <sheetName val="L&amp;D (2)"/>
      <sheetName val="L&amp;D"/>
      <sheetName val="J1-"/>
      <sheetName val="Weights"/>
      <sheetName val="C1-Cash"/>
      <sheetName val="jun94"/>
      <sheetName val="J5-1"/>
      <sheetName val="L&amp;D_(2)"/>
      <sheetName val="Cost_centre_expenditure"/>
      <sheetName val="5_Analysis"/>
      <sheetName val="TakingOff1_(2)"/>
      <sheetName val="grd_slab"/>
      <sheetName val="roof_(conc&amp;fwk)OK"/>
      <sheetName val="ext_walls"/>
      <sheetName val="TMS"/>
      <sheetName val="2.A.1"/>
      <sheetName val="2.C.1"/>
      <sheetName val="Foglio2"/>
      <sheetName val="Investimento"/>
      <sheetName val="Revision History"/>
      <sheetName val="IncStat"/>
      <sheetName val="Company Screening Aggregates"/>
      <sheetName val="Financial Ratios"/>
      <sheetName val="Credit Ratios"/>
      <sheetName val="BEV"/>
      <sheetName val="Customers 2000 LESS 5%"/>
      <sheetName val="SOCF"/>
      <sheetName val="Issue_Types_&amp;_Examples"/>
      <sheetName val="E6_Cutoff"/>
      <sheetName val="T1_-Equity"/>
      <sheetName val="YTD_Sep_actual"/>
      <sheetName val="Index_YTD_Sept_actual"/>
      <sheetName val="Budget_by_country"/>
      <sheetName val="PM_&amp;_TE"/>
      <sheetName val="IT_Depn"/>
      <sheetName val="total_yr_comparison_vs_PM"/>
      <sheetName val="y_Documents\C:\Documents_a뉠Ѥ_S"/>
      <sheetName val="[Book1_xls]ttings_purnima_App_2"/>
      <sheetName val="[Book1_xls]y_Documents__C__Do_2"/>
      <sheetName val="Weekly_Data"/>
      <sheetName val="dd_mmmm_yyyy???赶?[$-0409]hh:m"/>
      <sheetName val="◁서열운반비_상세내역_(실제기준)"/>
      <sheetName val="FUEL_FILLER"/>
      <sheetName val="Sheet1ˆŒ_ǅˆ&lt;BOOK1_XLS]Sheet2ˆ"/>
      <sheetName val="bleĤģ서식을_ĨĥħĦ률며을_변경īĪ용ĭĬ_끌어_에서는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full_(2)1"/>
      <sheetName val="Process_Flow_Chart"/>
      <sheetName val="FIRE_Parameters"/>
      <sheetName val="[Book1_xls]ttings_purnima_App_3"/>
      <sheetName val="[Book1_xls]y_Documents__C__Do_3"/>
      <sheetName val="[Book1_xls]ttings_purnima_App_4"/>
      <sheetName val="[Book1_xls]y_Documents__C__Do_4"/>
      <sheetName val="y_Documents\"/>
      <sheetName val="Trial Bal"/>
      <sheetName val="Jurnal EDIT"/>
      <sheetName val="B7"/>
      <sheetName val="ABOV"/>
      <sheetName val="랙_기능별 물자"/>
      <sheetName val="ANGGARAN"/>
      <sheetName val="Strategy Activity"/>
      <sheetName val="Beli Mtr 08"/>
      <sheetName val="Beli Mtr 10"/>
      <sheetName val="SERPONG"/>
      <sheetName val="Trial_Bal"/>
      <sheetName val="Jurnal_EDIT"/>
      <sheetName val="랙_기능별_물자"/>
      <sheetName val="Strategy_Activity"/>
      <sheetName val="Beli_Mtr_08"/>
      <sheetName val="Beli_Mtr_10"/>
      <sheetName val="Front Sheet"/>
      <sheetName val="Sales Mix"/>
      <sheetName val="Front_Sheet"/>
      <sheetName val="Sales_Mix"/>
      <sheetName val="Front_Sheet1"/>
      <sheetName val="Sales_Mix1"/>
      <sheetName val="blank4"/>
      <sheetName val="아태"/>
      <sheetName val="중화권"/>
      <sheetName val="예산계획"/>
      <sheetName val="간이연락"/>
      <sheetName val="B-III"/>
      <sheetName val="가격표"/>
      <sheetName val="승용"/>
      <sheetName val="재료율"/>
      <sheetName val="HP1AMLIST"/>
      <sheetName val="일괄인쇄"/>
      <sheetName val="pr34"/>
      <sheetName val="Car Costs"/>
      <sheetName val="TDL"/>
      <sheetName val="sedona"/>
      <sheetName val="shuma"/>
      <sheetName val="mentor"/>
      <sheetName val="2P"/>
      <sheetName val="리오1.35p(1)"/>
      <sheetName val="구동"/>
      <sheetName val="SPEC1"/>
      <sheetName val="세피아판매"/>
      <sheetName val="거래선"/>
      <sheetName val="공용정보"/>
      <sheetName val="슈마 가격비교"/>
      <sheetName val="수출가격"/>
      <sheetName val="내수1.8GL"/>
      <sheetName val="소상 &quot;1&quot;"/>
      <sheetName val="626TD(COLOR)"/>
      <sheetName val="BAL.(TTL)"/>
      <sheetName val="BAL(이력관리)"/>
      <sheetName val="가동일보"/>
      <sheetName val="지역-가마감"/>
      <sheetName val="전문품의"/>
      <sheetName val="차종별"/>
      <sheetName val="MDL"/>
      <sheetName val="1.개발개요"/>
      <sheetName val="U71_1800010042"/>
      <sheetName val="U71_181001004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Front_Page2"/>
      <sheetName val="DYN_PP2"/>
      <sheetName val="Site_04_-_Level_42"/>
      <sheetName val="Vol_Detail2"/>
      <sheetName val="Assessment_Allocation2"/>
      <sheetName val="Headcount_Expense_Allocation2"/>
      <sheetName val="WIP_Details2"/>
      <sheetName val="CA_WIP2"/>
      <sheetName val="YTD_Big_Y's2"/>
      <sheetName val="Actual_03_Volume2"/>
      <sheetName val="Cross_Walk2"/>
      <sheetName val="Subledger_Description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Comm_Mtg2"/>
      <sheetName val="Review_Minutes2"/>
      <sheetName val="pcQueryData"/>
      <sheetName val="_pcSlicerSheet1"/>
      <sheetName val="2006 LTIP"/>
      <sheetName val="2005 LTIP"/>
      <sheetName val="2004 LTIP"/>
      <sheetName val="2005 Special"/>
      <sheetName val="Bonus 2005"/>
      <sheetName val="2004 Special"/>
      <sheetName val="Bonus 2004"/>
      <sheetName val="2003 special"/>
      <sheetName val="2003 Bonus"/>
      <sheetName val="mrr pool 1"/>
      <sheetName val="003-162-978"/>
      <sheetName val="UG NOT AS MULTIPLIER (2)"/>
      <sheetName val="UG NOT AS MULTIPLIER"/>
      <sheetName val="RSP 2006"/>
      <sheetName val="RSP 2005"/>
      <sheetName val="Invoice_Details"/>
      <sheetName val="ROCSOP AJE"/>
      <sheetName val="Wash Sales"/>
      <sheetName val="REIT Summary"/>
      <sheetName val="Aegis"/>
      <sheetName val="Prtshp Summary"/>
      <sheetName val="Prtshp 1"/>
      <sheetName val="Prtshp 1 K-1"/>
      <sheetName val="Sum ATB Oct"/>
      <sheetName val="Sum ATB Dec"/>
      <sheetName val="Foreign Holdings"/>
      <sheetName val="Tax Capital Loss Carryforward"/>
      <sheetName val="B-3 Aging and collected 10Q2"/>
      <sheetName val="BUD"/>
      <sheetName val="21710103"/>
      <sheetName val="2171010501"/>
      <sheetName val="2171010502"/>
      <sheetName val="217102"/>
      <sheetName val="Multimedia-A4000 (2)"/>
      <sheetName val="Multimedia-A4000"/>
      <sheetName val="SOARING-A7000"/>
      <sheetName val="유통간부"/>
      <sheetName val="기초수불"/>
      <sheetName val="대구"/>
      <sheetName val="대전"/>
      <sheetName val="부산"/>
      <sheetName val="netmatl_1"/>
      <sheetName val="t_o1"/>
      <sheetName val="sch_list_(2)1"/>
      <sheetName val="_t_o_1"/>
      <sheetName val="sal_summ1"/>
      <sheetName val="dep_war1"/>
      <sheetName val="New_May1"/>
      <sheetName val="F-C"/>
      <sheetName val="F-C-2"/>
      <sheetName val="31.12.04"/>
      <sheetName val="PHL-Depn"/>
      <sheetName val="Assmp"/>
      <sheetName val="5 yr analysis"/>
      <sheetName val="Comps_and_Cons1"/>
      <sheetName val="Hyperion_Output1"/>
      <sheetName val="Dept_listing1"/>
      <sheetName val="Main Cash Flow"/>
      <sheetName val="LBO (PropCo)"/>
      <sheetName val="Personale_stamdata"/>
      <sheetName val="TAX_INCOME"/>
      <sheetName val="Link"/>
      <sheetName val="Report Setup Sheet"/>
      <sheetName val="Phase1"/>
      <sheetName val="Site config"/>
      <sheetName val="EXCH"/>
      <sheetName val="TDS Certificate-Format"/>
      <sheetName val="Oakwood Exp"/>
      <sheetName val="trial"/>
      <sheetName val="TDS_Certificate-Format"/>
      <sheetName val="Oakwood_Exp"/>
      <sheetName val="MIS_Seawoods_Oct_2019_V3"/>
      <sheetName val="KEY INPUTS"/>
      <sheetName val="GLNZ8202"/>
      <sheetName val="SCA Table"/>
      <sheetName val="DEC PIVOT"/>
      <sheetName val="Op Plan Sales"/>
      <sheetName val="Control consol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___"/>
      <sheetName val="labour coeff"/>
      <sheetName val="p&amp;m"/>
      <sheetName val="ヰ`"/>
      <sheetName val="CPCـC"/>
      <sheetName val="on register &amp; chargeable"/>
      <sheetName val="not included on register"/>
      <sheetName val="on register but not charged"/>
      <sheetName val="Sorted (2)"/>
      <sheetName val="予想損益(2)"/>
      <sheetName val="Steel"/>
      <sheetName val="Steel-B1"/>
      <sheetName val="concrete"/>
      <sheetName val="beam-reinft"/>
      <sheetName val="LIST OF MAKES"/>
      <sheetName val="Weightage-Sub Sht"/>
      <sheetName val="ScheduleAB"/>
      <sheetName val="GD13"/>
      <sheetName val="SummaryFEB"/>
      <sheetName val="feb-0102"/>
      <sheetName val="MIS0102"/>
      <sheetName val="SLIDE-FLEX (02-03 vs 03-04)"/>
      <sheetName val="CAPEX REPORTING FORMAT"/>
      <sheetName val="Ageing"/>
      <sheetName val="Vista-EX"/>
      <sheetName val="Asset history_30.09.06"/>
      <sheetName val="Garbage_Chute"/>
      <sheetName val="Material_Constant-1A_Chart_507"/>
      <sheetName val="[Book1_xls][Book1_xls]d/m/yy["/>
      <sheetName val="Q2 YTD OG Sales Analysis"/>
      <sheetName val="DOC34"/>
      <sheetName val="Countries Details"/>
      <sheetName val="Countries_Details3"/>
      <sheetName val="Q2_YTD_OG_Sales_Analysis3"/>
      <sheetName val="Countries_Details2"/>
      <sheetName val="Q2_YTD_OG_Sales_Analysis2"/>
      <sheetName val="Q2_YTD_OG_Sales_Analysis"/>
      <sheetName val="Countries_Details"/>
      <sheetName val="Q2_YTD_OG_Sales_Analysis1"/>
      <sheetName val="Countries_Details1"/>
      <sheetName val="Q2_YTD_OG_Sales_Analysis4"/>
      <sheetName val="Countries_Details4"/>
      <sheetName val="Countries_Details5"/>
      <sheetName val="Q2_YTD_OG_Sales_Analysis5"/>
      <sheetName val="Countries_Details6"/>
      <sheetName val="Q2_YTD_OG_Sales_Analysis6"/>
      <sheetName val="SLICE Update (SPOT)"/>
      <sheetName val="CME_200503"/>
      <sheetName val="ATT10-3"/>
      <sheetName val="ATT9"/>
      <sheetName val="ATT10-1"/>
      <sheetName val="Extract_Sales"/>
      <sheetName val="OG Trade Receivables Values"/>
      <sheetName val="YTD OG Sales Analysis"/>
      <sheetName val="Trad I"/>
      <sheetName val="Base de Datos Pedidos Dolares"/>
      <sheetName val="Inv 6000"/>
      <sheetName val="detail BOM cost Analysis"/>
      <sheetName val="Orders Fcst"/>
      <sheetName val="Ship Fcst"/>
      <sheetName val="Long-Term Borrowings"/>
      <sheetName val="Banks Details"/>
      <sheetName val="Sheet 8"/>
      <sheetName val="Mutual Fund"/>
      <sheetName val="Sch 1,2,3"/>
      <sheetName val="Sch 14,15,16"/>
      <sheetName val="profit &amp; loss account"/>
      <sheetName val="TDS-Dep"/>
      <sheetName val="가공라인실적"/>
      <sheetName val="NF+CM"/>
      <sheetName val="_x0000__x0002__x0000_⁏ꗞ۴_x0000__x001a__x0000_ܐ_x0000_`_x0000__x0002__x0000_⹏─ݰ_x0000__x001a__x0000_ތ_x0000_`_x0000__x0002__x0000_Ꜵ빨߬_x0000_"/>
      <sheetName val="omctl32.dll_x0000_Edit_x0000__x0018__x0000_$_x0000__x0018__x0000__x0018__x0000_ံ6.0.2"/>
      <sheetName val="_x0001_¨_x0001__x0000__x0001__x0000__x0001__x0010__x0000_ր_x0001__x0000__x0002__x000d__x0000__x0001__x0000__x0000__x0000_⿰_x0001_⿰_x0001_耀_x0000__x0000__x0000__x0000__x0000__x0000__x0010_"/>
      <sheetName val="CASHFLOWS"/>
      <sheetName val="mancount"/>
      <sheetName val="PRESFMS"/>
      <sheetName val="PROV."/>
      <sheetName val="Sheet27"/>
      <sheetName val="IT_FBT_DDTP"/>
      <sheetName val="Note 11"/>
      <sheetName val="Long Term Borrowings"/>
      <sheetName val="Long Term Loans"/>
      <sheetName val="LTP"/>
      <sheetName val="OFL-Current"/>
      <sheetName val="OFL-Non-Current"/>
      <sheetName val="Other Financial Liab - Current"/>
      <sheetName val="Note 26"/>
      <sheetName val="OL-C"/>
      <sheetName val="OL-NC"/>
      <sheetName val="Other CA"/>
      <sheetName val="Other Financial Assets - Cu"/>
      <sheetName val="Other Financial Assets - NC"/>
      <sheetName val="Other Non CA"/>
      <sheetName val="Note 25"/>
      <sheetName val="Short Term Loans"/>
      <sheetName val="STP"/>
      <sheetName val="ConsPL"/>
      <sheetName val="A91_97"/>
      <sheetName val="Capital_by_Years_Valuation"/>
      <sheetName val="ReportsParameters"/>
      <sheetName val="Nopat_by_Years_Valuation"/>
      <sheetName val="op profit for stat"/>
      <sheetName val="Boq"/>
      <sheetName val="DEVALUATION"/>
      <sheetName val="LRS"/>
      <sheetName val="APAC AP"/>
      <sheetName val="FA05V-NWDEC07-N80510ID"/>
      <sheetName val="APAC Subledger"/>
      <sheetName val="Amount Written off"/>
      <sheetName val="LOAN WISE DETAILS"/>
      <sheetName val="NOTES "/>
      <sheetName val="Currencies to Pull"/>
      <sheetName val="TO1_DETT"/>
      <sheetName val="CALEND"/>
      <sheetName val="Annexure 1"/>
      <sheetName val="Punto"/>
      <sheetName val="Panda"/>
      <sheetName val="Balance Sht"/>
      <sheetName val="PTE COST "/>
      <sheetName val="pc"/>
      <sheetName val="Turnover10"/>
      <sheetName val="TB Lead"/>
      <sheetName val="MODEL_K _N Back"/>
      <sheetName val="A6"/>
      <sheetName val="dghn"/>
      <sheetName val="emp reward"/>
      <sheetName val="[book1.xls][book1.xls]_Databa_2"/>
      <sheetName val="[book1.xls][book1.xls]Databas_2"/>
      <sheetName val="[book1.xls]_AIQX_goty_________2"/>
      <sheetName val="THTram"/>
      <sheetName val="Dimensions"/>
      <sheetName val="BasePay"/>
      <sheetName val="COS 0706"/>
      <sheetName val="MQ0706"/>
      <sheetName val="OS PayScales"/>
      <sheetName val="Rigs"/>
      <sheetName val="Rigs2"/>
      <sheetName val="ADJ - RATE"/>
      <sheetName val="CODE,NAME"/>
      <sheetName val="IS_BS_CN"/>
      <sheetName val="IS_BS_US"/>
      <sheetName val="NA"/>
      <sheetName val="Rev Detail Inputs"/>
      <sheetName val="KPI database"/>
      <sheetName val="ttam-ELP"/>
      <sheetName val="Scope_of_supply4"/>
      <sheetName val="BS_Schdl-_1_&amp;_24"/>
      <sheetName val="Cabinet_details4"/>
      <sheetName val="Indirect_expenses4"/>
      <sheetName val="PS_Parts1"/>
      <sheetName val="Tot_PC_Italy1"/>
      <sheetName val="Currency_table1"/>
      <sheetName val="Open_items_(incl__India)"/>
      <sheetName val="33_-_Detailed_DR4"/>
      <sheetName val="Lex_Input_1st_Pass"/>
      <sheetName val="X_ray_data"/>
      <sheetName val="GE_Mediland"/>
      <sheetName val="GEMS_Oxford"/>
      <sheetName val="Sourcing_Staff"/>
      <sheetName val="Core_Requirements"/>
      <sheetName val="Information_Management"/>
      <sheetName val="IDL_Konsis"/>
      <sheetName val="Supply_Chain"/>
      <sheetName val="GEMSE_TOTAL_-_Eqpt"/>
      <sheetName val="RUSSIA_"/>
      <sheetName val="Cognos_Extract"/>
      <sheetName val="Sonelgaz_"/>
      <sheetName val="LCT_Profitability_-_MEACAT"/>
      <sheetName val="31_-_Detailed_DR4"/>
      <sheetName val="Mapping_SAP-&gt;sprdsht_via_Oracle"/>
      <sheetName val="Input-SAP_data_FI"/>
      <sheetName val="IT_Only"/>
      <sheetName val="P&amp;L_Calculation_Sept_2009"/>
      <sheetName val="P&amp;L_Calculation_v1_-_31_03_08"/>
      <sheetName val="34_-_DR4"/>
      <sheetName val="6_-_Assets"/>
      <sheetName val="Drivers"/>
      <sheetName val="Div Qtr"/>
      <sheetName val="Travel &amp; Enter"/>
      <sheetName val="Books"/>
      <sheetName val="Training &amp; Tuition"/>
      <sheetName val="Balance sheet - BS"/>
      <sheetName val="Target99"/>
      <sheetName val="Single Period FTE and Fee"/>
      <sheetName val="UV"/>
      <sheetName val="Awa "/>
      <sheetName val="Three Aces"/>
      <sheetName val="detail'02"/>
      <sheetName val="Global format(Tk)"/>
      <sheetName val="ACVPN Flat Recurring Mo Chrgs"/>
      <sheetName val="Pricing Tool"/>
      <sheetName val="Monthwise sale"/>
      <sheetName val="Cons.Trial"/>
      <sheetName val="Tax Comp (Revise with 80IA)"/>
      <sheetName val="Deduction 80IA"/>
      <sheetName val="Building wise Income for 80IA"/>
      <sheetName val="Maint Income (80IA)"/>
      <sheetName val="Tax Comp"/>
      <sheetName val="Dep as per I.T Act"/>
      <sheetName val="26AS 15.9Section wise"/>
      <sheetName val="Current Liab"/>
      <sheetName val="Loan &amp; Advances"/>
      <sheetName val="stock reco"/>
      <sheetName val="Arthro"/>
      <sheetName val="Segment, BA By PL PIVOT"/>
      <sheetName val="AF_ME Salary"/>
      <sheetName val="AF_ME Travel"/>
      <sheetName val="Salary Guidelines"/>
      <sheetName val="farma"/>
      <sheetName val="consumo"/>
      <sheetName val="disposals"/>
      <sheetName val="Module1"/>
      <sheetName val="연습"/>
      <sheetName val="신우"/>
      <sheetName val="일위_파일"/>
      <sheetName val="을"/>
      <sheetName val="목창호"/>
      <sheetName val="depreciation of machinery"/>
      <sheetName val="Packaging cost Back Data"/>
      <sheetName val=" 내역서"/>
      <sheetName val="차량구입"/>
      <sheetName val="_9년자재매각"/>
      <sheetName val="인사자료총집계"/>
      <sheetName val="SIL98"/>
      <sheetName val="아파트진행률"/>
      <sheetName val="SG"/>
      <sheetName val="시험비"/>
      <sheetName val="트렌드"/>
      <sheetName val="FAX"/>
      <sheetName val="조명투자및환수계획"/>
      <sheetName val="제조중간결과"/>
      <sheetName val="약품설비"/>
      <sheetName val="실행철강하도"/>
      <sheetName val="수액원료4"/>
      <sheetName val="확약서"/>
      <sheetName val="7단가"/>
      <sheetName val="영창26"/>
      <sheetName val="depreciation_of_machinery"/>
      <sheetName val="Packaging_cost_Back_Data"/>
      <sheetName val="_내역서"/>
      <sheetName val="2000전체분"/>
      <sheetName val="2000년1차"/>
      <sheetName val="당초"/>
      <sheetName val="시중96"/>
      <sheetName val="주관팀"/>
      <sheetName val="#3_일위대가목록"/>
      <sheetName val="New Cong Sum"/>
      <sheetName val="QRE Detail"/>
      <sheetName val="1993"/>
      <sheetName val="#¡REF"/>
      <sheetName val="Analitics"/>
      <sheetName val="Monthly highlights"/>
      <sheetName val="Cosmedpresu"/>
      <sheetName val="BALANMES"/>
      <sheetName val="sac"/>
      <sheetName val="713-16"/>
      <sheetName val="713-16 }1"/>
      <sheetName val="713-16}2"/>
      <sheetName val="713-20  1}"/>
      <sheetName val="713-20 2}"/>
      <sheetName val="713-21"/>
      <sheetName val="Datos Generales"/>
      <sheetName val="Sistema B"/>
      <sheetName val="ESF"/>
      <sheetName val="Vo.IGV"/>
      <sheetName val="Vo.IR"/>
      <sheetName val="ITAN"/>
      <sheetName val="IR Cía al 28.02.2020"/>
      <sheetName val="Anexo 1"/>
      <sheetName val="Anexo 2 "/>
      <sheetName val="Anexo 3 "/>
      <sheetName val="BalCom"/>
      <sheetName val="A|32"/>
      <sheetName val="A|32.1"/>
      <sheetName val="CONSULTAS2019"/>
      <sheetName val="NIIF 16"/>
      <sheetName val="NRUS"/>
      <sheetName val="ECE"/>
      <sheetName val="A|3"/>
      <sheetName val="A|3.1"/>
      <sheetName val="A|3.2"/>
      <sheetName val="A|6"/>
      <sheetName val="A|6.1"/>
      <sheetName val="A|8"/>
      <sheetName val="A|8.1"/>
      <sheetName val="A|9"/>
      <sheetName val="A|9.1"/>
      <sheetName val="A|9.2"/>
      <sheetName val="A|9.3"/>
      <sheetName val="A|21"/>
      <sheetName val="A|21.2"/>
      <sheetName val="A|43"/>
      <sheetName val="A|43.1"/>
      <sheetName val="A|38"/>
      <sheetName val="A|38.1"/>
      <sheetName val="A|46"/>
      <sheetName val="A|55"/>
      <sheetName val="Sumas y Saldos"/>
      <sheetName val="PL_Pickup_Summary2"/>
      <sheetName val="FIB_RCVBL2"/>
      <sheetName val="Summary_Pickup2"/>
      <sheetName val="WF-FI_Pickup2"/>
      <sheetName val="North_Pickup2"/>
      <sheetName val="South_Pickup2"/>
      <sheetName val="Master_Assumption_Page2"/>
      <sheetName val="Kelley_15-15_Assumptions2"/>
      <sheetName val="DSO_20052"/>
      <sheetName val="Month_to_Date2"/>
      <sheetName val="Region-Dist-Loc_US2"/>
      <sheetName val="잡손실_2"/>
      <sheetName val="잡이익_2"/>
      <sheetName val="Capital_Structure_Details2"/>
      <sheetName val="data_Account_Manager_Scorecar2"/>
      <sheetName val="s_3data_Account_Manager_Scor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OFA_YTD_(Co4)2"/>
      <sheetName val="Input_Data2"/>
      <sheetName val="Customize_Your_Invoice2"/>
      <sheetName val="Summary_Freehold2"/>
      <sheetName val="Summary_Propco2"/>
      <sheetName val="New_Stores_by_Type2"/>
      <sheetName val="BRI_Capex_20072"/>
      <sheetName val="BC_summary2"/>
      <sheetName val="Control_Sheet2"/>
      <sheetName val="Consolidated_Seasonalities2"/>
      <sheetName val="Consolidated_Bases2"/>
      <sheetName val="DLI_Bases2"/>
      <sheetName val="DLI_Seasonalities2"/>
      <sheetName val="Net_Seasonalities2"/>
      <sheetName val="SSPCA_Seasonalities2"/>
      <sheetName val="Sales_Tree_(2)2"/>
      <sheetName val="Schedules_Ref_&amp;_Ext2"/>
      <sheetName val="Sohonet_P&amp;L2"/>
      <sheetName val="Sohonet_BS2"/>
      <sheetName val="Sohonet_CF2"/>
      <sheetName val="Sohonet_P&amp;LCalc2"/>
      <sheetName val="Sohonet_Payroll2"/>
      <sheetName val="Sohonet_1yr_Rev_Fcast2"/>
      <sheetName val="Sohonet_Assumptions2"/>
      <sheetName val="P&amp;L_Template2"/>
      <sheetName val="Add_Sales2"/>
      <sheetName val="improved_sales2"/>
      <sheetName val="land_sales2"/>
      <sheetName val="Metrics"/>
      <sheetName val="IT Dep EOU"/>
      <sheetName val="Crestar"/>
      <sheetName val="ISB"/>
      <sheetName val="lrdc"/>
      <sheetName val="BankOne"/>
      <sheetName val="ヰ`_x0000_j푨j함j헰j훰j흸j?j?j?j?j_xdc90_j_xdd18_j_xde68_j_xdfb8_j"/>
      <sheetName val="DIV_Y4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SEC_bridge4"/>
      <sheetName val="EMC_format4"/>
      <sheetName val="M_A_Private_Placements4"/>
      <sheetName val="Period_Cost4"/>
      <sheetName val="Orders_to_Revenue4"/>
      <sheetName val="Drop_Down3"/>
      <sheetName val="Transaction_Clients3"/>
      <sheetName val="Route_14"/>
      <sheetName val="FTS_Universe_Inputs3"/>
      <sheetName val="Rel_1Yr3"/>
      <sheetName val="Analyst_Coverage2"/>
      <sheetName val="Historical_Volatility_Co_13"/>
      <sheetName val="GL_Profit_Analysis3"/>
      <sheetName val="Screen_Criteria3"/>
      <sheetName val="wo_Lan-hub_MBOM2"/>
      <sheetName val="wo_Lan-_Hub_(2USB)_function2"/>
      <sheetName val="Intel_Lan_+_AD1885_EBOM2"/>
      <sheetName val="Intel_Lan_+_AD1885_function2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Transaction_Summary2"/>
      <sheetName val="Transaction-Assum_2"/>
      <sheetName val="应收帐款_AR_2"/>
      <sheetName val="1st_Q_20023"/>
      <sheetName val="Page_A-7_3"/>
      <sheetName val="Actual_month_$3"/>
      <sheetName val="fme_idex3"/>
      <sheetName val="fma_idex3"/>
      <sheetName val="fme_fm3"/>
      <sheetName val="Source_--&gt;3"/>
      <sheetName val="2014-2015_BBR3"/>
      <sheetName val="2013_BBR3"/>
      <sheetName val="basic_working2"/>
      <sheetName val="June_analysis_2"/>
      <sheetName val="D&amp;O_list_IMl2"/>
      <sheetName val="TM_-_USA2"/>
      <sheetName val="German_Co_-_Attrition_study3"/>
      <sheetName val="Comp_IS2"/>
      <sheetName val="RB_AD2"/>
      <sheetName val="NTM_PE2"/>
      <sheetName val="sales_vol_2"/>
      <sheetName val="Pull_Sheet3"/>
      <sheetName val="Hotel_Directory3"/>
      <sheetName val="Operating_Companies2"/>
      <sheetName val="Management_Companies2"/>
      <sheetName val="PCAP_Data2"/>
      <sheetName val="Swap_Calculator"/>
      <sheetName val="Development_&amp;_Underwriting_-_I"/>
      <sheetName val="Sch_G-2__LOC_Analysis_2004_(2)2"/>
      <sheetName val="ORGANIZ__COSTS"/>
      <sheetName val="ww-1_capital_allocation"/>
      <sheetName val="07-020_Meals_and_Entertainment"/>
      <sheetName val="GC_Weight_(2)2"/>
      <sheetName val="UK_Gaming2"/>
      <sheetName val="Morgan_Stanley2"/>
      <sheetName val="Driver_Overview2"/>
      <sheetName val="Mgt_coy"/>
      <sheetName val="Deal_Inputs_(In)3"/>
      <sheetName val="Control_(In)3"/>
      <sheetName val="DCF_I_(In)3"/>
      <sheetName val="LBO_inputs3"/>
      <sheetName val="Infrastructure_model3"/>
      <sheetName val="DIV_INC3"/>
      <sheetName val="CREDIT_STATS4"/>
      <sheetName val="PROPERTY_&amp;_IMPROVEMENTS"/>
      <sheetName val="GST_BAS"/>
      <sheetName val="Rent_Roll2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Print_Controls4"/>
      <sheetName val="Segment_Metrics4"/>
      <sheetName val="top_303"/>
      <sheetName val="Data_Sheet_13"/>
      <sheetName val="Finance_IT_&amp;_Pro_(2)3"/>
      <sheetName val="WCOL_INDEX3"/>
      <sheetName val="WCOL_INPUT3"/>
      <sheetName val="F'cast_to_go3"/>
      <sheetName val="MF_20023"/>
      <sheetName val="2_6_Fxs_Prov_IG_post_al_cierre3"/>
      <sheetName val="Key_Stats3"/>
      <sheetName val="Income_Statement3"/>
      <sheetName val="Balance_Sheet3"/>
      <sheetName val="Historical_Capitalization3"/>
      <sheetName val="Capital_Structure_Summary3"/>
      <sheetName val="Industry_Specific3"/>
      <sheetName val="Pension_OPEB3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Estimate_Trending2"/>
      <sheetName val="Sales_to_CM_Summary2"/>
      <sheetName val="Estimate_Database2"/>
      <sheetName val="Version_Verification2"/>
      <sheetName val="Data_Sheet_Source_Example2"/>
      <sheetName val="CEP_register_-_ALL_(2)2"/>
      <sheetName val="Spend_June_2008_(2)2"/>
      <sheetName val="Inv_Est_Now2"/>
      <sheetName val="MD_UK2"/>
      <sheetName val="Feed_sheet2"/>
      <sheetName val="New_business2"/>
      <sheetName val="Earnings_Model3"/>
      <sheetName val="Renovation_Schedule_(3)3"/>
      <sheetName val="EV-EBITDAValuation_3"/>
      <sheetName val="ADR_Chart3"/>
      <sheetName val="Pricing_Power3"/>
      <sheetName val="Chart_Relative_ADR3"/>
      <sheetName val="Pricing_Vs__Comp_Set3"/>
      <sheetName val="Expansion_Yields3"/>
      <sheetName val="Same_Store_RevPAR_Growth3"/>
      <sheetName val="Mgmt__Team3"/>
      <sheetName val="Renovation_Schecule_(2)3"/>
      <sheetName val="DCF_Model3"/>
      <sheetName val="RevPAR_estimates3"/>
      <sheetName val="FCF_Table3"/>
      <sheetName val="Biz_Units3"/>
      <sheetName val="Chart_EBITDA_Mix3"/>
      <sheetName val="EBITDA_MIX3"/>
      <sheetName val="RevPAR_Comps_cut_n_paste3"/>
      <sheetName val="RevPAR_Comps3"/>
      <sheetName val="Valuation__1-10-013"/>
      <sheetName val="Earnings_Model___3"/>
      <sheetName val="Debt_@_3Q003"/>
      <sheetName val="Valuation_-_old3"/>
      <sheetName val="RevPAR_By_Qtr3"/>
      <sheetName val="CIGA_Analysis3"/>
      <sheetName val="RevPAR_3Q003"/>
      <sheetName val="EBITDA_Mix_3"/>
      <sheetName val="EBITDA_Mix_9-003"/>
      <sheetName val="2Q00_Comparison3"/>
      <sheetName val="bas_buying_hot_6-00_cash_deal3"/>
      <sheetName val="bas_hlt_cash_stock_merger3"/>
      <sheetName val="Valuation_(2)3"/>
      <sheetName val="EBITDA_Multiples3"/>
      <sheetName val="EPS_Multiples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A1_-_Income_Statement3"/>
      <sheetName val="Details_BS3"/>
      <sheetName val="Details_PL3"/>
      <sheetName val="Sales_Summary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Prior_Fund_Raising_MGD4"/>
      <sheetName val="Managed_Accounts_-_Gross_Tradi4"/>
      <sheetName val="Managed_Accounts4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Monthly_Revenue3"/>
      <sheetName val="Profit_and_Loss3"/>
      <sheetName val="S&amp;M_Dept3"/>
      <sheetName val="NEW_WARRANTS3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Summary_Table_33"/>
      <sheetName val="Swell_2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INV_-_Counts_Roto3"/>
      <sheetName val="Cash_-_Operating_Fleet3"/>
      <sheetName val="Cash_-_Operating_Trustco3"/>
      <sheetName val="Cash_Diagram3"/>
      <sheetName val="Cash_-Lockbox3"/>
      <sheetName val="AP_-_stats3"/>
      <sheetName val="INV_-_Costs_Intl_Environmental3"/>
      <sheetName val="INV_-_Costs_Climate_Master3"/>
      <sheetName val="INV_-_Costs_Climate_Craft3"/>
      <sheetName val="Flash_Pg-13"/>
      <sheetName val="Expanded_Shipping_Test3"/>
      <sheetName val="Conc-Merc_Air_Cargo3"/>
      <sheetName val="AP_-_conc3"/>
      <sheetName val="_AP_Delinq_3"/>
      <sheetName val="Missing_Doc_Rpt3"/>
      <sheetName val="AR_Roll_Consol3"/>
      <sheetName val="BU_Color_&amp;_Specialties3"/>
      <sheetName val="Manuf_Chem_Cleveland3"/>
      <sheetName val="Organic_Pigments3"/>
      <sheetName val="CM_Test3"/>
      <sheetName val="AP_Conc3"/>
      <sheetName val="AP_Disb3"/>
      <sheetName val="INV_-_Counts_Nashville3"/>
      <sheetName val="FS-_IS3"/>
      <sheetName val="DETAILS_1_(3)2"/>
      <sheetName val="Accounts_Payable__11_3"/>
      <sheetName val="Sources_&amp;_Uses2"/>
      <sheetName val="_Cons__Financials_-_EIG2"/>
      <sheetName val="Model_Summary2"/>
      <sheetName val="IV_Remit_Testing2"/>
      <sheetName val="建物レントロール_3"/>
      <sheetName val="駐車場レントロール_3"/>
      <sheetName val="CD001-_AUG_TAL_INC3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BS_(2)3"/>
      <sheetName val="P&amp;L_(2)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3"/>
      <sheetName val="Note_63"/>
      <sheetName val="Note_43"/>
      <sheetName val="I_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3"/>
      <sheetName val="E4-1_cut_off3"/>
      <sheetName val="sales_cut-off3"/>
      <sheetName val="purchase_cut-off3"/>
      <sheetName val="APPENDIX_13"/>
      <sheetName val="Travel_OS_FY043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3"/>
      <sheetName val="A621_(2)3"/>
      <sheetName val="U2_13"/>
      <sheetName val="S_BDW_(2)3"/>
      <sheetName val="Sheet1_(2)3"/>
      <sheetName val="ALGO-LS14_5(92)V3"/>
      <sheetName val="sum_(3)3"/>
      <sheetName val="månres_jfrt_få3"/>
      <sheetName val="Matcost_(2)3"/>
      <sheetName val="upgsales_(2)3"/>
      <sheetName val="K-1_Tax_Attributes_Cf_3"/>
      <sheetName val="Splash_Screen3"/>
      <sheetName val="Book1_xls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1601_Detail_information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3"/>
      <sheetName val="NKS_B63"/>
      <sheetName val="U1-2F_Review_Margin3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US_-_FINAL3"/>
      <sheetName val="MAI_Plan_P&amp;L2"/>
      <sheetName val="IS_Statutory_(optional)2"/>
      <sheetName val="BS_Statutory_(optional)2"/>
      <sheetName val="MLP_IPO_Yields_vs_MLP_Index2"/>
      <sheetName val="Page_A-12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AMCY_Impact3"/>
      <sheetName val="Assy_Exc_Takt3"/>
      <sheetName val="BB_Info2"/>
      <sheetName val="nethouse_input_(CURRENT_PERIOD2"/>
      <sheetName val="Dealer_names2"/>
      <sheetName val="BB_DATA2"/>
      <sheetName val="Unadjusted_Transactions3"/>
      <sheetName val="Data_WIP3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Credit_Health_Panel2"/>
      <sheetName val="Pie_Chart2"/>
      <sheetName val="Line_Graph2"/>
      <sheetName val="DT_Man-hours_Chart2"/>
      <sheetName val="Base_Info2"/>
      <sheetName val="NA_Wood_Total_I2"/>
      <sheetName val="Inventory-FG_by_Submrkt_+_RM2"/>
      <sheetName val="YTD_(2)2"/>
      <sheetName val="pfc-sbu_look2"/>
      <sheetName val="YE_LOAD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Deal_&amp;_Company_Information3"/>
      <sheetName val="Amortization_Table_$610K3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Sales_20032"/>
      <sheetName val="OKS_Data2"/>
      <sheetName val="AR__Documentation_Test2"/>
      <sheetName val="AR__Credit_Memo_Review2"/>
      <sheetName val="Client_Information2"/>
      <sheetName val="Broker_Consensus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App_Dep_(2)2"/>
      <sheetName val="Quarterly_rates2"/>
      <sheetName val="FSA_(2)2"/>
      <sheetName val="Hours_per_Month2"/>
      <sheetName val="Tuition_Template2"/>
      <sheetName val="daily_Hours2"/>
      <sheetName val="SSA_Monthly_Journal2"/>
      <sheetName val="P&amp;L_and_BS2"/>
      <sheetName val="2_YR_Reg2"/>
      <sheetName val="Royalties_LC2"/>
      <sheetName val="FY_PBI_Jan_Forecast_Gap2"/>
      <sheetName val="ret_FY_PBI_Jan_Forecast_Gap2"/>
      <sheetName val="FY_TO_Jan_Forecast_Gap2"/>
      <sheetName val="ret_FY_TO_Jan_Forecast_Gap2"/>
      <sheetName val="Screen_5-62"/>
      <sheetName val="Hyp_-_Expense2"/>
      <sheetName val="Service_Delivery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ANNEXURE_5_c2"/>
      <sheetName val="21_(i)(B)(b)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Carole_Worksheet_Table3"/>
      <sheetName val="Tooling_Cost_(2)2"/>
      <sheetName val="RDO_CONT2"/>
      <sheetName val="A__FIJO2"/>
      <sheetName val="ER_LavSal_Vs_Ant2"/>
      <sheetName val="Tooling_Assembly2"/>
      <sheetName val="TOSH06ISR_2"/>
      <sheetName val="ajuste_IVA2"/>
      <sheetName val="DEPFIST_US20002"/>
      <sheetName val="Rental_contracts2"/>
      <sheetName val="Intercompany_agreements2"/>
      <sheetName val="Material_contracts2"/>
      <sheetName val="Tabel_ratios2"/>
      <sheetName val="Output_TK2"/>
      <sheetName val="Summary_Cash_Flow2"/>
      <sheetName val="TK_Fleet_Composition2"/>
      <sheetName val="G&amp;A_Summary2"/>
      <sheetName val="G&amp;A_Personnel2"/>
      <sheetName val="Base_Manpower_2"/>
      <sheetName val="Base_Consum2"/>
      <sheetName val="Process_Op_Summary2"/>
      <sheetName val="Mine_Costs2"/>
      <sheetName val="Afton_Manpower2"/>
      <sheetName val="Afton_Consum2"/>
      <sheetName val="Sel_Manpower2"/>
      <sheetName val="Sel_Consum2"/>
      <sheetName val="FlotPaste_Manpower2"/>
      <sheetName val="FlotPaste_Consum2"/>
      <sheetName val="WOL_Consum2"/>
      <sheetName val="WOL_Manpower2"/>
      <sheetName val="Energia_Elétrica2"/>
      <sheetName val="LOAD_LIST2"/>
      <sheetName val="IHP_Detailed_QA2"/>
      <sheetName val="Profit_&amp;_Loss_(2)2"/>
      <sheetName val="M-2_Discounted2"/>
      <sheetName val="PE_EV_charts2"/>
      <sheetName val="Backlog_Burndown_Charts2"/>
      <sheetName val="New_Juris2"/>
      <sheetName val="Schedule_A-1_NOI_2"/>
      <sheetName val="ROI_Example2"/>
      <sheetName val="Actual_Operations2"/>
      <sheetName val="Capital_Budget2"/>
      <sheetName val="Cash_Flows_(Monthly)2"/>
      <sheetName val="Cash_Flows_(Quarterly)2"/>
      <sheetName val="Financial_Summary2"/>
      <sheetName val="JV_Waterfall_Tier_12"/>
      <sheetName val="JV_Waterfall_Tier_22"/>
      <sheetName val="JV_Waterfall_Tier_32"/>
      <sheetName val="Property_Info2"/>
      <sheetName val="Sheet2_(3)2"/>
      <sheetName val="Sheet2_(4)2"/>
      <sheetName val="GM_&amp;_TA2"/>
      <sheetName val="Labor_abs-NMR2"/>
      <sheetName val="Global_Equity_Indices2"/>
      <sheetName val="DIF_FAT_FEV_012"/>
      <sheetName val="Prod_Mac2"/>
      <sheetName val="Endividamento_(US$)2"/>
      <sheetName val="FluxoCorporativo_(US$)2"/>
      <sheetName val="DRENegócio_(US$)2"/>
      <sheetName val="Entrada_de_Dados2"/>
      <sheetName val="EfEnerg_(ton)2"/>
      <sheetName val="VendasZn_(US$)2"/>
      <sheetName val="ProdZnCont_(ton)2"/>
      <sheetName val="DistrFat_(US$)2"/>
      <sheetName val="ProdPbMA_(ton)2"/>
      <sheetName val="Entr_Dados_(US$)2"/>
      <sheetName val="Tres_Gerações2"/>
      <sheetName val="DRECorporativo_(US$)2"/>
      <sheetName val="painel_VM_MÊS2"/>
      <sheetName val="Assembled_Workforce2"/>
      <sheetName val="Profit___Loss2"/>
      <sheetName val="Issues_(3)2"/>
      <sheetName val="F4_(2)2"/>
      <sheetName val="Pendências_(2)2"/>
      <sheetName val="Issues_(2)2"/>
      <sheetName val="CS_comp__nova2"/>
      <sheetName val="GAST_I2"/>
      <sheetName val="Balance_&amp;_Summary2"/>
      <sheetName val="Operating_Statement_Data3"/>
      <sheetName val="Matrix-Level_3-Gastonia3"/>
      <sheetName val="Op_Model2"/>
      <sheetName val="Colin_Burwood_06-07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Inv__Breakdown1"/>
      <sheetName val="Dimeco_Financials2"/>
      <sheetName val="Siam_Cement2"/>
      <sheetName val="Siam_City_Cement2"/>
      <sheetName val="Lafarge_Malayan2"/>
      <sheetName val="Semen_Gresik2"/>
      <sheetName val="Lafarge_NA2"/>
      <sheetName val="Martin_Marietta2"/>
      <sheetName val="Workings_(2)2"/>
      <sheetName val="Base_inputs2"/>
      <sheetName val="5__Co_F'casts_(LC)2"/>
      <sheetName val="ISS_VOL_MUTUAL_FUND_SALES2"/>
      <sheetName val="MUTUAL_FUND_SALES_BY_QTR2"/>
      <sheetName val="Express_-_DCF2"/>
      <sheetName val="TNT_-_Financials2"/>
      <sheetName val="Mail_-_DCF2"/>
      <sheetName val="Log_-_DCF2"/>
      <sheetName val="Ciments_Francais2"/>
      <sheetName val="Agg_Ind2"/>
      <sheetName val="Florida_Rock2"/>
      <sheetName val="NEW_ISSUES2"/>
      <sheetName val="Pro_Forma2"/>
      <sheetName val="Forecast_-_Acquirer2"/>
      <sheetName val="Exp_Alloc2"/>
      <sheetName val="Combined_TNS_THS2"/>
      <sheetName val="Alloc_Table2"/>
      <sheetName val="Total_detail2"/>
      <sheetName val="REV_SUM2"/>
      <sheetName val="MCI_Reserve_Jan_032"/>
      <sheetName val="Ad_Sales2"/>
      <sheetName val="Forecast_Summary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2)2"/>
      <sheetName val="장할생활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final_TB(월)2"/>
      <sheetName val="nude_TB2"/>
      <sheetName val="As_is_Value2"/>
      <sheetName val="On_Going_Value2"/>
      <sheetName val="Deferred_Add2"/>
      <sheetName val="Returns_Analysis2"/>
      <sheetName val="Hyp_Dump2"/>
      <sheetName val="Vendor_Data3"/>
      <sheetName val="POS_Tests3"/>
      <sheetName val="Pilot_Sites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ilver_link2"/>
      <sheetName val="Dbase_Bilver_txt_(2006)2"/>
      <sheetName val="5_year_AOP2"/>
      <sheetName val="Bakat_-_consol2"/>
      <sheetName val="Page_32"/>
      <sheetName val="E2_(&lt;)2"/>
      <sheetName val="E3_(2)2"/>
      <sheetName val="F6_Stock_Take_recon2"/>
      <sheetName val="F5_1_stk_valuation2"/>
      <sheetName val="A2_4_SAD2"/>
      <sheetName val="U1-Turnover_and_COS2"/>
      <sheetName val="U2_42"/>
      <sheetName val="U1_1_Analysis2"/>
      <sheetName val="U1_Lead2"/>
      <sheetName val="T2_Reserves_Lead2"/>
      <sheetName val="Essbase_Budget_(3)2"/>
      <sheetName val="Essbase_Budget_(2)2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A2|3_AJE2"/>
      <sheetName val="A2|2_RJE2"/>
      <sheetName val="A2|1_OJE2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Staff_Sal2"/>
      <sheetName val="gen_ledger_data2"/>
      <sheetName val="Ann_XV2"/>
      <sheetName val="Capex_&amp;_Opex3"/>
      <sheetName val="Fixed_Assets-Last_year2"/>
      <sheetName val="Exp_provn_(3)2"/>
      <sheetName val="consol_(2)2"/>
      <sheetName val="consol_(3)2"/>
      <sheetName val="SL_Schedule_(2)2"/>
      <sheetName val="consol_(4)2"/>
      <sheetName val="713-4_NO_UT2"/>
      <sheetName val="P-13_Tax_Recon_2"/>
      <sheetName val="P-14_Legal2"/>
      <sheetName val="P-15_Meals_and_Entertainment2"/>
      <sheetName val="P-16_Prepaid_Expenses2"/>
      <sheetName val="P-17_Accrued_Compensation2"/>
      <sheetName val="P-18_Other_Accrued_Liabilities2"/>
      <sheetName val="P-19_Taxes_Paid_Or_Accrued2"/>
      <sheetName val="Ignor_this_tab4"/>
      <sheetName val="Avg_IC3"/>
      <sheetName val="BS_Frango3"/>
      <sheetName val="Sales_Dev_&amp;_Training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OTR_CRED_3"/>
      <sheetName val="ACT_DATA_BASE2"/>
      <sheetName val="8_99OB2"/>
      <sheetName val="10_MD-TOB2"/>
      <sheetName val="S&amp;U_OF_FUNDS2"/>
      <sheetName val="RPerú_BV2"/>
      <sheetName val="USD_-_All_Corporates_-_CCC2"/>
      <sheetName val="USD_-_All_Corporates_S_P_Ratin2"/>
      <sheetName val="USD_-_All_Corporates_-_CCC_1M-2"/>
      <sheetName val="GTI_(2)2"/>
      <sheetName val="GTI_(3)2"/>
      <sheetName val="re_(3)2"/>
      <sheetName val="아시아_1호56402"/>
      <sheetName val="bs_(3)2"/>
      <sheetName val="임차보증금현황04_6_302"/>
      <sheetName val="전사_(2)2"/>
      <sheetName val="BA_(2)2"/>
      <sheetName val="CP_(2)2"/>
      <sheetName val="2-1_제품군별계획대비실적(B_A)2"/>
      <sheetName val="EFB_(2)2"/>
      <sheetName val="HP_(2)2"/>
      <sheetName val="조립_CT2"/>
      <sheetName val="인력_및_급여계획2"/>
      <sheetName val="WPL_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118_세금과공과2"/>
      <sheetName val="ola_cost2"/>
      <sheetName val="F05_9L_shipment2"/>
      <sheetName val="F05_9L_Depletion2"/>
      <sheetName val="수익적_자본적지출2"/>
      <sheetName val="Run_Sheet3"/>
      <sheetName val="TDS_Entries_Apr_to_Sept2"/>
      <sheetName val="Add_to_FA2"/>
      <sheetName val="SPS_DETAIL3"/>
      <sheetName val="base_de_dados2"/>
      <sheetName val="ERE_`ODBCDriver`_`Component_`_2"/>
      <sheetName val="elfReg`,_`FileAction`_Where_`S2"/>
      <sheetName val="Database:_[2]__Exceeded_number2"/>
      <sheetName val="Dept_Score-Assoc-Avg_Dept_Wise2"/>
      <sheetName val="Dept_Score-Assoc-Avg_Dept_W_(22"/>
      <sheetName val="Encl_II2"/>
      <sheetName val="Other_notes2"/>
      <sheetName val="Enclosure_XV_(2)2"/>
      <sheetName val="Enclosure_X_contd2"/>
      <sheetName val="Clause_202"/>
      <sheetName val="Enclosure_VIII2"/>
      <sheetName val="BS_Schdl-3-Fixed_Assets2"/>
      <sheetName val="Form_No__3CD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Bike_to_Work_Schedules2"/>
      <sheetName val="Signoff_Summary2"/>
      <sheetName val="Critical_Matters2"/>
      <sheetName val="BW_-_CONS2"/>
      <sheetName val="BOBJ_---&gt;2"/>
      <sheetName val="Stmt_of_Income2"/>
      <sheetName val="Stmt_of_Equity2"/>
      <sheetName val="Cash_Flows2"/>
      <sheetName val="BS_TAX2"/>
      <sheetName val="IS_TAX2"/>
      <sheetName val="Taxable_Income_---&gt;2"/>
      <sheetName val="Ordinary_Income_-_CONS2"/>
      <sheetName val="Ordinary_Income_-_53002"/>
      <sheetName val="Ordinary_Income_-_62812"/>
      <sheetName val="Ordinary_Income_-_62902"/>
      <sheetName val="Schedule_K_-_CONS2"/>
      <sheetName val="Schedule_K_-_53002"/>
      <sheetName val="Schedule_K_-_62812"/>
      <sheetName val="Schedule_K_-_62902"/>
      <sheetName val="Balance_Sheet_(GAAP_&amp;_TAX)2"/>
      <sheetName val="Schedule_M-22"/>
      <sheetName val="Form_4562_-_CONS2"/>
      <sheetName val="Form_4562_-_62812"/>
      <sheetName val="Form_4562_-_62902"/>
      <sheetName val="Tax_Adjustments_---&gt;2"/>
      <sheetName val="ARO_Liability2"/>
      <sheetName val="Accrued_Bonus2"/>
      <sheetName val="Accrued_Payroll_Taxes2"/>
      <sheetName val="Deferred_Rent2"/>
      <sheetName val="Deferred_Revenue2"/>
      <sheetName val="Fines_&amp;_Penalties2"/>
      <sheetName val="Meals_&amp;_Entertainment2"/>
      <sheetName val="Lobbying_Costs2"/>
      <sheetName val="Gain_or_Loss2"/>
      <sheetName val="481_Adjustment2"/>
      <sheetName val="GHI_K-12"/>
      <sheetName val="W-2_Wages2"/>
      <sheetName val="Production_Tax_Credit2"/>
      <sheetName val="Capital_Accounts_---&gt;2"/>
      <sheetName val="Capital_Accounts_&amp;_Tax_Basis2"/>
      <sheetName val="704(b)_Income2"/>
      <sheetName val="Taxable_Income2"/>
      <sheetName val="752_Liab_Alloc2"/>
      <sheetName val="Partners_Minimum_Gain2"/>
      <sheetName val="Minimum_Gain_Calc2"/>
      <sheetName val="Disguised_Sales_Calc2"/>
      <sheetName val="PY_Capital_Accounts_---&gt;2"/>
      <sheetName val="PY_Balance_Sheet_(GAAP_&amp;_Tax)2"/>
      <sheetName val="PY_743(b)_Step-up_Adj2"/>
      <sheetName val="State_Alloc_&amp;_Apport_---&gt;2"/>
      <sheetName val="2017_State_A&amp;A2"/>
      <sheetName val="California_2"/>
      <sheetName val="Additional_Support_---&gt;2"/>
      <sheetName val="Equity_Roll2"/>
      <sheetName val="PTC_Summary2"/>
      <sheetName val="BAML_Fee2"/>
      <sheetName val="Fed_Depr_-_62812"/>
      <sheetName val="Fed_AMT_Depr_-_62812"/>
      <sheetName val="CA_Depr_-_62812"/>
      <sheetName val="CA_AMT_Depr_-_62812"/>
      <sheetName val="Fed_Depr_-_62902"/>
      <sheetName val="Fed_AMT_Depr_-_62902"/>
      <sheetName val="CA_Depr_-_62902"/>
      <sheetName val="CA_AMT_Depr_-_62902"/>
      <sheetName val="Footnotes_---&gt;2"/>
      <sheetName val="De_Minimis_SH2"/>
      <sheetName val="Capitalize_Costs2"/>
      <sheetName val="Opt_out_of_Bonus2"/>
      <sheetName val="DPAD_-_BAL2"/>
      <sheetName val="DPAD_-_BNY2"/>
      <sheetName val="DPAD_-_NEOP2"/>
      <sheetName val="Line_17_AMT_7432"/>
      <sheetName val="Corptax_---&gt;2"/>
      <sheetName val="CTX_Codes2"/>
      <sheetName val="CTX_Import_-_Entity2"/>
      <sheetName val="CTX_Import_-_53002"/>
      <sheetName val="CTX_Import_-_62812"/>
      <sheetName val="CTX_Import_-_62902"/>
      <sheetName val="Trial_Balance_(Import)2"/>
      <sheetName val="Allocable_Items_(Import)2"/>
      <sheetName val="Drop_Down_Names2"/>
      <sheetName val="In_Hold_(Status_6)_BD"/>
      <sheetName val="Resumen_Hold_(base)"/>
      <sheetName val="Comportamiento_Mensual"/>
      <sheetName val="Reporte_RAS_25_2_14_(Base)_TOTM"/>
      <sheetName val="Rate_(2)"/>
      <sheetName val="其他应付款科目余额2005_12_312"/>
      <sheetName val="SD_NA_-_Revenue_-_SD2"/>
      <sheetName val="ｾｸﾞﾒﾝﾄ6-3-2_データ2"/>
      <sheetName val="98FORECAST_(1)2"/>
      <sheetName val="GRAPH_4軸_径Φ120_(2)2"/>
      <sheetName val="Sales_Forecast_9th_APRIL_042"/>
      <sheetName val="IS_-CDN$_(2)2"/>
      <sheetName val="Input_and_controls2"/>
      <sheetName val="Rep_RAS_25_2_14_(Base)_TOTM"/>
      <sheetName val="Rep_14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1-11%20MOI_xls2"/>
      <sheetName val="__Exceeded_number_1"/>
      <sheetName val="NM_ACC_MKS"/>
      <sheetName val="Ka_CC"/>
      <sheetName val="Depo_TTL"/>
      <sheetName val="SWOT_EPE"/>
      <sheetName val="by_salesman_-_ps90"/>
      <sheetName val="by_salesman_-_umum"/>
      <sheetName val="produk_flow2"/>
      <sheetName val="produk_flow1"/>
      <sheetName val="Net_Ef_JD"/>
      <sheetName val="NW_PRODUKSI"/>
      <sheetName val="Omset_Ps_90_per-customer"/>
      <sheetName val="VTC_05"/>
      <sheetName val="VTC_04"/>
      <sheetName val="Action_Plan_Bengkulu"/>
      <sheetName val="ACTION_PLAN_PLB"/>
      <sheetName val="Perbaikan_Bangka"/>
      <sheetName val="Perbaikan_lLampung"/>
      <sheetName val="ND_vs_AT"/>
      <sheetName val="SAK_TO_BE"/>
      <sheetName val="TOPLES_TO_BE"/>
      <sheetName val="Target_per_item"/>
      <sheetName val="Maklon_&amp;_Investasi_v1"/>
      <sheetName val="HET_SG"/>
      <sheetName val="Rekap_Rencana_+_PAM"/>
      <sheetName val="RCN_PRD&amp;KIRIM-rumus"/>
      <sheetName val="RCN_PRD&amp;KIRIM-rev"/>
      <sheetName val="RCN_PRD&amp;KIRIM-real"/>
      <sheetName val="SISA_OP"/>
      <sheetName val="POS_(fixed)"/>
      <sheetName val="Rekap_Direct_Selling"/>
      <sheetName val="per_Cube_(New)"/>
      <sheetName val="Ver_4"/>
      <sheetName val="Sheet4_(2)"/>
      <sheetName val="KEY_ACC"/>
      <sheetName val="Tk_Lily"/>
      <sheetName val="Tk_Sinaga"/>
      <sheetName val="Tk_Ai_So_Ice"/>
      <sheetName val="Tk_Narodo"/>
      <sheetName val="Tk_Siswadi"/>
      <sheetName val="Tk_Guines"/>
      <sheetName val="Promo_MI"/>
      <sheetName val="Point_Hitung_(2)"/>
      <sheetName val="BUM-REV_(2)"/>
      <sheetName val="Bonus_Tour"/>
      <sheetName val="_DK_-_TG"/>
      <sheetName val="BN_-_TG"/>
      <sheetName val="SGF_17Nov06_Keu_(adj_alokasi)"/>
      <sheetName val="SGF_17Nov06_Keu_(versi_Lian)"/>
      <sheetName val="Pelaksanaan_4_Push_per_agen"/>
      <sheetName val="Action_Plan"/>
      <sheetName val="WAN_YU"/>
      <sheetName val="KO_IYAN"/>
      <sheetName val="R__HIDAYAT"/>
      <sheetName val="ARI_JAYA"/>
      <sheetName val="MARGI_JAYA"/>
      <sheetName val="Toko_Paldia"/>
      <sheetName val="Target_3YRPSUPERGOOD24Mar08"/>
      <sheetName val="Perhitungan_Tarps"/>
      <sheetName val="1__SMART_TVC_PRODUKSI"/>
      <sheetName val="1__RADCOM"/>
      <sheetName val="1__PRINT_AD"/>
      <sheetName val="2__KEREY"/>
      <sheetName val="ROAD_SIGN"/>
      <sheetName val="MINI_BOARD"/>
      <sheetName val="BALON_UDARA"/>
      <sheetName val="TIN_PLATE"/>
      <sheetName val="ROAD_SHOW"/>
      <sheetName val="2__BILLBOARD"/>
      <sheetName val="2__MINI_BILLBOARD"/>
      <sheetName val="2__PNT"/>
      <sheetName val="2__SHOPBLIND"/>
      <sheetName val="3__WALKING_POSTER"/>
      <sheetName val="3__CAR_PANEL"/>
      <sheetName val="2__BUS_PAINTING"/>
      <sheetName val="2__SPANDUK-UMBUL"/>
      <sheetName val="2__BANNER"/>
      <sheetName val="2__WALL_PAINTING"/>
      <sheetName val="2__SHIP_PAINTING"/>
      <sheetName val="FLAG_CHAIN"/>
      <sheetName val="HANGING_MOBILE"/>
      <sheetName val="RAK_DISPLAY"/>
      <sheetName val="TABUR_TUAI"/>
      <sheetName val="PROD_KNOWLEDGE"/>
      <sheetName val="5__RETAIL_AUDIT"/>
      <sheetName val="5__BRAND_RESEARCH"/>
      <sheetName val="5__BRAND_PERFORMANCE"/>
      <sheetName val="5__FGD"/>
      <sheetName val="PERBAIKAN_PRODUK"/>
      <sheetName val="EVOLUSI_DESIGN"/>
      <sheetName val="CUSTOMER_BASE"/>
      <sheetName val="KONSEP_PRODUK"/>
      <sheetName val="PROMOSI_ASONGAN"/>
      <sheetName val="PROMOSI_MOTORIS"/>
      <sheetName val="PROMOSI_POTONGAN_LANGSUNG"/>
      <sheetName val="PROMO_EXTRA_BARANG"/>
      <sheetName val="TARGET_DEAL_KHUSUS"/>
      <sheetName val="HADIAH_LANGSUNG"/>
      <sheetName val="INSENTIF_AGEN"/>
      <sheetName val="BINTANG_ARTA"/>
      <sheetName val="PS_90"/>
      <sheetName val="TRADE_PROMO"/>
      <sheetName val="KONSUMEN_PROMO"/>
      <sheetName val="OPENING_FEE"/>
      <sheetName val="SARANA_DISPLAY"/>
      <sheetName val="TIM_MD"/>
      <sheetName val="LISTING_FEE"/>
      <sheetName val="Struktur_Harga"/>
      <sheetName val="BINTANG_2005"/>
      <sheetName val="INCOME_DA"/>
      <sheetName val="REKAP_OMS_GROSIR_PER_KATEGORI"/>
      <sheetName val="STD_GDG_Agen"/>
      <sheetName val="skedul_tarsit_Agustus_19_-_2_Ag"/>
      <sheetName val="Double_Reward_S2"/>
      <sheetName val="REKAP_DIV_1"/>
      <sheetName val="REKAP_DIV_2"/>
      <sheetName val="REKAP_DIV_3"/>
      <sheetName val="DIV_2"/>
      <sheetName val="spg_wkend"/>
      <sheetName val="PGF_75_GR"/>
      <sheetName val="PGF_200_GR"/>
      <sheetName val="pengeluaran_(2)"/>
      <sheetName val="INS_SM"/>
      <sheetName val="Lamp_Kap"/>
      <sheetName val="CC_botol"/>
      <sheetName val="CC_rinser"/>
      <sheetName val="CC_air"/>
      <sheetName val="CC_prod"/>
      <sheetName val="Tango_Non500"/>
      <sheetName val="DP-List_AE"/>
      <sheetName val="Profile_5-50_DPL"/>
      <sheetName val="Profile_LPL"/>
      <sheetName val="US_deferreds"/>
      <sheetName val="Form_183"/>
      <sheetName val="Book1--娟娟_xls2"/>
      <sheetName val="PER_SALES_ORG2"/>
      <sheetName val="receipt_Reg_Nov082"/>
      <sheetName val="Price_Nego(Summary)_(2)2"/>
      <sheetName val="Cap_employed_2"/>
      <sheetName val="Qtr_IIISegment2"/>
      <sheetName val="CUSTOM_Jun992"/>
      <sheetName val="inventory_valuation2"/>
      <sheetName val="Ann_C&amp;D_Revised2"/>
      <sheetName val="year_2002-032"/>
      <sheetName val="9_Month2"/>
      <sheetName val="Master-with_field_names2"/>
      <sheetName val="C_-_Cash_and_Bank2"/>
      <sheetName val="Info__Request2"/>
      <sheetName val="To_tied_2001_opening_RE2"/>
      <sheetName val="ORGANIZ__COSTS_____1760"/>
      <sheetName val="CEFOF_I_Merge_Data"/>
      <sheetName val="Assumptions_(PP)"/>
      <sheetName val="Tax_credit"/>
      <sheetName val="eff_rent1"/>
      <sheetName val="RCG_Financials_11-30-2000"/>
      <sheetName val="07_Ptnrshp_Income"/>
      <sheetName val="08_ptnrship_income"/>
      <sheetName val="Alliance_Sales"/>
      <sheetName val="Annex-modvat-Jun03_(2)2"/>
      <sheetName val="Adv_IT-Jun_03F2"/>
      <sheetName val="GE_CAPITAL2"/>
      <sheetName val="Pune_addition2"/>
      <sheetName val="Herramientas_para_análisis-VBA2"/>
      <sheetName val="Departed_pax3"/>
      <sheetName val="2461_VICCH0553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表九_投入产出分析2"/>
      <sheetName val="RPT_11-VOLUME_BY_BRANDS2"/>
      <sheetName val="AGC_Inc__Amort2"/>
      <sheetName val="FY09_Interview_Inventory2"/>
      <sheetName val="Q2_Salar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Equity_Rollforward_9-30-132"/>
      <sheetName val="Equity_Rollforward_12-31-20132"/>
      <sheetName val="Interest_Expense2"/>
      <sheetName val="Conversion_rate2"/>
      <sheetName val="Motor_Vehicle2"/>
      <sheetName val="I101_2"/>
      <sheetName val="Air_Conditional2"/>
      <sheetName val="Phase1f_a_DEC3"/>
      <sheetName val="C101_2"/>
      <sheetName val="Phase2_f_a_DEC_(2)2"/>
      <sheetName val="Phase2_movementDEC2"/>
      <sheetName val="A801_2"/>
      <sheetName val="2_2管理费用（汇总)2"/>
      <sheetName val="Company_Info2"/>
      <sheetName val="Project_Summary_Report2"/>
      <sheetName val="Additions_upto_31-3-082"/>
      <sheetName val="G2_5_Advance_to_vendors2"/>
      <sheetName val="Expansion_needed2"/>
      <sheetName val="Erlang_B2"/>
      <sheetName val="SUM_RV2"/>
      <sheetName val="Production_Plan12"/>
      <sheetName val="Value_Analysis_-_Sheet_12"/>
      <sheetName val="MAST_S2"/>
      <sheetName val="금형개발_2"/>
      <sheetName val="CH'K_P(A)2"/>
      <sheetName val="CH'K_P(B)2"/>
      <sheetName val="FMEA_W_S(HU)2"/>
      <sheetName val="FMEA_W_S(S_W)2"/>
      <sheetName val="_mdb,*_htm,*_html,*_pub);웹_페이지2"/>
      <sheetName val="부품특성2_2"/>
      <sheetName val="SPARE_PART(기계부)2"/>
      <sheetName val="SPARE_PART(전기부)2"/>
      <sheetName val="소모_공구2"/>
      <sheetName val="우일_FA(납땜),아이제_코리아(마킹),반도상사(도장)2"/>
      <sheetName val="10_21이후_(최종본)2"/>
      <sheetName val="List(Item별)_(10_21회의록_근거)2"/>
      <sheetName val="10_21이후2"/>
      <sheetName val="10_20까지2"/>
      <sheetName val="25_32_342"/>
      <sheetName val="List(Item별)_(하나모듈)2"/>
      <sheetName val="¿ÜÁÖÇöÈ²_wq12"/>
      <sheetName val="2_____3"/>
      <sheetName val="_mdb,__htm,__html,__pub);웹_페이지2"/>
      <sheetName val="bleĤģ서식을_ĨĥħĦ2"/>
      <sheetName val="FR_HR(A-LEA)2"/>
      <sheetName val="FR_HR(VINYL)2"/>
      <sheetName val="bleĤģ??????서식을_Ĩĥ????ħĦ??????률2"/>
      <sheetName val="bleĤģ서식을_ĨĥħĦ?률?며?을_변경īĪ용?ĭĬ_끌2"/>
      <sheetName val="bleĤģ서식을_ĨĥħĦ?률?2"/>
      <sheetName val="RR_세부2"/>
      <sheetName val="3_일반사상2"/>
      <sheetName val="1_변경범위2"/>
      <sheetName val="bleĤģ______서식을_Ĩĥ____ħĦ______률2"/>
      <sheetName val="bleĤģ서식을_ĨĥħĦ_률_며_을_변경īĪ용_ĭĬ_끌2"/>
      <sheetName val="bleĤģ서식을_ĨĥħĦ_률_2"/>
      <sheetName val="dd_mmmm_yyyy2"/>
      <sheetName val="팀별_내역2"/>
      <sheetName val="_계산(&amp;E)________________중지(&amp;A)_2"/>
      <sheetName val="사용하십시오_인터넷_주소_'|'이(가)_잘못되었습니다_2"/>
      <sheetName val="되게_합니다_선택한_WordArt_개체의_왼쪽에_텍스트2"/>
      <sheetName val="회색조_이미지로_변환합니다_선택한_그림을_흑백_이미지로2"/>
      <sheetName val="1의_공정능력2"/>
      <sheetName val="1st_Gear2"/>
      <sheetName val="1st_Gear_(2)2"/>
      <sheetName val="차체부품_INS_REPORT(갑)3"/>
      <sheetName val="LX3_0_RR2"/>
      <sheetName val="bleĤģ?서식을_Ĩĥ?ħĦ?률?며?을_변경īĪ?용?ĭ2"/>
      <sheetName val="PT2층_1"/>
      <sheetName val="부서별_진행계획(부평프레스)1"/>
      <sheetName val="부서별_진행계획(Team용)1"/>
      <sheetName val="_dll2"/>
      <sheetName val="e_&amp;Support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Order_mix"/>
      <sheetName val="stl_hours"/>
      <sheetName val="ACX_OVERVIEW"/>
      <sheetName val="(DR-CNT-RU)_Dez2008_Enersul"/>
      <sheetName val="FY07_US_FA_TP10_22"/>
      <sheetName val="LSM_Design_Limits_vs_Amevive2"/>
      <sheetName val="Credit_Analytics2"/>
      <sheetName val="Working_June_052"/>
      <sheetName val="P_&amp;_L_2"/>
      <sheetName val="K_1_FA_register2"/>
      <sheetName val="TB_CPP2"/>
      <sheetName val="TB_Apr2"/>
      <sheetName val="DSLAM_960_Phase-I_Part_A2"/>
      <sheetName val="for_co_(2)2"/>
      <sheetName val="B_Sheet2"/>
      <sheetName val="Flow_Chart2"/>
      <sheetName val="margin_2"/>
      <sheetName val="CVK_p&amp;L2"/>
      <sheetName val="lot_no_862"/>
      <sheetName val="Sales_&amp;Sale_Cost2"/>
      <sheetName val="Stock_Cal2"/>
      <sheetName val="rawmat_break_up2"/>
      <sheetName val="cell_rel2"/>
      <sheetName val="Contract_Details2"/>
      <sheetName val="COST_SHEET2"/>
      <sheetName val="OTHER_RM2"/>
      <sheetName val="Top_Sheet2"/>
      <sheetName val="Break_up_of_RMcost2"/>
      <sheetName val="March_2"/>
      <sheetName val="Copper_Stock2"/>
      <sheetName val="Debtors_reco_with_GL2"/>
      <sheetName val="Reg_HC_Detail2"/>
      <sheetName val="FY10_US_HW_Attach2"/>
      <sheetName val="FY10_SW_Attach2"/>
      <sheetName val="FY10_Combined_2"/>
      <sheetName val="LLW_Impact2"/>
      <sheetName val="SW_Impact2"/>
      <sheetName val="Ent_Managed_Svc2"/>
      <sheetName val="Comm_Managed_Svc2"/>
      <sheetName val="Cost_Centres2"/>
      <sheetName val="p_mgmt3"/>
      <sheetName val="Dati_base2"/>
      <sheetName val="LEV_4_Project_Managem4"/>
      <sheetName val="Constn_&amp;_Install_-_LEV_42"/>
      <sheetName val="Manhrs_Sum2"/>
      <sheetName val="Asset_Mansys_Sum2"/>
      <sheetName val="Job_List_(2)2"/>
      <sheetName val="Site_Management2"/>
      <sheetName val="LEV_4_Project_Managem5"/>
      <sheetName val="Constn___Install___LEV_42"/>
      <sheetName val="Job_List__2_2"/>
      <sheetName val="PSI_Physical_Adj"/>
      <sheetName val="Min_Rent2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payroll_TOC_procedures2"/>
      <sheetName val="Consol_BS2"/>
      <sheetName val="EMAS_Overview2"/>
      <sheetName val="EMAS_Data2"/>
      <sheetName val="B-_12"/>
      <sheetName val="BPR_-_IS2"/>
      <sheetName val="B300_(2)2"/>
      <sheetName val="B300-1_(2)2"/>
      <sheetName val="B301_(2)2"/>
      <sheetName val="Total_PM_Report2"/>
      <sheetName val="PM_Call-Preliminary2"/>
      <sheetName val="Cons_PL2"/>
      <sheetName val="P_L3"/>
      <sheetName val="Cntrl_Sheet2"/>
      <sheetName val="BOD_PL_NEW2"/>
      <sheetName val="BS_COA2"/>
      <sheetName val="Balance_Sheet_Q2_022"/>
      <sheetName val="Inc_BS2"/>
      <sheetName val="Margin_Analysis(working)2"/>
      <sheetName val="IS_Rpt"/>
      <sheetName val="Erlang_and_Infra2"/>
      <sheetName val="Network_Summary2"/>
      <sheetName val="Best_and_Final2"/>
      <sheetName val="TB_-_30th_June_2001"/>
      <sheetName val="\\172_16_122_133\igpiカンパニー\User"/>
      <sheetName val="\\Jptyofsr50\az02\Documents_and"/>
      <sheetName val="14_9月分"/>
      <sheetName val="総括NO_1"/>
      <sheetName val="Physical_Description"/>
      <sheetName val="IO_review_log"/>
      <sheetName val="Assumptions_&amp;_Summary"/>
      <sheetName val="CF_by_Risk_&amp;_Region"/>
      <sheetName val="CF_USD"/>
      <sheetName val="Tax_Basis"/>
      <sheetName val="E&amp;Y_Tax_2003"/>
      <sheetName val="Model_Track"/>
      <sheetName val="Econ_%"/>
      <sheetName val="Current_Income"/>
      <sheetName val="P&amp;L_Account"/>
      <sheetName val="Liab_Eq"/>
      <sheetName val="BID_Assumptions2"/>
      <sheetName val="D&amp;P_Rev2"/>
      <sheetName val="TB_apr-012"/>
      <sheetName val="Associate_Rating_-_INPUT2"/>
      <sheetName val="Inv_Summ2"/>
      <sheetName val="share_price2"/>
      <sheetName val="0706_Data_Cost"/>
      <sheetName val="Neptune_Data_Cost_0706"/>
      <sheetName val="excess_PO"/>
      <sheetName val="M-1_Nov2"/>
      <sheetName val="B_S_RM2"/>
      <sheetName val="I_S_RM2"/>
      <sheetName val="5_1-销售数量及金额_湖北2"/>
      <sheetName val="5_1-销售数量及金额_湖南总2"/>
      <sheetName val="5_1-销售数量及金额_湖南2"/>
      <sheetName val="5_1-销售数量及金额_江西2"/>
      <sheetName val="5_4全公司2"/>
      <sheetName val="5_3-销售数量及金额db2"/>
      <sheetName val="5_2-销售数量及金额2"/>
      <sheetName val="P3-銷售數量及金額報告_(2)2"/>
      <sheetName val="5_3-销售数量及金额2"/>
      <sheetName val="清单12_312"/>
      <sheetName val="PBC-2_Q1_Balance_Sheet2"/>
      <sheetName val="Q1_Payroll_Exercise_Report2"/>
      <sheetName val="$19_952"/>
      <sheetName val="$29_952"/>
      <sheetName val="P&amp;L_Totals2"/>
      <sheetName val="$9_952"/>
      <sheetName val="$12_952"/>
      <sheetName val="$14_952"/>
      <sheetName val="Title_Dates2"/>
      <sheetName val="Timing_Model2"/>
      <sheetName val="Programmer_Info2"/>
      <sheetName val="inc_rec_-_96_Bud2"/>
      <sheetName val="K-1_LPs2"/>
      <sheetName val="Data_Source2"/>
      <sheetName val="판관비_(2)2"/>
      <sheetName val="채권_(5)2"/>
      <sheetName val="채권_(6)2"/>
      <sheetName val="채권_(2)2"/>
      <sheetName val="28_보험미수금2"/>
      <sheetName val="29_미수금2"/>
      <sheetName val="30_보증금2"/>
      <sheetName val="31_미수수익2"/>
      <sheetName val="32_선급비용2"/>
      <sheetName val="33_선급법인세2"/>
      <sheetName val="34_선급부가세2"/>
      <sheetName val="35_선급금2"/>
      <sheetName val="36_신계약비2"/>
      <sheetName val="37_구분계정대2"/>
      <sheetName val="38_기타2"/>
      <sheetName val="39_구분계정자산2"/>
      <sheetName val="수정사항_2"/>
      <sheetName val="급여_Overall_Test2"/>
      <sheetName val="매입CUT-OFF_(2)2"/>
      <sheetName val="[Command_not_available][Comman2"/>
      <sheetName val="을_눌러_HTML_원본에_변경사2"/>
      <sheetName val="판관비_2"/>
      <sheetName val="POSITION(2000_1)2"/>
      <sheetName val="C:=C:\Documents_and_Settings\d2"/>
      <sheetName val="11월_18일2"/>
      <sheetName val="7월_시재표2"/>
      <sheetName val="일위대가목록표_(3)2"/>
      <sheetName val="일위대가목록표_(2)2"/>
      <sheetName val="롯트표지_(2)2"/>
      <sheetName val="롯트세부_(2)2"/>
      <sheetName val="2000_2_192"/>
      <sheetName val="2000_3_162"/>
      <sheetName val="All_STRX_Parts_Cost_Table2"/>
      <sheetName val="1_현황2"/>
      <sheetName val="2_원가분석2"/>
      <sheetName val="3_PRESS분석2"/>
      <sheetName val="4_PRESS_CAPA2"/>
      <sheetName val="등록_(2)2"/>
      <sheetName val="업무_FLOW2"/>
      <sheetName val="05년_종합2"/>
      <sheetName val="명성공업_(11)2"/>
      <sheetName val="태평양_(14)2"/>
      <sheetName val="5__11월_동수금계획대실적2"/>
      <sheetName val="AP2월출하_2"/>
      <sheetName val="02_02상여_(2)2"/>
      <sheetName val="03_042"/>
      <sheetName val="Fab_Outs2"/>
      <sheetName val="Fab_CT2"/>
      <sheetName val="SORT_CT2"/>
      <sheetName val="Die_Yield2"/>
      <sheetName val="Fab_Yield2"/>
      <sheetName val="Sort_Outs2"/>
      <sheetName val="Die_Outs2"/>
      <sheetName val="Die_Demand2"/>
      <sheetName val="Die_Ships2"/>
      <sheetName val="SORT_Yield2"/>
      <sheetName val="Sort_Out_Adjustments2"/>
      <sheetName val="Die_Out_Adjustments2"/>
      <sheetName val="Fab_Out_Adjustments2"/>
      <sheetName val="Die_Ships_Adjustments2"/>
      <sheetName val="Fab_WIP2"/>
      <sheetName val="Fab_WIP_Adjustments2"/>
      <sheetName val="SORT_WIP2"/>
      <sheetName val="Sort_WIP_Adjustments2"/>
      <sheetName val="QTR_SUMMARY_-_Indices2"/>
      <sheetName val="Input_Actuals2"/>
      <sheetName val="Pipeline_table2"/>
      <sheetName val="Programa_P3_{Distrib_2"/>
      <sheetName val="PROGRAMA_P3_{Avances2"/>
      <sheetName val="ORIGINAL_GLOBAL_STAR2"/>
      <sheetName val="Codes,___2"/>
      <sheetName val="AUM_Assumptions2"/>
      <sheetName val="Public_Comps2"/>
      <sheetName val="Txn_Comps2"/>
      <sheetName val="Control_Premium2"/>
      <sheetName val="lab_paced2"/>
      <sheetName val="_IBPL00012"/>
      <sheetName val="P&amp;L_by_Mth2"/>
      <sheetName val="Total_HC2"/>
      <sheetName val="SS_Lookups2"/>
      <sheetName val="AR_(2)2"/>
      <sheetName val="all_activity_company_702"/>
      <sheetName val="01-010_Trial_Balance2"/>
      <sheetName val="31_03_20112"/>
      <sheetName val="p-4_(2)2"/>
      <sheetName val="Bank_Sort_(2)2"/>
      <sheetName val="Bank_Sort2"/>
      <sheetName val="Flat_Cost2"/>
      <sheetName val="ICICI_JSB_2"/>
      <sheetName val="Cost_of_Flat2"/>
      <sheetName val="Attachment_-_3(cont_)2"/>
      <sheetName val="Attachment_9(contd)2"/>
      <sheetName val="Dep_Books2"/>
      <sheetName val="Dep_Month_wise2"/>
      <sheetName val="PDCA_92"/>
      <sheetName val="Data_20032"/>
      <sheetName val="Trennung_SRE_BDE_NEU2"/>
      <sheetName val="BS_Rec_Control_Sheet2"/>
      <sheetName val="Clause_21-1_(2)2"/>
      <sheetName val="HYDERABAD_J9072"/>
      <sheetName val="COA-_Nov__022"/>
      <sheetName val="Jan_20022"/>
      <sheetName val="Sub_group_code_&amp;_Name2"/>
      <sheetName val="Value_IMP_CIF_basis2"/>
      <sheetName val="Preliminary_expenses2"/>
      <sheetName val="Trial_Balance_(2)2"/>
      <sheetName val="Computation_04-052"/>
      <sheetName val="nts_(2)2"/>
      <sheetName val="P&amp;L_February2"/>
      <sheetName val="P&amp;L_Feb_2001_cumulative2"/>
      <sheetName val="Journal_Entry2"/>
      <sheetName val="Agent_Name3"/>
      <sheetName val="Q3FY02_Summary3"/>
      <sheetName val="RR330d_2"/>
      <sheetName val="Transaction_Type2"/>
      <sheetName val="12-100_Thrift2"/>
      <sheetName val="POWER_ASSUMPTIONS2"/>
      <sheetName val="95_data2"/>
      <sheetName val="1_Eckdaten_in_LW2"/>
      <sheetName val="CON_CT_(CHINA)_INV2"/>
      <sheetName val="P_&amp;_L_Account2"/>
      <sheetName val="BALANCE_SHEET_CONSO2"/>
      <sheetName val="1__FA_Movements2"/>
      <sheetName val="Deferred_tax2"/>
      <sheetName val="Staff_List2"/>
      <sheetName val="CAN_DOI_-_KET_QUA2"/>
      <sheetName val="WFSCL-OS_Inv't2"/>
      <sheetName val="Consolidation_Rates2"/>
      <sheetName val="(5)Cap_Expend_and_CF2"/>
      <sheetName val="L1_2_CCCL2"/>
      <sheetName val="Bank_confirmation2"/>
      <sheetName val="R3-R5,_R9-R102"/>
      <sheetName val="L3_62"/>
      <sheetName val="业务流程_2"/>
      <sheetName val="存货盘点表_(2)2"/>
      <sheetName val="06_1012"/>
      <sheetName val="关联方_(3)2"/>
      <sheetName val="COGS_movement2"/>
      <sheetName val="AR_AC2"/>
      <sheetName val="ZC-2_栋华石油2"/>
      <sheetName val="F6_TO_F6_92"/>
      <sheetName val="Credit_Card2"/>
      <sheetName val="EAW_Final_Accounts_-_992"/>
      <sheetName val="Mar_072"/>
      <sheetName val="ttings_purnima_Application_Dat2"/>
      <sheetName val="Invoice_to_Finance2"/>
      <sheetName val="Sch_4-_(2)2"/>
      <sheetName val="liquidated_Damages2"/>
      <sheetName val="PVR_PICTURES__Outstanding_(2)2"/>
      <sheetName val="母公司长期投资_(2)2"/>
      <sheetName val="资产负债表(2003_1月审计调整__(2)2"/>
      <sheetName val="U1_52"/>
      <sheetName val="U1_22"/>
      <sheetName val="U1_42"/>
      <sheetName val="U1_12"/>
      <sheetName val="U1_32"/>
      <sheetName val="2003_prod22"/>
      <sheetName val="Income_tax_calculator2"/>
      <sheetName val="related_party2"/>
      <sheetName val="Subsequent_events2"/>
      <sheetName val="Walk_thru2"/>
      <sheetName val="Tax_rec2"/>
      <sheetName val="Wages_control2"/>
      <sheetName val="CB_review2"/>
      <sheetName val="Stock_quantity2"/>
      <sheetName val="Stock_cut_off2"/>
      <sheetName val="K2_Depreciation_test2"/>
      <sheetName val="K3_Disposal_of_Fixed_Asset2"/>
      <sheetName val="Green_details2"/>
      <sheetName val="Drop_List_References2"/>
      <sheetName val="other_revenue2"/>
      <sheetName val="O1_PY2"/>
      <sheetName val="Rel_Pt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Ex_III2"/>
      <sheetName val="P&amp;L_INTFS_982"/>
      <sheetName val="Cashflow_WS2"/>
      <sheetName val="Net_Worth2"/>
      <sheetName val="Mont__Ward2"/>
      <sheetName val="Table_-_807(f)2"/>
      <sheetName val="CY_M-1's2"/>
      <sheetName val="Goldman_Sachs_Cov_Ratio_Analys2"/>
      <sheetName val="Asset_Profile2"/>
      <sheetName val="Table_Data2"/>
      <sheetName val="UFLIC_New_Business2"/>
      <sheetName val="GL_Bals2"/>
      <sheetName val="Ref_Table2"/>
      <sheetName val="Main_Menu2"/>
      <sheetName val="Insurance_Assumptions2"/>
      <sheetName val="DATA_-_ACQ2"/>
      <sheetName val="curr_year2"/>
      <sheetName val="GEFA_(2)2"/>
      <sheetName val="Railcar_(2)2"/>
      <sheetName val="Input_-_Acq&amp;ExNonEx2"/>
      <sheetName val="Corp_P&amp;L_Summary2"/>
      <sheetName val="Unlevered_NI2"/>
      <sheetName val="floating_rates_20022"/>
      <sheetName val="Rates_-_002"/>
      <sheetName val="LookUp_Ref2"/>
      <sheetName val="Dec_18_1030AM2"/>
      <sheetName val="O_-_CY_Stat2"/>
      <sheetName val="GECA_SA_FY_AMEX_LAST_6_Mo_GAAP2"/>
      <sheetName val="GECA_SA_FY_AMEX_Last_6_Mo_STAT2"/>
      <sheetName val="schD_Rec2"/>
      <sheetName val="ALL_GEFA2"/>
      <sheetName val="O_-_PY_Stat2"/>
      <sheetName val="O-CY_Reserves2"/>
      <sheetName val="PQ_STATPROVISION_2"/>
      <sheetName val="PY_TAXRETURN_SUMMARIES2"/>
      <sheetName val="Table_-_IMR_Tax2"/>
      <sheetName val="Table_-__PY_Adj2"/>
      <sheetName val="Table_-__Settlements2"/>
      <sheetName val="Ex_1_pt22"/>
      <sheetName val="Ex_112"/>
      <sheetName val="PYbk2tax_all_companies2"/>
      <sheetName val="SPDA_LOOKUP2"/>
      <sheetName val="OFA_20012"/>
      <sheetName val="Data_Inputs2"/>
      <sheetName val="Assumptions_and_Inputs"/>
      <sheetName val="Excluding_Sold_Delinquent_Recs"/>
      <sheetName val="Contributory_Assets_Detail"/>
      <sheetName val="R&amp;D_Project_Matrices"/>
      <sheetName val="库存商品余额表_dbf2"/>
      <sheetName val="Finance_IT___Pro__2_3"/>
      <sheetName val="Events_Calendar2"/>
      <sheetName val="B2B_PL2"/>
      <sheetName val="B2C_PL2"/>
      <sheetName val="Program_Template2"/>
      <sheetName val="Reclass_Guidance2"/>
      <sheetName val="Feb_Cap_TGN_only2"/>
      <sheetName val="Prog_Amort2"/>
      <sheetName val="Inv_Detail3"/>
      <sheetName val="HEADCOUNT_REPORT3"/>
      <sheetName val="APRIL_FY993"/>
      <sheetName val="Prod_Proc_Mix3"/>
      <sheetName val="Unit_Info3"/>
      <sheetName val="Data_Sheet3"/>
      <sheetName val="Consolidated_Summary3"/>
      <sheetName val="Preliminary_Consolidated3"/>
      <sheetName val="Key_Metrics3"/>
      <sheetName val="IBU_Hdct__-_QTD3"/>
      <sheetName val="Regions_Summary3"/>
      <sheetName val="Summary_-_Function3"/>
      <sheetName val="Tech_support3"/>
      <sheetName val="Ent_LOBS_allowed2"/>
      <sheetName val="Criteria_guide2"/>
      <sheetName val="P&amp;L_Summary2"/>
      <sheetName val="Product_metrics2"/>
      <sheetName val="REGIONAL_EBU_Sum2"/>
      <sheetName val="DETAIL_-_EIRE2"/>
      <sheetName val="UK_2"/>
      <sheetName val="Total_-_Integrated_Model_2"/>
      <sheetName val="Acq_vs_other-NORD2"/>
      <sheetName val="Act_BSD_R2"/>
      <sheetName val="Act_PAD2"/>
      <sheetName val="Fcst_BSDR2"/>
      <sheetName val="Fcst_PAD2"/>
      <sheetName val="Web_Factor2"/>
      <sheetName val="OpEx_Summary_FY042"/>
      <sheetName val="Q4_phased_NO2"/>
      <sheetName val="Server_Bundling_%2"/>
      <sheetName val="Rev_Daily2"/>
      <sheetName val="Q4_phased_SE2"/>
      <sheetName val="Ad_Input2"/>
      <sheetName val="Family_Ad_Codes2"/>
      <sheetName val="BSDR_MIX2"/>
      <sheetName val="QTD_TELSTATS2"/>
      <sheetName val="Q4_phased_North2"/>
      <sheetName val="Backlog_Input2"/>
      <sheetName val="Manual_Inputs2"/>
      <sheetName val="Q4_phased_NLS2"/>
      <sheetName val="OpEx_Summary_Q2FY042"/>
      <sheetName val="NT_Installs_%2"/>
      <sheetName val="Manual_Adjustments2"/>
      <sheetName val="Revenue_Transfers2"/>
      <sheetName val="Cost_Data2"/>
      <sheetName val="P&amp;L_Data2"/>
      <sheetName val="Hyp_Retrieve_by_Acct2"/>
      <sheetName val="Forecast_GOP_by_segment2"/>
      <sheetName val="RELOCATION_&amp;_RECLASS_12-2007"/>
      <sheetName val="recs_reserves"/>
      <sheetName val="Adj_31_12_07"/>
      <sheetName val="Chart_GEMBF_4"/>
      <sheetName val="MSCI_Sectors"/>
      <sheetName val="St__&amp;_Poor"/>
      <sheetName val="Usual_Act"/>
      <sheetName val="addl_cost"/>
      <sheetName val="JDE_P&amp;L"/>
      <sheetName val="RM_Prices_-_Overheads"/>
      <sheetName val="ADD_NA"/>
      <sheetName val="TB_Worksheet"/>
      <sheetName val="SCH_B"/>
      <sheetName val="3_P&amp;L_"/>
      <sheetName val="PRICE_@_31_Jan_2000"/>
      <sheetName val="Data_Sheet_"/>
      <sheetName val="AFILIASI_DES"/>
      <sheetName val="REKAP_AFILIASI"/>
      <sheetName val="K_2_1"/>
      <sheetName val="Main_table"/>
      <sheetName val="A_4_3"/>
      <sheetName val="A_4_2"/>
      <sheetName val="Revenue_Trend"/>
      <sheetName val="P&amp;L_mthly"/>
      <sheetName val="U5_1"/>
      <sheetName val="Q1_Actual3"/>
      <sheetName val="PL_39_by_Industry3"/>
      <sheetName val="Total_Solution_Sum_-_YTD3"/>
      <sheetName val="Total_Solution_Sum___YTD3"/>
      <sheetName val="Org_Slice_Core_Nov3"/>
      <sheetName val="Accounts_1"/>
      <sheetName val="Summary_Options1"/>
      <sheetName val="Total_Source&amp;Use"/>
      <sheetName val="Total_S&amp;U-Annual"/>
      <sheetName val="Total_Proforma"/>
      <sheetName val="מאזן_מותאם"/>
      <sheetName val="מאזן_נומינלי"/>
      <sheetName val="דוח_תזרים_-_מותאם_(ני&quot;ע)"/>
      <sheetName val="דוח_רווח_והפסד"/>
      <sheetName val="דוח_תזרים_לשלשה_חודשים"/>
      <sheetName val="Sch_PR-2"/>
      <sheetName val="Sch_PR-3"/>
      <sheetName val="Working_Trial_Balance_#1"/>
      <sheetName val="Working_Trial_Balance_#2"/>
      <sheetName val="Working_Trial_Balance_#3"/>
      <sheetName val="Working_Trial_Balance_#4"/>
      <sheetName val="Working_Trial_Balance_#5"/>
      <sheetName val="Working_Trial_Balance_#6"/>
      <sheetName val="Working_Trial_Balance_#7"/>
      <sheetName val="Working_Trial_Balance_#8"/>
      <sheetName val="Working_Trial_Balance_#9"/>
      <sheetName val="Working_Trial_Balance_#10"/>
      <sheetName val="Working_Trial_Balance_#11"/>
      <sheetName val="Working_Trial_Balance_#12"/>
      <sheetName val="Vendor_Pivot"/>
      <sheetName val="其他货币资金审定表_"/>
      <sheetName val="其他货币资金明细表_"/>
      <sheetName val="REVISED_-抽盘"/>
      <sheetName val="无形资产审定表_"/>
      <sheetName val="应付工资_明细表"/>
      <sheetName val="管理费用-税金_(2)"/>
      <sheetName val="K_(2)"/>
      <sheetName val="K200-FA_list_(2)"/>
      <sheetName val="K200-FA_list"/>
      <sheetName val="Domestic_"/>
      <sheetName val="BAND_STUDY_(2)"/>
      <sheetName val="U1_6"/>
      <sheetName val="MP_Graphs"/>
      <sheetName val="J320-在建工程-清单_(3)"/>
      <sheetName val="1060_cr"/>
      <sheetName val="Appendx_all_data"/>
      <sheetName val="预付货款_-原-不打印"/>
      <sheetName val="DCF_Inputs"/>
      <sheetName val="Hist_Inputs"/>
      <sheetName val="Non-Statistical_Sampling_Master"/>
      <sheetName val="Two_Step_Revenue_Testing_Master"/>
      <sheetName val="Global_Data"/>
      <sheetName val="CASH_FLOW-BASE_BIZ"/>
      <sheetName val="Sample_IS"/>
      <sheetName val="Sample_Rev"/>
      <sheetName val="Probability_View"/>
      <sheetName val="Quarterly_and_Annual"/>
      <sheetName val="Name_list"/>
      <sheetName val="Tax_Rates"/>
      <sheetName val="Rev_Provit_copy"/>
      <sheetName val="Library_Procedures_"/>
      <sheetName val="For_Report"/>
      <sheetName val="Library_Procedures"/>
      <sheetName val="2_AR"/>
      <sheetName val="acc_list"/>
      <sheetName val="Tower_A"/>
      <sheetName val="AR_Drop_Downs"/>
      <sheetName val="Contracts_review0503"/>
      <sheetName val="MP_CAP_"/>
      <sheetName val="PRC_Adj_"/>
      <sheetName val="production_cost-pbc1"/>
      <sheetName val="06_12"/>
      <sheetName val="折旧测算_(2)"/>
      <sheetName val="折旧测算_(3)"/>
      <sheetName val="2002_1-6管理费用"/>
      <sheetName val="Acqusition_of_FEC"/>
      <sheetName val="Cover_Sheet1"/>
      <sheetName val="Accrued_Expenses"/>
      <sheetName val="For_Disclosure"/>
      <sheetName val="#REF[Book1_xls]A300"/>
      <sheetName val="表2_预算明细（填）"/>
      <sheetName val="HICAP_suspension_salvage"/>
      <sheetName val="OH_&amp;_Scrap_Rate_Model"/>
      <sheetName val="2003_9"/>
      <sheetName val="_003_3固定资产"/>
      <sheetName val="Salses_breakdown"/>
      <sheetName val="L5_其他非流动资产"/>
      <sheetName val="ASSET_SUMMARY"/>
      <sheetName val="Solium_Report"/>
      <sheetName val="interco_balance_receivable4"/>
      <sheetName val="Client_List2"/>
      <sheetName val="3BPA00132-5-3_W_plan_HVPNL"/>
      <sheetName val="ProForma_Report_12-25"/>
      <sheetName val="PPA_BS"/>
      <sheetName val="Nokia_Model"/>
      <sheetName val="General_Information"/>
      <sheetName val="Oct_FY04_Opex_Flash"/>
      <sheetName val="REVENUE_FY97"/>
      <sheetName val="Web-_M2"/>
      <sheetName val="PC_depts"/>
      <sheetName val="Technology_categories"/>
      <sheetName val="Slide_106"/>
      <sheetName val="Slide_72"/>
      <sheetName val="Slide_99"/>
      <sheetName val="Slide_112"/>
      <sheetName val="Slide_86"/>
      <sheetName val="Slide_45"/>
      <sheetName val="Slide_49"/>
      <sheetName val="Com_result1"/>
      <sheetName val="Backup_Retail1"/>
      <sheetName val="a_kowi\Application_Data\C:\Doc"/>
      <sheetName val="Summary_Sheet_-_Total"/>
      <sheetName val="Summary_Sheet_MI"/>
      <sheetName val="Summary_Sheet_Holdings"/>
      <sheetName val="Layout_Aktiva"/>
      <sheetName val="Per_Member"/>
      <sheetName val="Period_Sum"/>
      <sheetName val="Accounting_Total"/>
      <sheetName val="Rev_Share_Months"/>
      <sheetName val="Var_to_Fcast"/>
      <sheetName val="Var_to_Fcast_Detail"/>
      <sheetName val="Call_Alert_Sum"/>
      <sheetName val="global_costs"/>
      <sheetName val="Telecom_Ports"/>
      <sheetName val="users_by_lata"/>
      <sheetName val="AP_Vendors"/>
      <sheetName val="一般_(2)"/>
      <sheetName val="フレックス_(2)"/>
      <sheetName val="判定ﾜｰｸ4_(2)"/>
      <sheetName val="判定ﾜｰｸ3_(2)"/>
      <sheetName val="判定ﾜｰｸ１_(2)"/>
      <sheetName val="RF_Data"/>
      <sheetName val="Actual&amp;RFX_-_Spend&amp;Absorption"/>
      <sheetName val="Actual_Spend_Data"/>
      <sheetName val="INPUT_-_Builds_&amp;_Scrap_Standard"/>
      <sheetName val="Manu_Volume_Adjustment"/>
      <sheetName val="Relook_RF4_Prior_Yr_STATIC"/>
      <sheetName val="Relook_RF1_STATIC"/>
      <sheetName val="Relook_RF2_STATIC"/>
      <sheetName val="Relook_RF4_STATIC"/>
      <sheetName val="CRM_Cops_Analysis"/>
      <sheetName val="RFx_Volume_Adj_Spend"/>
      <sheetName val="Relook_COPS_Actuals_(NS)_(July)"/>
      <sheetName val="Relook_RF3_STATIC_(NS)_(July)"/>
      <sheetName val="Output_-_Cash_Flow"/>
      <sheetName val="May_vs_PY_Summary"/>
      <sheetName val="May_vs_Apr_Summary"/>
      <sheetName val="Studio_sales_summary"/>
      <sheetName val="Studio_EBITDA_summary"/>
      <sheetName val="Studio_membership"/>
      <sheetName val="Studio_Revenue_Ranked"/>
      <sheetName val="Studio_EBITDA_Ranked"/>
      <sheetName val="HQ_Expenses"/>
      <sheetName val="HQ_Output"/>
      <sheetName val="HQ_Employees"/>
      <sheetName val="Capex_Summary"/>
      <sheetName val="2019_New_Studio_Pipeline"/>
      <sheetName val="2020_New_Studio_Pipeline"/>
      <sheetName val="2021_New_Studio_Pipeline"/>
      <sheetName val="Cost_Savings"/>
      <sheetName val="Q1_EBITDA_Adjustments"/>
      <sheetName val="M&amp;A_Comparison"/>
      <sheetName val="Recent_Openings"/>
      <sheetName val="Summary_P&amp;Ls_-_Monthly"/>
      <sheetName val="Summary_P&amp;Ls"/>
      <sheetName val="Summary_P&amp;Ls_-_Q2"/>
      <sheetName val="Exec_Sum"/>
      <sheetName val="Summary_P&amp;Ls_-_YTD"/>
      <sheetName val="Studios_Consolidated"/>
      <sheetName val="HH_Studios"/>
      <sheetName val="VVDC_Studios"/>
      <sheetName val="Noor_Studios"/>
      <sheetName val="Columbia_Studios"/>
      <sheetName val="Augusta_Studio"/>
      <sheetName val="New_Studios"/>
      <sheetName val="West_Cobb"/>
      <sheetName val="Lloyd_District"/>
      <sheetName val="South_Waterfront"/>
      <sheetName val="Mt_Pleasant"/>
      <sheetName val="Hazel_Dell"/>
      <sheetName val="NW_23rd"/>
      <sheetName val="Greenville_DT"/>
      <sheetName val="Goat_Blocks"/>
      <sheetName val="East_Cobb"/>
      <sheetName val="Emory_Pointe"/>
      <sheetName val="Howell_Mill"/>
      <sheetName val="Johns_Creek"/>
      <sheetName val="Sandy_Plains"/>
      <sheetName val="Webb_Gin"/>
      <sheetName val="Peachtree_Corners"/>
      <sheetName val="Hamilton_Mill"/>
      <sheetName val="Sugarloaf_Duluth"/>
      <sheetName val="Sugarhill_Buford"/>
      <sheetName val="NE_Columbia"/>
      <sheetName val="Forest_Acres"/>
      <sheetName val="North_Mt_Pleasant"/>
      <sheetName val="Myrtle_Beach"/>
      <sheetName val="Arbor_Lodge"/>
      <sheetName val="East_Beaverton"/>
      <sheetName val="Co_#732"/>
      <sheetName val="P__F2"/>
      <sheetName val="Sub_Rev2"/>
      <sheetName val="JV_Budget2"/>
      <sheetName val="Cash_Project2"/>
      <sheetName val="EBIT_Project2"/>
      <sheetName val="Sum_P&amp;L2"/>
      <sheetName val="Cash_Sum2"/>
      <sheetName val="CDP_P&amp;L_&amp;_Cash2"/>
      <sheetName val="QA_P&amp;L_&amp;_Cash2"/>
      <sheetName val="P&amp;L_Sum2"/>
      <sheetName val="OH_Sum12"/>
      <sheetName val="SR_Desktop2"/>
      <sheetName val="SR_Campus2"/>
      <sheetName val="HC_-_1210972"/>
      <sheetName val="1A&amp;B_-_Operating_Income2"/>
      <sheetName val="Divisional_Allocations2"/>
      <sheetName val="E_3__Corte_de_Facturación2"/>
      <sheetName val="Argentina_Devalued2"/>
      <sheetName val="Venezuela_Devalued2"/>
      <sheetName val="K_1_Movimiento_Activo_Fijo2"/>
      <sheetName val="Gen_Assumptions2"/>
      <sheetName val="FACILITY_MATURITY2"/>
      <sheetName val="FACILITY_ORIG2"/>
      <sheetName val="FACILITY_ORIG_APAC2"/>
      <sheetName val="FACILITY_ORIG_LB_US2"/>
      <sheetName val="FACILITY_ORIG_FS_US2"/>
      <sheetName val="MARKET_FACILITY2"/>
      <sheetName val="MARKET_FACILITY_MARGINAL2"/>
      <sheetName val="DEAL_ORIG_EMEA2"/>
      <sheetName val="DEAL_ORIG_LB_US2"/>
      <sheetName val="DEAL_ORIG_FS_US2"/>
      <sheetName val="DEAL_ORIG_APAC2"/>
      <sheetName val="GROUP_BY_CLIENT2"/>
      <sheetName val="GROUP_BY_METIER2"/>
      <sheetName val="Capacity_Red__C200_-_50_ms1"/>
      <sheetName val="Operating_Assumptions"/>
      <sheetName val="předběžné_dodávky_"/>
      <sheetName val="_Estimate__"/>
      <sheetName val="Z-_GENERAL_PRICE_SUMMARY"/>
      <sheetName val="WITHOUT_C&amp;I_PROFIT_(3)"/>
      <sheetName val="Equip_"/>
      <sheetName val="Revenue_Statement"/>
      <sheetName val="Transaction_Screening_Aggregat1"/>
      <sheetName val="BP-2010_xlsx2"/>
      <sheetName val="Representação_comercial_x_IRRJ1"/>
      <sheetName val="Capa_1"/>
      <sheetName val="Ajustes_de_EBITDA1"/>
      <sheetName val="Calculadora_ajuste_PJ,PLR_e_DS1"/>
      <sheetName val="Painel_de_controle1"/>
      <sheetName val="Suporte_SPED1"/>
      <sheetName val="Projeções_Receita_Bruta1"/>
      <sheetName val="Faturamento_Clientes_(Interno)1"/>
      <sheetName val="Dados_&gt;&gt;1"/>
      <sheetName val="Balancete_1_Sem_191"/>
      <sheetName val="Bal_Sheet_Link_&amp;_Int_Exp"/>
      <sheetName val="Labels_and_Vlookups"/>
      <sheetName val="Revenue_heading"/>
      <sheetName val="Service_Template"/>
      <sheetName val="Select_Stats_Ratios1"/>
      <sheetName val="Capital_Structure1"/>
      <sheetName val="Printer-Key_Parts"/>
      <sheetName val="China_"/>
      <sheetName val="Production_DL+IL"/>
      <sheetName val="ĄĄ¿ǿοВ￼月台灣群各單位預測訂_S"/>
      <sheetName val="해외MGT_1"/>
      <sheetName val="서구_(2)"/>
      <sheetName val="96월경계_(2)"/>
      <sheetName val="B053_(990701)공정실적PP%계산"/>
      <sheetName val="공정불량율_현황"/>
      <sheetName val="System_NPV"/>
      <sheetName val="00년_계획전망"/>
      <sheetName val="Slf_Cln_Fstd_Gas"/>
      <sheetName val="CTV_02"/>
      <sheetName val="Exchange_rate"/>
      <sheetName val="item_관리양식"/>
      <sheetName val="_MASTER_PLAN_결재완료본_xlsx"/>
      <sheetName val="User_base"/>
      <sheetName val="Consumables_History"/>
      <sheetName val="내역서_(2)"/>
      <sheetName val="별표_"/>
      <sheetName val="4_전기"/>
      <sheetName val="거품감지_및_제거사양"/>
      <sheetName val="Change_Point(Eng)"/>
      <sheetName val="28_8부"/>
      <sheetName val="2012_GL_PROFESSIONAL_FEE"/>
      <sheetName val="PPE_1006"/>
      <sheetName val="51112_·_COS__Others"/>
      <sheetName val="51113_·_COS__Security_Service"/>
      <sheetName val="K4__F&amp;F"/>
      <sheetName val="F2-write_off"/>
      <sheetName val="ocean_voyage1"/>
      <sheetName val="TB-PL_Mar"/>
      <sheetName val="Code_project"/>
      <sheetName val="DK_TRD"/>
      <sheetName val="Mkt_Qoutes"/>
      <sheetName val="change_fdy"/>
      <sheetName val="divn-wise-PL_(UPTO_NOV'01)"/>
      <sheetName val="PAYROLL_MAY09"/>
      <sheetName val="Dividend_Working"/>
      <sheetName val="ntered_are_not_the_same___Pleas"/>
      <sheetName val="The_Buffer"/>
      <sheetName val="DCF_Fader1"/>
      <sheetName val="BCL-EKN_(3)"/>
      <sheetName val="BCL-_Citibank_Rs__900_Mn"/>
      <sheetName val="To_Produce_2_data"/>
      <sheetName val="Cont_"/>
      <sheetName val="Host_Hotels"/>
      <sheetName val="Data_Validation_lists2"/>
      <sheetName val="Quotelog_sheet_Data2"/>
      <sheetName val="CASH_REC"/>
      <sheetName val="GL_Entry"/>
      <sheetName val="Table_(2)"/>
      <sheetName val="Table_(3)"/>
      <sheetName val="Table_(4)"/>
      <sheetName val="Inventory_By_Class"/>
      <sheetName val="Fleet_life"/>
      <sheetName val="asso_old"/>
      <sheetName val="GW_old"/>
      <sheetName val="a_kowi\Application_Data\"/>
      <sheetName val="Covered_Companies"/>
      <sheetName val="YEFC_v_BUD_08"/>
      <sheetName val="Budget_2008"/>
      <sheetName val="Detail_Loan_Move__&amp;_Listing"/>
      <sheetName val="_固定资产清单"/>
      <sheetName val="Und__Inv__Div__Industry_Ex_Lex"/>
      <sheetName val="N-2-Accrued_Cost"/>
      <sheetName val="Major_AR"/>
      <sheetName val="Review_CN"/>
      <sheetName val="Provision_AR"/>
      <sheetName val="Detail_Endo_Manu"/>
      <sheetName val="F-2_1"/>
      <sheetName val="stock_31_12_03_from_K_Ju"/>
      <sheetName val="new_20_2_04_(4)"/>
      <sheetName val="I-1_2"/>
      <sheetName val="I-8__Purchase_RM"/>
      <sheetName val="K-2_3_Automobile"/>
      <sheetName val="K-2_2_com"/>
      <sheetName val="K-2_1_furniture"/>
      <sheetName val="U-2_4A"/>
      <sheetName val="U-2_4B"/>
      <sheetName val="Q-3_"/>
      <sheetName val="Summary_"/>
      <sheetName val="Land_Title"/>
      <sheetName val="U-2A_1"/>
      <sheetName val="SUM_LEAD"/>
      <sheetName val="M-1_"/>
      <sheetName val="CC_(2)"/>
      <sheetName val="CC-1_(2)"/>
      <sheetName val="Rawmat_use"/>
      <sheetName val="S30_(2)"/>
      <sheetName val="SMM_(2)"/>
      <sheetName val="consignB-2_1"/>
      <sheetName val="Salary_(2)"/>
      <sheetName val="Chq_(2)"/>
      <sheetName val="FGc_sale"/>
      <sheetName val="90_New"/>
      <sheetName val="L-1_"/>
      <sheetName val="Import_(2)"/>
      <sheetName val="cpk_2005_Q3"/>
      <sheetName val="Roll_forward"/>
      <sheetName val="RR_-1"/>
      <sheetName val="allocated-oh_(2)"/>
      <sheetName val="C_NRV"/>
      <sheetName val="VJ_to_approve_open_job"/>
      <sheetName val="10_cut_off"/>
      <sheetName val="10_Test_Note"/>
      <sheetName val="10_Test"/>
      <sheetName val="N_apro"/>
      <sheetName val="Test_expense"/>
      <sheetName val="A_confirm"/>
      <sheetName val="Test_sale"/>
      <sheetName val="TM-Test_sale"/>
      <sheetName val="Test_sale-kit"/>
      <sheetName val="TM-Test_sale-kit"/>
      <sheetName val="July_(2)"/>
      <sheetName val="2__(2)"/>
      <sheetName val="U_(2)"/>
      <sheetName val="AM_local_Apr"/>
      <sheetName val="AM_exp_Apr"/>
      <sheetName val="ML_exp_Apr"/>
      <sheetName val="MR_exp_Apr"/>
      <sheetName val="IM_exp_Apr"/>
      <sheetName val="TW_exp_Apr"/>
      <sheetName val="OCJ_exp_Apr"/>
      <sheetName val="SB_exp_Apr"/>
      <sheetName val="AS_exp_Apr"/>
      <sheetName val="RV_"/>
      <sheetName val="Stock_Card"/>
      <sheetName val="Exc_Rate"/>
      <sheetName val="MNG_fee"/>
      <sheetName val="A-conf_"/>
      <sheetName val="N-predict_ZC_1"/>
      <sheetName val="Test_cost_oversea"/>
      <sheetName val="Contrl-purchase-new_(2)"/>
      <sheetName val="payment_present"/>
      <sheetName val="Price_(2)"/>
      <sheetName val="FG291099_(2)"/>
      <sheetName val="Slowstock_(2)"/>
      <sheetName val="SAD_30_06_05"/>
      <sheetName val="SAD_30_09_05"/>
      <sheetName val="U-6_"/>
      <sheetName val="AP_Q3'05"/>
      <sheetName val="Rec_31_12_04"/>
      <sheetName val="f_1_1_3"/>
      <sheetName val="b_5"/>
      <sheetName val="b_4"/>
      <sheetName val="b_6"/>
      <sheetName val="b_7"/>
      <sheetName val="4_kolom_(2)"/>
      <sheetName val="PPh_Badan"/>
      <sheetName val="Bukti_Potong_23_2"/>
      <sheetName val="3__Neraca_dan_RL"/>
      <sheetName val="PI_Visit_Log"/>
      <sheetName val="Patient_Tracking"/>
      <sheetName val="Debt_Schedule"/>
      <sheetName val="Loan_Info"/>
      <sheetName val="营运资金_(开封)"/>
      <sheetName val="集团内调拨明细_(2)"/>
      <sheetName val="[book1_xls][book1_xls]Database"/>
      <sheetName val="[book1_xls][book1_xls][book1_xl"/>
      <sheetName val="Bridges_(Abst)"/>
      <sheetName val="Slab_Culvert"/>
      <sheetName val="5_-_CITICORP"/>
      <sheetName val="Av_G_Level"/>
      <sheetName val="1-OBJ98_"/>
      <sheetName val="VISION_2000"/>
      <sheetName val="Operating_Expenses_HRY"/>
      <sheetName val="Sales1_HRY"/>
      <sheetName val="Operating_Expenses"/>
      <sheetName val="prashant_gajbhiye@ai"/>
      <sheetName val="nt_ColorChartsWorkbook_VBA_PROJ"/>
      <sheetName val="Sub_Base_Regionwise_Sorting"/>
      <sheetName val="豈m豰m貘e賀p賨s"/>
      <sheetName val="ヰ`j푨j함j헰j훰j흸jjjjjjjjj"/>
      <sheetName val="ヰ`k佈k倠k储k冨k到k匰k厸k唈k嘈k嚐k垐k堘k夘k妠"/>
      <sheetName val="p禠k稨k窰k笸k節k籈k糐k絘k締k繨k済k源k漘k澠k瀨"/>
      <sheetName val="ヰ`k餸k騸k髀k鯀k鱈k鵈k鷐k鿘kꁠkꅠkꇨkꌸkꒈkꗘ"/>
      <sheetName val="ヰ`lᐘlᓰlᕸlᙸlᜀl᠀lᢈl᧘l᫘l᭠lᱠl᳨lᷨlṰ"/>
      <sheetName val="m㹰l㻸l㾀l䀈l䂐l䄘l䆠l䈨l䊰l䌸l㋘l㍠l㏨l㑰l㓸"/>
      <sheetName val="ヰ`l앸l외l윀l저l좈l즈l쨐l쯰l챸l쵸l츀l콐l킠l퇰"/>
      <sheetName val="ヰ`m䀰m䄈m䆐m䊐m䌘m䐘m䒠m䗰m䛰m䝸m䡸m䤀m䨀m䪈"/>
      <sheetName val="o檈m欐m殘m氠m沨m洰m涸m湀m滈m潐m廰m彸m怀m悈m愐"/>
      <sheetName val="harinath_m@airtel_in"/>
      <sheetName val="AP_Accrual"/>
      <sheetName val="Wavelength_selection"/>
      <sheetName val="Anil_IT_2013-14"/>
      <sheetName val="Power_&amp;_Fuel_(S)3"/>
      <sheetName val="S_4_3_SAP_Dump"/>
      <sheetName val="Financial_Statements"/>
      <sheetName val="Trial[1111_xls]********"/>
      <sheetName val="Sales_Budget-2012-131"/>
      <sheetName val="Sand_Control1"/>
      <sheetName val="TaxCal_(2)1"/>
      <sheetName val="TAX10-by_SYC_(12_M)_(2)1"/>
      <sheetName val="2003･03平均_(2)1"/>
      <sheetName val="Excess_Calc"/>
      <sheetName val="PD_from_01_04_to_08_08"/>
      <sheetName val="PURCHASED_ADDITIONS1"/>
      <sheetName val="FACT_B1"/>
      <sheetName val="B_1_03_121"/>
      <sheetName val="HHML_(4)1"/>
      <sheetName val="Nov_04"/>
      <sheetName val="Main_Equ__List"/>
      <sheetName val="S_12"/>
      <sheetName val="Total_Haryana_POs_AMC_Sheet_3%"/>
      <sheetName val="delhi_03-04AMC_@_3%"/>
      <sheetName val="TB_Emgf"/>
      <sheetName val="Operational_Costs_2008"/>
      <sheetName val="Staff_Acco_"/>
      <sheetName val="DLC_lookups"/>
      <sheetName val="Cut_&amp;_Sew"/>
      <sheetName val="PRECAST_lightconc-II"/>
      <sheetName val="BOB_DETAILS"/>
      <sheetName val="Card_nos_"/>
      <sheetName val="Advance_to_suppliers_"/>
      <sheetName val="S_D_Office"/>
      <sheetName val="Sec_Deposit_others"/>
      <sheetName val="Cash-Flow_Statement3"/>
      <sheetName val="CFS-vol_base_eng3"/>
      <sheetName val="Cash-Flow_Base3"/>
      <sheetName val="AR-Danone_(PS)3"/>
      <sheetName val="Appendix_-_Joao_Carlos_ar3"/>
      <sheetName val="Other_Assumptions_&amp;_Parameters3"/>
      <sheetName val="CFS-consolidated_Danone3"/>
      <sheetName val="Market_Context3"/>
      <sheetName val="AR-Danone_(Act)3"/>
      <sheetName val="Sales-Mktg_Assumptions3"/>
      <sheetName val="CFS-consolidated_Minalba3"/>
      <sheetName val="AR-Indaia_(Aro)3"/>
      <sheetName val="ETERNITE_(_HOD_SP)3"/>
      <sheetName val="AR-Consol_Ald_+_Danone_SP_tot3"/>
      <sheetName val="AR_syst_Danone_Office3"/>
      <sheetName val="fiche_calcul_Syst_Danone_Home3"/>
      <sheetName val="Dt_Base2"/>
      <sheetName val="MtM_Forecasts_Budget2"/>
      <sheetName val="PECO_IR2"/>
      <sheetName val="ASIA_IR2"/>
      <sheetName val="_x005f_x0000_Database___2___Exceeded2"/>
      <sheetName val="1-11%20MOI_xls_x005f_x0000__x005f_x0000__2"/>
      <sheetName val="Database___2___Exceeded_number2"/>
      <sheetName val="BSNL_services2"/>
      <sheetName val="For_reference_June2"/>
      <sheetName val="A-Eingang_Laender_(ändert)2"/>
      <sheetName val="Cash-Flow_(offen)2"/>
      <sheetName val="U-Erloese_Laender(ändert)2"/>
      <sheetName val="prod_inventory2"/>
      <sheetName val="Adjustment_Entries-Final2"/>
      <sheetName val="Movem__in_fixed_assets_-_Depr_2"/>
      <sheetName val="wdr_bldg2"/>
      <sheetName val="India_$Mn1"/>
      <sheetName val="Summary_-__International_1"/>
      <sheetName val="14_old1"/>
      <sheetName val="Fixed_asset_register1"/>
      <sheetName val="PAGE_7"/>
      <sheetName val="CA_Lab_Equp"/>
      <sheetName val="Cap__Exp_"/>
      <sheetName val="Production_Qty_Bud"/>
      <sheetName val="B__I_"/>
      <sheetName val="B__P_"/>
      <sheetName val="A-14_1"/>
      <sheetName val="New_P&amp;L"/>
      <sheetName val="Movement_Swap_Dec_08_to_Feb_091"/>
      <sheetName val="JUn_09"/>
      <sheetName val="Financial_Progress_Mar_2011"/>
      <sheetName val="GL-_liability"/>
      <sheetName val="স"/>
      <sheetName val="SCEL_Funding"/>
      <sheetName val="I_Services_Definition"/>
      <sheetName val="Pivot_-_Weekly_MIS"/>
      <sheetName val="M-2_Adjusted"/>
      <sheetName val="Data_Selection"/>
      <sheetName val="upload_NRV"/>
      <sheetName val="upload_NOA_(2)"/>
      <sheetName val="upload_NTV)"/>
      <sheetName val="upload_n4U"/>
      <sheetName val="upload_ncn"/>
      <sheetName val="IndMontreal_Protocol"/>
      <sheetName val="Ann_-1"/>
      <sheetName val="JUN_06_PAY_REGISTER"/>
      <sheetName val="Cap_IQ_General"/>
      <sheetName val="Current_Inputs1"/>
      <sheetName val="PHS_CapEx1"/>
      <sheetName val="Operating_Expenditure1"/>
      <sheetName val="Funds_and_Valuation1"/>
      <sheetName val="Capital_Expenditure1"/>
      <sheetName val="Annual_Numbers1"/>
      <sheetName val="Chart_data1"/>
      <sheetName val="[book1_xls][book1_xls]Database:"/>
      <sheetName val="Annexure_1_"/>
      <sheetName val="Annexure_2"/>
      <sheetName val="Annexure_3"/>
      <sheetName val="Annexure_4"/>
      <sheetName val="Annexure_4A"/>
      <sheetName val="Annexure_5"/>
      <sheetName val="Annexure_5A"/>
      <sheetName val="Annexure_5B"/>
      <sheetName val="Annexure_6"/>
      <sheetName val="Annexure_7"/>
      <sheetName val="Annexure_8"/>
      <sheetName val="Annexure_9"/>
      <sheetName val="Annexure_10"/>
      <sheetName val="Annexure__11"/>
      <sheetName val="Annexure_3B"/>
      <sheetName val="Annexure_"/>
      <sheetName val="[book1_xls]Database:_[2]__Exce"/>
      <sheetName val="[book1_xls]Database:_[2]__Excee"/>
      <sheetName val="Co_59"/>
      <sheetName val="Cash_Flow_Working"/>
      <sheetName val="LINK_GAP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ASIC_RATES"/>
      <sheetName val="[book1_xls][book1_xls]"/>
      <sheetName val="Proj__Financials"/>
      <sheetName val="TB_1999-2000"/>
      <sheetName val="Reading_schedule"/>
      <sheetName val="revenue_deferred_(2)"/>
      <sheetName val="PRJE1_081505"/>
      <sheetName val="LEA_09_XLS"/>
      <sheetName val="Jnl_504665_-2201"/>
      <sheetName val="Jnl_504660_-2201"/>
      <sheetName val="NOVEMBER_SWAMY_ORG-I"/>
      <sheetName val="AOP_(3)"/>
      <sheetName val="Summary_Ending"/>
      <sheetName val="Historical_Metrics_Data"/>
      <sheetName val="Annex-E_"/>
      <sheetName val="BASIC_PRICE_TIMES_MUSIC_"/>
      <sheetName val="with_plm_(2)"/>
      <sheetName val="PF_ESI_Logic"/>
      <sheetName val="Workings_for_notes"/>
      <sheetName val="Input_selection"/>
      <sheetName val="Production_forecast_Short_Term"/>
      <sheetName val="Data_Validation"/>
      <sheetName val="TOMA_&amp;_ITP"/>
      <sheetName val="FBT__Cal__F_(2)"/>
      <sheetName val="Conso_Detailed_Input"/>
      <sheetName val="CAS_data_request"/>
      <sheetName val="Corp_Use"/>
      <sheetName val="Input_Interface"/>
      <sheetName val="Level_II"/>
      <sheetName val="Accts_to_rec"/>
      <sheetName val="Report_1"/>
      <sheetName val="Interventional_Reconciliation"/>
      <sheetName val="FMT_13-VOLUME_BY_MARKET"/>
      <sheetName val="FMT_14_-VOLUME_BY_BRANDS"/>
      <sheetName val="FITZ_MORT_94"/>
      <sheetName val="AY_09-10"/>
      <sheetName val="(bis_0)PLANT_(31_Oct_2006)final"/>
      <sheetName val="FA_consol"/>
      <sheetName val="Own_Variable"/>
      <sheetName val="[book1_xls]Database:_[2]__Ex_2"/>
      <sheetName val="[book1_xls]Database:_[2]__Exc_2"/>
      <sheetName val="[book1_xls]Database:_[2]__Exc_1"/>
      <sheetName val="[book1_xls]Database:_[2]__Exc_3"/>
      <sheetName val="[book1_xls]"/>
      <sheetName val="Bal_Sheet"/>
      <sheetName val="Group_Summary1_(2)"/>
      <sheetName val="_1_08_xls)FinalTrialBal"/>
      <sheetName val="_1_08_xls)Revised_Schedule"/>
      <sheetName val="_1_08_xls)Revised_Balance_Sheet"/>
      <sheetName val="Group_Summary1"/>
      <sheetName val="TB31_3_08"/>
      <sheetName val="PL_suppl_info"/>
      <sheetName val="4_-_PPE"/>
      <sheetName val="?Database:_[2]__Exceeded_number"/>
      <sheetName val="1-11%20MOI_xls????_x000a_???ň??"/>
      <sheetName val="1-11%20MOI_xls????_x000a_??ň??Ӥ"/>
      <sheetName val="[book1_xls][book1_xls]?Database"/>
      <sheetName val="[book1_xls]?Database:_[2]__Exce"/>
      <sheetName val="_x005f_x0000_Database:_[2]__Exceeded_"/>
      <sheetName val="Existing_Book_Data_(2)"/>
      <sheetName val="4W_Vehicle_Detail_FINAL"/>
      <sheetName val="4W_Veh_Detail_FINAL_NEW_MODEL"/>
      <sheetName val="budget_time1"/>
      <sheetName val="Sale_05021"/>
      <sheetName val="Pln_Pdt1"/>
      <sheetName val="Bajaj_OS"/>
      <sheetName val="PP_Letter_389N"/>
      <sheetName val="CIVIC_1_6L(7ｶ国MA輸出)ｺｽﾄ"/>
      <sheetName val="MK(W_L,D)ｺｽﾄ"/>
      <sheetName val="CIVIC_1_7L(7ｶ国MA輸出)GKN同一"/>
      <sheetName val="MOULD_AMORT"/>
      <sheetName val="ANX_C"/>
      <sheetName val="ＭＡＰ－１４売上_"/>
      <sheetName val="ＭＡＰ－その他売上_"/>
      <sheetName val="[Book1_xls][Book1_xls]ttings\pu"/>
      <sheetName val="[Book1_xls]ttings\purnima\Appli"/>
      <sheetName val="dec_backup"/>
      <sheetName val="Y_PART_PARETO_DEC"/>
      <sheetName val="ser_Names"/>
      <sheetName val="Āн"/>
      <sheetName val="Āн??질"/>
      <sheetName val="ser_Names????????????????"/>
      <sheetName val="Đ_x000a_ހ_P_"/>
      <sheetName val="Đ_ހ_P_"/>
      <sheetName val="Provision_for_taxation_to_updat"/>
      <sheetName val="Rollforward_(2)"/>
      <sheetName val="Subs_disburse"/>
      <sheetName val="_Variable_component"/>
      <sheetName val="LA-_lookups"/>
      <sheetName val="223_582"/>
      <sheetName val="Amortization_Table"/>
      <sheetName val="Trial_Balance_(Tally)"/>
      <sheetName val="Trial_Balance_(Link)"/>
      <sheetName val="FORMAT_-12900100"/>
      <sheetName val="WW46_COL_Long_Term"/>
      <sheetName val="FORMAT_-_COL_Long_Term"/>
      <sheetName val="WW46_COL_Short_Term"/>
      <sheetName val="FORMAT_-__COL_Short_Term"/>
      <sheetName val="WW46_COL_FOBO"/>
      <sheetName val="FORMAT_-__COL_FOBO"/>
      <sheetName val="FORMAT_-_12500300"/>
      <sheetName val="WW47_COL_Provision"/>
      <sheetName val="FORMAT_-__COL_Provision"/>
      <sheetName val="Ploss-april_to_july-02"/>
      <sheetName val="CHIPS_WORKING"/>
      <sheetName val="NGPISW03_(2)"/>
      <sheetName val="Budget_Sum"/>
      <sheetName val="Current_Provision_FYR"/>
      <sheetName val="US_IBT"/>
      <sheetName val="colorado_and_Louisianna"/>
      <sheetName val="Stock_Opt_Deduct_APIC_Adj_(_(3)"/>
      <sheetName val="Estd_Franchise_Tax_Pays_(2)"/>
      <sheetName val="E450_IRE"/>
      <sheetName val="Comps_Backup"/>
      <sheetName val="DM_L_OH_Oct02"/>
      <sheetName val="Sch_23"/>
      <sheetName val="budget_2020"/>
      <sheetName val="curatti_l_"/>
      <sheetName val="segret_RAL_21_000"/>
      <sheetName val="external_contributors_M1"/>
      <sheetName val="Inc_Stat_Jan_Oct_2019"/>
      <sheetName val="external_contributors_MS"/>
      <sheetName val="Daily_Production_Report"/>
      <sheetName val="Football_Field"/>
      <sheetName val="Empl_Agcy_Fees"/>
      <sheetName val="Temp_Agcy_Fees"/>
      <sheetName val="2002_Plan"/>
      <sheetName val="IAM_(A-2)_UYTD"/>
      <sheetName val="IAM_(B-2)_YTD"/>
      <sheetName val="Pg_11-Seed_Cap_Overview"/>
      <sheetName val="Carry_Transactions"/>
      <sheetName val="Country_List"/>
      <sheetName val="Consol_Sheet"/>
      <sheetName val="#239(I&amp;C)_Mapping"/>
      <sheetName val="Y2018_RE_ADJ"/>
      <sheetName val="#742_(SIS)_Mapping"/>
      <sheetName val="99년10월_제조품매출누계1"/>
      <sheetName val="99_11월_제조품List1"/>
      <sheetName val="209010_data_(2)1"/>
      <sheetName val="Equip_-_Upper1"/>
      <sheetName val="DETAIL_PROV_DBT_CLT1"/>
      <sheetName val="IM_SIS1"/>
      <sheetName val="Journal_SPS-02061"/>
      <sheetName val="Payroll_Analysis1"/>
      <sheetName val="IN_tranit_Analysis1"/>
      <sheetName val="2069_-_OFS_GAIN&amp;LOSS_ALLOCATIO1"/>
      <sheetName val="2054_-_OFS_GAIN&amp;LOSS_ALLOCATIO1"/>
      <sheetName val="1987_-_OFS_GAIN&amp;LOSS_ALLOCATIO1"/>
      <sheetName val="last_allocation_JV1"/>
      <sheetName val="JVs_-_1264101"/>
      <sheetName val="latest_JV_upload1"/>
      <sheetName val="ok_JVs_-_latest1"/>
      <sheetName val="ok_MSK_ALLOCATION_JV1"/>
      <sheetName val="ok_JVs_-_28120191"/>
      <sheetName val="ok_JV_-_SRD_643994011"/>
      <sheetName val="ok_WG_COST_RJV1"/>
      <sheetName val="ok_JVs_-_2812019_&amp;_other1"/>
      <sheetName val="ok_JV_-_SRD_Ukhta1"/>
      <sheetName val="calculo_de_gas_Total"/>
      <sheetName val="IC_COST"/>
      <sheetName val="owssvr_(2)"/>
      <sheetName val="Report_Long(Esso)"/>
      <sheetName val="PL_Summary"/>
      <sheetName val="Q-Land_Crew2_(3-Apr_to_Boff)"/>
      <sheetName val="Q-Land_Crew2"/>
      <sheetName val="Crew_1_RT_Structure"/>
      <sheetName val="TIKtcp_xls"/>
      <sheetName val="CIII_&amp;_OKC_AR1"/>
      <sheetName val="Most_Likely1"/>
      <sheetName val="Model_Workings"/>
      <sheetName val="ER_per_Market_-_Key_Accounts"/>
      <sheetName val="P&amp;L_-_CO_&amp;_SI_Ind_"/>
      <sheetName val="Staff_FY03"/>
      <sheetName val="ER_per_SO_-_3_Year_Plan"/>
      <sheetName val="TALE_(2)"/>
      <sheetName val="FField_(Eq)"/>
      <sheetName val="pl_atual"/>
      <sheetName val="EPC__PAYMENTS"/>
      <sheetName val="As_per_PCA"/>
      <sheetName val="Constr,_Op_&amp;_Fin_Assmp"/>
      <sheetName val="ALPHA_AIM"/>
      <sheetName val="dd_mmmm_yyyy赶[$-0409]hh:mm: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공사비_내역_(가)1"/>
      <sheetName val="Z41,Z42_이외total"/>
      <sheetName val="BLKP221REG_P_D_S_1"/>
      <sheetName val="David_Report"/>
      <sheetName val="Look_Up_Table"/>
      <sheetName val="FY03_Base_Plan"/>
      <sheetName val="QP_COLRt_BR"/>
      <sheetName val="DCF_EP_Summary"/>
      <sheetName val="Sales_by_Vertical_May_2011_YTD"/>
      <sheetName val="Overview_-_Sales"/>
      <sheetName val="Jul_02"/>
      <sheetName val="UNIT_4"/>
      <sheetName val="Economic_evaluation_-_FY98_base"/>
      <sheetName val="05_08"/>
      <sheetName val="01_RM_and_PM"/>
      <sheetName val="2002_资产"/>
      <sheetName val="2002_利润及分配"/>
      <sheetName val="02_调整"/>
      <sheetName val="2003_资产"/>
      <sheetName val="2003_利润及分配"/>
      <sheetName val="2004_资产"/>
      <sheetName val="2004_利润及分配"/>
      <sheetName val="04_调整"/>
      <sheetName val="2005_资产"/>
      <sheetName val="2005_利润及分配"/>
      <sheetName val="05_调整"/>
      <sheetName val="2006_资产"/>
      <sheetName val="2006_利润及分配"/>
      <sheetName val="06_调整"/>
      <sheetName val="Current_Mth_Var__to_Fcst"/>
      <sheetName val="AUSTRIA_USD"/>
      <sheetName val="Interco_&amp;_PVS_Loc_Cur"/>
      <sheetName val="Budgeted_OP_by_Customer_1997"/>
      <sheetName val="Timed_P&amp;L_1998_-_Legal_Entity"/>
      <sheetName val="M-Operations_w_o_Quality"/>
      <sheetName val="Curr_Fcst"/>
      <sheetName val="BS-8_Sales_Summary"/>
      <sheetName val="SMT_Variables"/>
      <sheetName val="ICT_Variables"/>
      <sheetName val="Production_minutes"/>
      <sheetName val="Based_Calculation"/>
      <sheetName val="_Out_of_Used_Dip-Coat_Config"/>
      <sheetName val="Prod_Min_-_2004"/>
      <sheetName val="Bdgt_M-Production__Direct_EUR"/>
      <sheetName val="Allocation_&amp;_Settlement"/>
      <sheetName val="TB_sub_link-2019_&amp;_2020"/>
      <sheetName val="Cash_flow_"/>
      <sheetName val="Note_1-2_"/>
      <sheetName val="Note_3_and_4"/>
      <sheetName val="Note_5-8"/>
      <sheetName val="Note_9-_14"/>
      <sheetName val="Notes_15-19"/>
      <sheetName val="Notes_20_-26"/>
      <sheetName val="Computation_"/>
      <sheetName val="Mar_19_TB"/>
      <sheetName val="QRE_Charts"/>
      <sheetName val="Output_Sheet"/>
      <sheetName val="2A3_Aeronautics_Company_"/>
      <sheetName val="2_By_Segment_Unrounded"/>
      <sheetName val="2A_By_Segment_Performance"/>
      <sheetName val="Check_Total_1"/>
      <sheetName val="Check_Total_2"/>
      <sheetName val="2A5_Corporate_&amp;_Other"/>
      <sheetName val="2A2_Space_Systems"/>
      <sheetName val="1_Summary_Unrounded"/>
      <sheetName val="1_Summary__Rounded"/>
      <sheetName val="2A1_Systems_Integration"/>
      <sheetName val="2A4_Technology_Services"/>
      <sheetName val="Corp_Consolidated"/>
      <sheetName val="_Assets"/>
      <sheetName val="OCF_Change"/>
      <sheetName val="Pj_Duo"/>
      <sheetName val="HK_Gat"/>
      <sheetName val="HK_Trop"/>
      <sheetName val="TW_Trop"/>
      <sheetName val="Gatorade_Assumption"/>
      <sheetName val="Other_AP"/>
      <sheetName val="GOV_Format_BS_Summary"/>
      <sheetName val="Flux_Analysis_setup"/>
      <sheetName val="GOV_FORMAT_IS_Summary"/>
      <sheetName val="IS_Download"/>
      <sheetName val="IS_Detail"/>
      <sheetName val="BS_Download"/>
      <sheetName val="BD_Detail"/>
      <sheetName val="all_EED_O&amp;M_BO_data"/>
      <sheetName val="summary_of_all_CIP_accounts"/>
      <sheetName val="Property_tax_schedule"/>
      <sheetName val="prepaid_other"/>
      <sheetName val="Property_Tax"/>
      <sheetName val="Property_Taxes"/>
      <sheetName val="Intangible_assets"/>
      <sheetName val="Security_funds"/>
      <sheetName val="Corp_Off__El_&amp;_Mac_(2)"/>
      <sheetName val="Corp_Off__El_&amp;_Mac"/>
      <sheetName val="Corp_Off__El_&amp;_Mac_(3)"/>
      <sheetName val="Std_data"/>
      <sheetName val="BS_&amp;_P&amp;LPETII"/>
      <sheetName val="BS_&amp;_P&amp;L_PETI"/>
      <sheetName val="PET_FIBRES_LTD_"/>
      <sheetName val="Exh_-20"/>
      <sheetName val="[Book1_xls]dd_mmmm_yyyy_______2"/>
      <sheetName val="[Book1_xls][Book1_xls]_Book1__2"/>
      <sheetName val="Simulator_Detail"/>
      <sheetName val="Net_TB"/>
      <sheetName val="Jul_96_Worksheet"/>
      <sheetName val="MGT_REP"/>
      <sheetName val="Acquirer_Input"/>
      <sheetName val="DLBUR-COST_(2)"/>
      <sheetName val="act_r90r0182_(2)2"/>
      <sheetName val="Cost_Sheet_PTD_BS2"/>
      <sheetName val="Cost_Sheet_FS2"/>
      <sheetName val="CAD_TRG2"/>
      <sheetName val="live_format2"/>
      <sheetName val="Cust_Sat_Master2"/>
      <sheetName val="opening_programme2"/>
      <sheetName val="CC_Summary2"/>
      <sheetName val="calc_rent2"/>
      <sheetName val="Direct_D_code"/>
      <sheetName val="D_Summary"/>
      <sheetName val="Direct_D_code_(2)"/>
      <sheetName val="011_Manaccs_-_GHW_xls"/>
      <sheetName val="2001_Total"/>
      <sheetName val="_dll_x005f_x0000__x005f_x0005__x005f_x0008_Ā_x000"/>
      <sheetName val="e_&amp;Support_x005f_x0000__x005f_x0005__x005f_x0019_"/>
      <sheetName val="TM_DLB"/>
      <sheetName val="Invoices_for_February_2003"/>
      <sheetName val="KTF_13-14"/>
      <sheetName val="Sheet6_(3)"/>
      <sheetName val="MD_I"/>
      <sheetName val="9-14_AGT"/>
      <sheetName val="16-21_AGT"/>
      <sheetName val="23-31_AGT"/>
      <sheetName val="1-11_SEP"/>
      <sheetName val="25_SKU"/>
      <sheetName val="25_Pareto_SKU_In_Value"/>
      <sheetName val="Issues_Sheet"/>
      <sheetName val="Exclusion_List"/>
      <sheetName val="UNIV-EBS_DATA"/>
      <sheetName val="CTO_ACUMULADO1"/>
      <sheetName val="CP_LH"/>
      <sheetName val="Datasheet_from_R__Hinds"/>
      <sheetName val="Bex_Query_P&amp;L"/>
      <sheetName val="Bex_Query_Branded"/>
      <sheetName val="Bex_Query_Unbranded"/>
      <sheetName val="基本量販店動向_(2)1"/>
      <sheetName val="基本量販店動向_tomato1"/>
      <sheetName val="基本量販店動向_(3)1"/>
      <sheetName val="_725415"/>
      <sheetName val="l37쳸d⨀䂤 _⋌,92"/>
      <sheetName val="_7254__152"/>
      <sheetName val="oue_My_Documents1"/>
      <sheetName val="原紙_(3)1"/>
      <sheetName val="原紙_(4)1"/>
      <sheetName val="８月_（２）1"/>
      <sheetName val="東北_(２)1"/>
      <sheetName val="ワイン_表_(2)1"/>
      <sheetName val="ﾌﾙｰﾂﾜｲﾝ_(2)1"/>
      <sheetName val="輸入_(2)1"/>
      <sheetName val="コンタクト_(2)1"/>
      <sheetName val="シルバーおむつ_(2)1"/>
      <sheetName val="５月VP__(3)1"/>
      <sheetName val="花粉吊り下げ２_(3)1"/>
      <sheetName val="ｺﾝﾀｸﾄ3月度_(2)1"/>
      <sheetName val="表紙_(2)1"/>
      <sheetName val="特保ケース売り_(2)1"/>
      <sheetName val="カルピス健康フェア_(2)1"/>
      <sheetName val="バディエット企画書_(2)1"/>
      <sheetName val="スリムリング_(2)1"/>
      <sheetName val="ダイエット_(2)1"/>
      <sheetName val="B-UPドロップ発注表__(2)1"/>
      <sheetName val="TVマスク台紙_(2)1"/>
      <sheetName val="救急衛生_(2)1"/>
      <sheetName val="コンタクトケア_(2)1"/>
      <sheetName val="02_02月POP1"/>
      <sheetName val="２本_(3)1"/>
      <sheetName val="収納３－１_1"/>
      <sheetName val="商品登録票原紙_ﾌﾟﾘﾝﾄ1"/>
      <sheetName val="03_10_11月1"/>
      <sheetName val="山梨_(2)1"/>
      <sheetName val="収納３−１_1"/>
      <sheetName val="05障子紙・清掃全件_(5)1"/>
      <sheetName val="年末年始_1"/>
      <sheetName val="PP大分_(2)1"/>
      <sheetName val="PP大分_(3)1"/>
      <sheetName val="イワタニ_(15)1"/>
      <sheetName val="リスト_(2)1"/>
      <sheetName val="リスト_(3)1"/>
      <sheetName val="リスト_(4)1"/>
      <sheetName val="全件確定_(2)1"/>
      <sheetName val="５月２日_1"/>
      <sheetName val="５月２日__1"/>
      <sheetName val="2_(2)1"/>
      <sheetName val="新規登録原紙_(5)1"/>
      <sheetName val="0409重点_(2)1"/>
      <sheetName val="ごとう_(2)1"/>
      <sheetName val="ｋｌｋ元_(2)1"/>
      <sheetName val="&amp;B)___1"/>
      <sheetName val="東北②_(2)1"/>
      <sheetName val="単品作業表紙_(271)1"/>
      <sheetName val="28-29_(2)1"/>
      <sheetName val="3_(3)1"/>
      <sheetName val="ﾎｰｸｽｾｰﾙ商品ﾘｽﾄ_(4)1"/>
      <sheetName val="&amp;B)___?ﾌｧｲﾙの種類(&amp;T)?自動的に更新する(&amp;C1"/>
      <sheetName val="美ら海_(2)1"/>
      <sheetName val="⑤原材料調査書_(2)1"/>
      <sheetName val="⑥原材料リスト_(3)1"/>
      <sheetName val="&amp;B)____ﾌｧｲﾙの種類(&amp;T)_自動的に更新する(&amp;C1"/>
      <sheetName val="見積り2_(3)1"/>
      <sheetName val="XL4Test5_(2)1"/>
      <sheetName val="XL4Test5_(3)1"/>
      <sheetName val="XL4Test5_(4)1"/>
      <sheetName val="XL4Test5_(5)1"/>
      <sheetName val="全支店_計1"/>
      <sheetName val="介護保険_松本工場1"/>
      <sheetName val="新生఻"/>
      <sheetName val="暖房・冬物関連_(2)1"/>
      <sheetName val="Sheet7_(2)1"/>
      <sheetName val="oue\My_Documents1"/>
      <sheetName val="●改廃FVﾁｪｯｸ3（20140329通報～）_xls1"/>
      <sheetName val="０２年７月分析シート_xls"/>
      <sheetName val="発注実績照会_(3)"/>
      <sheetName val="_ʝ②_(2)"/>
      <sheetName val="She}_"/>
      <sheetName val="東北②_(2_"/>
      <sheetName val="_Ž"/>
      <sheetName val="__"/>
      <sheetName val="?"/>
      <sheetName val="????&gt;?????????"/>
      <sheetName val="05障子紙・清掃全件_(ȵ?"/>
      <sheetName val="?&gt;’?"/>
      <sheetName val="She}_?kÞÌ"/>
      <sheetName val="?_"/>
      <sheetName val="???__?&gt;_?????????"/>
      <sheetName val="__?&gt;’_?"/>
      <sheetName val="_"/>
      <sheetName val="____&gt;_________"/>
      <sheetName val="05障子紙・清掃全件_(ȵ_"/>
      <sheetName val="_&gt;’_"/>
      <sheetName val="１品_(2)"/>
      <sheetName val="She}__kÞÌ"/>
      <sheetName val="__"/>
      <sheetName val="Sheet1??¤??????ļ䷨փ???????䭸փ?"/>
      <sheetName val="Sheet1__¤______ļ䷨փ_______䭸փ_"/>
      <sheetName val="______&gt;__________"/>
      <sheetName val="___&gt;’__"/>
      <sheetName val="[Book1_xls]oue\My_DocumentsALL"/>
      <sheetName val="[Book1_xls]oue\My_Documents"/>
      <sheetName val="[Book1_xls]oue\My_DocumentsALLU"/>
      <sheetName val="[Book1_xls]oue\My_Documents1"/>
      <sheetName val="[Book1_xls][Book1_xls]oue\My_Do"/>
      <sheetName val="[Book1_xls][Book1_xls]oue\My_D1"/>
      <sheetName val="ext_Box_81Text_Box_85倠㪡垘ө"/>
      <sheetName val="下書2_(2)"/>
      <sheetName val="__&gt;_"/>
      <sheetName val="__&gt;’_"/>
      <sheetName val="fficeGlobalInfoPathRibbonUIA"/>
      <sheetName val="検索結果_(2)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Exh_B-5"/>
      <sheetName val="Exh_A-2"/>
      <sheetName val="Exh_B-2"/>
      <sheetName val="Exh_B-6"/>
      <sheetName val="Exh_B-8"/>
      <sheetName val="Exh_A-8"/>
      <sheetName val="Exh_B-1"/>
      <sheetName val="Exh_A-4"/>
      <sheetName val="Exh_B-4"/>
      <sheetName val="Exh_B-3"/>
      <sheetName val="Exh_B-7"/>
      <sheetName val="Exh_A-7"/>
      <sheetName val="Exh_A-5"/>
      <sheetName val="Exh_A-6"/>
      <sheetName val="Exh_A-3"/>
      <sheetName val="Exh_A-1"/>
      <sheetName val="Steel_Comp_"/>
      <sheetName val="재고_"/>
      <sheetName val="Manufacturing_cost(total)"/>
      <sheetName val="EX판매요약__"/>
      <sheetName val="01_PL_(본사)_"/>
      <sheetName val="NC_(판매구분)"/>
      <sheetName val="Con_EBITDA"/>
      <sheetName val="FIT_(2)"/>
      <sheetName val="_RT"/>
      <sheetName val="작업일보_(4)"/>
      <sheetName val="첨부__기준표"/>
      <sheetName val="환율_및_참고"/>
      <sheetName val="CC_Down_load_0716"/>
      <sheetName val="Steam_Table"/>
      <sheetName val="제조원가_원단위_분석"/>
      <sheetName val="전사__2_1"/>
      <sheetName val="BA__2_1"/>
      <sheetName val="CP__2_1"/>
      <sheetName val="for_회수"/>
      <sheetName val="Rent_Sheet"/>
      <sheetName val="1995년_섹터별_매출1"/>
      <sheetName val="US_Codes"/>
      <sheetName val="??矏????????Ộ믩????_x000a_Ā_䑄䵅䅌獮䍩楬湥t??2"/>
      <sheetName val="矏Ộ믩_x000a_Ā_䑄䵅䅌獮䍩楬湥t2"/>
      <sheetName val="__矏________Ộ믩_____x000a_Ā_䑄䵅䅌獮䍩楬湥t__2"/>
      <sheetName val="B2_原辅料消耗"/>
      <sheetName val="Dropdown_Lists"/>
      <sheetName val="B-2_CPI_30_06_2006"/>
      <sheetName val="Data_Entry"/>
      <sheetName val="List_Data"/>
      <sheetName val="Tech_Supp"/>
      <sheetName val="VR_Inst"/>
      <sheetName val="Gil_Inst"/>
      <sheetName val="JUN_KPI-C_(Bris)"/>
      <sheetName val="Tibitoc_Bluesheet"/>
      <sheetName val="Bristol_Data"/>
      <sheetName val="LCR_Lookup"/>
      <sheetName val="PP_Close_Statement"/>
      <sheetName val="FX_Overview"/>
      <sheetName val="Q1_TG_Jan25"/>
      <sheetName val="Key_Measures_by_Product3"/>
      <sheetName val="US_PMR_STD_VIEW3"/>
      <sheetName val="HW_Rev_by_Product3"/>
      <sheetName val="April_Util3"/>
      <sheetName val="Qtr_Bridge_for_Preliminary3"/>
      <sheetName val="J_V1"/>
      <sheetName val="Sheet_1"/>
      <sheetName val="Comparable_M_A_Transactions"/>
      <sheetName val="Qualitative_Data"/>
      <sheetName val="Summary_Compensation"/>
      <sheetName val="Hourly_OPEB"/>
      <sheetName val="Salaried_OPEB"/>
      <sheetName val="Subcontract_labor"/>
      <sheetName val="Historical_IS"/>
      <sheetName val="Cheops_BS"/>
      <sheetName val="生産残内訳_(履歴)"/>
      <sheetName val="업무분장_"/>
      <sheetName val="AC_196100_"/>
      <sheetName val="AC_196000_"/>
      <sheetName val="Monthwise_P&amp;L"/>
      <sheetName val="qty_by_zephon"/>
      <sheetName val="qty_w_price_(2)"/>
      <sheetName val="(6)_RiskDataNew"/>
      <sheetName val="rec_table_in_publishing_format"/>
      <sheetName val="Assumption_Data"/>
      <sheetName val="Prem_Freight_Summary"/>
      <sheetName val="Customer_Ratings"/>
      <sheetName val="Quokka_Warrants"/>
      <sheetName val="Rental_Eqp"/>
      <sheetName val="Simple_Coff_4"/>
      <sheetName val="SEC1-Comment_Sheet"/>
      <sheetName val="E3_1"/>
      <sheetName val="E1_1"/>
      <sheetName val="E2_1"/>
      <sheetName val="Macola_GL"/>
      <sheetName val="Main_orig"/>
      <sheetName val="U2_2"/>
      <sheetName val="IBA_&lt;O3&gt;"/>
      <sheetName val="K1-1_Addn"/>
      <sheetName val="24100_Accr_Liab"/>
      <sheetName val="Unrealised_&amp;_realised_xls"/>
      <sheetName val="BIS_LIST-NTH_18"/>
      <sheetName val="F2-3-6_OH_absorbtion_rate_"/>
      <sheetName val="Unit_Creation"/>
      <sheetName val="M_MM"/>
      <sheetName val="_IB-PL-YTD"/>
      <sheetName val="US$_I_(SEG_)"/>
      <sheetName val="장할생활__2_"/>
      <sheetName val="KPI_sheet"/>
      <sheetName val="FREIGHT_DE_COPACKERS"/>
      <sheetName val="상여_(2)"/>
      <sheetName val="Comment_Sheet_(2)"/>
      <sheetName val="MSS_Detail"/>
      <sheetName val="Burden_rates"/>
      <sheetName val="aer_tk"/>
      <sheetName val="2002년2기예정_부가세"/>
      <sheetName val="How_to"/>
      <sheetName val="[BOOK1_xl"/>
      <sheetName val="FED_DEPR"/>
      <sheetName val="Invneotry_lead"/>
      <sheetName val="US_invnetory_anlaystical"/>
      <sheetName val="Accrued_liabilities"/>
      <sheetName val="Warranty_reserve_calc"/>
      <sheetName val="SP_valuation"/>
      <sheetName val="Data_Input"/>
      <sheetName val="Long_Form_Trial_Balance"/>
      <sheetName val="BEAR_STEARNS"/>
      <sheetName val="Fees_to_GL_Reconciliation"/>
      <sheetName val="1_Valuation_Assumptions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Stock_Jan_'06_-_nov'06_'06"/>
      <sheetName val="COST_BOOK"/>
      <sheetName val="Fixed_Asset_CLASSWISE(23_05_08)"/>
      <sheetName val="[Book1_xls][Book1_xls]d/m/yy[$-"/>
      <sheetName val="Sheet1ˆŒ_ǅˆ&lt;BOOK1_XLS_Sheet2ˆ"/>
      <sheetName val="팀별_합계"/>
      <sheetName val="PILOT_APP_"/>
      <sheetName val="J150_승인진도관리_LIST"/>
      <sheetName val="_Book1_xls__Book1_xls_d_m_yy"/>
      <sheetName val="TOTAL_LIST"/>
      <sheetName val="FTR_MACRo"/>
      <sheetName val="Price_Range"/>
      <sheetName val="셀간_이동"/>
      <sheetName val="T255_가격현황"/>
      <sheetName val="Sheet1____ǅ__&lt;BOOK1_XLS_Sh"/>
      <sheetName val="bleĤģ_서식을_Ĩĥ_ħĦ_률_며_을_변경īĪ_용_ĭĬ"/>
      <sheetName val="dd_mmmm_yyyy___赶__$-0409_hh_m"/>
      <sheetName val="d_m_yy__$-1010000_d_m_yyyy__$"/>
      <sheetName val="omctl32_dllEdit$ံ"/>
      <sheetName val="ĞĀr⇠藩떘뱬̀耀¨蒀"/>
      <sheetName val="bleĤģ서식을_ĨĥħĦ뛸〉"/>
      <sheetName val="&amp;"/>
      <sheetName val="되게_합니다_셏택한_WordArt_개체의_왼쪽에_텍스트를"/>
      <sheetName val="-INR_BUTN"/>
      <sheetName val="B)___文字方向(&amp;X)___项目符号和编号(&amp;N)___标"/>
      <sheetName val="Sheet1??????ꠀ햠名址尀ᦍ搀ᦒऀᦒ"/>
      <sheetName val="Synthesis_by_Region_and_Quarter"/>
      <sheetName val="인"/>
      <sheetName val="+TĀ믪Ā໦ȥ8蘕诠밖謘밍鍐"/>
      <sheetName val="108_수선비"/>
      <sheetName val="할증_"/>
      <sheetName val="1prod공정($)_"/>
      <sheetName val="공사투입인원(EQUIP_INST'N)"/>
      <sheetName val="이자수익OT_(2)"/>
      <sheetName val="Summary_Sheets"/>
      <sheetName val="TABLE_DB"/>
      <sheetName val="쌍용_data_base"/>
      <sheetName val="구조______"/>
      <sheetName val="9_1"/>
      <sheetName val="05_울산분소_수익성분석(041221)_(2)"/>
      <sheetName val="주철2공장_"/>
      <sheetName val="2002년이후(02_08)"/>
      <sheetName val="장비동원_"/>
      <sheetName val="WORK_FLOW"/>
      <sheetName val="4_1_동성(설치공정)"/>
      <sheetName val="work_flow_동성"/>
      <sheetName val="4_2_동성"/>
      <sheetName val="4_1_동신(설치공정)"/>
      <sheetName val="work_flow_동신"/>
      <sheetName val="4_2_동신"/>
      <sheetName val="1029-3_(4)"/>
      <sheetName val="요약서_(2)"/>
      <sheetName val="Ⅳ_가시설"/>
      <sheetName val="00부동종합-데이타_(2)"/>
      <sheetName val="한미은행_주가자료"/>
      <sheetName val="WTB-BS_(2)"/>
      <sheetName val="WTB-IS_(2)"/>
      <sheetName val="PAJE_(2)"/>
      <sheetName val="PRJE_(2)"/>
      <sheetName val="CRJE_(2)"/>
      <sheetName val="1월일일생산실적_(2)"/>
      <sheetName val="12월일일_실적"/>
      <sheetName val="선급비용_(3)"/>
      <sheetName val="매출등_분석"/>
      <sheetName val="RALTRON8_26_(2)"/>
      <sheetName val="OSC1_21_(2)"/>
      <sheetName val="X-TAL1_21_(2)"/>
      <sheetName val="2_카드채권(대출포함)"/>
      <sheetName val="[Book1_xls]dd_mmmm_yyyy赶["/>
      <sheetName val="[Book1_xls]dd_mmmm_yyyy赶[$-0"/>
      <sheetName val="[Book1_xls]d/m/yy"/>
      <sheetName val="[Book1_xls]dd_mmmm_yyyy赶[$-0409"/>
      <sheetName val="Ḡ@匠믫邰믫_x000a_员믫厨믫Ə㨘?"/>
      <sheetName val="Ā켸믫쁛쁈쎠蛤"/>
      <sheetName val="?Ḡ@匠믫??邰믫????????_x000a_??员믫??厨믫Ə㨘?"/>
      <sheetName val="Ā켸믫쁛쁈??쎠蛤??"/>
      <sheetName val="[Book1_xls]d_m_yy_____1010000_3"/>
      <sheetName val="[Book1_xls][Book1_xls]d_m_yy__3"/>
      <sheetName val="[Book1_xls]d_m_yy_____1010000_2"/>
      <sheetName val="[Book1_xls][Book1_xls]d_m_yy__2"/>
      <sheetName val="[Book1_xls][Book1_xls]d_m_yy__4"/>
      <sheetName val="[Book1_xls]d_m_yy_____1010000_6"/>
      <sheetName val="[Book1_xls]d_m_yy_____1010000_5"/>
      <sheetName val="[Book1_xls]d_m_yy_____1010000_4"/>
      <sheetName val="[Book1_xls][Book1_xls]d_m_yy__5"/>
      <sheetName val="[Book1_xls][Book1_xls]d/m/yy"/>
      <sheetName val="omctl32_dll"/>
      <sheetName val="ĞĀr"/>
      <sheetName val="Sheet1??????"/>
      <sheetName val="[Book1_xls][Book1_xls]d_m_yy__6"/>
      <sheetName val="[Book1_xls][Book1_xls]d_m_yy__7"/>
      <sheetName val="[Book1_xls][Book1_xls]d_m_yy__8"/>
      <sheetName val="[Book1_xls]d_m_yy_____1010000_7"/>
      <sheetName val="[Book1_xls]d_m_yy_____1010000_8"/>
      <sheetName val="[Book1_xls][Book1_xls]d_m_yy__9"/>
      <sheetName val="[Book1_xls][Book1_xls]d_m_yy_10"/>
      <sheetName val="[Book1_xls]d_m_yy_____1010000_9"/>
      <sheetName val="[Book1_xls][Book1_xls]d_m_yy_11"/>
      <sheetName val="[Book1_xls][Book1_xls]d_m_yy_12"/>
      <sheetName val="[Book1_xls][Book1_xls]d_m_yy_13"/>
      <sheetName val="제품별_MC"/>
      <sheetName val="I__Balance_Sheet"/>
      <sheetName val="퇴충_(2)"/>
      <sheetName val="40_(2)"/>
      <sheetName val="n_(2)"/>
      <sheetName val="관계회사거래내역및_채권채무잔액_99"/>
      <sheetName val="4-3_보온_기본물량집계"/>
      <sheetName val="한보정리_(1)"/>
      <sheetName val="한보정리_(2)"/>
      <sheetName val="GL_Account_Listing"/>
      <sheetName val="CC_table_HE"/>
      <sheetName val="Tangible_Assets_S-HE"/>
      <sheetName val="Tangible_Assets_S-HZ"/>
      <sheetName val="V_Adq_He_before_MBO"/>
      <sheetName val="[Book1_xls]_My_Documents_Boo_92"/>
      <sheetName val="[Book1_xls]_My_Documents_Book_2"/>
      <sheetName val="[Book1_xls]_My_Documents_Boo_10"/>
      <sheetName val="[Book1_xls]_My_Documents_Book_9"/>
      <sheetName val="[Book1_xls]_My_Documents_Book_3"/>
      <sheetName val="[Book1_xls]_My_Documents_Book_5"/>
      <sheetName val="[Book1_xls]_My_Documents_Book_4"/>
      <sheetName val="[Book1_xls]_My_Documents_Book_6"/>
      <sheetName val="[Book1_xls]_My_Documents_Book_7"/>
      <sheetName val="[Book1_xls]_My_Documents_Book_8"/>
      <sheetName val="[Book1_xls]_My_Documents_Boo_77"/>
      <sheetName val="[Book1_xls]_My_Documents_Boo_53"/>
      <sheetName val="[Book1_xls]_My_Documents_Boo_22"/>
      <sheetName val="[Book1_xls]_My_Documents_Boo_11"/>
      <sheetName val="[Book1_xls]_My_Documents_Boo_15"/>
      <sheetName val="[Book1_xls]_My_Documents_Boo_12"/>
      <sheetName val="[Book1_xls]_My_Documents_Boo_13"/>
      <sheetName val="[Book1_xls]_My_Documents_Boo_14"/>
      <sheetName val="[Book1_xls]_My_Documents_Boo_18"/>
      <sheetName val="[Book1_xls]_My_Documents_Boo_16"/>
      <sheetName val="[Book1_xls]_My_Documents_Boo_17"/>
      <sheetName val="[Book1_xls]_My_Documents_Boo_19"/>
      <sheetName val="[Book1_xls]_My_Documents_Boo_20"/>
      <sheetName val="[Book1_xls]_My_Documents_Boo_21"/>
      <sheetName val="[Book1_xls]_My_Documents_Boo_23"/>
      <sheetName val="[Book1_xls]_My_Documents_Boo_24"/>
      <sheetName val="[Book1_xls]_My_Documents_Boo_30"/>
      <sheetName val="[Book1_xls]_My_Documents_Boo_29"/>
      <sheetName val="[Book1_xls]_My_Documents_Boo_26"/>
      <sheetName val="[Book1_xls]_My_Documents_Boo_25"/>
      <sheetName val="[Book1_xls]_My_Documents_Boo_27"/>
      <sheetName val="[Book1_xls]_My_Documents_Boo_28"/>
      <sheetName val="[Book1_xls]_My_Documents_Boo_31"/>
      <sheetName val="[Book1_xls]_My_Documents_Boo_32"/>
      <sheetName val="[Book1_xls]_My_Documents_Boo_33"/>
      <sheetName val="[Book1_xls]_My_Documents_Boo_35"/>
      <sheetName val="[Book1_xls]_My_Documents_Boo_34"/>
      <sheetName val="[Book1_xls]_My_Documents_Boo_52"/>
      <sheetName val="[Book1_xls]_My_Documents_Boo_37"/>
      <sheetName val="[Book1_xls]_My_Documents_Boo_36"/>
      <sheetName val="[Book1_xls]_My_Documents_Boo_51"/>
      <sheetName val="[Book1_xls]_My_Documents_Boo_46"/>
      <sheetName val="[Book1_xls]_My_Documents_Boo_40"/>
      <sheetName val="[Book1_xls]_My_Documents_Boo_38"/>
      <sheetName val="[Book1_xls]_My_Documents_Boo_39"/>
      <sheetName val="[Book1_xls]_My_Documents_Boo_41"/>
      <sheetName val="[Book1_xls]_My_Documents_Boo_42"/>
      <sheetName val="[Book1_xls]_My_Documents_Boo_43"/>
      <sheetName val="[Book1_xls]_My_Documents_Boo_44"/>
      <sheetName val="[Book1_xls]_My_Documents_Boo_45"/>
      <sheetName val="[Book1_xls]_My_Documents_Boo_48"/>
      <sheetName val="[Book1_xls]_My_Documents_Boo_47"/>
      <sheetName val="[Book1_xls]_My_Documents_Boo_49"/>
      <sheetName val="[Book1_xls]_My_Documents_Boo_50"/>
      <sheetName val="[Book1_xls]_My_Documents_Boo_55"/>
      <sheetName val="[Book1_xls]_My_Documents_Boo_54"/>
      <sheetName val="[Book1_xls]_My_Documents_Boo_58"/>
      <sheetName val="[Book1_xls]_My_Documents_Boo_56"/>
      <sheetName val="[Book1_xls]_My_Documents_Boo_57"/>
      <sheetName val="[Book1_xls]_My_Documents_Boo_59"/>
      <sheetName val="[Book1_xls]_My_Documents_Boo_60"/>
      <sheetName val="[Book1_xls]_My_Documents_Boo_61"/>
      <sheetName val="[Book1_xls]_My_Documents_Boo_64"/>
      <sheetName val="[Book1_xls]_My_Documents_Boo_62"/>
      <sheetName val="[Book1_xls]_My_Documents_Boo_63"/>
      <sheetName val="[Book1_xls]_My_Documents_Boo_65"/>
      <sheetName val="[Book1_xls]_My_Documents_Boo_66"/>
      <sheetName val="[Book1_xls]_My_Documents_Boo_68"/>
      <sheetName val="[Book1_xls]_My_Documents_Boo_67"/>
      <sheetName val="[Book1_xls]_My_Documents_Boo_69"/>
      <sheetName val="[Book1_xls]_My_Documents_Boo_70"/>
      <sheetName val="[Book1_xls]_My_Documents_Boo_71"/>
      <sheetName val="[Book1_xls]_My_Documents_Boo_72"/>
      <sheetName val="[Book1_xls]_My_Documents_Boo_73"/>
      <sheetName val="[Book1_xls]_My_Documents_Boo_74"/>
      <sheetName val="[Book1_xls]_My_Documents_Boo_75"/>
      <sheetName val="[Book1_xls]_My_Documents_Boo_76"/>
      <sheetName val="[Book1_xls]_My_Documents_Boo_78"/>
      <sheetName val="[Book1_xls]_My_Documents_Boo_79"/>
      <sheetName val="[Book1_xls]_My_Documents_Boo_80"/>
      <sheetName val="[Book1_xls]_My_Documents_Boo_81"/>
      <sheetName val="[Book1_xls]_My_Documents_Boo_82"/>
      <sheetName val="[Book1_xls]_My_Documents_Boo_89"/>
      <sheetName val="[Book1_xls]_My_Documents_Boo_83"/>
      <sheetName val="[Book1_xls]_My_Documents_Boo_86"/>
      <sheetName val="[Book1_xls]_My_Documents_Boo_84"/>
      <sheetName val="[Book1_xls]_My_Documents_Boo_85"/>
      <sheetName val="[Book1_xls]_My_Documents_Boo_87"/>
      <sheetName val="[Book1_xls]_My_Documents_Boo_88"/>
      <sheetName val="[Book1_xls]_My_Documents_Boo_90"/>
      <sheetName val="[Book1_xls]_My_Documents_Boo_91"/>
      <sheetName val="[Book1_xls]_My_Documents_Boo_96"/>
      <sheetName val="[Book1_xls]_My_Documents_Boo_95"/>
      <sheetName val="[Book1_xls]_My_Documents_Boo_93"/>
      <sheetName val="[Book1_xls]_My_Documents_Boo_94"/>
      <sheetName val="[Book1_xls]_My_Documents_Boo_98"/>
      <sheetName val="[Book1_xls]_My_Documents_Boo_97"/>
      <sheetName val="[Book1_xls]_My_Documents_Boo_99"/>
      <sheetName val="[Book1_xls]_My_Documents_Bo_100"/>
      <sheetName val="[Book1_xls]_My_Documents_Bo_131"/>
      <sheetName val="[Book1_xls]_My_Documents_Bo_101"/>
      <sheetName val="[Book1_xls]_My_Documents_Bo_103"/>
      <sheetName val="[Book1_xls]_My_Documents_Bo_102"/>
      <sheetName val="[Book1_xls]_My_Documents_Bo_104"/>
      <sheetName val="[Book1_xls]_My_Documents_Bo_105"/>
      <sheetName val="[Book1_xls]_My_Documents_Bo_107"/>
      <sheetName val="[Book1_xls]_My_Documents_Bo_106"/>
      <sheetName val="[Book1_xls]_My_Documents_Bo_108"/>
      <sheetName val="[Book1_xls]_My_Documents_Bo_110"/>
      <sheetName val="[Book1_xls]_My_Documents_Bo_109"/>
      <sheetName val="[Book1_xls]_My_Documents_Bo_111"/>
      <sheetName val="[Book1_xls]_My_Documents_Bo_112"/>
      <sheetName val="[Book1_xls]_My_Documents_Bo_123"/>
      <sheetName val="[Book1_xls]_My_Documents_Bo_117"/>
      <sheetName val="[Book1_xls]_My_Documents_Bo_114"/>
      <sheetName val="[Book1_xls]_My_Documents_Bo_113"/>
      <sheetName val="[Book1_xls]_My_Documents_Bo_115"/>
      <sheetName val="[Book1_xls]_My_Documents_Bo_116"/>
      <sheetName val="[Book1_xls]_My_Documents_Bo_118"/>
      <sheetName val="[Book1_xls]_My_Documents_Bo_119"/>
      <sheetName val="[Book1_xls]_My_Documents_Bo_120"/>
      <sheetName val="[Book1_xls]_My_Documents_Bo_122"/>
      <sheetName val="[Book1_xls]_My_Documents_Bo_121"/>
      <sheetName val="[Book1_xls]_My_Documents_Bo_124"/>
      <sheetName val="[Book1_xls]_My_Documents_Bo_125"/>
      <sheetName val="[Book1_xls]_My_Documents_Bo_126"/>
      <sheetName val="[Book1_xls]_My_Documents_Bo_127"/>
      <sheetName val="[Book1_xls]_My_Documents_Bo_128"/>
      <sheetName val="[Book1_xls]_My_Documents_Bo_129"/>
      <sheetName val="Credit_terms"/>
      <sheetName val="Product_Type"/>
      <sheetName val="Wht_cur"/>
      <sheetName val="10-1_Media"/>
      <sheetName val="[Book1_xls]_My_Documents_Bo_130"/>
      <sheetName val="NPI_-_Wireless_Pressure1"/>
      <sheetName val="2019_Round_1"/>
      <sheetName val="Balance_Sheet_-_8"/>
      <sheetName val="2000_MO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My_Inputs"/>
      <sheetName val="per_employee"/>
      <sheetName val="Sales_cutoff"/>
      <sheetName val="K-1_1_(2)"/>
      <sheetName val="Summary_(2)"/>
      <sheetName val="REC_(2)"/>
      <sheetName val="CJE_(2)"/>
      <sheetName val="Per_EY"/>
      <sheetName val="Debt_Info"/>
      <sheetName val="Dropdown_list"/>
      <sheetName val="BAUX_M-----"/>
      <sheetName val="GE_OUTPUT"/>
      <sheetName val="to_do"/>
      <sheetName val="detailed_consol"/>
      <sheetName val="trading_inputs"/>
      <sheetName val="ratio_&amp;_covs"/>
      <sheetName val="val_matrix"/>
      <sheetName val="Alcar_Output"/>
      <sheetName val="cap_table"/>
      <sheetName val="Assumptions_Summary"/>
      <sheetName val="Colour_Hierarchy"/>
      <sheetName val="3_Yr_Revenue_Analysis(old)"/>
      <sheetName val="Unidentified_Contracts-NLX"/>
      <sheetName val="Deltek_Data"/>
      <sheetName val="Qtr_"/>
      <sheetName val="Deal_Structure_Input"/>
      <sheetName val="Summary_Credit_Statistics"/>
      <sheetName val="NOT_FUNCTIONAL"/>
      <sheetName val="Segment_Drivers"/>
    </sheetNames>
    <sheetDataSet>
      <sheetData sheetId="0" refreshError="1">
        <row r="1">
          <cell r="A1" t="str">
            <v>EMMES AND COMPANY LLC AND AFFILIATES</v>
          </cell>
        </row>
        <row r="3">
          <cell r="A3" t="str">
            <v>INVESTMENTS - POTENTIAL RECOVERY VALUE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June 30, 1997</v>
          </cell>
        </row>
        <row r="9">
          <cell r="B9" t="str">
            <v>EMMES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PARTNERS</v>
          </cell>
          <cell r="C10" t="str">
            <v>A &amp; E</v>
          </cell>
          <cell r="D10" t="str">
            <v>PARTNERS</v>
          </cell>
          <cell r="E10" t="str">
            <v xml:space="preserve">ASSET </v>
          </cell>
          <cell r="F10" t="str">
            <v>PROPERTY LLC</v>
          </cell>
        </row>
        <row r="11">
          <cell r="A11" t="str">
            <v xml:space="preserve">       </v>
          </cell>
          <cell r="B11" t="str">
            <v xml:space="preserve">V </v>
          </cell>
          <cell r="C11" t="str">
            <v xml:space="preserve">PARTNERS </v>
          </cell>
          <cell r="D11" t="str">
            <v>IX</v>
          </cell>
          <cell r="E11" t="str">
            <v>PARTNERS</v>
          </cell>
          <cell r="F11" t="str">
            <v>AND</v>
          </cell>
          <cell r="G11" t="str">
            <v>LAGO</v>
          </cell>
          <cell r="H11" t="str">
            <v>EMMES AND</v>
          </cell>
        </row>
        <row r="12">
          <cell r="B12" t="str">
            <v>(RAMSEY)</v>
          </cell>
          <cell r="C12" t="str">
            <v>L.P.</v>
          </cell>
          <cell r="D12" t="str">
            <v>(83RD STREET)</v>
          </cell>
          <cell r="E12" t="str">
            <v>L.P.</v>
          </cell>
          <cell r="F12" t="str">
            <v>AFFILIATES</v>
          </cell>
          <cell r="G12" t="str">
            <v>PLAZA</v>
          </cell>
          <cell r="H12" t="str">
            <v>GINSBERG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>Real Estate, at cost: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 xml:space="preserve">    Land</v>
          </cell>
          <cell r="B16">
            <v>1560000</v>
          </cell>
          <cell r="C16">
            <v>3821625</v>
          </cell>
          <cell r="E16">
            <v>841113</v>
          </cell>
          <cell r="G16">
            <v>1200000</v>
          </cell>
          <cell r="H16">
            <v>53600000</v>
          </cell>
          <cell r="I16">
            <v>61022738</v>
          </cell>
        </row>
        <row r="17">
          <cell r="A17" t="str">
            <v xml:space="preserve">    Buildings and Improvements</v>
          </cell>
          <cell r="B17">
            <v>6240000</v>
          </cell>
          <cell r="C17">
            <v>17309950</v>
          </cell>
          <cell r="E17">
            <v>3460479</v>
          </cell>
          <cell r="G17">
            <v>5356363</v>
          </cell>
          <cell r="H17">
            <v>214400000</v>
          </cell>
          <cell r="I17">
            <v>246766792</v>
          </cell>
        </row>
        <row r="18">
          <cell r="A18" t="str">
            <v xml:space="preserve">    Tenant improvements</v>
          </cell>
          <cell r="B18">
            <v>756563</v>
          </cell>
          <cell r="C18">
            <v>2607117</v>
          </cell>
          <cell r="E18">
            <v>724334</v>
          </cell>
          <cell r="G18">
            <v>487427</v>
          </cell>
          <cell r="I18">
            <v>3851107</v>
          </cell>
        </row>
        <row r="19">
          <cell r="A19" t="str">
            <v xml:space="preserve">    Mortgages/Investments</v>
          </cell>
          <cell r="B19">
            <v>600</v>
          </cell>
          <cell r="C19">
            <v>255544</v>
          </cell>
          <cell r="D19">
            <v>2907767</v>
          </cell>
          <cell r="E19">
            <v>121177614</v>
          </cell>
          <cell r="F19">
            <v>90467097</v>
          </cell>
          <cell r="G19">
            <v>456761</v>
          </cell>
          <cell r="H19">
            <v>2713</v>
          </cell>
          <cell r="I19">
            <v>214552478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Adjustment to bring Book Value to Potential Recovery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Real Estate At Potential Recovery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>Cash and Cash Equivalents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29069875</v>
          </cell>
        </row>
        <row r="31">
          <cell r="A31" t="str">
            <v>Interest Receivable</v>
          </cell>
          <cell r="B31">
            <v>9000</v>
          </cell>
          <cell r="C31">
            <v>285670</v>
          </cell>
          <cell r="E31">
            <v>294670</v>
          </cell>
          <cell r="F31">
            <v>851069</v>
          </cell>
          <cell r="G31">
            <v>357253</v>
          </cell>
          <cell r="H31">
            <v>48844</v>
          </cell>
          <cell r="I31">
            <v>851069</v>
          </cell>
        </row>
        <row r="32">
          <cell r="A32" t="str">
            <v>Tenant Receivables</v>
          </cell>
          <cell r="B32">
            <v>52087</v>
          </cell>
          <cell r="C32">
            <v>366127</v>
          </cell>
          <cell r="D32">
            <v>609047</v>
          </cell>
          <cell r="E32">
            <v>34917</v>
          </cell>
          <cell r="F32">
            <v>223292</v>
          </cell>
          <cell r="G32">
            <v>71058</v>
          </cell>
          <cell r="H32">
            <v>-2575181</v>
          </cell>
          <cell r="I32">
            <v>524189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Deferred Costs, net of accumulated amortization</v>
          </cell>
          <cell r="B34">
            <v>301000</v>
          </cell>
          <cell r="C34">
            <v>972860</v>
          </cell>
          <cell r="D34">
            <v>609047</v>
          </cell>
          <cell r="E34">
            <v>517210</v>
          </cell>
          <cell r="F34">
            <v>2497607</v>
          </cell>
          <cell r="G34">
            <v>82670</v>
          </cell>
          <cell r="H34">
            <v>-2526337</v>
          </cell>
          <cell r="I34">
            <v>4371347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>Other Assets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>Total Assets</v>
          </cell>
          <cell r="B38">
            <v>11740245</v>
          </cell>
          <cell r="C38">
            <v>39119310</v>
          </cell>
          <cell r="D38">
            <v>8639000</v>
          </cell>
          <cell r="E38">
            <v>192753808</v>
          </cell>
          <cell r="F38">
            <v>152853959</v>
          </cell>
          <cell r="G38">
            <v>11615922</v>
          </cell>
          <cell r="H38">
            <v>288000000</v>
          </cell>
          <cell r="I38">
            <v>704722244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>LIABILITIES AND CAPITAL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 xml:space="preserve">    Mortgages payable</v>
          </cell>
          <cell r="B43">
            <v>6965040</v>
          </cell>
          <cell r="C43">
            <v>11766151</v>
          </cell>
          <cell r="D43">
            <v>-308832</v>
          </cell>
          <cell r="E43">
            <v>92500000</v>
          </cell>
          <cell r="F43">
            <v>59346000</v>
          </cell>
          <cell r="G43">
            <v>6024334</v>
          </cell>
          <cell r="H43">
            <v>225000000</v>
          </cell>
          <cell r="I43">
            <v>401601525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 xml:space="preserve">    Accounts payable and accrued expenses</v>
          </cell>
          <cell r="B45">
            <v>142590</v>
          </cell>
          <cell r="C45">
            <v>99106</v>
          </cell>
          <cell r="D45">
            <v>3000</v>
          </cell>
          <cell r="E45">
            <v>141870</v>
          </cell>
          <cell r="F45">
            <v>181000</v>
          </cell>
          <cell r="G45">
            <v>1735690</v>
          </cell>
          <cell r="H45">
            <v>2959262.5068410002</v>
          </cell>
          <cell r="I45">
            <v>567566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111938</v>
          </cell>
          <cell r="F47">
            <v>0</v>
          </cell>
          <cell r="G47">
            <v>65877</v>
          </cell>
          <cell r="H47">
            <v>0.49315899983048439</v>
          </cell>
          <cell r="I47">
            <v>376680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Adjustment to bring Book Value to Potential Recovery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>Total Capital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>
            <v>0.1</v>
          </cell>
          <cell r="C62">
            <v>0.05</v>
          </cell>
          <cell r="D62">
            <v>0.1</v>
          </cell>
          <cell r="E62">
            <v>6.6699999999999995E-2</v>
          </cell>
          <cell r="F62">
            <v>1.67E-2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Emmes and Company Ownership Percentage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>Emmes and Company Ownership Percentage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>Emmes and Company Ownership Percentage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>Emmes and Company Ownership Percentage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80">
          <cell r="A80" t="str">
            <v>EMMES AND COMPANY LLC AND AFFILIATES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>COMBINING STATEMENT OF INCOME AND EXPENSES - PROJECTION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INCOME TAX BASIS 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>(Unaudited)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>YEAR ENDED DECEMBER 31, 1998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 t="str">
            <v>EMMES</v>
          </cell>
          <cell r="C89">
            <v>0</v>
          </cell>
          <cell r="D89" t="str">
            <v>EMMES</v>
          </cell>
          <cell r="E89" t="str">
            <v>NEW ROCK</v>
          </cell>
          <cell r="F89" t="str">
            <v xml:space="preserve">ZEUS 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 t="str">
            <v xml:space="preserve">V </v>
          </cell>
          <cell r="C91" t="str">
            <v xml:space="preserve">PARTNERS </v>
          </cell>
          <cell r="D91" t="str">
            <v>IX</v>
          </cell>
          <cell r="E91" t="str">
            <v>PARTNERS</v>
          </cell>
          <cell r="F91" t="str">
            <v>AND</v>
          </cell>
          <cell r="G91" t="str">
            <v>LAGO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>Income: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Rent</v>
          </cell>
          <cell r="B95">
            <v>1328000</v>
          </cell>
          <cell r="C95">
            <v>4925000</v>
          </cell>
          <cell r="E95">
            <v>24878000</v>
          </cell>
          <cell r="G95">
            <v>965000</v>
          </cell>
          <cell r="H95">
            <v>73000000</v>
          </cell>
          <cell r="I95">
            <v>105096000</v>
          </cell>
        </row>
        <row r="96">
          <cell r="A96" t="str">
            <v xml:space="preserve">    Tenant reimbursements</v>
          </cell>
          <cell r="B96">
            <v>251000</v>
          </cell>
          <cell r="C96">
            <v>501000</v>
          </cell>
          <cell r="E96">
            <v>4367000</v>
          </cell>
          <cell r="G96">
            <v>254000</v>
          </cell>
          <cell r="I96">
            <v>5373000</v>
          </cell>
        </row>
        <row r="97">
          <cell r="A97" t="str">
            <v xml:space="preserve">    Income from partnerships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111000</v>
          </cell>
        </row>
        <row r="98">
          <cell r="A98" t="str">
            <v xml:space="preserve">    Other</v>
          </cell>
          <cell r="C98">
            <v>55000</v>
          </cell>
          <cell r="E98">
            <v>-1000</v>
          </cell>
          <cell r="G98">
            <v>-1000</v>
          </cell>
          <cell r="I98">
            <v>55000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Gains on sales of mortgages and real estate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0</v>
          </cell>
        </row>
        <row r="102">
          <cell r="A102" t="str">
            <v xml:space="preserve">    Total Income</v>
          </cell>
          <cell r="B102">
            <v>1586000</v>
          </cell>
          <cell r="C102">
            <v>5582000</v>
          </cell>
          <cell r="D102">
            <v>111000</v>
          </cell>
          <cell r="E102">
            <v>29245000</v>
          </cell>
          <cell r="F102">
            <v>6800000</v>
          </cell>
          <cell r="G102">
            <v>1228000</v>
          </cell>
          <cell r="H102">
            <v>73000000</v>
          </cell>
          <cell r="I102">
            <v>117552000</v>
          </cell>
        </row>
        <row r="104">
          <cell r="A104" t="str">
            <v>Expenses:</v>
          </cell>
        </row>
        <row r="105">
          <cell r="A105" t="str">
            <v xml:space="preserve">    Guaranteed payments to partners</v>
          </cell>
          <cell r="I105">
            <v>0</v>
          </cell>
        </row>
        <row r="106">
          <cell r="A106" t="str">
            <v xml:space="preserve">    Interest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  <row r="113">
          <cell r="A113" t="str">
            <v xml:space="preserve">    Ground rent</v>
          </cell>
          <cell r="B113">
            <v>50000</v>
          </cell>
          <cell r="I113">
            <v>50000</v>
          </cell>
        </row>
        <row r="114">
          <cell r="A114" t="str">
            <v xml:space="preserve">    Property management fees and property level services</v>
          </cell>
          <cell r="B114">
            <v>60000</v>
          </cell>
          <cell r="C114">
            <v>217000</v>
          </cell>
          <cell r="G114">
            <v>53000</v>
          </cell>
          <cell r="H114">
            <v>3125000</v>
          </cell>
          <cell r="I114">
            <v>3455000</v>
          </cell>
        </row>
        <row r="115">
          <cell r="A115" t="str">
            <v xml:space="preserve">    Asset management fees</v>
          </cell>
          <cell r="B115">
            <v>86000</v>
          </cell>
          <cell r="C115">
            <v>231000</v>
          </cell>
          <cell r="D115">
            <v>25000</v>
          </cell>
          <cell r="E115">
            <v>816000</v>
          </cell>
          <cell r="F115">
            <v>60000</v>
          </cell>
          <cell r="H115">
            <v>3459000</v>
          </cell>
          <cell r="I115">
            <v>4677000</v>
          </cell>
        </row>
        <row r="116">
          <cell r="A116" t="str">
            <v xml:space="preserve">    Professional fees</v>
          </cell>
          <cell r="B116">
            <v>13000</v>
          </cell>
          <cell r="C116">
            <v>187000</v>
          </cell>
          <cell r="F116">
            <v>70000</v>
          </cell>
          <cell r="G116">
            <v>42000</v>
          </cell>
          <cell r="I116">
            <v>312000</v>
          </cell>
        </row>
        <row r="117">
          <cell r="A117" t="str">
            <v xml:space="preserve">    General and administrative</v>
          </cell>
          <cell r="B117">
            <v>14000</v>
          </cell>
          <cell r="C117">
            <v>481000</v>
          </cell>
          <cell r="D117">
            <v>3000</v>
          </cell>
          <cell r="E117">
            <v>10186000</v>
          </cell>
          <cell r="F117">
            <v>70000</v>
          </cell>
          <cell r="G117">
            <v>60000</v>
          </cell>
          <cell r="H117">
            <v>12811000</v>
          </cell>
          <cell r="I117">
            <v>23625000</v>
          </cell>
        </row>
        <row r="118">
          <cell r="A118" t="str">
            <v xml:space="preserve">    Loss on foreclosure</v>
          </cell>
          <cell r="I118">
            <v>0</v>
          </cell>
        </row>
        <row r="119">
          <cell r="A119" t="str">
            <v xml:space="preserve">    Depreciation and amortization</v>
          </cell>
          <cell r="B119">
            <v>211000</v>
          </cell>
          <cell r="C119">
            <v>820000</v>
          </cell>
          <cell r="E119">
            <v>2718000</v>
          </cell>
          <cell r="G119">
            <v>184000</v>
          </cell>
          <cell r="I119">
            <v>3933000</v>
          </cell>
        </row>
        <row r="121">
          <cell r="A121" t="str">
            <v xml:space="preserve">    Total expenses</v>
          </cell>
          <cell r="B121">
            <v>1514000</v>
          </cell>
          <cell r="C121">
            <v>5316000</v>
          </cell>
          <cell r="D121">
            <v>28000</v>
          </cell>
          <cell r="E121">
            <v>21220000</v>
          </cell>
          <cell r="F121">
            <v>5900000</v>
          </cell>
          <cell r="G121">
            <v>1070000</v>
          </cell>
          <cell r="H121">
            <v>66112000</v>
          </cell>
          <cell r="I121">
            <v>101160000</v>
          </cell>
        </row>
        <row r="123">
          <cell r="A123" t="str">
            <v>Net Income (Loss)</v>
          </cell>
          <cell r="B123">
            <v>72000</v>
          </cell>
          <cell r="C123">
            <v>266000</v>
          </cell>
          <cell r="D123">
            <v>83000</v>
          </cell>
          <cell r="E123">
            <v>8025000</v>
          </cell>
          <cell r="F123">
            <v>900000</v>
          </cell>
          <cell r="G123">
            <v>158000</v>
          </cell>
          <cell r="H123">
            <v>6888000</v>
          </cell>
          <cell r="I123">
            <v>16392000</v>
          </cell>
        </row>
        <row r="125">
          <cell r="A125" t="str">
            <v>Emmes and Company Ownership Percentage</v>
          </cell>
          <cell r="B125">
            <v>0.1</v>
          </cell>
          <cell r="C125">
            <v>0.05</v>
          </cell>
          <cell r="D125">
            <v>0.1</v>
          </cell>
          <cell r="E125">
            <v>6.6699999999999995E-2</v>
          </cell>
          <cell r="F125">
            <v>1.6664999999999999E-2</v>
          </cell>
          <cell r="G125">
            <v>1</v>
          </cell>
          <cell r="H125">
            <v>0.05</v>
          </cell>
        </row>
        <row r="127">
          <cell r="A127" t="str">
            <v>Income (Loss) from Investments (1)</v>
          </cell>
          <cell r="B127">
            <v>7200</v>
          </cell>
          <cell r="C127">
            <v>13300</v>
          </cell>
          <cell r="D127">
            <v>8300</v>
          </cell>
          <cell r="E127">
            <v>534999.5</v>
          </cell>
          <cell r="F127">
            <v>14985.5</v>
          </cell>
          <cell r="G127">
            <v>158000</v>
          </cell>
          <cell r="H127">
            <v>6888000</v>
          </cell>
          <cell r="I127">
            <v>7624785</v>
          </cell>
        </row>
        <row r="128">
          <cell r="B128" t="str">
            <v>.</v>
          </cell>
        </row>
        <row r="131">
          <cell r="A131" t="str">
            <v>(1) - Income from Investments is allocated pursuant to various operating agreements and may not agree to percentage interests as disclosed.</v>
          </cell>
        </row>
        <row r="133">
          <cell r="A133" t="str">
            <v>(A) Based on actual 1996 amounts</v>
          </cell>
        </row>
        <row r="134">
          <cell r="A134" t="str">
            <v>(B) Based upon client prepared projection</v>
          </cell>
        </row>
      </sheetData>
      <sheetData sheetId="1" refreshError="1">
        <row r="1">
          <cell r="A1" t="str">
            <v>EMMES AND COMPANY LLC AND AFFILIATES</v>
          </cell>
        </row>
        <row r="3">
          <cell r="A3" t="str">
            <v xml:space="preserve">COMBINING STATEMENT OF ASSETS, LIABILITIES AND CAPITAL - 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DECEMBER 31, 1996</v>
          </cell>
        </row>
        <row r="9">
          <cell r="B9" t="str">
            <v>BLDG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ASSET</v>
          </cell>
          <cell r="C10" t="str">
            <v>ASSET</v>
          </cell>
          <cell r="D10" t="str">
            <v>REALTY</v>
          </cell>
          <cell r="E10" t="str">
            <v>ASSET</v>
          </cell>
          <cell r="F10" t="str">
            <v>EMMES REALTY</v>
          </cell>
        </row>
        <row r="11">
          <cell r="A11" t="str">
            <v xml:space="preserve">       </v>
          </cell>
          <cell r="B11" t="str">
            <v>MANAGEMENT</v>
          </cell>
          <cell r="C11" t="str">
            <v>MANAGEMENT</v>
          </cell>
          <cell r="D11" t="str">
            <v>ADVISORS</v>
          </cell>
          <cell r="E11" t="str">
            <v>MANAGEMENT</v>
          </cell>
          <cell r="F11" t="str">
            <v>SERVICES</v>
          </cell>
          <cell r="G11" t="str">
            <v>LAGO</v>
          </cell>
          <cell r="H11" t="str">
            <v>EMMES AND</v>
          </cell>
        </row>
        <row r="12">
          <cell r="B12" t="str">
            <v>CORP.</v>
          </cell>
          <cell r="C12" t="str">
            <v>CORP.</v>
          </cell>
          <cell r="D12" t="str">
            <v>LLC</v>
          </cell>
          <cell r="E12" t="str">
            <v>ENTITIES (1)</v>
          </cell>
          <cell r="F12" t="str">
            <v>CORP.</v>
          </cell>
          <cell r="G12" t="str">
            <v>TOTAL</v>
          </cell>
          <cell r="H12" t="str">
            <v>COMPANY LLC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 xml:space="preserve">Cash 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>Investments in Partnerships and Limited Liability Companies</v>
          </cell>
          <cell r="B16">
            <v>1560000</v>
          </cell>
          <cell r="C16">
            <v>3821625</v>
          </cell>
          <cell r="E16">
            <v>0</v>
          </cell>
          <cell r="G16">
            <v>0</v>
          </cell>
          <cell r="H16">
            <v>2065382</v>
          </cell>
          <cell r="I16">
            <v>2065382</v>
          </cell>
        </row>
        <row r="17">
          <cell r="A17" t="str">
            <v xml:space="preserve">Interest receivable </v>
          </cell>
          <cell r="B17">
            <v>6240000</v>
          </cell>
          <cell r="C17">
            <v>17309950</v>
          </cell>
          <cell r="E17">
            <v>0</v>
          </cell>
          <cell r="G17">
            <v>0</v>
          </cell>
          <cell r="H17">
            <v>214400000</v>
          </cell>
          <cell r="I17">
            <v>0</v>
          </cell>
        </row>
        <row r="18">
          <cell r="A18" t="str">
            <v xml:space="preserve">Furniture, Fixtures and Equipment, net of accumulated depreciation               </v>
          </cell>
          <cell r="B18">
            <v>14399</v>
          </cell>
          <cell r="C18">
            <v>709935</v>
          </cell>
          <cell r="E18">
            <v>724334</v>
          </cell>
          <cell r="G18">
            <v>724334</v>
          </cell>
          <cell r="I18">
            <v>724334</v>
          </cell>
        </row>
        <row r="19">
          <cell r="A19" t="str">
            <v>Prepaid Expenses and Other Assets</v>
          </cell>
          <cell r="B19">
            <v>600</v>
          </cell>
          <cell r="C19">
            <v>255544</v>
          </cell>
          <cell r="D19">
            <v>15000</v>
          </cell>
          <cell r="E19">
            <v>271144</v>
          </cell>
          <cell r="F19">
            <v>185617</v>
          </cell>
          <cell r="G19">
            <v>456761</v>
          </cell>
          <cell r="H19">
            <v>2713</v>
          </cell>
          <cell r="I19">
            <v>459474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LIABILITIES AND CAPITAL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Liabilities: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 xml:space="preserve">    Interest payable 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0</v>
          </cell>
        </row>
        <row r="31">
          <cell r="A31" t="str">
            <v xml:space="preserve">    Accounts payable and accrued expenses</v>
          </cell>
          <cell r="B31">
            <v>9000</v>
          </cell>
          <cell r="C31">
            <v>285670</v>
          </cell>
          <cell r="E31">
            <v>294670</v>
          </cell>
          <cell r="F31">
            <v>62583</v>
          </cell>
          <cell r="G31">
            <v>357253</v>
          </cell>
          <cell r="H31">
            <v>48844</v>
          </cell>
          <cell r="I31">
            <v>406097</v>
          </cell>
        </row>
        <row r="32">
          <cell r="A32" t="str">
            <v xml:space="preserve">    Due affiliates </v>
          </cell>
          <cell r="B32">
            <v>-64168</v>
          </cell>
          <cell r="C32">
            <v>893030</v>
          </cell>
          <cell r="D32">
            <v>609047</v>
          </cell>
          <cell r="E32">
            <v>1437909</v>
          </cell>
          <cell r="F32">
            <v>223292</v>
          </cell>
          <cell r="G32">
            <v>1661201</v>
          </cell>
          <cell r="H32">
            <v>-2575181</v>
          </cell>
          <cell r="I32">
            <v>-913980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Total Liabilities</v>
          </cell>
          <cell r="B34">
            <v>-55168</v>
          </cell>
          <cell r="C34">
            <v>1178700</v>
          </cell>
          <cell r="D34">
            <v>609047</v>
          </cell>
          <cell r="E34">
            <v>1732579</v>
          </cell>
          <cell r="F34">
            <v>285875</v>
          </cell>
          <cell r="G34">
            <v>2018454</v>
          </cell>
          <cell r="H34">
            <v>-2526337</v>
          </cell>
          <cell r="I34">
            <v>-507883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 xml:space="preserve">Capital: 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 xml:space="preserve">    Common Stock</v>
          </cell>
          <cell r="B38">
            <v>600</v>
          </cell>
          <cell r="C38">
            <v>200</v>
          </cell>
          <cell r="D38">
            <v>8639000</v>
          </cell>
          <cell r="E38">
            <v>800</v>
          </cell>
          <cell r="F38">
            <v>200</v>
          </cell>
          <cell r="G38">
            <v>1000</v>
          </cell>
          <cell r="H38">
            <v>288000000</v>
          </cell>
          <cell r="I38">
            <v>1000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 xml:space="preserve">    Distributions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>Total Capital</v>
          </cell>
          <cell r="B43">
            <v>108130</v>
          </cell>
          <cell r="C43">
            <v>-58181</v>
          </cell>
          <cell r="D43">
            <v>-308832</v>
          </cell>
          <cell r="E43">
            <v>-258883</v>
          </cell>
          <cell r="F43">
            <v>-23881</v>
          </cell>
          <cell r="G43">
            <v>-282764</v>
          </cell>
          <cell r="H43">
            <v>5485599.5068410002</v>
          </cell>
          <cell r="I43">
            <v>5202835.5068410002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>Total Liabilities and Capital</v>
          </cell>
          <cell r="B45">
            <v>52962</v>
          </cell>
          <cell r="C45">
            <v>1120519</v>
          </cell>
          <cell r="D45">
            <v>300215</v>
          </cell>
          <cell r="E45">
            <v>1473696</v>
          </cell>
          <cell r="F45">
            <v>261994</v>
          </cell>
          <cell r="G45">
            <v>1735690</v>
          </cell>
          <cell r="H45">
            <v>2959262.5068410002</v>
          </cell>
          <cell r="I45">
            <v>4694952.5068410002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0</v>
          </cell>
          <cell r="F47">
            <v>0</v>
          </cell>
          <cell r="G47">
            <v>65877</v>
          </cell>
          <cell r="H47">
            <v>0.49315899983048439</v>
          </cell>
          <cell r="I47">
            <v>0.49315899983048439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EMMES AND COMPANY LLC AND AFFILIATES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 xml:space="preserve">COMBINING STATEMENT OF INCOME AND EXPENSES - Projection 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 t="str">
            <v>ASSET</v>
          </cell>
          <cell r="C62" t="str">
            <v>ASSET</v>
          </cell>
          <cell r="D62" t="str">
            <v>REALTY</v>
          </cell>
          <cell r="E62" t="str">
            <v>ASSET</v>
          </cell>
          <cell r="F62" t="str">
            <v>EMMES REALTY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Income: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 xml:space="preserve">    Asset and investment management fees 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 xml:space="preserve">    Fund management fees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 xml:space="preserve">    Property level services 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77">
          <cell r="A77" t="str">
            <v xml:space="preserve">    Promotion and advertising</v>
          </cell>
          <cell r="E77">
            <v>0</v>
          </cell>
          <cell r="G77">
            <v>0</v>
          </cell>
          <cell r="I77">
            <v>0</v>
          </cell>
        </row>
        <row r="78">
          <cell r="A78" t="str">
            <v xml:space="preserve">    Meals and entertainment</v>
          </cell>
          <cell r="E78">
            <v>0</v>
          </cell>
          <cell r="G78">
            <v>0</v>
          </cell>
          <cell r="I78">
            <v>0</v>
          </cell>
        </row>
        <row r="79">
          <cell r="A79" t="str">
            <v xml:space="preserve">    Travel</v>
          </cell>
          <cell r="E79">
            <v>0</v>
          </cell>
          <cell r="G79">
            <v>0</v>
          </cell>
          <cell r="I79">
            <v>0</v>
          </cell>
        </row>
        <row r="80">
          <cell r="A80" t="str">
            <v xml:space="preserve">    General and administrative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 xml:space="preserve">    Depreciation and amortization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    Abandonment of fixed assets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 xml:space="preserve">    Consulting fees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 xml:space="preserve">    Interest expense 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>
            <v>0</v>
          </cell>
          <cell r="C89">
            <v>0</v>
          </cell>
          <cell r="D89">
            <v>0</v>
          </cell>
          <cell r="E89">
            <v>4684000</v>
          </cell>
          <cell r="F89">
            <v>1089000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>
            <v>0</v>
          </cell>
          <cell r="C91">
            <v>0</v>
          </cell>
          <cell r="D91">
            <v>0</v>
          </cell>
          <cell r="E91">
            <v>5806000</v>
          </cell>
          <cell r="F91">
            <v>436000</v>
          </cell>
          <cell r="G91">
            <v>6242000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 xml:space="preserve">    Income (Loss) from Investments in Partnerships and Limited Liability Companies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Gain on distributions in excess of basis in partnerships</v>
          </cell>
          <cell r="B95">
            <v>1328000</v>
          </cell>
          <cell r="C95">
            <v>4925000</v>
          </cell>
          <cell r="E95">
            <v>24878000</v>
          </cell>
          <cell r="G95">
            <v>0</v>
          </cell>
          <cell r="H95">
            <v>73000000</v>
          </cell>
          <cell r="I95">
            <v>0</v>
          </cell>
        </row>
        <row r="96">
          <cell r="A96" t="str">
            <v xml:space="preserve">    Other expense</v>
          </cell>
          <cell r="B96">
            <v>251000</v>
          </cell>
          <cell r="C96">
            <v>501000</v>
          </cell>
          <cell r="E96">
            <v>0</v>
          </cell>
          <cell r="G96">
            <v>0</v>
          </cell>
          <cell r="I96">
            <v>0</v>
          </cell>
        </row>
        <row r="97">
          <cell r="A97" t="str">
            <v xml:space="preserve">    Interest income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18275</v>
          </cell>
        </row>
        <row r="98">
          <cell r="A98" t="str">
            <v xml:space="preserve">    Interest expense </v>
          </cell>
          <cell r="C98">
            <v>55000</v>
          </cell>
          <cell r="E98">
            <v>-1000</v>
          </cell>
          <cell r="G98">
            <v>-1000</v>
          </cell>
          <cell r="I98">
            <v>-1000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Total Other Income (Expense)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1521761</v>
          </cell>
        </row>
        <row r="102">
          <cell r="A102" t="str">
            <v>Net Income (Loss)</v>
          </cell>
          <cell r="B102">
            <v>0</v>
          </cell>
          <cell r="C102">
            <v>0</v>
          </cell>
          <cell r="D102">
            <v>0</v>
          </cell>
          <cell r="E102">
            <v>5814000</v>
          </cell>
          <cell r="F102">
            <v>436000</v>
          </cell>
          <cell r="G102">
            <v>6250000</v>
          </cell>
          <cell r="H102">
            <v>1596610</v>
          </cell>
          <cell r="I102">
            <v>7846610</v>
          </cell>
        </row>
        <row r="104">
          <cell r="A104" t="str">
            <v>Expenses:</v>
          </cell>
        </row>
        <row r="105">
          <cell r="A105" t="str">
            <v>(1) - Includes the operations of Emmes Asset Management Corp., BLDG Asset Management Corp. and Emmes Realty Advisors LLC.</v>
          </cell>
          <cell r="I105">
            <v>0</v>
          </cell>
        </row>
        <row r="106">
          <cell r="A106" t="str">
            <v>(2) - It was assumed that expenses FYE 12/31/98 will increase 5% over the projected annualized 1997 amounts.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22">
          <cell r="C322" t="str">
            <v>Quality 1</v>
          </cell>
        </row>
      </sheetData>
      <sheetData sheetId="9">
        <row r="322">
          <cell r="C322" t="str">
            <v>Quality 1</v>
          </cell>
        </row>
      </sheetData>
      <sheetData sheetId="10">
        <row r="322">
          <cell r="C322" t="str">
            <v>Quality 1</v>
          </cell>
        </row>
      </sheetData>
      <sheetData sheetId="11">
        <row r="322">
          <cell r="C322" t="str">
            <v>Quality 1</v>
          </cell>
        </row>
      </sheetData>
      <sheetData sheetId="12">
        <row r="322">
          <cell r="C322" t="str">
            <v>Quality 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242901300011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">
          <cell r="B3" t="str">
            <v>Property Owner: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>
        <row r="22">
          <cell r="D22" t="str">
            <v>VALOR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 refreshError="1"/>
      <sheetData sheetId="575"/>
      <sheetData sheetId="576"/>
      <sheetData sheetId="577"/>
      <sheetData sheetId="578" refreshError="1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22">
          <cell r="C322" t="str">
            <v>Quality 1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>
        <row r="1">
          <cell r="A1" t="str">
            <v>DATE:</v>
          </cell>
        </row>
      </sheetData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 refreshError="1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19">
          <cell r="C19" t="str">
            <v>VEHICLES</v>
          </cell>
        </row>
      </sheetData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/>
      <sheetData sheetId="1469"/>
      <sheetData sheetId="1470"/>
      <sheetData sheetId="1471"/>
      <sheetData sheetId="1472" refreshError="1"/>
      <sheetData sheetId="1473" refreshError="1"/>
      <sheetData sheetId="1474"/>
      <sheetData sheetId="1475" refreshError="1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/>
      <sheetData sheetId="1490"/>
      <sheetData sheetId="1491"/>
      <sheetData sheetId="1492">
        <row r="19">
          <cell r="C19" t="str">
            <v>VEHICLES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>
        <row r="322">
          <cell r="C322" t="str">
            <v>Quality 1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ACCOUNTS PAYABLE ANALYSIS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7">
          <cell r="D7">
            <v>336622.46</v>
          </cell>
        </row>
      </sheetData>
      <sheetData sheetId="1904"/>
      <sheetData sheetId="1905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>
        <row r="2">
          <cell r="A2" t="str">
            <v>Product RFPs</v>
          </cell>
        </row>
      </sheetData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4">
          <cell r="B4" t="str">
            <v>0</v>
          </cell>
        </row>
      </sheetData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 refreshError="1"/>
      <sheetData sheetId="2447" refreshError="1"/>
      <sheetData sheetId="2448"/>
      <sheetData sheetId="2449">
        <row r="1">
          <cell r="A1" t="str">
            <v>OXFORD UNIVERSITY PRESS INDIAN BRANCH</v>
          </cell>
        </row>
      </sheetData>
      <sheetData sheetId="2450">
        <row r="3">
          <cell r="A3" t="str">
            <v>Assessment year : 2011-2012</v>
          </cell>
        </row>
      </sheetData>
      <sheetData sheetId="2451"/>
      <sheetData sheetId="2452">
        <row r="19">
          <cell r="C19" t="str">
            <v>VEHICLES</v>
          </cell>
        </row>
      </sheetData>
      <sheetData sheetId="2453"/>
      <sheetData sheetId="2454" refreshError="1"/>
      <sheetData sheetId="2455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>
        <row r="3">
          <cell r="A3" t="str">
            <v>Assessment year : 2011-2012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>
        <row r="1">
          <cell r="A1" t="str">
            <v>OXFORD UNIVERSITY PRESS INDIAN BRANCH</v>
          </cell>
        </row>
      </sheetData>
      <sheetData sheetId="2706" refreshError="1"/>
      <sheetData sheetId="2707" refreshError="1"/>
      <sheetData sheetId="2708" refreshError="1"/>
      <sheetData sheetId="2709">
        <row r="1">
          <cell r="A1" t="str">
            <v>OXFORD UNIVERSITY PRESS INDIAN BRANCH</v>
          </cell>
        </row>
      </sheetData>
      <sheetData sheetId="2710">
        <row r="1">
          <cell r="A1" t="str">
            <v>OXFORD UNIVERSITY PRESS INDIAN BRANCH</v>
          </cell>
        </row>
      </sheetData>
      <sheetData sheetId="2711">
        <row r="1">
          <cell r="A1" t="str">
            <v>OXFORD UNIVERSITY PRESS INDIAN BRANCH</v>
          </cell>
        </row>
      </sheetData>
      <sheetData sheetId="2712">
        <row r="1">
          <cell r="A1" t="str">
            <v>OXFORD UNIVERSITY PRESS INDIAN BRANCH</v>
          </cell>
        </row>
      </sheetData>
      <sheetData sheetId="2713">
        <row r="1">
          <cell r="A1" t="str">
            <v>OXFORD UNIVERSITY PRESS INDIAN BRANCH</v>
          </cell>
        </row>
      </sheetData>
      <sheetData sheetId="2714"/>
      <sheetData sheetId="2715">
        <row r="1">
          <cell r="A1" t="str">
            <v>OXFORD UNIVERSITY PRESS INDIAN BRANCH</v>
          </cell>
        </row>
      </sheetData>
      <sheetData sheetId="2716">
        <row r="1">
          <cell r="A1" t="str">
            <v>OXFORD UNIVERSITY PRESS INDIAN BRANCH</v>
          </cell>
        </row>
      </sheetData>
      <sheetData sheetId="2717">
        <row r="1">
          <cell r="A1" t="str">
            <v>OXFORD UNIVERSITY PRESS INDIAN BRANCH</v>
          </cell>
        </row>
      </sheetData>
      <sheetData sheetId="2718"/>
      <sheetData sheetId="2719"/>
      <sheetData sheetId="2720"/>
      <sheetData sheetId="2721">
        <row r="1">
          <cell r="A1" t="str">
            <v>OXFORD UNIVERSITY PRESS INDIAN BRANCH</v>
          </cell>
        </row>
      </sheetData>
      <sheetData sheetId="2722">
        <row r="1">
          <cell r="A1" t="str">
            <v>OXFORD UNIVERSITY PRESS INDIAN BRANCH</v>
          </cell>
        </row>
      </sheetData>
      <sheetData sheetId="2723">
        <row r="1">
          <cell r="A1" t="str">
            <v>OXFORD UNIVERSITY PRESS INDIAN BRANCH</v>
          </cell>
        </row>
      </sheetData>
      <sheetData sheetId="2724">
        <row r="1">
          <cell r="A1" t="str">
            <v>OXFORD UNIVERSITY PRESS INDIAN BRANCH</v>
          </cell>
        </row>
      </sheetData>
      <sheetData sheetId="2725">
        <row r="1">
          <cell r="A1" t="str">
            <v>OXFORD UNIVERSITY PRESS INDIAN BRANCH</v>
          </cell>
        </row>
      </sheetData>
      <sheetData sheetId="2726">
        <row r="1">
          <cell r="A1" t="str">
            <v>OXFORD UNIVERSITY PRESS INDIAN BRANCH</v>
          </cell>
        </row>
      </sheetData>
      <sheetData sheetId="2727">
        <row r="1">
          <cell r="A1" t="str">
            <v>OXFORD UNIVERSITY PRESS INDIAN BRANCH</v>
          </cell>
        </row>
      </sheetData>
      <sheetData sheetId="2728"/>
      <sheetData sheetId="2729">
        <row r="1">
          <cell r="A1" t="str">
            <v>OXFORD UNIVERSITY PRESS INDIAN BRANCH</v>
          </cell>
        </row>
      </sheetData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19">
          <cell r="C19" t="str">
            <v>VEHICLES</v>
          </cell>
        </row>
      </sheetData>
      <sheetData sheetId="2839" refreshError="1"/>
      <sheetData sheetId="2840">
        <row r="19">
          <cell r="C19" t="str">
            <v>VEHICLES</v>
          </cell>
        </row>
      </sheetData>
      <sheetData sheetId="2841">
        <row r="1">
          <cell r="J1" t="str">
            <v>K:\CLIENTS\W\WONDERWA.CRP\1996\WRKPAPER\STATES\[BOOK1.XLS]APPORT</v>
          </cell>
        </row>
      </sheetData>
      <sheetData sheetId="2842" refreshError="1"/>
      <sheetData sheetId="2843" refreshError="1"/>
      <sheetData sheetId="2844" refreshError="1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7">
          <cell r="F7">
            <v>18561508754</v>
          </cell>
        </row>
      </sheetData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/>
      <sheetData sheetId="2978">
        <row r="9">
          <cell r="B9" t="str">
            <v>GOLDEN HILLS WIND, LLC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1">
          <cell r="A1" t="str">
            <v>Import ID (Owned Entity)</v>
          </cell>
        </row>
      </sheetData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>
        <row r="19">
          <cell r="C19" t="str">
            <v>VEHICLES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">
          <cell r="J1" t="str">
            <v>K:\CLIENTS\W\WONDERWA.CRP\1996\WRKPAPER\STATES\[BOOK1.XLS]APPORT</v>
          </cell>
        </row>
      </sheetData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>
        <row r="52">
          <cell r="F52">
            <v>40658</v>
          </cell>
        </row>
      </sheetData>
      <sheetData sheetId="4550"/>
      <sheetData sheetId="455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A1" t="str">
            <v>242901300011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7">
          <cell r="AQ7">
            <v>2.8771</v>
          </cell>
        </row>
      </sheetData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>
        <row r="4">
          <cell r="A4" t="str">
            <v>1 GL-TR May 31</v>
          </cell>
        </row>
      </sheetData>
      <sheetData sheetId="4884"/>
      <sheetData sheetId="4885" refreshError="1"/>
      <sheetData sheetId="4886" refreshError="1"/>
      <sheetData sheetId="4887" refreshError="1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>
        <row r="1">
          <cell r="A1" t="str">
            <v>Style</v>
          </cell>
        </row>
      </sheetData>
      <sheetData sheetId="4907" refreshError="1"/>
      <sheetData sheetId="4908">
        <row r="2">
          <cell r="B2">
            <v>1</v>
          </cell>
        </row>
      </sheetData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/>
      <sheetData sheetId="4988"/>
      <sheetData sheetId="4989"/>
      <sheetData sheetId="4990"/>
      <sheetData sheetId="4991" refreshError="1"/>
      <sheetData sheetId="4992"/>
      <sheetData sheetId="4993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/>
      <sheetData sheetId="5005">
        <row r="322">
          <cell r="C322" t="str">
            <v>Quality 1</v>
          </cell>
        </row>
      </sheetData>
      <sheetData sheetId="5006"/>
      <sheetData sheetId="5007"/>
      <sheetData sheetId="5008"/>
      <sheetData sheetId="5009"/>
      <sheetData sheetId="5010">
        <row r="1">
          <cell r="A1" t="str">
            <v>242901300011</v>
          </cell>
        </row>
      </sheetData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>
        <row r="2">
          <cell r="A2" t="str">
            <v>Product RFPs</v>
          </cell>
        </row>
      </sheetData>
      <sheetData sheetId="5106">
        <row r="2">
          <cell r="A2" t="str">
            <v>Product RFPs</v>
          </cell>
        </row>
      </sheetData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>
        <row r="1">
          <cell r="A1" t="str">
            <v>OXFORD UNIVERSITY PRESS INDIAN BRANCH</v>
          </cell>
        </row>
      </sheetData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>
        <row r="1">
          <cell r="A1" t="str">
            <v>OXFORD UNIVERSITY PRESS INDIAN BRANCH</v>
          </cell>
        </row>
      </sheetData>
      <sheetData sheetId="5136">
        <row r="1">
          <cell r="A1" t="str">
            <v>OXFORD UNIVERSITY PRESS INDIAN BRANCH</v>
          </cell>
        </row>
      </sheetData>
      <sheetData sheetId="5137"/>
      <sheetData sheetId="5138">
        <row r="1">
          <cell r="A1" t="str">
            <v>OXFORD UNIVERSITY PRESS INDIAN BRANCH</v>
          </cell>
        </row>
      </sheetData>
      <sheetData sheetId="5139"/>
      <sheetData sheetId="5140">
        <row r="1">
          <cell r="A1" t="str">
            <v>OXFORD UNIVERSITY PRESS INDIAN BRANCH</v>
          </cell>
        </row>
      </sheetData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 refreshError="1"/>
      <sheetData sheetId="5208" refreshError="1"/>
      <sheetData sheetId="5209" refreshError="1"/>
      <sheetData sheetId="5210" refreshError="1"/>
      <sheetData sheetId="5211"/>
      <sheetData sheetId="5212">
        <row r="1">
          <cell r="A1" t="str">
            <v>FAUJI CEMENT COMPANY LIMITED</v>
          </cell>
        </row>
      </sheetData>
      <sheetData sheetId="5213"/>
      <sheetData sheetId="5214" refreshError="1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/>
      <sheetData sheetId="5484" refreshError="1"/>
      <sheetData sheetId="5485" refreshError="1"/>
      <sheetData sheetId="5486">
        <row r="8">
          <cell r="O8">
            <v>4012</v>
          </cell>
        </row>
      </sheetData>
      <sheetData sheetId="5487" refreshError="1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9">
          <cell r="C19" t="str">
            <v>VEHICLES</v>
          </cell>
        </row>
      </sheetData>
      <sheetData sheetId="5498"/>
      <sheetData sheetId="5499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/>
      <sheetData sheetId="5522"/>
      <sheetData sheetId="5523"/>
      <sheetData sheetId="5524" refreshError="1"/>
      <sheetData sheetId="5525" refreshError="1"/>
      <sheetData sheetId="5526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/>
      <sheetData sheetId="5563"/>
      <sheetData sheetId="5564" refreshError="1"/>
      <sheetData sheetId="5565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/>
      <sheetData sheetId="5585"/>
      <sheetData sheetId="5586" refreshError="1"/>
      <sheetData sheetId="5587"/>
      <sheetData sheetId="5588" refreshError="1"/>
      <sheetData sheetId="5589" refreshError="1"/>
      <sheetData sheetId="5590"/>
      <sheetData sheetId="5591" refreshError="1"/>
      <sheetData sheetId="5592"/>
      <sheetData sheetId="5593" refreshError="1"/>
      <sheetData sheetId="5594" refreshError="1"/>
      <sheetData sheetId="5595" refreshError="1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/>
      <sheetData sheetId="5608"/>
      <sheetData sheetId="5609" refreshError="1"/>
      <sheetData sheetId="5610" refreshError="1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/>
      <sheetData sheetId="5701" refreshError="1"/>
      <sheetData sheetId="5702" refreshError="1"/>
      <sheetData sheetId="5703" refreshError="1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 refreshError="1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/>
      <sheetData sheetId="5738"/>
      <sheetData sheetId="5739" refreshError="1"/>
      <sheetData sheetId="5740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 refreshError="1"/>
      <sheetData sheetId="5751"/>
      <sheetData sheetId="5752"/>
      <sheetData sheetId="5753"/>
      <sheetData sheetId="5754" refreshError="1"/>
      <sheetData sheetId="5755" refreshError="1"/>
      <sheetData sheetId="5756" refreshError="1"/>
      <sheetData sheetId="5757"/>
      <sheetData sheetId="5758" refreshError="1"/>
      <sheetData sheetId="5759" refreshError="1"/>
      <sheetData sheetId="5760" refreshError="1"/>
      <sheetData sheetId="5761" refreshError="1"/>
      <sheetData sheetId="5762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/>
      <sheetData sheetId="5821" refreshError="1"/>
      <sheetData sheetId="5822" refreshError="1"/>
      <sheetData sheetId="5823" refreshError="1"/>
      <sheetData sheetId="5824" refreshError="1"/>
      <sheetData sheetId="5825"/>
      <sheetData sheetId="5826" refreshError="1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 refreshError="1"/>
      <sheetData sheetId="5851"/>
      <sheetData sheetId="5852"/>
      <sheetData sheetId="5853"/>
      <sheetData sheetId="5854">
        <row r="1">
          <cell r="A1" t="str">
            <v>OXFORD UNIVERSITY PRESS INDIAN BRANCH</v>
          </cell>
        </row>
      </sheetData>
      <sheetData sheetId="5855"/>
      <sheetData sheetId="5856"/>
      <sheetData sheetId="5857" refreshError="1"/>
      <sheetData sheetId="5858" refreshError="1"/>
      <sheetData sheetId="5859"/>
      <sheetData sheetId="5860" refreshError="1"/>
      <sheetData sheetId="5861">
        <row r="3">
          <cell r="B3">
            <v>167720</v>
          </cell>
        </row>
      </sheetData>
      <sheetData sheetId="5862">
        <row r="3">
          <cell r="B3">
            <v>167720</v>
          </cell>
        </row>
      </sheetData>
      <sheetData sheetId="5863"/>
      <sheetData sheetId="5864">
        <row r="3">
          <cell r="B3">
            <v>167720</v>
          </cell>
        </row>
      </sheetData>
      <sheetData sheetId="5865"/>
      <sheetData sheetId="5866" refreshError="1"/>
      <sheetData sheetId="5867" refreshError="1"/>
      <sheetData sheetId="5868">
        <row r="3">
          <cell r="B3">
            <v>167720</v>
          </cell>
        </row>
      </sheetData>
      <sheetData sheetId="5869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>
        <row r="6">
          <cell r="F6" t="str">
            <v>Units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>
        <row r="6">
          <cell r="F6" t="str">
            <v>Units</v>
          </cell>
        </row>
      </sheetData>
      <sheetData sheetId="5900"/>
      <sheetData sheetId="5901"/>
      <sheetData sheetId="5902"/>
      <sheetData sheetId="5903"/>
      <sheetData sheetId="5904"/>
      <sheetData sheetId="5905"/>
      <sheetData sheetId="5906" refreshError="1"/>
      <sheetData sheetId="5907" refreshError="1"/>
      <sheetData sheetId="5908">
        <row r="11">
          <cell r="L11">
            <v>14</v>
          </cell>
        </row>
      </sheetData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5942" refreshError="1"/>
      <sheetData sheetId="5943" refreshError="1"/>
      <sheetData sheetId="5944" refreshError="1"/>
      <sheetData sheetId="5945"/>
      <sheetData sheetId="5946">
        <row r="16">
          <cell r="H16">
            <v>95219.94</v>
          </cell>
        </row>
      </sheetData>
      <sheetData sheetId="5947">
        <row r="33">
          <cell r="H33">
            <v>4959.7354999999998</v>
          </cell>
        </row>
      </sheetData>
      <sheetData sheetId="5948"/>
      <sheetData sheetId="5949">
        <row r="14">
          <cell r="L14">
            <v>491576.13</v>
          </cell>
        </row>
      </sheetData>
      <sheetData sheetId="5950">
        <row r="45">
          <cell r="L45">
            <v>1089506.6707527002</v>
          </cell>
        </row>
      </sheetData>
      <sheetData sheetId="5951"/>
      <sheetData sheetId="5952"/>
      <sheetData sheetId="5953"/>
      <sheetData sheetId="5954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 refreshError="1"/>
      <sheetData sheetId="6096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>
        <row r="2">
          <cell r="A2" t="str">
            <v>管理费用</v>
          </cell>
        </row>
      </sheetData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/>
      <sheetData sheetId="6146"/>
      <sheetData sheetId="6147"/>
      <sheetData sheetId="6148"/>
      <sheetData sheetId="6149"/>
      <sheetData sheetId="6150"/>
      <sheetData sheetId="615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/>
      <sheetData sheetId="6175"/>
      <sheetData sheetId="6176"/>
      <sheetData sheetId="6177"/>
      <sheetData sheetId="6178"/>
      <sheetData sheetId="6179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9">
          <cell r="D19">
            <v>1.1499999999999999</v>
          </cell>
        </row>
      </sheetData>
      <sheetData sheetId="6342">
        <row r="19">
          <cell r="D19">
            <v>1.1499999999999999</v>
          </cell>
        </row>
      </sheetData>
      <sheetData sheetId="6343">
        <row r="19">
          <cell r="D19">
            <v>1.1499999999999999</v>
          </cell>
        </row>
      </sheetData>
      <sheetData sheetId="6344">
        <row r="19">
          <cell r="D19">
            <v>1.1499999999999999</v>
          </cell>
        </row>
      </sheetData>
      <sheetData sheetId="6345">
        <row r="19">
          <cell r="D19">
            <v>1.1499999999999999</v>
          </cell>
        </row>
      </sheetData>
      <sheetData sheetId="6346">
        <row r="19">
          <cell r="D19">
            <v>1.1499999999999999</v>
          </cell>
        </row>
      </sheetData>
      <sheetData sheetId="6347"/>
      <sheetData sheetId="6348"/>
      <sheetData sheetId="6349">
        <row r="45">
          <cell r="H45">
            <v>1</v>
          </cell>
        </row>
      </sheetData>
      <sheetData sheetId="6350">
        <row r="45">
          <cell r="H45">
            <v>1</v>
          </cell>
        </row>
      </sheetData>
      <sheetData sheetId="6351">
        <row r="45">
          <cell r="H45">
            <v>1</v>
          </cell>
        </row>
      </sheetData>
      <sheetData sheetId="6352">
        <row r="45">
          <cell r="H45">
            <v>1</v>
          </cell>
        </row>
      </sheetData>
      <sheetData sheetId="6353">
        <row r="19">
          <cell r="D19">
            <v>1.1499999999999999</v>
          </cell>
        </row>
      </sheetData>
      <sheetData sheetId="6354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>
        <row r="1">
          <cell r="A1" t="str">
            <v>SOB</v>
          </cell>
        </row>
      </sheetData>
      <sheetData sheetId="6365" refreshError="1"/>
      <sheetData sheetId="6366">
        <row r="2">
          <cell r="A2" t="str">
            <v>OPERATING MODEL ($MM)</v>
          </cell>
        </row>
      </sheetData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 refreshError="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/>
      <sheetData sheetId="6435"/>
      <sheetData sheetId="6436"/>
      <sheetData sheetId="6437" refreshError="1"/>
      <sheetData sheetId="6438"/>
      <sheetData sheetId="6439"/>
      <sheetData sheetId="6440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/>
      <sheetData sheetId="6482"/>
      <sheetData sheetId="6483"/>
      <sheetData sheetId="6484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 refreshError="1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 refreshError="1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/>
      <sheetData sheetId="6665" refreshError="1"/>
      <sheetData sheetId="6666" refreshError="1"/>
      <sheetData sheetId="6667" refreshError="1"/>
      <sheetData sheetId="6668"/>
      <sheetData sheetId="6669"/>
      <sheetData sheetId="6670"/>
      <sheetData sheetId="6671"/>
      <sheetData sheetId="6672"/>
      <sheetData sheetId="6673"/>
      <sheetData sheetId="6674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/>
      <sheetData sheetId="6775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/>
      <sheetData sheetId="6853"/>
      <sheetData sheetId="6854" refreshError="1"/>
      <sheetData sheetId="6855" refreshError="1"/>
      <sheetData sheetId="6856" refreshError="1"/>
      <sheetData sheetId="6857"/>
      <sheetData sheetId="6858" refreshError="1"/>
      <sheetData sheetId="6859" refreshError="1"/>
      <sheetData sheetId="6860"/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/>
      <sheetData sheetId="6877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/>
      <sheetData sheetId="6905"/>
      <sheetData sheetId="6906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>
        <row r="2">
          <cell r="A2">
            <v>38995</v>
          </cell>
        </row>
      </sheetData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>
        <row r="88">
          <cell r="C88">
            <v>3506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 refreshError="1"/>
      <sheetData sheetId="7091" refreshError="1"/>
      <sheetData sheetId="7092" refreshError="1"/>
      <sheetData sheetId="7093" refreshError="1"/>
      <sheetData sheetId="7094"/>
      <sheetData sheetId="7095" refreshError="1"/>
      <sheetData sheetId="7096"/>
      <sheetData sheetId="7097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>
        <row r="1">
          <cell r="F1" t="str">
            <v>CUSIP Number</v>
          </cell>
        </row>
      </sheetData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/>
      <sheetData sheetId="7393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>
        <row r="8">
          <cell r="A8" t="str">
            <v>BRANDSAFWAY LLC</v>
          </cell>
        </row>
      </sheetData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3">
          <cell r="A3" t="str">
            <v>编码</v>
          </cell>
        </row>
      </sheetData>
      <sheetData sheetId="7593"/>
      <sheetData sheetId="7594"/>
      <sheetData sheetId="7595"/>
      <sheetData sheetId="7596"/>
      <sheetData sheetId="7597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 refreshError="1"/>
      <sheetData sheetId="7676">
        <row r="6">
          <cell r="D6" t="str">
            <v>索引</v>
          </cell>
        </row>
      </sheetData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>
        <row r="6">
          <cell r="A6" t="str">
            <v>固定资产编号</v>
          </cell>
        </row>
      </sheetData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>
        <row r="1">
          <cell r="B1" t="str">
            <v>单位编号</v>
          </cell>
        </row>
      </sheetData>
      <sheetData sheetId="7777"/>
      <sheetData sheetId="7778" refreshError="1"/>
      <sheetData sheetId="7779"/>
      <sheetData sheetId="7780"/>
      <sheetData sheetId="7781"/>
      <sheetData sheetId="7782"/>
      <sheetData sheetId="7783" refreshError="1"/>
      <sheetData sheetId="7784"/>
      <sheetData sheetId="7785" refreshError="1"/>
      <sheetData sheetId="7786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>
        <row r="1">
          <cell r="A1" t="str">
            <v>A</v>
          </cell>
        </row>
      </sheetData>
      <sheetData sheetId="7804" refreshError="1"/>
      <sheetData sheetId="7805"/>
      <sheetData sheetId="7806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/>
      <sheetData sheetId="7816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>
        <row r="12">
          <cell r="P12">
            <v>1064.7375135555558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/>
      <sheetData sheetId="8202"/>
      <sheetData sheetId="8203" refreshError="1"/>
      <sheetData sheetId="8204" refreshError="1"/>
      <sheetData sheetId="8205" refreshError="1"/>
      <sheetData sheetId="8206" refreshError="1"/>
      <sheetData sheetId="8207"/>
      <sheetData sheetId="8208"/>
      <sheetData sheetId="8209" refreshError="1"/>
      <sheetData sheetId="8210"/>
      <sheetData sheetId="8211" refreshError="1"/>
      <sheetData sheetId="8212" refreshError="1"/>
      <sheetData sheetId="8213" refreshError="1"/>
      <sheetData sheetId="8214" refreshError="1"/>
      <sheetData sheetId="8215"/>
      <sheetData sheetId="8216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/>
      <sheetData sheetId="8315" refreshError="1"/>
      <sheetData sheetId="8316" refreshError="1"/>
      <sheetData sheetId="8317"/>
      <sheetData sheetId="8318" refreshError="1"/>
      <sheetData sheetId="8319" refreshError="1"/>
      <sheetData sheetId="8320"/>
      <sheetData sheetId="8321"/>
      <sheetData sheetId="8322"/>
      <sheetData sheetId="8323"/>
      <sheetData sheetId="8324"/>
      <sheetData sheetId="8325"/>
      <sheetData sheetId="8326" refreshError="1"/>
      <sheetData sheetId="8327" refreshError="1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/>
      <sheetData sheetId="8340" refreshError="1"/>
      <sheetData sheetId="8341"/>
      <sheetData sheetId="8342"/>
      <sheetData sheetId="8343"/>
      <sheetData sheetId="8344"/>
      <sheetData sheetId="8345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/>
      <sheetData sheetId="8352"/>
      <sheetData sheetId="8353" refreshError="1"/>
      <sheetData sheetId="8354"/>
      <sheetData sheetId="8355"/>
      <sheetData sheetId="8356" refreshError="1"/>
      <sheetData sheetId="8357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 refreshError="1"/>
      <sheetData sheetId="8367"/>
      <sheetData sheetId="8368"/>
      <sheetData sheetId="8369" refreshError="1"/>
      <sheetData sheetId="8370" refreshError="1"/>
      <sheetData sheetId="837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/>
      <sheetData sheetId="8444" refreshError="1"/>
      <sheetData sheetId="8445" refreshError="1"/>
      <sheetData sheetId="8446" refreshError="1"/>
      <sheetData sheetId="8447"/>
      <sheetData sheetId="8448" refreshError="1"/>
      <sheetData sheetId="8449" refreshError="1"/>
      <sheetData sheetId="8450" refreshError="1"/>
      <sheetData sheetId="8451"/>
      <sheetData sheetId="8452" refreshError="1"/>
      <sheetData sheetId="8453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P/F</v>
          </cell>
        </row>
      </sheetData>
      <sheetData sheetId="8462">
        <row r="1">
          <cell r="A1" t="str">
            <v>Part Type</v>
          </cell>
        </row>
      </sheetData>
      <sheetData sheetId="8463" refreshError="1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1">
          <cell r="A1" t="str">
            <v>OXFORD UNIVERSITY PRESS INDIAN BRANCH</v>
          </cell>
        </row>
      </sheetData>
      <sheetData sheetId="8827">
        <row r="1">
          <cell r="A1" t="str">
            <v>OXFORD UNIVERSITY PRESS INDIAN BRANCH</v>
          </cell>
        </row>
      </sheetData>
      <sheetData sheetId="8828">
        <row r="1">
          <cell r="A1" t="str">
            <v>OXFORD UNIVERSITY PRESS INDIAN BRANCH</v>
          </cell>
        </row>
      </sheetData>
      <sheetData sheetId="8829">
        <row r="1">
          <cell r="A1" t="str">
            <v>OXFORD UNIVERSITY PRESS INDIAN BRANCH</v>
          </cell>
        </row>
      </sheetData>
      <sheetData sheetId="8830">
        <row r="1">
          <cell r="A1" t="str">
            <v>OXFORD UNIVERSITY PRESS INDIAN BRANCH</v>
          </cell>
        </row>
      </sheetData>
      <sheetData sheetId="8831"/>
      <sheetData sheetId="8832"/>
      <sheetData sheetId="8833">
        <row r="1">
          <cell r="A1" t="str">
            <v>OXFORD UNIVERSITY PRESS INDIAN BRANCH</v>
          </cell>
        </row>
      </sheetData>
      <sheetData sheetId="8834">
        <row r="1">
          <cell r="A1" t="str">
            <v>OXFORD UNIVERSITY PRESS INDIAN BRANCH</v>
          </cell>
        </row>
      </sheetData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 refreshError="1"/>
      <sheetData sheetId="9008" refreshError="1"/>
      <sheetData sheetId="9009" refreshError="1"/>
      <sheetData sheetId="9010">
        <row r="1">
          <cell r="A1" t="str">
            <v>Directions:</v>
          </cell>
        </row>
      </sheetData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 refreshError="1"/>
      <sheetData sheetId="9032"/>
      <sheetData sheetId="9033">
        <row r="1">
          <cell r="A1" t="str">
            <v>OBL</v>
          </cell>
        </row>
      </sheetData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>
        <row r="1">
          <cell r="D1" t="str">
            <v>科目</v>
          </cell>
        </row>
      </sheetData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>
        <row r="1">
          <cell r="A1" t="str">
            <v>日期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/>
      <sheetData sheetId="9142" refreshError="1"/>
      <sheetData sheetId="9143" refreshError="1"/>
      <sheetData sheetId="9144" refreshError="1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>
        <row r="1">
          <cell r="A1" t="str">
            <v>OXFORD UNIVERSITY PRESS INDIAN BRANCH</v>
          </cell>
        </row>
      </sheetData>
      <sheetData sheetId="9199"/>
      <sheetData sheetId="9200"/>
      <sheetData sheetId="9201"/>
      <sheetData sheetId="9202"/>
      <sheetData sheetId="9203"/>
      <sheetData sheetId="9204"/>
      <sheetData sheetId="9205">
        <row r="1">
          <cell r="A1" t="str">
            <v>OXFORD UNIVERSITY PRESS INDIAN BRANCH</v>
          </cell>
        </row>
      </sheetData>
      <sheetData sheetId="9206">
        <row r="1">
          <cell r="A1" t="str">
            <v>OXFORD UNIVERSITY PRESS INDIAN BRANCH</v>
          </cell>
        </row>
      </sheetData>
      <sheetData sheetId="9207">
        <row r="1">
          <cell r="A1" t="str">
            <v>OXFORD UNIVERSITY PRESS INDIAN BRANCH</v>
          </cell>
        </row>
      </sheetData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/>
      <sheetData sheetId="9323"/>
      <sheetData sheetId="9324" refreshError="1"/>
      <sheetData sheetId="9325" refreshError="1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/>
      <sheetData sheetId="9333"/>
      <sheetData sheetId="9334"/>
      <sheetData sheetId="9335" refreshError="1"/>
      <sheetData sheetId="9336"/>
      <sheetData sheetId="9337" refreshError="1"/>
      <sheetData sheetId="9338">
        <row r="1">
          <cell r="A1" t="str">
            <v>MAX GROUP OF COMPANIES</v>
          </cell>
        </row>
      </sheetData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/>
      <sheetData sheetId="9399"/>
      <sheetData sheetId="9400">
        <row r="4">
          <cell r="AE4">
            <v>9</v>
          </cell>
        </row>
      </sheetData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/>
      <sheetData sheetId="9559"/>
      <sheetData sheetId="9560"/>
      <sheetData sheetId="9561"/>
      <sheetData sheetId="9562" refreshError="1"/>
      <sheetData sheetId="9563" refreshError="1"/>
      <sheetData sheetId="9564" refreshError="1"/>
      <sheetData sheetId="9565" refreshError="1"/>
      <sheetData sheetId="9566"/>
      <sheetData sheetId="9567" refreshError="1"/>
      <sheetData sheetId="9568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17">
          <cell r="A17" t="str">
            <v>Eleonora</v>
          </cell>
        </row>
      </sheetData>
      <sheetData sheetId="9597"/>
      <sheetData sheetId="9598"/>
      <sheetData sheetId="9599"/>
      <sheetData sheetId="9600">
        <row r="1">
          <cell r="A1" t="str">
            <v>COD</v>
          </cell>
        </row>
      </sheetData>
      <sheetData sheetId="960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/>
      <sheetData sheetId="9622">
        <row r="1">
          <cell r="B1" t="str">
            <v>대차대조표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>
        <row r="1">
          <cell r="C1" t="str">
            <v>1-1. Unit별 제조원가명세서(97년  2월)</v>
          </cell>
        </row>
      </sheetData>
      <sheetData sheetId="9646">
        <row r="1">
          <cell r="C1" t="str">
            <v>1-2. Unit별 제조원가명세서(97년  2월)</v>
          </cell>
        </row>
      </sheetData>
      <sheetData sheetId="9647">
        <row r="1">
          <cell r="C1" t="str">
            <v>1-3. Unit별 제조원가명세서(97년 2월)</v>
          </cell>
        </row>
      </sheetData>
      <sheetData sheetId="9648"/>
      <sheetData sheetId="9649"/>
      <sheetData sheetId="9650">
        <row r="3">
          <cell r="B3" t="str">
            <v>EUR</v>
          </cell>
        </row>
      </sheetData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 refreshError="1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>
        <row r="22">
          <cell r="D22" t="str">
            <v>VALOR</v>
          </cell>
        </row>
      </sheetData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>
        <row r="322">
          <cell r="C322" t="str">
            <v>Quality 1</v>
          </cell>
        </row>
      </sheetData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>
        <row r="4">
          <cell r="B4" t="str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>
        <row r="1">
          <cell r="A1" t="str">
            <v>ACCOUNTS PAYABLE ANALYSIS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/>
      <sheetData sheetId="10697"/>
      <sheetData sheetId="10698">
        <row r="10">
          <cell r="D10">
            <v>1192500.7691581524</v>
          </cell>
        </row>
      </sheetData>
      <sheetData sheetId="10699"/>
      <sheetData sheetId="10700"/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/>
      <sheetData sheetId="10764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 refreshError="1"/>
      <sheetData sheetId="11291" refreshError="1"/>
      <sheetData sheetId="11292"/>
      <sheetData sheetId="11293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/>
      <sheetData sheetId="11307"/>
      <sheetData sheetId="11308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>
        <row r="19">
          <cell r="D19">
            <v>1.1499999999999999</v>
          </cell>
        </row>
      </sheetData>
      <sheetData sheetId="11582">
        <row r="19">
          <cell r="D19">
            <v>1.1499999999999999</v>
          </cell>
        </row>
      </sheetData>
      <sheetData sheetId="11583">
        <row r="19">
          <cell r="D19">
            <v>1.1499999999999999</v>
          </cell>
        </row>
      </sheetData>
      <sheetData sheetId="11584">
        <row r="19">
          <cell r="D19">
            <v>1.1499999999999999</v>
          </cell>
        </row>
      </sheetData>
      <sheetData sheetId="11585">
        <row r="19">
          <cell r="D19">
            <v>1.1499999999999999</v>
          </cell>
        </row>
      </sheetData>
      <sheetData sheetId="11586">
        <row r="19">
          <cell r="D19">
            <v>1.1499999999999999</v>
          </cell>
        </row>
      </sheetData>
      <sheetData sheetId="11587"/>
      <sheetData sheetId="11588">
        <row r="45">
          <cell r="H45">
            <v>1</v>
          </cell>
        </row>
      </sheetData>
      <sheetData sheetId="11589">
        <row r="45">
          <cell r="H45">
            <v>1</v>
          </cell>
        </row>
      </sheetData>
      <sheetData sheetId="11590">
        <row r="45">
          <cell r="H45">
            <v>1</v>
          </cell>
        </row>
      </sheetData>
      <sheetData sheetId="11591">
        <row r="45">
          <cell r="H45">
            <v>1</v>
          </cell>
        </row>
      </sheetData>
      <sheetData sheetId="11592">
        <row r="19">
          <cell r="D19">
            <v>1.1499999999999999</v>
          </cell>
        </row>
      </sheetData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>
        <row r="1">
          <cell r="A1" t="str">
            <v>FAUJI CEMENT COMPANY LIMITED</v>
          </cell>
        </row>
      </sheetData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>
        <row r="2">
          <cell r="A2" t="str">
            <v>OPERATING MODEL ($MM)</v>
          </cell>
        </row>
      </sheetData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>
        <row r="16">
          <cell r="H16">
            <v>95219.94</v>
          </cell>
        </row>
      </sheetData>
      <sheetData sheetId="11824">
        <row r="33">
          <cell r="H33">
            <v>4959.7354999999998</v>
          </cell>
        </row>
      </sheetData>
      <sheetData sheetId="11825"/>
      <sheetData sheetId="11826">
        <row r="14">
          <cell r="L14">
            <v>491576.13</v>
          </cell>
        </row>
      </sheetData>
      <sheetData sheetId="11827">
        <row r="45">
          <cell r="L45">
            <v>1089506.6707527002</v>
          </cell>
        </row>
      </sheetData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>
        <row r="7">
          <cell r="AQ7">
            <v>2.8771</v>
          </cell>
        </row>
      </sheetData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>
        <row r="19">
          <cell r="C19" t="str">
            <v>VEHICLES</v>
          </cell>
        </row>
      </sheetData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>
        <row r="9">
          <cell r="B9" t="str">
            <v>GOLDEN HILLS WIND, LLC</v>
          </cell>
        </row>
      </sheetData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>
        <row r="1">
          <cell r="A1" t="str">
            <v>Import ID (Owned Entity)</v>
          </cell>
        </row>
      </sheetData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>
        <row r="322">
          <cell r="C322" t="str">
            <v>Quality 1</v>
          </cell>
        </row>
      </sheetData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>
        <row r="22">
          <cell r="D22" t="str">
            <v>VALOR</v>
          </cell>
        </row>
      </sheetData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>
        <row r="1">
          <cell r="A1" t="str">
            <v>242901300011</v>
          </cell>
        </row>
      </sheetData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>
        <row r="2">
          <cell r="A2" t="str">
            <v>Product RFPs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>
        <row r="4">
          <cell r="B4" t="str">
            <v>0</v>
          </cell>
        </row>
      </sheetData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>
        <row r="19">
          <cell r="D19">
            <v>1.1499999999999999</v>
          </cell>
        </row>
      </sheetData>
      <sheetData sheetId="13563">
        <row r="19">
          <cell r="D19">
            <v>1.1499999999999999</v>
          </cell>
        </row>
      </sheetData>
      <sheetData sheetId="13564">
        <row r="19">
          <cell r="D19">
            <v>1.1499999999999999</v>
          </cell>
        </row>
      </sheetData>
      <sheetData sheetId="13565">
        <row r="19">
          <cell r="D19">
            <v>1.1499999999999999</v>
          </cell>
        </row>
      </sheetData>
      <sheetData sheetId="13566">
        <row r="19">
          <cell r="D19">
            <v>1.1499999999999999</v>
          </cell>
        </row>
      </sheetData>
      <sheetData sheetId="13567">
        <row r="19">
          <cell r="D19">
            <v>1.1499999999999999</v>
          </cell>
        </row>
      </sheetData>
      <sheetData sheetId="13568"/>
      <sheetData sheetId="13569">
        <row r="45">
          <cell r="H45">
            <v>1</v>
          </cell>
        </row>
      </sheetData>
      <sheetData sheetId="13570">
        <row r="45">
          <cell r="H45">
            <v>1</v>
          </cell>
        </row>
      </sheetData>
      <sheetData sheetId="13571">
        <row r="45">
          <cell r="H45">
            <v>1</v>
          </cell>
        </row>
      </sheetData>
      <sheetData sheetId="13572">
        <row r="45">
          <cell r="H45">
            <v>1</v>
          </cell>
        </row>
      </sheetData>
      <sheetData sheetId="13573">
        <row r="19">
          <cell r="D19">
            <v>1.1499999999999999</v>
          </cell>
        </row>
      </sheetData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>
        <row r="1">
          <cell r="A1" t="str">
            <v>FAUJI CEMENT COMPANY LIMITED</v>
          </cell>
        </row>
      </sheetData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>
        <row r="2">
          <cell r="A2" t="str">
            <v>OPERATING MODEL ($MM)</v>
          </cell>
        </row>
      </sheetData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>
        <row r="16">
          <cell r="H16">
            <v>95219.94</v>
          </cell>
        </row>
      </sheetData>
      <sheetData sheetId="13853">
        <row r="33">
          <cell r="H33">
            <v>4959.7354999999998</v>
          </cell>
        </row>
      </sheetData>
      <sheetData sheetId="13854"/>
      <sheetData sheetId="13855">
        <row r="14">
          <cell r="L14">
            <v>491576.13</v>
          </cell>
        </row>
      </sheetData>
      <sheetData sheetId="13856">
        <row r="45">
          <cell r="L45">
            <v>1089506.6707527002</v>
          </cell>
        </row>
      </sheetData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>
        <row r="7">
          <cell r="AQ7">
            <v>2.8771</v>
          </cell>
        </row>
      </sheetData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>
        <row r="19">
          <cell r="C19" t="str">
            <v>VEHICLES</v>
          </cell>
        </row>
      </sheetData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>
        <row r="9">
          <cell r="B9" t="str">
            <v>GOLDEN HILLS WIND, LLC</v>
          </cell>
        </row>
      </sheetData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>
        <row r="1">
          <cell r="A1" t="str">
            <v>Import ID (Owned Entity)</v>
          </cell>
        </row>
      </sheetData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 refreshError="1"/>
      <sheetData sheetId="14588" refreshError="1"/>
      <sheetData sheetId="14589" refreshError="1"/>
      <sheetData sheetId="14590"/>
      <sheetData sheetId="14591" refreshError="1"/>
      <sheetData sheetId="14592" refreshError="1"/>
      <sheetData sheetId="14593" refreshError="1"/>
      <sheetData sheetId="14594">
        <row r="1">
          <cell r="E1" t="str">
            <v>%,LLOCAL,UPOSTED_TOTAL_AMT,SBAL-1PER</v>
          </cell>
        </row>
      </sheetData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/>
      <sheetData sheetId="14634" refreshError="1"/>
      <sheetData sheetId="14635" refreshError="1"/>
      <sheetData sheetId="14636" refreshError="1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/>
      <sheetData sheetId="14731"/>
      <sheetData sheetId="14732" refreshError="1"/>
      <sheetData sheetId="14733" refreshError="1"/>
      <sheetData sheetId="14734" refreshError="1"/>
      <sheetData sheetId="14735"/>
      <sheetData sheetId="14736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/>
      <sheetData sheetId="14750"/>
      <sheetData sheetId="14751" refreshError="1"/>
      <sheetData sheetId="14752" refreshError="1"/>
      <sheetData sheetId="14753" refreshError="1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/>
      <sheetData sheetId="14777" refreshError="1"/>
      <sheetData sheetId="14778" refreshError="1"/>
      <sheetData sheetId="14779" refreshError="1"/>
      <sheetData sheetId="14780"/>
      <sheetData sheetId="1478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/>
      <sheetData sheetId="14817" refreshError="1"/>
      <sheetData sheetId="14818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 refreshError="1"/>
      <sheetData sheetId="14839"/>
      <sheetData sheetId="14840"/>
      <sheetData sheetId="1484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 refreshError="1"/>
      <sheetData sheetId="14853" refreshError="1"/>
      <sheetData sheetId="14854" refreshError="1"/>
      <sheetData sheetId="14855"/>
      <sheetData sheetId="14856" refreshError="1"/>
      <sheetData sheetId="14857"/>
      <sheetData sheetId="14858"/>
      <sheetData sheetId="14859" refreshError="1"/>
      <sheetData sheetId="14860" refreshError="1"/>
      <sheetData sheetId="14861" refreshError="1"/>
      <sheetData sheetId="14862"/>
      <sheetData sheetId="14863"/>
      <sheetData sheetId="14864"/>
      <sheetData sheetId="14865"/>
      <sheetData sheetId="14866"/>
      <sheetData sheetId="14867" refreshError="1"/>
      <sheetData sheetId="14868"/>
      <sheetData sheetId="14869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/>
      <sheetData sheetId="14880"/>
      <sheetData sheetId="14881"/>
      <sheetData sheetId="14882" refreshError="1"/>
      <sheetData sheetId="14883"/>
      <sheetData sheetId="14884"/>
      <sheetData sheetId="14885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/>
      <sheetData sheetId="14892"/>
      <sheetData sheetId="14893"/>
      <sheetData sheetId="14894"/>
      <sheetData sheetId="14895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/>
      <sheetData sheetId="14904" refreshError="1"/>
      <sheetData sheetId="14905"/>
      <sheetData sheetId="14906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/>
      <sheetData sheetId="14927"/>
      <sheetData sheetId="14928" refreshError="1"/>
      <sheetData sheetId="14929"/>
      <sheetData sheetId="14930"/>
      <sheetData sheetId="1493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/>
      <sheetData sheetId="14938"/>
      <sheetData sheetId="14939"/>
      <sheetData sheetId="14940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 refreshError="1"/>
      <sheetData sheetId="14956" refreshError="1"/>
      <sheetData sheetId="14957" refreshError="1"/>
      <sheetData sheetId="14958" refreshError="1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>
        <row r="12">
          <cell r="D12">
            <v>0</v>
          </cell>
        </row>
      </sheetData>
      <sheetData sheetId="15022"/>
      <sheetData sheetId="15023"/>
      <sheetData sheetId="15024"/>
      <sheetData sheetId="15025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>
        <row r="2">
          <cell r="D2" t="str">
            <v>Ｓ２　用セルフチェックリスト　　</v>
          </cell>
        </row>
      </sheetData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>
        <row r="4">
          <cell r="A4" t="str">
            <v>FOR YEAR ENDED DECEMBER 31, 2007</v>
          </cell>
        </row>
      </sheetData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/>
      <sheetData sheetId="15214"/>
      <sheetData sheetId="15215" refreshError="1"/>
      <sheetData sheetId="15216" refreshError="1"/>
      <sheetData sheetId="15217" refreshError="1"/>
      <sheetData sheetId="15218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 refreshError="1"/>
      <sheetData sheetId="15379" refreshError="1"/>
      <sheetData sheetId="15380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/>
      <sheetData sheetId="15388" refreshError="1"/>
      <sheetData sheetId="15389" refreshError="1"/>
      <sheetData sheetId="15390"/>
      <sheetData sheetId="15391"/>
      <sheetData sheetId="15392"/>
      <sheetData sheetId="15393" refreshError="1"/>
      <sheetData sheetId="15394" refreshError="1"/>
      <sheetData sheetId="15395" refreshError="1"/>
      <sheetData sheetId="15396"/>
      <sheetData sheetId="15397"/>
      <sheetData sheetId="15398"/>
      <sheetData sheetId="15399" refreshError="1"/>
      <sheetData sheetId="15400"/>
      <sheetData sheetId="1540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/>
      <sheetData sheetId="15431"/>
      <sheetData sheetId="15432"/>
      <sheetData sheetId="15433"/>
      <sheetData sheetId="15434" refreshError="1"/>
      <sheetData sheetId="15435" refreshError="1"/>
      <sheetData sheetId="15436" refreshError="1"/>
      <sheetData sheetId="15437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 refreshError="1"/>
      <sheetData sheetId="15451" refreshError="1"/>
      <sheetData sheetId="15452" refreshError="1"/>
      <sheetData sheetId="15453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/>
      <sheetData sheetId="15511"/>
      <sheetData sheetId="15512"/>
      <sheetData sheetId="15513"/>
      <sheetData sheetId="15514"/>
      <sheetData sheetId="15515"/>
      <sheetData sheetId="15516" refreshError="1"/>
      <sheetData sheetId="15517" refreshError="1"/>
      <sheetData sheetId="15518"/>
      <sheetData sheetId="15519"/>
      <sheetData sheetId="15520"/>
      <sheetData sheetId="1552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/>
      <sheetData sheetId="15882"/>
      <sheetData sheetId="15883"/>
      <sheetData sheetId="15884"/>
      <sheetData sheetId="15885"/>
      <sheetData sheetId="15886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/>
      <sheetData sheetId="15927"/>
      <sheetData sheetId="15928" refreshError="1"/>
      <sheetData sheetId="15929" refreshError="1"/>
      <sheetData sheetId="15930" refreshError="1"/>
      <sheetData sheetId="15931" refreshError="1"/>
      <sheetData sheetId="15932">
        <row r="2">
          <cell r="A2" t="str">
            <v>바이오</v>
          </cell>
        </row>
      </sheetData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 refreshError="1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>
        <row r="1">
          <cell r="A1" t="str">
            <v>242901300011</v>
          </cell>
        </row>
      </sheetData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>
        <row r="322">
          <cell r="C322" t="str">
            <v>Quality 1</v>
          </cell>
        </row>
      </sheetData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>
        <row r="19">
          <cell r="C19" t="str">
            <v>VEHICLES</v>
          </cell>
        </row>
      </sheetData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2">
          <cell r="A2" t="str">
            <v>Product RFPs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>
        <row r="1">
          <cell r="A1" t="str">
            <v>ACCOUNTS PAYABLE ANALYSIS</v>
          </cell>
        </row>
      </sheetData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>
        <row r="3">
          <cell r="A3" t="str">
            <v>Assessment year : 2011-2012</v>
          </cell>
        </row>
      </sheetData>
      <sheetData sheetId="16875">
        <row r="19">
          <cell r="C19" t="str">
            <v>VEHICLES</v>
          </cell>
        </row>
      </sheetData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>
        <row r="3">
          <cell r="A3" t="str">
            <v>Assessment year : 2011-2012</v>
          </cell>
        </row>
      </sheetData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>
        <row r="22">
          <cell r="D22" t="str">
            <v>VALOR</v>
          </cell>
        </row>
      </sheetData>
      <sheetData sheetId="16933"/>
      <sheetData sheetId="16934"/>
      <sheetData sheetId="16935"/>
      <sheetData sheetId="16936"/>
      <sheetData sheetId="16937"/>
      <sheetData sheetId="16938"/>
      <sheetData sheetId="16939"/>
      <sheetData sheetId="16940">
        <row r="19">
          <cell r="D19">
            <v>1.1499999999999999</v>
          </cell>
        </row>
      </sheetData>
      <sheetData sheetId="16941">
        <row r="19">
          <cell r="D19">
            <v>1.1499999999999999</v>
          </cell>
        </row>
      </sheetData>
      <sheetData sheetId="16942">
        <row r="19">
          <cell r="D19">
            <v>1.1499999999999999</v>
          </cell>
        </row>
      </sheetData>
      <sheetData sheetId="16943">
        <row r="19">
          <cell r="D19">
            <v>1.1499999999999999</v>
          </cell>
        </row>
      </sheetData>
      <sheetData sheetId="16944">
        <row r="19">
          <cell r="D19">
            <v>1.1499999999999999</v>
          </cell>
        </row>
      </sheetData>
      <sheetData sheetId="16945">
        <row r="19">
          <cell r="D19">
            <v>1.1499999999999999</v>
          </cell>
        </row>
      </sheetData>
      <sheetData sheetId="16946"/>
      <sheetData sheetId="16947">
        <row r="45">
          <cell r="H45">
            <v>1</v>
          </cell>
        </row>
      </sheetData>
      <sheetData sheetId="16948">
        <row r="45">
          <cell r="H45">
            <v>1</v>
          </cell>
        </row>
      </sheetData>
      <sheetData sheetId="16949">
        <row r="45">
          <cell r="H45">
            <v>1</v>
          </cell>
        </row>
      </sheetData>
      <sheetData sheetId="16950">
        <row r="45">
          <cell r="H45">
            <v>1</v>
          </cell>
        </row>
      </sheetData>
      <sheetData sheetId="16951">
        <row r="19">
          <cell r="D19">
            <v>1.1499999999999999</v>
          </cell>
        </row>
      </sheetData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>
        <row r="1">
          <cell r="A1" t="str">
            <v>FAUJI CEMENT COMPANY LIMITED</v>
          </cell>
        </row>
      </sheetData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>
        <row r="2">
          <cell r="A2" t="str">
            <v>OPERATING MODEL ($MM)</v>
          </cell>
        </row>
      </sheetData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>
        <row r="1">
          <cell r="A1" t="str">
            <v>OXFORD UNIVERSITY PRESS INDIAN BRANCH</v>
          </cell>
        </row>
      </sheetData>
      <sheetData sheetId="17056">
        <row r="1">
          <cell r="A1" t="str">
            <v>OXFORD UNIVERSITY PRESS INDIAN BRANCH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>
        <row r="1">
          <cell r="A1" t="str">
            <v>OXFORD UNIVERSITY PRESS INDIAN BRANCH</v>
          </cell>
        </row>
      </sheetData>
      <sheetData sheetId="17138"/>
      <sheetData sheetId="17139"/>
      <sheetData sheetId="17140"/>
      <sheetData sheetId="17141"/>
      <sheetData sheetId="17142">
        <row r="16">
          <cell r="H16">
            <v>95219.94</v>
          </cell>
        </row>
      </sheetData>
      <sheetData sheetId="17143">
        <row r="33">
          <cell r="H33">
            <v>4959.7354999999998</v>
          </cell>
        </row>
      </sheetData>
      <sheetData sheetId="17144"/>
      <sheetData sheetId="17145">
        <row r="14">
          <cell r="L14">
            <v>491576.13</v>
          </cell>
        </row>
      </sheetData>
      <sheetData sheetId="17146">
        <row r="45">
          <cell r="L45">
            <v>1089506.6707527002</v>
          </cell>
        </row>
      </sheetData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>
        <row r="1">
          <cell r="A1" t="str">
            <v>OXFORD UNIVERSITY PRESS INDIAN BRANCH</v>
          </cell>
        </row>
      </sheetData>
      <sheetData sheetId="17351">
        <row r="1">
          <cell r="A1" t="str">
            <v>OXFORD UNIVERSITY PRESS INDIAN BRANCH</v>
          </cell>
        </row>
      </sheetData>
      <sheetData sheetId="17352"/>
      <sheetData sheetId="17353"/>
      <sheetData sheetId="17354"/>
      <sheetData sheetId="17355">
        <row r="1">
          <cell r="A1" t="str">
            <v>OXFORD UNIVERSITY PRESS INDIAN BRANCH</v>
          </cell>
        </row>
      </sheetData>
      <sheetData sheetId="17356"/>
      <sheetData sheetId="17357">
        <row r="1">
          <cell r="A1" t="str">
            <v>OXFORD UNIVERSITY PRESS INDIAN BRANCH</v>
          </cell>
        </row>
      </sheetData>
      <sheetData sheetId="17358">
        <row r="1">
          <cell r="A1" t="str">
            <v>OXFORD UNIVERSITY PRESS INDIAN BRANCH</v>
          </cell>
        </row>
      </sheetData>
      <sheetData sheetId="17359">
        <row r="1">
          <cell r="A1" t="str">
            <v>OXFORD UNIVERSITY PRESS INDIAN BRANCH</v>
          </cell>
        </row>
      </sheetData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>
        <row r="9">
          <cell r="B9" t="str">
            <v>GOLDEN HILLS WIND, LLC</v>
          </cell>
        </row>
      </sheetData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>
        <row r="1">
          <cell r="A1" t="str">
            <v>Import ID (Owned Entity)</v>
          </cell>
        </row>
      </sheetData>
      <sheetData sheetId="17470"/>
      <sheetData sheetId="17471"/>
      <sheetData sheetId="17472"/>
      <sheetData sheetId="17473">
        <row r="2">
          <cell r="A2" t="str">
            <v>EPC</v>
          </cell>
        </row>
      </sheetData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>
        <row r="7">
          <cell r="AQ7">
            <v>2.8771</v>
          </cell>
        </row>
      </sheetData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>
        <row r="19">
          <cell r="C19" t="str">
            <v>VEHICLES</v>
          </cell>
        </row>
      </sheetData>
      <sheetData sheetId="17702"/>
      <sheetData sheetId="17703"/>
      <sheetData sheetId="17704"/>
      <sheetData sheetId="1770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>
        <row r="8">
          <cell r="A8" t="str">
            <v>BRANDSAFWAY LLC</v>
          </cell>
        </row>
      </sheetData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>
        <row r="6">
          <cell r="D6" t="str">
            <v>索引</v>
          </cell>
        </row>
      </sheetData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>
        <row r="12">
          <cell r="P12">
            <v>1064.7375135555558</v>
          </cell>
        </row>
      </sheetData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>
        <row r="1">
          <cell r="A1" t="str">
            <v>Style</v>
          </cell>
        </row>
      </sheetData>
      <sheetData sheetId="18557"/>
      <sheetData sheetId="18558"/>
      <sheetData sheetId="18559"/>
      <sheetData sheetId="18560"/>
      <sheetData sheetId="18561">
        <row r="52">
          <cell r="F52">
            <v>40658</v>
          </cell>
        </row>
      </sheetData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>
        <row r="11">
          <cell r="L11">
            <v>14</v>
          </cell>
        </row>
      </sheetData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>
        <row r="1">
          <cell r="A1" t="str">
            <v>OBL</v>
          </cell>
        </row>
      </sheetData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>
        <row r="4">
          <cell r="AE4">
            <v>9</v>
          </cell>
        </row>
      </sheetData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>
        <row r="17">
          <cell r="A17" t="str">
            <v>Eleonora</v>
          </cell>
        </row>
      </sheetData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>
        <row r="1">
          <cell r="B1" t="str">
            <v>대차대조표</v>
          </cell>
        </row>
      </sheetData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3">
          <cell r="B3">
            <v>167720</v>
          </cell>
        </row>
      </sheetData>
      <sheetData sheetId="18985">
        <row r="3">
          <cell r="B3">
            <v>167720</v>
          </cell>
        </row>
      </sheetData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>
        <row r="6">
          <cell r="F6" t="str">
            <v>Units</v>
          </cell>
        </row>
      </sheetData>
      <sheetData sheetId="19000"/>
      <sheetData sheetId="19001"/>
      <sheetData sheetId="19002"/>
      <sheetData sheetId="19003"/>
      <sheetData sheetId="19004">
        <row r="3">
          <cell r="B3" t="str">
            <v>EUR</v>
          </cell>
        </row>
      </sheetData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>
        <row r="4">
          <cell r="A4" t="str">
            <v>FOR YEAR ENDED DECEMBER 31, 2007</v>
          </cell>
        </row>
      </sheetData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Basic Input Sheet"/>
      <sheetName val="Premium"/>
      <sheetName val="1260"/>
      <sheetName val="Tax Reim"/>
      <sheetName val="Data Sources"/>
      <sheetName val="Management Companies"/>
      <sheetName val="Operating Companies"/>
      <sheetName val="Inputs"/>
      <sheetName val="Contacts"/>
      <sheetName val="PCAP Data"/>
      <sheetName val="Proforma"/>
      <sheetName val="Emmes &amp; Co"/>
    </sheetNames>
    <sheetDataSet>
      <sheetData sheetId="0" refreshError="1">
        <row r="4">
          <cell r="B4">
            <v>37407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rated loans"/>
      <sheetName val="12 rated loans"/>
      <sheetName val="All Positions - Rollup "/>
      <sheetName val="4Q03 Hospitality (2)"/>
      <sheetName val="4Q03 IFG"/>
      <sheetName val="4Q03 ABL"/>
      <sheetName val="4Q03 Newman SPG"/>
      <sheetName val="4Q03 Healthcare"/>
      <sheetName val="PFG"/>
      <sheetName val="4Q03 CII"/>
      <sheetName val="proformastack"/>
      <sheetName val="metrocode"/>
      <sheetName val="Cum EL Matrix 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>
        <row r="2">
          <cell r="A2" t="str">
            <v>Abilene  TX</v>
          </cell>
          <cell r="C2" t="str">
            <v>Non-Forecasted Mkt</v>
          </cell>
        </row>
        <row r="3">
          <cell r="A3" t="str">
            <v>Akron  OH</v>
          </cell>
          <cell r="C3" t="str">
            <v>Non-Forecasted Mkt</v>
          </cell>
        </row>
        <row r="4">
          <cell r="A4" t="str">
            <v>Albany  GA</v>
          </cell>
          <cell r="C4" t="str">
            <v>Non-Forecasted Mkt</v>
          </cell>
        </row>
        <row r="5">
          <cell r="A5" t="str">
            <v>Albany-Schenectady-Troy  NY</v>
          </cell>
          <cell r="C5" t="str">
            <v>Non-Forecasted Mkt</v>
          </cell>
        </row>
        <row r="6">
          <cell r="A6" t="str">
            <v>Albuquerque  NM</v>
          </cell>
          <cell r="B6" t="str">
            <v>Albuquerque</v>
          </cell>
          <cell r="C6" t="str">
            <v>AQ</v>
          </cell>
        </row>
        <row r="7">
          <cell r="A7" t="str">
            <v>Alexandria  LA</v>
          </cell>
          <cell r="C7" t="str">
            <v>Non-Forecasted Mkt</v>
          </cell>
        </row>
        <row r="8">
          <cell r="A8" t="str">
            <v>Allentown-Bethlehem-Easton  PA</v>
          </cell>
          <cell r="C8" t="str">
            <v>Non-Forecasted Mkt</v>
          </cell>
        </row>
        <row r="9">
          <cell r="A9" t="str">
            <v>Altoona  PA</v>
          </cell>
          <cell r="C9" t="str">
            <v>Non-Forecasted Mkt</v>
          </cell>
        </row>
        <row r="10">
          <cell r="A10" t="str">
            <v>Amarillo  TX</v>
          </cell>
          <cell r="C10" t="str">
            <v>Non-Forecasted Mkt</v>
          </cell>
        </row>
        <row r="11">
          <cell r="A11" t="str">
            <v>Anchorage  AK</v>
          </cell>
          <cell r="C11" t="str">
            <v>Non-Forecasted Mkt</v>
          </cell>
        </row>
        <row r="12">
          <cell r="A12" t="str">
            <v>Ann Arbor  MI</v>
          </cell>
          <cell r="C12" t="str">
            <v>Non-Forecasted Mkt</v>
          </cell>
        </row>
        <row r="13">
          <cell r="A13" t="str">
            <v>Anniston  AL</v>
          </cell>
          <cell r="C13" t="str">
            <v>Non-Forecasted Mkt</v>
          </cell>
        </row>
        <row r="14">
          <cell r="A14" t="str">
            <v>Appleton-Oshkosh-Neenah  WI</v>
          </cell>
          <cell r="C14" t="str">
            <v>Non-Forecasted Mkt</v>
          </cell>
        </row>
        <row r="15">
          <cell r="A15" t="str">
            <v>Asheville  NC</v>
          </cell>
          <cell r="C15" t="str">
            <v>Non-Forecasted Mkt</v>
          </cell>
        </row>
        <row r="16">
          <cell r="A16" t="str">
            <v>Athens  GA</v>
          </cell>
          <cell r="C16" t="str">
            <v>Non-Forecasted Mkt</v>
          </cell>
        </row>
        <row r="17">
          <cell r="A17" t="str">
            <v>Atlanta  GA</v>
          </cell>
          <cell r="B17" t="str">
            <v>Atlanta</v>
          </cell>
          <cell r="C17" t="str">
            <v>AT</v>
          </cell>
        </row>
        <row r="18">
          <cell r="A18" t="str">
            <v>Atlantic-Cape May  NJ</v>
          </cell>
          <cell r="C18" t="str">
            <v>Non-Forecasted Mkt</v>
          </cell>
        </row>
        <row r="19">
          <cell r="A19" t="str">
            <v>Augusta-Aiken  GA-SC</v>
          </cell>
          <cell r="C19" t="str">
            <v>Non-Forecasted Mkt</v>
          </cell>
        </row>
        <row r="20">
          <cell r="A20" t="str">
            <v>Austin-San Marcos  TX</v>
          </cell>
          <cell r="B20" t="str">
            <v>Austin</v>
          </cell>
          <cell r="C20" t="str">
            <v>AU</v>
          </cell>
        </row>
        <row r="21">
          <cell r="A21" t="str">
            <v>Bakersfield  CA</v>
          </cell>
          <cell r="C21" t="str">
            <v>Non-Forecasted Mkt</v>
          </cell>
        </row>
        <row r="22">
          <cell r="A22" t="str">
            <v>Baltimore  MD</v>
          </cell>
          <cell r="B22" t="str">
            <v>Baltimore</v>
          </cell>
          <cell r="C22" t="str">
            <v>BA</v>
          </cell>
        </row>
        <row r="23">
          <cell r="A23" t="str">
            <v>Bangor  ME</v>
          </cell>
          <cell r="C23" t="str">
            <v>Non-Forecasted Mkt</v>
          </cell>
        </row>
        <row r="24">
          <cell r="A24" t="str">
            <v>Barnstable-Yarmouth  MA</v>
          </cell>
          <cell r="C24" t="str">
            <v>Non-Forecasted Mkt</v>
          </cell>
        </row>
        <row r="25">
          <cell r="A25" t="str">
            <v>Baton Rouge  LA</v>
          </cell>
          <cell r="C25" t="str">
            <v>Non-Forecasted Mkt</v>
          </cell>
        </row>
        <row r="26">
          <cell r="A26" t="str">
            <v>Beaumont-Port Arthur  TX</v>
          </cell>
          <cell r="C26" t="str">
            <v>Non-Forecasted Mkt</v>
          </cell>
        </row>
        <row r="27">
          <cell r="A27" t="str">
            <v>Bellingham  WA</v>
          </cell>
          <cell r="C27" t="str">
            <v>Non-Forecasted Mkt</v>
          </cell>
        </row>
        <row r="28">
          <cell r="A28" t="str">
            <v>Benton Harbor  MI</v>
          </cell>
          <cell r="C28" t="str">
            <v>Non-Forecasted Mkt</v>
          </cell>
        </row>
        <row r="29">
          <cell r="A29" t="str">
            <v>Bergen-Passaic  NJ</v>
          </cell>
          <cell r="C29" t="str">
            <v>Non-Forecasted Mkt</v>
          </cell>
        </row>
        <row r="30">
          <cell r="A30" t="str">
            <v>Billings  MT</v>
          </cell>
          <cell r="C30" t="str">
            <v>Non-Forecasted Mkt</v>
          </cell>
        </row>
        <row r="31">
          <cell r="A31" t="str">
            <v>Biloxi-Gulfport-Pascagoula  MS</v>
          </cell>
          <cell r="C31" t="str">
            <v>Non-Forecasted Mkt</v>
          </cell>
        </row>
        <row r="32">
          <cell r="A32" t="str">
            <v>Binghamton  NY</v>
          </cell>
          <cell r="C32" t="str">
            <v>Non-Forecasted Mkt</v>
          </cell>
        </row>
        <row r="33">
          <cell r="A33" t="str">
            <v>Birmingham  AL</v>
          </cell>
          <cell r="B33" t="str">
            <v>Birmingham</v>
          </cell>
          <cell r="C33" t="str">
            <v>BI</v>
          </cell>
        </row>
        <row r="34">
          <cell r="A34" t="str">
            <v>Bismarck  ND</v>
          </cell>
          <cell r="C34" t="str">
            <v>Non-Forecasted Mkt</v>
          </cell>
        </row>
        <row r="35">
          <cell r="A35" t="str">
            <v>Bloomington  IN</v>
          </cell>
          <cell r="C35" t="str">
            <v>Non-Forecasted Mkt</v>
          </cell>
        </row>
        <row r="36">
          <cell r="A36" t="str">
            <v>Bloomington-Normal  IL</v>
          </cell>
          <cell r="C36" t="str">
            <v>Non-Forecasted Mkt</v>
          </cell>
        </row>
        <row r="37">
          <cell r="A37" t="str">
            <v>Boise City  ID</v>
          </cell>
          <cell r="C37" t="str">
            <v>Non-Forecasted Mkt</v>
          </cell>
        </row>
        <row r="38">
          <cell r="A38" t="str">
            <v>Boston  MA-NH</v>
          </cell>
          <cell r="B38" t="str">
            <v>Boston</v>
          </cell>
          <cell r="C38" t="str">
            <v>BO</v>
          </cell>
        </row>
        <row r="39">
          <cell r="A39" t="str">
            <v>Boulder-Longmont  CO</v>
          </cell>
          <cell r="C39" t="str">
            <v>Non-Forecasted Mkt</v>
          </cell>
        </row>
        <row r="40">
          <cell r="A40" t="str">
            <v>Brazoria  TX</v>
          </cell>
          <cell r="C40" t="str">
            <v>Non-Forecasted Mkt</v>
          </cell>
        </row>
        <row r="41">
          <cell r="A41" t="str">
            <v>Bremerton  WA</v>
          </cell>
          <cell r="C41" t="str">
            <v>Non-Forecasted Mkt</v>
          </cell>
        </row>
        <row r="42">
          <cell r="A42" t="str">
            <v>Brownsville-Harlingen-San Benito  TX</v>
          </cell>
          <cell r="C42" t="str">
            <v>Non-Forecasted Mkt</v>
          </cell>
        </row>
        <row r="43">
          <cell r="A43" t="str">
            <v>Bryan-College Station  TX</v>
          </cell>
          <cell r="C43" t="str">
            <v>Non-Forecasted Mkt</v>
          </cell>
        </row>
        <row r="44">
          <cell r="A44" t="str">
            <v>Buffalo-Niagara Falls  NY</v>
          </cell>
          <cell r="B44" t="str">
            <v>Buffalo</v>
          </cell>
          <cell r="C44" t="str">
            <v>BF</v>
          </cell>
        </row>
        <row r="45">
          <cell r="A45" t="str">
            <v>Burlington  VT</v>
          </cell>
          <cell r="C45" t="str">
            <v>Non-Forecasted Mkt</v>
          </cell>
        </row>
        <row r="46">
          <cell r="A46" t="str">
            <v>Canton-Massillon  OH</v>
          </cell>
          <cell r="C46" t="str">
            <v>Non-Forecasted Mkt</v>
          </cell>
        </row>
        <row r="47">
          <cell r="A47" t="str">
            <v>Casper  WY</v>
          </cell>
          <cell r="C47" t="str">
            <v>Non-Forecasted Mkt</v>
          </cell>
        </row>
        <row r="48">
          <cell r="A48" t="str">
            <v>Cedar Rapids  IA</v>
          </cell>
          <cell r="C48" t="str">
            <v>Non-Forecasted Mkt</v>
          </cell>
        </row>
        <row r="49">
          <cell r="A49" t="str">
            <v>Champaign-Urbana  IL</v>
          </cell>
          <cell r="C49" t="str">
            <v>Non-Forecasted Mkt</v>
          </cell>
        </row>
        <row r="50">
          <cell r="A50" t="str">
            <v>Charleston  WV</v>
          </cell>
          <cell r="C50" t="str">
            <v>Non-Forecasted Mkt</v>
          </cell>
        </row>
        <row r="51">
          <cell r="A51" t="str">
            <v>Charleston-North Charleston  SC</v>
          </cell>
          <cell r="B51" t="str">
            <v>Charleston</v>
          </cell>
          <cell r="C51" t="str">
            <v>CN</v>
          </cell>
        </row>
        <row r="52">
          <cell r="A52" t="str">
            <v>Charlotte-Gastonia-Rock Hill  NC-SC</v>
          </cell>
          <cell r="B52" t="str">
            <v>Charlotte</v>
          </cell>
          <cell r="C52" t="str">
            <v>CR</v>
          </cell>
        </row>
        <row r="53">
          <cell r="A53" t="str">
            <v>Charlottesville  VA</v>
          </cell>
          <cell r="C53" t="str">
            <v>Non-Forecasted Mkt</v>
          </cell>
        </row>
        <row r="54">
          <cell r="A54" t="str">
            <v>Chattanooga  TN-GA</v>
          </cell>
          <cell r="B54" t="str">
            <v>Chattanooga</v>
          </cell>
          <cell r="C54" t="str">
            <v>CG</v>
          </cell>
        </row>
        <row r="55">
          <cell r="A55" t="str">
            <v>Cheyenne  WY</v>
          </cell>
          <cell r="C55" t="str">
            <v>Non-Forecasted Mkt</v>
          </cell>
        </row>
        <row r="56">
          <cell r="A56" t="str">
            <v>Chicago  IL</v>
          </cell>
          <cell r="B56" t="str">
            <v>Chicago</v>
          </cell>
          <cell r="C56" t="str">
            <v>CH</v>
          </cell>
        </row>
        <row r="57">
          <cell r="A57" t="str">
            <v>Chico-Paradise  CA</v>
          </cell>
          <cell r="C57" t="str">
            <v>Non-Forecasted Mkt</v>
          </cell>
        </row>
        <row r="58">
          <cell r="A58" t="str">
            <v>Cincinnati  OH-KY-IN</v>
          </cell>
          <cell r="B58" t="str">
            <v>Cincinnati</v>
          </cell>
          <cell r="C58" t="str">
            <v>CI</v>
          </cell>
        </row>
        <row r="59">
          <cell r="A59" t="str">
            <v>Clarksville-Hopkinsville  TN-KY</v>
          </cell>
          <cell r="C59" t="str">
            <v>Non-Forecasted Mkt</v>
          </cell>
        </row>
        <row r="60">
          <cell r="A60" t="str">
            <v>Cleveland-Lorain-Elyria  OH</v>
          </cell>
          <cell r="B60" t="str">
            <v>Cleveland</v>
          </cell>
          <cell r="C60" t="str">
            <v>CL</v>
          </cell>
        </row>
        <row r="61">
          <cell r="A61" t="str">
            <v>Colorado Springs  CO</v>
          </cell>
          <cell r="B61" t="str">
            <v>Colorado Springs</v>
          </cell>
          <cell r="C61" t="str">
            <v>CS</v>
          </cell>
        </row>
        <row r="62">
          <cell r="A62" t="str">
            <v>Columbia  MO</v>
          </cell>
          <cell r="C62" t="str">
            <v>Non-Forecasted Mkt</v>
          </cell>
        </row>
        <row r="63">
          <cell r="A63" t="str">
            <v>Columbia  SC</v>
          </cell>
          <cell r="B63" t="str">
            <v>Columbia</v>
          </cell>
          <cell r="C63" t="str">
            <v>CM</v>
          </cell>
        </row>
        <row r="64">
          <cell r="A64" t="str">
            <v>Columbus  GA-AL</v>
          </cell>
          <cell r="C64" t="str">
            <v>Non-Forecasted Mkt</v>
          </cell>
        </row>
        <row r="65">
          <cell r="A65" t="str">
            <v>Columbus  OH</v>
          </cell>
          <cell r="B65" t="str">
            <v>Columbus</v>
          </cell>
          <cell r="C65" t="str">
            <v>CO</v>
          </cell>
        </row>
        <row r="66">
          <cell r="A66" t="str">
            <v>Corpus Christi  TX</v>
          </cell>
          <cell r="C66" t="str">
            <v>Non-Forecasted Mkt</v>
          </cell>
        </row>
        <row r="67">
          <cell r="A67" t="str">
            <v>Cumberland  MD-WV</v>
          </cell>
          <cell r="C67" t="str">
            <v>Non-Forecasted Mkt</v>
          </cell>
        </row>
        <row r="68">
          <cell r="A68" t="str">
            <v>Dallas  TX</v>
          </cell>
          <cell r="B68" t="str">
            <v>Dallas</v>
          </cell>
          <cell r="C68" t="str">
            <v>DA</v>
          </cell>
        </row>
        <row r="69">
          <cell r="A69" t="str">
            <v>Danville  VA</v>
          </cell>
          <cell r="C69" t="str">
            <v>Non-Forecasted Mkt</v>
          </cell>
        </row>
        <row r="70">
          <cell r="A70" t="str">
            <v>Davenport-Moline-Rock Island  IA-IL</v>
          </cell>
          <cell r="C70" t="str">
            <v>Non-Forecasted Mkt</v>
          </cell>
        </row>
        <row r="71">
          <cell r="A71" t="str">
            <v>Daytona Beach  FL</v>
          </cell>
          <cell r="C71" t="str">
            <v>Non-Forecasted Mkt</v>
          </cell>
        </row>
        <row r="72">
          <cell r="A72" t="str">
            <v>Dayton-Springfield  OH</v>
          </cell>
          <cell r="B72" t="str">
            <v>Dayton</v>
          </cell>
          <cell r="C72" t="str">
            <v>DN</v>
          </cell>
        </row>
        <row r="73">
          <cell r="A73" t="str">
            <v>Decatur  AL</v>
          </cell>
          <cell r="C73" t="str">
            <v>Non-Forecasted Mkt</v>
          </cell>
        </row>
        <row r="74">
          <cell r="A74" t="str">
            <v>Decatur  IL</v>
          </cell>
          <cell r="C74" t="str">
            <v>Non-Forecasted Mkt</v>
          </cell>
        </row>
        <row r="75">
          <cell r="A75" t="str">
            <v>Denver  CO</v>
          </cell>
          <cell r="B75" t="str">
            <v>Denver</v>
          </cell>
          <cell r="C75" t="str">
            <v>DE</v>
          </cell>
        </row>
        <row r="76">
          <cell r="A76" t="str">
            <v>Des Moines  IA</v>
          </cell>
          <cell r="C76" t="str">
            <v>Non-Forecasted Mkt</v>
          </cell>
        </row>
        <row r="77">
          <cell r="A77" t="str">
            <v>Detroit  MI</v>
          </cell>
          <cell r="B77" t="str">
            <v>Detroit</v>
          </cell>
          <cell r="C77" t="str">
            <v>DT</v>
          </cell>
        </row>
        <row r="78">
          <cell r="A78" t="str">
            <v>Dothan  AL</v>
          </cell>
          <cell r="C78" t="str">
            <v>Non-Forecasted Mkt</v>
          </cell>
        </row>
        <row r="79">
          <cell r="A79" t="str">
            <v>Dover  DE</v>
          </cell>
          <cell r="C79" t="str">
            <v>Non-Forecasted Mkt</v>
          </cell>
        </row>
        <row r="80">
          <cell r="A80" t="str">
            <v>Dubuque  IA</v>
          </cell>
          <cell r="C80" t="str">
            <v>Non-Forecasted Mkt</v>
          </cell>
        </row>
        <row r="81">
          <cell r="A81" t="str">
            <v>Duluth-Superior  MN-WI</v>
          </cell>
          <cell r="C81" t="str">
            <v>Non-Forecasted Mkt</v>
          </cell>
        </row>
        <row r="82">
          <cell r="A82" t="str">
            <v>Dutchess County  NY</v>
          </cell>
          <cell r="C82" t="str">
            <v>Non-Forecasted Mkt</v>
          </cell>
        </row>
        <row r="83">
          <cell r="A83" t="str">
            <v>Eau Claire  WI</v>
          </cell>
          <cell r="C83" t="str">
            <v>Non-Forecasted Mkt</v>
          </cell>
        </row>
        <row r="84">
          <cell r="A84" t="str">
            <v>El Paso  TX</v>
          </cell>
          <cell r="C84" t="str">
            <v>Non-Forecasted Mkt</v>
          </cell>
        </row>
        <row r="85">
          <cell r="A85" t="str">
            <v>Elkhart-Goshen  IN</v>
          </cell>
          <cell r="C85" t="str">
            <v>Non-Forecasted Mkt</v>
          </cell>
        </row>
        <row r="86">
          <cell r="A86" t="str">
            <v>Elmira  NY</v>
          </cell>
          <cell r="C86" t="str">
            <v>Non-Forecasted Mkt</v>
          </cell>
        </row>
        <row r="87">
          <cell r="A87" t="str">
            <v>Enid  OK</v>
          </cell>
          <cell r="C87" t="str">
            <v>Non-Forecasted Mkt</v>
          </cell>
        </row>
        <row r="88">
          <cell r="A88" t="str">
            <v>Erie  PA</v>
          </cell>
          <cell r="C88" t="str">
            <v>Non-Forecasted Mkt</v>
          </cell>
        </row>
        <row r="89">
          <cell r="A89" t="str">
            <v>Eugene-Springfield  OR</v>
          </cell>
          <cell r="C89" t="str">
            <v>Non-Forecasted Mkt</v>
          </cell>
        </row>
        <row r="90">
          <cell r="A90" t="str">
            <v>Evansville-Henderson  IN-KY</v>
          </cell>
          <cell r="C90" t="str">
            <v>Non-Forecasted Mkt</v>
          </cell>
        </row>
        <row r="91">
          <cell r="A91" t="str">
            <v>Fairfield County</v>
          </cell>
          <cell r="B91" t="str">
            <v>Fairfield County</v>
          </cell>
          <cell r="C91" t="str">
            <v>FC</v>
          </cell>
        </row>
        <row r="92">
          <cell r="A92" t="str">
            <v>Fargo-Moorhead  ND-MN</v>
          </cell>
          <cell r="C92" t="str">
            <v>Non-Forecasted Mkt</v>
          </cell>
        </row>
        <row r="93">
          <cell r="A93" t="str">
            <v>Fayetteville  NC</v>
          </cell>
          <cell r="C93" t="str">
            <v>Non-Forecasted Mkt</v>
          </cell>
        </row>
        <row r="94">
          <cell r="A94" t="str">
            <v>Fayetteville-Springdale-Rogers  AR</v>
          </cell>
          <cell r="C94" t="str">
            <v>Non-Forecasted Mkt</v>
          </cell>
        </row>
        <row r="95">
          <cell r="A95" t="str">
            <v>Flagstaff  AZ-UT</v>
          </cell>
          <cell r="C95" t="str">
            <v>Non-Forecasted Mkt</v>
          </cell>
        </row>
        <row r="96">
          <cell r="A96" t="str">
            <v>Flint  MI</v>
          </cell>
          <cell r="C96" t="str">
            <v>Non-Forecasted Mkt</v>
          </cell>
        </row>
        <row r="97">
          <cell r="A97" t="str">
            <v>Florence  AL</v>
          </cell>
          <cell r="C97" t="str">
            <v>Non-Forecasted Mkt</v>
          </cell>
        </row>
        <row r="98">
          <cell r="A98" t="str">
            <v>Florence  SC</v>
          </cell>
          <cell r="C98" t="str">
            <v>Non-Forecasted Mkt</v>
          </cell>
        </row>
        <row r="99">
          <cell r="A99" t="str">
            <v>Fort Collins-Loveland  CO</v>
          </cell>
          <cell r="C99" t="str">
            <v>Non-Forecasted Mkt</v>
          </cell>
        </row>
        <row r="100">
          <cell r="A100" t="str">
            <v>Fort Lauderdale  FL</v>
          </cell>
          <cell r="B100" t="str">
            <v>Fort Lauderdale</v>
          </cell>
          <cell r="C100" t="str">
            <v>FL</v>
          </cell>
        </row>
        <row r="101">
          <cell r="A101" t="str">
            <v>Fort Myers-Cape Coral  FL</v>
          </cell>
          <cell r="C101" t="str">
            <v>Non-Forecasted Mkt</v>
          </cell>
        </row>
        <row r="102">
          <cell r="A102" t="str">
            <v>Fort Pierce-Port St. Lucie  FL</v>
          </cell>
          <cell r="C102" t="str">
            <v>Non-Forecasted Mkt</v>
          </cell>
        </row>
        <row r="103">
          <cell r="A103" t="str">
            <v>Fort Smith  AR-OK</v>
          </cell>
          <cell r="C103" t="str">
            <v>Non-Forecasted Mkt</v>
          </cell>
        </row>
        <row r="104">
          <cell r="A104" t="str">
            <v>Fort Walton Beach  FL</v>
          </cell>
          <cell r="C104" t="str">
            <v>Non-Forecasted Mkt</v>
          </cell>
        </row>
        <row r="105">
          <cell r="A105" t="str">
            <v>Fort Wayne  IN</v>
          </cell>
          <cell r="C105" t="str">
            <v>Non-Forecasted Mkt</v>
          </cell>
        </row>
        <row r="106">
          <cell r="A106" t="str">
            <v>Fort Worth-Arlington  TX</v>
          </cell>
          <cell r="B106" t="str">
            <v>Fort Worth</v>
          </cell>
          <cell r="C106" t="str">
            <v>FW</v>
          </cell>
        </row>
        <row r="107">
          <cell r="A107" t="str">
            <v>Fresno  CA</v>
          </cell>
          <cell r="C107" t="str">
            <v>Non-Forecasted Mkt</v>
          </cell>
        </row>
        <row r="108">
          <cell r="A108" t="str">
            <v>Gadsden  AL</v>
          </cell>
          <cell r="C108" t="str">
            <v>Non-Forecasted Mkt</v>
          </cell>
        </row>
        <row r="109">
          <cell r="A109" t="str">
            <v>Gainesville  FL</v>
          </cell>
          <cell r="C109" t="str">
            <v>Non-Forecasted Mkt</v>
          </cell>
        </row>
        <row r="110">
          <cell r="A110" t="str">
            <v>Galveston-Texas City  TX</v>
          </cell>
          <cell r="C110" t="str">
            <v>Non-Forecasted Mkt</v>
          </cell>
        </row>
        <row r="111">
          <cell r="A111" t="str">
            <v>Gary  IN</v>
          </cell>
          <cell r="C111" t="str">
            <v>Non-Forecasted Mkt</v>
          </cell>
        </row>
        <row r="112">
          <cell r="A112" t="str">
            <v>Glens Falls  NY</v>
          </cell>
          <cell r="C112" t="str">
            <v>Non-Forecasted Mkt</v>
          </cell>
        </row>
        <row r="113">
          <cell r="A113" t="str">
            <v>Goldsboro  NC</v>
          </cell>
          <cell r="C113" t="str">
            <v>Non-Forecasted Mkt</v>
          </cell>
        </row>
        <row r="114">
          <cell r="A114" t="str">
            <v>Grand Forks  ND-MN</v>
          </cell>
          <cell r="C114" t="str">
            <v>Non-Forecasted Mkt</v>
          </cell>
        </row>
        <row r="115">
          <cell r="A115" t="str">
            <v>Grand Junction  CO</v>
          </cell>
          <cell r="C115" t="str">
            <v>Non-Forecasted Mkt</v>
          </cell>
        </row>
        <row r="116">
          <cell r="A116" t="str">
            <v>Grand Rapids-Muskegon-Holland  MI</v>
          </cell>
          <cell r="C116" t="str">
            <v>Non-Forecasted Mkt</v>
          </cell>
        </row>
        <row r="117">
          <cell r="A117" t="str">
            <v>Great Falls  MT</v>
          </cell>
          <cell r="C117" t="str">
            <v>Non-Forecasted Mkt</v>
          </cell>
        </row>
        <row r="118">
          <cell r="A118" t="str">
            <v>Greeley  CO</v>
          </cell>
          <cell r="C118" t="str">
            <v>Non-Forecasted Mkt</v>
          </cell>
        </row>
        <row r="119">
          <cell r="A119" t="str">
            <v>Green Bay  WI</v>
          </cell>
          <cell r="C119" t="str">
            <v>Non-Forecasted Mkt</v>
          </cell>
        </row>
        <row r="120">
          <cell r="A120" t="str">
            <v>Greensboro--Winston-Salem--High Point</v>
          </cell>
          <cell r="B120" t="str">
            <v>Greensboro-Winston</v>
          </cell>
          <cell r="C120" t="str">
            <v>GR</v>
          </cell>
        </row>
        <row r="121">
          <cell r="A121" t="str">
            <v>Greenville  NC</v>
          </cell>
          <cell r="B121" t="str">
            <v>Greenville</v>
          </cell>
          <cell r="C121" t="str">
            <v>GN</v>
          </cell>
        </row>
        <row r="122">
          <cell r="A122" t="str">
            <v>Greenville-Spartanburg-Anderson  SC</v>
          </cell>
          <cell r="C122" t="str">
            <v>Non-Forecasted Mkt</v>
          </cell>
        </row>
        <row r="123">
          <cell r="A123" t="str">
            <v>Hagerstown  MD</v>
          </cell>
          <cell r="C123" t="str">
            <v>Non-Forecasted Mkt</v>
          </cell>
        </row>
        <row r="124">
          <cell r="A124" t="str">
            <v>Hamilton-Middletown  OH</v>
          </cell>
          <cell r="C124" t="str">
            <v>Non-Forecasted Mkt</v>
          </cell>
        </row>
        <row r="125">
          <cell r="A125" t="str">
            <v>Harrisburg-Lebanon-Carlisle  PA</v>
          </cell>
          <cell r="C125" t="str">
            <v>Non-Forecasted Mkt</v>
          </cell>
        </row>
        <row r="126">
          <cell r="A126" t="str">
            <v>Hartford  CT</v>
          </cell>
          <cell r="B126" t="str">
            <v>Hartford</v>
          </cell>
          <cell r="C126" t="str">
            <v>HT</v>
          </cell>
        </row>
        <row r="127">
          <cell r="A127" t="str">
            <v>Hattiesburg  MS</v>
          </cell>
          <cell r="C127" t="str">
            <v>Non-Forecasted Mkt</v>
          </cell>
        </row>
        <row r="128">
          <cell r="A128" t="str">
            <v>Hickory-Morganton-Lenoir  NC</v>
          </cell>
          <cell r="C128" t="str">
            <v>Non-Forecasted Mkt</v>
          </cell>
        </row>
        <row r="129">
          <cell r="A129" t="str">
            <v>Honolulu  HI</v>
          </cell>
          <cell r="C129" t="str">
            <v>Non-Forecasted Mkt</v>
          </cell>
        </row>
        <row r="130">
          <cell r="A130" t="str">
            <v>Houma  LA</v>
          </cell>
          <cell r="C130" t="str">
            <v>Non-Forecasted Mkt</v>
          </cell>
        </row>
        <row r="131">
          <cell r="A131" t="str">
            <v>Houston  TX</v>
          </cell>
          <cell r="B131" t="str">
            <v>Houston</v>
          </cell>
          <cell r="C131" t="str">
            <v>HO</v>
          </cell>
        </row>
        <row r="132">
          <cell r="A132" t="str">
            <v>Huntington-Ashland  WV-KY-OH</v>
          </cell>
          <cell r="C132" t="str">
            <v>Non-Forecasted Mkt</v>
          </cell>
        </row>
        <row r="133">
          <cell r="A133" t="str">
            <v>Huntsville  AL</v>
          </cell>
          <cell r="C133" t="str">
            <v>Non-Forecasted Mkt</v>
          </cell>
        </row>
        <row r="134">
          <cell r="A134" t="str">
            <v>Indianapolis  IN</v>
          </cell>
          <cell r="B134" t="str">
            <v>Indianapolis</v>
          </cell>
          <cell r="C134" t="str">
            <v>IN</v>
          </cell>
        </row>
        <row r="135">
          <cell r="A135" t="str">
            <v>Iowa City  IA</v>
          </cell>
          <cell r="C135" t="str">
            <v>Non-Forecasted Mkt</v>
          </cell>
        </row>
        <row r="136">
          <cell r="A136" t="str">
            <v>Jackson  MI</v>
          </cell>
          <cell r="C136" t="str">
            <v>Non-Forecasted Mkt</v>
          </cell>
        </row>
        <row r="137">
          <cell r="A137" t="str">
            <v>Jackson  MS</v>
          </cell>
          <cell r="C137" t="str">
            <v>Non-Forecasted Mkt</v>
          </cell>
        </row>
        <row r="138">
          <cell r="A138" t="str">
            <v>Jackson  TN</v>
          </cell>
          <cell r="C138" t="str">
            <v>Non-Forecasted Mkt</v>
          </cell>
        </row>
        <row r="139">
          <cell r="A139" t="str">
            <v>Jacksonville  FL</v>
          </cell>
          <cell r="B139" t="str">
            <v>Jacksonville</v>
          </cell>
          <cell r="C139" t="str">
            <v>JA</v>
          </cell>
        </row>
        <row r="140">
          <cell r="A140" t="str">
            <v>Jacksonville  NC</v>
          </cell>
          <cell r="C140" t="str">
            <v>Non-Forecasted Mkt</v>
          </cell>
        </row>
        <row r="141">
          <cell r="A141" t="str">
            <v>Jamestown  NY</v>
          </cell>
          <cell r="C141" t="str">
            <v>Non-Forecasted Mkt</v>
          </cell>
        </row>
        <row r="142">
          <cell r="A142" t="str">
            <v>Janesville-Beloit  WI</v>
          </cell>
          <cell r="C142" t="str">
            <v>Non-Forecasted Mkt</v>
          </cell>
        </row>
        <row r="143">
          <cell r="A143" t="str">
            <v>Jersey City  NJ</v>
          </cell>
          <cell r="C143" t="str">
            <v>Non-Forecasted Mkt</v>
          </cell>
        </row>
        <row r="144">
          <cell r="A144" t="str">
            <v>Johnson City-Kingsport-Bristol  TN-</v>
          </cell>
          <cell r="C144" t="str">
            <v>Non-Forecasted Mkt</v>
          </cell>
        </row>
        <row r="145">
          <cell r="A145" t="str">
            <v>Johnstown  PA</v>
          </cell>
          <cell r="C145" t="str">
            <v>Non-Forecasted Mkt</v>
          </cell>
        </row>
        <row r="146">
          <cell r="A146" t="str">
            <v>Jonesboro  AR</v>
          </cell>
          <cell r="C146" t="str">
            <v>Non-Forecasted Mkt</v>
          </cell>
        </row>
        <row r="147">
          <cell r="A147" t="str">
            <v>Joplin  MO</v>
          </cell>
          <cell r="C147" t="str">
            <v>Non-Forecasted Mkt</v>
          </cell>
        </row>
        <row r="148">
          <cell r="A148" t="str">
            <v>Kalamazoo-Battle Creek  MI</v>
          </cell>
          <cell r="C148" t="str">
            <v>Non-Forecasted Mkt</v>
          </cell>
        </row>
        <row r="149">
          <cell r="A149" t="str">
            <v>Kankakee  IL</v>
          </cell>
          <cell r="C149" t="str">
            <v>Non-Forecasted Mkt</v>
          </cell>
        </row>
        <row r="150">
          <cell r="A150" t="str">
            <v>Kansas City  MO-KS</v>
          </cell>
          <cell r="B150" t="str">
            <v>Kansas City</v>
          </cell>
          <cell r="C150" t="str">
            <v>KC</v>
          </cell>
        </row>
        <row r="151">
          <cell r="A151" t="str">
            <v>Kenosha  WI</v>
          </cell>
          <cell r="C151" t="str">
            <v>Non-Forecasted Mkt</v>
          </cell>
        </row>
        <row r="152">
          <cell r="A152" t="str">
            <v>Killeen-Temple  TX</v>
          </cell>
          <cell r="C152" t="str">
            <v>Non-Forecasted Mkt</v>
          </cell>
        </row>
        <row r="153">
          <cell r="A153" t="str">
            <v>Knoxville  TN</v>
          </cell>
          <cell r="B153" t="str">
            <v>Knoxville</v>
          </cell>
          <cell r="C153" t="str">
            <v>KX</v>
          </cell>
        </row>
        <row r="154">
          <cell r="A154" t="str">
            <v>Kokomo  IN</v>
          </cell>
          <cell r="C154" t="str">
            <v>Non-Forecasted Mkt</v>
          </cell>
        </row>
        <row r="155">
          <cell r="A155" t="str">
            <v>La Crosse  WI-MN</v>
          </cell>
          <cell r="C155" t="str">
            <v>Non-Forecasted Mkt</v>
          </cell>
        </row>
        <row r="156">
          <cell r="A156" t="str">
            <v>Lafayette  IN</v>
          </cell>
          <cell r="C156" t="str">
            <v>Non-Forecasted Mkt</v>
          </cell>
        </row>
        <row r="157">
          <cell r="A157" t="str">
            <v>Lafayette  LA</v>
          </cell>
          <cell r="C157" t="str">
            <v>Non-Forecasted Mkt</v>
          </cell>
        </row>
        <row r="158">
          <cell r="A158" t="str">
            <v>Lake Charles  LA</v>
          </cell>
          <cell r="C158" t="str">
            <v>Non-Forecasted Mkt</v>
          </cell>
        </row>
        <row r="159">
          <cell r="A159" t="str">
            <v>Lakeland-Winter Haven  FL</v>
          </cell>
          <cell r="C159" t="str">
            <v>Non-Forecasted Mkt</v>
          </cell>
        </row>
        <row r="160">
          <cell r="A160" t="str">
            <v>Lancaster  PA</v>
          </cell>
          <cell r="C160" t="str">
            <v>Non-Forecasted Mkt</v>
          </cell>
        </row>
        <row r="161">
          <cell r="A161" t="str">
            <v>Lansing-East Lansing  MI</v>
          </cell>
          <cell r="C161" t="str">
            <v>Non-Forecasted Mkt</v>
          </cell>
        </row>
        <row r="162">
          <cell r="A162" t="str">
            <v>Laredo  TX</v>
          </cell>
          <cell r="C162" t="str">
            <v>Non-Forecasted Mkt</v>
          </cell>
        </row>
        <row r="163">
          <cell r="A163" t="str">
            <v>Las Cruces  NM</v>
          </cell>
          <cell r="C163" t="str">
            <v>Non-Forecasted Mkt</v>
          </cell>
        </row>
        <row r="164">
          <cell r="A164" t="str">
            <v>Las Vegas  NV-AZ</v>
          </cell>
          <cell r="B164" t="str">
            <v>Las Vegas</v>
          </cell>
          <cell r="C164" t="str">
            <v>LV</v>
          </cell>
        </row>
        <row r="165">
          <cell r="A165" t="str">
            <v>Lawrence  KS</v>
          </cell>
          <cell r="C165" t="str">
            <v>Non-Forecasted Mkt</v>
          </cell>
        </row>
        <row r="166">
          <cell r="A166" t="str">
            <v>Lawton  OK</v>
          </cell>
          <cell r="C166" t="str">
            <v>Non-Forecasted Mkt</v>
          </cell>
        </row>
        <row r="167">
          <cell r="A167" t="str">
            <v>Lewiston-Auburn  ME</v>
          </cell>
          <cell r="C167" t="str">
            <v>Non-Forecasted Mkt</v>
          </cell>
        </row>
        <row r="168">
          <cell r="A168" t="str">
            <v>Lexington  KY</v>
          </cell>
          <cell r="B168" t="str">
            <v>Lexington</v>
          </cell>
          <cell r="C168" t="str">
            <v>LX</v>
          </cell>
        </row>
        <row r="169">
          <cell r="A169" t="str">
            <v>Lima  OH</v>
          </cell>
          <cell r="C169" t="str">
            <v>Non-Forecasted Mkt</v>
          </cell>
        </row>
        <row r="170">
          <cell r="A170" t="str">
            <v>Lincoln  NE</v>
          </cell>
          <cell r="C170" t="str">
            <v>Non-Forecasted Mkt</v>
          </cell>
        </row>
        <row r="171">
          <cell r="A171" t="str">
            <v>Little Rock-North Little Rock  AR</v>
          </cell>
          <cell r="B171" t="str">
            <v>Little Rock</v>
          </cell>
          <cell r="C171" t="str">
            <v>LR</v>
          </cell>
        </row>
        <row r="172">
          <cell r="A172" t="str">
            <v>Longview-Marshall  TX</v>
          </cell>
          <cell r="C172" t="str">
            <v>Non-Forecasted Mkt</v>
          </cell>
        </row>
        <row r="173">
          <cell r="A173" t="str">
            <v>Los Angeles-Long Beach  CA</v>
          </cell>
          <cell r="B173" t="str">
            <v>Los Angeles</v>
          </cell>
          <cell r="C173" t="str">
            <v>LA</v>
          </cell>
        </row>
        <row r="174">
          <cell r="A174" t="str">
            <v>Louisville  KY-IN</v>
          </cell>
          <cell r="B174" t="str">
            <v>Louisville</v>
          </cell>
          <cell r="C174" t="str">
            <v>LO</v>
          </cell>
        </row>
        <row r="175">
          <cell r="A175" t="str">
            <v>Lubbock  TX</v>
          </cell>
          <cell r="C175" t="str">
            <v>Non-Forecasted Mkt</v>
          </cell>
        </row>
        <row r="176">
          <cell r="A176" t="str">
            <v>Lynchburg  VA</v>
          </cell>
          <cell r="C176" t="str">
            <v>Non-Forecasted Mkt</v>
          </cell>
        </row>
        <row r="177">
          <cell r="A177" t="str">
            <v>Macon  GA</v>
          </cell>
          <cell r="C177" t="str">
            <v>Non-Forecasted Mkt</v>
          </cell>
        </row>
        <row r="178">
          <cell r="A178" t="str">
            <v>Madison  WI</v>
          </cell>
          <cell r="C178" t="str">
            <v>Non-Forecasted Mkt</v>
          </cell>
        </row>
        <row r="179">
          <cell r="A179" t="str">
            <v>Mansfield  OH</v>
          </cell>
          <cell r="C179" t="str">
            <v>Non-Forecasted Mkt</v>
          </cell>
        </row>
        <row r="180">
          <cell r="A180" t="str">
            <v>McAllen-Edinburg-Mission  TX</v>
          </cell>
          <cell r="C180" t="str">
            <v>Non-Forecasted Mkt</v>
          </cell>
        </row>
        <row r="181">
          <cell r="A181" t="str">
            <v>Medford-Ashland  OR</v>
          </cell>
          <cell r="C181" t="str">
            <v>Non-Forecasted Mkt</v>
          </cell>
        </row>
        <row r="182">
          <cell r="A182" t="str">
            <v>Melbourne-Titusville-Palm Bay  FL</v>
          </cell>
          <cell r="C182" t="str">
            <v>Non-Forecasted Mkt</v>
          </cell>
        </row>
        <row r="183">
          <cell r="A183" t="str">
            <v>Memphis  TN-AR-MS</v>
          </cell>
          <cell r="B183" t="str">
            <v>Memphis</v>
          </cell>
          <cell r="C183" t="str">
            <v>ME</v>
          </cell>
        </row>
        <row r="184">
          <cell r="A184" t="str">
            <v>Merced  CA</v>
          </cell>
          <cell r="C184" t="str">
            <v>Non-Forecasted Mkt</v>
          </cell>
        </row>
        <row r="185">
          <cell r="A185" t="str">
            <v>Miami  FL</v>
          </cell>
          <cell r="B185" t="str">
            <v>Miami</v>
          </cell>
          <cell r="C185" t="str">
            <v>MI</v>
          </cell>
        </row>
        <row r="186">
          <cell r="A186" t="str">
            <v>Middlesex-Somerset-Hunterdon  NJ</v>
          </cell>
          <cell r="B186" t="str">
            <v>Central New Jersey</v>
          </cell>
          <cell r="C186" t="str">
            <v>CJ</v>
          </cell>
        </row>
        <row r="187">
          <cell r="A187" t="str">
            <v>Milwaukee-Waukesha  WI</v>
          </cell>
          <cell r="B187" t="str">
            <v>Milwaukee</v>
          </cell>
          <cell r="C187" t="str">
            <v>MW</v>
          </cell>
        </row>
        <row r="188">
          <cell r="A188" t="str">
            <v>Minneapolis-St. Paul  MN-WI</v>
          </cell>
          <cell r="B188" t="str">
            <v>Minneapolis</v>
          </cell>
          <cell r="C188" t="str">
            <v>MN</v>
          </cell>
        </row>
        <row r="189">
          <cell r="A189" t="str">
            <v>Mobile  AL</v>
          </cell>
          <cell r="C189" t="str">
            <v>Non-Forecasted Mkt</v>
          </cell>
        </row>
        <row r="190">
          <cell r="A190" t="str">
            <v>Modesto  CA</v>
          </cell>
          <cell r="C190" t="str">
            <v>Non-Forecasted Mkt</v>
          </cell>
        </row>
        <row r="191">
          <cell r="A191" t="str">
            <v>Monmouth-Ocean  NJ</v>
          </cell>
          <cell r="C191" t="str">
            <v>Non-Forecasted Mkt</v>
          </cell>
        </row>
        <row r="192">
          <cell r="A192" t="str">
            <v>Monroe  LA</v>
          </cell>
          <cell r="C192" t="str">
            <v>Non-Forecasted Mkt</v>
          </cell>
        </row>
        <row r="193">
          <cell r="A193" t="str">
            <v>Montgomery  AL</v>
          </cell>
          <cell r="C193" t="str">
            <v>Non-Forecasted Mkt</v>
          </cell>
        </row>
        <row r="194">
          <cell r="A194" t="str">
            <v>Muncie  IN</v>
          </cell>
          <cell r="C194" t="str">
            <v>Non-Forecasted Mkt</v>
          </cell>
        </row>
        <row r="195">
          <cell r="A195" t="str">
            <v>Myrtle Beach  SC</v>
          </cell>
          <cell r="C195" t="str">
            <v>Non-Forecasted Mkt</v>
          </cell>
        </row>
        <row r="196">
          <cell r="A196" t="str">
            <v>Naples  FL</v>
          </cell>
          <cell r="C196" t="str">
            <v>Non-Forecasted Mkt</v>
          </cell>
        </row>
        <row r="197">
          <cell r="A197" t="str">
            <v>Nashville  TN</v>
          </cell>
          <cell r="B197" t="str">
            <v>Nashville</v>
          </cell>
          <cell r="C197" t="str">
            <v>NA</v>
          </cell>
        </row>
        <row r="198">
          <cell r="A198" t="str">
            <v>Nassau-Suffolk  NY</v>
          </cell>
          <cell r="B198" t="str">
            <v>Long Island</v>
          </cell>
          <cell r="C198" t="str">
            <v>LI</v>
          </cell>
        </row>
        <row r="199">
          <cell r="A199" t="str">
            <v>New Haven-Meriden  CT</v>
          </cell>
          <cell r="B199" t="str">
            <v>New Haven</v>
          </cell>
          <cell r="C199" t="str">
            <v>NM</v>
          </cell>
        </row>
        <row r="200">
          <cell r="A200" t="str">
            <v>New London-Norwich  CT-RI</v>
          </cell>
          <cell r="C200" t="str">
            <v>Non-Forecasted Mkt</v>
          </cell>
        </row>
        <row r="201">
          <cell r="A201" t="str">
            <v>New Orleans  LA</v>
          </cell>
          <cell r="B201" t="str">
            <v>New Orleans</v>
          </cell>
          <cell r="C201" t="str">
            <v>NO</v>
          </cell>
        </row>
        <row r="202">
          <cell r="A202" t="str">
            <v>New York  NY</v>
          </cell>
          <cell r="B202" t="str">
            <v>New York</v>
          </cell>
          <cell r="C202" t="str">
            <v>NY</v>
          </cell>
        </row>
        <row r="203">
          <cell r="A203" t="str">
            <v>Newark  NJ</v>
          </cell>
          <cell r="B203" t="str">
            <v>Northern New Jersey</v>
          </cell>
          <cell r="C203" t="str">
            <v>NJ</v>
          </cell>
        </row>
        <row r="204">
          <cell r="A204" t="str">
            <v>Newburgh  NY-PA</v>
          </cell>
          <cell r="C204" t="str">
            <v>Non-Forecasted Mkt</v>
          </cell>
        </row>
        <row r="205">
          <cell r="A205" t="str">
            <v>Norfolk-Virginia Beach-Newport News</v>
          </cell>
          <cell r="B205" t="str">
            <v>Norfolk</v>
          </cell>
          <cell r="C205" t="str">
            <v>NF</v>
          </cell>
        </row>
        <row r="206">
          <cell r="A206" t="str">
            <v>Oakland  CA</v>
          </cell>
          <cell r="B206" t="str">
            <v>Oakland-East Bay</v>
          </cell>
          <cell r="C206" t="str">
            <v>OA</v>
          </cell>
        </row>
        <row r="207">
          <cell r="A207" t="str">
            <v>Ocala  FL</v>
          </cell>
          <cell r="C207" t="str">
            <v>Non-Forecasted Mkt</v>
          </cell>
        </row>
        <row r="208">
          <cell r="A208" t="str">
            <v>Odessa-Midland  TX</v>
          </cell>
          <cell r="C208" t="str">
            <v>Non-Forecasted Mkt</v>
          </cell>
        </row>
        <row r="209">
          <cell r="A209" t="str">
            <v>Oklahoma City  OK</v>
          </cell>
          <cell r="B209" t="str">
            <v>Oklahoma City</v>
          </cell>
          <cell r="C209" t="str">
            <v>OK</v>
          </cell>
        </row>
        <row r="210">
          <cell r="A210" t="str">
            <v>Olympia  WA</v>
          </cell>
          <cell r="C210" t="str">
            <v>Non-Forecasted Mkt</v>
          </cell>
        </row>
        <row r="211">
          <cell r="A211" t="str">
            <v>Omaha  NE-IA</v>
          </cell>
          <cell r="B211" t="str">
            <v>Omaha</v>
          </cell>
          <cell r="C211" t="str">
            <v>OM</v>
          </cell>
        </row>
        <row r="212">
          <cell r="A212" t="str">
            <v>Orange County  CA</v>
          </cell>
          <cell r="B212" t="str">
            <v>Orange County</v>
          </cell>
          <cell r="C212" t="str">
            <v>OC</v>
          </cell>
        </row>
        <row r="213">
          <cell r="A213" t="str">
            <v>Orlando  FL</v>
          </cell>
          <cell r="B213" t="str">
            <v>Orlando</v>
          </cell>
          <cell r="C213" t="str">
            <v>OR</v>
          </cell>
        </row>
        <row r="214">
          <cell r="A214" t="str">
            <v>Owensboro  KY</v>
          </cell>
          <cell r="C214" t="str">
            <v>Non-Forecasted Mkt</v>
          </cell>
        </row>
        <row r="215">
          <cell r="A215" t="str">
            <v>Panama City  FL</v>
          </cell>
          <cell r="C215" t="str">
            <v>Non-Forecasted Mkt</v>
          </cell>
        </row>
        <row r="216">
          <cell r="A216" t="str">
            <v>Parkersburg-Marietta  WV-OH</v>
          </cell>
          <cell r="C216" t="str">
            <v>Non-Forecasted Mkt</v>
          </cell>
        </row>
        <row r="217">
          <cell r="A217" t="str">
            <v>Pensacola  FL</v>
          </cell>
          <cell r="C217" t="str">
            <v>Non-Forecasted Mkt</v>
          </cell>
        </row>
        <row r="218">
          <cell r="A218" t="str">
            <v>Peoria-Pekin  IL</v>
          </cell>
          <cell r="C218" t="str">
            <v>Non-Forecasted Mkt</v>
          </cell>
        </row>
        <row r="219">
          <cell r="A219" t="str">
            <v>Philadelphia  PA-NJ</v>
          </cell>
          <cell r="B219" t="str">
            <v>Philadelphia</v>
          </cell>
          <cell r="C219" t="str">
            <v>PA</v>
          </cell>
        </row>
        <row r="220">
          <cell r="A220" t="str">
            <v>Phoenix-Mesa  AZ</v>
          </cell>
          <cell r="B220" t="str">
            <v>Phoenix</v>
          </cell>
          <cell r="C220" t="str">
            <v>PX</v>
          </cell>
        </row>
        <row r="221">
          <cell r="A221" t="str">
            <v>Pine Bluff  AR</v>
          </cell>
          <cell r="C221" t="str">
            <v>Non-Forecasted Mkt</v>
          </cell>
        </row>
        <row r="222">
          <cell r="A222" t="str">
            <v>Pittsburgh  PA</v>
          </cell>
          <cell r="B222" t="str">
            <v>Pittsburgh</v>
          </cell>
          <cell r="C222" t="str">
            <v>PI</v>
          </cell>
        </row>
        <row r="223">
          <cell r="A223" t="str">
            <v>Pittsfield  MA</v>
          </cell>
          <cell r="C223" t="str">
            <v>Non-Forecasted Mkt</v>
          </cell>
        </row>
        <row r="224">
          <cell r="A224" t="str">
            <v>Pocatello  ID</v>
          </cell>
          <cell r="C224" t="str">
            <v>Non-Forecasted Mkt</v>
          </cell>
        </row>
        <row r="225">
          <cell r="A225" t="str">
            <v>Portland  ME</v>
          </cell>
          <cell r="C225" t="str">
            <v>Non-Forecasted Mkt</v>
          </cell>
        </row>
        <row r="226">
          <cell r="A226" t="str">
            <v>Portland-Vancouver  OR-WA</v>
          </cell>
          <cell r="B226" t="str">
            <v>Portland</v>
          </cell>
          <cell r="C226" t="str">
            <v>PO</v>
          </cell>
        </row>
        <row r="227">
          <cell r="A227" t="str">
            <v>Providence-Fall River-Warwick  RI-MA</v>
          </cell>
          <cell r="C227" t="str">
            <v>Non-Forecasted Mkt</v>
          </cell>
        </row>
        <row r="228">
          <cell r="A228" t="str">
            <v>Provo-Orem  UT</v>
          </cell>
          <cell r="C228" t="str">
            <v>Non-Forecasted Mkt</v>
          </cell>
        </row>
        <row r="229">
          <cell r="A229" t="str">
            <v>Pueblo  CO</v>
          </cell>
          <cell r="C229" t="str">
            <v>Non-Forecasted Mkt</v>
          </cell>
        </row>
        <row r="230">
          <cell r="A230" t="str">
            <v>Punta Gorda  FL</v>
          </cell>
          <cell r="C230" t="str">
            <v>Non-Forecasted Mkt</v>
          </cell>
        </row>
        <row r="231">
          <cell r="A231" t="str">
            <v>Racine  WI</v>
          </cell>
          <cell r="C231" t="str">
            <v>Non-Forecasted Mkt</v>
          </cell>
        </row>
        <row r="232">
          <cell r="A232" t="str">
            <v>Raleigh-Durham-Chapel Hill  NC</v>
          </cell>
          <cell r="B232" t="str">
            <v>Raleigh-Durham</v>
          </cell>
          <cell r="C232" t="str">
            <v>RD</v>
          </cell>
        </row>
        <row r="233">
          <cell r="A233" t="str">
            <v>Rapid City  SD</v>
          </cell>
          <cell r="C233" t="str">
            <v>Non-Forecasted Mkt</v>
          </cell>
        </row>
        <row r="234">
          <cell r="A234" t="str">
            <v>Reading  PA</v>
          </cell>
          <cell r="C234" t="str">
            <v>Non-Forecasted Mkt</v>
          </cell>
        </row>
        <row r="235">
          <cell r="A235" t="str">
            <v>Redding  CA</v>
          </cell>
          <cell r="C235" t="str">
            <v>Non-Forecasted Mkt</v>
          </cell>
        </row>
        <row r="236">
          <cell r="A236" t="str">
            <v>Reno  NV</v>
          </cell>
          <cell r="C236" t="str">
            <v>Non-Forecasted Mkt</v>
          </cell>
        </row>
        <row r="237">
          <cell r="A237" t="str">
            <v>Richland-Kennewick-Pasco  WA</v>
          </cell>
          <cell r="C237" t="str">
            <v>Non-Forecasted Mkt</v>
          </cell>
        </row>
        <row r="238">
          <cell r="A238" t="str">
            <v>Richmond-Petersburg  VA</v>
          </cell>
          <cell r="B238" t="str">
            <v>Richmond</v>
          </cell>
          <cell r="C238" t="str">
            <v>RI</v>
          </cell>
        </row>
        <row r="239">
          <cell r="A239" t="str">
            <v>Riverside-San Bernardino  CA</v>
          </cell>
          <cell r="B239" t="str">
            <v>San Bernardino</v>
          </cell>
          <cell r="C239" t="str">
            <v>SB</v>
          </cell>
        </row>
        <row r="240">
          <cell r="A240" t="str">
            <v>Roanoke  VA</v>
          </cell>
          <cell r="C240" t="str">
            <v>Non-Forecasted Mkt</v>
          </cell>
        </row>
        <row r="241">
          <cell r="A241" t="str">
            <v>Rochester  MN</v>
          </cell>
          <cell r="C241" t="str">
            <v>Non-Forecasted Mkt</v>
          </cell>
        </row>
        <row r="242">
          <cell r="A242" t="str">
            <v>Rochester  NY</v>
          </cell>
          <cell r="B242" t="str">
            <v>Rochester</v>
          </cell>
          <cell r="C242" t="str">
            <v>RO</v>
          </cell>
        </row>
        <row r="243">
          <cell r="A243" t="str">
            <v>Rockford  IL</v>
          </cell>
          <cell r="C243" t="str">
            <v>Non-Forecasted Mkt</v>
          </cell>
        </row>
        <row r="244">
          <cell r="A244" t="str">
            <v>Rocky Mount  NC</v>
          </cell>
          <cell r="C244" t="str">
            <v>Non-Forecasted Mkt</v>
          </cell>
        </row>
        <row r="245">
          <cell r="A245" t="str">
            <v>Sacramento  CA</v>
          </cell>
          <cell r="B245" t="str">
            <v>Sacramento</v>
          </cell>
          <cell r="C245" t="str">
            <v>SO</v>
          </cell>
        </row>
        <row r="246">
          <cell r="A246" t="str">
            <v>Saginaw-Bay City-Midland  MI</v>
          </cell>
          <cell r="C246" t="str">
            <v>Non-Forecasted Mkt</v>
          </cell>
        </row>
        <row r="247">
          <cell r="A247" t="str">
            <v>Salem  OR</v>
          </cell>
          <cell r="C247" t="str">
            <v>Non-Forecasted Mkt</v>
          </cell>
        </row>
        <row r="248">
          <cell r="A248" t="str">
            <v>Salinas  CA</v>
          </cell>
          <cell r="C248" t="str">
            <v>Non-Forecasted Mkt</v>
          </cell>
        </row>
        <row r="249">
          <cell r="A249" t="str">
            <v>Salt Lake City-Ogden  UT</v>
          </cell>
          <cell r="B249" t="str">
            <v>Salt Lake City</v>
          </cell>
          <cell r="C249" t="str">
            <v>SC</v>
          </cell>
        </row>
        <row r="250">
          <cell r="A250" t="str">
            <v>San Angelo  TX</v>
          </cell>
          <cell r="C250" t="str">
            <v>Non-Forecasted Mkt</v>
          </cell>
        </row>
        <row r="251">
          <cell r="A251" t="str">
            <v>San Antonio  TX</v>
          </cell>
          <cell r="B251" t="str">
            <v>San Antonio</v>
          </cell>
          <cell r="C251" t="str">
            <v>SA</v>
          </cell>
        </row>
        <row r="252">
          <cell r="A252" t="str">
            <v>San Diego  CA</v>
          </cell>
          <cell r="B252" t="str">
            <v>San Diego</v>
          </cell>
          <cell r="C252" t="str">
            <v>SD</v>
          </cell>
        </row>
        <row r="253">
          <cell r="A253" t="str">
            <v>San Francisco  CA</v>
          </cell>
          <cell r="B253" t="str">
            <v>San Francisco</v>
          </cell>
          <cell r="C253" t="str">
            <v>SF</v>
          </cell>
        </row>
        <row r="254">
          <cell r="A254" t="str">
            <v>San Jose  CA</v>
          </cell>
          <cell r="B254" t="str">
            <v>San Jose</v>
          </cell>
          <cell r="C254" t="str">
            <v>SJ</v>
          </cell>
        </row>
        <row r="255">
          <cell r="A255" t="str">
            <v>San Luis Obispo-Atascadero-Paso Robles</v>
          </cell>
          <cell r="C255" t="str">
            <v>Non-Forecasted Mkt</v>
          </cell>
        </row>
        <row r="256">
          <cell r="A256" t="str">
            <v>Santa Barbara-Santa Maria-Lompoc  CA</v>
          </cell>
          <cell r="C256" t="str">
            <v>Non-Forecasted Mkt</v>
          </cell>
        </row>
        <row r="257">
          <cell r="A257" t="str">
            <v>Santa Cruz-Watsonville  CA</v>
          </cell>
          <cell r="C257" t="str">
            <v>Non-Forecasted Mkt</v>
          </cell>
        </row>
        <row r="258">
          <cell r="A258" t="str">
            <v>Santa Fe  NM</v>
          </cell>
          <cell r="C258" t="str">
            <v>Non-Forecasted Mkt</v>
          </cell>
        </row>
        <row r="259">
          <cell r="A259" t="str">
            <v>Santa Rosa  CA</v>
          </cell>
          <cell r="C259" t="str">
            <v>Non-Forecasted Mkt</v>
          </cell>
        </row>
        <row r="260">
          <cell r="A260" t="str">
            <v>Sarasota-Bradenton  FL</v>
          </cell>
          <cell r="C260" t="str">
            <v>Non-Forecasted Mkt</v>
          </cell>
        </row>
        <row r="261">
          <cell r="A261" t="str">
            <v>Savannah  GA</v>
          </cell>
          <cell r="C261" t="str">
            <v>Non-Forecasted Mkt</v>
          </cell>
        </row>
        <row r="262">
          <cell r="A262" t="str">
            <v>Scranton--Wilkes-Barre--Hazleton  PA</v>
          </cell>
          <cell r="C262" t="str">
            <v>Non-Forecasted Mkt</v>
          </cell>
        </row>
        <row r="263">
          <cell r="A263" t="str">
            <v>Seattle-Bellevue-Everett  WA</v>
          </cell>
          <cell r="B263" t="str">
            <v>Seattle</v>
          </cell>
          <cell r="C263" t="str">
            <v>SE</v>
          </cell>
        </row>
        <row r="264">
          <cell r="A264" t="str">
            <v>Sharon  PA</v>
          </cell>
          <cell r="C264" t="str">
            <v>Non-Forecasted Mkt</v>
          </cell>
        </row>
        <row r="265">
          <cell r="A265" t="str">
            <v>Sheboygan  WI</v>
          </cell>
          <cell r="C265" t="str">
            <v>Non-Forecasted Mkt</v>
          </cell>
        </row>
        <row r="266">
          <cell r="A266" t="str">
            <v>Sherman-Denison  TX</v>
          </cell>
          <cell r="C266" t="str">
            <v>Non-Forecasted Mkt</v>
          </cell>
        </row>
        <row r="267">
          <cell r="A267" t="str">
            <v>Shreveport-Bossier City  LA</v>
          </cell>
          <cell r="C267" t="str">
            <v>Non-Forecasted Mkt</v>
          </cell>
        </row>
        <row r="268">
          <cell r="A268" t="str">
            <v>Sioux City  IA-NE</v>
          </cell>
          <cell r="C268" t="str">
            <v>Non-Forecasted Mkt</v>
          </cell>
        </row>
        <row r="269">
          <cell r="A269" t="str">
            <v>Sioux Falls  SD</v>
          </cell>
          <cell r="C269" t="str">
            <v>Non-Forecasted Mkt</v>
          </cell>
        </row>
        <row r="270">
          <cell r="A270" t="str">
            <v>South Bend  IN</v>
          </cell>
          <cell r="C270" t="str">
            <v>Non-Forecasted Mkt</v>
          </cell>
        </row>
        <row r="271">
          <cell r="A271" t="str">
            <v>Spokane  WA</v>
          </cell>
          <cell r="C271" t="str">
            <v>Non-Forecasted Mkt</v>
          </cell>
        </row>
        <row r="272">
          <cell r="A272" t="str">
            <v>Springfield  IL</v>
          </cell>
          <cell r="C272" t="str">
            <v>Non-Forecasted Mkt</v>
          </cell>
        </row>
        <row r="273">
          <cell r="A273" t="str">
            <v>Springfield  MA</v>
          </cell>
          <cell r="C273" t="str">
            <v>Non-Forecasted Mkt</v>
          </cell>
        </row>
        <row r="274">
          <cell r="A274" t="str">
            <v>Springfield  MO</v>
          </cell>
          <cell r="C274" t="str">
            <v>Non-Forecasted Mkt</v>
          </cell>
        </row>
        <row r="275">
          <cell r="A275" t="str">
            <v>St. Cloud  MN</v>
          </cell>
          <cell r="C275" t="str">
            <v>Non-Forecasted Mkt</v>
          </cell>
        </row>
        <row r="276">
          <cell r="A276" t="str">
            <v>St. Joseph  MO</v>
          </cell>
          <cell r="C276" t="str">
            <v>Non-Forecasted Mkt</v>
          </cell>
        </row>
        <row r="277">
          <cell r="A277" t="str">
            <v>St. Louis  MO-IL</v>
          </cell>
          <cell r="B277" t="str">
            <v>St. Louis</v>
          </cell>
          <cell r="C277" t="str">
            <v>SL</v>
          </cell>
        </row>
        <row r="278">
          <cell r="A278" t="str">
            <v>State College  PA</v>
          </cell>
          <cell r="C278" t="str">
            <v>Non-Forecasted Mkt</v>
          </cell>
        </row>
        <row r="279">
          <cell r="A279" t="str">
            <v>Steubenville-Weirton  OH-WV</v>
          </cell>
          <cell r="C279" t="str">
            <v>Non-Forecasted Mkt</v>
          </cell>
        </row>
        <row r="280">
          <cell r="A280" t="str">
            <v>Stockton-Lodi  CA</v>
          </cell>
          <cell r="C280" t="str">
            <v>Non-Forecasted Mkt</v>
          </cell>
        </row>
        <row r="281">
          <cell r="A281" t="str">
            <v>Suburban Maryland</v>
          </cell>
          <cell r="B281" t="str">
            <v>Suburban Maryland</v>
          </cell>
          <cell r="C281" t="str">
            <v>SM</v>
          </cell>
        </row>
        <row r="282">
          <cell r="A282" t="str">
            <v>Suburban Virginia</v>
          </cell>
          <cell r="B282" t="str">
            <v>Suburban Virginia</v>
          </cell>
          <cell r="C282" t="str">
            <v>SV</v>
          </cell>
        </row>
        <row r="283">
          <cell r="A283" t="str">
            <v>Sumter  SC</v>
          </cell>
          <cell r="C283" t="str">
            <v>Non-Forecasted Mkt</v>
          </cell>
        </row>
        <row r="284">
          <cell r="A284" t="str">
            <v>Syracuse  NY</v>
          </cell>
          <cell r="B284" t="str">
            <v>Syracuse</v>
          </cell>
          <cell r="C284" t="str">
            <v>SY</v>
          </cell>
        </row>
        <row r="285">
          <cell r="A285" t="str">
            <v>Tacoma  WA</v>
          </cell>
          <cell r="B285" t="str">
            <v>Tacoma</v>
          </cell>
          <cell r="C285" t="str">
            <v>TM</v>
          </cell>
        </row>
        <row r="286">
          <cell r="A286" t="str">
            <v>Tallahassee  FL</v>
          </cell>
          <cell r="C286" t="str">
            <v>Non-Forecasted Mkt</v>
          </cell>
        </row>
        <row r="287">
          <cell r="A287" t="str">
            <v>Tampa-St. Petersburg-Clearwater  FL</v>
          </cell>
          <cell r="B287" t="str">
            <v>Tampa-St. Petersburg</v>
          </cell>
          <cell r="C287" t="str">
            <v>TA</v>
          </cell>
        </row>
        <row r="288">
          <cell r="A288" t="str">
            <v>Terre Haute  IN</v>
          </cell>
          <cell r="C288" t="str">
            <v>Non-Forecasted Mkt</v>
          </cell>
        </row>
        <row r="289">
          <cell r="A289" t="str">
            <v>Texarkana  TX-Texarkana  AR</v>
          </cell>
          <cell r="C289" t="str">
            <v>Non-Forecasted Mkt</v>
          </cell>
        </row>
        <row r="290">
          <cell r="A290" t="str">
            <v>Toledo  OH</v>
          </cell>
          <cell r="C290" t="str">
            <v>Non-Forecasted Mkt</v>
          </cell>
        </row>
        <row r="291">
          <cell r="A291" t="str">
            <v>Topeka  KS</v>
          </cell>
          <cell r="C291" t="str">
            <v>Non-Forecasted Mkt</v>
          </cell>
        </row>
        <row r="292">
          <cell r="A292" t="str">
            <v>Trenton  NJ</v>
          </cell>
          <cell r="C292" t="str">
            <v>Non-Forecasted Mkt</v>
          </cell>
        </row>
        <row r="293">
          <cell r="A293" t="str">
            <v>Tucson  AZ</v>
          </cell>
          <cell r="B293" t="str">
            <v>Tucson</v>
          </cell>
          <cell r="C293" t="str">
            <v>TC</v>
          </cell>
        </row>
        <row r="294">
          <cell r="A294" t="str">
            <v>Tulsa  OK</v>
          </cell>
          <cell r="B294" t="str">
            <v>Tulsa</v>
          </cell>
          <cell r="C294" t="str">
            <v>TU</v>
          </cell>
        </row>
        <row r="295">
          <cell r="A295" t="str">
            <v>Tuscaloosa  AL</v>
          </cell>
          <cell r="C295" t="str">
            <v>Non-Forecasted Mkt</v>
          </cell>
        </row>
        <row r="296">
          <cell r="A296" t="str">
            <v>Tyler  TX</v>
          </cell>
          <cell r="C296" t="str">
            <v>Non-Forecasted Mkt</v>
          </cell>
        </row>
        <row r="297">
          <cell r="A297" t="str">
            <v>Utica-Rome  NY</v>
          </cell>
          <cell r="C297" t="str">
            <v>Non-Forecasted Mkt</v>
          </cell>
        </row>
        <row r="298">
          <cell r="A298" t="str">
            <v>Vallejo-Fairfield-Napa  CA</v>
          </cell>
          <cell r="C298" t="str">
            <v>Non-Forecasted Mkt</v>
          </cell>
        </row>
        <row r="299">
          <cell r="A299" t="str">
            <v>Ventura  CA</v>
          </cell>
          <cell r="B299" t="str">
            <v>Ventura County</v>
          </cell>
          <cell r="C299" t="str">
            <v>VN</v>
          </cell>
        </row>
        <row r="300">
          <cell r="A300" t="str">
            <v>Victoria  TX</v>
          </cell>
          <cell r="C300" t="str">
            <v>Non-Forecasted Mkt</v>
          </cell>
        </row>
        <row r="301">
          <cell r="A301" t="str">
            <v>Vineland-Millville-Bridgeton  NJ</v>
          </cell>
          <cell r="C301" t="str">
            <v>Non-Forecasted Mkt</v>
          </cell>
        </row>
        <row r="302">
          <cell r="A302" t="str">
            <v>Visalia-Tulare-Porterville  CA</v>
          </cell>
          <cell r="C302" t="str">
            <v>Non-Forecasted Mkt</v>
          </cell>
        </row>
        <row r="303">
          <cell r="A303" t="str">
            <v>Waco  TX</v>
          </cell>
          <cell r="C303" t="str">
            <v>Non-Forecasted Mkt</v>
          </cell>
        </row>
        <row r="304">
          <cell r="A304" t="str">
            <v>Washington  DC-MD-VA-WV</v>
          </cell>
          <cell r="B304" t="str">
            <v>District of Columbia</v>
          </cell>
          <cell r="C304" t="str">
            <v>DC</v>
          </cell>
        </row>
        <row r="305">
          <cell r="A305" t="str">
            <v>Waterloo-Cedar Falls  IA</v>
          </cell>
          <cell r="C305" t="str">
            <v>Non-Forecasted Mkt</v>
          </cell>
        </row>
        <row r="306">
          <cell r="A306" t="str">
            <v>Wausau  WI</v>
          </cell>
          <cell r="C306" t="str">
            <v>Non-Forecasted Mkt</v>
          </cell>
        </row>
        <row r="307">
          <cell r="A307" t="str">
            <v>West Palm Beach-Boca Raton  FL</v>
          </cell>
          <cell r="B307" t="str">
            <v>Palm Beach</v>
          </cell>
          <cell r="C307" t="str">
            <v>PB</v>
          </cell>
        </row>
        <row r="308">
          <cell r="A308" t="str">
            <v>Wheeling  WV-OH</v>
          </cell>
          <cell r="C308" t="str">
            <v>Non-Forecasted Mkt</v>
          </cell>
        </row>
        <row r="309">
          <cell r="A309" t="str">
            <v>Wichita  KS</v>
          </cell>
          <cell r="B309" t="str">
            <v>Wichita</v>
          </cell>
          <cell r="C309" t="str">
            <v>WK</v>
          </cell>
        </row>
        <row r="310">
          <cell r="A310" t="str">
            <v>Wichita Falls  TX</v>
          </cell>
          <cell r="C310" t="str">
            <v>Non-Forecasted Mkt</v>
          </cell>
        </row>
        <row r="311">
          <cell r="A311" t="str">
            <v>Williamsport  PA</v>
          </cell>
          <cell r="C311" t="str">
            <v>Non-Forecasted Mkt</v>
          </cell>
        </row>
        <row r="312">
          <cell r="A312" t="str">
            <v>Wilmington  NC</v>
          </cell>
          <cell r="C312" t="str">
            <v>Non-Forecasted Mkt</v>
          </cell>
        </row>
        <row r="313">
          <cell r="A313" t="str">
            <v>Wilmington-Newark  DE-MD</v>
          </cell>
          <cell r="C313" t="str">
            <v>Non-Forecasted Mkt</v>
          </cell>
        </row>
        <row r="314">
          <cell r="A314" t="str">
            <v>Yakima  WA</v>
          </cell>
          <cell r="C314" t="str">
            <v>Non-Forecasted Mkt</v>
          </cell>
        </row>
        <row r="315">
          <cell r="A315" t="str">
            <v>Yolo  CA</v>
          </cell>
          <cell r="C315" t="str">
            <v>Non-Forecasted Mkt</v>
          </cell>
        </row>
        <row r="316">
          <cell r="A316" t="str">
            <v>York  PA</v>
          </cell>
          <cell r="C316" t="str">
            <v>Non-Forecasted Mkt</v>
          </cell>
        </row>
        <row r="317">
          <cell r="A317" t="str">
            <v>Youngstown-Warren  OH</v>
          </cell>
          <cell r="C317" t="str">
            <v>Non-Forecasted Mkt</v>
          </cell>
        </row>
        <row r="318">
          <cell r="A318" t="str">
            <v>Yuba City  CA</v>
          </cell>
          <cell r="C318" t="str">
            <v>Non-Forecasted Mkt</v>
          </cell>
        </row>
        <row r="319">
          <cell r="A319" t="str">
            <v>Yuma  AZ</v>
          </cell>
          <cell r="C319" t="str">
            <v>Non-Forecasted Mkt</v>
          </cell>
        </row>
        <row r="320">
          <cell r="A320" t="str">
            <v>N/A</v>
          </cell>
          <cell r="C320" t="str">
            <v>Non-Forecasted Mkt</v>
          </cell>
        </row>
        <row r="321">
          <cell r="A321" t="str">
            <v>Invalid Code</v>
          </cell>
          <cell r="C321" t="str">
            <v>Non-Forecasted Mkt</v>
          </cell>
        </row>
      </sheetData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s"/>
      <sheetName val="Rent Roll"/>
      <sheetName val="Reconciliation"/>
      <sheetName val="Projections"/>
      <sheetName val="Appraiser CF"/>
      <sheetName val="Remeas by floor"/>
      <sheetName val="B Note Pricing"/>
      <sheetName val="Remeasurement"/>
      <sheetName val="Expiration"/>
      <sheetName val="Stacking Plan"/>
      <sheetName val="TILC"/>
      <sheetName val="RETaxes"/>
      <sheetName val="Leasing Reserve"/>
      <sheetName val="L&amp;W Schedule"/>
      <sheetName val="Cash Bal"/>
      <sheetName val="Res Bal"/>
      <sheetName val="Reserves"/>
      <sheetName val="Credits &amp; Abatements"/>
      <sheetName val="Recoveries"/>
      <sheetName val="UW Oper Exp"/>
      <sheetName val="M&amp;S TI Loan"/>
      <sheetName val="Notes"/>
      <sheetName val="02 Oper Exp"/>
      <sheetName val="98 Oper Exp"/>
      <sheetName val="99 Oper Exp"/>
      <sheetName val="00 Oper Exp"/>
      <sheetName val="01 Oper Exp"/>
      <sheetName val="A"/>
      <sheetName val="Replacement Reserve"/>
      <sheetName val="UW Projections"/>
      <sheetName val="Engineering"/>
      <sheetName val="Parking"/>
      <sheetName val="Tax and Insurance Reserves"/>
      <sheetName val="Subtenants"/>
      <sheetName val="Library Tower Garage"/>
      <sheetName val="Westlawn Garage"/>
      <sheetName val="Lease-up to 90%"/>
      <sheetName val="CSCI Schedule"/>
      <sheetName val="MP TI"/>
      <sheetName val="MP LC"/>
      <sheetName val="Library Tower Model for Bank 5-"/>
      <sheetName val="KP Summary "/>
      <sheetName val="Portfolio Lease Ex"/>
      <sheetName val="Input"/>
    </sheetNames>
    <sheetDataSet>
      <sheetData sheetId="0"/>
      <sheetData sheetId="1">
        <row r="2">
          <cell r="A2" t="str">
            <v>Library Tower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FS Preparation Procedures"/>
      <sheetName val="Cover Sub INV IV- WAMFEE"/>
      <sheetName val="CHART OF ACCOUNTS"/>
      <sheetName val="proofs"/>
      <sheetName val="Balance Sheet Consolidated"/>
      <sheetName val="Income Statement Consolidated"/>
      <sheetName val="Capital Stmt Consolidated"/>
      <sheetName val="Cash Flow-consolidated"/>
      <sheetName val="Cash Flow Worksheet-consolidate"/>
      <sheetName val="Balance Sheet WAMFEE"/>
      <sheetName val="Income Statement WAM FEE"/>
      <sheetName val="Capital Stmt WAMFEE"/>
      <sheetName val="Cash Flow WAM FEE"/>
      <sheetName val="Cash Flow Worksheet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WAMU Rent Roll"/>
      <sheetName val="G.1 Prepaid Expenses"/>
      <sheetName val="H.1 Fixed Assets"/>
      <sheetName val="J.1 Deferred Lease Cost-FAS 141"/>
      <sheetName val="H.2 WAMU Closing Statement"/>
      <sheetName val="J.2 Amort of Loan Costs"/>
      <sheetName val="Amort Loan Cost-proforma"/>
      <sheetName val="LIABILITIES--&gt;"/>
      <sheetName val="M.1 Mortgage Payable 1st"/>
      <sheetName val="Mortgage Payable-proforma"/>
      <sheetName val="LoanAmortSch per GEMSA"/>
      <sheetName val="N.1 ACCOUNTS PAYABLE"/>
      <sheetName val="N.3 Accrued Expenses"/>
      <sheetName val="N.4 Accrued Tax"/>
      <sheetName val="N.5 AccruedInterest"/>
      <sheetName val="U.2 Accr RET Inc &amp; Exp"/>
      <sheetName val="U.1 Interes Expense"/>
      <sheetName val="U. 3 Ground Rent Exp_ Payable"/>
      <sheetName val="Ground Rent Rent Roll"/>
      <sheetName val="U.4 Legal"/>
      <sheetName val="Mezz&gt;&gt;&gt;"/>
      <sheetName val="Cover Sub INV IV- WAMEQU"/>
      <sheetName val="Balance Sheet-WAMEQU"/>
      <sheetName val="Income Statement-WAMEQU"/>
      <sheetName val="Member Equity-WAMEQU"/>
      <sheetName val="G.1 Prepaid Expenses MEZZ"/>
      <sheetName val="J.2 Amort of Loan Costs Mezz"/>
      <sheetName val="Amort of Mezz loan cost-proform"/>
      <sheetName val="K.1 Investment Wash Equity"/>
      <sheetName val="M.1Mezz Loan Payable"/>
      <sheetName val="Mess Loan Payable-Proforma"/>
      <sheetName val="N.4 Accrued Interest"/>
      <sheetName val="U.1 Interest Expense"/>
      <sheetName val="Input"/>
      <sheetName val="Exhibit 2 - DCF Assumptions"/>
      <sheetName val="Exhibit 4 - Direct Cap"/>
    </sheetNames>
    <sheetDataSet>
      <sheetData sheetId="0" refreshError="1"/>
      <sheetData sheetId="1" refreshError="1">
        <row r="2">
          <cell r="C2" t="str">
            <v>NRFC Sub Investor Wash Equity LLC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c activity"/>
    </sheetNames>
    <sheetDataSet>
      <sheetData sheetId="0"/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mmary"/>
      <sheetName val="Op Stmt Reconciliation (SCC)"/>
      <sheetName val="Assumptions"/>
      <sheetName val="Op Stmt Reconciliation Lookup"/>
      <sheetName val="FS Preparation Procedures"/>
    </sheetNames>
    <sheetDataSet>
      <sheetData sheetId="0"/>
      <sheetData sheetId="1"/>
      <sheetData sheetId="2"/>
      <sheetData sheetId="3" refreshError="1">
        <row r="3">
          <cell r="F3">
            <v>1998</v>
          </cell>
          <cell r="G3">
            <v>1999</v>
          </cell>
          <cell r="H3">
            <v>2000</v>
          </cell>
          <cell r="I3" t="str">
            <v>2001 Budget</v>
          </cell>
          <cell r="J3" t="str">
            <v>2002 Pro Forma</v>
          </cell>
          <cell r="K3" t="str">
            <v>Underwritten</v>
          </cell>
        </row>
        <row r="4">
          <cell r="F4" t="str">
            <v>12/31/98</v>
          </cell>
          <cell r="G4" t="str">
            <v>12/31/99</v>
          </cell>
          <cell r="H4" t="str">
            <v>12/31/2000</v>
          </cell>
          <cell r="I4" t="str">
            <v>12/31/2001</v>
          </cell>
          <cell r="J4" t="str">
            <v>12/31/2002</v>
          </cell>
          <cell r="K4" t="str">
            <v>12/31/2002</v>
          </cell>
        </row>
        <row r="5">
          <cell r="F5" t="str">
            <v>Actual</v>
          </cell>
          <cell r="G5" t="str">
            <v>Actual</v>
          </cell>
          <cell r="H5" t="str">
            <v>Actual</v>
          </cell>
          <cell r="I5" t="str">
            <v>Budget</v>
          </cell>
          <cell r="J5" t="str">
            <v>Pro Forma</v>
          </cell>
          <cell r="K5" t="str">
            <v>Underwritten</v>
          </cell>
        </row>
        <row r="6">
          <cell r="F6">
            <v>38401386</v>
          </cell>
          <cell r="G6">
            <v>34959357.689999998</v>
          </cell>
          <cell r="H6">
            <v>33143687.209999997</v>
          </cell>
          <cell r="I6">
            <v>35049523</v>
          </cell>
          <cell r="J6">
            <v>38650197</v>
          </cell>
          <cell r="K6">
            <v>32846979.635049719</v>
          </cell>
        </row>
        <row r="7">
          <cell r="F7">
            <v>138184</v>
          </cell>
          <cell r="G7">
            <v>132184.20000000001</v>
          </cell>
          <cell r="H7">
            <v>135785.65</v>
          </cell>
          <cell r="I7">
            <v>138020</v>
          </cell>
          <cell r="J7">
            <v>0</v>
          </cell>
          <cell r="K7">
            <v>0</v>
          </cell>
        </row>
        <row r="8">
          <cell r="F8">
            <v>722634</v>
          </cell>
          <cell r="G8">
            <v>822884.95000000007</v>
          </cell>
          <cell r="H8">
            <v>803870.73</v>
          </cell>
          <cell r="I8">
            <v>788206</v>
          </cell>
          <cell r="J8">
            <v>827343</v>
          </cell>
          <cell r="K8">
            <v>788206</v>
          </cell>
        </row>
        <row r="9">
          <cell r="F9">
            <v>9133063</v>
          </cell>
          <cell r="G9">
            <v>9015634.0099999998</v>
          </cell>
          <cell r="H9">
            <v>9902778.7200000007</v>
          </cell>
          <cell r="I9">
            <v>11592367</v>
          </cell>
          <cell r="J9">
            <v>13676007</v>
          </cell>
          <cell r="K9">
            <v>12025147.645419253</v>
          </cell>
        </row>
        <row r="10">
          <cell r="F10">
            <v>393389</v>
          </cell>
          <cell r="G10">
            <v>387973.74</v>
          </cell>
          <cell r="H10">
            <v>390980.13</v>
          </cell>
          <cell r="I10">
            <v>409460</v>
          </cell>
          <cell r="J10">
            <v>0</v>
          </cell>
          <cell r="K10">
            <v>409460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10249086</v>
          </cell>
          <cell r="G15">
            <v>10226492.699999999</v>
          </cell>
          <cell r="H15">
            <v>11097629.580000002</v>
          </cell>
          <cell r="I15">
            <v>12790033</v>
          </cell>
          <cell r="J15">
            <v>14503350</v>
          </cell>
          <cell r="K15">
            <v>13222813.645419253</v>
          </cell>
        </row>
        <row r="16">
          <cell r="F16">
            <v>165144</v>
          </cell>
          <cell r="G16">
            <v>241171.77</v>
          </cell>
          <cell r="H16">
            <v>264982.46999999997</v>
          </cell>
          <cell r="I16">
            <v>242195</v>
          </cell>
          <cell r="J16">
            <v>284338</v>
          </cell>
          <cell r="K16">
            <v>242195</v>
          </cell>
        </row>
        <row r="17">
          <cell r="F17">
            <v>79133</v>
          </cell>
          <cell r="G17">
            <v>1197.57</v>
          </cell>
          <cell r="H17">
            <v>327308.46000000002</v>
          </cell>
          <cell r="I17">
            <v>0</v>
          </cell>
          <cell r="J17">
            <v>292789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5499132</v>
          </cell>
          <cell r="G20">
            <v>5467526.2800000003</v>
          </cell>
          <cell r="H20">
            <v>5651593.8499999996</v>
          </cell>
          <cell r="I20">
            <v>6244760</v>
          </cell>
          <cell r="J20">
            <v>6573874</v>
          </cell>
          <cell r="K20">
            <v>6244760</v>
          </cell>
        </row>
        <row r="21">
          <cell r="F21">
            <v>54532065</v>
          </cell>
          <cell r="G21">
            <v>51027930.210000008</v>
          </cell>
          <cell r="H21">
            <v>50620987.219999999</v>
          </cell>
          <cell r="I21">
            <v>54464531</v>
          </cell>
          <cell r="J21">
            <v>60304548</v>
          </cell>
          <cell r="K21">
            <v>52556748.280468971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-554167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F24">
            <v>54532065</v>
          </cell>
          <cell r="G24">
            <v>51027930.210000008</v>
          </cell>
          <cell r="H24">
            <v>50620987.219999999</v>
          </cell>
          <cell r="I24">
            <v>54464531</v>
          </cell>
          <cell r="J24">
            <v>59750381</v>
          </cell>
          <cell r="K24">
            <v>52556748.280468971</v>
          </cell>
        </row>
        <row r="25">
          <cell r="F25">
            <v>2122597</v>
          </cell>
          <cell r="G25">
            <v>2125910.5299999998</v>
          </cell>
          <cell r="H25">
            <v>2207403.91</v>
          </cell>
          <cell r="I25">
            <v>2277059</v>
          </cell>
          <cell r="J25">
            <v>2307567</v>
          </cell>
          <cell r="K25">
            <v>2277059</v>
          </cell>
        </row>
        <row r="26">
          <cell r="F26">
            <v>722634</v>
          </cell>
          <cell r="G26">
            <v>822884.95000000007</v>
          </cell>
          <cell r="H26">
            <v>803870.73</v>
          </cell>
          <cell r="I26">
            <v>788206</v>
          </cell>
          <cell r="J26">
            <v>827343</v>
          </cell>
          <cell r="K26">
            <v>788206</v>
          </cell>
        </row>
        <row r="27">
          <cell r="F27">
            <v>1716853</v>
          </cell>
          <cell r="G27">
            <v>1791253.67</v>
          </cell>
          <cell r="H27">
            <v>1834279.77</v>
          </cell>
          <cell r="I27">
            <v>1992428</v>
          </cell>
          <cell r="J27">
            <v>2135225</v>
          </cell>
          <cell r="K27">
            <v>1992428</v>
          </cell>
        </row>
        <row r="28">
          <cell r="F28">
            <v>327871</v>
          </cell>
          <cell r="G28">
            <v>392452.02</v>
          </cell>
          <cell r="H28">
            <v>468727.76</v>
          </cell>
          <cell r="I28">
            <v>482082</v>
          </cell>
          <cell r="J28">
            <v>490395</v>
          </cell>
          <cell r="K28">
            <v>482082</v>
          </cell>
        </row>
        <row r="29">
          <cell r="F29">
            <v>1135333</v>
          </cell>
          <cell r="G29">
            <v>1105062.0899999999</v>
          </cell>
          <cell r="H29">
            <v>1113861.5699999998</v>
          </cell>
          <cell r="I29">
            <v>1090073</v>
          </cell>
          <cell r="J29">
            <v>1090395</v>
          </cell>
          <cell r="K29">
            <v>1090073</v>
          </cell>
        </row>
        <row r="30">
          <cell r="F30">
            <v>504218</v>
          </cell>
          <cell r="G30">
            <v>538855.19999999995</v>
          </cell>
          <cell r="H30">
            <v>559459.16</v>
          </cell>
          <cell r="I30">
            <v>557796</v>
          </cell>
          <cell r="J30">
            <v>602379</v>
          </cell>
          <cell r="K30">
            <v>557796</v>
          </cell>
        </row>
        <row r="31">
          <cell r="F31">
            <v>66737</v>
          </cell>
          <cell r="G31">
            <v>71076.72</v>
          </cell>
          <cell r="H31">
            <v>73677.7</v>
          </cell>
          <cell r="I31">
            <v>81010</v>
          </cell>
          <cell r="J31">
            <v>86010</v>
          </cell>
          <cell r="K31">
            <v>81010</v>
          </cell>
        </row>
        <row r="32">
          <cell r="F32">
            <v>2352554</v>
          </cell>
          <cell r="G32">
            <v>2307167.63</v>
          </cell>
          <cell r="H32">
            <v>2257708.4900000002</v>
          </cell>
          <cell r="I32">
            <v>2320087</v>
          </cell>
          <cell r="J32">
            <v>2304778</v>
          </cell>
          <cell r="K32">
            <v>2320087</v>
          </cell>
        </row>
        <row r="33">
          <cell r="F33">
            <v>1051003</v>
          </cell>
          <cell r="G33">
            <v>905117.08</v>
          </cell>
          <cell r="H33">
            <v>940188.18</v>
          </cell>
          <cell r="I33">
            <v>967407</v>
          </cell>
          <cell r="J33">
            <v>1236120</v>
          </cell>
          <cell r="K33">
            <v>967407</v>
          </cell>
        </row>
        <row r="34">
          <cell r="F34">
            <v>996932</v>
          </cell>
          <cell r="G34">
            <v>1001443.59</v>
          </cell>
          <cell r="H34">
            <v>1021439.64</v>
          </cell>
          <cell r="I34">
            <v>1027555</v>
          </cell>
          <cell r="J34">
            <v>1094401</v>
          </cell>
          <cell r="K34">
            <v>1027555</v>
          </cell>
        </row>
        <row r="35">
          <cell r="F35">
            <v>954655</v>
          </cell>
          <cell r="G35">
            <v>882927.89999999967</v>
          </cell>
          <cell r="H35">
            <v>965062.51</v>
          </cell>
          <cell r="I35">
            <v>1013744</v>
          </cell>
          <cell r="J35">
            <v>1176733</v>
          </cell>
          <cell r="K35">
            <v>1013744</v>
          </cell>
        </row>
        <row r="36">
          <cell r="F36">
            <v>1679393</v>
          </cell>
          <cell r="G36">
            <v>1575494.36</v>
          </cell>
          <cell r="H36">
            <v>1565171.82</v>
          </cell>
          <cell r="I36">
            <v>1675481</v>
          </cell>
          <cell r="J36">
            <v>597504</v>
          </cell>
          <cell r="K36">
            <v>750000</v>
          </cell>
        </row>
        <row r="37">
          <cell r="F37">
            <v>1416224</v>
          </cell>
          <cell r="G37">
            <v>1341202.72</v>
          </cell>
          <cell r="H37">
            <v>1348069.64</v>
          </cell>
          <cell r="I37">
            <v>1538245</v>
          </cell>
          <cell r="J37">
            <v>1647567</v>
          </cell>
          <cell r="K37">
            <v>1538245</v>
          </cell>
        </row>
        <row r="38">
          <cell r="F38">
            <v>1527833</v>
          </cell>
          <cell r="G38">
            <v>1530266.68</v>
          </cell>
          <cell r="H38">
            <v>1547569.25</v>
          </cell>
          <cell r="I38">
            <v>1693656</v>
          </cell>
          <cell r="J38">
            <v>1717603</v>
          </cell>
          <cell r="K38">
            <v>1693656</v>
          </cell>
        </row>
        <row r="39">
          <cell r="F39">
            <v>6768</v>
          </cell>
          <cell r="G39">
            <v>13339.69</v>
          </cell>
          <cell r="H39">
            <v>65945.55</v>
          </cell>
          <cell r="I39">
            <v>46986</v>
          </cell>
          <cell r="J39">
            <v>48500</v>
          </cell>
          <cell r="K39">
            <v>46986</v>
          </cell>
        </row>
        <row r="40">
          <cell r="F40">
            <v>41919</v>
          </cell>
          <cell r="G40">
            <v>38700.42</v>
          </cell>
          <cell r="H40">
            <v>81130.210000000006</v>
          </cell>
          <cell r="I40">
            <v>102107</v>
          </cell>
          <cell r="J40">
            <v>142696</v>
          </cell>
          <cell r="K40">
            <v>102107</v>
          </cell>
        </row>
        <row r="41">
          <cell r="F41">
            <v>83800</v>
          </cell>
          <cell r="G41">
            <v>68758.94</v>
          </cell>
          <cell r="H41">
            <v>102684.3</v>
          </cell>
          <cell r="I41">
            <v>78250</v>
          </cell>
          <cell r="J41">
            <v>75750</v>
          </cell>
          <cell r="K41">
            <v>78250</v>
          </cell>
        </row>
        <row r="42">
          <cell r="F42">
            <v>175240</v>
          </cell>
          <cell r="G42">
            <v>286363.95</v>
          </cell>
          <cell r="H42">
            <v>290181.8</v>
          </cell>
          <cell r="I42">
            <v>130250</v>
          </cell>
          <cell r="J42">
            <v>130250</v>
          </cell>
          <cell r="K42">
            <v>130250</v>
          </cell>
        </row>
        <row r="43">
          <cell r="F43">
            <v>16882564</v>
          </cell>
          <cell r="G43">
            <v>16798278.139999997</v>
          </cell>
          <cell r="H43">
            <v>17246431.990000002</v>
          </cell>
          <cell r="I43">
            <v>17862422</v>
          </cell>
          <cell r="J43">
            <v>17711216</v>
          </cell>
          <cell r="K43">
            <v>16936941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2724850</v>
          </cell>
          <cell r="J44">
            <v>921647</v>
          </cell>
          <cell r="K44">
            <v>628865.0625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795828</v>
          </cell>
          <cell r="J45">
            <v>351978</v>
          </cell>
          <cell r="K45">
            <v>398727.2257113927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203976</v>
          </cell>
          <cell r="K46">
            <v>358466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</sheetData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"/>
      <sheetName val="CASH FLOW"/>
      <sheetName val="EQUITY"/>
      <sheetName val="MWE Balance"/>
      <sheetName val="MWE Income"/>
      <sheetName val="Tenrmb"/>
      <sheetName val="FEB"/>
      <sheetName val="Emmes &amp; Co"/>
      <sheetName val="Offer Summary"/>
      <sheetName val="2002"/>
      <sheetName val="Input"/>
      <sheetName val="Island Lake P&amp;L 2002"/>
      <sheetName val="PARTNER DIST. LETTERS"/>
      <sheetName val="CRITERIA1"/>
      <sheetName val="Roll-Up"/>
      <sheetName val="Assumptions"/>
      <sheetName val="Name legend"/>
      <sheetName val="Config"/>
      <sheetName val="CFs"/>
      <sheetName val="Historicals"/>
      <sheetName val="Inputs"/>
      <sheetName val="Investment Detail-NonRRERF"/>
      <sheetName val="OpEsc1"/>
      <sheetName val="Oct fund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Input"/>
      <sheetName val="Stratford Unav Adj"/>
      <sheetName val="Monthly &amp; Cum. NOI"/>
      <sheetName val="Parking"/>
      <sheetName val="PD(p)"/>
      <sheetName val="PAY &amp; BENS"/>
      <sheetName val="actual-accrual"/>
      <sheetName val="actual-cash"/>
      <sheetName val="BALANCE"/>
      <sheetName val="(B1) PwC TB Summary 2011"/>
      <sheetName val="Matrix"/>
      <sheetName val="Audit Journal Entries"/>
      <sheetName val="Settings_Parameters"/>
      <sheetName val="Name legend"/>
      <sheetName val="CENTERBA"/>
      <sheetName val="Assumptions"/>
      <sheetName val="OpEs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Charts"/>
      <sheetName val="Investment Summary Table"/>
      <sheetName val="Financial Stmts"/>
      <sheetName val="Cash Flow Stmt"/>
      <sheetName val="Cash Flow Worksheet"/>
      <sheetName val="Mortgage Rec &amp; Int Inc"/>
      <sheetName val="Org costs_Loan origination fees"/>
      <sheetName val="Acct Pay &amp; Accrued Exp"/>
      <sheetName val="JE Form"/>
      <sheetName val="ECAP LLC App Fee Allocations"/>
      <sheetName val="Due T-F Affiliates"/>
      <sheetName val="Insurance - Graphs"/>
      <sheetName val="PBC"/>
      <sheetName val="Inputs"/>
      <sheetName val="B"/>
      <sheetName val="Input"/>
      <sheetName val="Pass"/>
      <sheetName val="Status Quo CF"/>
      <sheetName val="BALANCE"/>
      <sheetName val="Corp AR Rec"/>
      <sheetName val="Configuration"/>
      <sheetName val="Loan Scenario #2"/>
      <sheetName val="Dev Inputs"/>
      <sheetName val="Petty $"/>
      <sheetName val="Amortization Table"/>
      <sheetName val="ECAF_Rep3-97"/>
      <sheetName val="1999"/>
      <sheetName val="FS Preparation Procedures"/>
      <sheetName val="PAY &amp; BENS"/>
      <sheetName val="FEB"/>
      <sheetName val="1997CIP"/>
      <sheetName val="P&amp;I"/>
      <sheetName val="AP Accrual"/>
      <sheetName val=" Assumptions"/>
      <sheetName val="Stratford Unav Adj"/>
      <sheetName val="Pickwick Report"/>
      <sheetName val="Phil. Std."/>
      <sheetName val="Cover_Charts"/>
      <sheetName val="Investment_Summary_Table"/>
      <sheetName val="Financial_Stmts"/>
      <sheetName val="Cash_Flow_Stmt"/>
      <sheetName val="Cash_Flow_Worksheet"/>
      <sheetName val="Mortgage_Rec_&amp;_Int_Inc"/>
      <sheetName val="Org_costs_Loan_origination_fees"/>
      <sheetName val="Acct_Pay_&amp;_Accrued_Exp"/>
      <sheetName val="JE_Form"/>
      <sheetName val="ECAP_LLC_App_Fee_Allocations"/>
      <sheetName val="Due_T-F_Affiliates"/>
      <sheetName val="Corp_AR_Rec"/>
      <sheetName val="Amortization_Table"/>
      <sheetName val="Insurance_-_Graphs"/>
      <sheetName val="Status_Quo_CF"/>
      <sheetName val="Petty_$"/>
      <sheetName val="Parking"/>
      <sheetName val="Stacked Mortgage Chart"/>
      <sheetName val="FS_Preparation_Procedures"/>
      <sheetName val="PAY_&amp;_BENS"/>
      <sheetName val="_Assumptions"/>
      <sheetName val="Price Data Sheet"/>
      <sheetName val="Pivot BS Day 1 - Galaxy"/>
      <sheetName val="January"/>
      <sheetName val="pesos"/>
      <sheetName val="Assumptions"/>
      <sheetName val="Check List"/>
      <sheetName val="STATEMENT OF OPERATIONS"/>
      <sheetName val="PLPhase"/>
      <sheetName val="PromoPL"/>
      <sheetName val="Acumulados"/>
      <sheetName val="data"/>
      <sheetName val="1. Information Requirements"/>
      <sheetName val="RRL"/>
      <sheetName val="RENT"/>
      <sheetName val="PARA Lookup"/>
      <sheetName val="Cover_Charts1"/>
      <sheetName val="Investment_Summary_Table1"/>
      <sheetName val="Financial_Stmts1"/>
      <sheetName val="Cash_Flow_Stmt1"/>
      <sheetName val="Cash_Flow_Worksheet1"/>
      <sheetName val="Mortgage_Rec_&amp;_Int_Inc1"/>
      <sheetName val="Org_costs_Loan_origination_fee1"/>
      <sheetName val="Acct_Pay_&amp;_Accrued_Exp1"/>
      <sheetName val="JE_Form1"/>
      <sheetName val="ECAP_LLC_App_Fee_Allocations1"/>
      <sheetName val="Due_T-F_Affiliates1"/>
      <sheetName val="Corp_AR_Rec1"/>
      <sheetName val="Amortization_Table1"/>
      <sheetName val="Insurance_-_Graphs1"/>
      <sheetName val="Status_Quo_CF1"/>
      <sheetName val="Petty_$1"/>
      <sheetName val="FS_Preparation_Procedures1"/>
      <sheetName val="PAY_&amp;_BENS1"/>
      <sheetName val="_Assumptions1"/>
      <sheetName val="Stacked_Mortgage_Chart"/>
      <sheetName val="AP_Accrual"/>
      <sheetName val="Loan_Scenario_#2"/>
      <sheetName val="Dev_Inputs"/>
      <sheetName val="Stratford_Unav_Adj"/>
      <sheetName val="CONTROL SHEET"/>
      <sheetName val="07-050 Penalties"/>
      <sheetName val="ODC $"/>
      <sheetName val="PD(p)"/>
      <sheetName val="Cash 6-30-12"/>
      <sheetName val="Office Listing"/>
      <sheetName val="EXPENSES"/>
      <sheetName val="Assump Input"/>
      <sheetName val="Trading Multiples (2)"/>
      <sheetName val="First Closing"/>
      <sheetName val="REIT"/>
      <sheetName val="Emmes &amp; Co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 Mortgage Chart"/>
      <sheetName val="PIE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s"/>
      <sheetName val="RP001"/>
      <sheetName val="Input"/>
      <sheetName val="Balance Sheet"/>
      <sheetName val="B"/>
      <sheetName val="IFS Share Reg Rec"/>
      <sheetName val="Checklist"/>
      <sheetName val="Configuration"/>
      <sheetName val="BALANCE"/>
    </sheetNames>
    <sheetDataSet>
      <sheetData sheetId="0" refreshError="1">
        <row r="2">
          <cell r="C2">
            <v>33602</v>
          </cell>
          <cell r="D2">
            <v>33693</v>
          </cell>
          <cell r="E2">
            <v>33784</v>
          </cell>
          <cell r="F2">
            <v>33876</v>
          </cell>
          <cell r="G2">
            <v>33968</v>
          </cell>
          <cell r="H2">
            <v>34058</v>
          </cell>
          <cell r="I2">
            <v>34149</v>
          </cell>
          <cell r="J2">
            <v>34241</v>
          </cell>
          <cell r="K2">
            <v>34333</v>
          </cell>
        </row>
        <row r="4">
          <cell r="A4" t="str">
            <v>Westchester Creek Corp.</v>
          </cell>
          <cell r="B4">
            <v>1</v>
          </cell>
          <cell r="C4">
            <v>72290</v>
          </cell>
          <cell r="D4">
            <v>70001</v>
          </cell>
          <cell r="E4">
            <v>67651</v>
          </cell>
          <cell r="F4">
            <v>59907</v>
          </cell>
          <cell r="G4">
            <v>56519.87</v>
          </cell>
          <cell r="H4">
            <v>52981.63</v>
          </cell>
          <cell r="I4">
            <v>49350</v>
          </cell>
          <cell r="J4">
            <v>45577</v>
          </cell>
          <cell r="K4">
            <v>41640</v>
          </cell>
        </row>
        <row r="5">
          <cell r="A5" t="str">
            <v>Upper Saddle River</v>
          </cell>
          <cell r="B5">
            <v>2</v>
          </cell>
          <cell r="C5">
            <v>261250</v>
          </cell>
          <cell r="D5">
            <v>254394</v>
          </cell>
          <cell r="E5">
            <v>247331</v>
          </cell>
          <cell r="F5">
            <v>240053</v>
          </cell>
          <cell r="G5">
            <v>261249.68</v>
          </cell>
          <cell r="H5">
            <v>254394.07</v>
          </cell>
          <cell r="I5">
            <v>247331</v>
          </cell>
          <cell r="J5">
            <v>240053</v>
          </cell>
          <cell r="K5">
            <v>387166</v>
          </cell>
        </row>
        <row r="6">
          <cell r="A6" t="str">
            <v>Elan One</v>
          </cell>
          <cell r="B6">
            <v>3</v>
          </cell>
          <cell r="C6">
            <v>170669</v>
          </cell>
          <cell r="D6">
            <v>150023</v>
          </cell>
          <cell r="E6">
            <v>129377</v>
          </cell>
          <cell r="F6">
            <v>213970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Broad Pavillion/Amityville</v>
          </cell>
          <cell r="B7">
            <v>4</v>
          </cell>
          <cell r="C7">
            <v>213970</v>
          </cell>
          <cell r="D7">
            <v>213970</v>
          </cell>
          <cell r="E7">
            <v>213970</v>
          </cell>
          <cell r="F7">
            <v>0</v>
          </cell>
          <cell r="G7">
            <v>213970</v>
          </cell>
          <cell r="H7">
            <v>213970</v>
          </cell>
          <cell r="I7">
            <v>149117</v>
          </cell>
          <cell r="J7">
            <v>149117</v>
          </cell>
          <cell r="K7">
            <v>149117</v>
          </cell>
        </row>
        <row r="8">
          <cell r="A8" t="str">
            <v>Camelot</v>
          </cell>
          <cell r="B8">
            <v>5</v>
          </cell>
          <cell r="C8">
            <v>126462</v>
          </cell>
          <cell r="D8">
            <v>126462</v>
          </cell>
          <cell r="E8">
            <v>121219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538 Madison</v>
          </cell>
          <cell r="B9">
            <v>6</v>
          </cell>
          <cell r="C9">
            <v>100000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Miry Brook, Danbury, CT</v>
          </cell>
          <cell r="B10">
            <v>7</v>
          </cell>
          <cell r="C10">
            <v>250000</v>
          </cell>
          <cell r="D10">
            <v>250000</v>
          </cell>
          <cell r="E10">
            <v>250000</v>
          </cell>
          <cell r="F10">
            <v>246000</v>
          </cell>
          <cell r="G10">
            <v>240000</v>
          </cell>
          <cell r="H10">
            <v>300000</v>
          </cell>
          <cell r="I10">
            <v>300000</v>
          </cell>
          <cell r="J10">
            <v>295500</v>
          </cell>
        </row>
        <row r="11">
          <cell r="A11" t="str">
            <v>San Jose</v>
          </cell>
          <cell r="B11">
            <v>8</v>
          </cell>
          <cell r="D11">
            <v>949893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Nine Houses Corp</v>
          </cell>
          <cell r="B12">
            <v>9</v>
          </cell>
          <cell r="E12">
            <v>700000</v>
          </cell>
          <cell r="F12">
            <v>595000</v>
          </cell>
          <cell r="G12">
            <v>70000</v>
          </cell>
          <cell r="H12">
            <v>70000</v>
          </cell>
          <cell r="I12">
            <v>0</v>
          </cell>
          <cell r="J12">
            <v>0</v>
          </cell>
        </row>
        <row r="13">
          <cell r="A13" t="str">
            <v>47-07 Bdwy</v>
          </cell>
          <cell r="B13">
            <v>10</v>
          </cell>
          <cell r="E13">
            <v>499000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9 West 20th St -Duggal (85.106%)</v>
          </cell>
          <cell r="B14">
            <v>11</v>
          </cell>
          <cell r="E14">
            <v>1000000</v>
          </cell>
          <cell r="F14">
            <v>993617</v>
          </cell>
          <cell r="G14">
            <v>984042.75</v>
          </cell>
          <cell r="H14">
            <v>970745.72606400016</v>
          </cell>
          <cell r="I14">
            <v>0</v>
          </cell>
          <cell r="J14">
            <v>0</v>
          </cell>
        </row>
        <row r="15">
          <cell r="A15" t="str">
            <v>Paterson, NJ</v>
          </cell>
          <cell r="B15">
            <v>12</v>
          </cell>
          <cell r="E15">
            <v>450000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Bergenfield/Engelwood</v>
          </cell>
          <cell r="B16">
            <v>13</v>
          </cell>
          <cell r="F16">
            <v>250000</v>
          </cell>
          <cell r="G16">
            <v>190000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Aspen Knolls Corp.</v>
          </cell>
          <cell r="B17">
            <v>14</v>
          </cell>
          <cell r="F17">
            <v>2000000</v>
          </cell>
          <cell r="G17">
            <v>2000000</v>
          </cell>
          <cell r="H17">
            <v>2000000</v>
          </cell>
          <cell r="I17">
            <v>1484771</v>
          </cell>
          <cell r="J17">
            <v>706716</v>
          </cell>
          <cell r="K17">
            <v>9124</v>
          </cell>
        </row>
        <row r="18">
          <cell r="A18" t="str">
            <v>Cottonwood Apts</v>
          </cell>
          <cell r="B18">
            <v>15</v>
          </cell>
          <cell r="F18">
            <v>250000</v>
          </cell>
          <cell r="G18">
            <v>250000</v>
          </cell>
          <cell r="H18">
            <v>250000</v>
          </cell>
          <cell r="I18">
            <v>100000</v>
          </cell>
          <cell r="J18">
            <v>0</v>
          </cell>
        </row>
        <row r="19">
          <cell r="A19" t="str">
            <v>Roslyn Harbor</v>
          </cell>
          <cell r="B19">
            <v>16</v>
          </cell>
          <cell r="F19">
            <v>300000</v>
          </cell>
          <cell r="G19">
            <v>300000</v>
          </cell>
          <cell r="H19">
            <v>300000</v>
          </cell>
          <cell r="I19">
            <v>300000</v>
          </cell>
          <cell r="J19">
            <v>300000</v>
          </cell>
          <cell r="K19">
            <v>300000</v>
          </cell>
        </row>
        <row r="20">
          <cell r="A20" t="str">
            <v>Hoboken</v>
          </cell>
          <cell r="B20">
            <v>17</v>
          </cell>
          <cell r="G20">
            <v>800000</v>
          </cell>
          <cell r="H20">
            <v>632593.50943553168</v>
          </cell>
          <cell r="I20">
            <v>632593.50943553168</v>
          </cell>
          <cell r="J20">
            <v>0</v>
          </cell>
        </row>
        <row r="21">
          <cell r="A21" t="str">
            <v>Holyoke</v>
          </cell>
          <cell r="B21">
            <v>18</v>
          </cell>
          <cell r="G21">
            <v>243750</v>
          </cell>
          <cell r="H21">
            <v>243750</v>
          </cell>
          <cell r="I21">
            <v>243250</v>
          </cell>
          <cell r="J21">
            <v>242500</v>
          </cell>
        </row>
        <row r="22">
          <cell r="A22" t="str">
            <v>Smith</v>
          </cell>
          <cell r="B22">
            <v>19</v>
          </cell>
          <cell r="G22">
            <v>786000</v>
          </cell>
          <cell r="H22">
            <v>786000</v>
          </cell>
          <cell r="I22">
            <v>0</v>
          </cell>
          <cell r="J22">
            <v>0</v>
          </cell>
        </row>
        <row r="23">
          <cell r="A23" t="str">
            <v>Willard Street, CT</v>
          </cell>
          <cell r="B23">
            <v>20</v>
          </cell>
          <cell r="H23">
            <v>966000</v>
          </cell>
          <cell r="I23">
            <v>966000</v>
          </cell>
          <cell r="J23">
            <v>966000</v>
          </cell>
          <cell r="K23">
            <v>966000</v>
          </cell>
        </row>
        <row r="24">
          <cell r="A24" t="str">
            <v>New Hampshire</v>
          </cell>
          <cell r="B24">
            <v>21</v>
          </cell>
          <cell r="H24">
            <v>1500000</v>
          </cell>
          <cell r="I24">
            <v>1500000</v>
          </cell>
          <cell r="J24">
            <v>1500000</v>
          </cell>
          <cell r="K24">
            <v>1500000</v>
          </cell>
        </row>
        <row r="25">
          <cell r="A25" t="str">
            <v>Thompson N.J.</v>
          </cell>
          <cell r="B25">
            <v>22</v>
          </cell>
          <cell r="H25">
            <v>275000</v>
          </cell>
          <cell r="I25">
            <v>275000</v>
          </cell>
          <cell r="J25">
            <v>275000</v>
          </cell>
          <cell r="K25">
            <v>275000</v>
          </cell>
        </row>
        <row r="26">
          <cell r="A26" t="str">
            <v>HIP, NY</v>
          </cell>
          <cell r="B26">
            <v>23</v>
          </cell>
          <cell r="H26">
            <v>2325000</v>
          </cell>
          <cell r="I26">
            <v>2325000</v>
          </cell>
          <cell r="J26">
            <v>2270035</v>
          </cell>
          <cell r="K26">
            <v>2248899</v>
          </cell>
        </row>
        <row r="27">
          <cell r="A27" t="str">
            <v>Regency Hotel Denver</v>
          </cell>
          <cell r="B27">
            <v>24</v>
          </cell>
          <cell r="H27">
            <v>975000</v>
          </cell>
          <cell r="I27">
            <v>975000</v>
          </cell>
          <cell r="J27">
            <v>975000</v>
          </cell>
          <cell r="K27">
            <v>1075000</v>
          </cell>
        </row>
        <row r="28">
          <cell r="A28" t="str">
            <v>Air Park LGA II</v>
          </cell>
          <cell r="B28">
            <v>25</v>
          </cell>
          <cell r="I28">
            <v>375000</v>
          </cell>
          <cell r="J28">
            <v>375000</v>
          </cell>
          <cell r="K28">
            <v>375000</v>
          </cell>
          <cell r="L28">
            <v>375000</v>
          </cell>
        </row>
        <row r="29">
          <cell r="A29" t="str">
            <v>195 Hudson</v>
          </cell>
          <cell r="B29">
            <v>26</v>
          </cell>
          <cell r="I29">
            <v>1250000</v>
          </cell>
          <cell r="J29">
            <v>1250000</v>
          </cell>
        </row>
        <row r="30">
          <cell r="A30" t="str">
            <v>La Madri</v>
          </cell>
          <cell r="B30">
            <v>27</v>
          </cell>
          <cell r="I30">
            <v>669800</v>
          </cell>
          <cell r="J30">
            <v>0</v>
          </cell>
        </row>
        <row r="31">
          <cell r="A31" t="str">
            <v>Aspen Knolls Corp. II</v>
          </cell>
          <cell r="B31">
            <v>28</v>
          </cell>
          <cell r="I31">
            <v>2012000</v>
          </cell>
          <cell r="J31">
            <v>1692000</v>
          </cell>
          <cell r="K31">
            <v>1113664</v>
          </cell>
          <cell r="L31">
            <v>881825</v>
          </cell>
        </row>
        <row r="32">
          <cell r="A32" t="str">
            <v>Uncle Mike's</v>
          </cell>
          <cell r="B32">
            <v>29</v>
          </cell>
          <cell r="I32">
            <v>270000</v>
          </cell>
          <cell r="J32">
            <v>205609</v>
          </cell>
        </row>
        <row r="33">
          <cell r="A33" t="str">
            <v>Alfred Antonini</v>
          </cell>
          <cell r="B33">
            <v>30</v>
          </cell>
          <cell r="J33">
            <v>625000</v>
          </cell>
          <cell r="K33">
            <v>625000</v>
          </cell>
          <cell r="L33">
            <v>424108</v>
          </cell>
          <cell r="M33">
            <v>424107.55</v>
          </cell>
          <cell r="N33">
            <v>9</v>
          </cell>
        </row>
        <row r="34">
          <cell r="A34" t="str">
            <v>Wayne,NJ</v>
          </cell>
          <cell r="B34">
            <v>31</v>
          </cell>
          <cell r="J34">
            <v>292500</v>
          </cell>
          <cell r="M34">
            <v>0</v>
          </cell>
        </row>
        <row r="35">
          <cell r="A35" t="str">
            <v>Pier V Hotel</v>
          </cell>
          <cell r="B35">
            <v>32</v>
          </cell>
          <cell r="J35">
            <v>2194582</v>
          </cell>
          <cell r="K35">
            <v>2194582</v>
          </cell>
          <cell r="L35">
            <v>2194582</v>
          </cell>
          <cell r="M35">
            <v>2194581.62</v>
          </cell>
          <cell r="N35">
            <v>8</v>
          </cell>
        </row>
        <row r="36">
          <cell r="A36" t="str">
            <v>West Virginia</v>
          </cell>
          <cell r="B36">
            <v>33</v>
          </cell>
          <cell r="J36">
            <v>481550</v>
          </cell>
          <cell r="K36">
            <v>481550</v>
          </cell>
          <cell r="L36">
            <v>481550</v>
          </cell>
        </row>
        <row r="37">
          <cell r="A37" t="str">
            <v>Mango</v>
          </cell>
          <cell r="B37">
            <v>34</v>
          </cell>
          <cell r="K37">
            <v>553060</v>
          </cell>
          <cell r="L37">
            <v>553060</v>
          </cell>
          <cell r="M37">
            <v>553060</v>
          </cell>
          <cell r="N37">
            <v>7</v>
          </cell>
        </row>
        <row r="38">
          <cell r="A38" t="str">
            <v>Third Ave</v>
          </cell>
          <cell r="B38">
            <v>35</v>
          </cell>
          <cell r="K38">
            <v>1088750</v>
          </cell>
          <cell r="L38">
            <v>1088750</v>
          </cell>
          <cell r="M38">
            <v>1088750</v>
          </cell>
          <cell r="N38">
            <v>6</v>
          </cell>
        </row>
        <row r="39">
          <cell r="A39" t="str">
            <v>Houston</v>
          </cell>
          <cell r="B39">
            <v>36</v>
          </cell>
          <cell r="K39">
            <v>1507000</v>
          </cell>
          <cell r="L39">
            <v>1507000</v>
          </cell>
          <cell r="M39">
            <v>1507000</v>
          </cell>
          <cell r="N39">
            <v>5</v>
          </cell>
        </row>
        <row r="40">
          <cell r="A40" t="str">
            <v>Cape Cod</v>
          </cell>
          <cell r="B40">
            <v>37</v>
          </cell>
          <cell r="K40">
            <v>1890000</v>
          </cell>
          <cell r="L40">
            <v>1890000</v>
          </cell>
          <cell r="M40">
            <v>1890000</v>
          </cell>
          <cell r="N40">
            <v>4</v>
          </cell>
        </row>
        <row r="41">
          <cell r="A41" t="str">
            <v>Bloomingdale</v>
          </cell>
          <cell r="B41">
            <v>38</v>
          </cell>
          <cell r="L41">
            <v>2369880</v>
          </cell>
          <cell r="M41">
            <v>2369880</v>
          </cell>
          <cell r="N41">
            <v>3</v>
          </cell>
        </row>
        <row r="42">
          <cell r="A42" t="str">
            <v>Clock Tower</v>
          </cell>
          <cell r="B42">
            <v>39</v>
          </cell>
          <cell r="M42">
            <v>3302400</v>
          </cell>
          <cell r="N42">
            <v>2</v>
          </cell>
        </row>
        <row r="43">
          <cell r="A43" t="str">
            <v>Amagansett</v>
          </cell>
          <cell r="B43">
            <v>40</v>
          </cell>
          <cell r="M43">
            <v>900000</v>
          </cell>
          <cell r="N43">
            <v>1</v>
          </cell>
        </row>
        <row r="45">
          <cell r="C45">
            <v>1194641</v>
          </cell>
          <cell r="D45">
            <v>2014743</v>
          </cell>
          <cell r="E45">
            <v>3678548</v>
          </cell>
          <cell r="F45">
            <v>5148547</v>
          </cell>
          <cell r="G45">
            <v>6395532.2999999998</v>
          </cell>
          <cell r="H45">
            <v>12115434.93549953</v>
          </cell>
          <cell r="I45">
            <v>14124212.509435531</v>
          </cell>
          <cell r="J45">
            <v>15081739</v>
          </cell>
          <cell r="K45">
            <v>16780552</v>
          </cell>
          <cell r="L45">
            <v>14497841</v>
          </cell>
          <cell r="M45">
            <v>15985466.870000001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trats"/>
      <sheetName val="Tape"/>
      <sheetName val="Sheet1"/>
      <sheetName val="Annex A-1"/>
      <sheetName val="Prosup Calcs"/>
      <sheetName val="Annex A-2"/>
      <sheetName val="Prosup Calcs 2"/>
      <sheetName val="Termsheet Tables"/>
      <sheetName val="Dropped Loans"/>
      <sheetName val="Servicing Tape"/>
      <sheetName val="Write UP"/>
      <sheetName val="Multifamily Schedule"/>
      <sheetName val="Charts"/>
      <sheetName val="Summary_Strats"/>
      <sheetName val="Annex_A-1"/>
      <sheetName val="Prosup_Calcs"/>
      <sheetName val="Annex_A-2"/>
      <sheetName val="Prosup_Calcs_2"/>
      <sheetName val="Termsheet_Tables"/>
      <sheetName val="Dropped_Loans"/>
      <sheetName val="Servicing_Tape"/>
      <sheetName val="Write_UP"/>
      <sheetName val="Multifamily_Schedule"/>
    </sheetNames>
    <sheetDataSet>
      <sheetData sheetId="0" refreshError="1">
        <row r="5">
          <cell r="G5">
            <v>1452157485.0395024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G5">
            <v>1452157485.0395024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CRE-8 ABBC"/>
      <sheetName val="Daily Change"/>
      <sheetName val="Summary"/>
      <sheetName val="Credit Enhancement Tables"/>
      <sheetName val="List"/>
      <sheetName val="Commercial Mrtge Assumptions"/>
      <sheetName val="Commercial Mrtge &amp; Agency"/>
      <sheetName val="Commercial Mrtge Calcs"/>
      <sheetName val="Collateral Debt Securitie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  <sheetName val="Notice of Pledge"/>
    </sheetNames>
    <sheetDataSet>
      <sheetData sheetId="0"/>
      <sheetData sheetId="1"/>
      <sheetData sheetId="2"/>
      <sheetData sheetId="3"/>
      <sheetData sheetId="4" refreshError="1">
        <row r="28">
          <cell r="C28" t="str">
            <v>K-12 Credit Loans Credit-Worthy</v>
          </cell>
          <cell r="D28" t="str">
            <v>Undergraduate Loans Credit-Worthy</v>
          </cell>
          <cell r="E28" t="str">
            <v>Continuing Education Loan Credit-Worthy</v>
          </cell>
          <cell r="F28" t="str">
            <v>Graduate Loans Credit-Worthy</v>
          </cell>
          <cell r="G28" t="str">
            <v>Graduate Loans Credit-Ready</v>
          </cell>
          <cell r="H28" t="str">
            <v>Law</v>
          </cell>
        </row>
      </sheetData>
      <sheetData sheetId="5" refreshError="1">
        <row r="3">
          <cell r="D3" t="str">
            <v>4. Yr. Unvi.</v>
          </cell>
        </row>
        <row r="7">
          <cell r="B7" t="str">
            <v>Stafford</v>
          </cell>
        </row>
        <row r="8">
          <cell r="B8" t="str">
            <v>Stafford 2 year</v>
          </cell>
        </row>
        <row r="9">
          <cell r="B9" t="str">
            <v>Stafford 4 year</v>
          </cell>
          <cell r="D9" t="str">
            <v>In School</v>
          </cell>
        </row>
        <row r="10">
          <cell r="B10" t="str">
            <v>PLUS</v>
          </cell>
          <cell r="D10" t="str">
            <v>Grace</v>
          </cell>
        </row>
        <row r="11">
          <cell r="B11" t="str">
            <v>PLUS 2 year</v>
          </cell>
          <cell r="D11" t="str">
            <v>Repayment</v>
          </cell>
        </row>
        <row r="12">
          <cell r="B12" t="str">
            <v>PLUS 4 year</v>
          </cell>
          <cell r="D12" t="str">
            <v>Forbearance</v>
          </cell>
        </row>
        <row r="13">
          <cell r="B13" t="str">
            <v>Consolidation</v>
          </cell>
          <cell r="D13" t="str">
            <v>Deferment</v>
          </cell>
        </row>
      </sheetData>
      <sheetData sheetId="6"/>
      <sheetData sheetId="7"/>
      <sheetData sheetId="8"/>
      <sheetData sheetId="9"/>
      <sheetData sheetId="10"/>
      <sheetData sheetId="11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Student Loans</v>
          </cell>
        </row>
        <row r="5">
          <cell r="A5" t="str">
            <v>(1)  Where applicable, a "1" indicates compliance and a "0" indicates a violation.</v>
          </cell>
          <cell r="S5" t="str">
            <v>FFELP</v>
          </cell>
        </row>
        <row r="6">
          <cell r="K6" t="str">
            <v>Outstanding</v>
          </cell>
          <cell r="L6" t="str">
            <v>Override</v>
          </cell>
          <cell r="M6" t="str">
            <v>Operative</v>
          </cell>
        </row>
        <row r="7">
          <cell r="K7" t="str">
            <v>Principal</v>
          </cell>
          <cell r="L7" t="str">
            <v xml:space="preserve">Outstanding </v>
          </cell>
          <cell r="M7" t="str">
            <v xml:space="preserve">Outstanding </v>
          </cell>
          <cell r="Y7" t="str">
            <v>Aging</v>
          </cell>
          <cell r="AD7" t="str">
            <v>Required Enhancement %</v>
          </cell>
        </row>
        <row r="8">
          <cell r="A8" t="str">
            <v>Loan</v>
          </cell>
          <cell r="K8" t="str">
            <v>Balance</v>
          </cell>
          <cell r="L8" t="str">
            <v>Principal</v>
          </cell>
          <cell r="M8" t="str">
            <v>Principal</v>
          </cell>
          <cell r="Q8" t="str">
            <v xml:space="preserve">Eligibility </v>
          </cell>
          <cell r="T8" t="str">
            <v>Loan</v>
          </cell>
          <cell r="U8" t="str">
            <v xml:space="preserve">Loan </v>
          </cell>
          <cell r="V8" t="str">
            <v>Years in</v>
          </cell>
          <cell r="W8" t="str">
            <v>Remaining</v>
          </cell>
          <cell r="Y8" t="str">
            <v>31-60 days</v>
          </cell>
          <cell r="Z8" t="str">
            <v>61-90 days</v>
          </cell>
          <cell r="AA8" t="str">
            <v>91-120 days</v>
          </cell>
          <cell r="AB8" t="str">
            <v>180+ days</v>
          </cell>
          <cell r="AC8" t="str">
            <v>Eligible</v>
          </cell>
        </row>
        <row r="9">
          <cell r="A9" t="str">
            <v>Num</v>
          </cell>
          <cell r="B9" t="str">
            <v>Asset Category</v>
          </cell>
          <cell r="C9" t="str">
            <v xml:space="preserve">Student Loan Type </v>
          </cell>
          <cell r="D9" t="str">
            <v>Subsidized 1=Yes 0=No</v>
          </cell>
          <cell r="E9" t="str">
            <v>Repay Type</v>
          </cell>
          <cell r="F9" t="str">
            <v>Origination Date</v>
          </cell>
          <cell r="G9" t="str">
            <v>Purchase Date</v>
          </cell>
          <cell r="H9" t="str">
            <v>School Type</v>
          </cell>
          <cell r="I9" t="str">
            <v>Obligor Status</v>
          </cell>
          <cell r="J9" t="str">
            <v>Servicer</v>
          </cell>
          <cell r="K9" t="str">
            <v>($000)</v>
          </cell>
          <cell r="L9" t="str">
            <v>Balance ($000)</v>
          </cell>
          <cell r="M9" t="str">
            <v>Balance ($000)</v>
          </cell>
          <cell r="N9" t="str">
            <v>Rank</v>
          </cell>
          <cell r="O9" t="str">
            <v>Warehouse Period Test</v>
          </cell>
          <cell r="P9" t="str">
            <v>90 days as of Closing Date Yes=1, No=0</v>
          </cell>
          <cell r="Q9" t="str">
            <v>Test</v>
          </cell>
          <cell r="S9" t="str">
            <v>Guarantee</v>
          </cell>
          <cell r="T9" t="str">
            <v>Index</v>
          </cell>
          <cell r="U9" t="str">
            <v>Coupon</v>
          </cell>
          <cell r="V9" t="str">
            <v>Repayment</v>
          </cell>
          <cell r="W9" t="str">
            <v>Term</v>
          </cell>
          <cell r="X9" t="str">
            <v>Purchase Date</v>
          </cell>
          <cell r="Y9" t="str">
            <v>Past Due</v>
          </cell>
          <cell r="Z9" t="str">
            <v>Past Due</v>
          </cell>
          <cell r="AA9" t="str">
            <v>Past Due</v>
          </cell>
          <cell r="AB9" t="str">
            <v>Past Due</v>
          </cell>
          <cell r="AC9" t="str">
            <v xml:space="preserve">Operative Outstanding Principal Balance </v>
          </cell>
          <cell r="AD9" t="str">
            <v>Moody's</v>
          </cell>
          <cell r="AE9" t="str">
            <v>S&amp;P's</v>
          </cell>
          <cell r="AF9" t="str">
            <v>Required Enhancement %</v>
          </cell>
          <cell r="AH9" t="str">
            <v>Required Enhancement ($000)</v>
          </cell>
          <cell r="AJ9" t="str">
            <v xml:space="preserve"> Advacned Amount ($000)</v>
          </cell>
        </row>
        <row r="11">
          <cell r="A11">
            <v>1</v>
          </cell>
          <cell r="B11" t="str">
            <v>Student Loans</v>
          </cell>
          <cell r="C11" t="str">
            <v>Consolidation</v>
          </cell>
          <cell r="M11">
            <v>0</v>
          </cell>
          <cell r="N11" t="str">
            <v>-</v>
          </cell>
          <cell r="O11">
            <v>0</v>
          </cell>
          <cell r="Q11">
            <v>0</v>
          </cell>
          <cell r="S11">
            <v>1</v>
          </cell>
          <cell r="AC11" t="str">
            <v>-</v>
          </cell>
          <cell r="AD11">
            <v>2.5000000000000001E-2</v>
          </cell>
          <cell r="AE11">
            <v>9.4000000000000004E-3</v>
          </cell>
          <cell r="AF11">
            <v>2.5000000000000001E-2</v>
          </cell>
          <cell r="AH11" t="str">
            <v>-</v>
          </cell>
          <cell r="AJ11" t="str">
            <v>-</v>
          </cell>
        </row>
        <row r="12">
          <cell r="A12">
            <v>2</v>
          </cell>
          <cell r="B12" t="str">
            <v>Student Loans</v>
          </cell>
          <cell r="C12" t="str">
            <v>PLUS 2 year</v>
          </cell>
          <cell r="M12">
            <v>0</v>
          </cell>
          <cell r="N12" t="str">
            <v>-</v>
          </cell>
          <cell r="O12">
            <v>0</v>
          </cell>
          <cell r="Q12">
            <v>0</v>
          </cell>
          <cell r="S12">
            <v>1</v>
          </cell>
          <cell r="AC12" t="str">
            <v>-</v>
          </cell>
          <cell r="AD12">
            <v>0.02</v>
          </cell>
          <cell r="AE12">
            <v>9.4000000000000004E-3</v>
          </cell>
          <cell r="AF12">
            <v>0.02</v>
          </cell>
          <cell r="AH12" t="str">
            <v>-</v>
          </cell>
          <cell r="AJ12" t="str">
            <v>-</v>
          </cell>
        </row>
        <row r="13">
          <cell r="A13">
            <v>3</v>
          </cell>
          <cell r="B13" t="str">
            <v>Student Loans</v>
          </cell>
          <cell r="C13" t="str">
            <v>PLUS 4 year</v>
          </cell>
          <cell r="M13">
            <v>0</v>
          </cell>
          <cell r="N13" t="str">
            <v>-</v>
          </cell>
          <cell r="O13">
            <v>0</v>
          </cell>
          <cell r="Q13">
            <v>0</v>
          </cell>
          <cell r="S13">
            <v>1</v>
          </cell>
          <cell r="AC13" t="str">
            <v>-</v>
          </cell>
          <cell r="AD13">
            <v>1.15E-2</v>
          </cell>
          <cell r="AE13">
            <v>9.4000000000000004E-3</v>
          </cell>
          <cell r="AF13">
            <v>1.15E-2</v>
          </cell>
          <cell r="AH13" t="str">
            <v>-</v>
          </cell>
          <cell r="AJ13" t="str">
            <v>-</v>
          </cell>
        </row>
        <row r="14">
          <cell r="A14">
            <v>4</v>
          </cell>
          <cell r="B14" t="str">
            <v>Student Loans</v>
          </cell>
          <cell r="C14" t="str">
            <v>PLUS</v>
          </cell>
          <cell r="M14">
            <v>0</v>
          </cell>
          <cell r="N14" t="str">
            <v>-</v>
          </cell>
          <cell r="O14">
            <v>0</v>
          </cell>
          <cell r="Q14">
            <v>0</v>
          </cell>
          <cell r="S14">
            <v>1</v>
          </cell>
          <cell r="AC14" t="str">
            <v>-</v>
          </cell>
          <cell r="AD14">
            <v>2.5999999999999999E-2</v>
          </cell>
          <cell r="AE14">
            <v>9.4000000000000004E-3</v>
          </cell>
          <cell r="AF14">
            <v>2.5999999999999999E-2</v>
          </cell>
          <cell r="AH14" t="str">
            <v>-</v>
          </cell>
          <cell r="AJ14" t="str">
            <v>-</v>
          </cell>
        </row>
        <row r="15">
          <cell r="A15">
            <v>5</v>
          </cell>
          <cell r="B15" t="str">
            <v>Student Loans</v>
          </cell>
          <cell r="C15" t="str">
            <v>Stafford 4 year</v>
          </cell>
          <cell r="M15">
            <v>0</v>
          </cell>
          <cell r="N15" t="str">
            <v>-</v>
          </cell>
          <cell r="O15">
            <v>0</v>
          </cell>
          <cell r="Q15">
            <v>0</v>
          </cell>
          <cell r="S15">
            <v>1</v>
          </cell>
          <cell r="AC15" t="str">
            <v>-</v>
          </cell>
          <cell r="AD15">
            <v>1.4999999999999999E-2</v>
          </cell>
          <cell r="AE15">
            <v>9.4000000000000004E-3</v>
          </cell>
          <cell r="AF15">
            <v>1.4999999999999999E-2</v>
          </cell>
          <cell r="AH15" t="str">
            <v>-</v>
          </cell>
          <cell r="AJ15" t="str">
            <v>-</v>
          </cell>
        </row>
        <row r="16">
          <cell r="A16">
            <v>6</v>
          </cell>
          <cell r="B16" t="str">
            <v>Student Loans</v>
          </cell>
          <cell r="C16" t="str">
            <v>Stafford 2 year</v>
          </cell>
          <cell r="M16">
            <v>0</v>
          </cell>
          <cell r="N16" t="str">
            <v>-</v>
          </cell>
          <cell r="O16">
            <v>0</v>
          </cell>
          <cell r="Q16">
            <v>0</v>
          </cell>
          <cell r="S16">
            <v>1</v>
          </cell>
          <cell r="AC16" t="str">
            <v>-</v>
          </cell>
          <cell r="AD16">
            <v>0.03</v>
          </cell>
          <cell r="AE16">
            <v>9.4000000000000004E-3</v>
          </cell>
          <cell r="AF16">
            <v>0.03</v>
          </cell>
          <cell r="AH16" t="str">
            <v>-</v>
          </cell>
          <cell r="AJ16" t="str">
            <v>-</v>
          </cell>
        </row>
        <row r="17">
          <cell r="A17">
            <v>7</v>
          </cell>
          <cell r="B17" t="str">
            <v>Student Loans</v>
          </cell>
          <cell r="C17" t="str">
            <v>Stafford</v>
          </cell>
          <cell r="M17">
            <v>0</v>
          </cell>
          <cell r="N17" t="str">
            <v>-</v>
          </cell>
          <cell r="O17">
            <v>0</v>
          </cell>
          <cell r="Q17">
            <v>0</v>
          </cell>
          <cell r="S17">
            <v>1</v>
          </cell>
          <cell r="AC17" t="str">
            <v>-</v>
          </cell>
          <cell r="AD17">
            <v>0.04</v>
          </cell>
          <cell r="AE17">
            <v>9.4000000000000004E-3</v>
          </cell>
          <cell r="AF17">
            <v>0.04</v>
          </cell>
          <cell r="AH17" t="str">
            <v>-</v>
          </cell>
          <cell r="AJ17" t="str">
            <v>-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19" t="str">
            <v>Total</v>
          </cell>
          <cell r="K19">
            <v>0</v>
          </cell>
          <cell r="L19">
            <v>0</v>
          </cell>
          <cell r="M19">
            <v>0</v>
          </cell>
          <cell r="AC19">
            <v>0</v>
          </cell>
          <cell r="AF19" t="e">
            <v>#DIV/0!</v>
          </cell>
          <cell r="AH19">
            <v>0</v>
          </cell>
          <cell r="AJ1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Issuer"/>
      <sheetName val="Servicer"/>
      <sheetName val="Servicer_Obligor"/>
      <sheetName val="States"/>
      <sheetName val="Property Type"/>
      <sheetName val="Moody's Loss"/>
      <sheetName val="Ara"/>
      <sheetName val="DOMESTIC"/>
      <sheetName val="Tables"/>
      <sheetName val="Stacked Mortgage Chart"/>
      <sheetName val="RCN-Building"/>
      <sheetName val="Input"/>
      <sheetName val="current"/>
      <sheetName val="captions"/>
      <sheetName val="Sensitivity"/>
      <sheetName val="Assmptns"/>
      <sheetName val="1"/>
      <sheetName val="Mast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A27" t="str">
            <v>Aaa</v>
          </cell>
          <cell r="B27">
            <v>1</v>
          </cell>
        </row>
        <row r="28">
          <cell r="A28" t="str">
            <v>Aa1</v>
          </cell>
          <cell r="B28">
            <v>10</v>
          </cell>
        </row>
        <row r="29">
          <cell r="A29" t="str">
            <v>Aa2</v>
          </cell>
          <cell r="B29">
            <v>20</v>
          </cell>
        </row>
        <row r="30">
          <cell r="A30" t="str">
            <v>Aa3</v>
          </cell>
          <cell r="B30">
            <v>40</v>
          </cell>
        </row>
        <row r="31">
          <cell r="A31" t="str">
            <v>A1</v>
          </cell>
          <cell r="B31">
            <v>70</v>
          </cell>
        </row>
        <row r="32">
          <cell r="A32" t="str">
            <v>A2</v>
          </cell>
          <cell r="B32">
            <v>120</v>
          </cell>
        </row>
        <row r="33">
          <cell r="A33" t="str">
            <v>A3</v>
          </cell>
          <cell r="B33">
            <v>180</v>
          </cell>
        </row>
        <row r="34">
          <cell r="A34" t="str">
            <v>Baa1</v>
          </cell>
          <cell r="B34">
            <v>260</v>
          </cell>
        </row>
        <row r="35">
          <cell r="A35" t="str">
            <v>Baa2</v>
          </cell>
          <cell r="B35">
            <v>360</v>
          </cell>
        </row>
        <row r="36">
          <cell r="A36" t="str">
            <v>Baa3</v>
          </cell>
          <cell r="B36">
            <v>610</v>
          </cell>
        </row>
        <row r="37">
          <cell r="A37" t="str">
            <v>Ba1</v>
          </cell>
          <cell r="B37">
            <v>940</v>
          </cell>
        </row>
        <row r="38">
          <cell r="A38" t="str">
            <v>Ba2</v>
          </cell>
          <cell r="B38">
            <v>1350</v>
          </cell>
        </row>
        <row r="39">
          <cell r="A39" t="str">
            <v>Ba3</v>
          </cell>
          <cell r="B39">
            <v>1766</v>
          </cell>
        </row>
        <row r="40">
          <cell r="A40" t="str">
            <v>B1</v>
          </cell>
          <cell r="B40">
            <v>2220</v>
          </cell>
        </row>
        <row r="41">
          <cell r="A41" t="str">
            <v>B2</v>
          </cell>
          <cell r="B41">
            <v>2720</v>
          </cell>
        </row>
        <row r="42">
          <cell r="A42" t="str">
            <v>B3</v>
          </cell>
          <cell r="B42">
            <v>3490</v>
          </cell>
        </row>
        <row r="43">
          <cell r="A43" t="str">
            <v>Caa1</v>
          </cell>
          <cell r="B43">
            <v>4770</v>
          </cell>
        </row>
        <row r="44">
          <cell r="A44" t="str">
            <v>Caa2</v>
          </cell>
          <cell r="B44">
            <v>6500</v>
          </cell>
        </row>
        <row r="45">
          <cell r="A45" t="str">
            <v>Caa3</v>
          </cell>
          <cell r="B45">
            <v>8070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2Q01"/>
      <sheetName val="Rating Template"/>
      <sheetName val="Deleted Loans"/>
    </sheetNames>
    <sheetDataSet>
      <sheetData sheetId="0"/>
      <sheetData sheetId="1" refreshError="1">
        <row r="5">
          <cell r="B5">
            <v>8</v>
          </cell>
        </row>
        <row r="20">
          <cell r="A20">
            <v>1</v>
          </cell>
          <cell r="B20">
            <v>0</v>
          </cell>
        </row>
        <row r="21">
          <cell r="A21">
            <v>2</v>
          </cell>
          <cell r="B21">
            <v>0</v>
          </cell>
        </row>
        <row r="22">
          <cell r="A22">
            <v>3</v>
          </cell>
          <cell r="B22">
            <v>6.0000000000000001E-3</v>
          </cell>
        </row>
        <row r="23">
          <cell r="A23">
            <v>4</v>
          </cell>
          <cell r="B23">
            <v>8.9999999999999993E-3</v>
          </cell>
        </row>
        <row r="24">
          <cell r="A24">
            <v>5</v>
          </cell>
          <cell r="B24">
            <v>1.4999999999999999E-2</v>
          </cell>
        </row>
        <row r="25">
          <cell r="A25">
            <v>6</v>
          </cell>
          <cell r="B25">
            <v>0.05</v>
          </cell>
        </row>
        <row r="26">
          <cell r="A26">
            <v>7</v>
          </cell>
          <cell r="B26">
            <v>0.1</v>
          </cell>
        </row>
        <row r="27">
          <cell r="A27">
            <v>8</v>
          </cell>
          <cell r="B27">
            <v>1</v>
          </cell>
        </row>
        <row r="28">
          <cell r="A28">
            <v>9</v>
          </cell>
          <cell r="B28">
            <v>6.0000000000000001E-3</v>
          </cell>
        </row>
      </sheetData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DEBT SUMMARY"/>
      <sheetName val="A&amp;E - PR"/>
      <sheetName val="New Rock Dists"/>
      <sheetName val="NRAP Pref"/>
      <sheetName val="Emmes Comet"/>
      <sheetName val="Comet Pref Calculation"/>
      <sheetName val="Emmes IX - PR"/>
      <sheetName val="Module3"/>
      <sheetName val="YOSSI 1299"/>
      <sheetName val="Moody's Loss"/>
      <sheetName val="Lookup Tables"/>
      <sheetName val="Inputs"/>
      <sheetName val="Income Statement"/>
      <sheetName val="Org Costs &amp; Loan orig fees"/>
      <sheetName val="Template"/>
      <sheetName val="Data"/>
      <sheetName val="INPUT"/>
      <sheetName val="QRTLY_by market"/>
      <sheetName val="YRLY_by market"/>
      <sheetName val="PW 2001"/>
      <sheetName val="CF Links"/>
      <sheetName val="Sheet6"/>
      <sheetName val="Sheet4"/>
      <sheetName val="Rating Template"/>
      <sheetName val="15-030 Prohibited Transactions"/>
      <sheetName val="drop down menus"/>
      <sheetName val="ENCUMBRANCE"/>
      <sheetName val="SCH-28 Cash Disbursements"/>
      <sheetName val="Diversity Calculation"/>
      <sheetName val="Assets &amp; NOI"/>
      <sheetName val="(FX) MXN to USD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Proceeds"/>
      <sheetName val="Rev Sharing"/>
      <sheetName val="DEAL Expenses"/>
      <sheetName val="Ladder Flow"/>
      <sheetName val="Ladder Expenses"/>
      <sheetName val="Do Not TOUCH"/>
      <sheetName val="Wiring Instruction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WFB</v>
          </cell>
        </row>
        <row r="4">
          <cell r="A4" t="str">
            <v>RBS</v>
          </cell>
        </row>
        <row r="5">
          <cell r="A5" t="str">
            <v>C-III</v>
          </cell>
        </row>
        <row r="6">
          <cell r="A6" t="str">
            <v>RCG</v>
          </cell>
        </row>
        <row r="7">
          <cell r="A7" t="str">
            <v>Basis</v>
          </cell>
        </row>
        <row r="8">
          <cell r="A8" t="str">
            <v>Liberty</v>
          </cell>
        </row>
        <row r="9">
          <cell r="A9" t="str">
            <v>Ladder</v>
          </cell>
        </row>
        <row r="10">
          <cell r="A10" t="str">
            <v>Natixis</v>
          </cell>
        </row>
        <row r="11">
          <cell r="A11" t="str">
            <v>GE</v>
          </cell>
        </row>
      </sheetData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sset Purchased Advances"/>
      <sheetName val="#REF"/>
    </sheetNames>
    <sheetDataSet>
      <sheetData sheetId="0"/>
      <sheetData sheetId="1"/>
      <sheetData sheetId="2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Asset Purchase Advances</v>
          </cell>
        </row>
        <row r="5">
          <cell r="A5" t="str">
            <v>(1)  Where applicable, a "1" indicates compliance and a "0" indicates a violation.</v>
          </cell>
        </row>
      </sheetData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switches"/>
      <sheetName val="Inputs"/>
      <sheetName val="Loans"/>
      <sheetName val="Swap Curves"/>
      <sheetName val="Swap Portfolio"/>
      <sheetName val="Zero Curve"/>
      <sheetName val="VAR Input"/>
      <sheetName val="Holidays"/>
      <sheetName val="Hedge"/>
    </sheetNames>
    <sheetDataSet>
      <sheetData sheetId="0"/>
      <sheetData sheetId="1" refreshError="1">
        <row r="2">
          <cell r="B2">
            <v>37103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UCF"/>
      <sheetName val="Main Menu"/>
      <sheetName val="Asset Purchased Advances"/>
    </sheetNames>
    <sheetDataSet>
      <sheetData sheetId="0" refreshError="1">
        <row r="24">
          <cell r="F24">
            <v>1097640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Capital Event proceeds"/>
      <sheetName val="Expense Acct Fundings"/>
      <sheetName val="Monthly Asset Mgmt Fee"/>
      <sheetName val="Reserve Rollforward"/>
      <sheetName val="Cap Imp Rollforward 12-1-98"/>
      <sheetName val="Cap Imp Rollforward 12-31-98"/>
      <sheetName val="Reserve Expenditures"/>
      <sheetName val="Allocated Loan Amount"/>
      <sheetName val="Loan Rollforward"/>
      <sheetName val="Tax Basis in Properties"/>
      <sheetName val="11 98 Salomon New Rock report N"/>
      <sheetName val="FS Preparation Procedures"/>
      <sheetName val="SUMMARY"/>
      <sheetName val="14-2010"/>
      <sheetName val="Vlookup"/>
      <sheetName val="CFADS"/>
      <sheetName val="L&amp;PPresSch4"/>
      <sheetName val="Ssor"/>
      <sheetName val="Model"/>
      <sheetName val="Template"/>
      <sheetName val="SCH-28 Cash Disbursements"/>
      <sheetName val="Revenue Lookup"/>
      <sheetName val="Dec"/>
      <sheetName val="Sept"/>
      <sheetName val="Structure"/>
      <sheetName val="SRE R50830000"/>
      <sheetName val="AssetsHierarchy"/>
      <sheetName val="DIL4"/>
      <sheetName val="Summary - Phase 1"/>
      <sheetName val="Mo Cash Flow"/>
      <sheetName val="GAAP vs Tax"/>
      <sheetName val="DETAIL"/>
      <sheetName val=" GL REC"/>
      <sheetName val="1997 Reprojection"/>
      <sheetName val="64-500"/>
      <sheetName val="63-100"/>
      <sheetName val="shtLookup"/>
      <sheetName val="General Info"/>
      <sheetName val="Income_Expense"/>
      <sheetName val="Residential Assumptions"/>
      <sheetName val="Revenues and certain expenses"/>
      <sheetName val="Input"/>
      <sheetName val="Assumptions"/>
      <sheetName val="SNL Dump"/>
      <sheetName val="Inputs"/>
      <sheetName val="Loan_Summary"/>
      <sheetName val="Waterfall_"/>
      <sheetName val="Monthly_&amp;_Cum__NOI"/>
      <sheetName val="Capital_Event_proceeds"/>
      <sheetName val="Expense_Acct_Fundings"/>
      <sheetName val="Monthly_Asset_Mgmt_Fee"/>
      <sheetName val="Reserve_Rollforward"/>
      <sheetName val="Cap_Imp_Rollforward_12-1-98"/>
      <sheetName val="Cap_Imp_Rollforward_12-31-98"/>
      <sheetName val="Reserve_Expenditures"/>
      <sheetName val="Allocated_Loan_Amount"/>
      <sheetName val="Loan_Rollforward"/>
      <sheetName val="Tax_Basis_in_Properties"/>
      <sheetName val="Expense Adjustments"/>
    </sheetNames>
    <sheetDataSet>
      <sheetData sheetId="0">
        <row r="8">
          <cell r="E8">
            <v>202</v>
          </cell>
        </row>
      </sheetData>
      <sheetData sheetId="1">
        <row r="8">
          <cell r="E8">
            <v>202</v>
          </cell>
        </row>
      </sheetData>
      <sheetData sheetId="2" refreshError="1">
        <row r="8">
          <cell r="E8">
            <v>202</v>
          </cell>
          <cell r="F8" t="str">
            <v>256-62 West 23rd Street</v>
          </cell>
          <cell r="G8">
            <v>0</v>
          </cell>
          <cell r="H8" t="str">
            <v>Manhattan</v>
          </cell>
          <cell r="I8" t="str">
            <v>Theatre</v>
          </cell>
          <cell r="J8">
            <v>0</v>
          </cell>
          <cell r="K8">
            <v>75000</v>
          </cell>
          <cell r="L8">
            <v>11455.75</v>
          </cell>
          <cell r="M8">
            <v>63544.25</v>
          </cell>
          <cell r="N8">
            <v>0</v>
          </cell>
          <cell r="O8">
            <v>682406.02</v>
          </cell>
          <cell r="P8">
            <v>0</v>
          </cell>
          <cell r="Q8">
            <v>11000000</v>
          </cell>
          <cell r="R8">
            <v>0</v>
          </cell>
          <cell r="S8" t="str">
            <v>EMMES</v>
          </cell>
        </row>
        <row r="9">
          <cell r="E9">
            <v>208</v>
          </cell>
          <cell r="F9" t="str">
            <v>3768, 3770, 3772 Junction Blvd</v>
          </cell>
          <cell r="G9">
            <v>0</v>
          </cell>
          <cell r="H9" t="str">
            <v>Queens</v>
          </cell>
          <cell r="I9" t="str">
            <v>Retail</v>
          </cell>
          <cell r="J9">
            <v>0</v>
          </cell>
          <cell r="K9">
            <v>38975.269999999997</v>
          </cell>
          <cell r="L9">
            <v>3242.26</v>
          </cell>
          <cell r="M9">
            <v>35733.009999999995</v>
          </cell>
          <cell r="N9">
            <v>0</v>
          </cell>
          <cell r="O9">
            <v>323787.17</v>
          </cell>
          <cell r="P9">
            <v>0</v>
          </cell>
          <cell r="Q9">
            <v>2700000</v>
          </cell>
          <cell r="R9">
            <v>0</v>
          </cell>
          <cell r="S9" t="str">
            <v>EMMES</v>
          </cell>
        </row>
        <row r="10">
          <cell r="E10">
            <v>209</v>
          </cell>
          <cell r="F10" t="str">
            <v>37-25/33 Junction Boulevard</v>
          </cell>
          <cell r="G10">
            <v>0</v>
          </cell>
          <cell r="H10" t="str">
            <v>Queens</v>
          </cell>
          <cell r="I10" t="str">
            <v>Retail</v>
          </cell>
          <cell r="J10">
            <v>0</v>
          </cell>
          <cell r="K10">
            <v>40129.370000000003</v>
          </cell>
          <cell r="L10">
            <v>11312.18</v>
          </cell>
          <cell r="M10">
            <v>28817.190000000002</v>
          </cell>
          <cell r="N10">
            <v>0</v>
          </cell>
          <cell r="O10">
            <v>331453.99</v>
          </cell>
          <cell r="P10">
            <v>0</v>
          </cell>
          <cell r="Q10">
            <v>3300000</v>
          </cell>
          <cell r="R10">
            <v>0</v>
          </cell>
          <cell r="S10" t="str">
            <v>EMMES</v>
          </cell>
        </row>
        <row r="11">
          <cell r="E11">
            <v>210</v>
          </cell>
          <cell r="F11" t="str">
            <v>3780 Junction Boulevard</v>
          </cell>
          <cell r="G11">
            <v>0</v>
          </cell>
          <cell r="H11" t="str">
            <v>Queens</v>
          </cell>
          <cell r="I11" t="str">
            <v>Retail</v>
          </cell>
          <cell r="J11">
            <v>0</v>
          </cell>
          <cell r="K11">
            <v>0</v>
          </cell>
          <cell r="L11">
            <v>2135.7199999999998</v>
          </cell>
          <cell r="M11">
            <v>-2135.7199999999998</v>
          </cell>
          <cell r="N11">
            <v>0</v>
          </cell>
          <cell r="O11">
            <v>162271.63999999998</v>
          </cell>
          <cell r="P11">
            <v>0</v>
          </cell>
          <cell r="Q11">
            <v>1800000</v>
          </cell>
          <cell r="R11">
            <v>0</v>
          </cell>
          <cell r="S11" t="str">
            <v>EMMES</v>
          </cell>
        </row>
        <row r="12">
          <cell r="E12">
            <v>211</v>
          </cell>
          <cell r="F12" t="str">
            <v>550-554 Fifth Avenue</v>
          </cell>
          <cell r="G12">
            <v>0</v>
          </cell>
          <cell r="H12" t="str">
            <v>Manhattan</v>
          </cell>
          <cell r="I12" t="str">
            <v>Office</v>
          </cell>
          <cell r="J12">
            <v>0</v>
          </cell>
          <cell r="K12">
            <v>20416.669999999998</v>
          </cell>
          <cell r="L12">
            <v>6852.23</v>
          </cell>
          <cell r="M12">
            <v>13564.439999999999</v>
          </cell>
          <cell r="N12">
            <v>0</v>
          </cell>
          <cell r="O12">
            <v>362297.31</v>
          </cell>
          <cell r="P12">
            <v>0</v>
          </cell>
          <cell r="Q12">
            <v>7700000</v>
          </cell>
          <cell r="R12">
            <v>0</v>
          </cell>
          <cell r="S12" t="str">
            <v>EMMES</v>
          </cell>
        </row>
        <row r="13">
          <cell r="E13">
            <v>212</v>
          </cell>
          <cell r="F13" t="str">
            <v>1042 Madison Avenue</v>
          </cell>
          <cell r="G13">
            <v>0</v>
          </cell>
          <cell r="H13" t="str">
            <v>Manhattan</v>
          </cell>
          <cell r="I13" t="str">
            <v>Retail</v>
          </cell>
          <cell r="J13">
            <v>0</v>
          </cell>
          <cell r="K13">
            <v>34079.089999999997</v>
          </cell>
          <cell r="L13">
            <v>2828.07</v>
          </cell>
          <cell r="M13">
            <v>31251.019999999997</v>
          </cell>
          <cell r="N13">
            <v>0</v>
          </cell>
          <cell r="O13">
            <v>345929.41000000003</v>
          </cell>
          <cell r="P13">
            <v>0</v>
          </cell>
          <cell r="Q13">
            <v>2900000</v>
          </cell>
          <cell r="R13">
            <v>0</v>
          </cell>
          <cell r="S13" t="str">
            <v>EMMES</v>
          </cell>
        </row>
        <row r="14">
          <cell r="E14">
            <v>214</v>
          </cell>
          <cell r="F14" t="str">
            <v>29 West 34th Street</v>
          </cell>
          <cell r="G14">
            <v>0</v>
          </cell>
          <cell r="H14" t="str">
            <v>Manhattan</v>
          </cell>
          <cell r="I14" t="str">
            <v>Retail/Office</v>
          </cell>
          <cell r="J14">
            <v>0</v>
          </cell>
          <cell r="K14">
            <v>48641.55</v>
          </cell>
          <cell r="L14">
            <v>8737.74</v>
          </cell>
          <cell r="M14">
            <v>39903.810000000005</v>
          </cell>
          <cell r="N14">
            <v>0</v>
          </cell>
          <cell r="O14">
            <v>149326.01</v>
          </cell>
          <cell r="P14">
            <v>0</v>
          </cell>
          <cell r="Q14">
            <v>2000000</v>
          </cell>
          <cell r="R14">
            <v>0</v>
          </cell>
          <cell r="S14" t="str">
            <v>EMMES</v>
          </cell>
        </row>
        <row r="15">
          <cell r="E15">
            <v>219</v>
          </cell>
          <cell r="F15" t="str">
            <v>1672-74 Broadway</v>
          </cell>
          <cell r="G15">
            <v>0</v>
          </cell>
          <cell r="H15" t="str">
            <v>Manhattan</v>
          </cell>
          <cell r="I15" t="str">
            <v>Office</v>
          </cell>
          <cell r="J15">
            <v>0</v>
          </cell>
          <cell r="K15">
            <v>13453.26</v>
          </cell>
          <cell r="L15">
            <v>4129.91</v>
          </cell>
          <cell r="M15">
            <v>9323.35</v>
          </cell>
          <cell r="N15">
            <v>0</v>
          </cell>
          <cell r="O15">
            <v>246527.61000000002</v>
          </cell>
          <cell r="P15">
            <v>0</v>
          </cell>
          <cell r="Q15">
            <v>1700000</v>
          </cell>
          <cell r="R15">
            <v>0</v>
          </cell>
          <cell r="S15" t="str">
            <v>EMMES</v>
          </cell>
        </row>
        <row r="16">
          <cell r="E16">
            <v>221</v>
          </cell>
          <cell r="F16" t="str">
            <v>771-773 Eighth Avenue</v>
          </cell>
          <cell r="G16">
            <v>0</v>
          </cell>
          <cell r="H16" t="str">
            <v>Manhattan</v>
          </cell>
          <cell r="I16" t="str">
            <v>Retail</v>
          </cell>
          <cell r="J16">
            <v>0</v>
          </cell>
          <cell r="K16">
            <v>26860.99</v>
          </cell>
          <cell r="L16">
            <v>2285.4899999999998</v>
          </cell>
          <cell r="M16">
            <v>24575.5</v>
          </cell>
          <cell r="N16">
            <v>0</v>
          </cell>
          <cell r="O16">
            <v>231752.86</v>
          </cell>
          <cell r="P16">
            <v>0</v>
          </cell>
          <cell r="Q16">
            <v>2400000</v>
          </cell>
          <cell r="R16">
            <v>0</v>
          </cell>
          <cell r="S16" t="str">
            <v>EMMES</v>
          </cell>
        </row>
        <row r="17">
          <cell r="E17">
            <v>222</v>
          </cell>
          <cell r="F17" t="str">
            <v>11 West 56th Street</v>
          </cell>
          <cell r="G17">
            <v>0</v>
          </cell>
          <cell r="H17" t="str">
            <v>Manhattan</v>
          </cell>
          <cell r="I17" t="str">
            <v>Retail</v>
          </cell>
          <cell r="J17">
            <v>0</v>
          </cell>
          <cell r="K17">
            <v>13750</v>
          </cell>
          <cell r="L17">
            <v>1951.39</v>
          </cell>
          <cell r="M17">
            <v>11798.61</v>
          </cell>
          <cell r="N17">
            <v>0</v>
          </cell>
          <cell r="O17">
            <v>171901.43</v>
          </cell>
          <cell r="P17">
            <v>0</v>
          </cell>
          <cell r="Q17">
            <v>2300000</v>
          </cell>
          <cell r="R17">
            <v>0</v>
          </cell>
          <cell r="S17" t="str">
            <v>EMMES</v>
          </cell>
        </row>
        <row r="18">
          <cell r="E18">
            <v>226</v>
          </cell>
          <cell r="F18" t="str">
            <v>130-133 Dyckman Street</v>
          </cell>
          <cell r="G18">
            <v>0</v>
          </cell>
          <cell r="H18" t="str">
            <v>Manhattan</v>
          </cell>
          <cell r="I18" t="str">
            <v>Retail</v>
          </cell>
          <cell r="J18">
            <v>0</v>
          </cell>
          <cell r="K18">
            <v>35173.230000000003</v>
          </cell>
          <cell r="L18">
            <v>3260.33</v>
          </cell>
          <cell r="M18">
            <v>31912.9</v>
          </cell>
          <cell r="N18">
            <v>0</v>
          </cell>
          <cell r="O18">
            <v>229934.43</v>
          </cell>
          <cell r="P18">
            <v>0</v>
          </cell>
          <cell r="Q18">
            <v>3000000</v>
          </cell>
          <cell r="R18">
            <v>0</v>
          </cell>
          <cell r="S18" t="str">
            <v>EMMES</v>
          </cell>
        </row>
        <row r="19">
          <cell r="E19">
            <v>229</v>
          </cell>
          <cell r="F19" t="str">
            <v>200-208 East 74th Street</v>
          </cell>
          <cell r="G19">
            <v>0</v>
          </cell>
          <cell r="H19" t="str">
            <v>Manhattan</v>
          </cell>
          <cell r="I19" t="str">
            <v>Ground</v>
          </cell>
          <cell r="J19">
            <v>0</v>
          </cell>
          <cell r="K19">
            <v>3750</v>
          </cell>
          <cell r="L19">
            <v>5512.25</v>
          </cell>
          <cell r="M19">
            <v>-1762.25</v>
          </cell>
          <cell r="N19">
            <v>0</v>
          </cell>
          <cell r="O19">
            <v>1657.71</v>
          </cell>
          <cell r="P19">
            <v>0</v>
          </cell>
          <cell r="Q19">
            <v>2400000</v>
          </cell>
          <cell r="R19">
            <v>0</v>
          </cell>
          <cell r="S19" t="str">
            <v>EMMES</v>
          </cell>
        </row>
        <row r="20">
          <cell r="E20">
            <v>230</v>
          </cell>
          <cell r="F20" t="str">
            <v>31-07/09 Steinway Street</v>
          </cell>
          <cell r="G20">
            <v>0</v>
          </cell>
          <cell r="H20" t="str">
            <v>Queens</v>
          </cell>
          <cell r="I20" t="str">
            <v>Retail</v>
          </cell>
          <cell r="J20">
            <v>0</v>
          </cell>
          <cell r="K20">
            <v>11000</v>
          </cell>
          <cell r="L20">
            <v>1572.96</v>
          </cell>
          <cell r="M20">
            <v>9427.0400000000009</v>
          </cell>
          <cell r="N20">
            <v>0</v>
          </cell>
          <cell r="O20">
            <v>125385.45000000001</v>
          </cell>
          <cell r="P20">
            <v>0</v>
          </cell>
          <cell r="Q20">
            <v>1000000</v>
          </cell>
          <cell r="R20">
            <v>0</v>
          </cell>
          <cell r="S20" t="str">
            <v>EMMES</v>
          </cell>
        </row>
        <row r="21">
          <cell r="E21">
            <v>232</v>
          </cell>
          <cell r="F21" t="str">
            <v>657-661 Lexington Avenue</v>
          </cell>
          <cell r="G21">
            <v>0</v>
          </cell>
          <cell r="H21" t="str">
            <v>Manhattan</v>
          </cell>
          <cell r="I21" t="str">
            <v>Office</v>
          </cell>
          <cell r="J21">
            <v>0</v>
          </cell>
          <cell r="K21">
            <v>10000</v>
          </cell>
          <cell r="L21">
            <v>2212.81</v>
          </cell>
          <cell r="M21">
            <v>7787.1900000000005</v>
          </cell>
          <cell r="N21">
            <v>0</v>
          </cell>
          <cell r="O21">
            <v>82963.520000000004</v>
          </cell>
          <cell r="P21">
            <v>0</v>
          </cell>
          <cell r="Q21">
            <v>1000000</v>
          </cell>
          <cell r="R21">
            <v>0</v>
          </cell>
          <cell r="S21" t="str">
            <v>EMMES</v>
          </cell>
        </row>
        <row r="22">
          <cell r="E22">
            <v>233</v>
          </cell>
          <cell r="F22" t="str">
            <v>246-248 West 125th Street</v>
          </cell>
          <cell r="G22">
            <v>0</v>
          </cell>
          <cell r="H22" t="str">
            <v>Manhattan</v>
          </cell>
          <cell r="I22" t="str">
            <v>Retail</v>
          </cell>
          <cell r="J22">
            <v>0</v>
          </cell>
          <cell r="K22">
            <v>16872.96</v>
          </cell>
          <cell r="L22">
            <v>2052.96</v>
          </cell>
          <cell r="M22">
            <v>14820</v>
          </cell>
          <cell r="N22">
            <v>0</v>
          </cell>
          <cell r="O22">
            <v>163950.32</v>
          </cell>
          <cell r="P22">
            <v>0</v>
          </cell>
          <cell r="Q22">
            <v>1600000</v>
          </cell>
          <cell r="R22">
            <v>0</v>
          </cell>
          <cell r="S22" t="str">
            <v>EMMES</v>
          </cell>
        </row>
        <row r="23">
          <cell r="E23">
            <v>236</v>
          </cell>
          <cell r="F23" t="str">
            <v>914 Third Avenue</v>
          </cell>
          <cell r="G23">
            <v>0</v>
          </cell>
          <cell r="H23" t="str">
            <v>Manhattan</v>
          </cell>
          <cell r="I23" t="str">
            <v>Retail/Res.</v>
          </cell>
          <cell r="J23">
            <v>0</v>
          </cell>
          <cell r="K23">
            <v>11248</v>
          </cell>
          <cell r="L23">
            <v>1340.65</v>
          </cell>
          <cell r="M23">
            <v>9907.35</v>
          </cell>
          <cell r="N23">
            <v>0</v>
          </cell>
          <cell r="O23">
            <v>129402.72</v>
          </cell>
          <cell r="P23">
            <v>0</v>
          </cell>
          <cell r="Q23">
            <v>1300000</v>
          </cell>
          <cell r="R23">
            <v>0</v>
          </cell>
          <cell r="S23" t="str">
            <v>EMMES</v>
          </cell>
        </row>
        <row r="24">
          <cell r="E24">
            <v>238</v>
          </cell>
          <cell r="F24" t="str">
            <v>108-01 Northern Boulevard</v>
          </cell>
          <cell r="G24">
            <v>0</v>
          </cell>
          <cell r="H24" t="str">
            <v>Queens</v>
          </cell>
          <cell r="I24" t="str">
            <v>Retail</v>
          </cell>
          <cell r="J24">
            <v>0</v>
          </cell>
          <cell r="K24">
            <v>0</v>
          </cell>
          <cell r="L24">
            <v>1735.81</v>
          </cell>
          <cell r="M24">
            <v>-1735.81</v>
          </cell>
          <cell r="N24">
            <v>0</v>
          </cell>
          <cell r="O24">
            <v>139291.43</v>
          </cell>
          <cell r="P24">
            <v>0</v>
          </cell>
          <cell r="Q24">
            <v>1350000</v>
          </cell>
          <cell r="R24">
            <v>0</v>
          </cell>
          <cell r="S24" t="str">
            <v>EMMES</v>
          </cell>
        </row>
        <row r="25">
          <cell r="E25">
            <v>239</v>
          </cell>
          <cell r="F25" t="str">
            <v>25-27 West 34th Street</v>
          </cell>
          <cell r="G25">
            <v>0</v>
          </cell>
          <cell r="H25" t="str">
            <v>Manhattan</v>
          </cell>
          <cell r="I25" t="str">
            <v>Retail</v>
          </cell>
          <cell r="J25">
            <v>0</v>
          </cell>
          <cell r="K25">
            <v>22902.22</v>
          </cell>
          <cell r="L25">
            <v>1918.85</v>
          </cell>
          <cell r="M25">
            <v>20983.370000000003</v>
          </cell>
          <cell r="N25">
            <v>0</v>
          </cell>
          <cell r="O25">
            <v>125086.91</v>
          </cell>
          <cell r="P25">
            <v>0</v>
          </cell>
          <cell r="Q25">
            <v>1125000</v>
          </cell>
          <cell r="R25">
            <v>0</v>
          </cell>
          <cell r="S25" t="str">
            <v>EMMES</v>
          </cell>
        </row>
        <row r="26">
          <cell r="E26">
            <v>242</v>
          </cell>
          <cell r="F26" t="str">
            <v>463 Lexington Avenue</v>
          </cell>
          <cell r="G26">
            <v>0</v>
          </cell>
          <cell r="H26" t="str">
            <v>Manhattan</v>
          </cell>
          <cell r="I26" t="str">
            <v>Retail</v>
          </cell>
          <cell r="J26">
            <v>0</v>
          </cell>
          <cell r="K26">
            <v>13628.1</v>
          </cell>
          <cell r="L26">
            <v>2292.63</v>
          </cell>
          <cell r="M26">
            <v>11335.470000000001</v>
          </cell>
          <cell r="N26">
            <v>0</v>
          </cell>
          <cell r="O26">
            <v>78088.273000000001</v>
          </cell>
          <cell r="P26">
            <v>0</v>
          </cell>
          <cell r="Q26">
            <v>1350000</v>
          </cell>
          <cell r="R26">
            <v>0</v>
          </cell>
          <cell r="S26" t="str">
            <v>EMMES</v>
          </cell>
        </row>
        <row r="27">
          <cell r="E27">
            <v>243</v>
          </cell>
          <cell r="F27" t="str">
            <v>69-02 Northern Boulevard</v>
          </cell>
          <cell r="G27">
            <v>0</v>
          </cell>
          <cell r="H27" t="str">
            <v>Queens</v>
          </cell>
          <cell r="I27" t="str">
            <v>Retail</v>
          </cell>
          <cell r="J27">
            <v>0</v>
          </cell>
          <cell r="K27">
            <v>14980.17</v>
          </cell>
          <cell r="L27">
            <v>1269.6500000000001</v>
          </cell>
          <cell r="M27">
            <v>13710.52</v>
          </cell>
          <cell r="N27">
            <v>0</v>
          </cell>
          <cell r="O27">
            <v>125349.63</v>
          </cell>
          <cell r="P27">
            <v>0</v>
          </cell>
          <cell r="Q27">
            <v>1350000</v>
          </cell>
          <cell r="R27">
            <v>0</v>
          </cell>
          <cell r="S27" t="str">
            <v>EMMES</v>
          </cell>
        </row>
        <row r="28">
          <cell r="E28">
            <v>244</v>
          </cell>
          <cell r="F28" t="str">
            <v>50-30 Northern Boulevard</v>
          </cell>
          <cell r="G28">
            <v>0</v>
          </cell>
          <cell r="H28" t="str">
            <v>Queens</v>
          </cell>
          <cell r="I28" t="str">
            <v>Retail</v>
          </cell>
          <cell r="J28">
            <v>0</v>
          </cell>
          <cell r="K28">
            <v>3000</v>
          </cell>
          <cell r="L28">
            <v>235</v>
          </cell>
          <cell r="M28">
            <v>2765</v>
          </cell>
          <cell r="N28">
            <v>0</v>
          </cell>
          <cell r="O28">
            <v>-58581.919999999998</v>
          </cell>
          <cell r="P28">
            <v>0</v>
          </cell>
          <cell r="Q28">
            <v>2900000</v>
          </cell>
          <cell r="R28">
            <v>0</v>
          </cell>
          <cell r="S28" t="str">
            <v>EMMES</v>
          </cell>
        </row>
        <row r="29">
          <cell r="E29">
            <v>246</v>
          </cell>
          <cell r="F29" t="str">
            <v>268-276 Dyckman Street</v>
          </cell>
          <cell r="G29">
            <v>0</v>
          </cell>
          <cell r="H29" t="str">
            <v>Manhattan</v>
          </cell>
          <cell r="I29" t="str">
            <v>Garage</v>
          </cell>
          <cell r="J29">
            <v>0</v>
          </cell>
          <cell r="K29">
            <v>0</v>
          </cell>
          <cell r="L29">
            <v>369.68</v>
          </cell>
          <cell r="M29">
            <v>-369.68</v>
          </cell>
          <cell r="N29">
            <v>0</v>
          </cell>
          <cell r="O29">
            <v>639.91000000000008</v>
          </cell>
          <cell r="P29">
            <v>0</v>
          </cell>
          <cell r="Q29">
            <v>380000</v>
          </cell>
          <cell r="R29">
            <v>0</v>
          </cell>
          <cell r="S29" t="str">
            <v>EMMES</v>
          </cell>
        </row>
        <row r="30">
          <cell r="E30">
            <v>247</v>
          </cell>
          <cell r="F30" t="str">
            <v>1420 Broadway</v>
          </cell>
          <cell r="G30">
            <v>0</v>
          </cell>
          <cell r="H30" t="str">
            <v>Manhattan</v>
          </cell>
          <cell r="I30" t="str">
            <v>Retail</v>
          </cell>
          <cell r="J30">
            <v>0</v>
          </cell>
          <cell r="K30">
            <v>16666.66</v>
          </cell>
          <cell r="L30">
            <v>1259.8800000000001</v>
          </cell>
          <cell r="M30">
            <v>15406.779999999999</v>
          </cell>
          <cell r="N30">
            <v>0</v>
          </cell>
          <cell r="O30">
            <v>83892.1</v>
          </cell>
          <cell r="P30">
            <v>0</v>
          </cell>
          <cell r="Q30">
            <v>1800000</v>
          </cell>
          <cell r="R30">
            <v>0</v>
          </cell>
          <cell r="S30" t="str">
            <v>EMMES</v>
          </cell>
        </row>
        <row r="31">
          <cell r="E31">
            <v>248</v>
          </cell>
          <cell r="F31" t="str">
            <v>580 Gerard Avenue</v>
          </cell>
          <cell r="G31">
            <v>0</v>
          </cell>
          <cell r="H31" t="str">
            <v>Bronx</v>
          </cell>
          <cell r="I31" t="str">
            <v>Garage</v>
          </cell>
          <cell r="J31">
            <v>0</v>
          </cell>
          <cell r="K31">
            <v>10000</v>
          </cell>
          <cell r="L31">
            <v>749.08</v>
          </cell>
          <cell r="M31">
            <v>9250.92</v>
          </cell>
          <cell r="N31">
            <v>0</v>
          </cell>
          <cell r="O31">
            <v>118783.007</v>
          </cell>
          <cell r="P31">
            <v>0</v>
          </cell>
          <cell r="Q31">
            <v>650000</v>
          </cell>
          <cell r="R31">
            <v>0</v>
          </cell>
          <cell r="S31" t="str">
            <v>EMMES</v>
          </cell>
        </row>
        <row r="32">
          <cell r="E32">
            <v>251</v>
          </cell>
          <cell r="F32" t="str">
            <v>21 East 62nd Street</v>
          </cell>
          <cell r="G32">
            <v>0</v>
          </cell>
          <cell r="H32" t="str">
            <v>Manhattan</v>
          </cell>
          <cell r="I32" t="str">
            <v>Retail/Res.</v>
          </cell>
          <cell r="J32">
            <v>0</v>
          </cell>
          <cell r="K32">
            <v>1810.3</v>
          </cell>
          <cell r="L32">
            <v>8860.7099999999991</v>
          </cell>
          <cell r="M32">
            <v>-7050.4099999999989</v>
          </cell>
          <cell r="N32">
            <v>0</v>
          </cell>
          <cell r="O32">
            <v>5356.5700000000006</v>
          </cell>
          <cell r="P32">
            <v>0</v>
          </cell>
          <cell r="Q32">
            <v>1600000</v>
          </cell>
          <cell r="R32">
            <v>0</v>
          </cell>
          <cell r="S32" t="str">
            <v>EMMES</v>
          </cell>
        </row>
        <row r="33">
          <cell r="E33">
            <v>252</v>
          </cell>
          <cell r="F33" t="str">
            <v>241 East 60th Street</v>
          </cell>
          <cell r="G33">
            <v>0</v>
          </cell>
          <cell r="H33" t="str">
            <v>Manhattan</v>
          </cell>
          <cell r="I33" t="str">
            <v>Retail/Res.</v>
          </cell>
          <cell r="J33">
            <v>0</v>
          </cell>
          <cell r="K33">
            <v>11385.83</v>
          </cell>
          <cell r="L33">
            <v>874.63</v>
          </cell>
          <cell r="M33">
            <v>10511.2</v>
          </cell>
          <cell r="N33">
            <v>0</v>
          </cell>
          <cell r="O33">
            <v>86278.709999999992</v>
          </cell>
          <cell r="P33">
            <v>0</v>
          </cell>
          <cell r="Q33">
            <v>1050000</v>
          </cell>
          <cell r="R33">
            <v>0</v>
          </cell>
          <cell r="S33" t="str">
            <v>EMMES</v>
          </cell>
        </row>
        <row r="34">
          <cell r="E34">
            <v>253</v>
          </cell>
          <cell r="F34" t="str">
            <v>4168-72 Broadway</v>
          </cell>
          <cell r="G34">
            <v>0</v>
          </cell>
          <cell r="H34" t="str">
            <v>Manhattan</v>
          </cell>
          <cell r="I34" t="str">
            <v>Garage</v>
          </cell>
          <cell r="J34">
            <v>0</v>
          </cell>
          <cell r="K34">
            <v>13127.72</v>
          </cell>
          <cell r="L34">
            <v>899.82</v>
          </cell>
          <cell r="M34">
            <v>12227.9</v>
          </cell>
          <cell r="N34">
            <v>0</v>
          </cell>
          <cell r="O34">
            <v>55880.6</v>
          </cell>
          <cell r="P34">
            <v>0</v>
          </cell>
          <cell r="Q34">
            <v>1950000</v>
          </cell>
          <cell r="R34">
            <v>0</v>
          </cell>
          <cell r="S34" t="str">
            <v>EMMES</v>
          </cell>
        </row>
        <row r="35">
          <cell r="E35">
            <v>254</v>
          </cell>
          <cell r="F35" t="str">
            <v>1040 Second Avenue</v>
          </cell>
          <cell r="G35">
            <v>0</v>
          </cell>
          <cell r="H35" t="str">
            <v>Manhattan</v>
          </cell>
          <cell r="I35" t="str">
            <v>Retail/Office</v>
          </cell>
          <cell r="J35">
            <v>0</v>
          </cell>
          <cell r="K35">
            <v>20153.3</v>
          </cell>
          <cell r="L35">
            <v>6025.38</v>
          </cell>
          <cell r="M35">
            <v>14127.919999999998</v>
          </cell>
          <cell r="N35">
            <v>0</v>
          </cell>
          <cell r="O35">
            <v>25032.719999999998</v>
          </cell>
          <cell r="P35">
            <v>0</v>
          </cell>
          <cell r="Q35">
            <v>750000</v>
          </cell>
          <cell r="R35">
            <v>0</v>
          </cell>
          <cell r="S35" t="str">
            <v>EMMES</v>
          </cell>
        </row>
        <row r="36">
          <cell r="E36">
            <v>255</v>
          </cell>
          <cell r="F36" t="str">
            <v>684 Lexington Avenue</v>
          </cell>
          <cell r="G36">
            <v>0</v>
          </cell>
          <cell r="H36" t="str">
            <v>Manhattan</v>
          </cell>
          <cell r="I36" t="str">
            <v>Retail</v>
          </cell>
          <cell r="J36">
            <v>0</v>
          </cell>
          <cell r="K36">
            <v>17801.73</v>
          </cell>
          <cell r="L36">
            <v>2517.36</v>
          </cell>
          <cell r="M36">
            <v>15284.369999999999</v>
          </cell>
          <cell r="N36">
            <v>0</v>
          </cell>
          <cell r="O36">
            <v>122576.78</v>
          </cell>
          <cell r="P36">
            <v>0</v>
          </cell>
          <cell r="Q36">
            <v>1600000</v>
          </cell>
          <cell r="R36">
            <v>0</v>
          </cell>
          <cell r="S36" t="str">
            <v>EMMES</v>
          </cell>
        </row>
        <row r="37">
          <cell r="E37">
            <v>260</v>
          </cell>
          <cell r="F37" t="str">
            <v>1621 Second Avenue</v>
          </cell>
          <cell r="G37">
            <v>0</v>
          </cell>
          <cell r="H37" t="str">
            <v>Manhattan</v>
          </cell>
          <cell r="I37" t="str">
            <v>Retail/Res.</v>
          </cell>
          <cell r="J37">
            <v>0</v>
          </cell>
          <cell r="K37">
            <v>18090.46</v>
          </cell>
          <cell r="L37">
            <v>1108.2</v>
          </cell>
          <cell r="M37">
            <v>16982.259999999998</v>
          </cell>
          <cell r="N37">
            <v>0</v>
          </cell>
          <cell r="O37">
            <v>102493.4</v>
          </cell>
          <cell r="P37">
            <v>0</v>
          </cell>
          <cell r="Q37">
            <v>1150000</v>
          </cell>
          <cell r="R37">
            <v>0</v>
          </cell>
          <cell r="S37" t="str">
            <v>EMMES</v>
          </cell>
        </row>
        <row r="38">
          <cell r="E38">
            <v>263</v>
          </cell>
          <cell r="F38" t="str">
            <v>1352 First Avenue</v>
          </cell>
          <cell r="G38">
            <v>0</v>
          </cell>
          <cell r="H38" t="str">
            <v>Manhattan</v>
          </cell>
          <cell r="I38" t="str">
            <v>Retail/Res.</v>
          </cell>
          <cell r="J38">
            <v>0</v>
          </cell>
          <cell r="K38">
            <v>3600</v>
          </cell>
          <cell r="L38">
            <v>1816.29</v>
          </cell>
          <cell r="M38">
            <v>1783.71</v>
          </cell>
          <cell r="N38">
            <v>0</v>
          </cell>
          <cell r="O38">
            <v>-47180.26</v>
          </cell>
          <cell r="P38">
            <v>0</v>
          </cell>
          <cell r="Q38">
            <v>1275000</v>
          </cell>
          <cell r="R38">
            <v>0</v>
          </cell>
          <cell r="S38" t="str">
            <v>EMMES</v>
          </cell>
        </row>
        <row r="39">
          <cell r="E39">
            <v>266</v>
          </cell>
          <cell r="F39" t="str">
            <v>1372 First Avenue</v>
          </cell>
          <cell r="G39">
            <v>0</v>
          </cell>
          <cell r="H39" t="str">
            <v>Manhattan</v>
          </cell>
          <cell r="I39" t="str">
            <v>Retail/Res.</v>
          </cell>
          <cell r="J39">
            <v>0</v>
          </cell>
          <cell r="K39">
            <v>8894.11</v>
          </cell>
          <cell r="L39">
            <v>687.1</v>
          </cell>
          <cell r="M39">
            <v>8207.01</v>
          </cell>
          <cell r="N39">
            <v>0</v>
          </cell>
          <cell r="O39">
            <v>73830.439999999988</v>
          </cell>
          <cell r="P39">
            <v>0</v>
          </cell>
          <cell r="Q39">
            <v>1500000</v>
          </cell>
          <cell r="R39">
            <v>0</v>
          </cell>
          <cell r="S39" t="str">
            <v>EMMES</v>
          </cell>
        </row>
        <row r="40">
          <cell r="E40">
            <v>268</v>
          </cell>
          <cell r="F40" t="str">
            <v>92-94 Second Avenue</v>
          </cell>
          <cell r="G40">
            <v>0</v>
          </cell>
          <cell r="H40" t="str">
            <v>Manhattan</v>
          </cell>
          <cell r="I40" t="str">
            <v>Retail/Res.</v>
          </cell>
          <cell r="J40">
            <v>0</v>
          </cell>
          <cell r="K40">
            <v>10151.6</v>
          </cell>
          <cell r="L40">
            <v>1119</v>
          </cell>
          <cell r="M40">
            <v>9032.6</v>
          </cell>
          <cell r="N40">
            <v>0</v>
          </cell>
          <cell r="O40">
            <v>72925.72</v>
          </cell>
          <cell r="P40">
            <v>0</v>
          </cell>
          <cell r="Q40">
            <v>600000</v>
          </cell>
          <cell r="R40">
            <v>0</v>
          </cell>
          <cell r="S40" t="str">
            <v>EMMES</v>
          </cell>
        </row>
        <row r="41">
          <cell r="E41">
            <v>273</v>
          </cell>
          <cell r="F41" t="str">
            <v>989 Third Avenue</v>
          </cell>
          <cell r="G41">
            <v>0</v>
          </cell>
          <cell r="H41" t="str">
            <v>Manhattan</v>
          </cell>
          <cell r="I41" t="str">
            <v>Retail</v>
          </cell>
          <cell r="J41">
            <v>0</v>
          </cell>
          <cell r="K41">
            <v>5000</v>
          </cell>
          <cell r="L41">
            <v>949.19</v>
          </cell>
          <cell r="M41">
            <v>4050.81</v>
          </cell>
          <cell r="N41">
            <v>0</v>
          </cell>
          <cell r="O41">
            <v>48655</v>
          </cell>
          <cell r="P41">
            <v>0</v>
          </cell>
          <cell r="Q41">
            <v>400000</v>
          </cell>
          <cell r="R41">
            <v>0</v>
          </cell>
          <cell r="S41" t="str">
            <v>EMMES</v>
          </cell>
        </row>
        <row r="42">
          <cell r="E42">
            <v>274</v>
          </cell>
          <cell r="F42" t="str">
            <v>42 West 56th Street</v>
          </cell>
          <cell r="G42">
            <v>0</v>
          </cell>
          <cell r="H42" t="str">
            <v>Manhattan</v>
          </cell>
          <cell r="I42" t="str">
            <v>Retail/Res.</v>
          </cell>
          <cell r="J42">
            <v>0</v>
          </cell>
          <cell r="K42">
            <v>10383.879999999999</v>
          </cell>
          <cell r="L42">
            <v>2190.0700000000002</v>
          </cell>
          <cell r="M42">
            <v>8193.81</v>
          </cell>
          <cell r="N42">
            <v>0</v>
          </cell>
          <cell r="O42">
            <v>69181.930000000008</v>
          </cell>
          <cell r="P42">
            <v>0</v>
          </cell>
          <cell r="Q42">
            <v>1000000</v>
          </cell>
          <cell r="R42">
            <v>0</v>
          </cell>
          <cell r="S42" t="str">
            <v>HSC</v>
          </cell>
        </row>
        <row r="43">
          <cell r="E43">
            <v>276</v>
          </cell>
          <cell r="F43" t="str">
            <v>44West 56th Street</v>
          </cell>
          <cell r="G43">
            <v>0</v>
          </cell>
          <cell r="H43" t="str">
            <v>Manhattan</v>
          </cell>
          <cell r="I43" t="str">
            <v>Retail/Comm.</v>
          </cell>
          <cell r="J43">
            <v>0</v>
          </cell>
          <cell r="K43">
            <v>0</v>
          </cell>
          <cell r="L43">
            <v>8237.6299999999992</v>
          </cell>
          <cell r="M43">
            <v>-8237.6299999999992</v>
          </cell>
          <cell r="N43">
            <v>0</v>
          </cell>
          <cell r="O43">
            <v>48310.130000000005</v>
          </cell>
          <cell r="P43">
            <v>0</v>
          </cell>
          <cell r="Q43">
            <v>2700000</v>
          </cell>
          <cell r="R43">
            <v>0</v>
          </cell>
          <cell r="S43" t="str">
            <v>EMMES</v>
          </cell>
        </row>
        <row r="44">
          <cell r="E44">
            <v>279</v>
          </cell>
          <cell r="F44" t="str">
            <v>101 Montague Street</v>
          </cell>
          <cell r="G44">
            <v>0</v>
          </cell>
          <cell r="H44" t="str">
            <v>Brooklyn</v>
          </cell>
          <cell r="I44" t="str">
            <v>Retail</v>
          </cell>
          <cell r="J44">
            <v>0</v>
          </cell>
          <cell r="K44">
            <v>5166.67</v>
          </cell>
          <cell r="L44">
            <v>4346.58</v>
          </cell>
          <cell r="M44">
            <v>820.09000000000015</v>
          </cell>
          <cell r="N44">
            <v>0</v>
          </cell>
          <cell r="O44">
            <v>43754.990000000005</v>
          </cell>
          <cell r="P44">
            <v>0</v>
          </cell>
          <cell r="Q44">
            <v>475000</v>
          </cell>
          <cell r="R44">
            <v>0</v>
          </cell>
          <cell r="S44" t="str">
            <v>EMMES</v>
          </cell>
        </row>
        <row r="45">
          <cell r="E45">
            <v>280</v>
          </cell>
          <cell r="F45" t="str">
            <v>22-24 West 26th Street</v>
          </cell>
          <cell r="G45">
            <v>0</v>
          </cell>
          <cell r="H45" t="str">
            <v>Manhattan</v>
          </cell>
          <cell r="I45" t="str">
            <v>Ground</v>
          </cell>
          <cell r="J45">
            <v>0</v>
          </cell>
          <cell r="K45">
            <v>2500</v>
          </cell>
          <cell r="L45">
            <v>1324.9</v>
          </cell>
          <cell r="M45">
            <v>1175.0999999999999</v>
          </cell>
          <cell r="N45">
            <v>0</v>
          </cell>
          <cell r="O45">
            <v>16525</v>
          </cell>
          <cell r="P45">
            <v>0</v>
          </cell>
          <cell r="Q45">
            <v>350000</v>
          </cell>
          <cell r="R45">
            <v>0</v>
          </cell>
          <cell r="S45" t="str">
            <v>EMMES</v>
          </cell>
        </row>
        <row r="46">
          <cell r="E46">
            <v>281</v>
          </cell>
          <cell r="F46" t="str">
            <v>141-149 Dyckman Street</v>
          </cell>
          <cell r="G46">
            <v>0</v>
          </cell>
          <cell r="H46" t="str">
            <v>Manhattan</v>
          </cell>
          <cell r="I46" t="str">
            <v>Parking Lot</v>
          </cell>
          <cell r="J46">
            <v>0</v>
          </cell>
          <cell r="K46">
            <v>4069.86</v>
          </cell>
          <cell r="L46">
            <v>340.86</v>
          </cell>
          <cell r="M46">
            <v>3729</v>
          </cell>
          <cell r="N46">
            <v>0</v>
          </cell>
          <cell r="O46">
            <v>33009.89</v>
          </cell>
          <cell r="P46">
            <v>0</v>
          </cell>
          <cell r="Q46">
            <v>650000</v>
          </cell>
          <cell r="R46">
            <v>0</v>
          </cell>
          <cell r="S46" t="str">
            <v>EMMES</v>
          </cell>
        </row>
        <row r="47">
          <cell r="E47">
            <v>284</v>
          </cell>
          <cell r="F47" t="str">
            <v>991 Third Avenue</v>
          </cell>
          <cell r="G47">
            <v>0</v>
          </cell>
          <cell r="H47" t="str">
            <v>Manhattan</v>
          </cell>
          <cell r="I47" t="str">
            <v>Retail</v>
          </cell>
          <cell r="J47">
            <v>0</v>
          </cell>
          <cell r="K47">
            <v>11813.12</v>
          </cell>
          <cell r="L47">
            <v>1162.49</v>
          </cell>
          <cell r="M47">
            <v>10650.630000000001</v>
          </cell>
          <cell r="N47">
            <v>0</v>
          </cell>
          <cell r="O47">
            <v>55265.460000000006</v>
          </cell>
          <cell r="P47">
            <v>0</v>
          </cell>
          <cell r="Q47">
            <v>530000</v>
          </cell>
          <cell r="R47">
            <v>0</v>
          </cell>
          <cell r="S47" t="str">
            <v>EMMES</v>
          </cell>
        </row>
        <row r="48">
          <cell r="E48">
            <v>287</v>
          </cell>
          <cell r="F48" t="str">
            <v>2914 Ditmars Boulevard</v>
          </cell>
          <cell r="G48">
            <v>0</v>
          </cell>
          <cell r="H48" t="str">
            <v>Queens</v>
          </cell>
          <cell r="I48" t="str">
            <v>Retail</v>
          </cell>
          <cell r="J48">
            <v>0</v>
          </cell>
          <cell r="K48">
            <v>4263.47</v>
          </cell>
          <cell r="L48">
            <v>482.9</v>
          </cell>
          <cell r="M48">
            <v>3780.57</v>
          </cell>
          <cell r="N48">
            <v>0</v>
          </cell>
          <cell r="O48">
            <v>44769.71</v>
          </cell>
          <cell r="P48">
            <v>0</v>
          </cell>
          <cell r="Q48">
            <v>400000</v>
          </cell>
          <cell r="R48">
            <v>0</v>
          </cell>
          <cell r="S48" t="str">
            <v>EMMES</v>
          </cell>
        </row>
        <row r="49">
          <cell r="E49">
            <v>295</v>
          </cell>
          <cell r="F49" t="str">
            <v>1269 Lexington Avenue</v>
          </cell>
          <cell r="G49">
            <v>0</v>
          </cell>
          <cell r="H49" t="str">
            <v>Manhattan</v>
          </cell>
          <cell r="I49" t="str">
            <v>Retail</v>
          </cell>
          <cell r="J49">
            <v>0</v>
          </cell>
          <cell r="K49">
            <v>8666</v>
          </cell>
          <cell r="L49">
            <v>756.3</v>
          </cell>
          <cell r="M49">
            <v>7909.7</v>
          </cell>
          <cell r="N49">
            <v>0</v>
          </cell>
          <cell r="O49">
            <v>80487.19</v>
          </cell>
          <cell r="P49">
            <v>0</v>
          </cell>
          <cell r="Q49">
            <v>750000</v>
          </cell>
          <cell r="R49">
            <v>0</v>
          </cell>
          <cell r="S49" t="str">
            <v>EMMES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>
        <row r="8">
          <cell r="E8">
            <v>202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Expense Acct Fundings"/>
      <sheetName val="Capital Event proceeds"/>
      <sheetName val="Monthly Asset Mgmt Fee"/>
      <sheetName val="Leasehol Capital Reserve"/>
      <sheetName val="Reserve Rollforward update"/>
      <sheetName val="Reserve Expenditures update"/>
      <sheetName val="Loan Rollforward"/>
      <sheetName val="Mandatory Amortization Leasehld"/>
      <sheetName val="Detail for amort sch Lhlds"/>
      <sheetName val="B"/>
      <sheetName val="SRE R50830000"/>
      <sheetName val="Input"/>
      <sheetName val="Tables"/>
      <sheetName val="CFADS"/>
      <sheetName val="TB 12-31-05"/>
      <sheetName val="Debt Covenants"/>
      <sheetName val="WP Reference"/>
      <sheetName val="Proposed AJE"/>
      <sheetName val="Open Items"/>
      <sheetName val="FS Preparation Procedures"/>
      <sheetName val="Cover Sub INV II"/>
      <sheetName val="Balance Sheet"/>
      <sheetName val="IS Comparative"/>
      <sheetName val="Income Statement"/>
      <sheetName val="Statement of Member's Equity"/>
      <sheetName val="Cash Flow"/>
      <sheetName val="Cash Flow Worksheet"/>
      <sheetName val="Imported TB 12-31-05"/>
      <sheetName val="Imported TB Q3"/>
      <sheetName val="Imported TB Q2"/>
      <sheetName val="Imported TB Q1"/>
      <sheetName val="Imported TB Prior Yr Q4"/>
      <sheetName val="Imported TB Prior Yr Q3"/>
      <sheetName val="ASSETS --&gt;"/>
      <sheetName val="C.1 Cash"/>
      <sheetName val="C.1a Cash-Bank of America"/>
      <sheetName val="C.1b Cash-BOA"/>
      <sheetName val="C.1c Cash-Hapoalim"/>
      <sheetName val="C.1d Cash-IDB"/>
      <sheetName val="C.1e Escrow"/>
      <sheetName val="C.1f Cash Sec Dep"/>
      <sheetName val="E.1 Other AR"/>
      <sheetName val="E.2 Loan Empl"/>
      <sheetName val="F.1 Ppd Ins"/>
      <sheetName val="F.2 Prepaid Real Estate Tax"/>
      <sheetName val="F.3 Other Ppd Exp"/>
      <sheetName val="G.1 Due To From"/>
      <sheetName val="H.3 Fixed Assets-F&amp;F"/>
      <sheetName val="J.2 Loan Acq Fees &amp; Amortizati"/>
      <sheetName val="LIABILITIES--&gt;"/>
      <sheetName val="M.1 BOA  Loan"/>
      <sheetName val="N.1 ACCOUNTS PAYABLE"/>
      <sheetName val="N.2 Accrued PR"/>
      <sheetName val="N.3 Deposits"/>
      <sheetName val="N.3a Deferred Tax"/>
      <sheetName val="N.4.1 Accrued Interest"/>
      <sheetName val="N.4 Accrued Expenses"/>
      <sheetName val="U.2 Interest Expense"/>
      <sheetName val="U.3 Legal"/>
      <sheetName val="U.6 Insurance"/>
      <sheetName val="U.7 R&amp;M"/>
      <sheetName val="Closing Memo"/>
      <sheetName val="Imported TB"/>
      <sheetName val="BS-Analytic"/>
      <sheetName val="IS-proforma"/>
      <sheetName val="IS-Analytic"/>
      <sheetName val="C.1b Cash-Washington Mutual"/>
      <sheetName val="C.1c Cash-Petty Cash"/>
      <sheetName val="C.2 Cash Reserves"/>
      <sheetName val="E.1 Accounts receivable"/>
      <sheetName val="E.2 Allow 4 Doubtful"/>
      <sheetName val="E.1a Base Rent - Rent Roll"/>
      <sheetName val="E.1b Expense Reimbursement"/>
      <sheetName val="F.1 Prepaid Insurance"/>
      <sheetName val="G.1 Prepaid Insurance"/>
      <sheetName val="G.1 Security Deposits"/>
      <sheetName val="H.1 Fixed A L&amp; B"/>
      <sheetName val="M.1 Mortgage Payable"/>
      <sheetName val="N.3 Accrued Operating Expenses"/>
      <sheetName val="N.4 Accrued RET"/>
      <sheetName val="U.1 Sls_Cous"/>
      <sheetName val="U.4 Mgt Fee"/>
      <sheetName val="U.5 HOA Maint Fee"/>
      <sheetName val="Residential Assumptions"/>
      <sheetName val="3-00 RECONCILIATION"/>
      <sheetName val="Assy Estimates"/>
      <sheetName val="14-2010"/>
      <sheetName val="64-500"/>
      <sheetName val="63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Rates"/>
      <sheetName val="Swap Calculator"/>
      <sheetName val="VB Code"/>
      <sheetName val="Cash Flow Table"/>
      <sheetName val="Zero Curve"/>
      <sheetName val="Holidays"/>
      <sheetName val="Graph"/>
      <sheetName val="FC switche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>
        <row r="41">
          <cell r="G41">
            <v>3</v>
          </cell>
        </row>
        <row r="76">
          <cell r="G76">
            <v>348</v>
          </cell>
        </row>
      </sheetData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Distribution"/>
      <sheetName val="statements"/>
      <sheetName val="Combined"/>
      <sheetName val="RFC Liq"/>
      <sheetName val="GMACM Liq"/>
      <sheetName val="GMACCM Liq"/>
      <sheetName val="RFC Liq MVS"/>
      <sheetName val="GMACM Liq MVS"/>
      <sheetName val="RFC Illiq"/>
      <sheetName val="GMACM Illiq"/>
      <sheetName val="GMACCM Illiq"/>
      <sheetName val="RFC Illiq MVS"/>
      <sheetName val="GMACM Illiq MVS"/>
      <sheetName val="Monthly RN Balances"/>
      <sheetName val="Dist Day Funding Estimate"/>
      <sheetName val="Mortgage Group Flow"/>
      <sheetName val="ave commitment"/>
      <sheetName val="Sheet1"/>
      <sheetName val="P.S.S. Page"/>
    </sheetNames>
    <sheetDataSet>
      <sheetData sheetId="0"/>
      <sheetData sheetId="1" refreshError="1">
        <row r="1">
          <cell r="A1" t="str">
            <v>Interest Expense:</v>
          </cell>
          <cell r="C1">
            <v>37164</v>
          </cell>
          <cell r="D1">
            <v>37287</v>
          </cell>
          <cell r="E1">
            <v>37315</v>
          </cell>
          <cell r="F1">
            <v>37346</v>
          </cell>
          <cell r="G1">
            <v>37376</v>
          </cell>
          <cell r="H1">
            <v>37407</v>
          </cell>
          <cell r="I1">
            <v>37437</v>
          </cell>
          <cell r="J1">
            <v>37468</v>
          </cell>
          <cell r="K1">
            <v>37499</v>
          </cell>
          <cell r="L1">
            <v>37529</v>
          </cell>
          <cell r="M1">
            <v>37560</v>
          </cell>
          <cell r="N1">
            <v>37590</v>
          </cell>
          <cell r="O1">
            <v>37621</v>
          </cell>
          <cell r="P1">
            <v>37652</v>
          </cell>
          <cell r="Q1">
            <v>37680</v>
          </cell>
          <cell r="R1">
            <v>37711</v>
          </cell>
          <cell r="S1">
            <v>37741</v>
          </cell>
          <cell r="T1">
            <v>37772</v>
          </cell>
          <cell r="U1">
            <v>37802</v>
          </cell>
          <cell r="V1">
            <v>37833</v>
          </cell>
          <cell r="W1">
            <v>37864</v>
          </cell>
          <cell r="X1">
            <v>37894</v>
          </cell>
          <cell r="Y1">
            <v>37925</v>
          </cell>
        </row>
        <row r="2">
          <cell r="B2" t="str">
            <v>Cumulative Interest Component of Maturing CP</v>
          </cell>
          <cell r="D2">
            <v>37312</v>
          </cell>
          <cell r="E2">
            <v>37340</v>
          </cell>
          <cell r="F2">
            <v>37371</v>
          </cell>
          <cell r="G2">
            <v>37404</v>
          </cell>
          <cell r="H2">
            <v>37432</v>
          </cell>
          <cell r="I2">
            <v>37462</v>
          </cell>
          <cell r="J2">
            <v>37494</v>
          </cell>
          <cell r="K2">
            <v>37524</v>
          </cell>
          <cell r="L2">
            <v>37554</v>
          </cell>
          <cell r="M2">
            <v>37585</v>
          </cell>
          <cell r="N2">
            <v>37616</v>
          </cell>
          <cell r="O2">
            <v>37648</v>
          </cell>
          <cell r="P2">
            <v>37677</v>
          </cell>
          <cell r="Q2">
            <v>37705</v>
          </cell>
          <cell r="R2">
            <v>37736</v>
          </cell>
          <cell r="S2">
            <v>37768</v>
          </cell>
          <cell r="T2">
            <v>37797</v>
          </cell>
          <cell r="U2">
            <v>37827</v>
          </cell>
          <cell r="V2">
            <v>37858</v>
          </cell>
          <cell r="W2">
            <v>37889</v>
          </cell>
          <cell r="X2">
            <v>37921</v>
          </cell>
          <cell r="Y2">
            <v>37950</v>
          </cell>
        </row>
        <row r="3">
          <cell r="B3" t="str">
            <v>On 1st of Next Month</v>
          </cell>
          <cell r="D3">
            <v>0</v>
          </cell>
          <cell r="E3">
            <v>916.99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1273844.03</v>
          </cell>
          <cell r="K3">
            <v>445623.43</v>
          </cell>
          <cell r="L3">
            <v>1292400.3900000001</v>
          </cell>
          <cell r="M3">
            <v>1322990.0899999999</v>
          </cell>
          <cell r="N3">
            <v>575710.69999999995</v>
          </cell>
          <cell r="O3">
            <v>201046.52</v>
          </cell>
          <cell r="P3">
            <v>1475436.68</v>
          </cell>
          <cell r="Q3">
            <v>561548.80999999994</v>
          </cell>
          <cell r="R3">
            <v>866378.89000000013</v>
          </cell>
          <cell r="S3">
            <v>1250000.4899999998</v>
          </cell>
          <cell r="T3">
            <v>276767.14999999997</v>
          </cell>
          <cell r="U3">
            <v>1024198.3600000001</v>
          </cell>
          <cell r="V3">
            <v>745404.64999999991</v>
          </cell>
          <cell r="W3">
            <v>599728.56999999995</v>
          </cell>
          <cell r="X3">
            <v>105090.79999999999</v>
          </cell>
          <cell r="Y3">
            <v>3528951.07</v>
          </cell>
        </row>
        <row r="4">
          <cell r="B4" t="str">
            <v>(Use end of month if the 1st falls on a weekend)</v>
          </cell>
        </row>
        <row r="5">
          <cell r="B5" t="str">
            <v>On Distribution Date of Current Month</v>
          </cell>
          <cell r="D5">
            <v>0</v>
          </cell>
          <cell r="E5">
            <v>0</v>
          </cell>
          <cell r="F5">
            <v>916.99</v>
          </cell>
          <cell r="G5">
            <v>0</v>
          </cell>
          <cell r="H5">
            <v>0</v>
          </cell>
          <cell r="I5">
            <v>0</v>
          </cell>
          <cell r="J5">
            <v>1645138.3600000003</v>
          </cell>
          <cell r="K5">
            <v>4070082.0999999987</v>
          </cell>
          <cell r="L5">
            <v>3459144.2699999996</v>
          </cell>
          <cell r="M5">
            <v>3445391.12</v>
          </cell>
          <cell r="N5">
            <v>3847404.42</v>
          </cell>
          <cell r="O5">
            <v>6528296.2800000003</v>
          </cell>
          <cell r="P5">
            <v>3613342.9000000004</v>
          </cell>
          <cell r="Q5">
            <v>4696797.3399999989</v>
          </cell>
          <cell r="R5">
            <v>2757520.2</v>
          </cell>
          <cell r="S5">
            <v>4098286.99</v>
          </cell>
          <cell r="T5">
            <v>4556562.3199999994</v>
          </cell>
          <cell r="U5">
            <v>3331335.31</v>
          </cell>
          <cell r="V5">
            <v>4415867.3999999994</v>
          </cell>
          <cell r="W5">
            <v>3228999.2900000005</v>
          </cell>
          <cell r="X5">
            <v>5726727.7399999993</v>
          </cell>
          <cell r="Y5">
            <v>3528951.07</v>
          </cell>
        </row>
        <row r="6">
          <cell r="B6" t="str">
            <v>Cumulative Interest Paid through Distribution Date</v>
          </cell>
          <cell r="D6">
            <v>0</v>
          </cell>
          <cell r="E6">
            <v>0</v>
          </cell>
          <cell r="F6">
            <v>916.99</v>
          </cell>
          <cell r="G6">
            <v>916.99</v>
          </cell>
          <cell r="H6">
            <v>916.99</v>
          </cell>
          <cell r="I6">
            <v>916.99</v>
          </cell>
          <cell r="J6">
            <v>8399281.1499999985</v>
          </cell>
          <cell r="K6">
            <v>12469363.249999996</v>
          </cell>
          <cell r="L6">
            <v>15928507.519999996</v>
          </cell>
          <cell r="M6">
            <v>19373898.639999997</v>
          </cell>
          <cell r="N6">
            <v>23221303.059999995</v>
          </cell>
          <cell r="O6">
            <v>29749599.339999996</v>
          </cell>
          <cell r="P6">
            <v>33362942.239999995</v>
          </cell>
          <cell r="Q6">
            <v>38059739.579999991</v>
          </cell>
          <cell r="R6">
            <v>40817259.779999994</v>
          </cell>
          <cell r="S6">
            <v>44915546.769999996</v>
          </cell>
          <cell r="T6">
            <v>49472109.089999996</v>
          </cell>
          <cell r="U6">
            <v>52803444.399999999</v>
          </cell>
          <cell r="V6">
            <v>57219311.799999997</v>
          </cell>
          <cell r="W6">
            <v>60448311.089999996</v>
          </cell>
          <cell r="X6">
            <v>66175038.829999998</v>
          </cell>
          <cell r="Y6">
            <v>69703989.899999991</v>
          </cell>
        </row>
        <row r="8">
          <cell r="B8" t="str">
            <v>Cumulative Interest Paid through 1st of Next Month</v>
          </cell>
          <cell r="D8">
            <v>0</v>
          </cell>
          <cell r="E8">
            <v>916.99</v>
          </cell>
          <cell r="F8">
            <v>916.99</v>
          </cell>
          <cell r="G8">
            <v>916.99</v>
          </cell>
          <cell r="H8">
            <v>916.99</v>
          </cell>
          <cell r="I8">
            <v>916.99</v>
          </cell>
          <cell r="J8">
            <v>9673125.1799999978</v>
          </cell>
          <cell r="K8">
            <v>12914986.679999996</v>
          </cell>
          <cell r="L8">
            <v>17220907.909999996</v>
          </cell>
          <cell r="M8">
            <v>20696888.729999997</v>
          </cell>
          <cell r="N8">
            <v>23797013.759999994</v>
          </cell>
          <cell r="O8">
            <v>29950645.859999996</v>
          </cell>
          <cell r="P8">
            <v>34838378.919999994</v>
          </cell>
          <cell r="Q8">
            <v>38621288.389999993</v>
          </cell>
          <cell r="R8">
            <v>41683638.669999994</v>
          </cell>
          <cell r="S8">
            <v>46165547.259999998</v>
          </cell>
          <cell r="T8">
            <v>49748876.239999995</v>
          </cell>
          <cell r="U8">
            <v>53827642.759999998</v>
          </cell>
          <cell r="V8">
            <v>57964716.449999996</v>
          </cell>
          <cell r="W8">
            <v>61048039.659999996</v>
          </cell>
          <cell r="X8">
            <v>66280129.629999995</v>
          </cell>
          <cell r="Y8">
            <v>73232940.969999984</v>
          </cell>
        </row>
        <row r="9">
          <cell r="B9" t="str">
            <v>Interest Paid During the Month</v>
          </cell>
          <cell r="D9">
            <v>0</v>
          </cell>
          <cell r="E9">
            <v>916.99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2572542.5199999986</v>
          </cell>
          <cell r="K9">
            <v>3241861.4999999981</v>
          </cell>
          <cell r="L9">
            <v>4305921.2300000004</v>
          </cell>
          <cell r="M9">
            <v>3475980.8200000003</v>
          </cell>
          <cell r="N9">
            <v>3100125.0299999975</v>
          </cell>
          <cell r="O9">
            <v>6153632.1000000015</v>
          </cell>
          <cell r="P9">
            <v>4887733.0599999987</v>
          </cell>
          <cell r="Q9">
            <v>3782909.4699999988</v>
          </cell>
          <cell r="R9">
            <v>3062350.2800000012</v>
          </cell>
          <cell r="S9">
            <v>4481908.5900000036</v>
          </cell>
          <cell r="T9">
            <v>3583328.9799999967</v>
          </cell>
          <cell r="U9">
            <v>4078766.5200000033</v>
          </cell>
          <cell r="V9">
            <v>4137073.6899999976</v>
          </cell>
          <cell r="W9">
            <v>3083323.2100000009</v>
          </cell>
          <cell r="X9">
            <v>5232089.9699999988</v>
          </cell>
          <cell r="Y9">
            <v>6952811.3399999887</v>
          </cell>
        </row>
        <row r="11">
          <cell r="B11" t="str">
            <v>Accrued Interest Component of Outstanding CP</v>
          </cell>
        </row>
        <row r="12">
          <cell r="B12" t="str">
            <v>On 1st of Next Month</v>
          </cell>
          <cell r="D12">
            <v>0</v>
          </cell>
          <cell r="E12">
            <v>33345.226591386556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3187280.91</v>
          </cell>
          <cell r="K12">
            <v>3786845.7156648925</v>
          </cell>
          <cell r="L12">
            <v>3730582.48</v>
          </cell>
          <cell r="M12">
            <v>5007809.5999999996</v>
          </cell>
          <cell r="N12">
            <v>6414339.7293637395</v>
          </cell>
          <cell r="O12">
            <v>4756614</v>
          </cell>
          <cell r="P12">
            <v>3808915.93</v>
          </cell>
          <cell r="Q12">
            <v>2942630.0556374663</v>
          </cell>
          <cell r="R12">
            <v>2986343.07</v>
          </cell>
          <cell r="S12">
            <v>3143410.26</v>
          </cell>
          <cell r="T12">
            <v>3919880.9638857925</v>
          </cell>
          <cell r="U12">
            <v>3568688.38</v>
          </cell>
          <cell r="V12">
            <v>3291607.96</v>
          </cell>
          <cell r="W12">
            <v>4259174.9800000004</v>
          </cell>
          <cell r="X12">
            <v>2644050.87</v>
          </cell>
          <cell r="Y12">
            <v>0</v>
          </cell>
        </row>
        <row r="13">
          <cell r="B13" t="str">
            <v>(Run model for 1st if it falls on a weekend)</v>
          </cell>
        </row>
        <row r="14">
          <cell r="B14" t="str">
            <v>Interest Accrued During the Month</v>
          </cell>
          <cell r="D14">
            <v>0</v>
          </cell>
          <cell r="E14">
            <v>33345.226591386556</v>
          </cell>
          <cell r="F14">
            <v>-33345.226591386556</v>
          </cell>
          <cell r="G14">
            <v>0</v>
          </cell>
          <cell r="H14">
            <v>0</v>
          </cell>
          <cell r="I14">
            <v>0</v>
          </cell>
          <cell r="J14">
            <v>1136095.4000000001</v>
          </cell>
          <cell r="K14">
            <v>599564.80566489231</v>
          </cell>
          <cell r="L14">
            <v>-56263.235664892476</v>
          </cell>
          <cell r="M14">
            <v>1277227.1199999996</v>
          </cell>
          <cell r="N14">
            <v>1406530.1293637399</v>
          </cell>
          <cell r="O14">
            <v>-1657725.7293637395</v>
          </cell>
          <cell r="P14">
            <v>-947698.06999999983</v>
          </cell>
          <cell r="Q14">
            <v>-866285.87436253391</v>
          </cell>
          <cell r="R14">
            <v>43713.014362533577</v>
          </cell>
          <cell r="S14">
            <v>157067.18999999994</v>
          </cell>
          <cell r="T14">
            <v>776470.70388579275</v>
          </cell>
          <cell r="U14">
            <v>-351192.58388579264</v>
          </cell>
          <cell r="V14">
            <v>-277080.41999999993</v>
          </cell>
          <cell r="W14">
            <v>967567.02000000048</v>
          </cell>
          <cell r="X14">
            <v>-1615124.1100000003</v>
          </cell>
          <cell r="Y14">
            <v>-2644050.87</v>
          </cell>
        </row>
        <row r="15">
          <cell r="S15">
            <v>4691752.3893458173</v>
          </cell>
          <cell r="T15">
            <v>4341944.6933333334</v>
          </cell>
          <cell r="U15">
            <v>3727573.9466666663</v>
          </cell>
          <cell r="V15">
            <v>3859673.8200000003</v>
          </cell>
          <cell r="W15">
            <v>4050209.6881765113</v>
          </cell>
          <cell r="X15">
            <v>3616965.9</v>
          </cell>
        </row>
        <row r="16">
          <cell r="B16" t="str">
            <v>CP Interest Expense</v>
          </cell>
          <cell r="D16">
            <v>0</v>
          </cell>
          <cell r="E16">
            <v>34262.216591386554</v>
          </cell>
          <cell r="F16">
            <v>-33345.226591386556</v>
          </cell>
          <cell r="G16">
            <v>0</v>
          </cell>
          <cell r="H16">
            <v>0</v>
          </cell>
          <cell r="I16">
            <v>0</v>
          </cell>
          <cell r="J16">
            <v>3708637.919999999</v>
          </cell>
          <cell r="K16">
            <v>3841426.3056648904</v>
          </cell>
          <cell r="L16">
            <v>4249657.9943351075</v>
          </cell>
          <cell r="M16">
            <v>4753207.9399999995</v>
          </cell>
          <cell r="N16">
            <v>4506655.1593637373</v>
          </cell>
          <cell r="O16">
            <v>4495906.370636262</v>
          </cell>
          <cell r="P16">
            <v>3940034.9899999988</v>
          </cell>
          <cell r="Q16">
            <v>2916623.5956374649</v>
          </cell>
          <cell r="R16">
            <v>3106063.92</v>
          </cell>
          <cell r="S16">
            <v>4691752.45</v>
          </cell>
          <cell r="T16">
            <v>4341974.790000001</v>
          </cell>
          <cell r="U16">
            <v>3727573.9361142106</v>
          </cell>
          <cell r="V16">
            <v>3859653.1500000004</v>
          </cell>
          <cell r="W16">
            <v>4051210.2</v>
          </cell>
          <cell r="X16">
            <v>3616965.95</v>
          </cell>
          <cell r="Y16">
            <v>4308760.4699999886</v>
          </cell>
        </row>
        <row r="17">
          <cell r="R17">
            <v>3106063.92</v>
          </cell>
          <cell r="S17">
            <v>4691752.45</v>
          </cell>
          <cell r="T17">
            <v>4341974.790000001</v>
          </cell>
          <cell r="U17">
            <v>3727573.8899999997</v>
          </cell>
          <cell r="V17">
            <v>3859653.1500000004</v>
          </cell>
          <cell r="W17">
            <v>4051210.2</v>
          </cell>
          <cell r="X17">
            <v>3616965.95</v>
          </cell>
        </row>
        <row r="18">
          <cell r="B18" t="str">
            <v>Cumulative Interest Component of Maturing MITTENs</v>
          </cell>
          <cell r="D18">
            <v>37287</v>
          </cell>
          <cell r="E18">
            <v>37315</v>
          </cell>
          <cell r="F18">
            <v>37346</v>
          </cell>
          <cell r="G18">
            <v>37376</v>
          </cell>
          <cell r="H18">
            <v>37407</v>
          </cell>
          <cell r="I18">
            <v>37437</v>
          </cell>
          <cell r="J18">
            <v>37468</v>
          </cell>
          <cell r="K18">
            <v>37499</v>
          </cell>
          <cell r="L18">
            <v>37529</v>
          </cell>
          <cell r="M18">
            <v>37560</v>
          </cell>
          <cell r="N18">
            <v>37590</v>
          </cell>
          <cell r="O18">
            <v>37621</v>
          </cell>
          <cell r="P18">
            <v>37652</v>
          </cell>
          <cell r="Q18">
            <v>37680</v>
          </cell>
          <cell r="R18">
            <v>37711</v>
          </cell>
          <cell r="S18">
            <v>37741</v>
          </cell>
          <cell r="T18">
            <v>37772</v>
          </cell>
          <cell r="U18">
            <v>37802</v>
          </cell>
          <cell r="V18">
            <v>37833</v>
          </cell>
          <cell r="W18">
            <v>37864</v>
          </cell>
          <cell r="X18">
            <v>37894</v>
          </cell>
          <cell r="Y18">
            <v>37925</v>
          </cell>
        </row>
        <row r="19">
          <cell r="B19" t="str">
            <v>On 1st of Next Month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133154.14000000001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416375</v>
          </cell>
          <cell r="V19">
            <v>671471.48</v>
          </cell>
          <cell r="W19">
            <v>1124162.73</v>
          </cell>
          <cell r="X19">
            <v>1041770.81</v>
          </cell>
          <cell r="Y19">
            <v>8207715.5600000015</v>
          </cell>
        </row>
        <row r="20">
          <cell r="B20" t="str">
            <v>(Use end of month if the 1st falls on a weekend)</v>
          </cell>
        </row>
        <row r="21">
          <cell r="B21" t="str">
            <v>On Distribution Date of Current Month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176830.35</v>
          </cell>
          <cell r="P21">
            <v>112851.34</v>
          </cell>
          <cell r="Q21">
            <v>261682.60000000003</v>
          </cell>
          <cell r="R21">
            <v>159620.6</v>
          </cell>
          <cell r="S21">
            <v>172880.78999999998</v>
          </cell>
          <cell r="T21">
            <v>138576.72999999998</v>
          </cell>
          <cell r="U21">
            <v>2530366.15</v>
          </cell>
          <cell r="V21">
            <v>3718000.25</v>
          </cell>
          <cell r="W21">
            <v>6541368.6899999995</v>
          </cell>
          <cell r="X21">
            <v>7225618.6099999994</v>
          </cell>
          <cell r="Y21">
            <v>8207715.5600000015</v>
          </cell>
        </row>
        <row r="22">
          <cell r="B22" t="str">
            <v>Cumulative Interest Paid through Distribution Date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176830.35</v>
          </cell>
          <cell r="P22">
            <v>289681.69</v>
          </cell>
          <cell r="Q22">
            <v>551364.29</v>
          </cell>
          <cell r="R22">
            <v>710984.89</v>
          </cell>
          <cell r="S22">
            <v>883865.67999999993</v>
          </cell>
          <cell r="T22">
            <v>1022442.4099999999</v>
          </cell>
          <cell r="U22">
            <v>3552808.5599999996</v>
          </cell>
          <cell r="V22">
            <v>7270808.8099999996</v>
          </cell>
          <cell r="W22">
            <v>13812177.5</v>
          </cell>
          <cell r="X22">
            <v>21037796.109999999</v>
          </cell>
          <cell r="Y22">
            <v>29245511.670000002</v>
          </cell>
        </row>
        <row r="24">
          <cell r="B24" t="str">
            <v>Cumulative Interest Paid through 1st of Next Month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176830.35</v>
          </cell>
          <cell r="P24">
            <v>422835.83</v>
          </cell>
          <cell r="Q24">
            <v>551364.29</v>
          </cell>
          <cell r="R24">
            <v>710984.89</v>
          </cell>
          <cell r="S24">
            <v>883865.67999999993</v>
          </cell>
          <cell r="T24">
            <v>1022442.4099999999</v>
          </cell>
          <cell r="U24">
            <v>3969183.5599999996</v>
          </cell>
          <cell r="V24">
            <v>7942280.2899999991</v>
          </cell>
          <cell r="W24">
            <v>14936340.23</v>
          </cell>
          <cell r="X24">
            <v>22079566.919999998</v>
          </cell>
          <cell r="Y24">
            <v>37453227.230000004</v>
          </cell>
        </row>
        <row r="25">
          <cell r="B25" t="str">
            <v>Interest Paid During the Month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176830.35</v>
          </cell>
          <cell r="P25">
            <v>246005.48</v>
          </cell>
          <cell r="Q25">
            <v>128528.46000000002</v>
          </cell>
          <cell r="R25">
            <v>159620.59999999998</v>
          </cell>
          <cell r="S25">
            <v>172880.78999999992</v>
          </cell>
          <cell r="T25">
            <v>138576.72999999998</v>
          </cell>
          <cell r="U25">
            <v>2946741.1499999994</v>
          </cell>
          <cell r="V25">
            <v>3973096.7299999995</v>
          </cell>
          <cell r="W25">
            <v>6994059.9400000013</v>
          </cell>
          <cell r="X25">
            <v>7143226.6899999976</v>
          </cell>
          <cell r="Y25">
            <v>15373660.310000006</v>
          </cell>
        </row>
        <row r="27">
          <cell r="B27" t="str">
            <v>Accrued Interest Component of Outstanding MITTENs</v>
          </cell>
        </row>
        <row r="28">
          <cell r="B28" t="str">
            <v>On 1st of Next Month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104373.01156862745</v>
          </cell>
          <cell r="O28">
            <v>110728.44</v>
          </cell>
          <cell r="P28">
            <v>66483.05</v>
          </cell>
          <cell r="Q28">
            <v>128359.39604373448</v>
          </cell>
          <cell r="R28">
            <v>179287.67</v>
          </cell>
          <cell r="S28">
            <v>215030.18</v>
          </cell>
          <cell r="T28">
            <v>1389816.4647421222</v>
          </cell>
          <cell r="U28">
            <v>3515278.04</v>
          </cell>
          <cell r="V28">
            <v>6779625.9699999997</v>
          </cell>
          <cell r="W28">
            <v>7458678.1100000003</v>
          </cell>
          <cell r="X28">
            <v>7301225.54</v>
          </cell>
          <cell r="Y28">
            <v>0</v>
          </cell>
        </row>
        <row r="29">
          <cell r="B29" t="str">
            <v>(Run model for 1st if it falls on a weekend)</v>
          </cell>
        </row>
        <row r="30">
          <cell r="B30" t="str">
            <v>Interest Accrued During the Month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104373.01156862745</v>
          </cell>
          <cell r="O30">
            <v>6355.4284313725511</v>
          </cell>
          <cell r="P30">
            <v>-44245.39</v>
          </cell>
          <cell r="Q30">
            <v>61876.346043734477</v>
          </cell>
          <cell r="R30">
            <v>50928.273956265533</v>
          </cell>
          <cell r="S30">
            <v>35742.50999999998</v>
          </cell>
          <cell r="T30">
            <v>1174786.2847421223</v>
          </cell>
          <cell r="U30">
            <v>2125461.5752578778</v>
          </cell>
          <cell r="V30">
            <v>3264347.9299999997</v>
          </cell>
          <cell r="W30">
            <v>679052.1400000006</v>
          </cell>
          <cell r="X30">
            <v>-157452.5700000003</v>
          </cell>
          <cell r="Y30">
            <v>-7301225.54</v>
          </cell>
        </row>
        <row r="31">
          <cell r="V31">
            <v>7237444.6699999999</v>
          </cell>
          <cell r="W31">
            <v>7673112.1075065248</v>
          </cell>
          <cell r="X31">
            <v>6985774.1200000001</v>
          </cell>
        </row>
        <row r="32">
          <cell r="B32" t="str">
            <v>MITTEN Interest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104373.01156862745</v>
          </cell>
          <cell r="O32">
            <v>183185.77843137254</v>
          </cell>
          <cell r="P32">
            <v>201760.09000000003</v>
          </cell>
          <cell r="Q32">
            <v>190404.80604373448</v>
          </cell>
          <cell r="R32">
            <v>210548.87395626551</v>
          </cell>
          <cell r="S32">
            <v>208623.2999999999</v>
          </cell>
          <cell r="T32">
            <v>1313363.1299999999</v>
          </cell>
          <cell r="U32">
            <v>5072202.8600000003</v>
          </cell>
          <cell r="V32">
            <v>7237444.7499999991</v>
          </cell>
          <cell r="W32">
            <v>7673112.0800000019</v>
          </cell>
          <cell r="X32">
            <v>6985774.0299999975</v>
          </cell>
          <cell r="Y32">
            <v>8072434.7700000061</v>
          </cell>
        </row>
        <row r="33">
          <cell r="R33">
            <v>210548.89</v>
          </cell>
          <cell r="S33">
            <v>208623.3</v>
          </cell>
          <cell r="T33">
            <v>1313363.1299999999</v>
          </cell>
          <cell r="U33">
            <v>5072202.8600000003</v>
          </cell>
          <cell r="V33">
            <v>7237444.7499999991</v>
          </cell>
          <cell r="W33">
            <v>7673112.0800000001</v>
          </cell>
          <cell r="X33">
            <v>6985774.0300000003</v>
          </cell>
        </row>
        <row r="34">
          <cell r="A34" t="str">
            <v>Commitment Fee:</v>
          </cell>
        </row>
        <row r="35">
          <cell r="C35">
            <v>37164</v>
          </cell>
          <cell r="D35">
            <v>37287</v>
          </cell>
          <cell r="E35">
            <v>37315</v>
          </cell>
          <cell r="F35">
            <v>37346</v>
          </cell>
          <cell r="G35">
            <v>37376</v>
          </cell>
          <cell r="H35">
            <v>37407</v>
          </cell>
          <cell r="I35">
            <v>37437</v>
          </cell>
          <cell r="J35">
            <v>37468</v>
          </cell>
          <cell r="K35">
            <v>37499</v>
          </cell>
          <cell r="L35">
            <v>37529</v>
          </cell>
          <cell r="M35">
            <v>37560</v>
          </cell>
          <cell r="N35">
            <v>37590</v>
          </cell>
          <cell r="O35">
            <v>37621</v>
          </cell>
          <cell r="P35">
            <v>37652</v>
          </cell>
          <cell r="Q35">
            <v>37680</v>
          </cell>
          <cell r="R35">
            <v>37711</v>
          </cell>
          <cell r="S35">
            <v>37741</v>
          </cell>
          <cell r="T35">
            <v>37772</v>
          </cell>
          <cell r="U35">
            <v>37802</v>
          </cell>
          <cell r="V35">
            <v>37833</v>
          </cell>
          <cell r="W35">
            <v>37864</v>
          </cell>
          <cell r="X35">
            <v>37894</v>
          </cell>
          <cell r="Y35">
            <v>37925</v>
          </cell>
        </row>
        <row r="36">
          <cell r="B36" t="str">
            <v>Liquidity Line</v>
          </cell>
          <cell r="S36" t="str">
            <v>MAXED OUT!!</v>
          </cell>
          <cell r="T36">
            <v>3400000000</v>
          </cell>
          <cell r="U36">
            <v>3400000000</v>
          </cell>
          <cell r="V36">
            <v>3400000000</v>
          </cell>
          <cell r="W36">
            <v>3400000000</v>
          </cell>
          <cell r="X36">
            <v>3400000000</v>
          </cell>
        </row>
        <row r="37">
          <cell r="B37" t="str">
            <v>Utilized Available Commitment</v>
          </cell>
          <cell r="D37">
            <v>0</v>
          </cell>
          <cell r="E37">
            <v>24082203.804642856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2375829059.697742</v>
          </cell>
          <cell r="K37">
            <v>2499701697.9954839</v>
          </cell>
          <cell r="L37">
            <v>2873220977.7633338</v>
          </cell>
          <cell r="M37">
            <v>3125228706.0861301</v>
          </cell>
          <cell r="N37">
            <v>3258547335.1326661</v>
          </cell>
          <cell r="O37">
            <v>3557612182.220645</v>
          </cell>
          <cell r="P37">
            <v>3454596365.89258</v>
          </cell>
          <cell r="Q37">
            <v>2850128850.4828568</v>
          </cell>
          <cell r="R37">
            <v>2819347900.5938706</v>
          </cell>
          <cell r="S37">
            <v>4435558553.2843342</v>
          </cell>
          <cell r="T37">
            <v>3998943942.0319357</v>
          </cell>
          <cell r="U37">
            <v>3657991142.3286676</v>
          </cell>
          <cell r="V37">
            <v>4145819076.6558065</v>
          </cell>
          <cell r="W37">
            <v>4437215169.3119345</v>
          </cell>
          <cell r="X37">
            <v>4092323778.6710005</v>
          </cell>
          <cell r="Y37">
            <v>0</v>
          </cell>
        </row>
        <row r="38">
          <cell r="B38" t="str">
            <v>Q. CAP BASED ON CP PROGRAM??? A. no - total CP</v>
          </cell>
          <cell r="S38" t="str">
            <v>manual calc</v>
          </cell>
        </row>
        <row r="39">
          <cell r="D39">
            <v>1.25E-3</v>
          </cell>
          <cell r="E39">
            <v>1.25E-3</v>
          </cell>
          <cell r="F39">
            <v>1.25E-3</v>
          </cell>
          <cell r="G39">
            <v>1.25E-3</v>
          </cell>
          <cell r="H39">
            <v>1.25E-3</v>
          </cell>
          <cell r="I39">
            <v>1.25E-3</v>
          </cell>
          <cell r="J39">
            <v>1.25E-3</v>
          </cell>
          <cell r="K39">
            <v>1.25E-3</v>
          </cell>
          <cell r="L39">
            <v>1.25E-3</v>
          </cell>
          <cell r="M39">
            <v>1.25E-3</v>
          </cell>
          <cell r="N39">
            <v>1.25E-3</v>
          </cell>
          <cell r="O39">
            <v>1.25E-3</v>
          </cell>
          <cell r="P39">
            <v>1.25E-3</v>
          </cell>
          <cell r="Q39">
            <v>1.25E-3</v>
          </cell>
          <cell r="R39">
            <v>1.25E-3</v>
          </cell>
          <cell r="S39">
            <v>1.3917000000000001E-3</v>
          </cell>
          <cell r="T39">
            <v>1.5E-3</v>
          </cell>
          <cell r="U39">
            <v>1.5E-3</v>
          </cell>
          <cell r="V39">
            <v>1.5E-3</v>
          </cell>
          <cell r="W39">
            <v>1.5E-3</v>
          </cell>
          <cell r="X39">
            <v>1.5E-3</v>
          </cell>
          <cell r="Y39">
            <v>1.5E-3</v>
          </cell>
        </row>
        <row r="40">
          <cell r="B40" t="str">
            <v>Commitment Fee</v>
          </cell>
          <cell r="D40">
            <v>0</v>
          </cell>
          <cell r="E40">
            <v>2508.56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247482.19</v>
          </cell>
          <cell r="K40">
            <v>260385.59</v>
          </cell>
          <cell r="L40">
            <v>299293.84999999998</v>
          </cell>
          <cell r="M40">
            <v>336396.15</v>
          </cell>
          <cell r="N40">
            <v>339432.01</v>
          </cell>
          <cell r="O40">
            <v>382937.42</v>
          </cell>
          <cell r="P40">
            <v>371848.91</v>
          </cell>
          <cell r="Q40">
            <v>295092.62</v>
          </cell>
          <cell r="R40">
            <v>303471.48</v>
          </cell>
          <cell r="S40">
            <v>412361.11</v>
          </cell>
          <cell r="T40">
            <v>425000</v>
          </cell>
          <cell r="U40">
            <v>425000</v>
          </cell>
          <cell r="V40">
            <v>425000</v>
          </cell>
          <cell r="W40">
            <v>425000</v>
          </cell>
          <cell r="X40">
            <v>425000</v>
          </cell>
          <cell r="Y40">
            <v>0</v>
          </cell>
        </row>
        <row r="41">
          <cell r="D41">
            <v>0</v>
          </cell>
          <cell r="E41">
            <v>2508.56</v>
          </cell>
          <cell r="F41">
            <v>2508.56</v>
          </cell>
          <cell r="G41">
            <v>0</v>
          </cell>
          <cell r="H41">
            <v>0</v>
          </cell>
          <cell r="I41">
            <v>0</v>
          </cell>
          <cell r="J41">
            <v>247482.19</v>
          </cell>
          <cell r="K41">
            <v>507867.78</v>
          </cell>
          <cell r="L41">
            <v>807161.63</v>
          </cell>
          <cell r="M41">
            <v>336396.15</v>
          </cell>
          <cell r="N41">
            <v>675828.16</v>
          </cell>
          <cell r="O41">
            <v>1058765.58</v>
          </cell>
          <cell r="P41">
            <v>371848.91</v>
          </cell>
          <cell r="Q41">
            <v>666941.53</v>
          </cell>
          <cell r="R41">
            <v>970413.01</v>
          </cell>
          <cell r="S41">
            <v>412361.11</v>
          </cell>
          <cell r="T41">
            <v>837361.11</v>
          </cell>
          <cell r="U41">
            <v>1262361.1099999999</v>
          </cell>
          <cell r="V41">
            <v>425000</v>
          </cell>
          <cell r="W41">
            <v>850000</v>
          </cell>
          <cell r="X41">
            <v>1275000</v>
          </cell>
          <cell r="Y41">
            <v>0</v>
          </cell>
        </row>
        <row r="43">
          <cell r="A43" t="str">
            <v>Income Statement:</v>
          </cell>
          <cell r="C43">
            <v>37164</v>
          </cell>
          <cell r="D43">
            <v>37287</v>
          </cell>
          <cell r="E43">
            <v>37315</v>
          </cell>
          <cell r="F43">
            <v>37346</v>
          </cell>
          <cell r="G43">
            <v>37376</v>
          </cell>
          <cell r="H43">
            <v>37407</v>
          </cell>
          <cell r="I43">
            <v>37437</v>
          </cell>
          <cell r="J43">
            <v>37468</v>
          </cell>
          <cell r="K43">
            <v>37499</v>
          </cell>
          <cell r="L43">
            <v>37529</v>
          </cell>
          <cell r="M43">
            <v>37560</v>
          </cell>
          <cell r="N43">
            <v>37590</v>
          </cell>
          <cell r="O43">
            <v>37621</v>
          </cell>
          <cell r="P43">
            <v>37652</v>
          </cell>
          <cell r="Q43">
            <v>37680</v>
          </cell>
          <cell r="R43">
            <v>37711</v>
          </cell>
          <cell r="S43">
            <v>37741</v>
          </cell>
          <cell r="T43">
            <v>37772</v>
          </cell>
          <cell r="U43">
            <v>37802</v>
          </cell>
          <cell r="V43">
            <v>37833</v>
          </cell>
          <cell r="W43">
            <v>37864</v>
          </cell>
          <cell r="X43">
            <v>37894</v>
          </cell>
          <cell r="Y43">
            <v>37925</v>
          </cell>
        </row>
        <row r="45">
          <cell r="B45" t="str">
            <v>Interest Income</v>
          </cell>
          <cell r="D45">
            <v>0</v>
          </cell>
          <cell r="E45">
            <v>49542.68</v>
          </cell>
          <cell r="F45">
            <v>54385.95</v>
          </cell>
          <cell r="G45">
            <v>0</v>
          </cell>
          <cell r="H45">
            <v>0</v>
          </cell>
          <cell r="I45">
            <v>0</v>
          </cell>
          <cell r="J45">
            <v>5382599.7899999991</v>
          </cell>
          <cell r="K45">
            <v>5618147.8499999996</v>
          </cell>
          <cell r="L45">
            <v>6250672.6600000001</v>
          </cell>
          <cell r="M45">
            <v>7000940.129999999</v>
          </cell>
          <cell r="N45">
            <v>6993348.2800000003</v>
          </cell>
          <cell r="O45">
            <v>7126460.9900000002</v>
          </cell>
          <cell r="P45">
            <v>6416731.5199999996</v>
          </cell>
          <cell r="Q45">
            <v>4980250.41</v>
          </cell>
          <cell r="R45">
            <v>5505551.7999999998</v>
          </cell>
          <cell r="S45">
            <v>8073657.0600000005</v>
          </cell>
          <cell r="T45">
            <v>9346431.1699999999</v>
          </cell>
          <cell r="U45">
            <v>14720662.309999999</v>
          </cell>
          <cell r="V45">
            <v>18758767.620000001</v>
          </cell>
          <cell r="W45">
            <v>20093611.879999999</v>
          </cell>
          <cell r="X45">
            <v>18472652.359999999</v>
          </cell>
          <cell r="Y45">
            <v>16330699.15</v>
          </cell>
        </row>
        <row r="46">
          <cell r="B46" t="str">
            <v>Investment Income</v>
          </cell>
          <cell r="D46">
            <v>0</v>
          </cell>
          <cell r="E46">
            <v>1670.6699999999998</v>
          </cell>
          <cell r="F46">
            <v>773.48</v>
          </cell>
          <cell r="G46">
            <v>290.56</v>
          </cell>
          <cell r="H46">
            <v>290.56</v>
          </cell>
          <cell r="I46">
            <v>290.56</v>
          </cell>
          <cell r="J46">
            <v>20922.680000000004</v>
          </cell>
          <cell r="K46">
            <v>16090.330000000024</v>
          </cell>
          <cell r="L46">
            <v>16661.169999999991</v>
          </cell>
          <cell r="M46">
            <v>16564.380000000005</v>
          </cell>
          <cell r="N46">
            <v>12043.250000000062</v>
          </cell>
          <cell r="O46">
            <v>12063.209999999974</v>
          </cell>
          <cell r="P46">
            <v>12685.020000000026</v>
          </cell>
          <cell r="Q46">
            <v>16272.499999999985</v>
          </cell>
          <cell r="R46">
            <v>11631.779999999999</v>
          </cell>
          <cell r="S46">
            <v>11204.9399999999</v>
          </cell>
          <cell r="T46">
            <v>11143.769999999953</v>
          </cell>
          <cell r="U46">
            <v>11218.659999999967</v>
          </cell>
          <cell r="V46">
            <v>9408.7200000000157</v>
          </cell>
          <cell r="W46">
            <v>9064.9699999999939</v>
          </cell>
          <cell r="X46">
            <v>9909.1799999999712</v>
          </cell>
          <cell r="Y46">
            <v>8593.7999999999956</v>
          </cell>
        </row>
        <row r="48">
          <cell r="B48" t="str">
            <v>CP Interest Expense</v>
          </cell>
          <cell r="D48">
            <v>0</v>
          </cell>
          <cell r="E48">
            <v>34262.216591386554</v>
          </cell>
          <cell r="F48">
            <v>-33345.226591386556</v>
          </cell>
          <cell r="G48">
            <v>0</v>
          </cell>
          <cell r="H48">
            <v>0</v>
          </cell>
          <cell r="I48">
            <v>0</v>
          </cell>
          <cell r="J48">
            <v>3708637.919999999</v>
          </cell>
          <cell r="K48">
            <v>3841426.3056648904</v>
          </cell>
          <cell r="L48">
            <v>4249657.9943351075</v>
          </cell>
          <cell r="M48">
            <v>4753207.9399999995</v>
          </cell>
          <cell r="N48">
            <v>4506655.1593637373</v>
          </cell>
          <cell r="O48">
            <v>4495906.370636262</v>
          </cell>
          <cell r="P48">
            <v>3940034.9899999988</v>
          </cell>
          <cell r="Q48">
            <v>2916623.5956374649</v>
          </cell>
          <cell r="R48">
            <v>3106063.92</v>
          </cell>
          <cell r="S48">
            <v>4691752.45</v>
          </cell>
          <cell r="T48">
            <v>4341974.790000001</v>
          </cell>
          <cell r="U48">
            <v>3727573.9361142106</v>
          </cell>
          <cell r="V48">
            <v>3859653.1500000004</v>
          </cell>
          <cell r="W48">
            <v>4051210.2</v>
          </cell>
          <cell r="X48">
            <v>3616965.95</v>
          </cell>
          <cell r="Y48">
            <v>4308760.4699999886</v>
          </cell>
        </row>
        <row r="49">
          <cell r="B49" t="str">
            <v>MITTEN Interest Expense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104373.01156862745</v>
          </cell>
          <cell r="O49">
            <v>183185.77843137254</v>
          </cell>
          <cell r="P49">
            <v>201760.09000000003</v>
          </cell>
          <cell r="Q49">
            <v>190404.80604373448</v>
          </cell>
          <cell r="R49">
            <v>210548.87395626551</v>
          </cell>
          <cell r="S49">
            <v>208623.2999999999</v>
          </cell>
          <cell r="T49">
            <v>1313363.1299999999</v>
          </cell>
          <cell r="U49">
            <v>5072202.8600000003</v>
          </cell>
          <cell r="V49">
            <v>7237444.7499999991</v>
          </cell>
          <cell r="W49">
            <v>7673112.0800000019</v>
          </cell>
          <cell r="X49">
            <v>6985774.0299999975</v>
          </cell>
          <cell r="Y49">
            <v>8072434.7700000061</v>
          </cell>
        </row>
        <row r="50">
          <cell r="B50" t="str">
            <v>Basic Admin Fee</v>
          </cell>
          <cell r="D50">
            <v>0</v>
          </cell>
          <cell r="E50">
            <v>935.65027777777777</v>
          </cell>
          <cell r="F50">
            <v>32.8536626344086</v>
          </cell>
          <cell r="G50">
            <v>0</v>
          </cell>
          <cell r="H50">
            <v>0</v>
          </cell>
          <cell r="I50">
            <v>0</v>
          </cell>
          <cell r="J50">
            <v>101991.46921837499</v>
          </cell>
          <cell r="K50">
            <v>107216.56200662503</v>
          </cell>
          <cell r="L50">
            <v>119287.64599183336</v>
          </cell>
          <cell r="M50">
            <v>134053.42536052782</v>
          </cell>
          <cell r="N50">
            <v>138963.70153281945</v>
          </cell>
          <cell r="O50">
            <v>159161.60762825</v>
          </cell>
          <cell r="P50">
            <v>147172.74159869444</v>
          </cell>
          <cell r="Q50">
            <v>116360.99097443058</v>
          </cell>
          <cell r="R50">
            <v>128784.83734173614</v>
          </cell>
          <cell r="S50">
            <v>192229.92986202776</v>
          </cell>
          <cell r="T50">
            <v>220434.69727916672</v>
          </cell>
          <cell r="U50">
            <v>347185.43203859305</v>
          </cell>
          <cell r="V50">
            <v>488509.5735480006</v>
          </cell>
          <cell r="W50">
            <v>528779.26029912557</v>
          </cell>
          <cell r="X50">
            <v>481214.04728335491</v>
          </cell>
          <cell r="Y50">
            <v>370403.96253583173</v>
          </cell>
        </row>
        <row r="51">
          <cell r="B51" t="str">
            <v>Commitment Fee</v>
          </cell>
          <cell r="D51">
            <v>0</v>
          </cell>
          <cell r="E51">
            <v>2508.56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247482.19</v>
          </cell>
          <cell r="K51">
            <v>260385.59</v>
          </cell>
          <cell r="L51">
            <v>299293.84999999998</v>
          </cell>
          <cell r="M51">
            <v>336396.15</v>
          </cell>
          <cell r="N51">
            <v>339432.01</v>
          </cell>
          <cell r="O51">
            <v>382937.42</v>
          </cell>
          <cell r="P51">
            <v>371848.91</v>
          </cell>
          <cell r="Q51">
            <v>295092.62</v>
          </cell>
          <cell r="R51">
            <v>303471.48</v>
          </cell>
          <cell r="S51">
            <v>412361.11</v>
          </cell>
          <cell r="T51">
            <v>425000</v>
          </cell>
          <cell r="U51">
            <v>425000</v>
          </cell>
          <cell r="V51">
            <v>425000</v>
          </cell>
          <cell r="W51">
            <v>425000</v>
          </cell>
          <cell r="X51">
            <v>425000</v>
          </cell>
          <cell r="Y51">
            <v>0</v>
          </cell>
        </row>
        <row r="52">
          <cell r="B52" t="str">
            <v xml:space="preserve">  Total Expense</v>
          </cell>
          <cell r="D52">
            <v>0</v>
          </cell>
          <cell r="E52">
            <v>37706.42686916433</v>
          </cell>
          <cell r="F52">
            <v>-33312.372928752149</v>
          </cell>
          <cell r="G52">
            <v>0</v>
          </cell>
          <cell r="H52">
            <v>0</v>
          </cell>
          <cell r="I52">
            <v>0</v>
          </cell>
          <cell r="J52">
            <v>4058111.5792183741</v>
          </cell>
          <cell r="K52">
            <v>4209028.4576715156</v>
          </cell>
          <cell r="L52">
            <v>4668239.4903269401</v>
          </cell>
          <cell r="M52">
            <v>5223657.5153605277</v>
          </cell>
          <cell r="N52">
            <v>5089423.8824651837</v>
          </cell>
          <cell r="O52">
            <v>5221191.1766958842</v>
          </cell>
          <cell r="P52">
            <v>4660816.7315986929</v>
          </cell>
          <cell r="Q52">
            <v>3518482.0126556298</v>
          </cell>
          <cell r="R52">
            <v>3748869.1112980014</v>
          </cell>
          <cell r="S52">
            <v>5504966.7898620283</v>
          </cell>
          <cell r="T52">
            <v>6300772.6172791673</v>
          </cell>
          <cell r="U52">
            <v>9571962.2281528022</v>
          </cell>
          <cell r="V52">
            <v>12010607.473547999</v>
          </cell>
          <cell r="W52">
            <v>12678101.540299127</v>
          </cell>
          <cell r="X52">
            <v>11508954.027283352</v>
          </cell>
          <cell r="Y52">
            <v>12751599.202535827</v>
          </cell>
        </row>
        <row r="54">
          <cell r="B54" t="str">
            <v>Net Income</v>
          </cell>
          <cell r="D54">
            <v>0</v>
          </cell>
          <cell r="E54">
            <v>11836.25313083567</v>
          </cell>
          <cell r="F54">
            <v>87698.322928752139</v>
          </cell>
          <cell r="G54">
            <v>0</v>
          </cell>
          <cell r="H54">
            <v>0</v>
          </cell>
          <cell r="I54">
            <v>0</v>
          </cell>
          <cell r="J54">
            <v>1345410.8907816247</v>
          </cell>
          <cell r="K54">
            <v>1425209.7223284841</v>
          </cell>
          <cell r="L54">
            <v>1599094.33967306</v>
          </cell>
          <cell r="M54">
            <v>1793846.9946394712</v>
          </cell>
          <cell r="N54">
            <v>1915967.6475348165</v>
          </cell>
          <cell r="O54">
            <v>1917333.023304116</v>
          </cell>
          <cell r="P54">
            <v>1768599.8084013071</v>
          </cell>
          <cell r="Q54">
            <v>1478040.8973443704</v>
          </cell>
          <cell r="R54">
            <v>1768314.4687019987</v>
          </cell>
          <cell r="S54">
            <v>2579895.2101379717</v>
          </cell>
          <cell r="T54">
            <v>3056802.3227208322</v>
          </cell>
          <cell r="U54">
            <v>5159918.7418471966</v>
          </cell>
          <cell r="V54">
            <v>6757568.866452001</v>
          </cell>
          <cell r="W54">
            <v>7424575.3097008709</v>
          </cell>
          <cell r="X54">
            <v>6973607.5127166472</v>
          </cell>
          <cell r="Y54">
            <v>3587693.7474641744</v>
          </cell>
        </row>
        <row r="55">
          <cell r="G55">
            <v>988657.27608738525</v>
          </cell>
          <cell r="H55">
            <v>1083073.1700000006</v>
          </cell>
          <cell r="I55">
            <v>1106327.4300000002</v>
          </cell>
          <cell r="J55">
            <v>1447402.3599999996</v>
          </cell>
          <cell r="K55">
            <v>1532426.2843351092</v>
          </cell>
          <cell r="L55">
            <v>1718381.9856648934</v>
          </cell>
          <cell r="M55">
            <v>1927900.419999999</v>
          </cell>
          <cell r="N55">
            <v>2054931.3490676361</v>
          </cell>
          <cell r="O55">
            <v>2076494.630932366</v>
          </cell>
          <cell r="P55">
            <v>1915772.5500000014</v>
          </cell>
          <cell r="Q55">
            <v>1594401.8883188008</v>
          </cell>
          <cell r="R55">
            <v>1897099.3060437348</v>
          </cell>
          <cell r="S55">
            <v>2772125.1399999997</v>
          </cell>
          <cell r="T55">
            <v>3277237.0199999991</v>
          </cell>
          <cell r="U55">
            <v>5507104.1738857897</v>
          </cell>
          <cell r="V55">
            <v>7246078.4400000013</v>
          </cell>
          <cell r="W55">
            <v>7953354.5699999966</v>
          </cell>
          <cell r="X55">
            <v>7454821.5600000024</v>
          </cell>
          <cell r="Y55">
            <v>3958097.710000006</v>
          </cell>
        </row>
        <row r="56">
          <cell r="B56" t="str">
            <v>Additional Admin Fees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1345353.1199999989</v>
          </cell>
          <cell r="K56">
            <v>1425183.7833333334</v>
          </cell>
          <cell r="L56">
            <v>1599056.3366666664</v>
          </cell>
          <cell r="M56">
            <v>1793846.0800000015</v>
          </cell>
          <cell r="N56">
            <v>1915162.1399999994</v>
          </cell>
          <cell r="O56">
            <v>1944533.9475530414</v>
          </cell>
          <cell r="P56">
            <v>1769384.0766666641</v>
          </cell>
          <cell r="Q56">
            <v>1484200.6233333321</v>
          </cell>
          <cell r="R56">
            <v>1770673.5400000003</v>
          </cell>
          <cell r="S56">
            <v>2574722.5137859425</v>
          </cell>
          <cell r="T56">
            <v>3047966.2499999986</v>
          </cell>
          <cell r="U56">
            <v>5182751.629999999</v>
          </cell>
          <cell r="V56">
            <v>6750662.7100000018</v>
          </cell>
          <cell r="W56">
            <v>7437205.5536263688</v>
          </cell>
          <cell r="X56">
            <v>7027043.7899999991</v>
          </cell>
          <cell r="Y56">
            <v>8593.7999999999956</v>
          </cell>
        </row>
        <row r="57">
          <cell r="B57" t="str">
            <v>SHOULD BE CLOSE TO ZERO!</v>
          </cell>
          <cell r="E57">
            <v>-2.2083333315094933E-3</v>
          </cell>
          <cell r="F57">
            <v>0.41242876858450472</v>
          </cell>
          <cell r="G57">
            <v>23.144088996574283</v>
          </cell>
          <cell r="H57">
            <v>3.9390722346724942</v>
          </cell>
          <cell r="I57">
            <v>327.27966934815049</v>
          </cell>
          <cell r="J57">
            <v>57.770781625760719</v>
          </cell>
          <cell r="K57">
            <v>25.938995150616392</v>
          </cell>
          <cell r="L57">
            <v>38.003006393555552</v>
          </cell>
          <cell r="M57">
            <v>0.91463946970179677</v>
          </cell>
          <cell r="N57">
            <v>805.50753481709398</v>
          </cell>
          <cell r="O57">
            <v>-27200.92424892541</v>
          </cell>
          <cell r="P57">
            <v>-784.2682653570082</v>
          </cell>
          <cell r="Q57">
            <v>-6159.7259889617562</v>
          </cell>
          <cell r="R57">
            <v>-2359.0712980015669</v>
          </cell>
          <cell r="S57">
            <v>5172.6963520292193</v>
          </cell>
          <cell r="T57">
            <v>8836.0727208335884</v>
          </cell>
          <cell r="U57">
            <v>-22832.888152802363</v>
          </cell>
          <cell r="V57">
            <v>6906.1564519992098</v>
          </cell>
          <cell r="W57">
            <v>-12630.243925497867</v>
          </cell>
          <cell r="X57">
            <v>-53436.277283351868</v>
          </cell>
          <cell r="Y57">
            <v>3579099.9474641746</v>
          </cell>
        </row>
        <row r="58">
          <cell r="A58" t="str">
            <v>Assets:</v>
          </cell>
          <cell r="C58">
            <v>37164</v>
          </cell>
          <cell r="D58">
            <v>37287</v>
          </cell>
          <cell r="E58">
            <v>37315</v>
          </cell>
          <cell r="F58">
            <v>37346</v>
          </cell>
          <cell r="G58">
            <v>37376</v>
          </cell>
          <cell r="H58">
            <v>37407</v>
          </cell>
          <cell r="I58">
            <v>37437</v>
          </cell>
          <cell r="J58">
            <v>37468</v>
          </cell>
          <cell r="K58">
            <v>37499</v>
          </cell>
          <cell r="L58">
            <v>37529</v>
          </cell>
          <cell r="M58">
            <v>37560</v>
          </cell>
          <cell r="N58">
            <v>37590</v>
          </cell>
          <cell r="O58">
            <v>37621</v>
          </cell>
          <cell r="P58">
            <v>37652</v>
          </cell>
          <cell r="Q58">
            <v>37680</v>
          </cell>
          <cell r="R58">
            <v>37711</v>
          </cell>
          <cell r="S58">
            <v>37741</v>
          </cell>
          <cell r="T58">
            <v>37772</v>
          </cell>
          <cell r="U58">
            <v>37802</v>
          </cell>
          <cell r="V58">
            <v>37833</v>
          </cell>
          <cell r="W58">
            <v>37864</v>
          </cell>
          <cell r="X58">
            <v>37894</v>
          </cell>
          <cell r="Y58">
            <v>37925</v>
          </cell>
        </row>
        <row r="59">
          <cell r="B59" t="str">
            <v>Cash in CP Subaccount</v>
          </cell>
          <cell r="D59">
            <v>0</v>
          </cell>
          <cell r="E59">
            <v>0.74000001326203346</v>
          </cell>
          <cell r="F59">
            <v>0.28000001236796379</v>
          </cell>
          <cell r="G59">
            <v>0.28000001236796379</v>
          </cell>
          <cell r="H59">
            <v>0.28000001236796379</v>
          </cell>
          <cell r="I59">
            <v>0.28000001236796379</v>
          </cell>
          <cell r="J59">
            <v>0.1100003719329834</v>
          </cell>
          <cell r="K59">
            <v>0.71000032126903534</v>
          </cell>
          <cell r="L59">
            <v>0.61000031232833862</v>
          </cell>
          <cell r="M59">
            <v>0.76000049337744713</v>
          </cell>
          <cell r="N59">
            <v>0.65999987721443176</v>
          </cell>
          <cell r="O59">
            <v>8835970.7800000533</v>
          </cell>
          <cell r="P59">
            <v>3026081.9900000691</v>
          </cell>
          <cell r="Q59">
            <v>0.55999999493360519</v>
          </cell>
          <cell r="R59">
            <v>0.84000015258789063</v>
          </cell>
          <cell r="S59">
            <v>69851.960000351071</v>
          </cell>
          <cell r="T59">
            <v>0.99468761682510376</v>
          </cell>
          <cell r="U59">
            <v>0.20124517753720284</v>
          </cell>
          <cell r="V59">
            <v>89279293.331244573</v>
          </cell>
          <cell r="W59">
            <v>134618.68124473095</v>
          </cell>
          <cell r="X59">
            <v>1990505.1100000143</v>
          </cell>
          <cell r="Y59">
            <v>0.4100000411272049</v>
          </cell>
        </row>
        <row r="60">
          <cell r="B60" t="str">
            <v>Cash in Excess CP Interest Subaccount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Cash in RFC MITTEN Subaccount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169.65000000596046</v>
          </cell>
          <cell r="O61">
            <v>1164.1700000059604</v>
          </cell>
          <cell r="P61">
            <v>2035.7100000083447</v>
          </cell>
          <cell r="Q61">
            <v>2938.2600000083448</v>
          </cell>
          <cell r="R61">
            <v>3037.0000000083819</v>
          </cell>
          <cell r="S61">
            <v>3293.5700000083816</v>
          </cell>
          <cell r="T61">
            <v>3293.5699999332428</v>
          </cell>
          <cell r="U61">
            <v>3293.5699999332428</v>
          </cell>
          <cell r="V61">
            <v>3293.5699999332428</v>
          </cell>
          <cell r="W61">
            <v>3293.5699999332428</v>
          </cell>
          <cell r="X61">
            <v>3293.5699999332428</v>
          </cell>
          <cell r="Y61">
            <v>3293.5699999332428</v>
          </cell>
        </row>
        <row r="62">
          <cell r="B62" t="str">
            <v>Cash in RFC MITTEN Interest Subaccount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 t="str">
            <v>Cash in GMACM MITTEN Subaccount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Cash in GMACM MITTEN Interest Subaccount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 t="str">
            <v>Cash in GMACCM MITTEN Subaccount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Cash in GMACCM MITTEN Interest Subaccount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 t="str">
            <v>Cash in Expense Subaccount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3.8903201930224895E-3</v>
          </cell>
          <cell r="K67">
            <v>3.8903201930224895E-3</v>
          </cell>
          <cell r="L67">
            <v>3.8903201930224895E-3</v>
          </cell>
          <cell r="M67">
            <v>3.8903201930224895E-3</v>
          </cell>
          <cell r="N67">
            <v>1.3890320900827646E-2</v>
          </cell>
          <cell r="O67">
            <v>2.3890321608632803E-2</v>
          </cell>
          <cell r="P67">
            <v>3.3890321850776672E-2</v>
          </cell>
          <cell r="Q67">
            <v>3.3890321850776672E-2</v>
          </cell>
          <cell r="R67">
            <v>3.3890321850776672E-2</v>
          </cell>
          <cell r="S67">
            <v>4.3890321860089898E-2</v>
          </cell>
          <cell r="T67">
            <v>3.3890321850776672E-2</v>
          </cell>
          <cell r="U67">
            <v>3.389032231643796E-2</v>
          </cell>
          <cell r="V67">
            <v>3.3890323713421822E-2</v>
          </cell>
          <cell r="W67">
            <v>2.3890324868261814E-2</v>
          </cell>
          <cell r="X67">
            <v>2.3890324868261814E-2</v>
          </cell>
          <cell r="Y67">
            <v>2.3890324868261814E-2</v>
          </cell>
        </row>
        <row r="68">
          <cell r="B68" t="str">
            <v>Cash in Rate Adjustment Fund</v>
          </cell>
          <cell r="D68">
            <v>0</v>
          </cell>
          <cell r="E68">
            <v>5500798.9899999993</v>
          </cell>
          <cell r="F68">
            <v>5501078.5699999994</v>
          </cell>
          <cell r="G68">
            <v>5501078.5699999994</v>
          </cell>
          <cell r="H68">
            <v>5501078.5699999994</v>
          </cell>
          <cell r="I68">
            <v>5501078.5699999994</v>
          </cell>
          <cell r="J68">
            <v>5540655.3100000005</v>
          </cell>
          <cell r="K68">
            <v>5548352.5999999987</v>
          </cell>
          <cell r="L68">
            <v>5556325.0799999973</v>
          </cell>
          <cell r="M68">
            <v>5564252.8499999978</v>
          </cell>
          <cell r="N68">
            <v>5570018.219999996</v>
          </cell>
          <cell r="O68">
            <v>5575794.049999997</v>
          </cell>
          <cell r="P68">
            <v>5581228.7499999963</v>
          </cell>
          <cell r="Q68">
            <v>5586176.7999999952</v>
          </cell>
          <cell r="R68">
            <v>5591748.8399999943</v>
          </cell>
          <cell r="S68">
            <v>5597108.9199999943</v>
          </cell>
          <cell r="T68">
            <v>5602438.3199999975</v>
          </cell>
          <cell r="U68">
            <v>5607803.8599999994</v>
          </cell>
          <cell r="V68">
            <v>5612201.8800000008</v>
          </cell>
          <cell r="W68">
            <v>5616289.8200000022</v>
          </cell>
          <cell r="X68">
            <v>5620758.5500000017</v>
          </cell>
          <cell r="Y68">
            <v>5624634.0899999999</v>
          </cell>
        </row>
        <row r="69">
          <cell r="B69" t="str">
            <v>Cash in RFC MITTEN Reserve Account</v>
          </cell>
          <cell r="D69">
            <v>0</v>
          </cell>
          <cell r="E69">
            <v>2000290.56</v>
          </cell>
          <cell r="F69">
            <v>2000392.23</v>
          </cell>
          <cell r="G69">
            <v>2000392.23</v>
          </cell>
          <cell r="H69">
            <v>2000392.23</v>
          </cell>
          <cell r="I69">
            <v>2000392.23</v>
          </cell>
          <cell r="J69">
            <v>2014783.9200000011</v>
          </cell>
          <cell r="K69">
            <v>2017582.9700000007</v>
          </cell>
          <cell r="L69">
            <v>2020481.8700000008</v>
          </cell>
          <cell r="M69">
            <v>2023364.7700000007</v>
          </cell>
          <cell r="N69">
            <v>2025461.2200000007</v>
          </cell>
          <cell r="O69">
            <v>2027561.6300000004</v>
          </cell>
          <cell r="P69">
            <v>2029537.8800000004</v>
          </cell>
          <cell r="Q69">
            <v>2031337.2399999998</v>
          </cell>
          <cell r="R69">
            <v>2033363.46</v>
          </cell>
          <cell r="S69">
            <v>2035312.5300000003</v>
          </cell>
          <cell r="T69">
            <v>2037250.6300000004</v>
          </cell>
          <cell r="U69">
            <v>2039201.7600000007</v>
          </cell>
          <cell r="V69">
            <v>2040801.0700000008</v>
          </cell>
          <cell r="W69">
            <v>2042287.7200000009</v>
          </cell>
          <cell r="X69">
            <v>2043912.6800000006</v>
          </cell>
          <cell r="Y69">
            <v>2045322.040000001</v>
          </cell>
        </row>
        <row r="70">
          <cell r="B70" t="str">
            <v>Cash in GMACM MITTEN Reserve Account</v>
          </cell>
          <cell r="D70">
            <v>0</v>
          </cell>
          <cell r="E70">
            <v>2000290.56</v>
          </cell>
          <cell r="F70">
            <v>2000392.23</v>
          </cell>
          <cell r="G70">
            <v>2000392.23</v>
          </cell>
          <cell r="H70">
            <v>2000392.23</v>
          </cell>
          <cell r="I70">
            <v>2000392.23</v>
          </cell>
          <cell r="J70">
            <v>2014782.7400000009</v>
          </cell>
          <cell r="K70">
            <v>2017581.4800000007</v>
          </cell>
          <cell r="L70">
            <v>2020480.1500000008</v>
          </cell>
          <cell r="M70">
            <v>2023362.7300000007</v>
          </cell>
          <cell r="N70">
            <v>2025459.0500000007</v>
          </cell>
          <cell r="O70">
            <v>2027559.2700000005</v>
          </cell>
          <cell r="P70">
            <v>2029535.4600000004</v>
          </cell>
          <cell r="Q70">
            <v>2031334.6300000001</v>
          </cell>
          <cell r="R70">
            <v>2033360.7800000003</v>
          </cell>
          <cell r="S70">
            <v>2035309.7200000007</v>
          </cell>
          <cell r="T70">
            <v>2037247.8900000006</v>
          </cell>
          <cell r="U70">
            <v>2039198.9600000009</v>
          </cell>
          <cell r="V70">
            <v>2751011.1200000006</v>
          </cell>
          <cell r="W70">
            <v>2753015.080000001</v>
          </cell>
          <cell r="X70">
            <v>2755205.6800000016</v>
          </cell>
          <cell r="Y70">
            <v>2757105.4300000016</v>
          </cell>
        </row>
        <row r="71">
          <cell r="B71" t="str">
            <v>Cash in GMACCM MITTEN Reserve Account</v>
          </cell>
          <cell r="D71">
            <v>0</v>
          </cell>
          <cell r="E71">
            <v>2000290.56</v>
          </cell>
          <cell r="F71">
            <v>2000392.23</v>
          </cell>
          <cell r="G71">
            <v>2000392.23</v>
          </cell>
          <cell r="H71">
            <v>2000392.23</v>
          </cell>
          <cell r="I71">
            <v>2000392.23</v>
          </cell>
          <cell r="J71">
            <v>2014781.6400000001</v>
          </cell>
          <cell r="K71">
            <v>2017576.89</v>
          </cell>
          <cell r="L71">
            <v>2020468.0099999998</v>
          </cell>
          <cell r="M71">
            <v>2023339.14</v>
          </cell>
          <cell r="N71">
            <v>2025424.2500000002</v>
          </cell>
          <cell r="O71">
            <v>2027510.9999999998</v>
          </cell>
          <cell r="P71">
            <v>2029472.52</v>
          </cell>
          <cell r="Q71">
            <v>2031256.7799999998</v>
          </cell>
          <cell r="R71">
            <v>2033264.1499999997</v>
          </cell>
          <cell r="S71">
            <v>2035211.0000000002</v>
          </cell>
          <cell r="T71">
            <v>2037149.1</v>
          </cell>
          <cell r="U71">
            <v>2039100.0200000007</v>
          </cell>
          <cell r="V71">
            <v>2040699.2500000007</v>
          </cell>
          <cell r="W71">
            <v>2042185.6700000009</v>
          </cell>
          <cell r="X71">
            <v>2043810.5600000008</v>
          </cell>
          <cell r="Y71">
            <v>2045219.7100000009</v>
          </cell>
        </row>
        <row r="72">
          <cell r="B72" t="str">
            <v xml:space="preserve">    Total Cash</v>
          </cell>
          <cell r="D72">
            <v>0</v>
          </cell>
          <cell r="E72">
            <v>11501671.410000013</v>
          </cell>
          <cell r="F72">
            <v>11502255.540000012</v>
          </cell>
          <cell r="G72">
            <v>11502255.540000012</v>
          </cell>
          <cell r="H72">
            <v>11502255.540000012</v>
          </cell>
          <cell r="I72">
            <v>11502255.540000012</v>
          </cell>
          <cell r="J72">
            <v>11585003.723890696</v>
          </cell>
          <cell r="K72">
            <v>11601094.653890641</v>
          </cell>
          <cell r="L72">
            <v>11617755.723890631</v>
          </cell>
          <cell r="M72">
            <v>11634320.253890814</v>
          </cell>
          <cell r="N72">
            <v>11646533.063890202</v>
          </cell>
          <cell r="O72">
            <v>20495560.923890378</v>
          </cell>
          <cell r="P72">
            <v>14697892.343890397</v>
          </cell>
          <cell r="Q72">
            <v>11683044.30389032</v>
          </cell>
          <cell r="R72">
            <v>11694775.103890477</v>
          </cell>
          <cell r="S72">
            <v>11776087.743890677</v>
          </cell>
          <cell r="T72">
            <v>11717380.53857787</v>
          </cell>
          <cell r="U72">
            <v>11728598.405135436</v>
          </cell>
          <cell r="V72">
            <v>101727300.25513484</v>
          </cell>
          <cell r="W72">
            <v>12591690.565134995</v>
          </cell>
          <cell r="X72">
            <v>14457486.173890278</v>
          </cell>
          <cell r="Y72">
            <v>12475575.273890302</v>
          </cell>
        </row>
        <row r="74">
          <cell r="B74" t="str">
            <v>Principal RFC RN-1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675000000</v>
          </cell>
          <cell r="K74">
            <v>685000000</v>
          </cell>
          <cell r="L74">
            <v>975000000</v>
          </cell>
          <cell r="M74">
            <v>975000000</v>
          </cell>
          <cell r="N74">
            <v>1115000000</v>
          </cell>
          <cell r="O74">
            <v>1140000000</v>
          </cell>
          <cell r="P74">
            <v>860000000</v>
          </cell>
          <cell r="Q74">
            <v>840000000</v>
          </cell>
          <cell r="R74">
            <v>1050000000</v>
          </cell>
          <cell r="S74">
            <v>1095000000</v>
          </cell>
          <cell r="T74">
            <v>1060000000</v>
          </cell>
          <cell r="U74">
            <v>1650000000</v>
          </cell>
          <cell r="V74">
            <v>2022000000</v>
          </cell>
          <cell r="W74">
            <v>1387000000</v>
          </cell>
          <cell r="X74">
            <v>1517000000</v>
          </cell>
          <cell r="Y74">
            <v>0</v>
          </cell>
        </row>
        <row r="75">
          <cell r="B75" t="str">
            <v>Accrued Interest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1520579.69</v>
          </cell>
          <cell r="K75">
            <v>1581825</v>
          </cell>
          <cell r="L75">
            <v>1748850</v>
          </cell>
          <cell r="M75">
            <v>2229354.69</v>
          </cell>
          <cell r="N75">
            <v>2280002.08</v>
          </cell>
          <cell r="O75">
            <v>2157284.38</v>
          </cell>
          <cell r="P75">
            <v>1786994.44</v>
          </cell>
          <cell r="Q75">
            <v>1413588.89</v>
          </cell>
          <cell r="R75">
            <v>1751859.38</v>
          </cell>
          <cell r="S75">
            <v>1959125</v>
          </cell>
          <cell r="T75">
            <v>2048155.56</v>
          </cell>
          <cell r="U75">
            <v>2242194.44</v>
          </cell>
          <cell r="V75">
            <v>3113280</v>
          </cell>
          <cell r="W75">
            <v>3063063.89</v>
          </cell>
          <cell r="X75">
            <v>2229413.19</v>
          </cell>
          <cell r="Y75">
            <v>1904480</v>
          </cell>
        </row>
        <row r="76">
          <cell r="B76" t="str">
            <v>Principal GMACM RN-1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 t="str">
            <v>Accrued Interest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B78" t="str">
            <v>Principal GMACCM RN-1</v>
          </cell>
          <cell r="D78">
            <v>0</v>
          </cell>
          <cell r="E78">
            <v>31746300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149274900</v>
          </cell>
          <cell r="K78">
            <v>291024900</v>
          </cell>
          <cell r="L78">
            <v>84360000</v>
          </cell>
          <cell r="M78">
            <v>119101500</v>
          </cell>
          <cell r="N78">
            <v>137199000</v>
          </cell>
          <cell r="O78">
            <v>82778589.930000007</v>
          </cell>
          <cell r="P78">
            <v>52781839.930000007</v>
          </cell>
          <cell r="Q78">
            <v>51096600</v>
          </cell>
          <cell r="R78">
            <v>119543250</v>
          </cell>
          <cell r="S78">
            <v>83774250</v>
          </cell>
          <cell r="T78">
            <v>57164750</v>
          </cell>
          <cell r="U78">
            <v>82800500</v>
          </cell>
          <cell r="V78">
            <v>12533750</v>
          </cell>
          <cell r="W78">
            <v>-9.3132257461547852E-10</v>
          </cell>
          <cell r="X78">
            <v>-9.3132257461547852E-10</v>
          </cell>
          <cell r="Y78">
            <v>0</v>
          </cell>
        </row>
        <row r="79">
          <cell r="B79" t="str">
            <v>Accrued Interest</v>
          </cell>
          <cell r="D79">
            <v>0</v>
          </cell>
          <cell r="E79">
            <v>5064.68</v>
          </cell>
          <cell r="F79">
            <v>9529.9500000000007</v>
          </cell>
          <cell r="G79">
            <v>0</v>
          </cell>
          <cell r="H79">
            <v>0</v>
          </cell>
          <cell r="I79">
            <v>0</v>
          </cell>
          <cell r="J79">
            <v>240377.52</v>
          </cell>
          <cell r="K79">
            <v>418432.74</v>
          </cell>
          <cell r="L79">
            <v>378655.26</v>
          </cell>
          <cell r="M79">
            <v>259465.44</v>
          </cell>
          <cell r="N79">
            <v>385448.09</v>
          </cell>
          <cell r="O79">
            <v>281288.99</v>
          </cell>
          <cell r="P79">
            <v>103397.07</v>
          </cell>
          <cell r="Q79">
            <v>94460.22</v>
          </cell>
          <cell r="R79">
            <v>113679.19</v>
          </cell>
          <cell r="S79">
            <v>208477.2</v>
          </cell>
          <cell r="T79">
            <v>137873.46</v>
          </cell>
          <cell r="U79">
            <v>161979.17000000001</v>
          </cell>
          <cell r="V79">
            <v>52227.25</v>
          </cell>
          <cell r="W79">
            <v>16410.8</v>
          </cell>
          <cell r="X79">
            <v>0</v>
          </cell>
          <cell r="Y79">
            <v>0</v>
          </cell>
        </row>
        <row r="80">
          <cell r="B80" t="str">
            <v>Principal RFC RN-2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Accrued Interest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Principal GMACM RN-2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234459214.66</v>
          </cell>
          <cell r="K82">
            <v>453485749.71000016</v>
          </cell>
          <cell r="L82">
            <v>201141280.42000034</v>
          </cell>
          <cell r="M82">
            <v>198155246.18000013</v>
          </cell>
          <cell r="N82">
            <v>258545697.94000024</v>
          </cell>
          <cell r="O82">
            <v>1438655213.5400002</v>
          </cell>
          <cell r="P82">
            <v>909701445.15000033</v>
          </cell>
          <cell r="Q82">
            <v>859089800.66000056</v>
          </cell>
          <cell r="R82">
            <v>1721269706.2200007</v>
          </cell>
          <cell r="S82">
            <v>1884005002.1300006</v>
          </cell>
          <cell r="T82">
            <v>3774516574.4900007</v>
          </cell>
          <cell r="U82">
            <v>3802814134.2948503</v>
          </cell>
          <cell r="V82">
            <v>7618801106.9148512</v>
          </cell>
          <cell r="W82">
            <v>6552696181.2948494</v>
          </cell>
          <cell r="X82">
            <v>7590752909.9948492</v>
          </cell>
          <cell r="Y82">
            <v>0</v>
          </cell>
        </row>
        <row r="83">
          <cell r="B83" t="str">
            <v>Accrued Interest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868168.1</v>
          </cell>
          <cell r="K83">
            <v>964274.04</v>
          </cell>
          <cell r="L83">
            <v>1160935.8500000001</v>
          </cell>
          <cell r="M83">
            <v>982741.01</v>
          </cell>
          <cell r="N83">
            <v>885487.29</v>
          </cell>
          <cell r="O83">
            <v>1870052.42</v>
          </cell>
          <cell r="P83">
            <v>1846608.58</v>
          </cell>
          <cell r="Q83">
            <v>1479097.02</v>
          </cell>
          <cell r="R83">
            <v>1591848.09</v>
          </cell>
          <cell r="S83">
            <v>2878654.7</v>
          </cell>
          <cell r="T83">
            <v>3971136.83</v>
          </cell>
          <cell r="U83">
            <v>8498076.6699999999</v>
          </cell>
          <cell r="V83">
            <v>11303356.300000001</v>
          </cell>
          <cell r="W83">
            <v>12689234.039999999</v>
          </cell>
          <cell r="X83">
            <v>12289013.949999999</v>
          </cell>
          <cell r="Y83">
            <v>9717833.8000000007</v>
          </cell>
        </row>
        <row r="84">
          <cell r="B84" t="str">
            <v>Principal GMACCM RN-2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835000000</v>
          </cell>
          <cell r="K84">
            <v>1015000000</v>
          </cell>
          <cell r="L84">
            <v>1375000000</v>
          </cell>
          <cell r="M84">
            <v>1200000000</v>
          </cell>
          <cell r="N84">
            <v>1235000000</v>
          </cell>
          <cell r="O84">
            <v>1310000000</v>
          </cell>
          <cell r="P84">
            <v>1100000000</v>
          </cell>
          <cell r="Q84">
            <v>870000000</v>
          </cell>
          <cell r="R84">
            <v>1340000000</v>
          </cell>
          <cell r="S84">
            <v>1355000000</v>
          </cell>
          <cell r="T84">
            <v>1430000000</v>
          </cell>
          <cell r="U84">
            <v>2450000000</v>
          </cell>
          <cell r="V84">
            <v>2278000000</v>
          </cell>
          <cell r="W84">
            <v>2163000000</v>
          </cell>
          <cell r="X84">
            <v>2433000000</v>
          </cell>
          <cell r="Y84">
            <v>0</v>
          </cell>
        </row>
        <row r="85">
          <cell r="B85" t="str">
            <v>Accrued Interest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2417754.69</v>
          </cell>
          <cell r="K85">
            <v>2150947.2200000002</v>
          </cell>
          <cell r="L85">
            <v>2424955.56</v>
          </cell>
          <cell r="M85">
            <v>2907917.01</v>
          </cell>
          <cell r="N85">
            <v>2750401.04</v>
          </cell>
          <cell r="O85">
            <v>2394840.63</v>
          </cell>
          <cell r="P85">
            <v>2412533.33</v>
          </cell>
          <cell r="Q85">
            <v>1750638.89</v>
          </cell>
          <cell r="R85">
            <v>1718015.63</v>
          </cell>
          <cell r="S85">
            <v>2439500</v>
          </cell>
          <cell r="T85">
            <v>2571677.7799999998</v>
          </cell>
          <cell r="U85">
            <v>3250961.11</v>
          </cell>
          <cell r="V85">
            <v>3728320</v>
          </cell>
          <cell r="W85">
            <v>3769019.44</v>
          </cell>
          <cell r="X85">
            <v>3264812.06</v>
          </cell>
          <cell r="Y85">
            <v>3596853.33</v>
          </cell>
        </row>
        <row r="86">
          <cell r="B86" t="str">
            <v>Principal GMACM Illiquid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547498754.62</v>
          </cell>
          <cell r="Y86">
            <v>0</v>
          </cell>
        </row>
        <row r="87">
          <cell r="B87" t="str">
            <v xml:space="preserve">    Total Issuer Assets</v>
          </cell>
          <cell r="D87">
            <v>0</v>
          </cell>
          <cell r="E87">
            <v>31751364.68</v>
          </cell>
          <cell r="F87">
            <v>9529.9500000000007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154423.54999999999</v>
          </cell>
          <cell r="Y87">
            <v>679532.02</v>
          </cell>
        </row>
        <row r="88">
          <cell r="B88" t="str">
            <v>Principal GMACCM Illiquid</v>
          </cell>
          <cell r="D88">
            <v>0</v>
          </cell>
          <cell r="E88">
            <v>0</v>
          </cell>
          <cell r="F88">
            <v>150895108.78</v>
          </cell>
          <cell r="G88">
            <v>144224404.68000001</v>
          </cell>
          <cell r="H88">
            <v>147904108.93000001</v>
          </cell>
          <cell r="I88">
            <v>147904108.93000001</v>
          </cell>
          <cell r="J88">
            <v>147661029.22</v>
          </cell>
          <cell r="K88">
            <v>222789746.90000001</v>
          </cell>
          <cell r="L88">
            <v>270198849.45000005</v>
          </cell>
          <cell r="M88">
            <v>316653193.26000005</v>
          </cell>
          <cell r="N88">
            <v>356978579.85000002</v>
          </cell>
          <cell r="O88">
            <v>142368295.86000001</v>
          </cell>
          <cell r="P88">
            <v>142174015.34999999</v>
          </cell>
          <cell r="Q88">
            <v>146008137.96000001</v>
          </cell>
          <cell r="R88">
            <v>312133970.94999999</v>
          </cell>
          <cell r="S88">
            <v>329589815.08999997</v>
          </cell>
          <cell r="T88">
            <v>318364766.86000001</v>
          </cell>
          <cell r="U88">
            <v>339725502.35000002</v>
          </cell>
          <cell r="V88">
            <v>339469894.95999998</v>
          </cell>
          <cell r="W88">
            <v>341393712.20999998</v>
          </cell>
          <cell r="X88">
            <v>299999999.99999994</v>
          </cell>
          <cell r="Y88">
            <v>0</v>
          </cell>
        </row>
        <row r="89">
          <cell r="B89" t="str">
            <v>Total Assets</v>
          </cell>
          <cell r="D89">
            <v>0</v>
          </cell>
          <cell r="E89">
            <v>43253036.090000011</v>
          </cell>
          <cell r="F89">
            <v>11511785.490000011</v>
          </cell>
          <cell r="G89">
            <v>11502255.540000012</v>
          </cell>
          <cell r="H89">
            <v>11502255.540000012</v>
          </cell>
          <cell r="I89">
            <v>11502255.540000012</v>
          </cell>
          <cell r="J89">
            <v>335719.79</v>
          </cell>
          <cell r="K89">
            <v>502668.85</v>
          </cell>
          <cell r="L89">
            <v>537275.99</v>
          </cell>
          <cell r="M89">
            <v>621461.98</v>
          </cell>
          <cell r="N89">
            <v>692009.78</v>
          </cell>
          <cell r="O89">
            <v>422994.57</v>
          </cell>
          <cell r="P89">
            <v>267198.09999999998</v>
          </cell>
          <cell r="Q89">
            <v>242465.39</v>
          </cell>
          <cell r="R89">
            <v>330149.51</v>
          </cell>
          <cell r="S89">
            <v>587900.16000000003</v>
          </cell>
          <cell r="T89">
            <v>617587.54</v>
          </cell>
          <cell r="U89">
            <v>567450.92000000004</v>
          </cell>
          <cell r="V89">
            <v>561584.06999999995</v>
          </cell>
          <cell r="W89">
            <v>555883.71</v>
          </cell>
          <cell r="X89">
            <v>534989.61</v>
          </cell>
          <cell r="Y89">
            <v>432000</v>
          </cell>
        </row>
        <row r="90">
          <cell r="B90" t="str">
            <v>Principal RFC Illiquid MVS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Liabilities:</v>
          </cell>
          <cell r="B91" t="str">
            <v>Accrued Interest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 t="str">
            <v>A-1+/P-1 CP Principal</v>
          </cell>
          <cell r="D92">
            <v>0</v>
          </cell>
          <cell r="E92">
            <v>488283166.66999996</v>
          </cell>
          <cell r="F92">
            <v>239216083.33000001</v>
          </cell>
          <cell r="G92">
            <v>239216083.33000001</v>
          </cell>
          <cell r="H92">
            <v>239216083.33000001</v>
          </cell>
          <cell r="I92">
            <v>239216083.33000001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 t="str">
            <v>Accrued Interest</v>
          </cell>
          <cell r="D93">
            <v>0</v>
          </cell>
          <cell r="E93">
            <v>613333.34</v>
          </cell>
          <cell r="F93">
            <v>613333.34</v>
          </cell>
          <cell r="G93">
            <v>613333.34</v>
          </cell>
          <cell r="H93">
            <v>613333.34</v>
          </cell>
          <cell r="I93">
            <v>613333.34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A-1/P-1 CP Principal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Accrued Interest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2046777743.6700001</v>
          </cell>
          <cell r="K95">
            <v>2672918544.46</v>
          </cell>
          <cell r="L95">
            <v>2911950802.5299997</v>
          </cell>
          <cell r="M95">
            <v>2815910879.5700006</v>
          </cell>
          <cell r="N95">
            <v>3109716626.0700002</v>
          </cell>
          <cell r="O95">
            <v>4120928560.3200006</v>
          </cell>
          <cell r="P95">
            <v>3071074031.9500003</v>
          </cell>
          <cell r="Q95">
            <v>2771174789.0300002</v>
          </cell>
          <cell r="R95">
            <v>4548452478.9700012</v>
          </cell>
          <cell r="S95">
            <v>4755442724.2800007</v>
          </cell>
          <cell r="T95">
            <v>6649392522.5199995</v>
          </cell>
          <cell r="U95">
            <v>8340060798.9548502</v>
          </cell>
          <cell r="V95">
            <v>12289563519.49485</v>
          </cell>
          <cell r="W95">
            <v>10464183505.384848</v>
          </cell>
          <cell r="X95">
            <v>12406724316.97485</v>
          </cell>
          <cell r="Y95">
            <v>16330699.15</v>
          </cell>
        </row>
        <row r="96">
          <cell r="B96" t="str">
            <v>RFC MITTEN Principal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Accrued Interest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2058362747.3938909</v>
          </cell>
          <cell r="K97">
            <v>2684519639.1138906</v>
          </cell>
          <cell r="L97">
            <v>2923568558.2538905</v>
          </cell>
          <cell r="M97">
            <v>2827545199.8238916</v>
          </cell>
          <cell r="N97">
            <v>3121363159.1338902</v>
          </cell>
          <cell r="O97">
            <v>4141424121.2438912</v>
          </cell>
          <cell r="P97">
            <v>3085771924.2938905</v>
          </cell>
          <cell r="Q97">
            <v>2782857833.3338904</v>
          </cell>
          <cell r="R97">
            <v>4560147254.0738916</v>
          </cell>
          <cell r="S97">
            <v>4767218812.0238914</v>
          </cell>
          <cell r="T97">
            <v>6661109903.0585775</v>
          </cell>
          <cell r="U97">
            <v>8351789397.3599854</v>
          </cell>
          <cell r="V97">
            <v>12391290819.749985</v>
          </cell>
          <cell r="W97">
            <v>10476775195.949982</v>
          </cell>
          <cell r="X97">
            <v>12421181803.148741</v>
          </cell>
          <cell r="Y97">
            <v>28806274.4238903</v>
          </cell>
        </row>
        <row r="98">
          <cell r="B98" t="str">
            <v>GMACM MITTEN Principal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Liabilities:</v>
          </cell>
          <cell r="B99" t="str">
            <v>Accrued Interest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GMACCM MITTEN Principal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2041967636.6100006</v>
          </cell>
          <cell r="K100">
            <v>2667439973.4199982</v>
          </cell>
          <cell r="L100">
            <v>2905779366.3199992</v>
          </cell>
          <cell r="M100">
            <v>2808382114.1299996</v>
          </cell>
          <cell r="N100">
            <v>2950949906.0100007</v>
          </cell>
          <cell r="O100">
            <v>2700603374.0699992</v>
          </cell>
          <cell r="P100">
            <v>2340971508.9700003</v>
          </cell>
          <cell r="Q100">
            <v>2214001607.5900002</v>
          </cell>
          <cell r="R100">
            <v>3082099327.7700019</v>
          </cell>
          <cell r="S100">
            <v>3394836565.5800009</v>
          </cell>
          <cell r="T100">
            <v>2749308651.3099995</v>
          </cell>
          <cell r="U100">
            <v>2707193642.0700002</v>
          </cell>
          <cell r="V100">
            <v>3464592671.52</v>
          </cell>
          <cell r="W100">
            <v>3386066340.2999997</v>
          </cell>
          <cell r="X100">
            <v>3429771913.4400001</v>
          </cell>
          <cell r="Y100">
            <v>0</v>
          </cell>
        </row>
        <row r="101">
          <cell r="B101" t="str">
            <v>Accrued Interest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3200217.7</v>
          </cell>
          <cell r="K101">
            <v>3786845.72</v>
          </cell>
          <cell r="L101">
            <v>4271508.8899999997</v>
          </cell>
          <cell r="M101">
            <v>5398781.7300000004</v>
          </cell>
          <cell r="N101">
            <v>6414339.7300000004</v>
          </cell>
          <cell r="O101">
            <v>4214064.45</v>
          </cell>
          <cell r="P101">
            <v>3268270</v>
          </cell>
          <cell r="Q101">
            <v>2715319.29</v>
          </cell>
          <cell r="R101">
            <v>2898552.5</v>
          </cell>
          <cell r="S101">
            <v>2921355.26</v>
          </cell>
          <cell r="T101">
            <v>3549483.42</v>
          </cell>
          <cell r="U101">
            <v>3078392.26</v>
          </cell>
          <cell r="V101">
            <v>2982205.14</v>
          </cell>
          <cell r="W101">
            <v>3862013.48</v>
          </cell>
          <cell r="X101">
            <v>2427887.96</v>
          </cell>
          <cell r="Y101">
            <v>0</v>
          </cell>
        </row>
        <row r="102">
          <cell r="B102" t="str">
            <v xml:space="preserve">    Total Program Credits</v>
          </cell>
          <cell r="D102">
            <v>0</v>
          </cell>
          <cell r="E102">
            <v>488896500.00999993</v>
          </cell>
          <cell r="F102">
            <v>239829416.67000002</v>
          </cell>
          <cell r="G102">
            <v>239829416.67000002</v>
          </cell>
          <cell r="H102">
            <v>239829416.67000002</v>
          </cell>
          <cell r="I102">
            <v>239829416.67000002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1271815969.72</v>
          </cell>
          <cell r="P102">
            <v>546883763.51000011</v>
          </cell>
          <cell r="Q102">
            <v>372012679.91000003</v>
          </cell>
          <cell r="R102">
            <v>1272933790.0599999</v>
          </cell>
          <cell r="S102">
            <v>1165891514.76</v>
          </cell>
          <cell r="T102">
            <v>600170719.74000001</v>
          </cell>
          <cell r="U102">
            <v>767458857.78999996</v>
          </cell>
          <cell r="V102">
            <v>1135775466.4200001</v>
          </cell>
          <cell r="W102">
            <v>790798391.85000002</v>
          </cell>
          <cell r="X102">
            <v>1336583768.1799998</v>
          </cell>
          <cell r="Y102">
            <v>0</v>
          </cell>
        </row>
        <row r="103">
          <cell r="B103" t="str">
            <v>Accrued Interest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542549.55000000005</v>
          </cell>
          <cell r="P103">
            <v>540645.93999999994</v>
          </cell>
          <cell r="Q103">
            <v>227310.76</v>
          </cell>
          <cell r="R103">
            <v>358710.89</v>
          </cell>
          <cell r="S103">
            <v>564996.61</v>
          </cell>
          <cell r="T103">
            <v>370397.54</v>
          </cell>
          <cell r="U103">
            <v>577816.06000000006</v>
          </cell>
          <cell r="V103">
            <v>397285.07</v>
          </cell>
          <cell r="W103">
            <v>397161.5</v>
          </cell>
          <cell r="X103">
            <v>276932.51</v>
          </cell>
          <cell r="Y103">
            <v>0</v>
          </cell>
        </row>
        <row r="104">
          <cell r="B104" t="str">
            <v>Commitment Fee Pay.</v>
          </cell>
          <cell r="D104">
            <v>0</v>
          </cell>
          <cell r="E104">
            <v>2508.56</v>
          </cell>
          <cell r="F104">
            <v>2508.56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150000169.65000001</v>
          </cell>
          <cell r="O104">
            <v>150177994.51999998</v>
          </cell>
          <cell r="P104">
            <v>180253623.16000003</v>
          </cell>
          <cell r="Q104">
            <v>180383054.17000002</v>
          </cell>
          <cell r="R104">
            <v>187984217.94999999</v>
          </cell>
          <cell r="S104">
            <v>188104855.31</v>
          </cell>
          <cell r="T104">
            <v>1240163642.7299998</v>
          </cell>
          <cell r="U104">
            <v>1911179277.4200006</v>
          </cell>
          <cell r="V104">
            <v>1964191315.4299996</v>
          </cell>
          <cell r="W104">
            <v>1302811860.8999996</v>
          </cell>
          <cell r="X104">
            <v>1368453658.2999997</v>
          </cell>
          <cell r="Y104">
            <v>0</v>
          </cell>
        </row>
        <row r="105">
          <cell r="B105" t="str">
            <v>Basic Admin Fee Pay.</v>
          </cell>
          <cell r="D105">
            <v>0</v>
          </cell>
          <cell r="E105">
            <v>935.65027777777777</v>
          </cell>
          <cell r="F105">
            <v>32.8536626344086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104373.01</v>
          </cell>
          <cell r="O105">
            <v>110728.44</v>
          </cell>
          <cell r="P105">
            <v>66483.05</v>
          </cell>
          <cell r="Q105">
            <v>128359.4</v>
          </cell>
          <cell r="R105">
            <v>179287.67</v>
          </cell>
          <cell r="S105">
            <v>215030.18</v>
          </cell>
          <cell r="T105">
            <v>771991.19</v>
          </cell>
          <cell r="U105">
            <v>1493623</v>
          </cell>
          <cell r="V105">
            <v>2620308.73</v>
          </cell>
          <cell r="W105">
            <v>969564.68</v>
          </cell>
          <cell r="X105">
            <v>808063.96</v>
          </cell>
          <cell r="Y105">
            <v>0</v>
          </cell>
        </row>
        <row r="106">
          <cell r="B106" t="str">
            <v>Add'l Admin Fee Pay.</v>
          </cell>
          <cell r="D106">
            <v>0</v>
          </cell>
          <cell r="E106">
            <v>11836.25313083567</v>
          </cell>
          <cell r="F106">
            <v>99534.576059587809</v>
          </cell>
          <cell r="G106">
            <v>99534.576059587809</v>
          </cell>
          <cell r="H106">
            <v>99534.576059587809</v>
          </cell>
          <cell r="I106">
            <v>99534.576059587809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2050954946.3899996</v>
          </cell>
          <cell r="U106">
            <v>2941217179.3099995</v>
          </cell>
          <cell r="V106">
            <v>5796626872.6699991</v>
          </cell>
          <cell r="W106">
            <v>4964792407.4799986</v>
          </cell>
          <cell r="X106">
            <v>6256276577.4199982</v>
          </cell>
          <cell r="Y106">
            <v>0</v>
          </cell>
        </row>
        <row r="107">
          <cell r="B107" t="str">
            <v xml:space="preserve">    Total Admin Fees</v>
          </cell>
          <cell r="D107">
            <v>0</v>
          </cell>
          <cell r="E107">
            <v>15280.463408613448</v>
          </cell>
          <cell r="F107">
            <v>102075.98972222222</v>
          </cell>
          <cell r="G107">
            <v>99534.576059587809</v>
          </cell>
          <cell r="H107">
            <v>99534.576059587809</v>
          </cell>
          <cell r="I107">
            <v>99534.576059587809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617825.27</v>
          </cell>
          <cell r="U107">
            <v>2158496.7000000002</v>
          </cell>
          <cell r="V107">
            <v>4223628.33</v>
          </cell>
          <cell r="W107">
            <v>6489113.4299999997</v>
          </cell>
          <cell r="X107">
            <v>6493192.1299999999</v>
          </cell>
          <cell r="Y107">
            <v>0</v>
          </cell>
        </row>
        <row r="108">
          <cell r="B108" t="str">
            <v>GMACCM MITTEN Principal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Total Liabilities</v>
          </cell>
          <cell r="D109">
            <v>0</v>
          </cell>
          <cell r="E109">
            <v>488911780.47340852</v>
          </cell>
          <cell r="F109">
            <v>239931492.65972224</v>
          </cell>
          <cell r="G109">
            <v>239928951.2460596</v>
          </cell>
          <cell r="H109">
            <v>239928951.2460596</v>
          </cell>
          <cell r="I109">
            <v>239928951.2460596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 t="str">
            <v xml:space="preserve">    Total Program Credits</v>
          </cell>
          <cell r="D110">
            <v>0</v>
          </cell>
          <cell r="E110">
            <v>233380562.96000004</v>
          </cell>
          <cell r="F110">
            <v>1584286144.6699996</v>
          </cell>
          <cell r="G110">
            <v>1672727156.0100005</v>
          </cell>
          <cell r="H110">
            <v>1572467517.5911255</v>
          </cell>
          <cell r="I110">
            <v>2384216251.6200004</v>
          </cell>
          <cell r="J110">
            <v>2045167854.3100007</v>
          </cell>
          <cell r="K110">
            <v>2671226819.139998</v>
          </cell>
          <cell r="L110">
            <v>2910050875.2099991</v>
          </cell>
          <cell r="M110">
            <v>2813780895.8599997</v>
          </cell>
          <cell r="N110">
            <v>3107468788.400001</v>
          </cell>
          <cell r="O110">
            <v>4127464680.749999</v>
          </cell>
          <cell r="P110">
            <v>3071984294.6300006</v>
          </cell>
          <cell r="Q110">
            <v>2769468331.1200004</v>
          </cell>
          <cell r="R110">
            <v>4546453886.8400021</v>
          </cell>
          <cell r="S110">
            <v>4752534317.7000017</v>
          </cell>
          <cell r="T110">
            <v>6645907657.5899982</v>
          </cell>
          <cell r="U110">
            <v>8334357284.6099997</v>
          </cell>
          <cell r="V110">
            <v>12371409753.309998</v>
          </cell>
          <cell r="W110">
            <v>10456186853.619999</v>
          </cell>
          <cell r="X110">
            <v>12401091993.899996</v>
          </cell>
          <cell r="Y110">
            <v>0</v>
          </cell>
        </row>
        <row r="111">
          <cell r="A111" t="str">
            <v>Balance Check:</v>
          </cell>
          <cell r="D111">
            <v>0</v>
          </cell>
          <cell r="E111">
            <v>-445658744.38340849</v>
          </cell>
          <cell r="F111">
            <v>-228419707.16972223</v>
          </cell>
          <cell r="G111">
            <v>-228426695.70605958</v>
          </cell>
          <cell r="H111">
            <v>-228426695.70605958</v>
          </cell>
          <cell r="I111">
            <v>-228426695.70605958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 Sheet"/>
      <sheetName val="Income State"/>
      <sheetName val="Unit Owners' Capital"/>
      <sheetName val="Cash Flows"/>
      <sheetName val="AR DETAIL JAN 03"/>
      <sheetName val="TB Link"/>
      <sheetName val="TB dump soccall"/>
      <sheetName val="socc rr"/>
      <sheetName val="socc WC"/>
      <sheetName val="socc TP"/>
      <sheetName val="bud comp ---&gt;"/>
      <sheetName val="SOCC to Act Condo Budget"/>
      <sheetName val="link bud act socc"/>
      <sheetName val="bud vs act socc dump "/>
      <sheetName val="Budget"/>
      <sheetName val="not used"/>
      <sheetName val="also not used"/>
      <sheetName val="Module1"/>
      <sheetName val="Module2"/>
      <sheetName val="Module3"/>
      <sheetName val="Module4"/>
      <sheetName val="Module5"/>
      <sheetName val="Module6"/>
      <sheetName val="Input-Assumptions"/>
      <sheetName val="Series 98"/>
      <sheetName val="Table 8"/>
      <sheetName val="Monthly &amp; Cum. N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1010  CASH - CHECKING FLEET</v>
          </cell>
          <cell r="B7">
            <v>928.71</v>
          </cell>
          <cell r="D7">
            <v>16883.669999999998</v>
          </cell>
          <cell r="E7">
            <v>-15954.96</v>
          </cell>
        </row>
        <row r="8">
          <cell r="A8" t="str">
            <v>1012  CASH - RESTRICTED</v>
          </cell>
          <cell r="B8">
            <v>236241.02</v>
          </cell>
          <cell r="C8">
            <v>181.23</v>
          </cell>
          <cell r="E8">
            <v>236422.25</v>
          </cell>
        </row>
        <row r="9">
          <cell r="A9" t="str">
            <v>1015  CASH - LOCKBOX - RECEIPTS</v>
          </cell>
          <cell r="B9">
            <v>20643.14</v>
          </cell>
          <cell r="C9">
            <v>20235.96</v>
          </cell>
          <cell r="E9">
            <v>40879.1</v>
          </cell>
        </row>
        <row r="10">
          <cell r="A10" t="str">
            <v>1025  CASH - MONEY MARKET</v>
          </cell>
          <cell r="B10">
            <v>189577.39</v>
          </cell>
          <cell r="C10">
            <v>3033.36</v>
          </cell>
          <cell r="E10">
            <v>192610.75</v>
          </cell>
        </row>
        <row r="11">
          <cell r="A11" t="str">
            <v>1030  CASH - PETTY CASH</v>
          </cell>
          <cell r="B11">
            <v>1419.88</v>
          </cell>
          <cell r="D11">
            <v>0.03</v>
          </cell>
          <cell r="E11">
            <v>1419.85</v>
          </cell>
        </row>
        <row r="12">
          <cell r="A12" t="str">
            <v>1035  CASH - PROPERTY MANAGER</v>
          </cell>
          <cell r="B12">
            <v>200</v>
          </cell>
          <cell r="E12">
            <v>200</v>
          </cell>
        </row>
        <row r="13">
          <cell r="A13" t="str">
            <v>1058  EMERGENCY REPAIRS ACCOUNT</v>
          </cell>
          <cell r="B13">
            <v>73046.899999999994</v>
          </cell>
          <cell r="E13">
            <v>73046.899999999994</v>
          </cell>
        </row>
        <row r="14">
          <cell r="A14" t="str">
            <v>1305  ACCOUNTS RECEIVABLE</v>
          </cell>
          <cell r="B14">
            <v>11082.8</v>
          </cell>
          <cell r="C14">
            <v>3380.86</v>
          </cell>
          <cell r="E14">
            <v>14463.66</v>
          </cell>
        </row>
        <row r="15">
          <cell r="A15" t="str">
            <v>1360  OTHER RECEIVABLES</v>
          </cell>
          <cell r="B15">
            <v>216.94</v>
          </cell>
          <cell r="E15">
            <v>216.94</v>
          </cell>
        </row>
        <row r="16">
          <cell r="A16" t="str">
            <v>1365  Reserve Fund Receivable</v>
          </cell>
          <cell r="B16">
            <v>11510</v>
          </cell>
          <cell r="C16">
            <v>11510</v>
          </cell>
          <cell r="E16">
            <v>23020</v>
          </cell>
        </row>
        <row r="17">
          <cell r="A17" t="str">
            <v>1410  PREPAID CORPORATE TAXES</v>
          </cell>
          <cell r="B17">
            <v>-821.04</v>
          </cell>
          <cell r="D17">
            <v>267</v>
          </cell>
          <cell r="E17">
            <v>-1088.04</v>
          </cell>
        </row>
        <row r="18">
          <cell r="A18" t="str">
            <v>1420  PREPAID INSURANCE</v>
          </cell>
          <cell r="B18">
            <v>102303.57</v>
          </cell>
          <cell r="D18">
            <v>8642</v>
          </cell>
          <cell r="E18">
            <v>93661.57</v>
          </cell>
        </row>
        <row r="19">
          <cell r="A19" t="str">
            <v>1445  PREPAID OTHER</v>
          </cell>
          <cell r="B19">
            <v>6578</v>
          </cell>
          <cell r="D19">
            <v>5000</v>
          </cell>
          <cell r="E19">
            <v>1578</v>
          </cell>
        </row>
        <row r="20">
          <cell r="A20" t="str">
            <v>1570  FURNITURES. FIXTURES &amp; EQUIPMT</v>
          </cell>
          <cell r="B20">
            <v>759.98</v>
          </cell>
          <cell r="E20">
            <v>759.98</v>
          </cell>
        </row>
        <row r="21">
          <cell r="A21" t="str">
            <v>1575  ACCUMULATED DEPRECIATION</v>
          </cell>
          <cell r="B21">
            <v>-320</v>
          </cell>
          <cell r="D21">
            <v>13</v>
          </cell>
          <cell r="E21">
            <v>-333</v>
          </cell>
        </row>
        <row r="22">
          <cell r="A22" t="str">
            <v>1580  COMPUTER EQUIPMENT</v>
          </cell>
          <cell r="B22">
            <v>2251.17</v>
          </cell>
          <cell r="E22">
            <v>2251.17</v>
          </cell>
        </row>
        <row r="23">
          <cell r="A23" t="str">
            <v>1585  ACCUMULATED DEPRECIATION</v>
          </cell>
          <cell r="B23">
            <v>-943</v>
          </cell>
          <cell r="D23">
            <v>38</v>
          </cell>
          <cell r="E23">
            <v>-981</v>
          </cell>
        </row>
        <row r="24">
          <cell r="A24" t="str">
            <v>2110  ACCOUNTS PAYABLE - SYSTEM</v>
          </cell>
          <cell r="B24">
            <v>-1161.27</v>
          </cell>
          <cell r="C24">
            <v>484.59</v>
          </cell>
          <cell r="E24">
            <v>-676.68</v>
          </cell>
        </row>
        <row r="25">
          <cell r="A25" t="str">
            <v>2120  OTHER PAYABLES</v>
          </cell>
          <cell r="B25">
            <v>61944</v>
          </cell>
          <cell r="D25">
            <v>1781.27</v>
          </cell>
          <cell r="E25">
            <v>60162.73</v>
          </cell>
        </row>
        <row r="26">
          <cell r="A26" t="str">
            <v>2130  ACCRUED EXPENSES</v>
          </cell>
          <cell r="B26">
            <v>-168892.39</v>
          </cell>
          <cell r="D26">
            <v>4376.74</v>
          </cell>
          <cell r="E26">
            <v>-173269.13</v>
          </cell>
        </row>
        <row r="27">
          <cell r="A27" t="str">
            <v>2140  MANAGEMENT FEES PAYABLE</v>
          </cell>
          <cell r="B27">
            <v>-9984</v>
          </cell>
          <cell r="E27">
            <v>-9984</v>
          </cell>
        </row>
        <row r="28">
          <cell r="A28" t="str">
            <v>2250  PREPAID RENT</v>
          </cell>
          <cell r="B28">
            <v>-32054</v>
          </cell>
          <cell r="C28">
            <v>12614</v>
          </cell>
          <cell r="E28">
            <v>-19440</v>
          </cell>
        </row>
        <row r="29">
          <cell r="A29" t="str">
            <v>2510  DEPOSITS</v>
          </cell>
          <cell r="B29">
            <v>-485</v>
          </cell>
          <cell r="C29">
            <v>235</v>
          </cell>
          <cell r="E29">
            <v>-250</v>
          </cell>
        </row>
        <row r="30">
          <cell r="A30" t="str">
            <v>3100  RETAINED EARNINGS</v>
          </cell>
          <cell r="B30">
            <v>-209441.75</v>
          </cell>
          <cell r="E30">
            <v>-209441.75</v>
          </cell>
        </row>
        <row r="31">
          <cell r="A31" t="str">
            <v>3210  ADDITNL CAPITAL CONTRIBUTIONS</v>
          </cell>
          <cell r="B31">
            <v>-186400</v>
          </cell>
          <cell r="D31">
            <v>2728</v>
          </cell>
          <cell r="E31">
            <v>-189128</v>
          </cell>
        </row>
        <row r="32">
          <cell r="A32" t="str">
            <v>3310  ADDITNL CAPITAL CONTRIBUTIONS</v>
          </cell>
          <cell r="B32">
            <v>-40539.699999999997</v>
          </cell>
          <cell r="E32">
            <v>-40539.699999999997</v>
          </cell>
        </row>
        <row r="33">
          <cell r="A33" t="str">
            <v>4105  C.A.M. INCOME</v>
          </cell>
          <cell r="B33">
            <v>-676398.38</v>
          </cell>
          <cell r="D33">
            <v>106051</v>
          </cell>
          <cell r="E33">
            <v>-782449.38</v>
          </cell>
        </row>
        <row r="34">
          <cell r="A34" t="str">
            <v>4106  C.A.M. INC - SPONSOR SHORTFALL</v>
          </cell>
          <cell r="B34">
            <v>-94283.04</v>
          </cell>
          <cell r="C34">
            <v>1781.27</v>
          </cell>
          <cell r="E34">
            <v>-92501.77</v>
          </cell>
        </row>
        <row r="35">
          <cell r="A35" t="str">
            <v>4107  C.A.M. INC - RESERVE FUNDING</v>
          </cell>
          <cell r="B35">
            <v>-80570</v>
          </cell>
          <cell r="D35">
            <v>11510</v>
          </cell>
          <cell r="E35">
            <v>-92080</v>
          </cell>
        </row>
        <row r="36">
          <cell r="A36" t="str">
            <v>4212  MISCELLANEOUS INCOME</v>
          </cell>
          <cell r="B36">
            <v>-175</v>
          </cell>
          <cell r="E36">
            <v>-175</v>
          </cell>
        </row>
        <row r="37">
          <cell r="A37" t="str">
            <v>4218  BOUNCED/STOPPED CHECK INCOME</v>
          </cell>
          <cell r="B37">
            <v>-90</v>
          </cell>
          <cell r="E37">
            <v>-90</v>
          </cell>
        </row>
        <row r="38">
          <cell r="A38" t="str">
            <v>5200  INSURANCE</v>
          </cell>
          <cell r="B38">
            <v>67841.48</v>
          </cell>
          <cell r="C38">
            <v>13294.12</v>
          </cell>
          <cell r="E38">
            <v>81135.600000000006</v>
          </cell>
        </row>
        <row r="39">
          <cell r="A39" t="str">
            <v>5310  AUDIT AND TAX FEES</v>
          </cell>
          <cell r="B39">
            <v>6169.34</v>
          </cell>
          <cell r="C39">
            <v>667</v>
          </cell>
          <cell r="E39">
            <v>6836.34</v>
          </cell>
        </row>
        <row r="40">
          <cell r="A40" t="str">
            <v>5575  PROPERTY MGMT FEES</v>
          </cell>
          <cell r="B40">
            <v>32517</v>
          </cell>
          <cell r="C40">
            <v>4200</v>
          </cell>
          <cell r="E40">
            <v>36717</v>
          </cell>
        </row>
        <row r="41">
          <cell r="A41" t="str">
            <v>5620  OTHER EXPENSES - MISC</v>
          </cell>
          <cell r="B41">
            <v>1989.54</v>
          </cell>
          <cell r="C41">
            <v>1063.3399999999999</v>
          </cell>
          <cell r="E41">
            <v>3052.88</v>
          </cell>
        </row>
        <row r="42">
          <cell r="A42" t="str">
            <v>5810  TEMPORARY HELP</v>
          </cell>
          <cell r="B42">
            <v>4196.1099999999997</v>
          </cell>
          <cell r="E42">
            <v>4196.1099999999997</v>
          </cell>
        </row>
        <row r="43">
          <cell r="A43" t="str">
            <v>5811  POOL ATTENDANT(S)</v>
          </cell>
          <cell r="B43">
            <v>4155.4799999999996</v>
          </cell>
          <cell r="E43">
            <v>4155.4799999999996</v>
          </cell>
        </row>
        <row r="44">
          <cell r="A44" t="str">
            <v>5845  MESSENGER SERVICE</v>
          </cell>
          <cell r="B44">
            <v>171.61</v>
          </cell>
          <cell r="E44">
            <v>171.61</v>
          </cell>
        </row>
        <row r="45">
          <cell r="A45" t="str">
            <v>5855  TELEPHONE</v>
          </cell>
          <cell r="B45">
            <v>1262.55</v>
          </cell>
          <cell r="C45">
            <v>182.06</v>
          </cell>
          <cell r="E45">
            <v>1444.61</v>
          </cell>
        </row>
        <row r="46">
          <cell r="A46" t="str">
            <v>5858  INTERNET ACCESS</v>
          </cell>
          <cell r="B46">
            <v>431.22</v>
          </cell>
          <cell r="E46">
            <v>431.22</v>
          </cell>
        </row>
        <row r="47">
          <cell r="A47" t="str">
            <v>5883  BLDG INSPECTION FEES &amp; PERMIT</v>
          </cell>
          <cell r="B47">
            <v>2697.09</v>
          </cell>
          <cell r="E47">
            <v>2697.09</v>
          </cell>
        </row>
        <row r="48">
          <cell r="A48" t="str">
            <v>5895  MISCELLANEOUS OFFICE</v>
          </cell>
          <cell r="B48">
            <v>17278.32</v>
          </cell>
          <cell r="C48">
            <v>1549.39</v>
          </cell>
          <cell r="E48">
            <v>18827.71</v>
          </cell>
        </row>
        <row r="49">
          <cell r="A49" t="str">
            <v>5897  GOLF &amp; TENNIS</v>
          </cell>
          <cell r="B49">
            <v>60985.33</v>
          </cell>
          <cell r="C49">
            <v>7559.91</v>
          </cell>
          <cell r="E49">
            <v>68545.240000000005</v>
          </cell>
        </row>
        <row r="50">
          <cell r="A50" t="str">
            <v>5898  SHUTTLE BUS</v>
          </cell>
          <cell r="B50">
            <v>53.94</v>
          </cell>
          <cell r="E50">
            <v>53.94</v>
          </cell>
        </row>
        <row r="51">
          <cell r="A51" t="str">
            <v>5910  PAYROLL</v>
          </cell>
          <cell r="B51">
            <v>34144.36</v>
          </cell>
          <cell r="C51">
            <v>5177.8</v>
          </cell>
          <cell r="E51">
            <v>39322.160000000003</v>
          </cell>
        </row>
        <row r="52">
          <cell r="A52" t="str">
            <v>5911  PAYROLL - GOLF DIRECTOR</v>
          </cell>
          <cell r="B52">
            <v>26621.279999999999</v>
          </cell>
          <cell r="C52">
            <v>5357.11</v>
          </cell>
          <cell r="E52">
            <v>31978.39</v>
          </cell>
        </row>
        <row r="53">
          <cell r="A53" t="str">
            <v>5912  PAYROLL - GOLF MAINTENANCE</v>
          </cell>
          <cell r="B53">
            <v>32980.370000000003</v>
          </cell>
          <cell r="C53">
            <v>479.33</v>
          </cell>
          <cell r="E53">
            <v>33459.699999999997</v>
          </cell>
        </row>
        <row r="54">
          <cell r="A54" t="str">
            <v>5940  FUTA</v>
          </cell>
          <cell r="B54">
            <v>-0.01</v>
          </cell>
          <cell r="E54">
            <v>-0.01</v>
          </cell>
        </row>
        <row r="55">
          <cell r="A55" t="str">
            <v>6010  WATER &amp; SEWER</v>
          </cell>
          <cell r="B55">
            <v>17634.150000000001</v>
          </cell>
          <cell r="C55">
            <v>875</v>
          </cell>
          <cell r="E55">
            <v>18509.150000000001</v>
          </cell>
        </row>
        <row r="56">
          <cell r="A56" t="str">
            <v>6030  GAS/FUEL OIL</v>
          </cell>
          <cell r="B56">
            <v>17000.939999999999</v>
          </cell>
          <cell r="C56">
            <v>6511.87</v>
          </cell>
          <cell r="E56">
            <v>23512.81</v>
          </cell>
        </row>
        <row r="57">
          <cell r="A57" t="str">
            <v>6031  GAS</v>
          </cell>
          <cell r="B57">
            <v>4188.82</v>
          </cell>
          <cell r="C57">
            <v>794.56</v>
          </cell>
          <cell r="E57">
            <v>4983.38</v>
          </cell>
        </row>
        <row r="58">
          <cell r="A58" t="str">
            <v>6032  GAS - TREATMENT PLANT</v>
          </cell>
          <cell r="B58">
            <v>3051.95</v>
          </cell>
          <cell r="C58">
            <v>2934.21</v>
          </cell>
          <cell r="E58">
            <v>5986.16</v>
          </cell>
        </row>
        <row r="59">
          <cell r="A59" t="str">
            <v>6040  ELECTRICITY - CAM</v>
          </cell>
          <cell r="B59">
            <v>22821.25</v>
          </cell>
          <cell r="C59">
            <v>212.3</v>
          </cell>
          <cell r="E59">
            <v>23033.55</v>
          </cell>
        </row>
        <row r="60">
          <cell r="A60" t="str">
            <v>6050  ELECTRICITY - TENANT (1FED)</v>
          </cell>
          <cell r="B60">
            <v>22281.25</v>
          </cell>
          <cell r="C60">
            <v>2198.4</v>
          </cell>
          <cell r="E60">
            <v>24479.65</v>
          </cell>
        </row>
        <row r="61">
          <cell r="A61" t="str">
            <v>6060  ELECTRICITY - CONTRA</v>
          </cell>
          <cell r="B61">
            <v>4826.8100000000004</v>
          </cell>
          <cell r="C61">
            <v>541.94000000000005</v>
          </cell>
          <cell r="E61">
            <v>5368.75</v>
          </cell>
        </row>
        <row r="62">
          <cell r="A62" t="str">
            <v>6130  CLEANING SERVICES - CONTRACT</v>
          </cell>
          <cell r="B62">
            <v>8589.36</v>
          </cell>
          <cell r="C62">
            <v>542.38</v>
          </cell>
          <cell r="E62">
            <v>9131.74</v>
          </cell>
        </row>
        <row r="63">
          <cell r="A63" t="str">
            <v>6141  Janitorial Supplies</v>
          </cell>
          <cell r="B63">
            <v>1817.5</v>
          </cell>
          <cell r="C63">
            <v>417.58</v>
          </cell>
          <cell r="E63">
            <v>2235.08</v>
          </cell>
        </row>
        <row r="64">
          <cell r="A64" t="str">
            <v>6155  Janitorial Wages</v>
          </cell>
          <cell r="B64">
            <v>13773.53</v>
          </cell>
          <cell r="C64">
            <v>2073.71</v>
          </cell>
          <cell r="E64">
            <v>15847.24</v>
          </cell>
        </row>
        <row r="65">
          <cell r="A65" t="str">
            <v>6210  REFUSE REMOVAL</v>
          </cell>
          <cell r="B65">
            <v>24724</v>
          </cell>
          <cell r="C65">
            <v>3532</v>
          </cell>
          <cell r="E65">
            <v>28256</v>
          </cell>
        </row>
        <row r="66">
          <cell r="A66" t="str">
            <v>6240  SNOW REMOVAL</v>
          </cell>
          <cell r="B66">
            <v>36442.5</v>
          </cell>
          <cell r="C66">
            <v>22175</v>
          </cell>
          <cell r="E66">
            <v>58617.5</v>
          </cell>
        </row>
        <row r="67">
          <cell r="A67" t="str">
            <v>6270  GROUNDS CONTRACTS</v>
          </cell>
          <cell r="B67">
            <v>84267.09</v>
          </cell>
          <cell r="E67">
            <v>84267.09</v>
          </cell>
        </row>
        <row r="68">
          <cell r="A68" t="str">
            <v>6330  SECURITY CONTRACT</v>
          </cell>
          <cell r="B68">
            <v>76335</v>
          </cell>
          <cell r="C68">
            <v>11340</v>
          </cell>
          <cell r="E68">
            <v>87675</v>
          </cell>
        </row>
        <row r="69">
          <cell r="A69" t="str">
            <v>6331  SECURITY - OT</v>
          </cell>
          <cell r="B69">
            <v>51856.13</v>
          </cell>
          <cell r="C69">
            <v>5000</v>
          </cell>
          <cell r="E69">
            <v>56856.13</v>
          </cell>
        </row>
        <row r="70">
          <cell r="A70" t="str">
            <v>6765  REPAIRS &amp; MAINT - EXTERIOR</v>
          </cell>
          <cell r="B70">
            <v>3430</v>
          </cell>
          <cell r="E70">
            <v>3430</v>
          </cell>
        </row>
        <row r="71">
          <cell r="A71" t="str">
            <v>6830  MISC. REPAIRS &amp; MAINTENANCE</v>
          </cell>
          <cell r="B71">
            <v>10008.799999999999</v>
          </cell>
          <cell r="C71">
            <v>78.540000000000006</v>
          </cell>
          <cell r="E71">
            <v>10087.34</v>
          </cell>
        </row>
        <row r="72">
          <cell r="A72" t="str">
            <v>6861  Sewer Treatment Plant</v>
          </cell>
          <cell r="B72">
            <v>46645.14</v>
          </cell>
          <cell r="C72">
            <v>4571.7</v>
          </cell>
          <cell r="E72">
            <v>51216.84</v>
          </cell>
        </row>
        <row r="73">
          <cell r="A73" t="str">
            <v>6910  STATE AND CITY TAXES</v>
          </cell>
          <cell r="B73">
            <v>819</v>
          </cell>
          <cell r="C73">
            <v>117</v>
          </cell>
          <cell r="E73">
            <v>936</v>
          </cell>
        </row>
        <row r="74">
          <cell r="A74" t="str">
            <v>6920  FEDERAL TAXES</v>
          </cell>
          <cell r="B74">
            <v>1125.8699999999999</v>
          </cell>
          <cell r="C74">
            <v>150</v>
          </cell>
          <cell r="E74">
            <v>1275.8699999999999</v>
          </cell>
        </row>
        <row r="75">
          <cell r="A75" t="str">
            <v>6931  BANK CHARGES</v>
          </cell>
          <cell r="B75">
            <v>0</v>
          </cell>
          <cell r="C75">
            <v>0.03</v>
          </cell>
          <cell r="E75">
            <v>0.03</v>
          </cell>
        </row>
        <row r="76">
          <cell r="A76" t="str">
            <v>6937  OTHER EXPENSES - PROFESSIONAL</v>
          </cell>
          <cell r="B76">
            <v>6576.67</v>
          </cell>
          <cell r="C76">
            <v>673.75</v>
          </cell>
          <cell r="E76">
            <v>7250.42</v>
          </cell>
        </row>
        <row r="77">
          <cell r="A77" t="str">
            <v>7040  DEPRECIATION - FURN &amp; FIXTURES</v>
          </cell>
          <cell r="B77">
            <v>91</v>
          </cell>
          <cell r="C77">
            <v>13</v>
          </cell>
          <cell r="E77">
            <v>104</v>
          </cell>
        </row>
        <row r="78">
          <cell r="A78" t="str">
            <v>7070  AMORT/DEPREC - HARDWARE/SOFTWA</v>
          </cell>
          <cell r="B78">
            <v>266</v>
          </cell>
          <cell r="C78">
            <v>38</v>
          </cell>
          <cell r="E78">
            <v>304</v>
          </cell>
        </row>
        <row r="79">
          <cell r="A79" t="str">
            <v>7305  INTEREST INCOME</v>
          </cell>
          <cell r="B79">
            <v>-3373.31</v>
          </cell>
          <cell r="D79">
            <v>486.59</v>
          </cell>
          <cell r="E79">
            <v>-3859.9</v>
          </cell>
        </row>
        <row r="80">
          <cell r="A80" t="str">
            <v>8700  TENANT IMPROVEMENTS</v>
          </cell>
          <cell r="B80">
            <v>15925.26</v>
          </cell>
          <cell r="E80">
            <v>15925.26</v>
          </cell>
        </row>
        <row r="81">
          <cell r="A81" t="str">
            <v>8925  FURNITURE, FIXTURE &amp; EQUIPMENT</v>
          </cell>
          <cell r="B81">
            <v>19235.349999999999</v>
          </cell>
          <cell r="E81">
            <v>19235.349999999999</v>
          </cell>
        </row>
        <row r="82">
          <cell r="B82">
            <v>0</v>
          </cell>
          <cell r="C82">
            <v>157777.29999999999</v>
          </cell>
          <cell r="D82">
            <v>157777.29999999999</v>
          </cell>
          <cell r="E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F"/>
      <sheetName val="RentRoll"/>
      <sheetName val="RR Summary"/>
      <sheetName val="Occupancy Update"/>
      <sheetName val="Occupancy Cost"/>
      <sheetName val="LeaseExp All"/>
      <sheetName val="Sales Summary"/>
      <sheetName val="In-Line Lease Exp"/>
      <sheetName val="floater pricing"/>
      <sheetName val="RA Sizing"/>
      <sheetName val="TRIAL US GAAP"/>
    </sheetNames>
    <sheetDataSet>
      <sheetData sheetId="0">
        <row r="79">
          <cell r="J79">
            <v>41970693.976446241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CRITERIA1"/>
      <sheetName val="Depreciation"/>
      <sheetName val="AP Accrual"/>
      <sheetName val="545"/>
      <sheetName val="Audit Journal Entries"/>
      <sheetName val="TRADES"/>
      <sheetName val="HOHOKAM TOWERS"/>
      <sheetName val="SET VARIABLES"/>
      <sheetName val="USD"/>
      <sheetName val="Objects"/>
      <sheetName val="Sheet1"/>
      <sheetName val="Strat"/>
      <sheetName val="Development Pro-forma"/>
      <sheetName val="1900"/>
      <sheetName val="DEPREC"/>
      <sheetName val="Monthly &amp; Cum. NOI"/>
      <sheetName val="Utilities"/>
      <sheetName val="BaseData"/>
      <sheetName val="Variance Analysis"/>
      <sheetName val="Assignment Information"/>
      <sheetName val="vw_SubExport_CTM"/>
      <sheetName val="Instructions"/>
      <sheetName val="TB dump soccall"/>
      <sheetName val="Sales"/>
      <sheetName val="Keys"/>
      <sheetName val="DREpF_TB"/>
    </sheetNames>
    <sheetDataSet>
      <sheetData sheetId="0" refreshError="1"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  <row r="8">
          <cell r="A8">
            <v>7</v>
          </cell>
          <cell r="B8" t="str">
            <v>Sat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"/>
      <sheetName val="LCC Key Metrics 2"/>
      <sheetName val="LCC Key Metrics 3"/>
      <sheetName val="Q3 2020 CORE"/>
      <sheetName val="Q3 2019 CORE (old)"/>
      <sheetName val="Q3 2020 CARRY"/>
      <sheetName val="Q3 2019 Carry Estimate (old)"/>
      <sheetName val="Q3 2019 Carry Estimate v2 (old)"/>
      <sheetName val="REIT-TRS Key Metrics II"/>
      <sheetName val="Assumptions"/>
      <sheetName val="REIT"/>
      <sheetName val="TRS"/>
      <sheetName val="Income by Segment"/>
      <sheetName val="Q3 2020 CLOSED to CORE"/>
      <sheetName val="Q3 2020 CARRY TO CORE"/>
      <sheetName val="Q3 CARRY TO CORE (old)"/>
      <sheetName val="Pres Daily Update"/>
      <sheetName val="BCM Taxes &amp; NCI"/>
      <sheetName val="PL by Segment"/>
      <sheetName val="Q3 2020 Income Forecast Close"/>
      <sheetName val="Liquidity Update"/>
      <sheetName val="Detail"/>
      <sheetName val="BCM FS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3a. Sale of CMBS &amp; Corp. Bonds"/>
      <sheetName val="3b. Sale of Equity Securities"/>
      <sheetName val="Bond Buybacks"/>
      <sheetName val="5. Fee &amp; Div Inc "/>
      <sheetName val="2. Rental income"/>
      <sheetName val="10. RE Opex"/>
      <sheetName val="11. Depreciation Expense"/>
      <sheetName val="4. Condo Summary"/>
      <sheetName val="4b. Terrazas Projected Closings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, Comp"/>
      <sheetName val="7b. Equity Comp"/>
      <sheetName val="7c. Bonus Accrual"/>
      <sheetName val="8. Mthly OPEX"/>
      <sheetName val="9. Fee Expense"/>
      <sheetName val="14. Core Tax Calc"/>
      <sheetName val="15. Earnings from NCI"/>
    </sheetNames>
    <sheetDataSet>
      <sheetData sheetId="0">
        <row r="1">
          <cell r="I1">
            <v>44041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  <sheetName val="1900"/>
    </sheetNames>
    <sheetDataSet>
      <sheetData sheetId="0" refreshError="1"/>
      <sheetData sheetId="1" refreshError="1"/>
      <sheetData sheetId="2" refreshError="1">
        <row r="7">
          <cell r="F7">
            <v>3.2730000000000002E-2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3"/>
      <sheetName val="Cash Entries 5-3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0"/>
      <sheetName val="Cash Entries 5-10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7"/>
      <sheetName val="Cash Entries 5-17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4"/>
      <sheetName val="Cash Entries 5-24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5-31"/>
      <sheetName val="Cash Entries 5-31"/>
      <sheetName val="Cash Activity x-x"/>
      <sheetName val="Cash Entries x-x"/>
      <sheetName val="Entity Code Lookup"/>
      <sheetName val="mapping for cash"/>
      <sheetName val="Key"/>
      <sheetName val="Bank Account Legend"/>
      <sheetName val="Cash Activity wformula for sort"/>
      <sheetName val="Sheet1"/>
      <sheetName val="Sheet2"/>
      <sheetName val="Sheet3"/>
      <sheetName val="LTD cash sheet for naming"/>
      <sheetName val="OPEN"/>
    </sheetNames>
    <sheetDataSet>
      <sheetData sheetId="0">
        <row r="1">
          <cell r="B1">
            <v>202405</v>
          </cell>
        </row>
        <row r="15">
          <cell r="A15">
            <v>45427</v>
          </cell>
          <cell r="B15" t="str">
            <v>DC0515241</v>
          </cell>
        </row>
        <row r="18">
          <cell r="A18">
            <v>45432</v>
          </cell>
          <cell r="B18" t="str">
            <v>DC0520241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5"/>
      <sheetName val="Cash Entries 5-5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2"/>
      <sheetName val="Cash Entries 5-12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9"/>
      <sheetName val="Cash Entries 5-19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7"/>
      <sheetName val="Cash Entries 5-27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202505</v>
          </cell>
        </row>
        <row r="5">
          <cell r="A5">
            <v>45778</v>
          </cell>
          <cell r="B5" t="str">
            <v>DC0501251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Entity Name Per Cash Sheet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4"/>
      <sheetName val="Cash Entries 8-4"/>
      <sheetName val="Cash Activity 8-5"/>
      <sheetName val="Cash Entries 8-5"/>
      <sheetName val="Cash Activity 8-6"/>
      <sheetName val="Cash Entries 8-6"/>
      <sheetName val="Cash Activity 8-7"/>
      <sheetName val="Cash Entries 8-7"/>
      <sheetName val="Cash Activity 8-8"/>
      <sheetName val="Cash Entries 8-8"/>
      <sheetName val="Cash Activity 8-11"/>
      <sheetName val="Cash Entries 8-11"/>
      <sheetName val="Cash Activity 8-12"/>
      <sheetName val="Cash Entries 8-12"/>
      <sheetName val="Cash Activity 8-13"/>
      <sheetName val="Cash Entries 8-13"/>
      <sheetName val="Cash Activity 8-14"/>
      <sheetName val="Cash Entries 8-14"/>
      <sheetName val="Cash Activity 8-15"/>
      <sheetName val="Cash Entries 8-15"/>
      <sheetName val="Cash Activity 8-18"/>
      <sheetName val="Cash Entries 8-18"/>
      <sheetName val="Cash Activity 8-19"/>
      <sheetName val="Cash Entries 8-19"/>
      <sheetName val="Cash Activity 8-20"/>
      <sheetName val="Cash Entries 8-20"/>
      <sheetName val="Cash Activity 8-21"/>
      <sheetName val="Cash Entries 8-21"/>
      <sheetName val="Cash Activity 8-22"/>
      <sheetName val="Cash Entries 8-22"/>
      <sheetName val="Cash Activity 8-25"/>
      <sheetName val="Cash Entries 8-25"/>
      <sheetName val="Cash Activity 8-26"/>
      <sheetName val="Cash Entries 8-26"/>
      <sheetName val="Cash Activity 8-27"/>
      <sheetName val="Cash Entries 8-27"/>
      <sheetName val="Cash Activity 8-28"/>
      <sheetName val="Cash Entries 8-28"/>
      <sheetName val="Cash Activity 8-29"/>
      <sheetName val="Cash Entries 8-29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23">
          <cell r="A23">
            <v>45896</v>
          </cell>
          <cell r="B23" t="str">
            <v>DC0827251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Vendor Approval- Active Vendors"/>
      <sheetName val="Inactive Vendors"/>
    </sheetNames>
    <sheetDataSet>
      <sheetData sheetId="0"/>
      <sheetData sheetId="1">
        <row r="4">
          <cell r="A4" t="str">
            <v>1444 9th Street Property, LLC</v>
          </cell>
          <cell r="B4" t="str">
            <v>Porcella</v>
          </cell>
          <cell r="C4" t="str">
            <v>Lease</v>
          </cell>
          <cell r="D4" t="str">
            <v>KP</v>
          </cell>
          <cell r="E4" t="str">
            <v>Yes</v>
          </cell>
          <cell r="F4" t="str">
            <v>MD Approval</v>
          </cell>
        </row>
        <row r="5">
          <cell r="A5" t="str">
            <v>32 East 1st Street Condominium</v>
          </cell>
          <cell r="B5" t="str">
            <v>Perelman</v>
          </cell>
          <cell r="C5" t="str">
            <v xml:space="preserve">RE Property </v>
          </cell>
          <cell r="D5" t="str">
            <v>RP</v>
          </cell>
          <cell r="E5" t="str">
            <v>Yes</v>
          </cell>
          <cell r="F5" t="str">
            <v>MD Approval</v>
          </cell>
        </row>
        <row r="6">
          <cell r="A6" t="str">
            <v>345 Park Avenue LP</v>
          </cell>
          <cell r="B6" t="str">
            <v>Perelman</v>
          </cell>
          <cell r="C6" t="str">
            <v>Lease</v>
          </cell>
          <cell r="D6" t="str">
            <v>RP, PM</v>
          </cell>
          <cell r="E6" t="str">
            <v>Yes</v>
          </cell>
          <cell r="F6" t="str">
            <v>MD Approval</v>
          </cell>
        </row>
        <row r="7">
          <cell r="A7" t="str">
            <v>446 Broadway</v>
          </cell>
          <cell r="B7" t="str">
            <v>Scarola</v>
          </cell>
          <cell r="C7" t="str">
            <v>Lease</v>
          </cell>
          <cell r="D7" t="str">
            <v>MS, CR, RP</v>
          </cell>
          <cell r="E7" t="str">
            <v>Yes</v>
          </cell>
          <cell r="F7" t="str">
            <v>MD Approval</v>
          </cell>
        </row>
        <row r="8">
          <cell r="A8" t="str">
            <v>7 Consulting</v>
          </cell>
          <cell r="B8" t="str">
            <v>Perelman</v>
          </cell>
          <cell r="C8" t="str">
            <v>Consultant</v>
          </cell>
          <cell r="D8" t="str">
            <v>RP</v>
          </cell>
          <cell r="E8" t="str">
            <v>Yes</v>
          </cell>
          <cell r="F8" t="str">
            <v>MD Approval</v>
          </cell>
        </row>
        <row r="9">
          <cell r="A9" t="str">
            <v>A&amp;G Plastering and Tile Corp</v>
          </cell>
          <cell r="B9" t="str">
            <v>Cafaro</v>
          </cell>
          <cell r="C9" t="str">
            <v xml:space="preserve">RE Property </v>
          </cell>
          <cell r="D9" t="str">
            <v>CA</v>
          </cell>
          <cell r="E9" t="str">
            <v>Yes</v>
          </cell>
          <cell r="F9">
            <v>50000</v>
          </cell>
        </row>
        <row r="10">
          <cell r="A10" t="str">
            <v>A.E. Fletcher Photography</v>
          </cell>
          <cell r="B10" t="str">
            <v>Lin</v>
          </cell>
          <cell r="C10" t="str">
            <v>General</v>
          </cell>
          <cell r="D10" t="str">
            <v>SL, KP, PM</v>
          </cell>
          <cell r="E10" t="str">
            <v>Yes</v>
          </cell>
          <cell r="F10">
            <v>10000</v>
          </cell>
        </row>
        <row r="11">
          <cell r="A11" t="str">
            <v>AALM Inc.</v>
          </cell>
          <cell r="B11" t="str">
            <v>Gochberg</v>
          </cell>
          <cell r="C11" t="str">
            <v>Broker</v>
          </cell>
          <cell r="D11" t="str">
            <v>TM</v>
          </cell>
          <cell r="E11" t="str">
            <v>Yes</v>
          </cell>
          <cell r="F11" t="str">
            <v>Committee Approved</v>
          </cell>
        </row>
        <row r="12">
          <cell r="A12" t="str">
            <v>Abacus Group</v>
          </cell>
          <cell r="B12" t="str">
            <v>Miceli</v>
          </cell>
          <cell r="C12" t="str">
            <v>Recruiter</v>
          </cell>
          <cell r="D12" t="str">
            <v>PJM</v>
          </cell>
          <cell r="E12" t="str">
            <v>Yes</v>
          </cell>
          <cell r="F12" t="str">
            <v>MD Approval</v>
          </cell>
        </row>
        <row r="13">
          <cell r="A13" t="str">
            <v>Abacus Group LLC</v>
          </cell>
          <cell r="B13" t="str">
            <v>Cafaro</v>
          </cell>
          <cell r="C13" t="str">
            <v>IT</v>
          </cell>
          <cell r="D13" t="str">
            <v>MC</v>
          </cell>
          <cell r="E13" t="str">
            <v>Yes</v>
          </cell>
          <cell r="F13" t="str">
            <v>MD Approval</v>
          </cell>
        </row>
        <row r="14">
          <cell r="A14" t="str">
            <v>Abira Security Corporation</v>
          </cell>
          <cell r="B14" t="str">
            <v>Cafaro</v>
          </cell>
          <cell r="C14" t="str">
            <v>IT</v>
          </cell>
          <cell r="D14" t="str">
            <v>MC</v>
          </cell>
          <cell r="E14" t="str">
            <v>Yes</v>
          </cell>
          <cell r="F14" t="str">
            <v>MD Approval</v>
          </cell>
        </row>
        <row r="15">
          <cell r="A15" t="str">
            <v>Ackman Ziff</v>
          </cell>
          <cell r="B15" t="str">
            <v>DiOrio</v>
          </cell>
          <cell r="C15" t="str">
            <v>Consultant</v>
          </cell>
          <cell r="D15" t="str">
            <v>MD</v>
          </cell>
          <cell r="E15" t="str">
            <v>Yes</v>
          </cell>
          <cell r="F15">
            <v>10000</v>
          </cell>
        </row>
        <row r="16">
          <cell r="A16" t="str">
            <v>Actualize Consulting</v>
          </cell>
          <cell r="B16" t="str">
            <v>FitzGerald</v>
          </cell>
          <cell r="C16" t="str">
            <v>Consultant</v>
          </cell>
          <cell r="D16" t="str">
            <v>MF</v>
          </cell>
          <cell r="E16" t="str">
            <v>Yes</v>
          </cell>
          <cell r="F16" t="str">
            <v>MD Approval</v>
          </cell>
        </row>
        <row r="17">
          <cell r="A17" t="str">
            <v>AD Realty Advisors, Inc.</v>
          </cell>
          <cell r="B17" t="str">
            <v>Gochberg</v>
          </cell>
          <cell r="C17" t="str">
            <v>Broker</v>
          </cell>
          <cell r="D17" t="str">
            <v>TM</v>
          </cell>
          <cell r="E17" t="str">
            <v>Yes</v>
          </cell>
          <cell r="F17" t="str">
            <v>Committee Approved</v>
          </cell>
        </row>
        <row r="18">
          <cell r="A18" t="str">
            <v>Advanity Technologies LLC</v>
          </cell>
          <cell r="B18" t="str">
            <v>Cafaro</v>
          </cell>
          <cell r="C18" t="str">
            <v>IT</v>
          </cell>
          <cell r="D18" t="str">
            <v>KP, RP, MC</v>
          </cell>
          <cell r="E18" t="str">
            <v>Yes</v>
          </cell>
          <cell r="F18" t="str">
            <v>MD Approval</v>
          </cell>
        </row>
        <row r="19">
          <cell r="A19" t="str">
            <v>Advantage Sport &amp; Fitness Inc.</v>
          </cell>
          <cell r="B19" t="str">
            <v>Perelman</v>
          </cell>
          <cell r="C19" t="str">
            <v>Other</v>
          </cell>
          <cell r="D19" t="str">
            <v>RP</v>
          </cell>
          <cell r="E19" t="str">
            <v>Yes</v>
          </cell>
          <cell r="F19" t="str">
            <v>MD Approval</v>
          </cell>
        </row>
        <row r="20">
          <cell r="A20" t="str">
            <v>Adviser Compliance Associates LLC</v>
          </cell>
          <cell r="B20" t="str">
            <v>Wallach</v>
          </cell>
          <cell r="C20" t="str">
            <v>Compliance</v>
          </cell>
          <cell r="D20" t="str">
            <v>MW, RP</v>
          </cell>
          <cell r="E20" t="str">
            <v>Yes</v>
          </cell>
          <cell r="F20" t="str">
            <v>MD Approval</v>
          </cell>
        </row>
        <row r="21">
          <cell r="A21" t="str">
            <v>AEI Consultants</v>
          </cell>
          <cell r="B21" t="str">
            <v>Gochberg</v>
          </cell>
          <cell r="C21" t="str">
            <v>Consultant</v>
          </cell>
          <cell r="D21" t="str">
            <v>TM</v>
          </cell>
          <cell r="E21" t="str">
            <v>Yes</v>
          </cell>
          <cell r="F21">
            <v>5000</v>
          </cell>
        </row>
        <row r="22">
          <cell r="A22" t="str">
            <v>Aerial Photos of NJ</v>
          </cell>
          <cell r="B22" t="str">
            <v>Perelman</v>
          </cell>
          <cell r="C22" t="str">
            <v xml:space="preserve">RE Property </v>
          </cell>
          <cell r="D22" t="str">
            <v>AM</v>
          </cell>
          <cell r="E22" t="str">
            <v>Yes</v>
          </cell>
          <cell r="F22">
            <v>5000</v>
          </cell>
        </row>
        <row r="23">
          <cell r="A23" t="str">
            <v>Aga Bonura</v>
          </cell>
          <cell r="B23" t="str">
            <v>Gochberg</v>
          </cell>
          <cell r="C23" t="str">
            <v>Employee</v>
          </cell>
          <cell r="D23" t="str">
            <v>SG</v>
          </cell>
          <cell r="E23" t="str">
            <v>Yes</v>
          </cell>
          <cell r="F23" t="str">
            <v>MD Approval</v>
          </cell>
        </row>
        <row r="24">
          <cell r="A24" t="str">
            <v>Ahlers &amp; Cooney, P.C.</v>
          </cell>
          <cell r="B24" t="str">
            <v>Gochberg</v>
          </cell>
          <cell r="C24" t="str">
            <v>Legal</v>
          </cell>
          <cell r="D24" t="str">
            <v>TM</v>
          </cell>
          <cell r="E24" t="str">
            <v>Yes</v>
          </cell>
          <cell r="F24">
            <v>5000</v>
          </cell>
        </row>
        <row r="25">
          <cell r="A25" t="str">
            <v>Ainsworth INc.</v>
          </cell>
          <cell r="B25" t="str">
            <v>Sewielska</v>
          </cell>
          <cell r="C25" t="str">
            <v>General</v>
          </cell>
          <cell r="D25" t="str">
            <v>ASe</v>
          </cell>
          <cell r="E25" t="str">
            <v>Yes</v>
          </cell>
          <cell r="F25">
            <v>5000</v>
          </cell>
        </row>
        <row r="26">
          <cell r="A26" t="str">
            <v>AK Engineering</v>
          </cell>
          <cell r="B26" t="str">
            <v>Gochberg</v>
          </cell>
          <cell r="C26" t="str">
            <v>General</v>
          </cell>
          <cell r="D26" t="str">
            <v>SG</v>
          </cell>
          <cell r="E26" t="str">
            <v>Yes</v>
          </cell>
          <cell r="F26" t="str">
            <v>MD Approval</v>
          </cell>
        </row>
        <row r="27">
          <cell r="A27" t="str">
            <v>Alabama Dept of Revenue</v>
          </cell>
          <cell r="B27" t="str">
            <v>Miceli</v>
          </cell>
          <cell r="C27" t="str">
            <v>Tax Authority</v>
          </cell>
          <cell r="D27" t="str">
            <v>PJM, YX</v>
          </cell>
          <cell r="E27" t="str">
            <v>Yes</v>
          </cell>
          <cell r="F27" t="str">
            <v>Tax Authority</v>
          </cell>
        </row>
        <row r="28">
          <cell r="A28" t="str">
            <v>Alameda County</v>
          </cell>
          <cell r="B28" t="str">
            <v>Perelman</v>
          </cell>
          <cell r="C28" t="str">
            <v>Tax Authority</v>
          </cell>
          <cell r="D28" t="str">
            <v>RP</v>
          </cell>
          <cell r="E28" t="str">
            <v>Yes</v>
          </cell>
          <cell r="F28" t="str">
            <v>MD Approval</v>
          </cell>
        </row>
        <row r="29">
          <cell r="A29" t="str">
            <v>Alan Fishman</v>
          </cell>
          <cell r="B29" t="str">
            <v>Porcella</v>
          </cell>
          <cell r="C29" t="str">
            <v>Director</v>
          </cell>
          <cell r="D29" t="str">
            <v>KP</v>
          </cell>
          <cell r="E29" t="str">
            <v>Yes</v>
          </cell>
          <cell r="F29" t="str">
            <v>MD Approval</v>
          </cell>
        </row>
        <row r="30">
          <cell r="A30" t="str">
            <v>Alex Cooper Auctioneers Inc</v>
          </cell>
          <cell r="B30" t="str">
            <v>Traitel</v>
          </cell>
          <cell r="C30" t="str">
            <v>Consultant</v>
          </cell>
          <cell r="D30" t="str">
            <v>DT</v>
          </cell>
          <cell r="E30" t="str">
            <v>Yes</v>
          </cell>
          <cell r="F30" t="str">
            <v>MD Approval</v>
          </cell>
        </row>
        <row r="31">
          <cell r="A31" t="str">
            <v>Alexander Basta</v>
          </cell>
          <cell r="B31" t="str">
            <v>Porcella</v>
          </cell>
          <cell r="C31" t="str">
            <v>Extern</v>
          </cell>
          <cell r="D31" t="str">
            <v>KP</v>
          </cell>
          <cell r="E31" t="str">
            <v>Yes</v>
          </cell>
          <cell r="F31" t="str">
            <v>Contract/MD Approval</v>
          </cell>
        </row>
        <row r="32">
          <cell r="A32" t="str">
            <v>All American Facilities Maintenance Inc.</v>
          </cell>
          <cell r="B32" t="str">
            <v>Perelman</v>
          </cell>
          <cell r="C32" t="str">
            <v xml:space="preserve">RE Property </v>
          </cell>
          <cell r="D32" t="str">
            <v>AM</v>
          </cell>
          <cell r="E32" t="str">
            <v>Yes</v>
          </cell>
          <cell r="F32">
            <v>5000</v>
          </cell>
        </row>
        <row r="33">
          <cell r="A33" t="str">
            <v>Alliance Realty Advisors dba iCap Realty Advisors</v>
          </cell>
          <cell r="B33" t="str">
            <v>Gochberg</v>
          </cell>
          <cell r="C33" t="str">
            <v>Broker</v>
          </cell>
          <cell r="D33" t="str">
            <v>TM</v>
          </cell>
          <cell r="E33" t="str">
            <v>Yes</v>
          </cell>
          <cell r="F33" t="str">
            <v>Committee Approved</v>
          </cell>
        </row>
        <row r="34">
          <cell r="A34" t="str">
            <v>Alliant Insurance Services, Inc.</v>
          </cell>
          <cell r="B34" t="str">
            <v>Gochberg</v>
          </cell>
          <cell r="C34" t="str">
            <v>Insurance</v>
          </cell>
          <cell r="D34" t="str">
            <v>SG</v>
          </cell>
          <cell r="E34" t="str">
            <v>Yes</v>
          </cell>
          <cell r="F34" t="str">
            <v>MD Approval</v>
          </cell>
        </row>
        <row r="35">
          <cell r="A35" t="str">
            <v>Alias Inteligence</v>
          </cell>
          <cell r="B35" t="str">
            <v>Edmonds</v>
          </cell>
          <cell r="C35" t="str">
            <v>Consultant</v>
          </cell>
          <cell r="D35" t="str">
            <v>CE</v>
          </cell>
          <cell r="E35" t="str">
            <v>Yes</v>
          </cell>
          <cell r="F35">
            <v>10000</v>
          </cell>
        </row>
        <row r="36">
          <cell r="A36" t="str">
            <v>Alpha Capital CRE</v>
          </cell>
          <cell r="B36" t="str">
            <v>Edmonds</v>
          </cell>
          <cell r="C36" t="str">
            <v>Broker</v>
          </cell>
          <cell r="D36" t="str">
            <v>TM</v>
          </cell>
          <cell r="E36" t="str">
            <v>Yes</v>
          </cell>
          <cell r="F36" t="str">
            <v>Committee Approved</v>
          </cell>
        </row>
        <row r="37">
          <cell r="A37" t="str">
            <v>AlphaSense</v>
          </cell>
          <cell r="B37" t="str">
            <v>Miceli</v>
          </cell>
          <cell r="C37" t="str">
            <v>Research</v>
          </cell>
          <cell r="D37" t="str">
            <v>PJM, AE, GK</v>
          </cell>
          <cell r="E37" t="str">
            <v>Yes</v>
          </cell>
          <cell r="F37">
            <v>7500</v>
          </cell>
        </row>
        <row r="38">
          <cell r="A38" t="str">
            <v>Alphaserve Technologies</v>
          </cell>
          <cell r="B38" t="str">
            <v>Cafaro</v>
          </cell>
          <cell r="C38" t="str">
            <v>IT</v>
          </cell>
          <cell r="D38" t="str">
            <v>RP, MC</v>
          </cell>
          <cell r="E38" t="str">
            <v>Yes</v>
          </cell>
          <cell r="F38" t="str">
            <v>MD Approval</v>
          </cell>
        </row>
        <row r="39">
          <cell r="A39" t="str">
            <v>ALR Abstract Services, LLC</v>
          </cell>
          <cell r="B39" t="str">
            <v>Gochberg</v>
          </cell>
          <cell r="C39" t="str">
            <v>Title Company</v>
          </cell>
          <cell r="D39" t="str">
            <v>SG</v>
          </cell>
          <cell r="E39" t="str">
            <v>Yes</v>
          </cell>
          <cell r="F39" t="str">
            <v>MD Approval</v>
          </cell>
        </row>
        <row r="40">
          <cell r="A40" t="str">
            <v>Alston &amp; Bird</v>
          </cell>
          <cell r="B40" t="str">
            <v>Porcella</v>
          </cell>
          <cell r="C40" t="str">
            <v>Legal</v>
          </cell>
          <cell r="D40" t="str">
            <v>KP, TM, MW, SL</v>
          </cell>
          <cell r="E40" t="str">
            <v>Yes</v>
          </cell>
          <cell r="F40">
            <v>10000</v>
          </cell>
        </row>
        <row r="41">
          <cell r="A41" t="str">
            <v>Altour</v>
          </cell>
          <cell r="B41" t="str">
            <v>Gochberg</v>
          </cell>
          <cell r="C41" t="str">
            <v>Travel/Car Service</v>
          </cell>
          <cell r="D41" t="str">
            <v>SG</v>
          </cell>
          <cell r="E41" t="str">
            <v>Yes</v>
          </cell>
          <cell r="F41" t="str">
            <v>MD Approval</v>
          </cell>
        </row>
        <row r="42">
          <cell r="A42" t="str">
            <v>Altrum Group Inc</v>
          </cell>
          <cell r="B42" t="str">
            <v>Gochberg</v>
          </cell>
          <cell r="C42" t="str">
            <v>Legal</v>
          </cell>
          <cell r="D42" t="str">
            <v>SG</v>
          </cell>
          <cell r="E42" t="str">
            <v>Yes</v>
          </cell>
          <cell r="F42" t="str">
            <v>MD Approval</v>
          </cell>
        </row>
        <row r="43">
          <cell r="A43" t="str">
            <v>Amanda Harris</v>
          </cell>
          <cell r="B43" t="str">
            <v>Porcella</v>
          </cell>
          <cell r="C43" t="str">
            <v>Consultant</v>
          </cell>
          <cell r="D43" t="str">
            <v>KP</v>
          </cell>
          <cell r="E43" t="str">
            <v>Yes</v>
          </cell>
          <cell r="F43" t="str">
            <v>MD Approval</v>
          </cell>
        </row>
        <row r="44">
          <cell r="A44" t="str">
            <v>Amazebooths LLC</v>
          </cell>
          <cell r="B44" t="str">
            <v>Gochberg</v>
          </cell>
          <cell r="C44" t="str">
            <v>Entertainment</v>
          </cell>
          <cell r="D44" t="str">
            <v>SG</v>
          </cell>
          <cell r="E44" t="str">
            <v>Yes</v>
          </cell>
          <cell r="F44" t="str">
            <v>MD Approval</v>
          </cell>
        </row>
        <row r="45">
          <cell r="A45" t="str">
            <v>American Express</v>
          </cell>
          <cell r="B45" t="str">
            <v>Miceli</v>
          </cell>
          <cell r="C45" t="str">
            <v>Credit Card</v>
          </cell>
          <cell r="D45" t="str">
            <v>PJM, SG</v>
          </cell>
          <cell r="E45" t="str">
            <v>Yes</v>
          </cell>
          <cell r="F45" t="str">
            <v>MD Approval</v>
          </cell>
        </row>
        <row r="46">
          <cell r="A46" t="str">
            <v>American Registry For Internet Numbers</v>
          </cell>
          <cell r="B46" t="str">
            <v>Cafaro</v>
          </cell>
          <cell r="C46" t="str">
            <v>IT</v>
          </cell>
          <cell r="D46" t="str">
            <v>RP, MC</v>
          </cell>
          <cell r="E46" t="str">
            <v>Yes</v>
          </cell>
          <cell r="F46" t="str">
            <v>MD Approval</v>
          </cell>
        </row>
        <row r="47">
          <cell r="A47" t="str">
            <v>American Stock Transfer &amp; Trust Company LLC</v>
          </cell>
          <cell r="B47" t="str">
            <v>Porcella</v>
          </cell>
          <cell r="C47" t="str">
            <v>Trust Fees</v>
          </cell>
          <cell r="D47" t="str">
            <v>KP</v>
          </cell>
          <cell r="E47" t="str">
            <v>Yes</v>
          </cell>
          <cell r="F47" t="str">
            <v>MD Approval</v>
          </cell>
        </row>
        <row r="48">
          <cell r="A48" t="str">
            <v>American Surveying &amp; Mapping</v>
          </cell>
          <cell r="B48" t="str">
            <v>Gochberg</v>
          </cell>
          <cell r="C48" t="str">
            <v>Surveyor</v>
          </cell>
          <cell r="D48" t="str">
            <v>TM</v>
          </cell>
          <cell r="E48" t="str">
            <v>Yes</v>
          </cell>
          <cell r="F48">
            <v>10000</v>
          </cell>
        </row>
        <row r="49">
          <cell r="A49" t="str">
            <v>Andrew Prokos Photography</v>
          </cell>
          <cell r="B49" t="str">
            <v xml:space="preserve">Merkur </v>
          </cell>
          <cell r="C49" t="str">
            <v>Website</v>
          </cell>
          <cell r="D49" t="str">
            <v>DM, KP</v>
          </cell>
          <cell r="E49" t="str">
            <v>Yes</v>
          </cell>
          <cell r="F49" t="str">
            <v>MD Approval</v>
          </cell>
        </row>
        <row r="50">
          <cell r="A50" t="str">
            <v>Ankura Consulting Group LLC</v>
          </cell>
          <cell r="B50" t="str">
            <v>DiOrio</v>
          </cell>
          <cell r="C50" t="str">
            <v>Consultant</v>
          </cell>
          <cell r="D50" t="str">
            <v>MD</v>
          </cell>
          <cell r="E50" t="str">
            <v>Yes</v>
          </cell>
          <cell r="F50">
            <v>50000</v>
          </cell>
        </row>
        <row r="51">
          <cell r="A51" t="str">
            <v>Anthony M. Minotti Asset Recovery</v>
          </cell>
          <cell r="B51" t="str">
            <v>Miceli</v>
          </cell>
          <cell r="C51" t="str">
            <v>Consultant</v>
          </cell>
          <cell r="D51" t="str">
            <v>PJM</v>
          </cell>
          <cell r="E51" t="str">
            <v>Yes</v>
          </cell>
          <cell r="F51" t="str">
            <v>MD Approval</v>
          </cell>
        </row>
        <row r="52">
          <cell r="A52" t="str">
            <v>Appleby Trust (Cayman) Ltd.</v>
          </cell>
          <cell r="B52" t="str">
            <v>Porcella</v>
          </cell>
          <cell r="C52" t="str">
            <v>Legal</v>
          </cell>
          <cell r="D52" t="str">
            <v>KP,SL</v>
          </cell>
          <cell r="E52" t="str">
            <v>Yes</v>
          </cell>
          <cell r="F52">
            <v>10000</v>
          </cell>
        </row>
        <row r="53">
          <cell r="A53" t="str">
            <v>Appraisal Economics</v>
          </cell>
          <cell r="B53" t="str">
            <v>Porcella</v>
          </cell>
          <cell r="C53" t="str">
            <v>Consultant</v>
          </cell>
          <cell r="D53" t="str">
            <v>KP</v>
          </cell>
          <cell r="E53" t="str">
            <v>Yes</v>
          </cell>
          <cell r="F53" t="str">
            <v>MD Approval</v>
          </cell>
        </row>
        <row r="54">
          <cell r="A54" t="str">
            <v>AR Department of Finance &amp; Administration</v>
          </cell>
          <cell r="B54" t="str">
            <v>Miceli</v>
          </cell>
          <cell r="C54" t="str">
            <v>Tax Authority</v>
          </cell>
          <cell r="D54" t="str">
            <v>PJM, YX</v>
          </cell>
          <cell r="E54" t="str">
            <v>Yes</v>
          </cell>
          <cell r="F54" t="str">
            <v>Tax Authority</v>
          </cell>
        </row>
        <row r="55">
          <cell r="A55" t="str">
            <v>Argus Software Inc</v>
          </cell>
          <cell r="B55" t="str">
            <v>Scarola</v>
          </cell>
          <cell r="C55" t="str">
            <v>IT</v>
          </cell>
          <cell r="D55" t="str">
            <v>MS</v>
          </cell>
          <cell r="E55" t="str">
            <v>Yes</v>
          </cell>
          <cell r="F55" t="str">
            <v>MD Approval</v>
          </cell>
        </row>
        <row r="56">
          <cell r="A56" t="str">
            <v>Aries Capital LLC</v>
          </cell>
          <cell r="B56" t="str">
            <v>Gochberg</v>
          </cell>
          <cell r="C56" t="str">
            <v>Broker</v>
          </cell>
          <cell r="D56" t="str">
            <v>TM</v>
          </cell>
          <cell r="E56" t="str">
            <v>Yes</v>
          </cell>
          <cell r="F56" t="str">
            <v>Committee Approved</v>
          </cell>
        </row>
        <row r="57">
          <cell r="A57" t="str">
            <v>Arnold &amp; Porter</v>
          </cell>
          <cell r="B57" t="str">
            <v>Gochberg</v>
          </cell>
          <cell r="C57" t="str">
            <v>Legal</v>
          </cell>
          <cell r="D57" t="str">
            <v>TM</v>
          </cell>
          <cell r="E57" t="str">
            <v>Yes</v>
          </cell>
          <cell r="F57">
            <v>50000</v>
          </cell>
        </row>
        <row r="58">
          <cell r="A58" t="str">
            <v>Associated Surveyors</v>
          </cell>
          <cell r="B58" t="str">
            <v>Gochberg</v>
          </cell>
          <cell r="C58" t="str">
            <v>Surveyor</v>
          </cell>
          <cell r="D58" t="str">
            <v>TM</v>
          </cell>
          <cell r="E58" t="str">
            <v>Yes</v>
          </cell>
          <cell r="F58">
            <v>10000</v>
          </cell>
        </row>
        <row r="59">
          <cell r="A59" t="str">
            <v>Atlantic Corporate Services</v>
          </cell>
          <cell r="B59" t="str">
            <v>Perelman</v>
          </cell>
          <cell r="C59" t="str">
            <v>Real Estate</v>
          </cell>
          <cell r="D59" t="str">
            <v>RP</v>
          </cell>
          <cell r="E59" t="str">
            <v>Yes</v>
          </cell>
          <cell r="F59" t="str">
            <v>MD Approval</v>
          </cell>
        </row>
        <row r="60">
          <cell r="A60" t="str">
            <v>Axilla Capital</v>
          </cell>
          <cell r="B60" t="str">
            <v>Edmonds</v>
          </cell>
          <cell r="C60" t="str">
            <v>Broker</v>
          </cell>
          <cell r="D60" t="str">
            <v>TM</v>
          </cell>
          <cell r="E60" t="str">
            <v>Yes</v>
          </cell>
          <cell r="F60" t="str">
            <v>Committee Approved</v>
          </cell>
        </row>
        <row r="61">
          <cell r="A61" t="str">
            <v>Backenroth Frankel &amp; Krinsky, LLP</v>
          </cell>
          <cell r="B61" t="str">
            <v>Gochberg</v>
          </cell>
          <cell r="C61" t="str">
            <v>Legal</v>
          </cell>
          <cell r="D61" t="str">
            <v>TM</v>
          </cell>
          <cell r="E61" t="str">
            <v>Yes</v>
          </cell>
          <cell r="F61">
            <v>10000</v>
          </cell>
        </row>
        <row r="62">
          <cell r="A62" t="str">
            <v>Baird Mandalas Brockstedt, LLC</v>
          </cell>
          <cell r="B62" t="str">
            <v>Perelman</v>
          </cell>
          <cell r="C62" t="str">
            <v>Legal</v>
          </cell>
          <cell r="D62" t="str">
            <v>AM</v>
          </cell>
          <cell r="E62" t="str">
            <v>Yes</v>
          </cell>
          <cell r="F62">
            <v>25000</v>
          </cell>
        </row>
        <row r="63">
          <cell r="A63" t="str">
            <v>Baker &amp; Hostetler LLP</v>
          </cell>
          <cell r="B63" t="str">
            <v>Gochberg</v>
          </cell>
          <cell r="C63" t="str">
            <v>Legal</v>
          </cell>
          <cell r="D63" t="str">
            <v>SG</v>
          </cell>
          <cell r="E63" t="str">
            <v>Yes</v>
          </cell>
          <cell r="F63" t="str">
            <v>MD Approval</v>
          </cell>
        </row>
        <row r="64">
          <cell r="A64" t="str">
            <v>Baker McKenzie</v>
          </cell>
          <cell r="B64" t="str">
            <v>Edmonds</v>
          </cell>
          <cell r="C64" t="str">
            <v>Legal</v>
          </cell>
          <cell r="D64" t="str">
            <v>TM</v>
          </cell>
          <cell r="E64" t="str">
            <v>Yes</v>
          </cell>
          <cell r="F64">
            <v>10000</v>
          </cell>
        </row>
        <row r="65">
          <cell r="A65" t="str">
            <v>Baker Tilly Advisory Group LP</v>
          </cell>
          <cell r="B65" t="str">
            <v>Esposito</v>
          </cell>
          <cell r="C65" t="str">
            <v>Real Estate</v>
          </cell>
          <cell r="D65" t="str">
            <v>AE</v>
          </cell>
          <cell r="E65" t="str">
            <v>Yes</v>
          </cell>
          <cell r="F65" t="str">
            <v>MD Approval</v>
          </cell>
        </row>
        <row r="66">
          <cell r="A66" t="str">
            <v>Bank of America</v>
          </cell>
          <cell r="B66" t="str">
            <v>Gochberg</v>
          </cell>
          <cell r="C66" t="str">
            <v>Credit Card</v>
          </cell>
          <cell r="D66" t="str">
            <v>SG, PJM</v>
          </cell>
          <cell r="E66" t="str">
            <v>Yes</v>
          </cell>
          <cell r="F66" t="str">
            <v>MD Approval</v>
          </cell>
        </row>
        <row r="67">
          <cell r="A67" t="str">
            <v>Barbara Dechbery</v>
          </cell>
          <cell r="B67" t="str">
            <v>Gochberg</v>
          </cell>
          <cell r="C67" t="str">
            <v>Employee</v>
          </cell>
          <cell r="D67" t="str">
            <v>SG</v>
          </cell>
          <cell r="E67" t="str">
            <v>Yes</v>
          </cell>
          <cell r="F67" t="str">
            <v>MD Approval</v>
          </cell>
        </row>
        <row r="68">
          <cell r="A68" t="str">
            <v>Barot Capital, LLC</v>
          </cell>
          <cell r="B68" t="str">
            <v>Edmonds</v>
          </cell>
          <cell r="C68" t="str">
            <v>Broker</v>
          </cell>
          <cell r="D68" t="str">
            <v>TM</v>
          </cell>
          <cell r="E68" t="str">
            <v>Yes</v>
          </cell>
          <cell r="F68" t="str">
            <v>Committee Approved</v>
          </cell>
        </row>
        <row r="69">
          <cell r="A69" t="str">
            <v>Barrington Capital Corporation</v>
          </cell>
          <cell r="B69" t="str">
            <v>Gochberg</v>
          </cell>
          <cell r="C69" t="str">
            <v>Broker</v>
          </cell>
          <cell r="D69" t="str">
            <v>TM</v>
          </cell>
          <cell r="E69" t="str">
            <v>Yes</v>
          </cell>
          <cell r="F69" t="str">
            <v>Committee Approved</v>
          </cell>
        </row>
        <row r="70">
          <cell r="A70" t="str">
            <v>Bauer Office Solutions</v>
          </cell>
          <cell r="B70" t="str">
            <v>Sewielska</v>
          </cell>
          <cell r="C70" t="str">
            <v>General</v>
          </cell>
          <cell r="D70" t="str">
            <v>Admins</v>
          </cell>
          <cell r="E70" t="str">
            <v>Yes</v>
          </cell>
          <cell r="F70">
            <v>1000</v>
          </cell>
        </row>
        <row r="71">
          <cell r="A71" t="str">
            <v>BBG Inc.</v>
          </cell>
          <cell r="B71" t="str">
            <v>Gochberg</v>
          </cell>
          <cell r="C71" t="str">
            <v>Appraiser</v>
          </cell>
          <cell r="D71" t="str">
            <v>TM</v>
          </cell>
          <cell r="E71" t="str">
            <v>Yes</v>
          </cell>
          <cell r="F71">
            <v>10000</v>
          </cell>
        </row>
        <row r="72">
          <cell r="A72" t="str">
            <v>BCL Network LLC (Business Class)</v>
          </cell>
          <cell r="B72" t="str">
            <v>Dechbery</v>
          </cell>
          <cell r="C72" t="str">
            <v>Travel/Car Service</v>
          </cell>
          <cell r="D72" t="str">
            <v>Admins</v>
          </cell>
          <cell r="E72" t="str">
            <v>Yes</v>
          </cell>
          <cell r="F72" t="str">
            <v>Preapproved</v>
          </cell>
        </row>
        <row r="73">
          <cell r="A73" t="str">
            <v>Beacon Hill Staffing Group LLC</v>
          </cell>
          <cell r="B73" t="str">
            <v>Porcella</v>
          </cell>
          <cell r="C73" t="str">
            <v>General</v>
          </cell>
          <cell r="D73" t="str">
            <v>KP, SG, PJM</v>
          </cell>
          <cell r="E73" t="str">
            <v>Yes</v>
          </cell>
          <cell r="F73" t="str">
            <v>MD Approval</v>
          </cell>
        </row>
        <row r="74">
          <cell r="A74" t="str">
            <v>Beau Dietl &amp; Associates</v>
          </cell>
          <cell r="B74" t="str">
            <v>Gochberg</v>
          </cell>
          <cell r="C74" t="str">
            <v>Consultant</v>
          </cell>
          <cell r="D74" t="str">
            <v>TM</v>
          </cell>
          <cell r="E74" t="str">
            <v>Yes</v>
          </cell>
          <cell r="F74">
            <v>10000</v>
          </cell>
        </row>
        <row r="75">
          <cell r="A75" t="str">
            <v>Becker &amp; Poliakoff, P.A.</v>
          </cell>
          <cell r="B75" t="str">
            <v>Porcella</v>
          </cell>
          <cell r="C75" t="str">
            <v>Legal</v>
          </cell>
          <cell r="D75" t="str">
            <v>KP</v>
          </cell>
          <cell r="E75" t="str">
            <v>Yes</v>
          </cell>
          <cell r="F75" t="str">
            <v>MD Approval</v>
          </cell>
        </row>
        <row r="76">
          <cell r="A76" t="str">
            <v>Bedrock Partners LLC/Paul Novak</v>
          </cell>
          <cell r="B76" t="str">
            <v>Robertson</v>
          </cell>
          <cell r="C76" t="str">
            <v>Underwriting</v>
          </cell>
          <cell r="D76" t="str">
            <v>CR, MS</v>
          </cell>
          <cell r="E76" t="str">
            <v>Yes</v>
          </cell>
          <cell r="F76" t="str">
            <v>MD Approval</v>
          </cell>
        </row>
        <row r="77">
          <cell r="A77" t="str">
            <v>Belkin Burden Goldman LLP</v>
          </cell>
          <cell r="B77" t="str">
            <v>Gochberg</v>
          </cell>
          <cell r="C77" t="str">
            <v>Legal</v>
          </cell>
          <cell r="D77" t="str">
            <v>SG</v>
          </cell>
          <cell r="E77" t="str">
            <v>Yes</v>
          </cell>
          <cell r="F77" t="str">
            <v>MD Approval</v>
          </cell>
        </row>
        <row r="78">
          <cell r="A78" t="str">
            <v>Ben Hider Images</v>
          </cell>
          <cell r="B78" t="str">
            <v>Lin</v>
          </cell>
          <cell r="C78" t="str">
            <v>General</v>
          </cell>
          <cell r="D78" t="str">
            <v>SL</v>
          </cell>
          <cell r="E78" t="str">
            <v>Yes</v>
          </cell>
          <cell r="F78">
            <v>1000</v>
          </cell>
        </row>
        <row r="79">
          <cell r="A79" t="str">
            <v>Benchmark Title Agency</v>
          </cell>
          <cell r="B79" t="str">
            <v>Gochberg</v>
          </cell>
          <cell r="C79" t="str">
            <v>Title Company</v>
          </cell>
          <cell r="D79" t="str">
            <v>SG</v>
          </cell>
          <cell r="E79" t="str">
            <v>Yes</v>
          </cell>
          <cell r="F79" t="str">
            <v>MD Approval</v>
          </cell>
        </row>
        <row r="80">
          <cell r="A80" t="str">
            <v>Benesch Friedlander Coplan &amp; Aronoff LLP</v>
          </cell>
          <cell r="B80" t="str">
            <v>Porcella</v>
          </cell>
          <cell r="C80" t="str">
            <v>Legal</v>
          </cell>
          <cell r="D80" t="str">
            <v>KP</v>
          </cell>
          <cell r="E80" t="str">
            <v>Yes</v>
          </cell>
          <cell r="F80" t="str">
            <v>MD Approval</v>
          </cell>
        </row>
        <row r="81">
          <cell r="A81" t="str">
            <v>Bercow Radell &amp; Fernandez</v>
          </cell>
          <cell r="B81" t="str">
            <v>Gochberg</v>
          </cell>
          <cell r="C81" t="str">
            <v>Legal</v>
          </cell>
          <cell r="D81" t="str">
            <v>TM</v>
          </cell>
          <cell r="E81" t="str">
            <v>Yes</v>
          </cell>
          <cell r="F81">
            <v>10000</v>
          </cell>
        </row>
        <row r="82">
          <cell r="A82" t="str">
            <v>Berger Harris</v>
          </cell>
          <cell r="B82" t="str">
            <v>Edmonds</v>
          </cell>
          <cell r="C82" t="str">
            <v>Legal</v>
          </cell>
          <cell r="D82" t="str">
            <v>CE</v>
          </cell>
          <cell r="E82" t="str">
            <v>Yes</v>
          </cell>
          <cell r="F82">
            <v>5000</v>
          </cell>
        </row>
        <row r="83">
          <cell r="A83" t="str">
            <v>Berkadia Commercial Mortgage LLC</v>
          </cell>
          <cell r="B83" t="str">
            <v>Edmonds</v>
          </cell>
          <cell r="C83" t="str">
            <v>Broker</v>
          </cell>
          <cell r="D83" t="str">
            <v>TM</v>
          </cell>
          <cell r="E83" t="str">
            <v>Yes</v>
          </cell>
          <cell r="F83" t="str">
            <v>Committee Approved</v>
          </cell>
        </row>
        <row r="84">
          <cell r="A84" t="str">
            <v>Bernard Financial Group</v>
          </cell>
          <cell r="B84" t="str">
            <v>Edmonds</v>
          </cell>
          <cell r="C84" t="str">
            <v>Broker</v>
          </cell>
          <cell r="D84" t="str">
            <v>TM</v>
          </cell>
          <cell r="E84" t="str">
            <v>Yes</v>
          </cell>
          <cell r="F84" t="str">
            <v>Committee Approved</v>
          </cell>
        </row>
        <row r="85">
          <cell r="A85" t="str">
            <v>Birch Horton Bittner &amp; Cherot</v>
          </cell>
          <cell r="B85" t="str">
            <v>Gochberg</v>
          </cell>
          <cell r="C85" t="str">
            <v>Legal</v>
          </cell>
          <cell r="D85" t="str">
            <v>TM</v>
          </cell>
          <cell r="E85" t="str">
            <v>Yes</v>
          </cell>
          <cell r="F85">
            <v>5000</v>
          </cell>
        </row>
        <row r="86">
          <cell r="A86" t="str">
            <v>Bishop Fox</v>
          </cell>
          <cell r="B86" t="str">
            <v>Cafaro</v>
          </cell>
          <cell r="C86" t="str">
            <v>IT</v>
          </cell>
          <cell r="D86" t="str">
            <v>MC</v>
          </cell>
          <cell r="E86" t="str">
            <v>Yes</v>
          </cell>
          <cell r="F86" t="str">
            <v>MD Approval</v>
          </cell>
        </row>
        <row r="87">
          <cell r="A87" t="str">
            <v>BJ's Wholesale Club</v>
          </cell>
          <cell r="B87" t="str">
            <v>Perelman</v>
          </cell>
          <cell r="C87" t="str">
            <v xml:space="preserve">RE Property </v>
          </cell>
          <cell r="D87" t="str">
            <v>AM</v>
          </cell>
          <cell r="E87" t="str">
            <v>Yes</v>
          </cell>
          <cell r="F87">
            <v>5000</v>
          </cell>
        </row>
        <row r="88">
          <cell r="A88" t="str">
            <v>Blackline Systems Inc</v>
          </cell>
          <cell r="B88" t="str">
            <v>Miceli</v>
          </cell>
          <cell r="C88" t="str">
            <v xml:space="preserve">Accounting </v>
          </cell>
          <cell r="D88" t="str">
            <v>PJM</v>
          </cell>
          <cell r="E88" t="str">
            <v>Yes</v>
          </cell>
          <cell r="F88" t="str">
            <v>MD Approval</v>
          </cell>
        </row>
        <row r="89">
          <cell r="A89" t="str">
            <v>Blake, Cassels &amp; Graydon LLP</v>
          </cell>
          <cell r="B89" t="str">
            <v>Porcella</v>
          </cell>
          <cell r="C89" t="str">
            <v>Legal</v>
          </cell>
          <cell r="D89" t="str">
            <v>KP</v>
          </cell>
          <cell r="E89" t="str">
            <v>Yes</v>
          </cell>
          <cell r="F89" t="str">
            <v>MD Approval</v>
          </cell>
        </row>
        <row r="90">
          <cell r="A90" t="str">
            <v>BNY Mellon</v>
          </cell>
          <cell r="B90" t="str">
            <v>Miceli</v>
          </cell>
          <cell r="C90" t="str">
            <v>Financing</v>
          </cell>
          <cell r="D90" t="str">
            <v>PJM, MF</v>
          </cell>
          <cell r="E90" t="str">
            <v>Yes</v>
          </cell>
          <cell r="F90" t="str">
            <v>MD Approval</v>
          </cell>
        </row>
        <row r="91">
          <cell r="A91" t="str">
            <v>Bloomberg Finance LP</v>
          </cell>
          <cell r="B91" t="str">
            <v>Cafaro</v>
          </cell>
          <cell r="C91" t="str">
            <v>IT</v>
          </cell>
          <cell r="D91" t="str">
            <v>RP, MC</v>
          </cell>
          <cell r="E91" t="str">
            <v>Yes</v>
          </cell>
          <cell r="F91" t="str">
            <v>MD Approval</v>
          </cell>
        </row>
        <row r="92">
          <cell r="A92" t="str">
            <v>Bose McKinney &amp; Evans LLP</v>
          </cell>
          <cell r="B92" t="str">
            <v>Gochberg</v>
          </cell>
          <cell r="C92" t="str">
            <v>Legal</v>
          </cell>
          <cell r="D92" t="str">
            <v>TM</v>
          </cell>
          <cell r="E92" t="str">
            <v>Yes</v>
          </cell>
          <cell r="F92">
            <v>5000</v>
          </cell>
        </row>
        <row r="93">
          <cell r="A93" t="str">
            <v>Breakaway Courier Systems</v>
          </cell>
          <cell r="B93" t="str">
            <v>Dechbery</v>
          </cell>
          <cell r="C93" t="str">
            <v>General</v>
          </cell>
          <cell r="D93" t="str">
            <v>Admins</v>
          </cell>
          <cell r="E93" t="str">
            <v>Yes</v>
          </cell>
          <cell r="F93">
            <v>1000</v>
          </cell>
        </row>
        <row r="94">
          <cell r="A94" t="str">
            <v>Breakwater Strategy LLC</v>
          </cell>
          <cell r="B94" t="str">
            <v>Porcella</v>
          </cell>
          <cell r="C94" t="str">
            <v>Public Relations</v>
          </cell>
          <cell r="D94" t="str">
            <v>KP, PM</v>
          </cell>
          <cell r="E94" t="str">
            <v>Yes</v>
          </cell>
          <cell r="F94" t="str">
            <v>MD Approval</v>
          </cell>
        </row>
        <row r="95">
          <cell r="A95" t="str">
            <v>Broadridge</v>
          </cell>
          <cell r="B95" t="str">
            <v>Porcella</v>
          </cell>
          <cell r="C95" t="str">
            <v>Consultant</v>
          </cell>
          <cell r="D95" t="str">
            <v>KP, DM</v>
          </cell>
          <cell r="E95" t="str">
            <v>Yes</v>
          </cell>
          <cell r="F95" t="str">
            <v>MD Approval</v>
          </cell>
        </row>
        <row r="96">
          <cell r="A96" t="str">
            <v xml:space="preserve">Broker Dealer Compliance Associates, LLC </v>
          </cell>
          <cell r="B96" t="str">
            <v>Wallach</v>
          </cell>
          <cell r="C96" t="str">
            <v>Compliance</v>
          </cell>
          <cell r="D96" t="str">
            <v>MW, RP</v>
          </cell>
          <cell r="E96" t="str">
            <v>Yes</v>
          </cell>
          <cell r="F96" t="str">
            <v>MD Approval</v>
          </cell>
        </row>
        <row r="97">
          <cell r="A97" t="str">
            <v>Brunswick Group LLC</v>
          </cell>
          <cell r="B97" t="str">
            <v>Porcella</v>
          </cell>
          <cell r="C97" t="str">
            <v>Consultant</v>
          </cell>
          <cell r="D97" t="str">
            <v>KP, DM</v>
          </cell>
          <cell r="E97" t="str">
            <v>Yes</v>
          </cell>
          <cell r="F97" t="str">
            <v>MD Approval</v>
          </cell>
        </row>
        <row r="98">
          <cell r="A98" t="str">
            <v>Bryan Cave Leighton Paisner</v>
          </cell>
          <cell r="B98" t="str">
            <v>Gochberg</v>
          </cell>
          <cell r="C98" t="str">
            <v>Legal</v>
          </cell>
          <cell r="D98" t="str">
            <v>TM, RP</v>
          </cell>
          <cell r="E98" t="str">
            <v>Yes</v>
          </cell>
          <cell r="F98">
            <v>25000</v>
          </cell>
        </row>
        <row r="99">
          <cell r="A99" t="str">
            <v>Buchalter</v>
          </cell>
          <cell r="B99" t="str">
            <v>Perelman</v>
          </cell>
          <cell r="C99" t="str">
            <v>Legal</v>
          </cell>
          <cell r="D99" t="str">
            <v>AM</v>
          </cell>
          <cell r="E99" t="str">
            <v>Yes</v>
          </cell>
          <cell r="F99">
            <v>5000</v>
          </cell>
        </row>
        <row r="100">
          <cell r="A100" t="str">
            <v>Buchanan Ingersoll &amp; Rooney PC</v>
          </cell>
          <cell r="B100" t="str">
            <v>McCormack</v>
          </cell>
          <cell r="C100" t="str">
            <v>Legal</v>
          </cell>
          <cell r="D100" t="str">
            <v>TM</v>
          </cell>
          <cell r="E100" t="str">
            <v>Yes</v>
          </cell>
          <cell r="F100">
            <v>50000</v>
          </cell>
        </row>
        <row r="101">
          <cell r="A101" t="str">
            <v>Buena Vista Township</v>
          </cell>
          <cell r="B101" t="str">
            <v>Perelman</v>
          </cell>
          <cell r="C101" t="str">
            <v xml:space="preserve">RE Property </v>
          </cell>
          <cell r="D101" t="str">
            <v>AM</v>
          </cell>
          <cell r="E101" t="str">
            <v>Yes</v>
          </cell>
          <cell r="F101">
            <v>5000</v>
          </cell>
        </row>
        <row r="102">
          <cell r="A102" t="str">
            <v>Bureau Veritas Technical Assessments</v>
          </cell>
          <cell r="B102" t="str">
            <v>Gochberg</v>
          </cell>
          <cell r="C102" t="str">
            <v>General</v>
          </cell>
          <cell r="D102" t="str">
            <v>SG</v>
          </cell>
          <cell r="E102" t="str">
            <v>Yes</v>
          </cell>
          <cell r="F102" t="str">
            <v>MD Approval</v>
          </cell>
        </row>
        <row r="103">
          <cell r="A103" t="str">
            <v>Buro Miami</v>
          </cell>
          <cell r="B103" t="str">
            <v>Porcella</v>
          </cell>
          <cell r="C103" t="str">
            <v>Office</v>
          </cell>
          <cell r="D103" t="str">
            <v>KP</v>
          </cell>
          <cell r="E103" t="str">
            <v>Yes</v>
          </cell>
          <cell r="F103" t="str">
            <v>MD Approval</v>
          </cell>
        </row>
        <row r="104">
          <cell r="A104" t="str">
            <v>Business Entity Data B.V.</v>
          </cell>
          <cell r="B104" t="str">
            <v>Miceli</v>
          </cell>
          <cell r="C104" t="str">
            <v>Service Fee</v>
          </cell>
          <cell r="D104" t="str">
            <v>PJM</v>
          </cell>
          <cell r="E104" t="str">
            <v>Yes</v>
          </cell>
          <cell r="F104" t="str">
            <v>MD Approval</v>
          </cell>
        </row>
        <row r="105">
          <cell r="A105" t="str">
            <v>Business Wire, Inc</v>
          </cell>
          <cell r="B105" t="str">
            <v xml:space="preserve">Merkur </v>
          </cell>
          <cell r="C105" t="str">
            <v>Reporting</v>
          </cell>
          <cell r="D105" t="str">
            <v>DM</v>
          </cell>
          <cell r="E105" t="str">
            <v>Yes</v>
          </cell>
          <cell r="F105" t="str">
            <v>MD Approval</v>
          </cell>
        </row>
        <row r="106">
          <cell r="A106" t="str">
            <v>Butera Israel &amp; Becker PLLC</v>
          </cell>
          <cell r="B106" t="str">
            <v>Porcella</v>
          </cell>
          <cell r="C106" t="str">
            <v>Legal</v>
          </cell>
          <cell r="D106" t="str">
            <v>KP</v>
          </cell>
          <cell r="E106" t="str">
            <v>Yes</v>
          </cell>
          <cell r="F106" t="str">
            <v>MD Approval</v>
          </cell>
        </row>
        <row r="107">
          <cell r="A107" t="str">
            <v>Butler Trieu, Inc</v>
          </cell>
          <cell r="B107" t="str">
            <v>Perelman</v>
          </cell>
          <cell r="C107" t="str">
            <v xml:space="preserve">RE Property </v>
          </cell>
          <cell r="D107" t="str">
            <v>AM</v>
          </cell>
          <cell r="E107" t="str">
            <v>Yes</v>
          </cell>
          <cell r="F107">
            <v>5000</v>
          </cell>
        </row>
        <row r="108">
          <cell r="A108" t="str">
            <v>Cadwalader Wickersham &amp; Taft LLP</v>
          </cell>
          <cell r="B108" t="str">
            <v>Porcella</v>
          </cell>
          <cell r="C108" t="str">
            <v>Legal</v>
          </cell>
          <cell r="D108" t="str">
            <v>KP, TM</v>
          </cell>
          <cell r="E108" t="str">
            <v>Yes</v>
          </cell>
          <cell r="F108">
            <v>50000</v>
          </cell>
        </row>
        <row r="109">
          <cell r="A109" t="str">
            <v>Caledonia Township</v>
          </cell>
          <cell r="B109" t="str">
            <v>Dimon</v>
          </cell>
          <cell r="C109" t="str">
            <v>Tax Authority</v>
          </cell>
          <cell r="D109" t="str">
            <v>YX</v>
          </cell>
          <cell r="E109" t="str">
            <v>Yes</v>
          </cell>
          <cell r="F109">
            <v>5000</v>
          </cell>
        </row>
        <row r="110">
          <cell r="A110" t="str">
            <v>Calfee Halter &amp; Griswold LLP</v>
          </cell>
          <cell r="B110" t="str">
            <v>Alexander</v>
          </cell>
          <cell r="C110" t="str">
            <v>Legal</v>
          </cell>
          <cell r="D110" t="str">
            <v>TM</v>
          </cell>
          <cell r="E110" t="str">
            <v>Yes</v>
          </cell>
          <cell r="F110">
            <v>30000</v>
          </cell>
        </row>
        <row r="111">
          <cell r="A111" t="str">
            <v>Capital One Multifamily Finance, LLC</v>
          </cell>
          <cell r="B111" t="str">
            <v>Gochberg</v>
          </cell>
          <cell r="C111" t="str">
            <v>Broker</v>
          </cell>
          <cell r="D111" t="str">
            <v>TM</v>
          </cell>
          <cell r="E111" t="str">
            <v>Yes</v>
          </cell>
          <cell r="F111" t="str">
            <v>Committee Approved</v>
          </cell>
        </row>
        <row r="112">
          <cell r="A112" t="str">
            <v>Capturely, Inc.</v>
          </cell>
          <cell r="B112" t="str">
            <v>Porcella</v>
          </cell>
          <cell r="C112" t="str">
            <v>General</v>
          </cell>
          <cell r="D112" t="str">
            <v>KP, AB</v>
          </cell>
          <cell r="E112" t="str">
            <v>Yes</v>
          </cell>
          <cell r="F112">
            <v>1000</v>
          </cell>
        </row>
        <row r="113">
          <cell r="A113" t="str">
            <v>Carlton Fields, P.A.</v>
          </cell>
          <cell r="B113" t="str">
            <v xml:space="preserve">Ableman </v>
          </cell>
          <cell r="C113" t="str">
            <v>Legal</v>
          </cell>
          <cell r="D113" t="str">
            <v>MA, TM, PJM</v>
          </cell>
          <cell r="E113" t="str">
            <v>Yes</v>
          </cell>
          <cell r="F113">
            <v>25000</v>
          </cell>
        </row>
        <row r="114">
          <cell r="A114" t="str">
            <v>Carter Surveying LLC</v>
          </cell>
          <cell r="B114" t="str">
            <v>Gochberg</v>
          </cell>
          <cell r="C114" t="str">
            <v>Surveyor</v>
          </cell>
          <cell r="D114" t="str">
            <v>TM</v>
          </cell>
          <cell r="E114" t="str">
            <v>Yes</v>
          </cell>
          <cell r="F114">
            <v>10000</v>
          </cell>
        </row>
        <row r="115">
          <cell r="A115" t="str">
            <v>Cassin &amp; Cassin</v>
          </cell>
          <cell r="B115" t="str">
            <v>Edmonds</v>
          </cell>
          <cell r="C115" t="str">
            <v>Legal</v>
          </cell>
          <cell r="D115" t="str">
            <v>TM</v>
          </cell>
          <cell r="E115" t="str">
            <v>Yes</v>
          </cell>
          <cell r="F115">
            <v>20000</v>
          </cell>
        </row>
        <row r="116">
          <cell r="A116" t="str">
            <v>Catalyst Global LLC</v>
          </cell>
          <cell r="B116" t="str">
            <v>Porcella</v>
          </cell>
          <cell r="C116" t="str">
            <v>Consultant</v>
          </cell>
          <cell r="D116" t="str">
            <v>KP</v>
          </cell>
          <cell r="E116" t="str">
            <v>Yes</v>
          </cell>
          <cell r="F116" t="str">
            <v>MD Approval</v>
          </cell>
        </row>
        <row r="117">
          <cell r="A117" t="str">
            <v>CB Richard Ellis, Inc (CBRE)</v>
          </cell>
          <cell r="B117" t="str">
            <v>Scarola</v>
          </cell>
          <cell r="C117" t="str">
            <v>Underwriting</v>
          </cell>
          <cell r="D117" t="str">
            <v>UW*, TM, RP</v>
          </cell>
          <cell r="E117" t="str">
            <v>Yes</v>
          </cell>
          <cell r="F117">
            <v>20000</v>
          </cell>
        </row>
        <row r="118">
          <cell r="A118" t="str">
            <v>CBB Plumbing Corp.</v>
          </cell>
          <cell r="B118" t="str">
            <v>Cafaro</v>
          </cell>
          <cell r="C118" t="str">
            <v xml:space="preserve">RE Property </v>
          </cell>
          <cell r="D118" t="str">
            <v>MC</v>
          </cell>
          <cell r="E118" t="str">
            <v>Yes</v>
          </cell>
          <cell r="F118">
            <v>50000</v>
          </cell>
        </row>
        <row r="119">
          <cell r="A119" t="str">
            <v>CCH Inc. DBA Wolters Kluwer</v>
          </cell>
          <cell r="B119" t="str">
            <v>Miceli</v>
          </cell>
          <cell r="C119" t="str">
            <v>Software</v>
          </cell>
          <cell r="D119" t="str">
            <v>PJM, YX</v>
          </cell>
          <cell r="E119" t="str">
            <v>Yes</v>
          </cell>
          <cell r="F119">
            <v>7500</v>
          </cell>
        </row>
        <row r="120">
          <cell r="A120" t="str">
            <v>Central Lock &amp; Security System</v>
          </cell>
          <cell r="B120" t="str">
            <v>Dechbery</v>
          </cell>
          <cell r="C120" t="str">
            <v>General</v>
          </cell>
          <cell r="D120" t="str">
            <v>BD, ASe</v>
          </cell>
          <cell r="E120" t="str">
            <v>Yes</v>
          </cell>
          <cell r="F120">
            <v>1000</v>
          </cell>
        </row>
        <row r="121">
          <cell r="A121" t="str">
            <v>Certified Abstract Co, Inc</v>
          </cell>
          <cell r="B121" t="str">
            <v>Gochberg</v>
          </cell>
          <cell r="C121" t="str">
            <v>Title Company</v>
          </cell>
          <cell r="D121" t="str">
            <v>TM</v>
          </cell>
          <cell r="E121" t="str">
            <v>Yes</v>
          </cell>
          <cell r="F121">
            <v>5000</v>
          </cell>
        </row>
        <row r="122">
          <cell r="A122" t="str">
            <v>Chambre &amp; Company</v>
          </cell>
          <cell r="B122" t="str">
            <v>Gochberg</v>
          </cell>
          <cell r="C122" t="str">
            <v>Broker</v>
          </cell>
          <cell r="D122" t="str">
            <v>TM</v>
          </cell>
          <cell r="E122" t="str">
            <v>Yes</v>
          </cell>
          <cell r="F122" t="str">
            <v>Committee Approved</v>
          </cell>
        </row>
        <row r="123">
          <cell r="A123" t="str">
            <v>Chelsea Piers</v>
          </cell>
          <cell r="B123" t="str">
            <v>Gochberg</v>
          </cell>
          <cell r="C123" t="str">
            <v>General</v>
          </cell>
          <cell r="D123" t="str">
            <v>SG</v>
          </cell>
          <cell r="E123" t="str">
            <v>Yes</v>
          </cell>
          <cell r="F123" t="str">
            <v>MD Approval</v>
          </cell>
        </row>
        <row r="124">
          <cell r="A124" t="str">
            <v>Chicago Title Insurance Co.</v>
          </cell>
          <cell r="B124" t="str">
            <v>Gochberg</v>
          </cell>
          <cell r="C124" t="str">
            <v>Title Company</v>
          </cell>
          <cell r="D124" t="str">
            <v>TM</v>
          </cell>
          <cell r="E124" t="str">
            <v>Yes</v>
          </cell>
          <cell r="F124">
            <v>5000</v>
          </cell>
        </row>
        <row r="125">
          <cell r="A125" t="str">
            <v>Cisco WebEx LLC</v>
          </cell>
          <cell r="B125" t="str">
            <v>Cafaro</v>
          </cell>
          <cell r="C125" t="str">
            <v>IT</v>
          </cell>
          <cell r="D125" t="str">
            <v>MC, RP, ASe</v>
          </cell>
          <cell r="E125" t="str">
            <v>Yes</v>
          </cell>
          <cell r="F125">
            <v>1500</v>
          </cell>
        </row>
        <row r="126">
          <cell r="A126" t="str">
            <v>CIT</v>
          </cell>
          <cell r="B126" t="str">
            <v>Dechbery</v>
          </cell>
          <cell r="C126" t="str">
            <v>General</v>
          </cell>
          <cell r="D126" t="str">
            <v>Admins</v>
          </cell>
          <cell r="E126" t="str">
            <v>Yes</v>
          </cell>
          <cell r="F126">
            <v>1000</v>
          </cell>
        </row>
        <row r="127">
          <cell r="A127" t="str">
            <v>Citrix Systems Inc.</v>
          </cell>
          <cell r="B127" t="str">
            <v>Cafaro</v>
          </cell>
          <cell r="C127" t="str">
            <v>IT</v>
          </cell>
          <cell r="D127" t="str">
            <v>RP, MC</v>
          </cell>
          <cell r="E127" t="str">
            <v>Yes</v>
          </cell>
          <cell r="F127" t="str">
            <v>MD Approval</v>
          </cell>
        </row>
        <row r="128">
          <cell r="A128" t="str">
            <v>City of Centralia</v>
          </cell>
          <cell r="B128" t="str">
            <v>Perelman</v>
          </cell>
          <cell r="C128" t="str">
            <v xml:space="preserve">RE Property </v>
          </cell>
          <cell r="D128" t="str">
            <v>AM</v>
          </cell>
          <cell r="E128" t="str">
            <v>Yes</v>
          </cell>
          <cell r="F128">
            <v>1000</v>
          </cell>
        </row>
        <row r="129">
          <cell r="A129" t="str">
            <v>City of St Francis</v>
          </cell>
          <cell r="B129" t="str">
            <v>Perelman</v>
          </cell>
          <cell r="C129" t="str">
            <v xml:space="preserve">RE Property </v>
          </cell>
          <cell r="D129" t="str">
            <v>AM</v>
          </cell>
          <cell r="E129" t="str">
            <v>Yes</v>
          </cell>
          <cell r="F129">
            <v>5000</v>
          </cell>
        </row>
        <row r="130">
          <cell r="A130" t="str">
            <v>Clampett Industries Llc D/B/aEmg</v>
          </cell>
          <cell r="B130" t="str">
            <v>Scarola</v>
          </cell>
          <cell r="C130" t="str">
            <v>Underwriting</v>
          </cell>
          <cell r="D130" t="str">
            <v>UW*</v>
          </cell>
          <cell r="E130" t="str">
            <v>Yes</v>
          </cell>
          <cell r="F130">
            <v>15000</v>
          </cell>
        </row>
        <row r="131">
          <cell r="A131" t="str">
            <v>Clariti - GHRR</v>
          </cell>
          <cell r="B131" t="str">
            <v>Bargellini</v>
          </cell>
          <cell r="C131" t="str">
            <v>HR</v>
          </cell>
          <cell r="D131" t="str">
            <v>KP, SL,AB</v>
          </cell>
          <cell r="E131" t="str">
            <v>Yes</v>
          </cell>
          <cell r="F131">
            <v>5000</v>
          </cell>
        </row>
        <row r="132">
          <cell r="A132" t="str">
            <v>Claritysoft, LLC</v>
          </cell>
          <cell r="B132" t="str">
            <v>Merkur</v>
          </cell>
          <cell r="C132" t="str">
            <v>Marketing</v>
          </cell>
          <cell r="D132" t="str">
            <v>DM, PJM</v>
          </cell>
          <cell r="E132" t="str">
            <v>Yes</v>
          </cell>
          <cell r="F132" t="str">
            <v>MD Approval</v>
          </cell>
        </row>
        <row r="133">
          <cell r="A133" t="str">
            <v>Clearwater Analytics</v>
          </cell>
          <cell r="B133" t="str">
            <v>Esposito</v>
          </cell>
          <cell r="C133" t="str">
            <v xml:space="preserve">Accounting </v>
          </cell>
          <cell r="D133" t="str">
            <v>AE, PJM</v>
          </cell>
          <cell r="E133" t="str">
            <v>Yes</v>
          </cell>
          <cell r="F133" t="str">
            <v>MD Approval</v>
          </cell>
        </row>
        <row r="134">
          <cell r="A134" t="str">
            <v>Clive A. Brown Jr.</v>
          </cell>
          <cell r="B134" t="str">
            <v>Scarola</v>
          </cell>
          <cell r="C134" t="str">
            <v>Underwriting</v>
          </cell>
          <cell r="D134" t="str">
            <v>MS</v>
          </cell>
          <cell r="E134" t="str">
            <v>Yes</v>
          </cell>
          <cell r="F134" t="str">
            <v>MD Approval</v>
          </cell>
        </row>
        <row r="135">
          <cell r="A135" t="str">
            <v>Coast Group Corp</v>
          </cell>
          <cell r="B135" t="str">
            <v>Perelman</v>
          </cell>
          <cell r="C135" t="str">
            <v xml:space="preserve">RE Property </v>
          </cell>
          <cell r="D135" t="str">
            <v>RP</v>
          </cell>
          <cell r="E135" t="str">
            <v>Yes</v>
          </cell>
          <cell r="F135" t="str">
            <v>MD Approval</v>
          </cell>
        </row>
        <row r="136">
          <cell r="A136" t="str">
            <v>Cogent Communications, Inc.</v>
          </cell>
          <cell r="B136" t="str">
            <v>Cafaro</v>
          </cell>
          <cell r="C136" t="str">
            <v>IT</v>
          </cell>
          <cell r="D136" t="str">
            <v>RP, MC</v>
          </cell>
          <cell r="E136" t="str">
            <v>Yes</v>
          </cell>
          <cell r="F136" t="str">
            <v>MD Approval</v>
          </cell>
        </row>
        <row r="137">
          <cell r="A137" t="str">
            <v>Cohen &amp; Gresser LLP</v>
          </cell>
          <cell r="B137" t="str">
            <v>Porcella</v>
          </cell>
          <cell r="C137" t="str">
            <v>Legal</v>
          </cell>
          <cell r="D137" t="str">
            <v>KP, MW</v>
          </cell>
          <cell r="E137" t="str">
            <v>Yes</v>
          </cell>
          <cell r="F137" t="str">
            <v>MD Approval</v>
          </cell>
        </row>
        <row r="138">
          <cell r="A138" t="str">
            <v>Cohen Financial</v>
          </cell>
          <cell r="B138" t="str">
            <v>Gochberg</v>
          </cell>
          <cell r="C138" t="str">
            <v>Broker</v>
          </cell>
          <cell r="D138" t="str">
            <v>TM</v>
          </cell>
          <cell r="E138" t="str">
            <v>Yes</v>
          </cell>
          <cell r="F138" t="str">
            <v>Committee Approved</v>
          </cell>
        </row>
        <row r="139">
          <cell r="A139" t="str">
            <v>Cole, Schotz, Meisel, Forman &amp; Leonard, P.A.</v>
          </cell>
          <cell r="B139" t="str">
            <v>Perelman</v>
          </cell>
          <cell r="C139" t="str">
            <v>Legal</v>
          </cell>
          <cell r="D139" t="str">
            <v>RP, MD, TM</v>
          </cell>
          <cell r="E139" t="str">
            <v>Yes</v>
          </cell>
          <cell r="F139">
            <v>50000</v>
          </cell>
        </row>
        <row r="140">
          <cell r="A140" t="str">
            <v>Colliers International Valuation &amp; Advisory Services LLC</v>
          </cell>
          <cell r="B140" t="str">
            <v>Scarola</v>
          </cell>
          <cell r="C140" t="str">
            <v>Consultant</v>
          </cell>
          <cell r="D140" t="str">
            <v>UW*, TM</v>
          </cell>
          <cell r="E140" t="str">
            <v>Yes</v>
          </cell>
          <cell r="F140">
            <v>15000</v>
          </cell>
        </row>
        <row r="141">
          <cell r="A141" t="str">
            <v>Colorado Department of Revenue</v>
          </cell>
          <cell r="B141" t="str">
            <v>Miceli</v>
          </cell>
          <cell r="C141" t="str">
            <v>Tax Authority</v>
          </cell>
          <cell r="D141" t="str">
            <v>PJM, YX</v>
          </cell>
          <cell r="E141" t="str">
            <v>Yes</v>
          </cell>
          <cell r="F141" t="str">
            <v>Tax Authority</v>
          </cell>
        </row>
        <row r="142">
          <cell r="A142" t="str">
            <v>Colorado Engineering &amp; Surveying</v>
          </cell>
          <cell r="B142" t="str">
            <v>Gochberg</v>
          </cell>
          <cell r="C142" t="str">
            <v>Surveyor</v>
          </cell>
          <cell r="D142" t="str">
            <v>TM</v>
          </cell>
          <cell r="E142" t="str">
            <v>Yes</v>
          </cell>
          <cell r="F142">
            <v>10000</v>
          </cell>
        </row>
        <row r="143">
          <cell r="A143" t="str">
            <v>Colquitt County Tax Commissioner</v>
          </cell>
          <cell r="B143" t="str">
            <v>Perelman</v>
          </cell>
          <cell r="C143" t="str">
            <v>Tax Authority</v>
          </cell>
          <cell r="D143" t="str">
            <v>RP, ASe</v>
          </cell>
          <cell r="E143" t="str">
            <v>Yes</v>
          </cell>
          <cell r="F143">
            <v>10000</v>
          </cell>
        </row>
        <row r="144">
          <cell r="A144" t="str">
            <v>Combined Architecture DPC</v>
          </cell>
          <cell r="B144" t="str">
            <v>Perelman</v>
          </cell>
          <cell r="C144" t="str">
            <v xml:space="preserve">RE Property </v>
          </cell>
          <cell r="D144" t="str">
            <v>RP</v>
          </cell>
          <cell r="E144" t="str">
            <v>Yes</v>
          </cell>
          <cell r="F144" t="str">
            <v>MD Approval</v>
          </cell>
        </row>
        <row r="145">
          <cell r="A145" t="str">
            <v>COMMISSIONER OF TAXATION AND FINANCE</v>
          </cell>
          <cell r="B145" t="str">
            <v>Miceli</v>
          </cell>
          <cell r="C145" t="str">
            <v>Tax Authority</v>
          </cell>
          <cell r="D145" t="str">
            <v>PJM, YX</v>
          </cell>
          <cell r="E145" t="str">
            <v>Yes</v>
          </cell>
          <cell r="F145" t="str">
            <v>Tax Authority</v>
          </cell>
        </row>
        <row r="146">
          <cell r="A146" t="str">
            <v>Commonwealth Land Title Insurance</v>
          </cell>
          <cell r="B146" t="str">
            <v>Gochberg</v>
          </cell>
          <cell r="C146" t="str">
            <v>Title Company</v>
          </cell>
          <cell r="D146" t="str">
            <v>TM</v>
          </cell>
          <cell r="E146" t="str">
            <v>Yes</v>
          </cell>
          <cell r="F146">
            <v>5000</v>
          </cell>
        </row>
        <row r="147">
          <cell r="A147" t="str">
            <v>Commonwealth of Massachusetts</v>
          </cell>
          <cell r="B147" t="str">
            <v>Miceli</v>
          </cell>
          <cell r="C147" t="str">
            <v>Tax Authority</v>
          </cell>
          <cell r="D147" t="str">
            <v>PJM, YX</v>
          </cell>
          <cell r="E147" t="str">
            <v>Yes</v>
          </cell>
          <cell r="F147" t="str">
            <v>Tax Authority</v>
          </cell>
        </row>
        <row r="148">
          <cell r="A148" t="str">
            <v>Competitive Distributors</v>
          </cell>
          <cell r="B148" t="str">
            <v>Dechbery</v>
          </cell>
          <cell r="C148" t="str">
            <v>General</v>
          </cell>
          <cell r="D148" t="str">
            <v>Admins</v>
          </cell>
          <cell r="E148" t="str">
            <v>Yes</v>
          </cell>
          <cell r="F148">
            <v>1000</v>
          </cell>
        </row>
        <row r="149">
          <cell r="A149" t="str">
            <v>Compliance Science, Inc.</v>
          </cell>
          <cell r="B149" t="str">
            <v>Wallach</v>
          </cell>
          <cell r="C149" t="str">
            <v>Compliance</v>
          </cell>
          <cell r="D149" t="str">
            <v>MW, KP</v>
          </cell>
          <cell r="E149" t="str">
            <v>Yes</v>
          </cell>
          <cell r="F149" t="str">
            <v>MD Approval</v>
          </cell>
        </row>
        <row r="150">
          <cell r="A150" t="str">
            <v>Comptroller of Maryland</v>
          </cell>
          <cell r="B150" t="str">
            <v>Miceli</v>
          </cell>
          <cell r="C150" t="str">
            <v>Tax Authority</v>
          </cell>
          <cell r="D150" t="str">
            <v>PJM, YX</v>
          </cell>
          <cell r="E150" t="str">
            <v>Yes</v>
          </cell>
          <cell r="F150" t="str">
            <v>Tax Authority</v>
          </cell>
        </row>
        <row r="151">
          <cell r="A151" t="str">
            <v>Computershare</v>
          </cell>
          <cell r="B151" t="str">
            <v>Perelman</v>
          </cell>
          <cell r="C151" t="str">
            <v>Service Fee</v>
          </cell>
          <cell r="D151" t="str">
            <v>RP</v>
          </cell>
          <cell r="E151" t="str">
            <v>Yes</v>
          </cell>
          <cell r="F151" t="str">
            <v>MD Approval</v>
          </cell>
        </row>
        <row r="152">
          <cell r="A152" t="str">
            <v>Concur Technologies Inc.</v>
          </cell>
          <cell r="B152" t="str">
            <v>Miceli</v>
          </cell>
          <cell r="C152" t="str">
            <v>T&amp;E Reimb</v>
          </cell>
          <cell r="D152" t="str">
            <v>PJM, AE</v>
          </cell>
          <cell r="E152" t="str">
            <v>Yes</v>
          </cell>
          <cell r="F152" t="str">
            <v>MD Approval</v>
          </cell>
        </row>
        <row r="153">
          <cell r="A153" t="str">
            <v>CONSOLIDATED EDISON COMPANY OF NY INC</v>
          </cell>
          <cell r="B153" t="str">
            <v>Perelman</v>
          </cell>
          <cell r="C153" t="str">
            <v>General</v>
          </cell>
          <cell r="D153" t="str">
            <v>RP</v>
          </cell>
          <cell r="E153" t="str">
            <v>Yes</v>
          </cell>
          <cell r="F153" t="str">
            <v>MD Approval</v>
          </cell>
        </row>
        <row r="154">
          <cell r="A154" t="str">
            <v>Construction Management Services</v>
          </cell>
          <cell r="B154" t="str">
            <v>Perelman</v>
          </cell>
          <cell r="C154" t="str">
            <v xml:space="preserve">RE Property </v>
          </cell>
          <cell r="D154" t="str">
            <v>AM</v>
          </cell>
          <cell r="E154" t="str">
            <v>Yes</v>
          </cell>
          <cell r="F154">
            <v>5000</v>
          </cell>
        </row>
        <row r="155">
          <cell r="A155" t="str">
            <v>Continental Corporate Services, Inc.</v>
          </cell>
          <cell r="B155" t="str">
            <v>Edmonds</v>
          </cell>
          <cell r="C155" t="str">
            <v>Consultant</v>
          </cell>
          <cell r="D155" t="str">
            <v>TM</v>
          </cell>
          <cell r="E155" t="str">
            <v>Yes</v>
          </cell>
          <cell r="F155">
            <v>1000</v>
          </cell>
        </row>
        <row r="156">
          <cell r="A156" t="str">
            <v>Control Point Associates, Inc.</v>
          </cell>
          <cell r="B156" t="str">
            <v>Gochberg</v>
          </cell>
          <cell r="C156" t="str">
            <v>Surveyor</v>
          </cell>
          <cell r="D156" t="str">
            <v>TM</v>
          </cell>
          <cell r="E156" t="str">
            <v>Yes</v>
          </cell>
          <cell r="F156">
            <v>10000</v>
          </cell>
        </row>
        <row r="157">
          <cell r="A157" t="str">
            <v>Cord Contracting Co. Inc.</v>
          </cell>
          <cell r="B157" t="str">
            <v>Perelman</v>
          </cell>
          <cell r="C157" t="str">
            <v>General</v>
          </cell>
          <cell r="D157" t="str">
            <v>RP, ASe</v>
          </cell>
          <cell r="E157" t="str">
            <v>Yes</v>
          </cell>
          <cell r="F157">
            <v>10000</v>
          </cell>
        </row>
        <row r="158">
          <cell r="A158" t="str">
            <v>Core Title Services</v>
          </cell>
          <cell r="B158" t="str">
            <v>Gochberg</v>
          </cell>
          <cell r="C158" t="str">
            <v>Title Company</v>
          </cell>
          <cell r="D158" t="str">
            <v>SG</v>
          </cell>
          <cell r="E158" t="str">
            <v>Yes</v>
          </cell>
          <cell r="F158" t="str">
            <v>MD Approval</v>
          </cell>
        </row>
        <row r="159">
          <cell r="A159" t="str">
            <v>Cornerstone Capital Lending</v>
          </cell>
          <cell r="B159" t="str">
            <v>Gochberg</v>
          </cell>
          <cell r="C159" t="str">
            <v>Broker</v>
          </cell>
          <cell r="D159" t="str">
            <v>TM</v>
          </cell>
          <cell r="E159" t="str">
            <v>Yes</v>
          </cell>
          <cell r="F159" t="str">
            <v>Committee Approved</v>
          </cell>
        </row>
        <row r="160">
          <cell r="A160" t="str">
            <v>Corporate Essentials</v>
          </cell>
          <cell r="B160" t="str">
            <v>Perelman</v>
          </cell>
          <cell r="C160" t="str">
            <v>General</v>
          </cell>
          <cell r="D160" t="str">
            <v>RP, SG, ASe</v>
          </cell>
          <cell r="E160" t="str">
            <v>Yes</v>
          </cell>
          <cell r="F160">
            <v>1000</v>
          </cell>
        </row>
        <row r="161">
          <cell r="A161" t="str">
            <v>Corporate Risk Solutions LLC</v>
          </cell>
          <cell r="B161" t="str">
            <v>Miceli</v>
          </cell>
          <cell r="C161" t="str">
            <v>Consultant</v>
          </cell>
          <cell r="D161" t="str">
            <v>PJM</v>
          </cell>
          <cell r="E161" t="str">
            <v>Yes</v>
          </cell>
          <cell r="F161" t="str">
            <v>MD Approval</v>
          </cell>
        </row>
        <row r="162">
          <cell r="A162" t="str">
            <v>Cory Gottfried</v>
          </cell>
          <cell r="B162" t="str">
            <v>Scarola</v>
          </cell>
          <cell r="C162" t="str">
            <v>Intern</v>
          </cell>
          <cell r="D162" t="str">
            <v>MS</v>
          </cell>
          <cell r="E162" t="str">
            <v>Yes</v>
          </cell>
          <cell r="F162" t="str">
            <v>MD Approval</v>
          </cell>
        </row>
        <row r="163">
          <cell r="A163" t="str">
            <v>Costar Realty Information, Inc.</v>
          </cell>
          <cell r="B163" t="str">
            <v>Robertson</v>
          </cell>
          <cell r="C163" t="str">
            <v>Underwriting</v>
          </cell>
          <cell r="D163" t="str">
            <v>UW</v>
          </cell>
          <cell r="E163" t="str">
            <v>Yes</v>
          </cell>
          <cell r="F163">
            <v>15000</v>
          </cell>
        </row>
        <row r="164">
          <cell r="A164" t="str">
            <v>County Clerk, New York County</v>
          </cell>
          <cell r="B164" t="str">
            <v>McCormack</v>
          </cell>
          <cell r="C164" t="str">
            <v>Subscription/Membership</v>
          </cell>
          <cell r="D164" t="str">
            <v>PM</v>
          </cell>
          <cell r="E164" t="str">
            <v>Yes</v>
          </cell>
          <cell r="F164" t="str">
            <v>MD Approval</v>
          </cell>
        </row>
        <row r="165">
          <cell r="A165" t="str">
            <v>Coyle &amp; Company Graphics, Inc.</v>
          </cell>
          <cell r="B165" t="str">
            <v>Porcella</v>
          </cell>
          <cell r="C165" t="str">
            <v>General</v>
          </cell>
          <cell r="D165" t="str">
            <v>KP</v>
          </cell>
          <cell r="E165" t="str">
            <v>Yes</v>
          </cell>
          <cell r="F165" t="str">
            <v>MD Approval</v>
          </cell>
        </row>
        <row r="166">
          <cell r="A166" t="str">
            <v>CP Rankin Inc</v>
          </cell>
          <cell r="B166" t="str">
            <v>Perelman</v>
          </cell>
          <cell r="C166" t="str">
            <v xml:space="preserve">RE Property </v>
          </cell>
          <cell r="D166" t="str">
            <v>AM</v>
          </cell>
          <cell r="E166" t="str">
            <v>Yes</v>
          </cell>
          <cell r="F166">
            <v>5000</v>
          </cell>
        </row>
        <row r="167">
          <cell r="A167" t="str">
            <v>Crafton, Tull &amp; Associates</v>
          </cell>
          <cell r="B167" t="str">
            <v>Gochberg</v>
          </cell>
          <cell r="C167" t="str">
            <v>Surveyor</v>
          </cell>
          <cell r="D167" t="str">
            <v>TM</v>
          </cell>
          <cell r="E167" t="str">
            <v>Yes</v>
          </cell>
          <cell r="F167">
            <v>10000</v>
          </cell>
        </row>
        <row r="168">
          <cell r="A168" t="str">
            <v>CRE Finance Company LLC</v>
          </cell>
          <cell r="B168" t="str">
            <v>Gochberg</v>
          </cell>
          <cell r="C168" t="str">
            <v>Broker</v>
          </cell>
          <cell r="D168" t="str">
            <v>TM</v>
          </cell>
          <cell r="E168" t="str">
            <v>Yes</v>
          </cell>
          <cell r="F168" t="str">
            <v>Committee Approved</v>
          </cell>
        </row>
        <row r="169">
          <cell r="A169" t="str">
            <v>CRE Finance Council</v>
          </cell>
          <cell r="B169" t="str">
            <v>McCormack</v>
          </cell>
          <cell r="C169" t="str">
            <v>Subscription/Membership</v>
          </cell>
          <cell r="D169" t="str">
            <v>PM, DM, BD, DT</v>
          </cell>
          <cell r="E169" t="str">
            <v>Yes</v>
          </cell>
          <cell r="F169">
            <v>15000</v>
          </cell>
        </row>
        <row r="170">
          <cell r="A170" t="str">
            <v>Cronheim Mortgage</v>
          </cell>
          <cell r="B170" t="str">
            <v>Gochberg</v>
          </cell>
          <cell r="C170" t="str">
            <v>Broker</v>
          </cell>
          <cell r="D170" t="str">
            <v>TM</v>
          </cell>
          <cell r="E170" t="str">
            <v>Yes</v>
          </cell>
          <cell r="F170" t="str">
            <v>Committee Approved</v>
          </cell>
        </row>
        <row r="171">
          <cell r="A171" t="str">
            <v>Cross Bridge Title</v>
          </cell>
          <cell r="B171" t="str">
            <v>Gochberg</v>
          </cell>
          <cell r="C171" t="str">
            <v>Title Company</v>
          </cell>
          <cell r="D171" t="str">
            <v>SG</v>
          </cell>
          <cell r="E171" t="str">
            <v>Yes</v>
          </cell>
          <cell r="F171" t="str">
            <v>MD Approval</v>
          </cell>
        </row>
        <row r="172">
          <cell r="A172" t="str">
            <v>Crown Appraisal Group, Inc.</v>
          </cell>
          <cell r="B172" t="str">
            <v>Scarola</v>
          </cell>
          <cell r="C172" t="str">
            <v>Underwriting</v>
          </cell>
          <cell r="D172" t="str">
            <v>UW*, TM</v>
          </cell>
          <cell r="E172" t="str">
            <v>Yes</v>
          </cell>
          <cell r="F172">
            <v>15000</v>
          </cell>
        </row>
        <row r="173">
          <cell r="A173" t="str">
            <v>Crunch Commercial Finance LLC</v>
          </cell>
          <cell r="B173" t="str">
            <v>Gochberg</v>
          </cell>
          <cell r="C173" t="str">
            <v>Broker</v>
          </cell>
          <cell r="D173" t="str">
            <v>TM</v>
          </cell>
          <cell r="E173" t="str">
            <v>Yes</v>
          </cell>
          <cell r="F173" t="str">
            <v>Committee Approved</v>
          </cell>
        </row>
        <row r="174">
          <cell r="A174" t="str">
            <v>CSC Entity Services LLC</v>
          </cell>
          <cell r="B174" t="str">
            <v>Porcella</v>
          </cell>
          <cell r="C174" t="str">
            <v>Trust Fees</v>
          </cell>
          <cell r="D174" t="str">
            <v>KP, SL</v>
          </cell>
          <cell r="E174" t="str">
            <v>Yes</v>
          </cell>
          <cell r="F174">
            <v>15000</v>
          </cell>
        </row>
        <row r="175">
          <cell r="A175" t="str">
            <v>CT Commissioner of Revenue Services</v>
          </cell>
          <cell r="B175" t="str">
            <v>Miceli</v>
          </cell>
          <cell r="C175" t="str">
            <v>Tax Authority</v>
          </cell>
          <cell r="D175" t="str">
            <v>PJM, YX</v>
          </cell>
          <cell r="E175" t="str">
            <v>Yes</v>
          </cell>
          <cell r="F175" t="str">
            <v>Tax Authority</v>
          </cell>
        </row>
        <row r="176">
          <cell r="A176" t="str">
            <v>CT Corporation</v>
          </cell>
          <cell r="B176" t="str">
            <v>Porcella</v>
          </cell>
          <cell r="C176" t="str">
            <v>Legal</v>
          </cell>
          <cell r="D176" t="str">
            <v>KP, SL</v>
          </cell>
          <cell r="E176" t="str">
            <v>Yes</v>
          </cell>
          <cell r="F176">
            <v>10000</v>
          </cell>
        </row>
        <row r="177">
          <cell r="A177" t="str">
            <v>CT Corporation System DBA CT Lien Solutions</v>
          </cell>
          <cell r="B177" t="str">
            <v>Porcella</v>
          </cell>
          <cell r="C177" t="str">
            <v>Consultant</v>
          </cell>
          <cell r="D177" t="str">
            <v>KP</v>
          </cell>
          <cell r="E177" t="str">
            <v>Yes</v>
          </cell>
          <cell r="F177" t="str">
            <v>MD Approval</v>
          </cell>
        </row>
        <row r="178">
          <cell r="A178" t="str">
            <v>Cumberland Title &amp; Guaranty Company, LLC</v>
          </cell>
          <cell r="B178" t="str">
            <v>Gochberg</v>
          </cell>
          <cell r="C178" t="str">
            <v>Title Company</v>
          </cell>
          <cell r="D178" t="str">
            <v>TM</v>
          </cell>
          <cell r="E178" t="str">
            <v>Yes</v>
          </cell>
          <cell r="F178">
            <v>5000</v>
          </cell>
        </row>
        <row r="179">
          <cell r="A179" t="str">
            <v>Cushman &amp; Wakefield Inc.</v>
          </cell>
          <cell r="B179" t="str">
            <v>Scarola</v>
          </cell>
          <cell r="C179" t="str">
            <v>Consultant</v>
          </cell>
          <cell r="D179" t="str">
            <v>UW*, RP, TM</v>
          </cell>
          <cell r="E179" t="str">
            <v>Yes</v>
          </cell>
          <cell r="F179">
            <v>15000</v>
          </cell>
        </row>
        <row r="180">
          <cell r="A180" t="str">
            <v>Cyrus One</v>
          </cell>
          <cell r="B180" t="str">
            <v>Cafaro</v>
          </cell>
          <cell r="C180" t="str">
            <v>IT</v>
          </cell>
          <cell r="D180" t="str">
            <v>RP, MC</v>
          </cell>
          <cell r="E180" t="str">
            <v>Yes</v>
          </cell>
          <cell r="F180" t="str">
            <v>MD Approval</v>
          </cell>
        </row>
        <row r="181">
          <cell r="A181" t="str">
            <v>Dain Torpy Le Ray Wiest &amp; Garner</v>
          </cell>
          <cell r="B181" t="str">
            <v>Gochberg</v>
          </cell>
          <cell r="C181" t="str">
            <v>Legal</v>
          </cell>
          <cell r="D181" t="str">
            <v>SG</v>
          </cell>
          <cell r="E181" t="str">
            <v>Yes</v>
          </cell>
          <cell r="F181" t="str">
            <v>MD Approval</v>
          </cell>
        </row>
        <row r="182">
          <cell r="A182" t="str">
            <v>David A Gill</v>
          </cell>
          <cell r="B182" t="str">
            <v>Dechbery</v>
          </cell>
          <cell r="C182" t="str">
            <v>General</v>
          </cell>
          <cell r="D182" t="str">
            <v>BD, SG</v>
          </cell>
          <cell r="E182" t="str">
            <v>Yes</v>
          </cell>
          <cell r="F182">
            <v>1000</v>
          </cell>
        </row>
        <row r="183">
          <cell r="A183" t="str">
            <v>David Weiner</v>
          </cell>
          <cell r="B183" t="str">
            <v>Porcella</v>
          </cell>
          <cell r="C183" t="str">
            <v>Director</v>
          </cell>
          <cell r="D183" t="str">
            <v>KP</v>
          </cell>
          <cell r="E183" t="str">
            <v>Yes</v>
          </cell>
          <cell r="F183" t="str">
            <v>MD Approval</v>
          </cell>
        </row>
        <row r="184">
          <cell r="A184" t="str">
            <v>Davis &amp; Gilbert LLP</v>
          </cell>
          <cell r="B184" t="str">
            <v>Porcella</v>
          </cell>
          <cell r="C184" t="str">
            <v>Legal</v>
          </cell>
          <cell r="D184" t="str">
            <v>KP, RP</v>
          </cell>
          <cell r="E184" t="str">
            <v>Yes</v>
          </cell>
          <cell r="F184" t="str">
            <v>MD Approval</v>
          </cell>
        </row>
        <row r="185">
          <cell r="A185" t="str">
            <v>Davis Wright Tremaine LLP</v>
          </cell>
          <cell r="B185" t="str">
            <v>Gochberg</v>
          </cell>
          <cell r="C185" t="str">
            <v>Legal</v>
          </cell>
          <cell r="D185" t="str">
            <v>TM</v>
          </cell>
          <cell r="E185" t="str">
            <v>Yes</v>
          </cell>
          <cell r="F185">
            <v>5000</v>
          </cell>
        </row>
        <row r="186">
          <cell r="A186" t="str">
            <v>Dawda, Mann, Mulcahy &amp; Sadler, PLC</v>
          </cell>
          <cell r="B186" t="str">
            <v>Gochberg</v>
          </cell>
          <cell r="C186" t="str">
            <v>Legal</v>
          </cell>
          <cell r="D186" t="str">
            <v>TM</v>
          </cell>
          <cell r="E186" t="str">
            <v>Yes</v>
          </cell>
          <cell r="F186">
            <v>5000</v>
          </cell>
        </row>
        <row r="187">
          <cell r="A187" t="str">
            <v>DB Photography</v>
          </cell>
          <cell r="B187" t="str">
            <v>Cafaro</v>
          </cell>
          <cell r="C187" t="str">
            <v>General</v>
          </cell>
          <cell r="D187" t="str">
            <v>MC</v>
          </cell>
          <cell r="E187" t="str">
            <v>Yes</v>
          </cell>
          <cell r="F187" t="str">
            <v>MD Approval</v>
          </cell>
        </row>
        <row r="188">
          <cell r="A188" t="str">
            <v>Dealpath Inc</v>
          </cell>
          <cell r="B188" t="str">
            <v>Perelman</v>
          </cell>
          <cell r="C188" t="str">
            <v>Asset Management</v>
          </cell>
          <cell r="D188" t="str">
            <v>RP, MC</v>
          </cell>
          <cell r="E188" t="str">
            <v>Yes</v>
          </cell>
          <cell r="F188">
            <v>45000</v>
          </cell>
        </row>
        <row r="189">
          <cell r="A189" t="str">
            <v>Dechert LLP</v>
          </cell>
          <cell r="B189" t="str">
            <v>Porcella</v>
          </cell>
          <cell r="C189" t="str">
            <v>Legal</v>
          </cell>
          <cell r="D189" t="str">
            <v>KP</v>
          </cell>
          <cell r="E189" t="str">
            <v>Yes</v>
          </cell>
          <cell r="F189" t="str">
            <v>MD Approval</v>
          </cell>
        </row>
        <row r="190">
          <cell r="A190" t="str">
            <v>Deerwood Real Estate Capital</v>
          </cell>
          <cell r="B190" t="str">
            <v>Gochberg</v>
          </cell>
          <cell r="C190" t="str">
            <v>Broker</v>
          </cell>
          <cell r="D190" t="str">
            <v>TM</v>
          </cell>
          <cell r="E190" t="str">
            <v>Yes</v>
          </cell>
          <cell r="F190" t="str">
            <v>Committee Approved</v>
          </cell>
        </row>
        <row r="191">
          <cell r="A191" t="str">
            <v>DeGray Systems Development, LLC</v>
          </cell>
          <cell r="B191" t="str">
            <v>Wallach</v>
          </cell>
          <cell r="C191" t="str">
            <v>Website</v>
          </cell>
          <cell r="D191" t="str">
            <v>MW, NC, CR, MC, DM</v>
          </cell>
          <cell r="E191" t="str">
            <v>Yes</v>
          </cell>
          <cell r="F191">
            <v>5000</v>
          </cell>
        </row>
        <row r="192">
          <cell r="A192" t="str">
            <v>Delaware Secretary of State</v>
          </cell>
          <cell r="B192" t="str">
            <v>Miceli</v>
          </cell>
          <cell r="C192" t="str">
            <v>Tax Authority</v>
          </cell>
          <cell r="D192" t="str">
            <v>PJM, YX, KP</v>
          </cell>
          <cell r="E192" t="str">
            <v>Yes</v>
          </cell>
          <cell r="F192" t="str">
            <v>Tax Authority</v>
          </cell>
        </row>
        <row r="193">
          <cell r="A193" t="str">
            <v>Deloitte Financial Advisory Services LLP</v>
          </cell>
          <cell r="B193" t="str">
            <v>Miceli</v>
          </cell>
          <cell r="C193" t="str">
            <v>Consultant</v>
          </cell>
          <cell r="D193" t="str">
            <v>PJM, TM</v>
          </cell>
          <cell r="E193" t="str">
            <v>Yes</v>
          </cell>
          <cell r="F193">
            <v>50000</v>
          </cell>
        </row>
        <row r="194">
          <cell r="A194" t="str">
            <v>Deluxe for Business</v>
          </cell>
          <cell r="B194" t="str">
            <v>Miceli</v>
          </cell>
          <cell r="C194" t="str">
            <v>General</v>
          </cell>
          <cell r="D194" t="str">
            <v>PJM</v>
          </cell>
          <cell r="E194" t="str">
            <v>Yes</v>
          </cell>
          <cell r="F194" t="str">
            <v>MD Approval</v>
          </cell>
        </row>
        <row r="195">
          <cell r="A195" t="str">
            <v>Dentons</v>
          </cell>
          <cell r="B195" t="str">
            <v>Gochberg</v>
          </cell>
          <cell r="C195" t="str">
            <v>License</v>
          </cell>
          <cell r="D195" t="str">
            <v>SG, RP</v>
          </cell>
          <cell r="E195" t="str">
            <v>Yes</v>
          </cell>
          <cell r="F195" t="str">
            <v>MD Approval</v>
          </cell>
        </row>
        <row r="196">
          <cell r="A196" t="str">
            <v>Department Business Oversight</v>
          </cell>
          <cell r="B196" t="str">
            <v>Porcella</v>
          </cell>
          <cell r="C196" t="str">
            <v>License</v>
          </cell>
          <cell r="D196" t="str">
            <v>KP</v>
          </cell>
          <cell r="E196" t="str">
            <v>Yes</v>
          </cell>
          <cell r="F196" t="str">
            <v>MD Approval</v>
          </cell>
        </row>
        <row r="197">
          <cell r="A197" t="str">
            <v>Department of Financial Protection and Innovation</v>
          </cell>
          <cell r="B197" t="str">
            <v>Dimon</v>
          </cell>
          <cell r="C197" t="str">
            <v>Tax Authority</v>
          </cell>
          <cell r="D197" t="str">
            <v>YX</v>
          </cell>
          <cell r="E197" t="str">
            <v>Yes</v>
          </cell>
          <cell r="F197">
            <v>5000</v>
          </cell>
        </row>
        <row r="198">
          <cell r="A198" t="str">
            <v>Desmond Hall</v>
          </cell>
          <cell r="B198" t="str">
            <v>Perelman</v>
          </cell>
          <cell r="C198" t="str">
            <v>Consultant</v>
          </cell>
          <cell r="D198" t="str">
            <v>RP, SG, ASe</v>
          </cell>
          <cell r="E198" t="str">
            <v>Yes</v>
          </cell>
          <cell r="F198">
            <v>1000</v>
          </cell>
        </row>
        <row r="199">
          <cell r="A199" t="str">
            <v>Diahann Kiely</v>
          </cell>
          <cell r="B199" t="str">
            <v>Gochberg</v>
          </cell>
          <cell r="C199" t="str">
            <v>Employee</v>
          </cell>
          <cell r="D199" t="str">
            <v>SG</v>
          </cell>
          <cell r="E199" t="str">
            <v>Yes</v>
          </cell>
          <cell r="F199" t="str">
            <v>MD Approval</v>
          </cell>
        </row>
        <row r="200">
          <cell r="A200" t="str">
            <v>Dishes</v>
          </cell>
          <cell r="B200" t="str">
            <v>Dechbery</v>
          </cell>
          <cell r="C200" t="str">
            <v>General</v>
          </cell>
          <cell r="D200" t="str">
            <v>Admins</v>
          </cell>
          <cell r="E200" t="str">
            <v>Yes</v>
          </cell>
          <cell r="F200">
            <v>5000</v>
          </cell>
        </row>
        <row r="201">
          <cell r="A201" t="str">
            <v>DLA LLC</v>
          </cell>
          <cell r="B201" t="str">
            <v>Miceli</v>
          </cell>
          <cell r="C201" t="str">
            <v>Consultant</v>
          </cell>
          <cell r="D201" t="str">
            <v>PJM, AE, GK</v>
          </cell>
          <cell r="E201" t="str">
            <v>Yes</v>
          </cell>
          <cell r="F201">
            <v>50000</v>
          </cell>
        </row>
        <row r="202">
          <cell r="A202" t="str">
            <v>DLA Piper LLP</v>
          </cell>
          <cell r="B202" t="str">
            <v xml:space="preserve">Ableman </v>
          </cell>
          <cell r="C202" t="str">
            <v>Legal</v>
          </cell>
          <cell r="D202" t="str">
            <v>MA, MA, TM</v>
          </cell>
          <cell r="E202" t="str">
            <v>Yes</v>
          </cell>
          <cell r="F202">
            <v>50000</v>
          </cell>
        </row>
        <row r="203">
          <cell r="A203" t="str">
            <v>DLB Attorneys at Law, LLC</v>
          </cell>
          <cell r="B203" t="str">
            <v>Gochberg</v>
          </cell>
          <cell r="C203" t="str">
            <v>Legal</v>
          </cell>
          <cell r="D203" t="str">
            <v>SG</v>
          </cell>
          <cell r="E203" t="str">
            <v>Yes</v>
          </cell>
          <cell r="F203" t="str">
            <v>MD Approval</v>
          </cell>
        </row>
        <row r="204">
          <cell r="A204" t="str">
            <v>Dollar General Corporation</v>
          </cell>
          <cell r="B204" t="str">
            <v>Gochberg</v>
          </cell>
          <cell r="C204" t="str">
            <v xml:space="preserve">RE Property </v>
          </cell>
          <cell r="D204" t="str">
            <v>TM</v>
          </cell>
          <cell r="E204" t="str">
            <v>Yes</v>
          </cell>
          <cell r="F204">
            <v>5000</v>
          </cell>
        </row>
        <row r="205">
          <cell r="A205" t="str">
            <v>Donnelly Mechanical</v>
          </cell>
          <cell r="B205" t="str">
            <v>Perelman</v>
          </cell>
          <cell r="C205" t="str">
            <v>General</v>
          </cell>
          <cell r="D205" t="str">
            <v>RP, ASe</v>
          </cell>
          <cell r="E205" t="str">
            <v>Yes</v>
          </cell>
          <cell r="F205">
            <v>5000</v>
          </cell>
        </row>
        <row r="206">
          <cell r="A206" t="str">
            <v>Dorf &amp; Nelson LLP</v>
          </cell>
          <cell r="B206" t="str">
            <v>Porcella</v>
          </cell>
          <cell r="C206" t="str">
            <v>Legal</v>
          </cell>
          <cell r="D206" t="str">
            <v>KP</v>
          </cell>
          <cell r="E206" t="str">
            <v>Yes</v>
          </cell>
          <cell r="F206" t="str">
            <v>MD Approval</v>
          </cell>
        </row>
        <row r="207">
          <cell r="A207" t="str">
            <v>Dorsey &amp; Whitney</v>
          </cell>
          <cell r="B207" t="str">
            <v>Alexander</v>
          </cell>
          <cell r="C207" t="str">
            <v>Legal</v>
          </cell>
          <cell r="D207" t="str">
            <v>MA</v>
          </cell>
          <cell r="E207" t="str">
            <v>Yes</v>
          </cell>
          <cell r="F207">
            <v>10000</v>
          </cell>
        </row>
        <row r="208">
          <cell r="A208" t="str">
            <v>Douglas Durst</v>
          </cell>
          <cell r="B208" t="str">
            <v>Porcella</v>
          </cell>
          <cell r="C208" t="str">
            <v>Director</v>
          </cell>
          <cell r="D208" t="str">
            <v>KP</v>
          </cell>
          <cell r="E208" t="str">
            <v>Yes</v>
          </cell>
          <cell r="F208" t="str">
            <v>MD Approval</v>
          </cell>
        </row>
        <row r="209">
          <cell r="A209" t="str">
            <v>Drenner Group</v>
          </cell>
          <cell r="B209" t="str">
            <v xml:space="preserve">Ableman </v>
          </cell>
          <cell r="C209" t="str">
            <v>Legal</v>
          </cell>
          <cell r="D209" t="str">
            <v>MA</v>
          </cell>
          <cell r="E209" t="str">
            <v>Yes</v>
          </cell>
          <cell r="F209" t="str">
            <v>MD Approval</v>
          </cell>
        </row>
        <row r="210">
          <cell r="A210" t="str">
            <v>DryvIQ, Inc</v>
          </cell>
          <cell r="B210" t="str">
            <v>Cafaro</v>
          </cell>
          <cell r="C210" t="str">
            <v>IT</v>
          </cell>
          <cell r="D210" t="str">
            <v>MC</v>
          </cell>
          <cell r="E210" t="str">
            <v>Yes</v>
          </cell>
          <cell r="F210" t="str">
            <v>MD Approval</v>
          </cell>
        </row>
        <row r="211">
          <cell r="A211" t="str">
            <v>Duane Morris</v>
          </cell>
          <cell r="B211" t="str">
            <v>Edmonds</v>
          </cell>
          <cell r="C211" t="str">
            <v>Legal</v>
          </cell>
          <cell r="D211" t="str">
            <v>TM*</v>
          </cell>
          <cell r="E211" t="str">
            <v>Yes</v>
          </cell>
          <cell r="F211">
            <v>15000</v>
          </cell>
        </row>
        <row r="212">
          <cell r="A212" t="str">
            <v>Duplex Imaging, LLC</v>
          </cell>
          <cell r="B212" t="str">
            <v>Gochberg</v>
          </cell>
          <cell r="C212" t="str">
            <v>Other</v>
          </cell>
          <cell r="D212" t="str">
            <v>SG</v>
          </cell>
          <cell r="E212" t="str">
            <v>Yes</v>
          </cell>
          <cell r="F212" t="str">
            <v>MD Approval</v>
          </cell>
        </row>
        <row r="213">
          <cell r="A213" t="str">
            <v>Dykema Gossett PLLC</v>
          </cell>
          <cell r="B213" t="str">
            <v>Porcella</v>
          </cell>
          <cell r="C213" t="str">
            <v>Legal</v>
          </cell>
          <cell r="D213" t="str">
            <v>KP</v>
          </cell>
          <cell r="E213" t="str">
            <v>Yes</v>
          </cell>
          <cell r="F213" t="str">
            <v>MD Approval</v>
          </cell>
        </row>
        <row r="214">
          <cell r="A214" t="str">
            <v>Dynalink Communications</v>
          </cell>
          <cell r="B214" t="str">
            <v>Cafaro</v>
          </cell>
          <cell r="C214" t="str">
            <v>IT</v>
          </cell>
          <cell r="D214" t="str">
            <v>RP, MC</v>
          </cell>
          <cell r="E214" t="str">
            <v>Yes</v>
          </cell>
          <cell r="F214" t="str">
            <v>MD Approval</v>
          </cell>
        </row>
        <row r="215">
          <cell r="A215" t="str">
            <v>Eamonn Hanley</v>
          </cell>
          <cell r="B215" t="str">
            <v>Perelman</v>
          </cell>
          <cell r="C215" t="str">
            <v>Consultant</v>
          </cell>
          <cell r="D215" t="str">
            <v>RP, SG</v>
          </cell>
          <cell r="E215" t="str">
            <v>Yes</v>
          </cell>
          <cell r="F215" t="str">
            <v>MD Approval</v>
          </cell>
        </row>
        <row r="216">
          <cell r="A216" t="str">
            <v>Eastern Union Funding LLC</v>
          </cell>
          <cell r="B216" t="str">
            <v>Gochberg</v>
          </cell>
          <cell r="C216" t="str">
            <v>Broker</v>
          </cell>
          <cell r="D216" t="str">
            <v>TM</v>
          </cell>
          <cell r="E216" t="str">
            <v>Yes</v>
          </cell>
          <cell r="F216" t="str">
            <v>Committee Approved</v>
          </cell>
        </row>
        <row r="217">
          <cell r="A217" t="str">
            <v>Eckert Seamans Cherin &amp; Mellott, LLC</v>
          </cell>
          <cell r="B217" t="str">
            <v>Edmonds</v>
          </cell>
          <cell r="C217" t="str">
            <v>Legal</v>
          </cell>
          <cell r="D217" t="str">
            <v>CE</v>
          </cell>
          <cell r="E217" t="str">
            <v>Yes</v>
          </cell>
          <cell r="F217">
            <v>5000</v>
          </cell>
        </row>
        <row r="218">
          <cell r="A218" t="str">
            <v>Elan Zadok</v>
          </cell>
          <cell r="B218" t="str">
            <v>Gochberg</v>
          </cell>
          <cell r="C218" t="str">
            <v>Consultant</v>
          </cell>
          <cell r="D218" t="str">
            <v>Gochberg</v>
          </cell>
          <cell r="E218" t="str">
            <v>Yes</v>
          </cell>
          <cell r="F218" t="str">
            <v>MD Approval</v>
          </cell>
        </row>
        <row r="219">
          <cell r="A219" t="str">
            <v>Elite Technology, Inc.</v>
          </cell>
          <cell r="B219" t="str">
            <v>Sewielska</v>
          </cell>
          <cell r="C219" t="str">
            <v>IT</v>
          </cell>
          <cell r="D219" t="str">
            <v>Admins</v>
          </cell>
          <cell r="E219" t="str">
            <v>Yes</v>
          </cell>
          <cell r="F219">
            <v>5000</v>
          </cell>
        </row>
        <row r="220">
          <cell r="A220" t="str">
            <v>Elliot - Lewis Corporation</v>
          </cell>
          <cell r="B220" t="str">
            <v>Gochberg</v>
          </cell>
          <cell r="C220" t="str">
            <v>Underwriting</v>
          </cell>
          <cell r="D220" t="str">
            <v>SG, CR</v>
          </cell>
          <cell r="E220" t="str">
            <v>Yes</v>
          </cell>
          <cell r="F220" t="str">
            <v>MD Approval</v>
          </cell>
        </row>
        <row r="221">
          <cell r="A221" t="str">
            <v>EMF Services LLC</v>
          </cell>
          <cell r="B221" t="str">
            <v>Gochberg</v>
          </cell>
          <cell r="C221" t="str">
            <v>Surveyor</v>
          </cell>
          <cell r="D221" t="str">
            <v>TM</v>
          </cell>
          <cell r="E221" t="str">
            <v>Yes</v>
          </cell>
          <cell r="F221">
            <v>10000</v>
          </cell>
        </row>
        <row r="222">
          <cell r="A222" t="str">
            <v>Emily Verratti</v>
          </cell>
          <cell r="B222" t="str">
            <v>Perelman</v>
          </cell>
          <cell r="C222" t="str">
            <v xml:space="preserve">RE Property </v>
          </cell>
          <cell r="D222" t="str">
            <v>RP</v>
          </cell>
          <cell r="E222" t="str">
            <v>Yes</v>
          </cell>
          <cell r="F222" t="str">
            <v>MD Approval</v>
          </cell>
        </row>
        <row r="223">
          <cell r="A223" t="str">
            <v>Envirobusiness Inc.</v>
          </cell>
          <cell r="B223" t="str">
            <v>Gochberg</v>
          </cell>
          <cell r="C223" t="str">
            <v>Consultant</v>
          </cell>
          <cell r="D223" t="str">
            <v>TM</v>
          </cell>
          <cell r="E223" t="str">
            <v>Yes</v>
          </cell>
          <cell r="F223">
            <v>15000</v>
          </cell>
        </row>
        <row r="224">
          <cell r="A224" t="str">
            <v>Equiniti Trust Company</v>
          </cell>
          <cell r="B224" t="str">
            <v>Porcella</v>
          </cell>
          <cell r="C224" t="str">
            <v>Trust Fees</v>
          </cell>
          <cell r="D224" t="str">
            <v>KP</v>
          </cell>
          <cell r="E224" t="str">
            <v>Yes</v>
          </cell>
          <cell r="F224" t="str">
            <v>MD Approval</v>
          </cell>
        </row>
        <row r="225">
          <cell r="A225" t="str">
            <v>Ernst &amp; Young</v>
          </cell>
          <cell r="B225" t="str">
            <v>Miceli</v>
          </cell>
          <cell r="C225" t="str">
            <v xml:space="preserve">Accounting </v>
          </cell>
          <cell r="D225" t="str">
            <v>PJM, AE</v>
          </cell>
          <cell r="E225" t="str">
            <v>Yes</v>
          </cell>
          <cell r="F225" t="str">
            <v>MD Approval</v>
          </cell>
        </row>
        <row r="226">
          <cell r="A226" t="str">
            <v>eSentire Inc</v>
          </cell>
          <cell r="B226" t="str">
            <v>Cafaro</v>
          </cell>
          <cell r="C226" t="str">
            <v>IT</v>
          </cell>
          <cell r="D226" t="str">
            <v>RP, MC</v>
          </cell>
          <cell r="E226" t="str">
            <v>Yes</v>
          </cell>
          <cell r="F226" t="str">
            <v>MD Approval</v>
          </cell>
        </row>
        <row r="227">
          <cell r="A227" t="str">
            <v>Estera Trust (Cayman) Limited</v>
          </cell>
          <cell r="B227" t="str">
            <v>Porcella</v>
          </cell>
          <cell r="C227" t="str">
            <v>Trust Fees</v>
          </cell>
          <cell r="D227" t="str">
            <v>KP</v>
          </cell>
          <cell r="E227" t="str">
            <v>Yes</v>
          </cell>
          <cell r="F227" t="str">
            <v>MD Approval</v>
          </cell>
        </row>
        <row r="228">
          <cell r="A228" t="str">
            <v>EvensonBest LLC</v>
          </cell>
          <cell r="B228" t="str">
            <v>Perelman</v>
          </cell>
          <cell r="C228" t="str">
            <v>Office</v>
          </cell>
          <cell r="D228" t="str">
            <v>RP, KP, SG</v>
          </cell>
          <cell r="E228" t="str">
            <v>Yes</v>
          </cell>
          <cell r="F228" t="str">
            <v>MD Approval</v>
          </cell>
        </row>
        <row r="229">
          <cell r="A229" t="str">
            <v>Executive Color Systems, Inc.</v>
          </cell>
          <cell r="B229" t="str">
            <v>Cafaro</v>
          </cell>
          <cell r="C229" t="str">
            <v>IT</v>
          </cell>
          <cell r="D229" t="str">
            <v>MC, RP, ASe</v>
          </cell>
          <cell r="E229" t="str">
            <v>Yes</v>
          </cell>
          <cell r="F229">
            <v>5000</v>
          </cell>
        </row>
        <row r="230">
          <cell r="A230" t="str">
            <v>EXP Realty Advisors Group, Inc.</v>
          </cell>
          <cell r="B230" t="str">
            <v>Gochberg</v>
          </cell>
          <cell r="C230" t="str">
            <v>Broker</v>
          </cell>
          <cell r="D230" t="str">
            <v>TM</v>
          </cell>
          <cell r="E230" t="str">
            <v>Yes</v>
          </cell>
          <cell r="F230" t="str">
            <v>Committee Approved</v>
          </cell>
        </row>
        <row r="231">
          <cell r="A231" t="str">
            <v>Eze Castle Integration</v>
          </cell>
          <cell r="B231" t="str">
            <v>Cafaro</v>
          </cell>
          <cell r="C231" t="str">
            <v>IT</v>
          </cell>
          <cell r="D231" t="str">
            <v>RP, MC</v>
          </cell>
          <cell r="E231" t="str">
            <v>Yes</v>
          </cell>
          <cell r="F231" t="str">
            <v>MD Approval</v>
          </cell>
        </row>
        <row r="232">
          <cell r="A232" t="str">
            <v>F3 Inc.</v>
          </cell>
          <cell r="B232" t="str">
            <v>Gochberg</v>
          </cell>
          <cell r="C232" t="str">
            <v>Surveyor</v>
          </cell>
          <cell r="D232" t="str">
            <v>SG</v>
          </cell>
          <cell r="E232" t="str">
            <v>Yes</v>
          </cell>
          <cell r="F232" t="str">
            <v>MD Approval</v>
          </cell>
        </row>
        <row r="233">
          <cell r="A233" t="str">
            <v>FactSet Research Systems Inc.</v>
          </cell>
          <cell r="B233" t="str">
            <v>Merkur</v>
          </cell>
          <cell r="C233" t="str">
            <v>Research</v>
          </cell>
          <cell r="D233" t="str">
            <v>PJM, DM</v>
          </cell>
          <cell r="E233" t="str">
            <v>Yes</v>
          </cell>
          <cell r="F233" t="str">
            <v>MD Approval</v>
          </cell>
        </row>
        <row r="234">
          <cell r="A234" t="str">
            <v>Falcon Rappoport &amp; Berkman</v>
          </cell>
          <cell r="B234" t="str">
            <v xml:space="preserve">Ableman </v>
          </cell>
          <cell r="C234" t="str">
            <v>Legal</v>
          </cell>
          <cell r="D234" t="str">
            <v>MA</v>
          </cell>
          <cell r="E234" t="str">
            <v>Yes</v>
          </cell>
          <cell r="F234" t="str">
            <v>MD Approval</v>
          </cell>
        </row>
        <row r="235">
          <cell r="A235" t="str">
            <v>FAR Security LLC</v>
          </cell>
          <cell r="B235" t="str">
            <v>Cafaro</v>
          </cell>
          <cell r="C235" t="str">
            <v>IT</v>
          </cell>
          <cell r="D235" t="str">
            <v>KP, RP, MC</v>
          </cell>
          <cell r="E235" t="str">
            <v>Yes</v>
          </cell>
          <cell r="F235" t="str">
            <v>MD Approval</v>
          </cell>
        </row>
        <row r="236">
          <cell r="A236" t="str">
            <v>Federal Home Loan Bank of Indianapolis</v>
          </cell>
          <cell r="B236" t="str">
            <v>Miceli</v>
          </cell>
          <cell r="C236" t="str">
            <v>FHLB</v>
          </cell>
          <cell r="D236" t="str">
            <v>PJM</v>
          </cell>
          <cell r="E236" t="str">
            <v>Yes</v>
          </cell>
          <cell r="F236" t="str">
            <v>MD Approval</v>
          </cell>
        </row>
        <row r="237">
          <cell r="A237" t="str">
            <v>FedEx</v>
          </cell>
          <cell r="B237" t="str">
            <v>Dechbery</v>
          </cell>
          <cell r="C237" t="str">
            <v>General</v>
          </cell>
          <cell r="D237" t="str">
            <v>Admins</v>
          </cell>
          <cell r="E237" t="str">
            <v>Yes</v>
          </cell>
          <cell r="F237">
            <v>5000</v>
          </cell>
        </row>
        <row r="238">
          <cell r="A238" t="str">
            <v>Fellan Florist</v>
          </cell>
          <cell r="B238" t="str">
            <v>Gochberg</v>
          </cell>
          <cell r="C238" t="str">
            <v>General</v>
          </cell>
          <cell r="D238" t="str">
            <v>SG, Admins</v>
          </cell>
          <cell r="E238" t="str">
            <v>Yes</v>
          </cell>
          <cell r="F238">
            <v>1000</v>
          </cell>
        </row>
        <row r="239">
          <cell r="A239" t="str">
            <v>Fiddler Gonzalez &amp; Rodriguez, P.S.C</v>
          </cell>
          <cell r="B239" t="str">
            <v>Porcella</v>
          </cell>
          <cell r="C239" t="str">
            <v>Legal</v>
          </cell>
          <cell r="D239" t="str">
            <v>KP</v>
          </cell>
          <cell r="E239" t="str">
            <v>Yes</v>
          </cell>
          <cell r="F239" t="str">
            <v>MD Approval</v>
          </cell>
        </row>
        <row r="240">
          <cell r="A240" t="str">
            <v>Fidelity National Title Insurance Company</v>
          </cell>
          <cell r="B240" t="str">
            <v>Gochberg</v>
          </cell>
          <cell r="C240" t="str">
            <v>Title Company</v>
          </cell>
          <cell r="D240" t="str">
            <v>TM</v>
          </cell>
          <cell r="E240" t="str">
            <v>Yes</v>
          </cell>
          <cell r="F240">
            <v>5000</v>
          </cell>
        </row>
        <row r="241">
          <cell r="A241" t="str">
            <v>Financial Accounting Standards Board</v>
          </cell>
          <cell r="B241" t="str">
            <v>Miceli</v>
          </cell>
          <cell r="C241" t="str">
            <v>Reporting</v>
          </cell>
          <cell r="D241" t="str">
            <v>PJM, AE</v>
          </cell>
          <cell r="E241" t="str">
            <v>Yes</v>
          </cell>
          <cell r="F241" t="str">
            <v>MD Approval</v>
          </cell>
        </row>
        <row r="242">
          <cell r="A242" t="str">
            <v>Financial Training Services Inc.</v>
          </cell>
          <cell r="B242" t="str">
            <v>Wallach</v>
          </cell>
          <cell r="C242" t="str">
            <v>Consultant</v>
          </cell>
          <cell r="D242" t="str">
            <v>MW, BD</v>
          </cell>
          <cell r="E242" t="str">
            <v>Yes</v>
          </cell>
          <cell r="F242">
            <v>10000</v>
          </cell>
        </row>
        <row r="243">
          <cell r="A243" t="str">
            <v>FINRA</v>
          </cell>
          <cell r="B243" t="str">
            <v>Porcella</v>
          </cell>
          <cell r="C243" t="str">
            <v>Compliance</v>
          </cell>
          <cell r="D243" t="str">
            <v>PM, KP,  MW</v>
          </cell>
          <cell r="E243" t="str">
            <v>Yes</v>
          </cell>
          <cell r="F243" t="str">
            <v>MD Approval</v>
          </cell>
        </row>
        <row r="244">
          <cell r="A244" t="str">
            <v>First American Title Insurance Co</v>
          </cell>
          <cell r="B244" t="str">
            <v>Gochberg</v>
          </cell>
          <cell r="C244" t="str">
            <v>Title Company</v>
          </cell>
          <cell r="D244" t="str">
            <v>TM</v>
          </cell>
          <cell r="E244" t="str">
            <v>Yes</v>
          </cell>
          <cell r="F244">
            <v>5000</v>
          </cell>
        </row>
        <row r="245">
          <cell r="A245" t="str">
            <v>First American UCC Insurance Services</v>
          </cell>
          <cell r="B245" t="str">
            <v>Gochberg</v>
          </cell>
          <cell r="C245" t="str">
            <v>Title Company</v>
          </cell>
          <cell r="D245" t="str">
            <v>SG, CE</v>
          </cell>
          <cell r="E245" t="str">
            <v>Yes</v>
          </cell>
          <cell r="F245">
            <v>5000</v>
          </cell>
        </row>
        <row r="246">
          <cell r="A246" t="str">
            <v>First Nationwide Title</v>
          </cell>
          <cell r="B246" t="str">
            <v>Edmonds</v>
          </cell>
          <cell r="C246" t="str">
            <v>Title Company</v>
          </cell>
          <cell r="D246" t="str">
            <v>CE</v>
          </cell>
          <cell r="E246" t="str">
            <v>Yes</v>
          </cell>
          <cell r="F246">
            <v>5000</v>
          </cell>
        </row>
        <row r="247">
          <cell r="A247" t="str">
            <v>Fitch Inc</v>
          </cell>
          <cell r="B247" t="str">
            <v>Miceli</v>
          </cell>
          <cell r="C247" t="str">
            <v>Rating Agency</v>
          </cell>
          <cell r="D247" t="str">
            <v>PJM, DM, DH</v>
          </cell>
          <cell r="E247" t="str">
            <v>Yes</v>
          </cell>
          <cell r="F247">
            <v>50000</v>
          </cell>
        </row>
        <row r="248">
          <cell r="A248" t="str">
            <v>Flik International</v>
          </cell>
          <cell r="B248" t="str">
            <v>Porcella</v>
          </cell>
          <cell r="C248" t="str">
            <v>General</v>
          </cell>
          <cell r="D248" t="str">
            <v>KP, MC</v>
          </cell>
          <cell r="E248" t="str">
            <v>Yes</v>
          </cell>
          <cell r="F248" t="str">
            <v>MD Approval</v>
          </cell>
        </row>
        <row r="249">
          <cell r="A249" t="str">
            <v>Florida Department of Revenue</v>
          </cell>
          <cell r="B249" t="str">
            <v>Miceli</v>
          </cell>
          <cell r="C249" t="str">
            <v>Tax Authority</v>
          </cell>
          <cell r="D249" t="str">
            <v>PJM, YX</v>
          </cell>
          <cell r="E249" t="str">
            <v>Yes</v>
          </cell>
          <cell r="F249" t="str">
            <v>Tax Authority</v>
          </cell>
        </row>
        <row r="250">
          <cell r="A250" t="str">
            <v>Foley &amp; Lardner</v>
          </cell>
          <cell r="B250" t="str">
            <v>Gochberg</v>
          </cell>
          <cell r="C250" t="str">
            <v>Legal</v>
          </cell>
          <cell r="D250" t="str">
            <v>TM</v>
          </cell>
          <cell r="E250" t="str">
            <v>Yes</v>
          </cell>
          <cell r="F250">
            <v>20000</v>
          </cell>
        </row>
        <row r="251">
          <cell r="A251" t="str">
            <v>Foliofn Investments</v>
          </cell>
          <cell r="B251" t="str">
            <v xml:space="preserve">Merkur </v>
          </cell>
          <cell r="C251" t="str">
            <v>Investor Relations</v>
          </cell>
          <cell r="D251" t="str">
            <v>DM</v>
          </cell>
          <cell r="E251" t="str">
            <v>Yes</v>
          </cell>
          <cell r="F251" t="str">
            <v>MD Approval</v>
          </cell>
        </row>
        <row r="252">
          <cell r="A252" t="str">
            <v>Four Seasons Restoration</v>
          </cell>
          <cell r="B252" t="str">
            <v>Cafaro</v>
          </cell>
          <cell r="C252" t="str">
            <v>Real Estate</v>
          </cell>
          <cell r="D252" t="str">
            <v>MC</v>
          </cell>
          <cell r="E252" t="str">
            <v>Yes</v>
          </cell>
          <cell r="F252">
            <v>50000</v>
          </cell>
        </row>
        <row r="253">
          <cell r="A253" t="str">
            <v>Fovea Inc DBA Gotham Color</v>
          </cell>
          <cell r="B253" t="str">
            <v>Porcella</v>
          </cell>
          <cell r="C253" t="str">
            <v>General</v>
          </cell>
          <cell r="D253" t="str">
            <v>KP, MW</v>
          </cell>
          <cell r="E253" t="str">
            <v>Yes</v>
          </cell>
          <cell r="F253" t="str">
            <v>MD Approval</v>
          </cell>
        </row>
        <row r="254">
          <cell r="A254" t="str">
            <v>FPL Associates, L.P.</v>
          </cell>
          <cell r="B254" t="str">
            <v>Porcella</v>
          </cell>
          <cell r="C254" t="str">
            <v>Legal</v>
          </cell>
          <cell r="D254" t="str">
            <v>KP</v>
          </cell>
          <cell r="E254" t="str">
            <v>Yes</v>
          </cell>
          <cell r="F254" t="str">
            <v>MD Approval</v>
          </cell>
        </row>
        <row r="255">
          <cell r="A255" t="str">
            <v>Franklin County Court of Clerks</v>
          </cell>
          <cell r="B255" t="str">
            <v>Miceli</v>
          </cell>
          <cell r="C255" t="str">
            <v>Tax Authority</v>
          </cell>
          <cell r="D255" t="str">
            <v>PJM, YX</v>
          </cell>
          <cell r="E255" t="str">
            <v>Yes</v>
          </cell>
          <cell r="F255" t="str">
            <v>Tax Authority</v>
          </cell>
        </row>
        <row r="256">
          <cell r="A256" t="str">
            <v>Franklin County Treasurer's Office</v>
          </cell>
          <cell r="B256" t="str">
            <v>Perelman</v>
          </cell>
          <cell r="C256" t="str">
            <v xml:space="preserve">RE Property </v>
          </cell>
          <cell r="D256" t="str">
            <v>RP</v>
          </cell>
          <cell r="E256" t="str">
            <v>Yes</v>
          </cell>
          <cell r="F256" t="str">
            <v>MD Approval</v>
          </cell>
        </row>
        <row r="257">
          <cell r="A257" t="str">
            <v>Fredrikson &amp; Byron PA</v>
          </cell>
          <cell r="B257" t="str">
            <v>Perelman</v>
          </cell>
          <cell r="C257" t="str">
            <v>Legal</v>
          </cell>
          <cell r="D257" t="str">
            <v>RP</v>
          </cell>
          <cell r="E257" t="str">
            <v>Yes</v>
          </cell>
          <cell r="F257" t="str">
            <v>MD Approval</v>
          </cell>
        </row>
        <row r="258">
          <cell r="A258" t="str">
            <v>Fresh Coat Painting</v>
          </cell>
          <cell r="B258" t="str">
            <v>Perelman</v>
          </cell>
          <cell r="C258" t="str">
            <v xml:space="preserve">RE Property </v>
          </cell>
          <cell r="D258" t="str">
            <v>AM</v>
          </cell>
          <cell r="E258" t="str">
            <v>Yes</v>
          </cell>
          <cell r="F258">
            <v>1000</v>
          </cell>
        </row>
        <row r="259">
          <cell r="A259" t="str">
            <v>Friday Eldredge &amp; Clark LLP</v>
          </cell>
          <cell r="B259" t="str">
            <v>Gochberg</v>
          </cell>
          <cell r="C259" t="str">
            <v>Legal</v>
          </cell>
          <cell r="D259" t="str">
            <v>SG</v>
          </cell>
          <cell r="E259" t="str">
            <v>Yes</v>
          </cell>
          <cell r="F259" t="str">
            <v>MD Approval</v>
          </cell>
        </row>
        <row r="260">
          <cell r="A260" t="str">
            <v>Fried Frank Harris Shriver &amp; Jacobson LLP</v>
          </cell>
          <cell r="B260" t="str">
            <v>Porcella</v>
          </cell>
          <cell r="C260" t="str">
            <v>Legal</v>
          </cell>
          <cell r="D260" t="str">
            <v>KP, TM</v>
          </cell>
          <cell r="E260" t="str">
            <v>Yes</v>
          </cell>
          <cell r="F260">
            <v>50000</v>
          </cell>
        </row>
        <row r="261">
          <cell r="A261" t="str">
            <v>Frost Brown Todd LLC</v>
          </cell>
          <cell r="B261" t="str">
            <v>Perelman</v>
          </cell>
          <cell r="C261" t="str">
            <v>Legal</v>
          </cell>
          <cell r="D261" t="str">
            <v>RP, TM</v>
          </cell>
          <cell r="E261" t="str">
            <v>Yes</v>
          </cell>
          <cell r="F261">
            <v>50000</v>
          </cell>
        </row>
        <row r="262">
          <cell r="A262" t="str">
            <v>FTI Consulting</v>
          </cell>
          <cell r="B262" t="str">
            <v>Porcella</v>
          </cell>
          <cell r="C262" t="str">
            <v>Consultant</v>
          </cell>
          <cell r="D262" t="str">
            <v>KP, AE</v>
          </cell>
          <cell r="E262" t="str">
            <v>Yes</v>
          </cell>
          <cell r="F262" t="str">
            <v>MD Approval</v>
          </cell>
        </row>
        <row r="263">
          <cell r="A263" t="str">
            <v>General Counsel AI, Inc.</v>
          </cell>
          <cell r="B263" t="str">
            <v>Porcella</v>
          </cell>
          <cell r="C263" t="str">
            <v>IT</v>
          </cell>
          <cell r="D263" t="str">
            <v>KP</v>
          </cell>
          <cell r="E263" t="str">
            <v>Yes</v>
          </cell>
          <cell r="F263" t="str">
            <v>MD Approval</v>
          </cell>
        </row>
        <row r="264">
          <cell r="A264" t="str">
            <v>Geomatic Solutions and Surveying</v>
          </cell>
          <cell r="B264" t="str">
            <v>Gochberg</v>
          </cell>
          <cell r="C264" t="str">
            <v>Surveyor</v>
          </cell>
          <cell r="D264" t="str">
            <v>TM</v>
          </cell>
          <cell r="E264" t="str">
            <v>Yes</v>
          </cell>
          <cell r="F264">
            <v>10000</v>
          </cell>
        </row>
        <row r="265">
          <cell r="A265" t="str">
            <v>Georgia Department of Revenue</v>
          </cell>
          <cell r="B265" t="str">
            <v>Miceli</v>
          </cell>
          <cell r="C265" t="str">
            <v>Tax Authority</v>
          </cell>
          <cell r="D265" t="str">
            <v>PJM, YX</v>
          </cell>
          <cell r="E265" t="str">
            <v>Yes</v>
          </cell>
          <cell r="F265" t="str">
            <v>Tax Authority</v>
          </cell>
        </row>
        <row r="266">
          <cell r="A266" t="str">
            <v>Geroid Kennedy</v>
          </cell>
          <cell r="B266" t="str">
            <v>Bargellini</v>
          </cell>
          <cell r="C266" t="str">
            <v>General</v>
          </cell>
          <cell r="D266" t="str">
            <v>AB</v>
          </cell>
          <cell r="E266" t="str">
            <v>Yes</v>
          </cell>
          <cell r="F266" t="str">
            <v>NA</v>
          </cell>
        </row>
        <row r="267">
          <cell r="A267" t="str">
            <v>Gibson, Dunn &amp; Crutcher LLP</v>
          </cell>
          <cell r="B267" t="str">
            <v>Porcella</v>
          </cell>
          <cell r="C267" t="str">
            <v>Legal</v>
          </cell>
          <cell r="D267" t="str">
            <v>KP</v>
          </cell>
          <cell r="E267" t="str">
            <v>Yes</v>
          </cell>
          <cell r="F267" t="str">
            <v>MD Approval</v>
          </cell>
        </row>
        <row r="268">
          <cell r="A268" t="str">
            <v>GKL Corporate Services Inc.</v>
          </cell>
          <cell r="B268" t="str">
            <v>Gochberg</v>
          </cell>
          <cell r="C268" t="str">
            <v>Title Company</v>
          </cell>
          <cell r="D268" t="str">
            <v>Gochberg</v>
          </cell>
          <cell r="E268" t="str">
            <v>Yes</v>
          </cell>
          <cell r="F268" t="str">
            <v>MD Approval</v>
          </cell>
        </row>
        <row r="269">
          <cell r="A269" t="str">
            <v>Glass Lewis &amp; Co, LLC</v>
          </cell>
          <cell r="B269" t="str">
            <v>Porcella</v>
          </cell>
          <cell r="C269" t="str">
            <v>Investor Relations</v>
          </cell>
          <cell r="D269" t="str">
            <v>KP</v>
          </cell>
          <cell r="E269" t="str">
            <v>Yes</v>
          </cell>
          <cell r="F269" t="str">
            <v>MD Approval</v>
          </cell>
        </row>
        <row r="270">
          <cell r="A270" t="str">
            <v>Global Realty Services Group LLC</v>
          </cell>
          <cell r="B270" t="str">
            <v>Gochberg</v>
          </cell>
          <cell r="C270" t="str">
            <v>Consultant</v>
          </cell>
          <cell r="D270" t="str">
            <v>TM</v>
          </cell>
          <cell r="E270" t="str">
            <v>Yes</v>
          </cell>
          <cell r="F270">
            <v>10000</v>
          </cell>
        </row>
        <row r="271">
          <cell r="A271" t="str">
            <v>Global Relay Communications Inc</v>
          </cell>
          <cell r="B271" t="str">
            <v>Wallach</v>
          </cell>
          <cell r="C271" t="str">
            <v>IT</v>
          </cell>
          <cell r="D271" t="str">
            <v>RP, MW, KP</v>
          </cell>
          <cell r="E271" t="str">
            <v>Yes</v>
          </cell>
          <cell r="F271" t="str">
            <v>MD Approval</v>
          </cell>
        </row>
        <row r="272">
          <cell r="A272" t="str">
            <v>GMI Automation &amp; Security</v>
          </cell>
          <cell r="B272" t="str">
            <v>Cafaro</v>
          </cell>
          <cell r="C272" t="str">
            <v>IT</v>
          </cell>
          <cell r="D272" t="str">
            <v>MC</v>
          </cell>
          <cell r="E272" t="str">
            <v>Yes</v>
          </cell>
          <cell r="F272" t="str">
            <v>MD Approval</v>
          </cell>
        </row>
        <row r="273">
          <cell r="A273" t="str">
            <v>Going Design</v>
          </cell>
          <cell r="B273" t="str">
            <v>Gochberg</v>
          </cell>
          <cell r="C273" t="str">
            <v>Other</v>
          </cell>
          <cell r="D273" t="str">
            <v>SG, Ase, KP, RP</v>
          </cell>
          <cell r="E273" t="str">
            <v>Yes</v>
          </cell>
          <cell r="F273">
            <v>2000</v>
          </cell>
        </row>
        <row r="274">
          <cell r="A274" t="str">
            <v>Goodwin Procter LLP</v>
          </cell>
          <cell r="B274" t="str">
            <v>Porcella</v>
          </cell>
          <cell r="C274" t="str">
            <v>Legal</v>
          </cell>
          <cell r="D274" t="str">
            <v>KP</v>
          </cell>
          <cell r="E274" t="str">
            <v>Yes</v>
          </cell>
          <cell r="F274" t="str">
            <v>MD Approval</v>
          </cell>
        </row>
        <row r="275">
          <cell r="A275" t="str">
            <v>Goodwood Capital Management</v>
          </cell>
          <cell r="B275" t="str">
            <v>Merkur</v>
          </cell>
          <cell r="C275" t="str">
            <v>Capital Markets</v>
          </cell>
          <cell r="D275" t="str">
            <v>DM</v>
          </cell>
          <cell r="E275" t="str">
            <v>Yes</v>
          </cell>
          <cell r="F275" t="str">
            <v>MD Approval</v>
          </cell>
        </row>
        <row r="276">
          <cell r="A276" t="str">
            <v>Gordon &amp; Reynolds</v>
          </cell>
          <cell r="B276" t="str">
            <v>Gochberg</v>
          </cell>
          <cell r="C276" t="str">
            <v>Legal</v>
          </cell>
          <cell r="D276" t="str">
            <v>TM</v>
          </cell>
          <cell r="E276" t="str">
            <v>Yes</v>
          </cell>
          <cell r="F276">
            <v>10000</v>
          </cell>
        </row>
        <row r="277">
          <cell r="A277" t="str">
            <v>Gordon Wildrick</v>
          </cell>
          <cell r="B277" t="str">
            <v>Perelman</v>
          </cell>
          <cell r="C277" t="str">
            <v>Consultant</v>
          </cell>
          <cell r="D277" t="str">
            <v>RP, SG</v>
          </cell>
          <cell r="E277" t="str">
            <v>Yes</v>
          </cell>
          <cell r="F277" t="str">
            <v>MD Approval</v>
          </cell>
        </row>
        <row r="278">
          <cell r="A278" t="str">
            <v>GoTo Technologies USA, Inc.</v>
          </cell>
          <cell r="B278" t="str">
            <v>Cafaro</v>
          </cell>
          <cell r="C278" t="str">
            <v>IT</v>
          </cell>
          <cell r="D278" t="str">
            <v>MC</v>
          </cell>
          <cell r="E278" t="str">
            <v>Yes</v>
          </cell>
          <cell r="F278" t="str">
            <v>MD Approval</v>
          </cell>
        </row>
        <row r="279">
          <cell r="A279" t="str">
            <v>Gottfried &amp; Gottfried</v>
          </cell>
          <cell r="B279" t="str">
            <v>Porcella</v>
          </cell>
          <cell r="C279" t="str">
            <v>Legal</v>
          </cell>
          <cell r="D279" t="str">
            <v>KP</v>
          </cell>
          <cell r="E279" t="str">
            <v>Yes</v>
          </cell>
          <cell r="F279" t="str">
            <v>MD Approval</v>
          </cell>
        </row>
        <row r="280">
          <cell r="A280" t="str">
            <v>Gray Robinson</v>
          </cell>
          <cell r="B280" t="str">
            <v>Alexander</v>
          </cell>
          <cell r="C280" t="str">
            <v>Legal</v>
          </cell>
          <cell r="D280" t="str">
            <v>MA</v>
          </cell>
          <cell r="E280" t="str">
            <v>Yes</v>
          </cell>
          <cell r="F280">
            <v>40000</v>
          </cell>
        </row>
        <row r="281">
          <cell r="A281" t="str">
            <v>Green Street Advisors, LLC</v>
          </cell>
          <cell r="B281" t="str">
            <v xml:space="preserve">Traitel </v>
          </cell>
          <cell r="C281" t="str">
            <v>Subscription/Membership</v>
          </cell>
          <cell r="D281" t="str">
            <v>DT, CE</v>
          </cell>
          <cell r="E281" t="str">
            <v>Yes</v>
          </cell>
          <cell r="F281">
            <v>45000</v>
          </cell>
        </row>
        <row r="282">
          <cell r="A282" t="str">
            <v>Greenberg Traurig</v>
          </cell>
          <cell r="B282" t="str">
            <v>Gochberg</v>
          </cell>
          <cell r="C282" t="str">
            <v>Legal</v>
          </cell>
          <cell r="D282" t="str">
            <v>SG, TM*</v>
          </cell>
          <cell r="E282" t="str">
            <v>No</v>
          </cell>
          <cell r="F282">
            <v>25000</v>
          </cell>
        </row>
        <row r="283">
          <cell r="A283" t="str">
            <v>Greensboro Village Commercial South Owners Association</v>
          </cell>
          <cell r="B283" t="str">
            <v>Perelman</v>
          </cell>
          <cell r="C283" t="str">
            <v xml:space="preserve">RE Property </v>
          </cell>
          <cell r="D283" t="str">
            <v>AM</v>
          </cell>
          <cell r="E283" t="str">
            <v>Yes</v>
          </cell>
          <cell r="F283">
            <v>5000</v>
          </cell>
        </row>
        <row r="284">
          <cell r="A284" t="str">
            <v>Gregg TX County Clerk's Office</v>
          </cell>
          <cell r="B284" t="str">
            <v>Gochberg</v>
          </cell>
          <cell r="C284" t="str">
            <v>Title Company</v>
          </cell>
          <cell r="D284" t="str">
            <v>SG</v>
          </cell>
          <cell r="E284" t="str">
            <v>Yes</v>
          </cell>
          <cell r="F284" t="str">
            <v>MD Approval</v>
          </cell>
        </row>
        <row r="285">
          <cell r="A285" t="str">
            <v>Gunster</v>
          </cell>
          <cell r="B285" t="str">
            <v>Porcella</v>
          </cell>
          <cell r="C285" t="str">
            <v>Legal</v>
          </cell>
          <cell r="D285" t="str">
            <v>KP</v>
          </cell>
          <cell r="E285" t="str">
            <v>Yes</v>
          </cell>
          <cell r="F285" t="str">
            <v>MD Approval</v>
          </cell>
        </row>
        <row r="286">
          <cell r="A286" t="str">
            <v>Hair by Alison Farfan</v>
          </cell>
          <cell r="B286" t="str">
            <v>Gochberg</v>
          </cell>
          <cell r="C286" t="str">
            <v>Other</v>
          </cell>
          <cell r="D286" t="str">
            <v>SG</v>
          </cell>
          <cell r="E286" t="str">
            <v>Yes</v>
          </cell>
          <cell r="F286" t="str">
            <v>MD Approval</v>
          </cell>
        </row>
        <row r="287">
          <cell r="A287" t="str">
            <v>Harbor Group Consulting Inc.</v>
          </cell>
          <cell r="B287" t="str">
            <v>Gochberg</v>
          </cell>
          <cell r="C287" t="str">
            <v>Consultant</v>
          </cell>
          <cell r="D287" t="str">
            <v>TM</v>
          </cell>
          <cell r="E287" t="str">
            <v>Yes</v>
          </cell>
          <cell r="F287">
            <v>5000</v>
          </cell>
        </row>
        <row r="288">
          <cell r="A288" t="str">
            <v>Haas Consulting Group, Inc.</v>
          </cell>
          <cell r="B288" t="str">
            <v>Perelman</v>
          </cell>
          <cell r="C288" t="str">
            <v>Consultant</v>
          </cell>
          <cell r="D288" t="str">
            <v>RP</v>
          </cell>
          <cell r="E288" t="str">
            <v>Yes</v>
          </cell>
          <cell r="F288" t="str">
            <v>MD Approval</v>
          </cell>
        </row>
        <row r="289">
          <cell r="A289" t="str">
            <v>Hayden Gross</v>
          </cell>
          <cell r="B289" t="str">
            <v>Scarola</v>
          </cell>
          <cell r="C289" t="str">
            <v>Intern</v>
          </cell>
          <cell r="D289" t="str">
            <v>MS</v>
          </cell>
          <cell r="E289" t="str">
            <v>Yes</v>
          </cell>
          <cell r="F289" t="str">
            <v>MD Approval</v>
          </cell>
        </row>
        <row r="290">
          <cell r="A290" t="str">
            <v>Health Fitness Concepts, RN, LLC</v>
          </cell>
          <cell r="B290" t="str">
            <v>Porcella</v>
          </cell>
          <cell r="C290" t="str">
            <v>General</v>
          </cell>
          <cell r="D290" t="str">
            <v>KP, SL</v>
          </cell>
          <cell r="E290" t="str">
            <v>Yes</v>
          </cell>
          <cell r="F290">
            <v>5000</v>
          </cell>
        </row>
        <row r="291">
          <cell r="A291" t="str">
            <v>Heidi Antman</v>
          </cell>
          <cell r="B291" t="str">
            <v>Gochberg</v>
          </cell>
          <cell r="C291" t="str">
            <v>General</v>
          </cell>
          <cell r="D291" t="str">
            <v>SG, KP</v>
          </cell>
          <cell r="E291" t="str">
            <v>Yes</v>
          </cell>
          <cell r="F291" t="str">
            <v>MD Approval</v>
          </cell>
        </row>
        <row r="292">
          <cell r="A292" t="str">
            <v>Hernandez &amp; Gorrin LLC</v>
          </cell>
          <cell r="B292" t="str">
            <v>Gochberg</v>
          </cell>
          <cell r="C292" t="str">
            <v>Counsel</v>
          </cell>
          <cell r="D292" t="str">
            <v>TM</v>
          </cell>
          <cell r="E292" t="str">
            <v>Yes</v>
          </cell>
          <cell r="F292">
            <v>25000</v>
          </cell>
        </row>
        <row r="293">
          <cell r="A293" t="str">
            <v>HFF, LP</v>
          </cell>
          <cell r="B293" t="str">
            <v xml:space="preserve">Traitel </v>
          </cell>
          <cell r="C293" t="str">
            <v>Broker</v>
          </cell>
          <cell r="D293" t="str">
            <v>DT, TM</v>
          </cell>
          <cell r="E293" t="str">
            <v>Yes</v>
          </cell>
          <cell r="F293" t="str">
            <v>Committee Approved</v>
          </cell>
        </row>
        <row r="294">
          <cell r="A294" t="str">
            <v>High Rock Pest Control</v>
          </cell>
          <cell r="B294" t="str">
            <v>Edmonds</v>
          </cell>
          <cell r="C294" t="str">
            <v>Consultant</v>
          </cell>
          <cell r="D294" t="str">
            <v>TM</v>
          </cell>
          <cell r="E294" t="str">
            <v>Yes</v>
          </cell>
          <cell r="F294">
            <v>1000</v>
          </cell>
        </row>
        <row r="295">
          <cell r="A295" t="str">
            <v>High Street Valuations</v>
          </cell>
          <cell r="B295" t="str">
            <v>Gochberg</v>
          </cell>
          <cell r="C295" t="str">
            <v>Consultant</v>
          </cell>
          <cell r="D295" t="str">
            <v>TM</v>
          </cell>
          <cell r="E295" t="str">
            <v>Yes</v>
          </cell>
          <cell r="F295">
            <v>5000</v>
          </cell>
        </row>
        <row r="296">
          <cell r="A296" t="str">
            <v>HighCamp Compliance LLC</v>
          </cell>
          <cell r="B296" t="str">
            <v>Wallach</v>
          </cell>
          <cell r="C296" t="str">
            <v>Consultant</v>
          </cell>
          <cell r="D296" t="str">
            <v>MW, KP</v>
          </cell>
          <cell r="E296" t="str">
            <v>Yes</v>
          </cell>
          <cell r="F296" t="str">
            <v>MD Approval</v>
          </cell>
        </row>
        <row r="297">
          <cell r="A297" t="str">
            <v>Hilario Lebron</v>
          </cell>
          <cell r="B297" t="str">
            <v>Perelman</v>
          </cell>
          <cell r="C297" t="str">
            <v>Consultant</v>
          </cell>
          <cell r="D297" t="str">
            <v>RP, SG, ASe</v>
          </cell>
          <cell r="E297" t="str">
            <v>Yes</v>
          </cell>
          <cell r="F297">
            <v>1000</v>
          </cell>
        </row>
        <row r="298">
          <cell r="A298" t="str">
            <v>Hilco Real Estate, LLC</v>
          </cell>
          <cell r="B298" t="str">
            <v xml:space="preserve">Traitel </v>
          </cell>
          <cell r="C298" t="str">
            <v>Legal</v>
          </cell>
          <cell r="D298" t="str">
            <v>DT, RP, MA</v>
          </cell>
          <cell r="E298" t="str">
            <v>Yes</v>
          </cell>
          <cell r="F298" t="str">
            <v>MD Approval</v>
          </cell>
        </row>
        <row r="299">
          <cell r="A299" t="str">
            <v>Hobby Lobby Stores, Inc</v>
          </cell>
          <cell r="B299" t="str">
            <v>Perelman</v>
          </cell>
          <cell r="C299" t="str">
            <v xml:space="preserve">RE Property </v>
          </cell>
          <cell r="D299" t="str">
            <v>AM</v>
          </cell>
          <cell r="E299" t="str">
            <v>Yes</v>
          </cell>
          <cell r="F299">
            <v>1000</v>
          </cell>
        </row>
        <row r="300">
          <cell r="A300" t="str">
            <v>Hogan Lovells</v>
          </cell>
          <cell r="B300" t="str">
            <v>Gochberg</v>
          </cell>
          <cell r="C300" t="str">
            <v>Legal</v>
          </cell>
          <cell r="D300" t="str">
            <v>SG</v>
          </cell>
          <cell r="E300" t="str">
            <v>Yes</v>
          </cell>
          <cell r="F300" t="str">
            <v>MD Approval</v>
          </cell>
        </row>
        <row r="301">
          <cell r="A301" t="str">
            <v>Holland &amp; Knight LLP</v>
          </cell>
          <cell r="B301" t="str">
            <v>Perelman</v>
          </cell>
          <cell r="C301" t="str">
            <v>Legal</v>
          </cell>
          <cell r="D301" t="str">
            <v>AM</v>
          </cell>
          <cell r="E301" t="str">
            <v>Yes</v>
          </cell>
          <cell r="F301">
            <v>10000</v>
          </cell>
        </row>
        <row r="302">
          <cell r="A302" t="str">
            <v>Honigman Miller Schwartz and Cohn LLP</v>
          </cell>
          <cell r="B302" t="str">
            <v>Porcella</v>
          </cell>
          <cell r="C302" t="str">
            <v>Legal</v>
          </cell>
          <cell r="D302" t="str">
            <v>KP</v>
          </cell>
          <cell r="E302" t="str">
            <v>Yes</v>
          </cell>
          <cell r="F302" t="str">
            <v>MD Approval</v>
          </cell>
        </row>
        <row r="303">
          <cell r="A303" t="str">
            <v>Horizon Builders</v>
          </cell>
          <cell r="B303" t="str">
            <v>Perelman</v>
          </cell>
          <cell r="C303" t="str">
            <v>Real Estate</v>
          </cell>
          <cell r="D303" t="str">
            <v>RP</v>
          </cell>
          <cell r="E303" t="str">
            <v>Yes</v>
          </cell>
          <cell r="F303" t="str">
            <v>MD Approval</v>
          </cell>
        </row>
        <row r="304">
          <cell r="A304" t="str">
            <v>Howard Zoning Associates, LLC</v>
          </cell>
          <cell r="B304" t="str">
            <v>Gochberg</v>
          </cell>
          <cell r="C304" t="str">
            <v>Underwriting</v>
          </cell>
          <cell r="D304" t="str">
            <v>SG,CE</v>
          </cell>
          <cell r="E304" t="str">
            <v>Yes</v>
          </cell>
          <cell r="F304">
            <v>2000</v>
          </cell>
        </row>
        <row r="305">
          <cell r="A305" t="str">
            <v>Hoxhunt Inc</v>
          </cell>
          <cell r="B305" t="str">
            <v>Cafaro</v>
          </cell>
          <cell r="C305" t="str">
            <v>IT</v>
          </cell>
          <cell r="D305" t="str">
            <v>MC</v>
          </cell>
          <cell r="E305" t="str">
            <v>Yes</v>
          </cell>
          <cell r="F305" t="str">
            <v>MD Approval</v>
          </cell>
        </row>
        <row r="306">
          <cell r="A306" t="str">
            <v>Hudson Sutler</v>
          </cell>
          <cell r="B306" t="str">
            <v>Gochberg</v>
          </cell>
          <cell r="C306" t="str">
            <v>General</v>
          </cell>
          <cell r="D306" t="str">
            <v>SG</v>
          </cell>
          <cell r="E306" t="str">
            <v>Yes</v>
          </cell>
          <cell r="F306" t="str">
            <v>MD Approval</v>
          </cell>
        </row>
        <row r="307">
          <cell r="A307" t="str">
            <v>HVS Consulting &amp; Valuation</v>
          </cell>
          <cell r="B307" t="str">
            <v>Gochberg</v>
          </cell>
          <cell r="C307" t="str">
            <v>Consultant</v>
          </cell>
          <cell r="D307" t="str">
            <v>TM</v>
          </cell>
          <cell r="E307" t="str">
            <v>Yes</v>
          </cell>
          <cell r="F307">
            <v>15000</v>
          </cell>
        </row>
        <row r="308">
          <cell r="A308" t="str">
            <v>Ian Schwartz</v>
          </cell>
          <cell r="B308" t="str">
            <v>Robertson</v>
          </cell>
          <cell r="C308" t="str">
            <v>Consultant</v>
          </cell>
          <cell r="D308" t="str">
            <v>CR, MS</v>
          </cell>
          <cell r="E308" t="str">
            <v>Yes</v>
          </cell>
          <cell r="F308" t="str">
            <v>MD Approval</v>
          </cell>
        </row>
        <row r="309">
          <cell r="A309" t="str">
            <v>Ice Miller LLP</v>
          </cell>
          <cell r="B309" t="str">
            <v>Porcella</v>
          </cell>
          <cell r="C309" t="str">
            <v>Legal</v>
          </cell>
          <cell r="D309" t="str">
            <v>KP, MA, TM</v>
          </cell>
          <cell r="E309" t="str">
            <v>Yes</v>
          </cell>
          <cell r="F309">
            <v>10000</v>
          </cell>
        </row>
        <row r="310">
          <cell r="A310" t="str">
            <v>Ice Systems, Inc.</v>
          </cell>
          <cell r="B310" t="str">
            <v>Porcella</v>
          </cell>
          <cell r="C310" t="str">
            <v>Investor Relations</v>
          </cell>
          <cell r="D310" t="str">
            <v>KP</v>
          </cell>
          <cell r="E310" t="str">
            <v>Yes</v>
          </cell>
          <cell r="F310" t="str">
            <v>MD Approval</v>
          </cell>
        </row>
        <row r="311">
          <cell r="A311" t="str">
            <v>Idaho State Tax Commission</v>
          </cell>
          <cell r="B311" t="str">
            <v>Miceli</v>
          </cell>
          <cell r="C311" t="str">
            <v>Tax Authority</v>
          </cell>
          <cell r="D311" t="str">
            <v>PJM, YX</v>
          </cell>
          <cell r="E311" t="str">
            <v>Yes</v>
          </cell>
          <cell r="F311" t="str">
            <v>Tax Authority</v>
          </cell>
        </row>
        <row r="312">
          <cell r="A312" t="str">
            <v>IL Department of Business Services</v>
          </cell>
          <cell r="B312" t="str">
            <v>Miceli</v>
          </cell>
          <cell r="C312" t="str">
            <v>Tax Authority</v>
          </cell>
          <cell r="D312" t="str">
            <v>PJM, YX</v>
          </cell>
          <cell r="E312" t="str">
            <v>Yes</v>
          </cell>
          <cell r="F312" t="str">
            <v>Tax Authority</v>
          </cell>
        </row>
        <row r="313">
          <cell r="A313" t="str">
            <v>Illinois Department of Revenue</v>
          </cell>
          <cell r="B313" t="str">
            <v>Miceli</v>
          </cell>
          <cell r="C313" t="str">
            <v>Tax Authority</v>
          </cell>
          <cell r="D313" t="str">
            <v>PJM, YX</v>
          </cell>
          <cell r="E313" t="str">
            <v>Yes</v>
          </cell>
          <cell r="F313" t="str">
            <v>Tax Authority</v>
          </cell>
        </row>
        <row r="314">
          <cell r="A314" t="str">
            <v>IMA, Inc.</v>
          </cell>
          <cell r="B314" t="str">
            <v>Perelman</v>
          </cell>
          <cell r="C314" t="str">
            <v xml:space="preserve">RE Property </v>
          </cell>
          <cell r="D314" t="str">
            <v>RP, SG</v>
          </cell>
          <cell r="E314" t="str">
            <v>Yes</v>
          </cell>
          <cell r="F314" t="str">
            <v>MD Approval</v>
          </cell>
        </row>
        <row r="315">
          <cell r="A315" t="str">
            <v>Indiana Department of Revenue</v>
          </cell>
          <cell r="B315" t="str">
            <v>Miceli</v>
          </cell>
          <cell r="C315" t="str">
            <v>Tax Authority</v>
          </cell>
          <cell r="D315" t="str">
            <v>PJM, YX</v>
          </cell>
          <cell r="E315" t="str">
            <v>Yes</v>
          </cell>
          <cell r="F315" t="str">
            <v>Tax Authority</v>
          </cell>
        </row>
        <row r="316">
          <cell r="A316" t="str">
            <v>Industrious CNG 3390 Mary Street LLC</v>
          </cell>
          <cell r="B316" t="str">
            <v>Porcella</v>
          </cell>
          <cell r="C316" t="str">
            <v>Lease</v>
          </cell>
          <cell r="D316" t="str">
            <v>KP</v>
          </cell>
          <cell r="E316" t="str">
            <v>Yes</v>
          </cell>
          <cell r="F316" t="str">
            <v>MD Approval</v>
          </cell>
        </row>
        <row r="317">
          <cell r="A317" t="str">
            <v>Infinity Computer Systems Inc</v>
          </cell>
          <cell r="B317" t="str">
            <v>Miceli</v>
          </cell>
          <cell r="C317" t="str">
            <v>Consultant</v>
          </cell>
          <cell r="D317" t="str">
            <v>PJM, AE</v>
          </cell>
          <cell r="E317" t="str">
            <v>Yes</v>
          </cell>
          <cell r="F317" t="str">
            <v>MD Approval</v>
          </cell>
        </row>
        <row r="318">
          <cell r="A318" t="str">
            <v>Information Clearinghouse Inc dba F&amp;D Reports and Creditntell</v>
          </cell>
          <cell r="B318" t="str">
            <v>Scarola</v>
          </cell>
          <cell r="C318" t="str">
            <v>Underwriting</v>
          </cell>
          <cell r="D318" t="str">
            <v>UW*</v>
          </cell>
          <cell r="E318" t="str">
            <v>Yes</v>
          </cell>
          <cell r="F318">
            <v>15000</v>
          </cell>
        </row>
        <row r="319">
          <cell r="A319" t="str">
            <v>Integra Realty Resources</v>
          </cell>
          <cell r="B319" t="str">
            <v>Scarola</v>
          </cell>
          <cell r="C319" t="str">
            <v>Underwriting</v>
          </cell>
          <cell r="D319" t="str">
            <v>UW*, TM</v>
          </cell>
          <cell r="E319" t="str">
            <v>Yes</v>
          </cell>
          <cell r="F319">
            <v>15000</v>
          </cell>
        </row>
        <row r="320">
          <cell r="A320" t="str">
            <v>Integrated Group, LLC</v>
          </cell>
          <cell r="B320" t="str">
            <v>Gochberg</v>
          </cell>
          <cell r="C320" t="str">
            <v>General</v>
          </cell>
          <cell r="D320" t="str">
            <v>SG</v>
          </cell>
          <cell r="E320" t="str">
            <v>Yes</v>
          </cell>
          <cell r="F320" t="str">
            <v>MD Approval</v>
          </cell>
        </row>
        <row r="321">
          <cell r="A321" t="str">
            <v>Integro USA Inc.</v>
          </cell>
          <cell r="B321" t="str">
            <v>Gochberg</v>
          </cell>
          <cell r="C321" t="str">
            <v>Insurance</v>
          </cell>
          <cell r="D321" t="str">
            <v>TM</v>
          </cell>
          <cell r="E321" t="str">
            <v>Yes</v>
          </cell>
          <cell r="F321">
            <v>50000</v>
          </cell>
        </row>
        <row r="322">
          <cell r="A322" t="str">
            <v>International Equity Research Corp</v>
          </cell>
          <cell r="B322" t="str">
            <v>Pasulka</v>
          </cell>
          <cell r="C322" t="str">
            <v>Consultant</v>
          </cell>
          <cell r="D322" t="str">
            <v>AP</v>
          </cell>
          <cell r="E322" t="str">
            <v>Yes</v>
          </cell>
          <cell r="F322">
            <v>5000</v>
          </cell>
        </row>
        <row r="323">
          <cell r="A323" t="str">
            <v>Intralinks</v>
          </cell>
          <cell r="B323" t="str">
            <v>Peterson Sr.</v>
          </cell>
          <cell r="C323" t="str">
            <v>Securitization</v>
          </cell>
          <cell r="D323" t="str">
            <v>EP, KP</v>
          </cell>
          <cell r="E323" t="str">
            <v>Yes</v>
          </cell>
          <cell r="F323" t="str">
            <v>MD Approval</v>
          </cell>
        </row>
        <row r="324">
          <cell r="A324" t="str">
            <v>Inveshare</v>
          </cell>
          <cell r="B324" t="str">
            <v>Porcella</v>
          </cell>
          <cell r="C324" t="str">
            <v>Investor Relations</v>
          </cell>
          <cell r="D324" t="str">
            <v>KP</v>
          </cell>
          <cell r="E324" t="str">
            <v>Yes</v>
          </cell>
          <cell r="F324" t="str">
            <v>MD Approval</v>
          </cell>
        </row>
        <row r="325">
          <cell r="A325" t="str">
            <v>Ipreo Data Inc</v>
          </cell>
          <cell r="B325" t="str">
            <v xml:space="preserve">Merkur </v>
          </cell>
          <cell r="C325" t="str">
            <v>Research</v>
          </cell>
          <cell r="D325" t="str">
            <v>DM</v>
          </cell>
          <cell r="E325" t="str">
            <v>Yes</v>
          </cell>
          <cell r="F325" t="str">
            <v>MD Approval</v>
          </cell>
        </row>
        <row r="326">
          <cell r="A326" t="str">
            <v>iRolls Multimedia LLC</v>
          </cell>
          <cell r="B326" t="str">
            <v>Dechbery</v>
          </cell>
          <cell r="C326" t="str">
            <v>General</v>
          </cell>
          <cell r="D326" t="str">
            <v>BD, SL, ASe</v>
          </cell>
          <cell r="E326" t="str">
            <v>Yes</v>
          </cell>
          <cell r="F326">
            <v>1000</v>
          </cell>
        </row>
        <row r="327">
          <cell r="A327" t="str">
            <v>Iron Mountain</v>
          </cell>
          <cell r="B327" t="str">
            <v>Dechbery</v>
          </cell>
          <cell r="C327" t="str">
            <v>General</v>
          </cell>
          <cell r="D327" t="str">
            <v>Admins</v>
          </cell>
          <cell r="E327" t="str">
            <v>Yes</v>
          </cell>
          <cell r="F327">
            <v>1000</v>
          </cell>
        </row>
        <row r="328">
          <cell r="A328" t="str">
            <v>ISS Corporate Solutions, Inc</v>
          </cell>
          <cell r="B328" t="str">
            <v>Porcella</v>
          </cell>
          <cell r="C328" t="str">
            <v>Consultant</v>
          </cell>
          <cell r="D328" t="str">
            <v>KP</v>
          </cell>
          <cell r="E328" t="str">
            <v>Yes</v>
          </cell>
          <cell r="F328" t="str">
            <v>MD Approval</v>
          </cell>
        </row>
        <row r="329">
          <cell r="A329" t="str">
            <v>Item Six Capital LLC</v>
          </cell>
          <cell r="B329" t="str">
            <v>Porcella</v>
          </cell>
          <cell r="C329" t="str">
            <v>Consultant</v>
          </cell>
          <cell r="D329" t="str">
            <v>KP</v>
          </cell>
          <cell r="E329" t="str">
            <v>Yes</v>
          </cell>
          <cell r="F329" t="str">
            <v>Contract</v>
          </cell>
        </row>
        <row r="330">
          <cell r="A330" t="str">
            <v>IVI Environmental, Inc.</v>
          </cell>
          <cell r="B330" t="str">
            <v>Scarola</v>
          </cell>
          <cell r="C330" t="str">
            <v>Underwriting</v>
          </cell>
          <cell r="D330" t="str">
            <v>UW*, TM</v>
          </cell>
          <cell r="E330" t="str">
            <v>Yes</v>
          </cell>
          <cell r="F330">
            <v>15000</v>
          </cell>
        </row>
        <row r="331">
          <cell r="A331" t="str">
            <v>J. Petrocelli Contracting, Inc</v>
          </cell>
          <cell r="B331" t="str">
            <v>Perelman</v>
          </cell>
          <cell r="C331" t="str">
            <v xml:space="preserve">RE Property </v>
          </cell>
          <cell r="D331" t="str">
            <v>RP</v>
          </cell>
          <cell r="E331" t="str">
            <v>Yes</v>
          </cell>
          <cell r="F331" t="str">
            <v>MD Approval</v>
          </cell>
        </row>
        <row r="332">
          <cell r="A332" t="str">
            <v>James G Parker</v>
          </cell>
          <cell r="B332" t="str">
            <v>Gochberg</v>
          </cell>
          <cell r="C332" t="str">
            <v>Underwriting</v>
          </cell>
          <cell r="D332" t="str">
            <v>SG</v>
          </cell>
          <cell r="E332" t="str">
            <v>Yes</v>
          </cell>
          <cell r="F332" t="str">
            <v>MD Approval</v>
          </cell>
        </row>
        <row r="333">
          <cell r="A333" t="str">
            <v>Lara Schechter</v>
          </cell>
          <cell r="B333" t="str">
            <v>Waldman</v>
          </cell>
          <cell r="C333" t="str">
            <v>Intern</v>
          </cell>
          <cell r="D333" t="str">
            <v>MaWal</v>
          </cell>
          <cell r="E333" t="str">
            <v>Yes</v>
          </cell>
          <cell r="F333" t="str">
            <v>MD Approval</v>
          </cell>
        </row>
        <row r="334">
          <cell r="A334" t="str">
            <v>Jason Glikin</v>
          </cell>
          <cell r="B334" t="str">
            <v>Scarola</v>
          </cell>
          <cell r="C334" t="str">
            <v>Intern</v>
          </cell>
          <cell r="D334" t="str">
            <v>MS</v>
          </cell>
          <cell r="E334" t="str">
            <v>Yes</v>
          </cell>
          <cell r="F334" t="str">
            <v>MD Approval</v>
          </cell>
        </row>
        <row r="335">
          <cell r="A335" t="str">
            <v>Javier E Bidot &amp; Associates</v>
          </cell>
          <cell r="B335" t="str">
            <v>Gochberg</v>
          </cell>
          <cell r="C335" t="str">
            <v>Surveyor</v>
          </cell>
          <cell r="D335" t="str">
            <v>TM</v>
          </cell>
          <cell r="E335" t="str">
            <v>Yes</v>
          </cell>
          <cell r="F335">
            <v>10000</v>
          </cell>
        </row>
        <row r="336">
          <cell r="A336" t="str">
            <v>Jeffer Mangels BUtler &amp; Mitchell LLP</v>
          </cell>
          <cell r="B336" t="str">
            <v>Edmonds</v>
          </cell>
          <cell r="C336" t="str">
            <v>Legal</v>
          </cell>
          <cell r="D336" t="str">
            <v>TM</v>
          </cell>
          <cell r="E336" t="str">
            <v>Yes</v>
          </cell>
          <cell r="F336">
            <v>10000</v>
          </cell>
        </row>
        <row r="337">
          <cell r="A337" t="str">
            <v>Jeffrey B. Steiner</v>
          </cell>
          <cell r="B337" t="str">
            <v>Porcella</v>
          </cell>
          <cell r="C337" t="str">
            <v>Director</v>
          </cell>
          <cell r="D337" t="str">
            <v>KP</v>
          </cell>
          <cell r="E337" t="str">
            <v>Yes</v>
          </cell>
          <cell r="F337" t="str">
            <v>Contract</v>
          </cell>
        </row>
        <row r="338">
          <cell r="A338" t="str">
            <v>JLL Valuation &amp; Advisory Services</v>
          </cell>
          <cell r="B338" t="str">
            <v>Gochberg</v>
          </cell>
          <cell r="C338" t="str">
            <v>Consultant</v>
          </cell>
          <cell r="D338" t="str">
            <v>TM</v>
          </cell>
          <cell r="E338" t="str">
            <v>Yes</v>
          </cell>
          <cell r="F338">
            <v>15000</v>
          </cell>
        </row>
        <row r="339">
          <cell r="A339" t="str">
            <v>JLS Photography</v>
          </cell>
          <cell r="B339" t="str">
            <v>Lin</v>
          </cell>
          <cell r="C339" t="str">
            <v>General</v>
          </cell>
          <cell r="D339" t="str">
            <v>SL</v>
          </cell>
          <cell r="E339" t="str">
            <v>Yes</v>
          </cell>
          <cell r="F339">
            <v>1000</v>
          </cell>
        </row>
        <row r="340">
          <cell r="A340" t="str">
            <v>JLT Specialty Services</v>
          </cell>
          <cell r="B340" t="str">
            <v>Perelman</v>
          </cell>
          <cell r="C340" t="str">
            <v>Insurance</v>
          </cell>
          <cell r="D340" t="str">
            <v>AM</v>
          </cell>
          <cell r="E340" t="str">
            <v>Yes</v>
          </cell>
          <cell r="F340">
            <v>50000</v>
          </cell>
        </row>
        <row r="341">
          <cell r="A341" t="str">
            <v>JM Zoning</v>
          </cell>
          <cell r="B341" t="str">
            <v>Perelman</v>
          </cell>
          <cell r="C341" t="str">
            <v xml:space="preserve">RE Property </v>
          </cell>
          <cell r="D341" t="str">
            <v>RP</v>
          </cell>
          <cell r="E341" t="str">
            <v>Yes</v>
          </cell>
          <cell r="F341" t="str">
            <v>MD Approval</v>
          </cell>
        </row>
        <row r="342">
          <cell r="A342" t="str">
            <v>JMC Planning Engineering Landscape Architecture &amp; Land Survey</v>
          </cell>
          <cell r="B342" t="str">
            <v>Perelman</v>
          </cell>
          <cell r="C342" t="str">
            <v xml:space="preserve">RE Property </v>
          </cell>
          <cell r="D342" t="str">
            <v>AM</v>
          </cell>
          <cell r="E342" t="str">
            <v>Yes</v>
          </cell>
          <cell r="F342">
            <v>5000</v>
          </cell>
        </row>
        <row r="343">
          <cell r="A343" t="str">
            <v>Joele Frank</v>
          </cell>
          <cell r="B343" t="str">
            <v>Porcella</v>
          </cell>
          <cell r="C343" t="str">
            <v>Consultant</v>
          </cell>
          <cell r="D343" t="str">
            <v>KP</v>
          </cell>
          <cell r="E343" t="str">
            <v>Yes</v>
          </cell>
          <cell r="F343" t="str">
            <v>MD Approval</v>
          </cell>
        </row>
        <row r="344">
          <cell r="A344" t="str">
            <v>John Hancock Life Insurance of NY</v>
          </cell>
          <cell r="B344" t="str">
            <v>Miceli</v>
          </cell>
          <cell r="C344" t="str">
            <v>Insurance</v>
          </cell>
          <cell r="D344" t="str">
            <v>PJM, KP</v>
          </cell>
          <cell r="E344" t="str">
            <v>Yes</v>
          </cell>
          <cell r="F344" t="str">
            <v>MD Approval</v>
          </cell>
        </row>
        <row r="345">
          <cell r="A345" t="str">
            <v>Johns Manville</v>
          </cell>
          <cell r="B345" t="str">
            <v>Perelman</v>
          </cell>
          <cell r="C345" t="str">
            <v xml:space="preserve">RE Property </v>
          </cell>
          <cell r="D345" t="str">
            <v>AM</v>
          </cell>
          <cell r="E345" t="str">
            <v>Yes</v>
          </cell>
          <cell r="F345">
            <v>5000</v>
          </cell>
        </row>
        <row r="346">
          <cell r="A346" t="str">
            <v>Jonathan Levine</v>
          </cell>
          <cell r="B346" t="str">
            <v>Gochberg</v>
          </cell>
          <cell r="C346" t="str">
            <v>Consultant</v>
          </cell>
          <cell r="D346" t="str">
            <v>SG</v>
          </cell>
          <cell r="E346" t="str">
            <v>Yes</v>
          </cell>
          <cell r="F346" t="str">
            <v>MD Approval</v>
          </cell>
        </row>
        <row r="347">
          <cell r="A347" t="str">
            <v>Jonathan Nehmer + Associates, Inc.</v>
          </cell>
          <cell r="B347" t="str">
            <v>Robertson</v>
          </cell>
          <cell r="C347" t="str">
            <v>Underwriting</v>
          </cell>
          <cell r="D347" t="str">
            <v>CR, DO</v>
          </cell>
          <cell r="E347" t="str">
            <v>Yes</v>
          </cell>
          <cell r="F347" t="str">
            <v>MD Approval</v>
          </cell>
        </row>
        <row r="348">
          <cell r="A348" t="str">
            <v>Jones Day</v>
          </cell>
          <cell r="B348" t="str">
            <v>Alexander</v>
          </cell>
          <cell r="C348" t="str">
            <v>Legal</v>
          </cell>
          <cell r="D348" t="str">
            <v>MA, KP</v>
          </cell>
          <cell r="E348" t="str">
            <v>Yes</v>
          </cell>
          <cell r="F348">
            <v>50000</v>
          </cell>
        </row>
        <row r="349">
          <cell r="A349" t="str">
            <v>Jones Lang LaSalle Americas Inc. (JLL)</v>
          </cell>
          <cell r="B349" t="str">
            <v>Perelman</v>
          </cell>
          <cell r="C349" t="str">
            <v>Lease</v>
          </cell>
          <cell r="D349" t="str">
            <v>RP</v>
          </cell>
          <cell r="E349" t="str">
            <v>Yes</v>
          </cell>
          <cell r="F349" t="str">
            <v>MD Approval</v>
          </cell>
        </row>
        <row r="350">
          <cell r="A350" t="str">
            <v>Jones Walker</v>
          </cell>
          <cell r="B350" t="str">
            <v>Gochberg</v>
          </cell>
          <cell r="C350" t="str">
            <v>Legal</v>
          </cell>
          <cell r="D350" t="str">
            <v>SG</v>
          </cell>
          <cell r="E350" t="str">
            <v>Yes</v>
          </cell>
          <cell r="F350">
            <v>10000</v>
          </cell>
        </row>
        <row r="351">
          <cell r="A351" t="str">
            <v>Jordans</v>
          </cell>
          <cell r="B351" t="str">
            <v>Perelman</v>
          </cell>
          <cell r="C351" t="str">
            <v>Trust Fees</v>
          </cell>
          <cell r="D351" t="str">
            <v>RP</v>
          </cell>
          <cell r="E351" t="str">
            <v>Paid by CC</v>
          </cell>
          <cell r="F351" t="str">
            <v>MD Approval</v>
          </cell>
        </row>
        <row r="352">
          <cell r="A352" t="str">
            <v>Joseph J. Blake and Associates Inc.</v>
          </cell>
          <cell r="B352" t="str">
            <v>Gochberg</v>
          </cell>
          <cell r="C352" t="str">
            <v>Underwriting</v>
          </cell>
          <cell r="D352" t="str">
            <v>TM</v>
          </cell>
          <cell r="E352" t="str">
            <v>Yes</v>
          </cell>
          <cell r="F352">
            <v>15000</v>
          </cell>
        </row>
        <row r="353">
          <cell r="A353" t="str">
            <v>JP&amp;R Advertising</v>
          </cell>
          <cell r="B353" t="str">
            <v>Alexander</v>
          </cell>
          <cell r="C353" t="str">
            <v>Consultant</v>
          </cell>
          <cell r="D353" t="str">
            <v>MA</v>
          </cell>
          <cell r="E353" t="str">
            <v>Yes</v>
          </cell>
          <cell r="F353" t="str">
            <v>MD Approval</v>
          </cell>
        </row>
        <row r="354">
          <cell r="A354" t="str">
            <v>JRN Civil Engineers Inc</v>
          </cell>
          <cell r="B354" t="str">
            <v>Gochberg</v>
          </cell>
          <cell r="C354" t="str">
            <v>Underwriting</v>
          </cell>
          <cell r="D354" t="str">
            <v>TM</v>
          </cell>
          <cell r="E354" t="str">
            <v>Yes</v>
          </cell>
          <cell r="F354">
            <v>10000</v>
          </cell>
        </row>
        <row r="355">
          <cell r="A355" t="str">
            <v>Julian Kowalczyck</v>
          </cell>
          <cell r="B355" t="str">
            <v>Gochberg</v>
          </cell>
          <cell r="C355" t="str">
            <v>Consultant</v>
          </cell>
          <cell r="D355" t="str">
            <v>SG</v>
          </cell>
          <cell r="E355" t="str">
            <v>Yes</v>
          </cell>
          <cell r="F355" t="str">
            <v>MD Approval</v>
          </cell>
        </row>
        <row r="356">
          <cell r="A356" t="str">
            <v>Justin Rivera</v>
          </cell>
          <cell r="B356" t="str">
            <v>Cafaro</v>
          </cell>
          <cell r="C356" t="str">
            <v>Consultant</v>
          </cell>
          <cell r="D356" t="str">
            <v>MC</v>
          </cell>
          <cell r="E356" t="str">
            <v>Yes</v>
          </cell>
          <cell r="F356" t="str">
            <v>MD Approval</v>
          </cell>
        </row>
        <row r="357">
          <cell r="A357" t="str">
            <v>Kalibri Labs</v>
          </cell>
          <cell r="B357" t="str">
            <v>Edmonds</v>
          </cell>
          <cell r="C357" t="str">
            <v>Consultant</v>
          </cell>
          <cell r="D357" t="str">
            <v>CE</v>
          </cell>
          <cell r="E357" t="str">
            <v>Yes</v>
          </cell>
          <cell r="F357">
            <v>5000</v>
          </cell>
        </row>
        <row r="358">
          <cell r="A358" t="str">
            <v>Kane Russel Logan</v>
          </cell>
          <cell r="B358" t="str">
            <v>Edmonds</v>
          </cell>
          <cell r="C358" t="str">
            <v>Legal</v>
          </cell>
          <cell r="D358" t="str">
            <v>CE</v>
          </cell>
          <cell r="E358" t="str">
            <v>Yes</v>
          </cell>
          <cell r="F358">
            <v>10000</v>
          </cell>
        </row>
        <row r="359">
          <cell r="A359" t="str">
            <v>Kansas Corporate Income Tax</v>
          </cell>
          <cell r="B359" t="str">
            <v>Miceli</v>
          </cell>
          <cell r="C359" t="str">
            <v>Tax Authority</v>
          </cell>
          <cell r="D359" t="str">
            <v>PJM, YX</v>
          </cell>
          <cell r="E359" t="str">
            <v>Yes</v>
          </cell>
          <cell r="F359" t="str">
            <v>Tax Authority</v>
          </cell>
        </row>
        <row r="360">
          <cell r="A360" t="str">
            <v>Kansas Department of Revenue</v>
          </cell>
          <cell r="B360" t="str">
            <v>Miceli</v>
          </cell>
          <cell r="C360" t="str">
            <v>Tax Authority</v>
          </cell>
          <cell r="D360" t="str">
            <v>PJM, YX</v>
          </cell>
          <cell r="E360" t="str">
            <v>Yes</v>
          </cell>
          <cell r="F360" t="str">
            <v>Tax Authority</v>
          </cell>
        </row>
        <row r="361">
          <cell r="A361" t="str">
            <v>Karina Rodrigues da Silva</v>
          </cell>
          <cell r="B361" t="str">
            <v>Gochberg</v>
          </cell>
          <cell r="C361" t="str">
            <v>Employee</v>
          </cell>
          <cell r="D361" t="str">
            <v>SG</v>
          </cell>
          <cell r="E361" t="str">
            <v>Yes</v>
          </cell>
          <cell r="F361" t="str">
            <v>MD Approval</v>
          </cell>
        </row>
        <row r="362">
          <cell r="A362" t="str">
            <v>Katten Muchin Rosenman LLP</v>
          </cell>
          <cell r="B362" t="str">
            <v>Porcella</v>
          </cell>
          <cell r="C362" t="str">
            <v>Legal</v>
          </cell>
          <cell r="D362" t="str">
            <v>KP, RP, TM</v>
          </cell>
          <cell r="E362" t="str">
            <v>Yes</v>
          </cell>
          <cell r="F362">
            <v>50000</v>
          </cell>
        </row>
        <row r="363">
          <cell r="A363" t="str">
            <v>KC Striping, Inc.</v>
          </cell>
          <cell r="B363" t="str">
            <v>Perelman</v>
          </cell>
          <cell r="C363" t="str">
            <v xml:space="preserve">RE Property </v>
          </cell>
          <cell r="D363" t="str">
            <v>AM</v>
          </cell>
          <cell r="E363" t="str">
            <v>Yes</v>
          </cell>
          <cell r="F363">
            <v>5000</v>
          </cell>
        </row>
        <row r="364">
          <cell r="A364" t="str">
            <v>Kelley Drye &amp; Warren LLP</v>
          </cell>
          <cell r="B364" t="str">
            <v>Gochberg</v>
          </cell>
          <cell r="C364" t="str">
            <v>Legal</v>
          </cell>
          <cell r="D364" t="str">
            <v>TM</v>
          </cell>
          <cell r="E364" t="str">
            <v>Yes</v>
          </cell>
          <cell r="F364">
            <v>50000</v>
          </cell>
        </row>
        <row r="365">
          <cell r="A365" t="str">
            <v>Kensington Vanguard</v>
          </cell>
          <cell r="B365" t="str">
            <v>Gochberg</v>
          </cell>
          <cell r="C365" t="str">
            <v>Title Company</v>
          </cell>
          <cell r="D365" t="str">
            <v>SG</v>
          </cell>
          <cell r="E365" t="str">
            <v>Yes</v>
          </cell>
          <cell r="F365" t="str">
            <v>MD Approval</v>
          </cell>
        </row>
        <row r="366">
          <cell r="A366" t="str">
            <v>Kevin O'Toole</v>
          </cell>
          <cell r="B366" t="str">
            <v>Scarola</v>
          </cell>
          <cell r="C366" t="str">
            <v>Intern</v>
          </cell>
          <cell r="D366" t="str">
            <v>MS</v>
          </cell>
          <cell r="E366" t="str">
            <v>Yes</v>
          </cell>
          <cell r="F366" t="str">
            <v>MD Approval</v>
          </cell>
        </row>
        <row r="367">
          <cell r="A367" t="str">
            <v>Keystone Legal</v>
          </cell>
          <cell r="B367" t="str">
            <v>Gochberg</v>
          </cell>
          <cell r="C367" t="str">
            <v>Legal</v>
          </cell>
          <cell r="D367" t="str">
            <v>TM</v>
          </cell>
          <cell r="E367" t="str">
            <v>Yes</v>
          </cell>
          <cell r="F367">
            <v>5000</v>
          </cell>
        </row>
        <row r="368">
          <cell r="A368" t="str">
            <v>Killebrew PLLC</v>
          </cell>
          <cell r="B368" t="str">
            <v>Gochberg</v>
          </cell>
          <cell r="C368" t="str">
            <v>Legal</v>
          </cell>
          <cell r="D368" t="str">
            <v>SG</v>
          </cell>
          <cell r="E368" t="str">
            <v>Yes</v>
          </cell>
          <cell r="F368" t="str">
            <v>MD Approval</v>
          </cell>
        </row>
        <row r="369">
          <cell r="A369" t="str">
            <v>Kilpatrick Townsend &amp; Stockton LLP</v>
          </cell>
          <cell r="B369" t="str">
            <v>Alexander</v>
          </cell>
          <cell r="C369" t="str">
            <v>Legal</v>
          </cell>
          <cell r="D369" t="str">
            <v>MA, KP</v>
          </cell>
          <cell r="E369" t="str">
            <v>Yes</v>
          </cell>
          <cell r="F369">
            <v>10000</v>
          </cell>
        </row>
        <row r="370">
          <cell r="A370" t="str">
            <v>Kirkland &amp; Ellis LLP</v>
          </cell>
          <cell r="B370" t="str">
            <v>Porcella</v>
          </cell>
          <cell r="C370" t="str">
            <v>Legal</v>
          </cell>
          <cell r="D370" t="str">
            <v>KP, MW</v>
          </cell>
          <cell r="E370" t="str">
            <v>Yes</v>
          </cell>
          <cell r="F370" t="str">
            <v>MD Approval</v>
          </cell>
        </row>
        <row r="371">
          <cell r="A371" t="str">
            <v>Knight Barry Title Group</v>
          </cell>
          <cell r="B371" t="str">
            <v>Edmonds</v>
          </cell>
          <cell r="C371" t="str">
            <v>Consultant</v>
          </cell>
          <cell r="D371" t="str">
            <v>TM</v>
          </cell>
          <cell r="E371" t="str">
            <v>Yes</v>
          </cell>
          <cell r="F371">
            <v>1000</v>
          </cell>
        </row>
        <row r="372">
          <cell r="A372" t="str">
            <v>KnowBe4, Inc.</v>
          </cell>
          <cell r="B372" t="str">
            <v>Cafaro</v>
          </cell>
          <cell r="C372" t="str">
            <v>IT</v>
          </cell>
          <cell r="D372" t="str">
            <v>MC</v>
          </cell>
          <cell r="E372" t="str">
            <v>Yes</v>
          </cell>
          <cell r="F372" t="str">
            <v>MD Approval</v>
          </cell>
        </row>
        <row r="373">
          <cell r="A373" t="str">
            <v>Kroll Bond Rating Agency</v>
          </cell>
          <cell r="B373" t="str">
            <v>Peterson Sr.</v>
          </cell>
          <cell r="C373" t="str">
            <v>Rating Agency</v>
          </cell>
          <cell r="D373" t="str">
            <v>EP</v>
          </cell>
          <cell r="E373" t="str">
            <v>Yes</v>
          </cell>
          <cell r="F373" t="str">
            <v>MD Approval</v>
          </cell>
        </row>
        <row r="374">
          <cell r="A374" t="str">
            <v>KStar Asset Management</v>
          </cell>
          <cell r="B374" t="str">
            <v xml:space="preserve">Traitel </v>
          </cell>
          <cell r="C374" t="str">
            <v>Service Fee</v>
          </cell>
          <cell r="D374" t="str">
            <v>DT</v>
          </cell>
          <cell r="E374" t="str">
            <v>Yes</v>
          </cell>
          <cell r="F374" t="str">
            <v>MD Approval</v>
          </cell>
        </row>
        <row r="375">
          <cell r="A375" t="str">
            <v>Kyriba Corp</v>
          </cell>
          <cell r="B375" t="str">
            <v>FitzGerald</v>
          </cell>
          <cell r="C375" t="str">
            <v>Treasury</v>
          </cell>
          <cell r="D375" t="str">
            <v>MF</v>
          </cell>
          <cell r="E375" t="str">
            <v>Yes</v>
          </cell>
          <cell r="F375" t="str">
            <v>MD Approval</v>
          </cell>
        </row>
        <row r="376">
          <cell r="A376" t="str">
            <v>LA County Tax Collector</v>
          </cell>
          <cell r="B376" t="str">
            <v>Miceli</v>
          </cell>
          <cell r="C376" t="str">
            <v>Tax Authority</v>
          </cell>
          <cell r="D376" t="str">
            <v>PJM, RP, YX</v>
          </cell>
          <cell r="E376" t="str">
            <v>Yes</v>
          </cell>
          <cell r="F376" t="str">
            <v>Tax Authority</v>
          </cell>
        </row>
        <row r="377">
          <cell r="A377" t="str">
            <v>Ladder Select Bond Fund</v>
          </cell>
          <cell r="B377" t="str">
            <v xml:space="preserve">Merkur </v>
          </cell>
          <cell r="C377" t="str">
            <v>Administrator</v>
          </cell>
          <cell r="D377" t="str">
            <v>DM</v>
          </cell>
          <cell r="E377" t="str">
            <v>Yes</v>
          </cell>
          <cell r="F377" t="str">
            <v>MD Approval</v>
          </cell>
        </row>
        <row r="378">
          <cell r="A378" t="str">
            <v>Land Development Solutions USA Inc</v>
          </cell>
          <cell r="B378" t="str">
            <v>Gochberg</v>
          </cell>
          <cell r="C378" t="str">
            <v>Surveyor</v>
          </cell>
          <cell r="D378" t="str">
            <v>TM</v>
          </cell>
          <cell r="E378" t="str">
            <v>Yes</v>
          </cell>
          <cell r="F378">
            <v>10000</v>
          </cell>
        </row>
        <row r="379">
          <cell r="A379" t="str">
            <v>Landing Point</v>
          </cell>
          <cell r="B379" t="str">
            <v>Miceli</v>
          </cell>
          <cell r="C379" t="str">
            <v>Recruiter</v>
          </cell>
          <cell r="D379" t="str">
            <v>PJM</v>
          </cell>
          <cell r="E379" t="str">
            <v>Yes</v>
          </cell>
          <cell r="F379" t="str">
            <v>MD Approval</v>
          </cell>
        </row>
        <row r="380">
          <cell r="A380" t="str">
            <v>Latham &amp; Watkins LLP</v>
          </cell>
          <cell r="B380" t="str">
            <v>Porcella</v>
          </cell>
          <cell r="C380" t="str">
            <v>Legal</v>
          </cell>
          <cell r="D380" t="str">
            <v>KP, MA</v>
          </cell>
          <cell r="E380" t="str">
            <v>Yes</v>
          </cell>
          <cell r="F380">
            <v>50000</v>
          </cell>
        </row>
        <row r="381">
          <cell r="A381" t="str">
            <v>Lawrence County Collector</v>
          </cell>
          <cell r="B381" t="str">
            <v>Perelman</v>
          </cell>
          <cell r="C381" t="str">
            <v>Real Estate</v>
          </cell>
          <cell r="D381" t="str">
            <v>RP</v>
          </cell>
          <cell r="E381" t="str">
            <v>Yes</v>
          </cell>
          <cell r="F381" t="str">
            <v>MD Approval</v>
          </cell>
        </row>
        <row r="382">
          <cell r="A382" t="str">
            <v>LD Realty Capital LLC</v>
          </cell>
          <cell r="B382" t="str">
            <v>Edmonds</v>
          </cell>
          <cell r="C382" t="str">
            <v>Broker</v>
          </cell>
          <cell r="D382" t="str">
            <v>CE</v>
          </cell>
          <cell r="E382" t="str">
            <v>Yes</v>
          </cell>
          <cell r="F382" t="str">
            <v>Committee Approved</v>
          </cell>
        </row>
        <row r="383">
          <cell r="A383" t="str">
            <v>Lease Probe</v>
          </cell>
          <cell r="B383" t="str">
            <v>Gochberg</v>
          </cell>
          <cell r="C383" t="str">
            <v>Consultant</v>
          </cell>
          <cell r="D383" t="str">
            <v>TM</v>
          </cell>
          <cell r="E383" t="str">
            <v>Yes</v>
          </cell>
          <cell r="F383">
            <v>5000</v>
          </cell>
        </row>
        <row r="384">
          <cell r="A384" t="str">
            <v>Lehman Smith McLeish, PLLC (LSM)</v>
          </cell>
          <cell r="B384" t="str">
            <v>Porcella</v>
          </cell>
          <cell r="C384" t="str">
            <v>General</v>
          </cell>
          <cell r="D384" t="str">
            <v>PM, RP</v>
          </cell>
          <cell r="E384" t="str">
            <v>Yes</v>
          </cell>
          <cell r="F384" t="str">
            <v>MD Approval</v>
          </cell>
        </row>
        <row r="385">
          <cell r="A385" t="str">
            <v>Lewis Roca Rothgerber Christie LLP</v>
          </cell>
          <cell r="B385" t="str">
            <v>Perelman</v>
          </cell>
          <cell r="C385" t="str">
            <v>Legal</v>
          </cell>
          <cell r="D385" t="str">
            <v>AM</v>
          </cell>
          <cell r="E385" t="str">
            <v>Yes</v>
          </cell>
          <cell r="F385">
            <v>25000</v>
          </cell>
        </row>
        <row r="386">
          <cell r="A386" t="str">
            <v>Lexis Nexis Risk Solutions</v>
          </cell>
          <cell r="B386" t="str">
            <v>Gochberg</v>
          </cell>
          <cell r="C386" t="str">
            <v>Consultant</v>
          </cell>
          <cell r="D386" t="str">
            <v>TM</v>
          </cell>
          <cell r="E386" t="str">
            <v>Yes</v>
          </cell>
          <cell r="F386">
            <v>15000</v>
          </cell>
        </row>
        <row r="387">
          <cell r="A387" t="str">
            <v>Lighthouse Advisory Services</v>
          </cell>
          <cell r="B387" t="str">
            <v>Perelman</v>
          </cell>
          <cell r="C387" t="str">
            <v>Service Fee</v>
          </cell>
          <cell r="D387" t="str">
            <v>RP</v>
          </cell>
          <cell r="E387" t="str">
            <v>Yes</v>
          </cell>
          <cell r="F387" t="str">
            <v>MD Approval</v>
          </cell>
        </row>
        <row r="388">
          <cell r="A388" t="str">
            <v>Link Light Consulting Inc</v>
          </cell>
          <cell r="B388" t="str">
            <v>Perelman</v>
          </cell>
          <cell r="C388" t="str">
            <v>IT</v>
          </cell>
          <cell r="D388" t="str">
            <v>RP, MC</v>
          </cell>
          <cell r="E388" t="str">
            <v>Yes</v>
          </cell>
          <cell r="F388" t="str">
            <v>MD Approval</v>
          </cell>
        </row>
        <row r="389">
          <cell r="A389" t="str">
            <v>LiquidityBook</v>
          </cell>
          <cell r="B389" t="str">
            <v>FitzGerald</v>
          </cell>
          <cell r="C389" t="str">
            <v>F&amp;A</v>
          </cell>
          <cell r="D389" t="str">
            <v>MF</v>
          </cell>
          <cell r="E389" t="str">
            <v>Yes</v>
          </cell>
          <cell r="F389" t="str">
            <v>MD Approval</v>
          </cell>
        </row>
        <row r="390">
          <cell r="A390" t="str">
            <v>Littler Mendelson P.C.</v>
          </cell>
          <cell r="B390" t="str">
            <v>Porcella</v>
          </cell>
          <cell r="C390" t="str">
            <v>Legal</v>
          </cell>
          <cell r="D390" t="str">
            <v>KP</v>
          </cell>
          <cell r="E390" t="str">
            <v>Yes</v>
          </cell>
          <cell r="F390" t="str">
            <v>MD Approval</v>
          </cell>
        </row>
        <row r="391">
          <cell r="A391" t="str">
            <v>LNR Partners LLC</v>
          </cell>
          <cell r="B391" t="str">
            <v xml:space="preserve">Traitel </v>
          </cell>
          <cell r="C391" t="str">
            <v>Service Fee</v>
          </cell>
          <cell r="D391" t="str">
            <v>DT</v>
          </cell>
          <cell r="E391" t="str">
            <v>Yes</v>
          </cell>
          <cell r="F391" t="str">
            <v>MD Approval</v>
          </cell>
        </row>
        <row r="392">
          <cell r="A392" t="str">
            <v>Locke Lord LLP</v>
          </cell>
          <cell r="B392" t="str">
            <v>Gochberg</v>
          </cell>
          <cell r="C392" t="str">
            <v>Legal</v>
          </cell>
          <cell r="D392" t="str">
            <v>TM</v>
          </cell>
          <cell r="E392" t="str">
            <v>Yes</v>
          </cell>
          <cell r="F392">
            <v>25000</v>
          </cell>
        </row>
        <row r="393">
          <cell r="A393" t="str">
            <v>Loftis Companies</v>
          </cell>
          <cell r="B393" t="str">
            <v xml:space="preserve">Traitel </v>
          </cell>
          <cell r="C393" t="str">
            <v>Appraiser</v>
          </cell>
          <cell r="D393" t="str">
            <v>DT</v>
          </cell>
          <cell r="E393" t="str">
            <v>Yes</v>
          </cell>
          <cell r="F393" t="str">
            <v>MD Approval</v>
          </cell>
        </row>
        <row r="394">
          <cell r="A394" t="str">
            <v>Lone Buffalo Inc.</v>
          </cell>
          <cell r="B394" t="str">
            <v>Wallach</v>
          </cell>
          <cell r="C394" t="str">
            <v>Consultant</v>
          </cell>
          <cell r="D394" t="str">
            <v>MW, AM</v>
          </cell>
          <cell r="E394" t="str">
            <v>Yes</v>
          </cell>
          <cell r="F394" t="str">
            <v>MD Approval</v>
          </cell>
        </row>
        <row r="395">
          <cell r="A395" t="str">
            <v>Louis J. Marcoccia, Receiver of Taxes</v>
          </cell>
          <cell r="B395" t="str">
            <v>Perelman</v>
          </cell>
          <cell r="C395" t="str">
            <v>Tax Authority</v>
          </cell>
          <cell r="D395" t="str">
            <v>AM</v>
          </cell>
          <cell r="E395" t="str">
            <v>Yes</v>
          </cell>
          <cell r="F395">
            <v>50000</v>
          </cell>
        </row>
        <row r="396">
          <cell r="A396" t="str">
            <v>Louisiana Department of Revenue</v>
          </cell>
          <cell r="B396" t="str">
            <v>Miceli</v>
          </cell>
          <cell r="C396" t="str">
            <v>Tax Authority</v>
          </cell>
          <cell r="D396" t="str">
            <v>PJM, YX</v>
          </cell>
          <cell r="E396" t="str">
            <v>Yes</v>
          </cell>
          <cell r="F396" t="str">
            <v>Tax Authority</v>
          </cell>
        </row>
        <row r="397">
          <cell r="A397" t="str">
            <v>LTS Management</v>
          </cell>
          <cell r="B397" t="str">
            <v>Perelman</v>
          </cell>
          <cell r="C397" t="str">
            <v>General</v>
          </cell>
          <cell r="D397" t="str">
            <v>RP, AG</v>
          </cell>
          <cell r="E397" t="str">
            <v>Yes</v>
          </cell>
          <cell r="F397">
            <v>5000</v>
          </cell>
        </row>
        <row r="398">
          <cell r="A398" t="str">
            <v>LW Hospitality Advisors</v>
          </cell>
          <cell r="B398" t="str">
            <v>Gochberg</v>
          </cell>
          <cell r="C398" t="str">
            <v>Consultant</v>
          </cell>
          <cell r="D398" t="str">
            <v>TM</v>
          </cell>
          <cell r="E398" t="str">
            <v>Yes</v>
          </cell>
          <cell r="F398">
            <v>15000</v>
          </cell>
        </row>
        <row r="399">
          <cell r="A399" t="str">
            <v>M. Brunini Consulting, Inc.</v>
          </cell>
          <cell r="B399" t="str">
            <v xml:space="preserve">Merkur </v>
          </cell>
          <cell r="C399" t="str">
            <v>Consultant</v>
          </cell>
          <cell r="D399" t="str">
            <v>DM</v>
          </cell>
          <cell r="E399" t="str">
            <v>Yes</v>
          </cell>
          <cell r="F399" t="str">
            <v>MD Approval</v>
          </cell>
        </row>
        <row r="400">
          <cell r="A400" t="str">
            <v>Mac Felder, Inc</v>
          </cell>
          <cell r="B400" t="str">
            <v>Dechbery</v>
          </cell>
          <cell r="C400" t="str">
            <v>General</v>
          </cell>
          <cell r="D400" t="str">
            <v>Admins</v>
          </cell>
          <cell r="E400" t="str">
            <v>No</v>
          </cell>
          <cell r="F400">
            <v>5000</v>
          </cell>
        </row>
        <row r="401">
          <cell r="A401" t="str">
            <v>MacKenzie Partners, Inc.</v>
          </cell>
          <cell r="B401" t="str">
            <v>Porcella</v>
          </cell>
          <cell r="C401" t="str">
            <v>Consultant</v>
          </cell>
          <cell r="D401" t="str">
            <v>KP</v>
          </cell>
          <cell r="E401" t="str">
            <v>Yes</v>
          </cell>
          <cell r="F401" t="str">
            <v>MD Approval</v>
          </cell>
        </row>
        <row r="402">
          <cell r="A402" t="str">
            <v>Madison Title Agency, LLC</v>
          </cell>
          <cell r="B402" t="str">
            <v>Perelman</v>
          </cell>
          <cell r="C402" t="str">
            <v>Title Company</v>
          </cell>
          <cell r="D402" t="str">
            <v>RP, SG, TM</v>
          </cell>
          <cell r="E402" t="str">
            <v>Yes</v>
          </cell>
          <cell r="F402">
            <v>5000</v>
          </cell>
        </row>
        <row r="403">
          <cell r="A403" t="str">
            <v>Magna Bank</v>
          </cell>
          <cell r="B403" t="str">
            <v>Gochberg</v>
          </cell>
          <cell r="C403" t="str">
            <v>Broker</v>
          </cell>
          <cell r="D403" t="str">
            <v>TM</v>
          </cell>
          <cell r="E403" t="str">
            <v>Yes</v>
          </cell>
          <cell r="F403" t="str">
            <v>Committee Approved</v>
          </cell>
        </row>
        <row r="404">
          <cell r="A404" t="str">
            <v>MaGrann Associates</v>
          </cell>
          <cell r="B404" t="str">
            <v>Capozzi</v>
          </cell>
          <cell r="C404" t="str">
            <v>Real Estate</v>
          </cell>
          <cell r="D404" t="str">
            <v>RP, NC</v>
          </cell>
          <cell r="E404" t="str">
            <v>Yes</v>
          </cell>
          <cell r="F404">
            <v>25000</v>
          </cell>
        </row>
        <row r="405">
          <cell r="A405" t="str">
            <v>Maine Revenue Services</v>
          </cell>
          <cell r="B405" t="str">
            <v>Miceli</v>
          </cell>
          <cell r="C405" t="str">
            <v>Tax Authority</v>
          </cell>
          <cell r="D405" t="str">
            <v>PJM, YX</v>
          </cell>
          <cell r="E405" t="str">
            <v>Yes</v>
          </cell>
          <cell r="F405" t="str">
            <v>Tax Authority</v>
          </cell>
        </row>
        <row r="406">
          <cell r="A406" t="str">
            <v>Manhattan Appliance, LLC.</v>
          </cell>
          <cell r="B406" t="str">
            <v>Sewielska</v>
          </cell>
          <cell r="C406" t="str">
            <v>General</v>
          </cell>
          <cell r="D406" t="str">
            <v>AS, SG</v>
          </cell>
          <cell r="E406" t="str">
            <v>Yes</v>
          </cell>
          <cell r="F406">
            <v>5000</v>
          </cell>
        </row>
        <row r="407">
          <cell r="A407" t="str">
            <v>Manhattan Softball League</v>
          </cell>
          <cell r="B407" t="str">
            <v>Weisselberg</v>
          </cell>
          <cell r="C407" t="str">
            <v>General</v>
          </cell>
          <cell r="D407" t="str">
            <v>JW</v>
          </cell>
          <cell r="E407" t="str">
            <v>Yes</v>
          </cell>
          <cell r="F407">
            <v>5000</v>
          </cell>
        </row>
        <row r="408">
          <cell r="A408" t="str">
            <v>Manhattan Topographical Services</v>
          </cell>
          <cell r="B408" t="str">
            <v>Perelman</v>
          </cell>
          <cell r="C408" t="str">
            <v xml:space="preserve">RE Property </v>
          </cell>
          <cell r="D408" t="str">
            <v>RP</v>
          </cell>
          <cell r="E408" t="str">
            <v>Yes</v>
          </cell>
          <cell r="F408" t="str">
            <v>MD Approval</v>
          </cell>
        </row>
        <row r="409">
          <cell r="A409" t="str">
            <v>Marcus &amp; Millichap Capital Corporation</v>
          </cell>
          <cell r="B409" t="str">
            <v>Gochberg</v>
          </cell>
          <cell r="C409" t="str">
            <v>Broker</v>
          </cell>
          <cell r="D409" t="str">
            <v>TM</v>
          </cell>
          <cell r="E409" t="str">
            <v>Yes</v>
          </cell>
          <cell r="F409" t="str">
            <v>Committee Approved</v>
          </cell>
        </row>
        <row r="410">
          <cell r="A410" t="str">
            <v>Marcus &amp; Pollack LLP</v>
          </cell>
          <cell r="B410" t="str">
            <v>Cafaro</v>
          </cell>
          <cell r="C410" t="str">
            <v xml:space="preserve">RE Property </v>
          </cell>
          <cell r="D410" t="str">
            <v>MC</v>
          </cell>
          <cell r="E410" t="str">
            <v>Yes</v>
          </cell>
          <cell r="F410" t="str">
            <v>MD Approval</v>
          </cell>
        </row>
        <row r="411">
          <cell r="A411" t="str">
            <v>Marion County Collector</v>
          </cell>
          <cell r="B411" t="str">
            <v>Perelman</v>
          </cell>
          <cell r="C411" t="str">
            <v xml:space="preserve">RE Property </v>
          </cell>
          <cell r="D411" t="str">
            <v>AM</v>
          </cell>
          <cell r="E411" t="str">
            <v>Yes</v>
          </cell>
          <cell r="F411">
            <v>5000</v>
          </cell>
        </row>
        <row r="412">
          <cell r="A412" t="str">
            <v>Mark Alexander</v>
          </cell>
          <cell r="B412" t="str">
            <v>Porcella</v>
          </cell>
          <cell r="C412" t="str">
            <v>Director</v>
          </cell>
          <cell r="D412" t="str">
            <v>KP</v>
          </cell>
          <cell r="E412" t="str">
            <v>Yes</v>
          </cell>
          <cell r="F412" t="str">
            <v>MD Approval</v>
          </cell>
        </row>
        <row r="413">
          <cell r="A413" t="str">
            <v>Marsh Management Services Inc</v>
          </cell>
          <cell r="B413" t="str">
            <v>Miceli</v>
          </cell>
          <cell r="C413" t="str">
            <v>Service Fee</v>
          </cell>
          <cell r="D413" t="str">
            <v>PJM, SG</v>
          </cell>
          <cell r="E413" t="str">
            <v>Yes</v>
          </cell>
          <cell r="F413" t="str">
            <v>MD Approval</v>
          </cell>
        </row>
        <row r="414">
          <cell r="A414" t="str">
            <v>Marsh Saldana Inc</v>
          </cell>
          <cell r="B414" t="str">
            <v>Miceli</v>
          </cell>
          <cell r="C414" t="str">
            <v>Insurance</v>
          </cell>
          <cell r="D414" t="str">
            <v>PJM, SG</v>
          </cell>
          <cell r="E414" t="str">
            <v>Yes</v>
          </cell>
          <cell r="F414" t="str">
            <v>MD Approval</v>
          </cell>
        </row>
        <row r="415">
          <cell r="A415" t="str">
            <v>Marsh USA Inc.</v>
          </cell>
          <cell r="B415" t="str">
            <v>Miceli</v>
          </cell>
          <cell r="C415" t="str">
            <v>Insurance</v>
          </cell>
          <cell r="D415" t="str">
            <v>PJM, SG</v>
          </cell>
          <cell r="E415" t="str">
            <v>Yes</v>
          </cell>
          <cell r="F415" t="str">
            <v>MD Approval</v>
          </cell>
        </row>
        <row r="416">
          <cell r="A416" t="str">
            <v>Martell &amp; Associates</v>
          </cell>
          <cell r="B416" t="str">
            <v>Porcella</v>
          </cell>
          <cell r="C416" t="str">
            <v>Legal</v>
          </cell>
          <cell r="D416" t="str">
            <v>KP, RP</v>
          </cell>
          <cell r="E416" t="str">
            <v>Yes</v>
          </cell>
          <cell r="F416" t="str">
            <v>MD Approval</v>
          </cell>
        </row>
        <row r="417">
          <cell r="A417" t="str">
            <v>Mateer &amp; Harbert, P.A.</v>
          </cell>
          <cell r="B417" t="str">
            <v>Gochberg</v>
          </cell>
          <cell r="C417" t="str">
            <v>Legal</v>
          </cell>
          <cell r="D417" t="str">
            <v>SG</v>
          </cell>
          <cell r="E417" t="str">
            <v>Yes</v>
          </cell>
          <cell r="F417" t="str">
            <v>MD Approval</v>
          </cell>
        </row>
        <row r="418">
          <cell r="A418" t="str">
            <v>Matrix Design Group</v>
          </cell>
          <cell r="B418" t="str">
            <v>Gochberg</v>
          </cell>
          <cell r="C418" t="str">
            <v>Surveyor</v>
          </cell>
          <cell r="D418" t="str">
            <v>TM</v>
          </cell>
          <cell r="E418" t="str">
            <v>Yes</v>
          </cell>
          <cell r="F418">
            <v>10000</v>
          </cell>
        </row>
        <row r="419">
          <cell r="A419" t="str">
            <v>Matthew Procaccino</v>
          </cell>
          <cell r="B419" t="str">
            <v>Cafaro</v>
          </cell>
          <cell r="C419" t="str">
            <v>Consultant</v>
          </cell>
          <cell r="D419" t="str">
            <v>MC</v>
          </cell>
          <cell r="E419" t="str">
            <v>Yes</v>
          </cell>
          <cell r="F419" t="str">
            <v>MD Approval</v>
          </cell>
        </row>
        <row r="420">
          <cell r="A420" t="str">
            <v>Mayer Brown</v>
          </cell>
          <cell r="B420" t="str">
            <v xml:space="preserve">Traitel </v>
          </cell>
          <cell r="C420" t="str">
            <v>Legal</v>
          </cell>
          <cell r="D420" t="str">
            <v>DT, KP</v>
          </cell>
          <cell r="E420" t="str">
            <v>Yes</v>
          </cell>
          <cell r="F420" t="str">
            <v>MD Approval</v>
          </cell>
        </row>
        <row r="421">
          <cell r="A421" t="str">
            <v>Maynard Nexsen PC</v>
          </cell>
          <cell r="B421" t="str">
            <v xml:space="preserve">Traitel </v>
          </cell>
          <cell r="C421" t="str">
            <v>Legal</v>
          </cell>
          <cell r="D421" t="str">
            <v>DT</v>
          </cell>
          <cell r="E421" t="str">
            <v>Yes</v>
          </cell>
          <cell r="F421" t="str">
            <v>MD Approval</v>
          </cell>
        </row>
        <row r="422">
          <cell r="A422" t="str">
            <v>Mazars USA LLP</v>
          </cell>
          <cell r="B422" t="str">
            <v>Dimon</v>
          </cell>
          <cell r="C422" t="str">
            <v>Tax</v>
          </cell>
          <cell r="D422" t="str">
            <v>YX, AE</v>
          </cell>
          <cell r="E422" t="str">
            <v>Yes</v>
          </cell>
          <cell r="F422">
            <v>10000</v>
          </cell>
        </row>
        <row r="423">
          <cell r="A423" t="str">
            <v>MBL Title LLC</v>
          </cell>
          <cell r="B423" t="str">
            <v>Gochberg</v>
          </cell>
          <cell r="C423" t="str">
            <v>Title Company</v>
          </cell>
          <cell r="D423" t="str">
            <v>SG</v>
          </cell>
          <cell r="E423" t="str">
            <v>Yes</v>
          </cell>
          <cell r="F423" t="str">
            <v>MD Approval</v>
          </cell>
        </row>
        <row r="424">
          <cell r="A424" t="str">
            <v>MBQ Contracting Corp</v>
          </cell>
          <cell r="B424" t="str">
            <v>Perelman</v>
          </cell>
          <cell r="C424" t="str">
            <v>General</v>
          </cell>
          <cell r="D424" t="str">
            <v>RP</v>
          </cell>
          <cell r="E424" t="str">
            <v>Yes</v>
          </cell>
          <cell r="F424" t="str">
            <v>MD Approval</v>
          </cell>
        </row>
        <row r="425">
          <cell r="A425" t="str">
            <v>McAfee &amp; Taft</v>
          </cell>
          <cell r="B425" t="str">
            <v>Porcella</v>
          </cell>
          <cell r="C425" t="str">
            <v>Legal</v>
          </cell>
          <cell r="D425" t="str">
            <v>KP, RP, TM*</v>
          </cell>
          <cell r="E425" t="str">
            <v>Yes</v>
          </cell>
          <cell r="F425">
            <v>25000</v>
          </cell>
        </row>
        <row r="426">
          <cell r="A426" t="str">
            <v>McCarter &amp; English LLP</v>
          </cell>
          <cell r="B426" t="str">
            <v xml:space="preserve">Traitel </v>
          </cell>
          <cell r="C426" t="str">
            <v>Legal</v>
          </cell>
          <cell r="D426" t="str">
            <v>DT</v>
          </cell>
          <cell r="E426" t="str">
            <v>Yes</v>
          </cell>
          <cell r="F426" t="str">
            <v>MD Approval</v>
          </cell>
        </row>
        <row r="427">
          <cell r="A427" t="str">
            <v>McCorriston Miller Mukai MacKinnon LLP</v>
          </cell>
          <cell r="B427" t="str">
            <v>Gochberg</v>
          </cell>
          <cell r="C427" t="str">
            <v>Legal</v>
          </cell>
          <cell r="D427" t="str">
            <v>TM</v>
          </cell>
          <cell r="E427" t="str">
            <v>Yes</v>
          </cell>
          <cell r="F427">
            <v>20000</v>
          </cell>
        </row>
        <row r="428">
          <cell r="A428" t="str">
            <v>McCoy &amp; Orta</v>
          </cell>
          <cell r="B428" t="str">
            <v xml:space="preserve">Traitel </v>
          </cell>
          <cell r="C428" t="str">
            <v>Legal</v>
          </cell>
          <cell r="D428" t="str">
            <v>DT</v>
          </cell>
          <cell r="E428" t="str">
            <v>Yes</v>
          </cell>
          <cell r="F428" t="str">
            <v>MD Approval</v>
          </cell>
        </row>
        <row r="429">
          <cell r="A429" t="str">
            <v>McDermott Will &amp; Emery LLP</v>
          </cell>
          <cell r="B429" t="str">
            <v>Gochberg</v>
          </cell>
          <cell r="C429" t="str">
            <v>Legal</v>
          </cell>
          <cell r="D429" t="str">
            <v>TM</v>
          </cell>
          <cell r="E429" t="str">
            <v>Yes</v>
          </cell>
          <cell r="F429">
            <v>50000</v>
          </cell>
        </row>
        <row r="430">
          <cell r="A430" t="str">
            <v>McNair Law Firm, PA</v>
          </cell>
          <cell r="B430" t="str">
            <v>Gochberg</v>
          </cell>
          <cell r="C430" t="str">
            <v>Legal</v>
          </cell>
          <cell r="D430" t="str">
            <v>TM</v>
          </cell>
          <cell r="E430" t="str">
            <v>Yes</v>
          </cell>
          <cell r="F430">
            <v>25000</v>
          </cell>
        </row>
        <row r="431">
          <cell r="A431" t="str">
            <v>mCube Financial LLC</v>
          </cell>
          <cell r="B431" t="str">
            <v>Scarola</v>
          </cell>
          <cell r="C431" t="str">
            <v>Underwriting</v>
          </cell>
          <cell r="D431" t="str">
            <v>UW*, TM</v>
          </cell>
          <cell r="E431" t="str">
            <v>Yes</v>
          </cell>
          <cell r="F431">
            <v>15000</v>
          </cell>
        </row>
        <row r="432">
          <cell r="A432" t="str">
            <v>MDMG International LLC</v>
          </cell>
          <cell r="B432" t="str">
            <v>Cafaro</v>
          </cell>
          <cell r="C432" t="str">
            <v>IT</v>
          </cell>
          <cell r="D432" t="str">
            <v>MC</v>
          </cell>
          <cell r="E432" t="str">
            <v>Yes</v>
          </cell>
          <cell r="F432" t="str">
            <v>MD Approval</v>
          </cell>
        </row>
        <row r="433">
          <cell r="A433" t="str">
            <v>Mediant Communications Inc</v>
          </cell>
          <cell r="B433" t="str">
            <v>Porcella</v>
          </cell>
          <cell r="C433" t="str">
            <v>Consultant</v>
          </cell>
          <cell r="D433" t="str">
            <v>KP</v>
          </cell>
          <cell r="E433" t="str">
            <v>Yes</v>
          </cell>
          <cell r="F433" t="str">
            <v>MD Approval</v>
          </cell>
        </row>
        <row r="434">
          <cell r="A434" t="str">
            <v>MediaTemple</v>
          </cell>
          <cell r="B434" t="str">
            <v xml:space="preserve">Merkur </v>
          </cell>
          <cell r="C434" t="str">
            <v>Website</v>
          </cell>
          <cell r="D434" t="str">
            <v>DM</v>
          </cell>
          <cell r="E434" t="str">
            <v>Yes</v>
          </cell>
          <cell r="F434" t="str">
            <v>MD Approval</v>
          </cell>
        </row>
        <row r="435">
          <cell r="A435" t="str">
            <v>Melden &amp; Hunt Inc.</v>
          </cell>
          <cell r="B435" t="str">
            <v>Gochberg</v>
          </cell>
          <cell r="C435" t="str">
            <v>Surveyor</v>
          </cell>
          <cell r="D435" t="str">
            <v>TM</v>
          </cell>
          <cell r="E435" t="str">
            <v>Yes</v>
          </cell>
          <cell r="F435">
            <v>10000</v>
          </cell>
        </row>
        <row r="436">
          <cell r="A436" t="str">
            <v>Meridian Capital Group LLC</v>
          </cell>
          <cell r="B436" t="str">
            <v xml:space="preserve">Ableman </v>
          </cell>
          <cell r="C436" t="str">
            <v>Broker</v>
          </cell>
          <cell r="D436" t="str">
            <v>MA, TM</v>
          </cell>
          <cell r="E436" t="str">
            <v>Yes</v>
          </cell>
          <cell r="F436" t="str">
            <v>Committee Approved</v>
          </cell>
        </row>
        <row r="437">
          <cell r="A437" t="str">
            <v>Metropolitan Valuation Services</v>
          </cell>
          <cell r="B437" t="str">
            <v>Edmonds</v>
          </cell>
          <cell r="C437" t="str">
            <v>Consultant</v>
          </cell>
          <cell r="D437" t="str">
            <v>TM</v>
          </cell>
          <cell r="E437" t="str">
            <v>Yes</v>
          </cell>
          <cell r="F437">
            <v>10000</v>
          </cell>
        </row>
        <row r="438">
          <cell r="A438" t="str">
            <v>MG Skinner &amp; Associates</v>
          </cell>
          <cell r="B438" t="str">
            <v>Perelman</v>
          </cell>
          <cell r="C438" t="str">
            <v>Real Estate</v>
          </cell>
          <cell r="D438" t="str">
            <v>RP</v>
          </cell>
          <cell r="E438" t="str">
            <v>Yes</v>
          </cell>
          <cell r="F438" t="str">
            <v>MD Approval</v>
          </cell>
        </row>
        <row r="439">
          <cell r="A439" t="str">
            <v>Michael Carp</v>
          </cell>
          <cell r="B439" t="str">
            <v>Robertson</v>
          </cell>
          <cell r="C439" t="str">
            <v>Underwriting</v>
          </cell>
          <cell r="D439" t="str">
            <v>Robertson</v>
          </cell>
          <cell r="E439" t="str">
            <v>Yes</v>
          </cell>
          <cell r="F439" t="str">
            <v>MD Approval</v>
          </cell>
        </row>
        <row r="440">
          <cell r="A440" t="str">
            <v>Michael Mazzei</v>
          </cell>
          <cell r="B440" t="str">
            <v>Porcella</v>
          </cell>
          <cell r="C440" t="str">
            <v>Director</v>
          </cell>
          <cell r="D440" t="str">
            <v>KP</v>
          </cell>
          <cell r="E440" t="str">
            <v>Yes</v>
          </cell>
          <cell r="F440" t="str">
            <v>MD Approval</v>
          </cell>
        </row>
        <row r="441">
          <cell r="A441" t="str">
            <v>Michael Sensale</v>
          </cell>
          <cell r="B441" t="str">
            <v>Cafaro</v>
          </cell>
          <cell r="C441" t="str">
            <v>IT</v>
          </cell>
          <cell r="D441" t="str">
            <v>MC, KP</v>
          </cell>
          <cell r="E441" t="str">
            <v>Yes</v>
          </cell>
          <cell r="F441" t="str">
            <v>MD Approval</v>
          </cell>
        </row>
        <row r="442">
          <cell r="A442" t="str">
            <v>Michigan Department of Treasury</v>
          </cell>
          <cell r="B442" t="str">
            <v>Miceli</v>
          </cell>
          <cell r="C442" t="str">
            <v>Tax Authority</v>
          </cell>
          <cell r="D442" t="str">
            <v>PJM, YX</v>
          </cell>
          <cell r="E442" t="str">
            <v>Yes</v>
          </cell>
          <cell r="F442" t="str">
            <v>Tax Authority</v>
          </cell>
        </row>
        <row r="443">
          <cell r="A443" t="str">
            <v>Midland Loan Services</v>
          </cell>
          <cell r="B443" t="str">
            <v xml:space="preserve">Traitel </v>
          </cell>
          <cell r="C443" t="str">
            <v>Loan Servicer</v>
          </cell>
          <cell r="D443" t="str">
            <v>DT, RP</v>
          </cell>
          <cell r="E443" t="str">
            <v>Yes</v>
          </cell>
          <cell r="F443" t="str">
            <v>MD Approval</v>
          </cell>
        </row>
        <row r="444">
          <cell r="A444" t="str">
            <v>Milano &amp; Grunloh Engineers, LLC</v>
          </cell>
          <cell r="B444" t="str">
            <v>Gochberg</v>
          </cell>
          <cell r="C444" t="str">
            <v>Surveyor</v>
          </cell>
          <cell r="D444" t="str">
            <v>TM</v>
          </cell>
          <cell r="E444" t="str">
            <v>Yes</v>
          </cell>
          <cell r="F444">
            <v>10000</v>
          </cell>
        </row>
        <row r="445">
          <cell r="A445" t="str">
            <v>Minnesota Dept of Revenue</v>
          </cell>
          <cell r="B445" t="str">
            <v>Miceli</v>
          </cell>
          <cell r="C445" t="str">
            <v>Tax Authority</v>
          </cell>
          <cell r="D445" t="str">
            <v>PJM, YX</v>
          </cell>
          <cell r="E445" t="str">
            <v>Yes</v>
          </cell>
          <cell r="F445" t="str">
            <v>Tax Authority</v>
          </cell>
        </row>
        <row r="446">
          <cell r="A446" t="str">
            <v>Minter Ellison</v>
          </cell>
          <cell r="B446" t="str">
            <v>Gochberg</v>
          </cell>
          <cell r="C446" t="str">
            <v>Legal</v>
          </cell>
          <cell r="D446" t="str">
            <v>SG, DT</v>
          </cell>
          <cell r="E446" t="str">
            <v>Yes</v>
          </cell>
          <cell r="F446" t="str">
            <v>MD Approval</v>
          </cell>
        </row>
        <row r="447">
          <cell r="A447" t="str">
            <v>Mississippi Department of Revenue</v>
          </cell>
          <cell r="B447" t="str">
            <v>Miceli</v>
          </cell>
          <cell r="C447" t="str">
            <v>Tax Authority</v>
          </cell>
          <cell r="D447" t="str">
            <v>PJM, YX</v>
          </cell>
          <cell r="E447" t="str">
            <v>Yes</v>
          </cell>
          <cell r="F447" t="str">
            <v>Tax Authority</v>
          </cell>
        </row>
        <row r="448">
          <cell r="A448" t="str">
            <v>Missouri Department of Revenue</v>
          </cell>
          <cell r="B448" t="str">
            <v>Miceli</v>
          </cell>
          <cell r="C448" t="str">
            <v>Tax Authority</v>
          </cell>
          <cell r="D448" t="str">
            <v>PJM, YX</v>
          </cell>
          <cell r="E448" t="str">
            <v>Yes</v>
          </cell>
          <cell r="F448" t="str">
            <v>Tax Authority</v>
          </cell>
        </row>
        <row r="449">
          <cell r="A449" t="str">
            <v>Moelis &amp; Company LLC</v>
          </cell>
          <cell r="B449" t="str">
            <v>Porcella</v>
          </cell>
          <cell r="C449" t="str">
            <v>Legal</v>
          </cell>
          <cell r="D449" t="str">
            <v>KP, PM</v>
          </cell>
          <cell r="E449" t="str">
            <v>Yes</v>
          </cell>
          <cell r="F449" t="str">
            <v>MD Approval</v>
          </cell>
        </row>
        <row r="450">
          <cell r="A450" t="str">
            <v>Monica Vargas</v>
          </cell>
          <cell r="B450" t="str">
            <v>Giudice</v>
          </cell>
          <cell r="C450" t="str">
            <v>General</v>
          </cell>
          <cell r="D450" t="str">
            <v>JG, JGo, Ase</v>
          </cell>
          <cell r="E450" t="str">
            <v>Yes</v>
          </cell>
          <cell r="F450">
            <v>5000</v>
          </cell>
        </row>
        <row r="451">
          <cell r="A451" t="str">
            <v>Moody's Investors Service, Inc.</v>
          </cell>
          <cell r="B451" t="str">
            <v>Miceli</v>
          </cell>
          <cell r="C451" t="str">
            <v>Rating Agency</v>
          </cell>
          <cell r="D451" t="str">
            <v>PJM, DM</v>
          </cell>
          <cell r="E451" t="str">
            <v>Yes</v>
          </cell>
          <cell r="F451">
            <v>50000</v>
          </cell>
        </row>
        <row r="452">
          <cell r="A452" t="str">
            <v>Moore and Van Allen PLLC</v>
          </cell>
          <cell r="B452" t="str">
            <v>Perelman</v>
          </cell>
          <cell r="C452" t="str">
            <v>Legal</v>
          </cell>
          <cell r="D452" t="str">
            <v>RP, KP, MA, TM</v>
          </cell>
          <cell r="E452" t="str">
            <v>Yes</v>
          </cell>
          <cell r="F452">
            <v>40000</v>
          </cell>
        </row>
        <row r="453">
          <cell r="A453" t="str">
            <v>Morris James LLP</v>
          </cell>
          <cell r="B453" t="str">
            <v xml:space="preserve">Ableman </v>
          </cell>
          <cell r="C453" t="str">
            <v>Legal</v>
          </cell>
          <cell r="D453" t="str">
            <v>MA</v>
          </cell>
          <cell r="E453" t="str">
            <v>Yes</v>
          </cell>
          <cell r="F453">
            <v>50000</v>
          </cell>
        </row>
        <row r="454">
          <cell r="A454" t="str">
            <v>Morrison Foerster</v>
          </cell>
          <cell r="B454" t="str">
            <v xml:space="preserve">Ableman </v>
          </cell>
          <cell r="C454" t="str">
            <v>Legal</v>
          </cell>
          <cell r="D454" t="str">
            <v>MA, TM*</v>
          </cell>
          <cell r="E454" t="str">
            <v>Yes</v>
          </cell>
          <cell r="F454">
            <v>50000</v>
          </cell>
        </row>
        <row r="455">
          <cell r="A455" t="str">
            <v>Mortgage Bankers Association</v>
          </cell>
          <cell r="B455" t="str">
            <v>McCormack</v>
          </cell>
          <cell r="C455" t="str">
            <v>Subscription/Membership</v>
          </cell>
          <cell r="D455" t="str">
            <v>PM, DM, BD</v>
          </cell>
          <cell r="E455" t="str">
            <v>Yes</v>
          </cell>
          <cell r="F455">
            <v>15000</v>
          </cell>
        </row>
        <row r="456">
          <cell r="A456" t="str">
            <v>Munsch Hardt Kopf &amp; Harr, P.C.</v>
          </cell>
          <cell r="B456" t="str">
            <v>DiOrio</v>
          </cell>
          <cell r="C456" t="str">
            <v>Legal</v>
          </cell>
          <cell r="D456" t="str">
            <v>MD, MA</v>
          </cell>
          <cell r="E456" t="str">
            <v>Yes</v>
          </cell>
          <cell r="F456">
            <v>15000</v>
          </cell>
        </row>
        <row r="457">
          <cell r="A457" t="str">
            <v>Nassau County Clerk</v>
          </cell>
          <cell r="B457" t="str">
            <v>McCormack</v>
          </cell>
          <cell r="C457" t="str">
            <v>Subscription/Membership</v>
          </cell>
          <cell r="D457" t="str">
            <v>PM</v>
          </cell>
          <cell r="E457" t="str">
            <v>Yes</v>
          </cell>
          <cell r="F457" t="str">
            <v>MD Approval</v>
          </cell>
        </row>
        <row r="458">
          <cell r="A458" t="str">
            <v>National Association of REITs</v>
          </cell>
          <cell r="B458" t="str">
            <v>Knutson</v>
          </cell>
          <cell r="C458" t="str">
            <v>Subscription/Membership</v>
          </cell>
          <cell r="D458" t="str">
            <v>PJM, GK</v>
          </cell>
          <cell r="E458" t="str">
            <v>Yes</v>
          </cell>
          <cell r="F458">
            <v>50000</v>
          </cell>
        </row>
        <row r="459">
          <cell r="A459" t="str">
            <v>National Roofing Partners LLC</v>
          </cell>
          <cell r="B459" t="str">
            <v>Perelman</v>
          </cell>
          <cell r="C459" t="str">
            <v xml:space="preserve">RE Property </v>
          </cell>
          <cell r="D459" t="str">
            <v>AM</v>
          </cell>
          <cell r="E459" t="str">
            <v>Yes</v>
          </cell>
          <cell r="F459">
            <v>5000</v>
          </cell>
        </row>
        <row r="460">
          <cell r="A460" t="str">
            <v>Navas Rodriguez &amp; Hernandez</v>
          </cell>
          <cell r="B460" t="str">
            <v>Gochberg</v>
          </cell>
          <cell r="C460" t="str">
            <v>Legal</v>
          </cell>
          <cell r="D460" t="str">
            <v>TM</v>
          </cell>
          <cell r="E460" t="str">
            <v>Yes</v>
          </cell>
          <cell r="F460">
            <v>25000</v>
          </cell>
        </row>
        <row r="461">
          <cell r="A461" t="str">
            <v>Navex Global</v>
          </cell>
          <cell r="B461" t="str">
            <v>Perelman</v>
          </cell>
          <cell r="C461" t="str">
            <v>Compliance</v>
          </cell>
          <cell r="D461" t="str">
            <v>RP, MW</v>
          </cell>
          <cell r="E461" t="str">
            <v>Yes</v>
          </cell>
          <cell r="F461" t="str">
            <v>MD Approval</v>
          </cell>
        </row>
        <row r="462">
          <cell r="A462" t="str">
            <v>NContracts, LLC</v>
          </cell>
          <cell r="B462" t="str">
            <v>Cafaro</v>
          </cell>
          <cell r="C462" t="str">
            <v>IT</v>
          </cell>
          <cell r="D462" t="str">
            <v>MC</v>
          </cell>
          <cell r="E462" t="str">
            <v>Yes</v>
          </cell>
          <cell r="F462" t="str">
            <v>MD Approval</v>
          </cell>
        </row>
        <row r="463">
          <cell r="A463" t="str">
            <v>Nebraska Department of Revenue</v>
          </cell>
          <cell r="B463" t="str">
            <v>Miceli</v>
          </cell>
          <cell r="C463" t="str">
            <v>Tax Authority</v>
          </cell>
          <cell r="D463" t="str">
            <v>PJM, YX</v>
          </cell>
          <cell r="E463" t="str">
            <v>Yes</v>
          </cell>
          <cell r="F463" t="str">
            <v>Tax Authority</v>
          </cell>
        </row>
        <row r="464">
          <cell r="A464" t="str">
            <v>Nelson Mullins Riley &amp; Scarborough LLP</v>
          </cell>
          <cell r="B464" t="str">
            <v>Perelman</v>
          </cell>
          <cell r="C464" t="str">
            <v>Legal</v>
          </cell>
          <cell r="D464" t="str">
            <v>RP</v>
          </cell>
          <cell r="E464" t="str">
            <v>Yes</v>
          </cell>
          <cell r="F464" t="str">
            <v>MD Approval</v>
          </cell>
        </row>
        <row r="465">
          <cell r="A465" t="str">
            <v>Nettitude</v>
          </cell>
          <cell r="B465" t="str">
            <v>Cafaro</v>
          </cell>
          <cell r="C465" t="str">
            <v>IT</v>
          </cell>
          <cell r="D465" t="str">
            <v>KP, RP, MC</v>
          </cell>
          <cell r="E465" t="str">
            <v>Yes</v>
          </cell>
          <cell r="F465" t="str">
            <v>MD Approval</v>
          </cell>
        </row>
        <row r="466">
          <cell r="A466" t="str">
            <v>Nevada Dept. of Taxation</v>
          </cell>
          <cell r="B466" t="str">
            <v>Miceli</v>
          </cell>
          <cell r="C466" t="str">
            <v>Tax Authority</v>
          </cell>
          <cell r="D466" t="str">
            <v>PJM, YX</v>
          </cell>
          <cell r="E466" t="str">
            <v>Yes</v>
          </cell>
          <cell r="F466" t="str">
            <v>Tax Authority</v>
          </cell>
        </row>
        <row r="467">
          <cell r="A467" t="str">
            <v>Newgen Painting Inc</v>
          </cell>
          <cell r="B467" t="str">
            <v>Cafaro</v>
          </cell>
          <cell r="C467" t="str">
            <v>Other</v>
          </cell>
          <cell r="D467" t="str">
            <v>MC</v>
          </cell>
          <cell r="E467" t="str">
            <v>Yes</v>
          </cell>
          <cell r="F467" t="str">
            <v>MD Approval</v>
          </cell>
        </row>
        <row r="468">
          <cell r="A468" t="str">
            <v>New Hampshire- Tax Bill</v>
          </cell>
          <cell r="B468" t="str">
            <v>Miceli</v>
          </cell>
          <cell r="C468" t="str">
            <v>Tax Authority</v>
          </cell>
          <cell r="D468" t="str">
            <v>PJM, YX</v>
          </cell>
          <cell r="E468" t="str">
            <v>Yes</v>
          </cell>
          <cell r="F468" t="str">
            <v>Tax Authority</v>
          </cell>
        </row>
        <row r="469">
          <cell r="A469" t="str">
            <v>New Jersey Corporation Tax</v>
          </cell>
          <cell r="B469" t="str">
            <v>Miceli</v>
          </cell>
          <cell r="C469" t="str">
            <v>Tax Authority</v>
          </cell>
          <cell r="D469" t="str">
            <v>PJM, YX</v>
          </cell>
          <cell r="E469" t="str">
            <v>Yes</v>
          </cell>
          <cell r="F469" t="str">
            <v>Tax Authority</v>
          </cell>
        </row>
        <row r="470">
          <cell r="A470" t="str">
            <v>New Jersey Division of Taxation</v>
          </cell>
          <cell r="B470" t="str">
            <v>Miceli</v>
          </cell>
          <cell r="C470" t="str">
            <v>Tax Authority</v>
          </cell>
          <cell r="D470" t="str">
            <v>PJM, YX</v>
          </cell>
          <cell r="E470" t="str">
            <v>Yes</v>
          </cell>
          <cell r="F470" t="str">
            <v>Tax Authority</v>
          </cell>
        </row>
        <row r="471">
          <cell r="A471" t="str">
            <v>New Mexico Taxation and Revenue Department</v>
          </cell>
          <cell r="B471" t="str">
            <v>Miceli</v>
          </cell>
          <cell r="C471" t="str">
            <v>Tax Authority</v>
          </cell>
          <cell r="D471" t="str">
            <v>PJM, YX</v>
          </cell>
          <cell r="E471" t="str">
            <v>Yes</v>
          </cell>
          <cell r="F471" t="str">
            <v>Tax Authority</v>
          </cell>
        </row>
        <row r="472">
          <cell r="A472" t="str">
            <v>Newmark Knight Frank LLC</v>
          </cell>
          <cell r="B472" t="str">
            <v>Robertson</v>
          </cell>
          <cell r="C472" t="str">
            <v>Consultant</v>
          </cell>
          <cell r="D472" t="str">
            <v>TM, AM, UW</v>
          </cell>
          <cell r="E472" t="str">
            <v>Yes</v>
          </cell>
          <cell r="F472">
            <v>15000</v>
          </cell>
        </row>
        <row r="473">
          <cell r="A473" t="str">
            <v>Newmark Midwest Region, LLC</v>
          </cell>
          <cell r="B473" t="str">
            <v>Gochberg</v>
          </cell>
          <cell r="C473" t="str">
            <v>Broker</v>
          </cell>
          <cell r="D473" t="str">
            <v>TM</v>
          </cell>
          <cell r="E473" t="str">
            <v>Yes</v>
          </cell>
          <cell r="F473" t="str">
            <v>Committee Approved</v>
          </cell>
        </row>
        <row r="474">
          <cell r="A474" t="str">
            <v>NFP Property &amp; Casualty Services, Inc.</v>
          </cell>
          <cell r="B474" t="str">
            <v>Perelman</v>
          </cell>
          <cell r="C474" t="str">
            <v>Insurance</v>
          </cell>
          <cell r="D474" t="str">
            <v>AM</v>
          </cell>
          <cell r="E474" t="str">
            <v>Yes</v>
          </cell>
          <cell r="F474">
            <v>50000</v>
          </cell>
        </row>
        <row r="475">
          <cell r="A475" t="str">
            <v>Nielsen Consumer Activation</v>
          </cell>
          <cell r="B475" t="str">
            <v>Scarola</v>
          </cell>
          <cell r="C475" t="str">
            <v>Underwriting</v>
          </cell>
          <cell r="D475" t="str">
            <v>UW*</v>
          </cell>
          <cell r="E475" t="str">
            <v>Yes</v>
          </cell>
          <cell r="F475">
            <v>10000</v>
          </cell>
        </row>
        <row r="476">
          <cell r="A476" t="str">
            <v>North Carolina Department of Revenue</v>
          </cell>
          <cell r="B476" t="str">
            <v>Miceli</v>
          </cell>
          <cell r="C476" t="str">
            <v>Tax Authority</v>
          </cell>
          <cell r="D476" t="str">
            <v>PJM, YX</v>
          </cell>
          <cell r="E476" t="str">
            <v>Yes</v>
          </cell>
          <cell r="F476" t="str">
            <v>Tax Authority</v>
          </cell>
        </row>
        <row r="477">
          <cell r="A477" t="str">
            <v>North Dakota State Tax Commissioner</v>
          </cell>
          <cell r="B477" t="str">
            <v>Miceli</v>
          </cell>
          <cell r="C477" t="str">
            <v>Tax Authority</v>
          </cell>
          <cell r="D477" t="str">
            <v>PJM, YX</v>
          </cell>
          <cell r="E477" t="str">
            <v>Yes</v>
          </cell>
          <cell r="F477" t="str">
            <v>Tax Authority</v>
          </cell>
        </row>
        <row r="478">
          <cell r="A478" t="str">
            <v>Nova Consulting Group Inc</v>
          </cell>
          <cell r="B478" t="str">
            <v>Scarola</v>
          </cell>
          <cell r="C478" t="str">
            <v>Underwriting</v>
          </cell>
          <cell r="D478" t="str">
            <v>UW*, TM, RP</v>
          </cell>
          <cell r="E478" t="str">
            <v>Yes</v>
          </cell>
          <cell r="F478">
            <v>15000</v>
          </cell>
        </row>
        <row r="479">
          <cell r="A479" t="str">
            <v>Novare Settlement Holdings, LLC</v>
          </cell>
          <cell r="B479" t="str">
            <v>Alexander</v>
          </cell>
          <cell r="C479" t="str">
            <v>Legal</v>
          </cell>
          <cell r="D479" t="str">
            <v>MA</v>
          </cell>
          <cell r="E479" t="str">
            <v>Yes</v>
          </cell>
          <cell r="F479">
            <v>1000</v>
          </cell>
        </row>
        <row r="480">
          <cell r="A480" t="str">
            <v>NPD Logistics</v>
          </cell>
          <cell r="B480" t="str">
            <v>Dechbery</v>
          </cell>
          <cell r="C480" t="str">
            <v>General</v>
          </cell>
          <cell r="D480" t="str">
            <v>Admins</v>
          </cell>
          <cell r="E480" t="str">
            <v>Yes</v>
          </cell>
          <cell r="F480">
            <v>1000</v>
          </cell>
        </row>
        <row r="481">
          <cell r="A481" t="str">
            <v>NY Department of Environmental Conservation</v>
          </cell>
          <cell r="B481" t="str">
            <v>Miceli</v>
          </cell>
          <cell r="C481" t="str">
            <v>Tax Authority</v>
          </cell>
          <cell r="D481" t="str">
            <v>PJM, YX</v>
          </cell>
          <cell r="E481" t="str">
            <v>Yes</v>
          </cell>
          <cell r="F481" t="str">
            <v>Tax Authority</v>
          </cell>
        </row>
        <row r="482">
          <cell r="A482" t="str">
            <v>NYC Department of Finance</v>
          </cell>
          <cell r="B482" t="str">
            <v>Miceli</v>
          </cell>
          <cell r="C482" t="str">
            <v>Tax Authority</v>
          </cell>
          <cell r="D482" t="str">
            <v>PJM, YX, RP</v>
          </cell>
          <cell r="E482" t="str">
            <v>Yes</v>
          </cell>
          <cell r="F482" t="str">
            <v>Tax Authority</v>
          </cell>
        </row>
        <row r="483">
          <cell r="A483" t="str">
            <v>NYC Environmental Protection</v>
          </cell>
          <cell r="B483" t="str">
            <v>Perelman</v>
          </cell>
          <cell r="C483" t="str">
            <v xml:space="preserve">RE Property </v>
          </cell>
          <cell r="D483" t="str">
            <v>RP</v>
          </cell>
          <cell r="E483" t="str">
            <v>Yes</v>
          </cell>
          <cell r="F483" t="str">
            <v>MD Approval</v>
          </cell>
        </row>
        <row r="484">
          <cell r="A484" t="str">
            <v>NYC Fire Department</v>
          </cell>
          <cell r="B484" t="str">
            <v>Gochberg</v>
          </cell>
          <cell r="C484" t="str">
            <v>General</v>
          </cell>
          <cell r="D484" t="str">
            <v>SG, Admins</v>
          </cell>
          <cell r="E484" t="str">
            <v>Yes</v>
          </cell>
          <cell r="F484">
            <v>1000</v>
          </cell>
        </row>
        <row r="485">
          <cell r="A485" t="str">
            <v>NYS Department of State</v>
          </cell>
          <cell r="B485" t="str">
            <v>McCormack</v>
          </cell>
          <cell r="C485" t="str">
            <v>License</v>
          </cell>
          <cell r="D485" t="str">
            <v>PM, SG, RP</v>
          </cell>
          <cell r="E485" t="str">
            <v>Yes</v>
          </cell>
          <cell r="F485" t="str">
            <v>MD Approval</v>
          </cell>
        </row>
        <row r="486">
          <cell r="A486" t="str">
            <v>NYS Corporation Tax</v>
          </cell>
          <cell r="B486" t="str">
            <v>Miceli</v>
          </cell>
          <cell r="C486" t="str">
            <v>Tax Authority</v>
          </cell>
          <cell r="D486" t="str">
            <v>PJM, YX</v>
          </cell>
          <cell r="E486" t="str">
            <v>Yes</v>
          </cell>
          <cell r="F486" t="str">
            <v>Tax Authority</v>
          </cell>
        </row>
        <row r="487">
          <cell r="A487" t="str">
            <v>NYS Department of Taxation and Finance</v>
          </cell>
          <cell r="B487" t="str">
            <v>Miceli</v>
          </cell>
          <cell r="C487" t="str">
            <v>Tax Authority</v>
          </cell>
          <cell r="D487" t="str">
            <v>PJM, YX</v>
          </cell>
          <cell r="E487" t="str">
            <v>Yes</v>
          </cell>
          <cell r="F487" t="str">
            <v>Tax Authority</v>
          </cell>
        </row>
        <row r="488">
          <cell r="A488" t="str">
            <v>NYS Filing Fee</v>
          </cell>
          <cell r="B488" t="str">
            <v>Dimon</v>
          </cell>
          <cell r="C488" t="str">
            <v>Tax Authority</v>
          </cell>
          <cell r="D488" t="str">
            <v>YX</v>
          </cell>
          <cell r="E488" t="str">
            <v>Yes</v>
          </cell>
          <cell r="F488" t="str">
            <v>Tax Authority</v>
          </cell>
        </row>
        <row r="489">
          <cell r="A489" t="str">
            <v>NYSE Market Inc</v>
          </cell>
          <cell r="B489" t="str">
            <v>Perelman</v>
          </cell>
          <cell r="C489" t="str">
            <v>Listing Fees</v>
          </cell>
          <cell r="D489" t="str">
            <v>RP, PM, DM, KP</v>
          </cell>
          <cell r="E489" t="str">
            <v>Yes</v>
          </cell>
          <cell r="F489">
            <v>50000</v>
          </cell>
        </row>
        <row r="490">
          <cell r="A490" t="str">
            <v>O&amp;J Locksmith Doors &amp; Hardware, Inc.</v>
          </cell>
          <cell r="B490" t="str">
            <v>Perelman</v>
          </cell>
          <cell r="C490" t="str">
            <v>Real Estate</v>
          </cell>
          <cell r="D490" t="str">
            <v>RP</v>
          </cell>
          <cell r="E490" t="str">
            <v>Yes</v>
          </cell>
          <cell r="F490" t="str">
            <v>MD Approval</v>
          </cell>
        </row>
        <row r="491">
          <cell r="A491" t="str">
            <v>Observer Holdings, LLC</v>
          </cell>
          <cell r="B491" t="str">
            <v>Porcella</v>
          </cell>
          <cell r="C491" t="str">
            <v>Publication</v>
          </cell>
          <cell r="D491" t="str">
            <v>KP</v>
          </cell>
          <cell r="E491" t="str">
            <v>Yes</v>
          </cell>
          <cell r="F491" t="str">
            <v>MD Approval</v>
          </cell>
        </row>
        <row r="492">
          <cell r="A492" t="str">
            <v>Ocorian Trust Limited</v>
          </cell>
          <cell r="B492" t="str">
            <v>Porcella</v>
          </cell>
          <cell r="C492" t="str">
            <v>Trust Fees</v>
          </cell>
          <cell r="D492" t="str">
            <v>KP</v>
          </cell>
          <cell r="E492" t="str">
            <v>Yes</v>
          </cell>
          <cell r="F492" t="str">
            <v>MD Approval</v>
          </cell>
        </row>
        <row r="493">
          <cell r="A493" t="str">
            <v>Office of Finance, City of Los Angeles</v>
          </cell>
          <cell r="B493" t="str">
            <v>Miceli</v>
          </cell>
          <cell r="C493" t="str">
            <v>Tax Authority</v>
          </cell>
          <cell r="D493" t="str">
            <v>PJM, YX</v>
          </cell>
          <cell r="E493" t="str">
            <v>Yes</v>
          </cell>
          <cell r="F493" t="str">
            <v>Tax Authority</v>
          </cell>
        </row>
        <row r="494">
          <cell r="A494" t="str">
            <v>Office Resources</v>
          </cell>
          <cell r="B494" t="str">
            <v>Gochberg</v>
          </cell>
          <cell r="C494" t="str">
            <v>General</v>
          </cell>
          <cell r="D494" t="str">
            <v>SG, PM, RP</v>
          </cell>
          <cell r="E494" t="str">
            <v>Yes</v>
          </cell>
          <cell r="F494" t="str">
            <v>MD Approval</v>
          </cell>
        </row>
        <row r="495">
          <cell r="A495" t="str">
            <v>Offices Ltd Inc</v>
          </cell>
          <cell r="B495" t="str">
            <v>Gochberg</v>
          </cell>
          <cell r="C495" t="str">
            <v>General</v>
          </cell>
          <cell r="D495" t="str">
            <v>SG, PM, RP</v>
          </cell>
          <cell r="E495" t="str">
            <v>Yes</v>
          </cell>
          <cell r="F495" t="str">
            <v>MD Approval</v>
          </cell>
        </row>
        <row r="496">
          <cell r="A496" t="str">
            <v>Ohio Department of Taxation</v>
          </cell>
          <cell r="B496" t="str">
            <v>Miceli</v>
          </cell>
          <cell r="C496" t="str">
            <v>Tax Authority</v>
          </cell>
          <cell r="D496" t="str">
            <v>PJM, YX</v>
          </cell>
          <cell r="E496" t="str">
            <v>Yes</v>
          </cell>
          <cell r="F496" t="str">
            <v>Tax Authority</v>
          </cell>
        </row>
        <row r="497">
          <cell r="A497" t="str">
            <v>Ohio Treasurer of State</v>
          </cell>
          <cell r="B497" t="str">
            <v>Miceli</v>
          </cell>
          <cell r="C497" t="str">
            <v>Tax Authority</v>
          </cell>
          <cell r="D497" t="str">
            <v>PJM, YX</v>
          </cell>
          <cell r="E497" t="str">
            <v>Yes</v>
          </cell>
          <cell r="F497" t="str">
            <v>Tax Authority</v>
          </cell>
        </row>
        <row r="498">
          <cell r="A498" t="str">
            <v>Oklahoma Tax Commission</v>
          </cell>
          <cell r="B498" t="str">
            <v>Miceli</v>
          </cell>
          <cell r="C498" t="str">
            <v>Tax Authority</v>
          </cell>
          <cell r="D498" t="str">
            <v>PJM, YX</v>
          </cell>
          <cell r="E498" t="str">
            <v>Yes</v>
          </cell>
          <cell r="F498" t="str">
            <v>Tax Authority</v>
          </cell>
        </row>
        <row r="499">
          <cell r="A499" t="str">
            <v>Old Republic Title Company</v>
          </cell>
          <cell r="B499" t="str">
            <v>Perelman</v>
          </cell>
          <cell r="C499" t="str">
            <v>Title Company</v>
          </cell>
          <cell r="D499" t="str">
            <v>AM</v>
          </cell>
          <cell r="E499" t="str">
            <v>Yes</v>
          </cell>
          <cell r="F499">
            <v>5000</v>
          </cell>
        </row>
        <row r="500">
          <cell r="A500" t="str">
            <v>Olivia Herz</v>
          </cell>
          <cell r="B500" t="str">
            <v>Gochberg</v>
          </cell>
          <cell r="C500" t="str">
            <v>Employee</v>
          </cell>
          <cell r="D500" t="str">
            <v>SG</v>
          </cell>
          <cell r="E500" t="str">
            <v>Yes</v>
          </cell>
          <cell r="F500" t="str">
            <v>MD Approval</v>
          </cell>
        </row>
        <row r="501">
          <cell r="A501" t="str">
            <v>Oppenheimer Multifamily Housing &amp; Healthcare Finance, Inc.</v>
          </cell>
          <cell r="B501" t="str">
            <v>Gochberg</v>
          </cell>
          <cell r="C501" t="str">
            <v>Broker</v>
          </cell>
          <cell r="D501" t="str">
            <v>TM</v>
          </cell>
          <cell r="E501" t="str">
            <v>Yes</v>
          </cell>
          <cell r="F501" t="str">
            <v>Committee Approved</v>
          </cell>
        </row>
        <row r="502">
          <cell r="A502" t="str">
            <v>Optima Partners</v>
          </cell>
          <cell r="B502" t="str">
            <v>Cafaro</v>
          </cell>
          <cell r="C502" t="str">
            <v>IT</v>
          </cell>
          <cell r="D502" t="str">
            <v>MC</v>
          </cell>
          <cell r="E502" t="str">
            <v>Yes</v>
          </cell>
          <cell r="F502" t="str">
            <v>MD Approval</v>
          </cell>
        </row>
        <row r="503">
          <cell r="A503" t="str">
            <v>Options Information Technology</v>
          </cell>
          <cell r="B503" t="str">
            <v>Cafaro</v>
          </cell>
          <cell r="C503" t="str">
            <v>IT</v>
          </cell>
          <cell r="D503" t="str">
            <v>MC</v>
          </cell>
          <cell r="E503" t="str">
            <v>Yes</v>
          </cell>
          <cell r="F503" t="str">
            <v>MD Approval</v>
          </cell>
        </row>
        <row r="504">
          <cell r="A504" t="str">
            <v>Options Price Reporting Authority</v>
          </cell>
          <cell r="B504" t="str">
            <v>Perelman</v>
          </cell>
          <cell r="C504" t="str">
            <v>Service Fee</v>
          </cell>
          <cell r="D504" t="str">
            <v>RP</v>
          </cell>
          <cell r="E504" t="str">
            <v>Yes</v>
          </cell>
          <cell r="F504" t="str">
            <v>MD Approval</v>
          </cell>
        </row>
        <row r="505">
          <cell r="A505" t="str">
            <v>Oregon Department of Revenue</v>
          </cell>
          <cell r="B505" t="str">
            <v>Miceli</v>
          </cell>
          <cell r="C505" t="str">
            <v>Tax Authority</v>
          </cell>
          <cell r="D505" t="str">
            <v>PJM, YX</v>
          </cell>
          <cell r="E505" t="str">
            <v>Yes</v>
          </cell>
          <cell r="F505" t="str">
            <v>Tax Authority</v>
          </cell>
        </row>
        <row r="506">
          <cell r="A506" t="str">
            <v>Otterbourg P.C.</v>
          </cell>
          <cell r="B506" t="str">
            <v>DiOrio</v>
          </cell>
          <cell r="C506" t="str">
            <v>Legal</v>
          </cell>
          <cell r="D506" t="str">
            <v>TM</v>
          </cell>
          <cell r="E506" t="str">
            <v>Yes</v>
          </cell>
          <cell r="F506">
            <v>20000</v>
          </cell>
        </row>
        <row r="507">
          <cell r="A507" t="str">
            <v>PA Dept. of Revenue</v>
          </cell>
          <cell r="B507" t="str">
            <v>Miceli</v>
          </cell>
          <cell r="C507" t="str">
            <v>Tax Authority</v>
          </cell>
          <cell r="D507" t="str">
            <v>PJM, YX</v>
          </cell>
          <cell r="E507" t="str">
            <v>Yes</v>
          </cell>
          <cell r="F507" t="str">
            <v>Tax Authority</v>
          </cell>
        </row>
        <row r="508">
          <cell r="A508" t="str">
            <v>Park Bridge Lender Services LLC</v>
          </cell>
          <cell r="B508" t="str">
            <v xml:space="preserve">Merkur </v>
          </cell>
          <cell r="C508" t="str">
            <v>Consultant</v>
          </cell>
          <cell r="D508" t="str">
            <v>DM</v>
          </cell>
          <cell r="E508" t="str">
            <v>Yes</v>
          </cell>
          <cell r="F508" t="str">
            <v>MD Approval</v>
          </cell>
        </row>
        <row r="509">
          <cell r="A509" t="str">
            <v>Partner Engineering and Science Inc</v>
          </cell>
          <cell r="B509" t="str">
            <v>Scarola</v>
          </cell>
          <cell r="C509" t="str">
            <v>Underwriting</v>
          </cell>
          <cell r="D509" t="str">
            <v>UW* TM</v>
          </cell>
          <cell r="E509" t="str">
            <v>Yes</v>
          </cell>
          <cell r="F509">
            <v>15000</v>
          </cell>
        </row>
        <row r="510">
          <cell r="A510" t="str">
            <v>Partnership For New York City</v>
          </cell>
          <cell r="B510" t="str">
            <v>Porcella</v>
          </cell>
          <cell r="C510" t="str">
            <v>Subscription/Membership</v>
          </cell>
          <cell r="D510" t="str">
            <v>KP</v>
          </cell>
          <cell r="E510" t="str">
            <v>Yes</v>
          </cell>
          <cell r="F510" t="str">
            <v>MD Approval</v>
          </cell>
        </row>
        <row r="511">
          <cell r="A511" t="str">
            <v>Paul Choi</v>
          </cell>
          <cell r="B511" t="str">
            <v>Cafaro</v>
          </cell>
          <cell r="C511" t="str">
            <v>IT Consultant</v>
          </cell>
          <cell r="D511" t="str">
            <v>MC</v>
          </cell>
          <cell r="E511" t="str">
            <v>Yes</v>
          </cell>
          <cell r="F511" t="str">
            <v>MD Approval</v>
          </cell>
        </row>
        <row r="512">
          <cell r="A512" t="str">
            <v>Paul Hastings</v>
          </cell>
          <cell r="B512" t="str">
            <v>Gochberg</v>
          </cell>
          <cell r="C512" t="str">
            <v>Legal</v>
          </cell>
          <cell r="D512" t="str">
            <v>SG, RP, TM</v>
          </cell>
          <cell r="E512" t="str">
            <v>Yes</v>
          </cell>
          <cell r="F512" t="str">
            <v>MD Approval</v>
          </cell>
        </row>
        <row r="513">
          <cell r="A513" t="str">
            <v>Paul Michael Graves</v>
          </cell>
          <cell r="B513" t="str">
            <v xml:space="preserve">Traitel </v>
          </cell>
          <cell r="C513" t="str">
            <v>General</v>
          </cell>
          <cell r="D513" t="str">
            <v>DT</v>
          </cell>
          <cell r="E513" t="str">
            <v>Yes</v>
          </cell>
          <cell r="F513" t="str">
            <v>MD Approval</v>
          </cell>
        </row>
        <row r="514">
          <cell r="A514" t="str">
            <v>Pavese Law Firm</v>
          </cell>
          <cell r="B514" t="str">
            <v>Gochberg</v>
          </cell>
          <cell r="C514" t="str">
            <v>Legal</v>
          </cell>
          <cell r="D514" t="str">
            <v>TM</v>
          </cell>
          <cell r="E514" t="str">
            <v>Yes</v>
          </cell>
          <cell r="F514">
            <v>25000</v>
          </cell>
        </row>
        <row r="515">
          <cell r="A515" t="str">
            <v>Peak 10 Inc</v>
          </cell>
          <cell r="B515" t="str">
            <v>Cafaro</v>
          </cell>
          <cell r="C515" t="str">
            <v>IT</v>
          </cell>
          <cell r="D515" t="str">
            <v>RP, MC</v>
          </cell>
          <cell r="E515" t="str">
            <v>Yes</v>
          </cell>
          <cell r="F515" t="str">
            <v>MD Approval</v>
          </cell>
        </row>
        <row r="516">
          <cell r="A516" t="str">
            <v>Peloton Interactive, Inc.</v>
          </cell>
          <cell r="B516" t="str">
            <v>Gochberg</v>
          </cell>
          <cell r="C516" t="str">
            <v>Other</v>
          </cell>
          <cell r="D516" t="str">
            <v>SG</v>
          </cell>
          <cell r="E516" t="str">
            <v>Yes</v>
          </cell>
          <cell r="F516" t="str">
            <v>MD Approval</v>
          </cell>
        </row>
        <row r="517">
          <cell r="A517" t="str">
            <v>Peter Farinella Architect</v>
          </cell>
          <cell r="B517" t="str">
            <v>Gochberg</v>
          </cell>
          <cell r="C517" t="str">
            <v>Consultant</v>
          </cell>
          <cell r="D517" t="str">
            <v>TM</v>
          </cell>
          <cell r="E517" t="str">
            <v>Yes</v>
          </cell>
          <cell r="F517">
            <v>1000</v>
          </cell>
        </row>
        <row r="518">
          <cell r="A518" t="str">
            <v>Phillips Realty Capital</v>
          </cell>
          <cell r="B518" t="str">
            <v>Gochberg</v>
          </cell>
          <cell r="C518" t="str">
            <v>Broker</v>
          </cell>
          <cell r="D518" t="str">
            <v>TM</v>
          </cell>
          <cell r="E518" t="str">
            <v>Yes</v>
          </cell>
          <cell r="F518" t="str">
            <v>Committee Approved</v>
          </cell>
        </row>
        <row r="519">
          <cell r="A519" t="str">
            <v>Piedmont Financial, Inc</v>
          </cell>
          <cell r="B519" t="str">
            <v>Gochberg</v>
          </cell>
          <cell r="C519" t="str">
            <v>Broker</v>
          </cell>
          <cell r="D519" t="str">
            <v>TM</v>
          </cell>
          <cell r="E519" t="str">
            <v>Yes</v>
          </cell>
          <cell r="F519" t="str">
            <v>Committee Approved</v>
          </cell>
        </row>
        <row r="520">
          <cell r="A520" t="str">
            <v>Pinnacle Financial Group, Inc.</v>
          </cell>
          <cell r="B520" t="str">
            <v>Edmonds</v>
          </cell>
          <cell r="C520" t="str">
            <v>Broker</v>
          </cell>
          <cell r="D520" t="str">
            <v>TM</v>
          </cell>
          <cell r="E520" t="str">
            <v>Yes</v>
          </cell>
          <cell r="F520" t="str">
            <v>Committee Approved</v>
          </cell>
        </row>
        <row r="521">
          <cell r="A521" t="str">
            <v>Pioneer Energy Management</v>
          </cell>
          <cell r="B521" t="str">
            <v>Perelman</v>
          </cell>
          <cell r="C521" t="str">
            <v xml:space="preserve">RE Property </v>
          </cell>
          <cell r="D521" t="str">
            <v>RP</v>
          </cell>
          <cell r="E521" t="str">
            <v>Yes</v>
          </cell>
          <cell r="F521" t="str">
            <v>MD Approval</v>
          </cell>
        </row>
        <row r="522">
          <cell r="A522" t="str">
            <v>Pitney Bowes</v>
          </cell>
          <cell r="B522" t="str">
            <v>Sewielska</v>
          </cell>
          <cell r="C522" t="str">
            <v>General</v>
          </cell>
          <cell r="D522" t="str">
            <v>Admins</v>
          </cell>
          <cell r="E522" t="str">
            <v>Yes</v>
          </cell>
          <cell r="F522">
            <v>1000</v>
          </cell>
        </row>
        <row r="523">
          <cell r="A523" t="str">
            <v>Planning &amp; Zoning Resource Corporation</v>
          </cell>
          <cell r="B523" t="str">
            <v>Scarola</v>
          </cell>
          <cell r="C523" t="str">
            <v>Underwriting</v>
          </cell>
          <cell r="D523" t="str">
            <v>UW*</v>
          </cell>
          <cell r="E523" t="str">
            <v>Yes</v>
          </cell>
          <cell r="F523">
            <v>15000</v>
          </cell>
        </row>
        <row r="524">
          <cell r="A524" t="str">
            <v>PNC Bank, N.A</v>
          </cell>
          <cell r="B524" t="str">
            <v>FitzGerald</v>
          </cell>
          <cell r="C524" t="str">
            <v>Treasury</v>
          </cell>
          <cell r="D524" t="str">
            <v>MF</v>
          </cell>
          <cell r="E524" t="str">
            <v>Yes</v>
          </cell>
          <cell r="F524" t="str">
            <v>MD Approval</v>
          </cell>
        </row>
        <row r="525">
          <cell r="A525" t="str">
            <v>PODZ USA</v>
          </cell>
          <cell r="B525" t="str">
            <v>Perelman</v>
          </cell>
          <cell r="C525" t="str">
            <v>Other</v>
          </cell>
          <cell r="D525" t="str">
            <v>RP</v>
          </cell>
          <cell r="E525" t="str">
            <v>Yes</v>
          </cell>
          <cell r="F525" t="str">
            <v>MD Approval</v>
          </cell>
        </row>
        <row r="526">
          <cell r="A526" t="str">
            <v>Polaris Funding</v>
          </cell>
          <cell r="B526" t="str">
            <v>Gochberg</v>
          </cell>
          <cell r="C526" t="str">
            <v>Broker</v>
          </cell>
          <cell r="D526" t="str">
            <v>SG</v>
          </cell>
          <cell r="E526" t="str">
            <v>Yes</v>
          </cell>
          <cell r="F526" t="str">
            <v>Committee Approved</v>
          </cell>
        </row>
        <row r="527">
          <cell r="A527" t="str">
            <v>Polsinelli Shugart</v>
          </cell>
          <cell r="B527" t="str">
            <v xml:space="preserve">Ableman </v>
          </cell>
          <cell r="C527" t="str">
            <v>Legal</v>
          </cell>
          <cell r="D527" t="str">
            <v>MA, TM</v>
          </cell>
          <cell r="E527" t="str">
            <v>Yes</v>
          </cell>
          <cell r="F527">
            <v>50000</v>
          </cell>
        </row>
        <row r="528">
          <cell r="A528" t="str">
            <v>Precision Signs.Com Inc</v>
          </cell>
          <cell r="B528" t="str">
            <v>Gochberg</v>
          </cell>
          <cell r="C528" t="str">
            <v>General</v>
          </cell>
          <cell r="D528" t="str">
            <v>SG</v>
          </cell>
          <cell r="E528" t="str">
            <v>Yes</v>
          </cell>
          <cell r="F528" t="str">
            <v>MD Approval</v>
          </cell>
        </row>
        <row r="529">
          <cell r="A529" t="str">
            <v>Premier Capital Associates LLC</v>
          </cell>
          <cell r="B529" t="str">
            <v>Gochberg</v>
          </cell>
          <cell r="C529" t="str">
            <v>Broker</v>
          </cell>
          <cell r="D529" t="str">
            <v>TM</v>
          </cell>
          <cell r="E529" t="str">
            <v>Yes</v>
          </cell>
          <cell r="F529" t="str">
            <v>Committee Approved</v>
          </cell>
        </row>
        <row r="530">
          <cell r="A530" t="str">
            <v>Pricewaterhouse Coopers Audit</v>
          </cell>
          <cell r="B530" t="str">
            <v>Miceli</v>
          </cell>
          <cell r="C530" t="str">
            <v>Audit Services</v>
          </cell>
          <cell r="D530" t="str">
            <v>PJM, AE</v>
          </cell>
          <cell r="E530" t="str">
            <v>Yes</v>
          </cell>
          <cell r="F530" t="str">
            <v>MD Approval</v>
          </cell>
        </row>
        <row r="531">
          <cell r="A531" t="str">
            <v>Pricewaterhouse Coopers Tax</v>
          </cell>
          <cell r="B531" t="str">
            <v>Miceli</v>
          </cell>
          <cell r="C531" t="str">
            <v>Tax Services</v>
          </cell>
          <cell r="D531" t="str">
            <v>PJM, AE, YX</v>
          </cell>
          <cell r="E531" t="str">
            <v>Yes</v>
          </cell>
          <cell r="F531" t="str">
            <v>Engagement Letter</v>
          </cell>
        </row>
        <row r="532">
          <cell r="A532" t="str">
            <v>Pricing Direct</v>
          </cell>
          <cell r="B532" t="str">
            <v>Miceli</v>
          </cell>
          <cell r="C532" t="str">
            <v>Service Fee</v>
          </cell>
          <cell r="D532" t="str">
            <v>PJM, AE</v>
          </cell>
          <cell r="E532" t="str">
            <v>Yes</v>
          </cell>
          <cell r="F532" t="str">
            <v>MD Approval</v>
          </cell>
        </row>
        <row r="533">
          <cell r="A533" t="str">
            <v>Primarius Legal and Consulting</v>
          </cell>
          <cell r="B533" t="str">
            <v>Porcella</v>
          </cell>
          <cell r="C533" t="str">
            <v>Legal</v>
          </cell>
          <cell r="D533" t="str">
            <v>KP</v>
          </cell>
          <cell r="E533" t="str">
            <v>Yes</v>
          </cell>
          <cell r="F533" t="str">
            <v>MD Approval</v>
          </cell>
        </row>
        <row r="534">
          <cell r="A534" t="str">
            <v>PrintScan LLC</v>
          </cell>
          <cell r="B534" t="str">
            <v>Wallach</v>
          </cell>
          <cell r="C534" t="str">
            <v>Compliance</v>
          </cell>
          <cell r="D534" t="str">
            <v>MW, KP, BD</v>
          </cell>
          <cell r="E534" t="str">
            <v>Yes</v>
          </cell>
          <cell r="F534">
            <v>1000</v>
          </cell>
        </row>
        <row r="535">
          <cell r="A535" t="str">
            <v>Psomas</v>
          </cell>
          <cell r="B535" t="str">
            <v>Gochberg</v>
          </cell>
          <cell r="C535" t="str">
            <v>Surveyor</v>
          </cell>
          <cell r="D535" t="str">
            <v>TM</v>
          </cell>
          <cell r="E535" t="str">
            <v>Yes</v>
          </cell>
          <cell r="F535">
            <v>10000</v>
          </cell>
        </row>
        <row r="536">
          <cell r="A536" t="str">
            <v>Public Company Accounting Oversight Board</v>
          </cell>
          <cell r="B536" t="str">
            <v>Miceli</v>
          </cell>
          <cell r="C536" t="str">
            <v>Reporting</v>
          </cell>
          <cell r="D536" t="str">
            <v>PJM, AE</v>
          </cell>
          <cell r="E536" t="str">
            <v>Yes</v>
          </cell>
          <cell r="F536" t="str">
            <v>MD Approval</v>
          </cell>
        </row>
        <row r="537">
          <cell r="A537" t="str">
            <v>Putnam County Tax</v>
          </cell>
          <cell r="B537" t="str">
            <v>Perelman</v>
          </cell>
          <cell r="C537" t="str">
            <v xml:space="preserve">RE Property </v>
          </cell>
          <cell r="D537" t="str">
            <v>RP</v>
          </cell>
          <cell r="E537" t="str">
            <v>Yes</v>
          </cell>
          <cell r="F537" t="str">
            <v>MD Approval</v>
          </cell>
        </row>
        <row r="538">
          <cell r="A538" t="str">
            <v>Q10/Lutz Financial Services</v>
          </cell>
          <cell r="B538" t="str">
            <v>Edmonds</v>
          </cell>
          <cell r="C538" t="str">
            <v>Broker</v>
          </cell>
          <cell r="D538" t="str">
            <v>TM</v>
          </cell>
          <cell r="E538" t="str">
            <v>Yes</v>
          </cell>
          <cell r="F538" t="str">
            <v>Committee Approved</v>
          </cell>
        </row>
        <row r="539">
          <cell r="A539" t="str">
            <v>Q4 Inc.</v>
          </cell>
          <cell r="B539" t="str">
            <v>Merkur</v>
          </cell>
          <cell r="C539" t="str">
            <v>Website</v>
          </cell>
          <cell r="D539" t="str">
            <v>DM, PJM, KP</v>
          </cell>
          <cell r="E539" t="str">
            <v>Yes</v>
          </cell>
          <cell r="F539" t="str">
            <v>MD Approval</v>
          </cell>
        </row>
        <row r="540">
          <cell r="A540" t="str">
            <v>Queens County Clerk</v>
          </cell>
          <cell r="B540" t="str">
            <v>McCormack</v>
          </cell>
          <cell r="C540" t="str">
            <v>Subscription/Membership</v>
          </cell>
          <cell r="D540" t="str">
            <v>PM</v>
          </cell>
          <cell r="E540" t="str">
            <v>Yes</v>
          </cell>
          <cell r="F540" t="str">
            <v>MD Approval</v>
          </cell>
        </row>
        <row r="541">
          <cell r="A541" t="str">
            <v>Racebrook Marketing Concepts, LLC</v>
          </cell>
          <cell r="B541" t="str">
            <v>DiOrio</v>
          </cell>
          <cell r="C541" t="str">
            <v>Auction Services</v>
          </cell>
          <cell r="D541" t="str">
            <v>MD, RP</v>
          </cell>
          <cell r="E541" t="str">
            <v>Yes</v>
          </cell>
          <cell r="F541">
            <v>20000</v>
          </cell>
        </row>
        <row r="542">
          <cell r="A542" t="str">
            <v>Rain Wine National Corp</v>
          </cell>
          <cell r="B542" t="str">
            <v>Edmonds</v>
          </cell>
          <cell r="C542" t="str">
            <v>Underwriting</v>
          </cell>
          <cell r="D542" t="str">
            <v>CE</v>
          </cell>
          <cell r="E542" t="str">
            <v>Yes</v>
          </cell>
          <cell r="F542">
            <v>10000</v>
          </cell>
        </row>
        <row r="543">
          <cell r="A543" t="str">
            <v>Rainbows, Flowers &amp; Fantasies, Inc.</v>
          </cell>
          <cell r="B543" t="str">
            <v>Gochberg</v>
          </cell>
          <cell r="C543" t="str">
            <v>General</v>
          </cell>
          <cell r="D543" t="str">
            <v>SG, Admins</v>
          </cell>
          <cell r="E543" t="str">
            <v>Yes</v>
          </cell>
          <cell r="F543">
            <v>20000</v>
          </cell>
        </row>
        <row r="544">
          <cell r="A544" t="str">
            <v>React Technical Inc.</v>
          </cell>
          <cell r="B544" t="str">
            <v>Cafaro</v>
          </cell>
          <cell r="C544" t="str">
            <v xml:space="preserve">IT </v>
          </cell>
          <cell r="D544" t="str">
            <v>MC, RP, BD, ASe</v>
          </cell>
          <cell r="E544" t="str">
            <v>Yes</v>
          </cell>
          <cell r="F544">
            <v>5000</v>
          </cell>
        </row>
        <row r="545">
          <cell r="A545" t="str">
            <v>Real Capital Analytics</v>
          </cell>
          <cell r="B545" t="str">
            <v>Robertson</v>
          </cell>
          <cell r="C545" t="str">
            <v>Underwriting</v>
          </cell>
          <cell r="D545" t="str">
            <v>CR, KP</v>
          </cell>
          <cell r="E545" t="str">
            <v>Yes</v>
          </cell>
          <cell r="F545" t="str">
            <v>MD Approval</v>
          </cell>
        </row>
        <row r="546">
          <cell r="A546" t="str">
            <v>Real Diligence, LLC</v>
          </cell>
          <cell r="B546" t="str">
            <v>Edmonds</v>
          </cell>
          <cell r="C546" t="str">
            <v>Consultant</v>
          </cell>
          <cell r="D546" t="str">
            <v>TM</v>
          </cell>
          <cell r="E546" t="str">
            <v>Yes</v>
          </cell>
          <cell r="F546">
            <v>2000</v>
          </cell>
        </row>
        <row r="547">
          <cell r="A547" t="str">
            <v>Real Estate Alert</v>
          </cell>
          <cell r="B547" t="str">
            <v>Gochberg</v>
          </cell>
          <cell r="C547" t="str">
            <v>Subscription/Membership</v>
          </cell>
          <cell r="D547" t="str">
            <v>SG, BD</v>
          </cell>
          <cell r="E547" t="str">
            <v>Yes</v>
          </cell>
          <cell r="F547">
            <v>15000</v>
          </cell>
        </row>
        <row r="548">
          <cell r="A548" t="str">
            <v>Real Property Capital, Inc.</v>
          </cell>
          <cell r="B548" t="str">
            <v>Gochberg</v>
          </cell>
          <cell r="C548" t="str">
            <v>Broker</v>
          </cell>
          <cell r="D548" t="str">
            <v>TM</v>
          </cell>
          <cell r="E548" t="str">
            <v>Yes</v>
          </cell>
          <cell r="F548" t="str">
            <v>Committee Approved</v>
          </cell>
        </row>
        <row r="549">
          <cell r="A549" t="str">
            <v>Regus Management Group LLC</v>
          </cell>
          <cell r="B549" t="str">
            <v>Porcella</v>
          </cell>
          <cell r="C549" t="str">
            <v>Lease</v>
          </cell>
          <cell r="D549" t="str">
            <v>KP, RP</v>
          </cell>
          <cell r="E549" t="str">
            <v>Yes</v>
          </cell>
          <cell r="F549" t="str">
            <v>MD Approval</v>
          </cell>
        </row>
        <row r="550">
          <cell r="A550" t="str">
            <v>REIT Administration LLC</v>
          </cell>
          <cell r="B550" t="str">
            <v>Porcella</v>
          </cell>
          <cell r="C550" t="str">
            <v>Consultant</v>
          </cell>
          <cell r="D550" t="str">
            <v>PJM, KP</v>
          </cell>
          <cell r="E550" t="str">
            <v>Yes</v>
          </cell>
          <cell r="F550" t="str">
            <v>MD Approval</v>
          </cell>
        </row>
        <row r="551">
          <cell r="A551" t="str">
            <v>Rennert Vogel Mandel &amp; Rodriguez</v>
          </cell>
          <cell r="B551" t="str">
            <v>Perelman</v>
          </cell>
          <cell r="C551" t="str">
            <v>Legal</v>
          </cell>
          <cell r="D551" t="str">
            <v>AM</v>
          </cell>
          <cell r="E551" t="str">
            <v>Yes</v>
          </cell>
          <cell r="F551">
            <v>10000</v>
          </cell>
        </row>
        <row r="552">
          <cell r="A552" t="str">
            <v>Resilience Insurance Advisory Corp.</v>
          </cell>
          <cell r="B552" t="str">
            <v>Edmonds</v>
          </cell>
          <cell r="C552" t="str">
            <v>Insurance</v>
          </cell>
          <cell r="D552" t="str">
            <v>CE, SG</v>
          </cell>
          <cell r="E552" t="str">
            <v>Yes</v>
          </cell>
          <cell r="F552">
            <v>10000</v>
          </cell>
        </row>
        <row r="553">
          <cell r="A553" t="str">
            <v>Rethink Innovations LLC</v>
          </cell>
          <cell r="B553" t="str">
            <v>Cafaro</v>
          </cell>
          <cell r="C553" t="str">
            <v>IT</v>
          </cell>
          <cell r="D553" t="str">
            <v>MC, RP, SG</v>
          </cell>
          <cell r="E553" t="str">
            <v>Yes</v>
          </cell>
          <cell r="F553" t="str">
            <v>MD Approval</v>
          </cell>
        </row>
        <row r="554">
          <cell r="A554" t="str">
            <v>Rialto Capital Advisors, LLC</v>
          </cell>
          <cell r="B554" t="str">
            <v xml:space="preserve">Ableman </v>
          </cell>
          <cell r="C554" t="str">
            <v>Service Fee</v>
          </cell>
          <cell r="D554" t="str">
            <v>TM</v>
          </cell>
          <cell r="E554" t="str">
            <v>Yes</v>
          </cell>
          <cell r="F554">
            <v>10000</v>
          </cell>
        </row>
        <row r="555">
          <cell r="A555" t="str">
            <v>Richards, Layton &amp; Finger</v>
          </cell>
          <cell r="B555" t="str">
            <v xml:space="preserve">Traitel </v>
          </cell>
          <cell r="C555" t="str">
            <v>Legal</v>
          </cell>
          <cell r="D555" t="str">
            <v>DT, TM</v>
          </cell>
          <cell r="E555" t="str">
            <v>Yes</v>
          </cell>
          <cell r="F555">
            <v>10000</v>
          </cell>
        </row>
        <row r="556">
          <cell r="A556" t="str">
            <v>Richland County Business Service Center</v>
          </cell>
          <cell r="B556" t="str">
            <v>Perelman</v>
          </cell>
          <cell r="C556" t="str">
            <v xml:space="preserve">RE Property </v>
          </cell>
          <cell r="D556" t="str">
            <v>AM</v>
          </cell>
          <cell r="E556" t="str">
            <v>Yes</v>
          </cell>
          <cell r="F556">
            <v>2500</v>
          </cell>
        </row>
        <row r="557">
          <cell r="A557" t="str">
            <v>Riemer &amp; Braunstein LLP</v>
          </cell>
          <cell r="B557" t="str">
            <v>Perelman</v>
          </cell>
          <cell r="C557" t="str">
            <v>Legal</v>
          </cell>
          <cell r="D557" t="str">
            <v>RP</v>
          </cell>
          <cell r="E557" t="str">
            <v>Yes</v>
          </cell>
          <cell r="F557" t="str">
            <v>MD Approval</v>
          </cell>
        </row>
        <row r="558">
          <cell r="A558" t="str">
            <v>Riezman Berger PC</v>
          </cell>
          <cell r="B558" t="str">
            <v xml:space="preserve">Traitel </v>
          </cell>
          <cell r="C558" t="str">
            <v>Legal</v>
          </cell>
          <cell r="D558" t="str">
            <v>DT</v>
          </cell>
          <cell r="E558" t="str">
            <v>Yes</v>
          </cell>
          <cell r="F558" t="str">
            <v>MD Approval</v>
          </cell>
        </row>
        <row r="559">
          <cell r="A559" t="str">
            <v>Rimrock Real Estate Ventures</v>
          </cell>
          <cell r="B559" t="str">
            <v>Gochberg</v>
          </cell>
          <cell r="C559" t="str">
            <v>Broker</v>
          </cell>
          <cell r="D559" t="str">
            <v>TM</v>
          </cell>
          <cell r="E559" t="str">
            <v>Yes</v>
          </cell>
          <cell r="F559" t="str">
            <v>Committee Approved</v>
          </cell>
        </row>
        <row r="560">
          <cell r="A560" t="str">
            <v>RipCo Real Estate LLC</v>
          </cell>
          <cell r="B560" t="str">
            <v>Capozzi</v>
          </cell>
          <cell r="C560" t="str">
            <v>Real Estate</v>
          </cell>
          <cell r="D560" t="str">
            <v>NC, MC, MS, RP</v>
          </cell>
          <cell r="E560" t="str">
            <v>Yes</v>
          </cell>
          <cell r="F560">
            <v>20000</v>
          </cell>
        </row>
        <row r="561">
          <cell r="A561" t="str">
            <v>Riverside Abstract LLC</v>
          </cell>
          <cell r="B561" t="str">
            <v>Gochberg</v>
          </cell>
          <cell r="C561" t="str">
            <v>Title Company</v>
          </cell>
          <cell r="D561" t="str">
            <v>TM</v>
          </cell>
          <cell r="E561" t="str">
            <v>Yes</v>
          </cell>
          <cell r="F561">
            <v>5000</v>
          </cell>
        </row>
        <row r="562">
          <cell r="A562" t="str">
            <v>Riverway Title</v>
          </cell>
          <cell r="B562" t="str">
            <v>Gochberg</v>
          </cell>
          <cell r="C562" t="str">
            <v>Title Company</v>
          </cell>
          <cell r="D562" t="str">
            <v>SG, CE</v>
          </cell>
          <cell r="E562" t="str">
            <v>Yes</v>
          </cell>
          <cell r="F562">
            <v>5000</v>
          </cell>
        </row>
        <row r="563">
          <cell r="A563" t="str">
            <v>RMG Golf, Inc.</v>
          </cell>
          <cell r="B563" t="str">
            <v>Gochberg</v>
          </cell>
          <cell r="C563" t="str">
            <v>Gift</v>
          </cell>
          <cell r="D563" t="str">
            <v>SG</v>
          </cell>
          <cell r="E563" t="str">
            <v>Yes</v>
          </cell>
          <cell r="F563" t="str">
            <v>MD Approval</v>
          </cell>
        </row>
        <row r="564">
          <cell r="A564" t="str">
            <v>RMW Incorporated</v>
          </cell>
          <cell r="B564" t="str">
            <v>Perelman</v>
          </cell>
          <cell r="C564" t="str">
            <v xml:space="preserve">RE Property </v>
          </cell>
          <cell r="D564" t="str">
            <v>AM</v>
          </cell>
          <cell r="E564" t="str">
            <v>Yes</v>
          </cell>
          <cell r="F564">
            <v>5000</v>
          </cell>
        </row>
        <row r="565">
          <cell r="A565" t="str">
            <v>Robert Moss</v>
          </cell>
          <cell r="B565" t="str">
            <v>Gochberg</v>
          </cell>
          <cell r="C565" t="str">
            <v>Florist</v>
          </cell>
          <cell r="D565" t="str">
            <v>Admins</v>
          </cell>
          <cell r="E565" t="str">
            <v>Yes</v>
          </cell>
          <cell r="F565">
            <v>5000</v>
          </cell>
        </row>
        <row r="566">
          <cell r="A566" t="str">
            <v>Rockwell Capital LLC</v>
          </cell>
          <cell r="B566" t="str">
            <v>Gochberg</v>
          </cell>
          <cell r="C566" t="str">
            <v>Broker</v>
          </cell>
          <cell r="D566" t="str">
            <v>SG</v>
          </cell>
          <cell r="E566" t="str">
            <v>Yes</v>
          </cell>
          <cell r="F566" t="str">
            <v>Committee Approved</v>
          </cell>
        </row>
        <row r="567">
          <cell r="A567" t="str">
            <v>RoofConnect Logistics Inc</v>
          </cell>
          <cell r="B567" t="str">
            <v>Perelman</v>
          </cell>
          <cell r="C567" t="str">
            <v xml:space="preserve">RE Property </v>
          </cell>
          <cell r="D567" t="str">
            <v>AM</v>
          </cell>
          <cell r="E567" t="str">
            <v>Yes</v>
          </cell>
          <cell r="F567">
            <v>5000</v>
          </cell>
        </row>
        <row r="568">
          <cell r="A568" t="str">
            <v>Rosen Consulting Group</v>
          </cell>
          <cell r="B568" t="str">
            <v>Porcella</v>
          </cell>
          <cell r="C568" t="str">
            <v>Consultant</v>
          </cell>
          <cell r="D568" t="str">
            <v>KP, Contract</v>
          </cell>
          <cell r="E568" t="str">
            <v>Yes</v>
          </cell>
          <cell r="F568" t="str">
            <v>MD Approval</v>
          </cell>
        </row>
        <row r="569">
          <cell r="A569" t="str">
            <v>Rosenberg &amp; Estis, PC</v>
          </cell>
          <cell r="B569" t="str">
            <v>Edmonds</v>
          </cell>
          <cell r="C569" t="str">
            <v>Legal</v>
          </cell>
          <cell r="D569" t="str">
            <v>TM</v>
          </cell>
          <cell r="E569" t="str">
            <v>Yes</v>
          </cell>
          <cell r="F569">
            <v>15000</v>
          </cell>
        </row>
        <row r="570">
          <cell r="A570" t="str">
            <v>Rosin &amp; Associates</v>
          </cell>
          <cell r="B570" t="str">
            <v>Scarola</v>
          </cell>
          <cell r="C570" t="str">
            <v>Underwriting</v>
          </cell>
          <cell r="D570" t="str">
            <v>UW*</v>
          </cell>
          <cell r="E570" t="str">
            <v>Yes</v>
          </cell>
          <cell r="F570">
            <v>15000</v>
          </cell>
        </row>
        <row r="571">
          <cell r="A571" t="str">
            <v>Route 137 Productions</v>
          </cell>
          <cell r="B571" t="str">
            <v>Bargellini</v>
          </cell>
          <cell r="C571" t="str">
            <v>General</v>
          </cell>
          <cell r="D571" t="str">
            <v>AB</v>
          </cell>
          <cell r="E571" t="str">
            <v>Yes</v>
          </cell>
          <cell r="F571">
            <v>3000</v>
          </cell>
        </row>
        <row r="572">
          <cell r="A572" t="str">
            <v>Royal Abstract</v>
          </cell>
          <cell r="B572" t="str">
            <v>Gochberg</v>
          </cell>
          <cell r="C572" t="str">
            <v>Title Company</v>
          </cell>
          <cell r="D572" t="str">
            <v>SG</v>
          </cell>
          <cell r="E572" t="str">
            <v>Yes</v>
          </cell>
          <cell r="F572" t="str">
            <v>MD Approval</v>
          </cell>
        </row>
        <row r="573">
          <cell r="A573" t="str">
            <v>Royal Registered Property Reports, Inc.</v>
          </cell>
          <cell r="B573" t="str">
            <v>Gochberg</v>
          </cell>
          <cell r="C573" t="str">
            <v>Title Company</v>
          </cell>
          <cell r="D573" t="str">
            <v>SG</v>
          </cell>
          <cell r="E573" t="str">
            <v>Yes</v>
          </cell>
          <cell r="F573" t="str">
            <v>MD Approval</v>
          </cell>
        </row>
        <row r="574">
          <cell r="A574" t="str">
            <v>S&amp;P Capital IQ</v>
          </cell>
          <cell r="B574" t="str">
            <v>Peterson Sr.</v>
          </cell>
          <cell r="C574" t="str">
            <v>Rating Agency</v>
          </cell>
          <cell r="D574" t="str">
            <v>EP</v>
          </cell>
          <cell r="E574" t="str">
            <v>Yes</v>
          </cell>
          <cell r="F574" t="str">
            <v>MD Approval</v>
          </cell>
        </row>
        <row r="575">
          <cell r="A575" t="str">
            <v>S&amp;P Global Market Intelligence</v>
          </cell>
          <cell r="B575" t="str">
            <v xml:space="preserve">Merkur </v>
          </cell>
          <cell r="C575" t="str">
            <v>Rating Agency</v>
          </cell>
          <cell r="D575" t="str">
            <v>DM, CR</v>
          </cell>
          <cell r="E575" t="str">
            <v>Yes</v>
          </cell>
          <cell r="F575" t="str">
            <v>MD Approval</v>
          </cell>
        </row>
        <row r="576">
          <cell r="A576" t="str">
            <v>S&amp;P Global Ratings</v>
          </cell>
          <cell r="B576" t="str">
            <v xml:space="preserve">Merkur </v>
          </cell>
          <cell r="C576" t="str">
            <v>Rating Agency</v>
          </cell>
          <cell r="D576" t="str">
            <v>DM</v>
          </cell>
          <cell r="E576" t="str">
            <v>Yes</v>
          </cell>
          <cell r="F576" t="str">
            <v>MD Approval</v>
          </cell>
        </row>
        <row r="577">
          <cell r="A577" t="str">
            <v>S.B.S. Trust Deed Network</v>
          </cell>
          <cell r="B577" t="str">
            <v>Perelman</v>
          </cell>
          <cell r="C577" t="str">
            <v>Title Company</v>
          </cell>
          <cell r="D577" t="str">
            <v>AM</v>
          </cell>
          <cell r="E577" t="str">
            <v>Yes</v>
          </cell>
          <cell r="F577">
            <v>5000</v>
          </cell>
        </row>
        <row r="578">
          <cell r="A578" t="str">
            <v>Saberin Data Platform Inc</v>
          </cell>
          <cell r="B578" t="str">
            <v>Cafaro</v>
          </cell>
          <cell r="C578" t="str">
            <v>IT</v>
          </cell>
          <cell r="D578" t="str">
            <v>MC</v>
          </cell>
          <cell r="E578" t="str">
            <v>Yes</v>
          </cell>
          <cell r="F578" t="str">
            <v>MD Approval</v>
          </cell>
        </row>
        <row r="579">
          <cell r="A579" t="str">
            <v>Safeguard Document Destruction, Inc</v>
          </cell>
          <cell r="B579" t="str">
            <v>Dechbery</v>
          </cell>
          <cell r="C579" t="str">
            <v>General</v>
          </cell>
          <cell r="D579" t="str">
            <v>Admins</v>
          </cell>
          <cell r="E579" t="str">
            <v>Yes</v>
          </cell>
          <cell r="F579">
            <v>1000</v>
          </cell>
        </row>
        <row r="580">
          <cell r="A580" t="str">
            <v>Saul Ewing LLC</v>
          </cell>
          <cell r="B580" t="str">
            <v>Gochberg</v>
          </cell>
          <cell r="C580" t="str">
            <v>Legal</v>
          </cell>
          <cell r="D580" t="str">
            <v>TM</v>
          </cell>
          <cell r="E580" t="str">
            <v>Yes</v>
          </cell>
          <cell r="F580">
            <v>20000</v>
          </cell>
        </row>
        <row r="581">
          <cell r="A581" t="str">
            <v>Say Communications LLC</v>
          </cell>
          <cell r="B581" t="str">
            <v>Porcella</v>
          </cell>
          <cell r="C581" t="str">
            <v>Consultant</v>
          </cell>
          <cell r="D581" t="str">
            <v>KP</v>
          </cell>
          <cell r="E581" t="str">
            <v>Yes</v>
          </cell>
          <cell r="F581" t="str">
            <v>MD Approval</v>
          </cell>
        </row>
        <row r="582">
          <cell r="A582" t="str">
            <v>SC Department of Revenue</v>
          </cell>
          <cell r="B582" t="str">
            <v>Miceli</v>
          </cell>
          <cell r="C582" t="str">
            <v>Tax Authority</v>
          </cell>
          <cell r="D582" t="str">
            <v>PJM, YX</v>
          </cell>
          <cell r="E582" t="str">
            <v>Yes</v>
          </cell>
          <cell r="F582" t="str">
            <v>Tax Authority</v>
          </cell>
        </row>
        <row r="583">
          <cell r="A583" t="str">
            <v>Scenic Heights Subdivision Property Owners Association</v>
          </cell>
          <cell r="B583" t="str">
            <v>Perelman</v>
          </cell>
          <cell r="C583" t="str">
            <v xml:space="preserve">RE Property </v>
          </cell>
          <cell r="D583" t="str">
            <v>AM</v>
          </cell>
          <cell r="E583" t="str">
            <v>Yes</v>
          </cell>
          <cell r="F583">
            <v>5000</v>
          </cell>
        </row>
        <row r="584">
          <cell r="A584" t="str">
            <v>Schneider Tanaka Radovich Andrew &amp; Tanaka</v>
          </cell>
          <cell r="B584" t="str">
            <v>Gochberg</v>
          </cell>
          <cell r="C584" t="str">
            <v>Legal</v>
          </cell>
          <cell r="D584" t="str">
            <v>TM</v>
          </cell>
          <cell r="E584" t="str">
            <v>Yes</v>
          </cell>
          <cell r="F584">
            <v>10000</v>
          </cell>
        </row>
        <row r="585">
          <cell r="A585" t="str">
            <v>Schonborn, LLC</v>
          </cell>
          <cell r="B585" t="str">
            <v>Perelman</v>
          </cell>
          <cell r="C585" t="str">
            <v xml:space="preserve">RE Property </v>
          </cell>
          <cell r="D585" t="str">
            <v>RP</v>
          </cell>
          <cell r="E585" t="str">
            <v>Yes</v>
          </cell>
          <cell r="F585" t="str">
            <v>MD Approval</v>
          </cell>
        </row>
        <row r="586">
          <cell r="A586" t="str">
            <v>Schulman, Rogers, Gandal, Pordy &amp; Ecker P.A.</v>
          </cell>
          <cell r="B586" t="str">
            <v>Porcella</v>
          </cell>
          <cell r="C586" t="str">
            <v>Legal</v>
          </cell>
          <cell r="D586" t="str">
            <v>KP</v>
          </cell>
          <cell r="E586" t="str">
            <v>Yes</v>
          </cell>
          <cell r="F586" t="str">
            <v>MD Approval</v>
          </cell>
        </row>
        <row r="587">
          <cell r="A587" t="str">
            <v>Schulte Roth &amp; Zabel</v>
          </cell>
          <cell r="B587" t="str">
            <v>Porcella</v>
          </cell>
          <cell r="C587" t="str">
            <v>Legal</v>
          </cell>
          <cell r="D587" t="str">
            <v>KP, TM</v>
          </cell>
          <cell r="E587" t="str">
            <v>Yes</v>
          </cell>
          <cell r="F587">
            <v>10000</v>
          </cell>
        </row>
        <row r="588">
          <cell r="A588" t="str">
            <v>Schumann Hanlon Margulies, LLC</v>
          </cell>
          <cell r="B588" t="str">
            <v>Gochberg</v>
          </cell>
          <cell r="C588" t="str">
            <v>Legal</v>
          </cell>
          <cell r="D588" t="str">
            <v>SG</v>
          </cell>
          <cell r="E588" t="str">
            <v>Yes</v>
          </cell>
          <cell r="F588" t="str">
            <v>MD Approval</v>
          </cell>
        </row>
        <row r="589">
          <cell r="A589" t="str">
            <v>Schwebke-Shiskin &amp; Assoc</v>
          </cell>
          <cell r="B589" t="str">
            <v>Gochberg</v>
          </cell>
          <cell r="C589" t="str">
            <v>Surveyor</v>
          </cell>
          <cell r="D589" t="str">
            <v>TM</v>
          </cell>
          <cell r="E589" t="str">
            <v>Yes</v>
          </cell>
          <cell r="F589">
            <v>10000</v>
          </cell>
        </row>
        <row r="590">
          <cell r="A590" t="str">
            <v>Seal Coat Specialties</v>
          </cell>
          <cell r="B590" t="str">
            <v>Perelman</v>
          </cell>
          <cell r="C590" t="str">
            <v xml:space="preserve">RE Property </v>
          </cell>
          <cell r="D590" t="str">
            <v>AM</v>
          </cell>
          <cell r="E590" t="str">
            <v>Yes</v>
          </cell>
          <cell r="F590">
            <v>5000</v>
          </cell>
        </row>
        <row r="591">
          <cell r="A591" t="str">
            <v>SeamlessWeb/Grubhub</v>
          </cell>
          <cell r="B591" t="str">
            <v>Porcella</v>
          </cell>
          <cell r="C591" t="str">
            <v>General</v>
          </cell>
          <cell r="D591" t="str">
            <v>KP, BD</v>
          </cell>
          <cell r="E591" t="str">
            <v>Yes</v>
          </cell>
          <cell r="F591">
            <v>25000</v>
          </cell>
        </row>
        <row r="592">
          <cell r="A592" t="str">
            <v>Securities Exchange Commission</v>
          </cell>
          <cell r="B592" t="str">
            <v>Porcella</v>
          </cell>
          <cell r="C592" t="str">
            <v>Reporting</v>
          </cell>
          <cell r="D592" t="str">
            <v>KP, PM</v>
          </cell>
          <cell r="E592" t="str">
            <v>Yes</v>
          </cell>
          <cell r="F592" t="str">
            <v>MD Approval</v>
          </cell>
        </row>
        <row r="593">
          <cell r="A593" t="str">
            <v>Security 1st Title LLC</v>
          </cell>
          <cell r="B593" t="str">
            <v>Gochberg</v>
          </cell>
          <cell r="C593" t="str">
            <v>Title Company</v>
          </cell>
          <cell r="D593" t="str">
            <v>SG</v>
          </cell>
          <cell r="E593" t="str">
            <v>Yes</v>
          </cell>
          <cell r="F593">
            <v>500</v>
          </cell>
        </row>
        <row r="594">
          <cell r="A594" t="str">
            <v>Security Mortgage Group, LLC</v>
          </cell>
          <cell r="B594" t="str">
            <v>Edmonds</v>
          </cell>
          <cell r="C594" t="str">
            <v>Broker</v>
          </cell>
          <cell r="D594" t="str">
            <v>TM</v>
          </cell>
          <cell r="E594" t="str">
            <v>Yes</v>
          </cell>
          <cell r="F594" t="str">
            <v>Committee Approved</v>
          </cell>
        </row>
        <row r="595">
          <cell r="A595" t="str">
            <v>Selfie Snapshots LLC</v>
          </cell>
          <cell r="B595" t="str">
            <v>Gochberg</v>
          </cell>
          <cell r="C595" t="str">
            <v>General</v>
          </cell>
          <cell r="D595" t="str">
            <v>SG</v>
          </cell>
          <cell r="E595" t="str">
            <v>Yes</v>
          </cell>
          <cell r="F595" t="str">
            <v>MD Approval</v>
          </cell>
        </row>
        <row r="596">
          <cell r="A596" t="str">
            <v>Sell Griffin McClain PC</v>
          </cell>
          <cell r="B596" t="str">
            <v xml:space="preserve">Ableman </v>
          </cell>
          <cell r="C596" t="str">
            <v>Legal</v>
          </cell>
          <cell r="D596" t="str">
            <v>MA</v>
          </cell>
          <cell r="E596" t="str">
            <v>Yes</v>
          </cell>
          <cell r="F596" t="str">
            <v>MD Approval</v>
          </cell>
        </row>
        <row r="597">
          <cell r="A597" t="str">
            <v>Seward &amp; Kissel</v>
          </cell>
          <cell r="B597" t="str">
            <v>Porcella</v>
          </cell>
          <cell r="C597" t="str">
            <v>Legal</v>
          </cell>
          <cell r="D597" t="str">
            <v>KP</v>
          </cell>
          <cell r="E597" t="str">
            <v>Yes</v>
          </cell>
          <cell r="F597" t="str">
            <v>MD Approval</v>
          </cell>
        </row>
        <row r="598">
          <cell r="A598" t="str">
            <v>Seyfarth Sahw LLP</v>
          </cell>
          <cell r="B598" t="str">
            <v>Porcella</v>
          </cell>
          <cell r="C598" t="str">
            <v>Legal</v>
          </cell>
          <cell r="D598" t="str">
            <v>KP, TM</v>
          </cell>
          <cell r="E598" t="str">
            <v>Yes</v>
          </cell>
          <cell r="F598">
            <v>10000</v>
          </cell>
        </row>
        <row r="599">
          <cell r="A599" t="str">
            <v>Shearman &amp; Sterling LLP</v>
          </cell>
          <cell r="B599" t="str">
            <v>Porcella</v>
          </cell>
          <cell r="C599" t="str">
            <v>Legal</v>
          </cell>
          <cell r="D599" t="str">
            <v>KP, MA, TM</v>
          </cell>
          <cell r="E599" t="str">
            <v>Yes</v>
          </cell>
          <cell r="F599">
            <v>10000</v>
          </cell>
        </row>
        <row r="600">
          <cell r="A600" t="str">
            <v>Sheldon Good and Company</v>
          </cell>
          <cell r="B600" t="str">
            <v>Gochberg</v>
          </cell>
          <cell r="C600" t="str">
            <v>Consultant</v>
          </cell>
          <cell r="D600" t="str">
            <v>TM</v>
          </cell>
          <cell r="E600" t="str">
            <v>Yes</v>
          </cell>
          <cell r="F600">
            <v>10000</v>
          </cell>
        </row>
        <row r="601">
          <cell r="A601" t="str">
            <v>Sherrard Roe Voigt &amp; Harbison, PLC</v>
          </cell>
          <cell r="B601" t="str">
            <v>Gochberg</v>
          </cell>
          <cell r="C601" t="str">
            <v>Legal</v>
          </cell>
          <cell r="D601" t="str">
            <v>SG, CE</v>
          </cell>
          <cell r="E601" t="str">
            <v>Yes</v>
          </cell>
          <cell r="F601">
            <v>25000</v>
          </cell>
        </row>
        <row r="602">
          <cell r="A602" t="str">
            <v>Shipman &amp; Goodwin LLP</v>
          </cell>
          <cell r="B602" t="str">
            <v>Porcella</v>
          </cell>
          <cell r="C602" t="str">
            <v>Legal</v>
          </cell>
          <cell r="D602" t="str">
            <v>KP</v>
          </cell>
          <cell r="E602" t="str">
            <v>Yes</v>
          </cell>
          <cell r="F602" t="str">
            <v>MD Approval</v>
          </cell>
        </row>
        <row r="603">
          <cell r="A603" t="str">
            <v>Sidley Austin LLP</v>
          </cell>
          <cell r="B603" t="str">
            <v>Porcella</v>
          </cell>
          <cell r="C603" t="str">
            <v>Legal</v>
          </cell>
          <cell r="D603" t="str">
            <v>KP, TM</v>
          </cell>
          <cell r="E603" t="str">
            <v>Yes</v>
          </cell>
          <cell r="F603">
            <v>50000</v>
          </cell>
        </row>
        <row r="604">
          <cell r="A604" t="str">
            <v>Situs Asset Management LLC</v>
          </cell>
          <cell r="B604" t="str">
            <v>Perelman</v>
          </cell>
          <cell r="C604" t="str">
            <v>Service Fee</v>
          </cell>
          <cell r="D604" t="str">
            <v>AM</v>
          </cell>
          <cell r="E604" t="str">
            <v>Yes</v>
          </cell>
          <cell r="F604">
            <v>5000</v>
          </cell>
        </row>
        <row r="605">
          <cell r="A605" t="str">
            <v>Situs Consulting Solutions LLC</v>
          </cell>
          <cell r="B605" t="str">
            <v>Scarola</v>
          </cell>
          <cell r="C605" t="str">
            <v>Underwriting</v>
          </cell>
          <cell r="D605" t="str">
            <v>UW*</v>
          </cell>
          <cell r="E605" t="str">
            <v>Yes</v>
          </cell>
          <cell r="F605">
            <v>20000</v>
          </cell>
        </row>
        <row r="606">
          <cell r="A606" t="str">
            <v>Situs Real LLC</v>
          </cell>
          <cell r="B606" t="str">
            <v>Scarola</v>
          </cell>
          <cell r="C606" t="str">
            <v>Underwriting</v>
          </cell>
          <cell r="D606" t="str">
            <v>UW*, TM</v>
          </cell>
          <cell r="E606" t="str">
            <v>Yes</v>
          </cell>
          <cell r="F606">
            <v>15000</v>
          </cell>
        </row>
        <row r="607">
          <cell r="A607" t="str">
            <v>SJCO Holdings LLC</v>
          </cell>
          <cell r="B607" t="str">
            <v>Perelman</v>
          </cell>
          <cell r="C607" t="str">
            <v xml:space="preserve">RE Property </v>
          </cell>
          <cell r="D607" t="str">
            <v>RP</v>
          </cell>
          <cell r="E607" t="str">
            <v>Yes</v>
          </cell>
          <cell r="F607" t="str">
            <v>MD Approval</v>
          </cell>
        </row>
        <row r="608">
          <cell r="A608" t="str">
            <v>Skadden, Arps, Slate, Meagher &amp; Flom LLP</v>
          </cell>
          <cell r="B608" t="str">
            <v>Porcella</v>
          </cell>
          <cell r="C608" t="str">
            <v>Legal</v>
          </cell>
          <cell r="D608" t="str">
            <v>KP, MW</v>
          </cell>
          <cell r="E608" t="str">
            <v>Yes</v>
          </cell>
          <cell r="F608" t="str">
            <v>MD Approval</v>
          </cell>
        </row>
        <row r="609">
          <cell r="A609" t="str">
            <v>SLA Paving Inc.</v>
          </cell>
          <cell r="B609" t="str">
            <v>Obaditch</v>
          </cell>
          <cell r="C609" t="str">
            <v>Real Estate</v>
          </cell>
          <cell r="D609" t="str">
            <v>RP, WO</v>
          </cell>
          <cell r="E609" t="str">
            <v>Yes</v>
          </cell>
          <cell r="F609">
            <v>40000</v>
          </cell>
        </row>
        <row r="610">
          <cell r="A610" t="str">
            <v>SM Property Management Consulting, Inc.</v>
          </cell>
          <cell r="B610" t="str">
            <v>Perelman</v>
          </cell>
          <cell r="C610" t="str">
            <v>Real Estate</v>
          </cell>
          <cell r="D610" t="str">
            <v>RP</v>
          </cell>
          <cell r="E610" t="str">
            <v>Yes</v>
          </cell>
          <cell r="F610" t="str">
            <v>MD Approval</v>
          </cell>
        </row>
        <row r="611">
          <cell r="A611" t="str">
            <v>Smart Choice Communications, LLC</v>
          </cell>
          <cell r="B611" t="str">
            <v>Cafaro</v>
          </cell>
          <cell r="C611" t="str">
            <v>IT</v>
          </cell>
          <cell r="D611" t="str">
            <v>RP, MC</v>
          </cell>
          <cell r="E611" t="str">
            <v>Yes</v>
          </cell>
          <cell r="F611" t="str">
            <v>MD Approval</v>
          </cell>
        </row>
        <row r="612">
          <cell r="A612" t="str">
            <v>Smith, Massey, Brodie, Guynn &amp; Mayes, LLC</v>
          </cell>
          <cell r="B612" t="str">
            <v>Gochberg</v>
          </cell>
          <cell r="C612" t="str">
            <v>Legal</v>
          </cell>
          <cell r="D612" t="str">
            <v>SG</v>
          </cell>
          <cell r="E612" t="str">
            <v>Yes</v>
          </cell>
          <cell r="F612" t="str">
            <v>MD Approval</v>
          </cell>
        </row>
        <row r="613">
          <cell r="A613" t="str">
            <v>SNL Financial</v>
          </cell>
          <cell r="B613" t="str">
            <v xml:space="preserve">Merkur </v>
          </cell>
          <cell r="C613" t="str">
            <v>Investor Relations</v>
          </cell>
          <cell r="D613" t="str">
            <v>DM</v>
          </cell>
          <cell r="E613" t="str">
            <v>Yes</v>
          </cell>
          <cell r="F613" t="str">
            <v>MD Approval</v>
          </cell>
        </row>
        <row r="614">
          <cell r="A614" t="str">
            <v>Socotec, Inc</v>
          </cell>
          <cell r="B614" t="str">
            <v>Wallach</v>
          </cell>
          <cell r="C614" t="str">
            <v>Consultant</v>
          </cell>
          <cell r="D614" t="str">
            <v>MW</v>
          </cell>
          <cell r="E614" t="str">
            <v>Yes</v>
          </cell>
          <cell r="F614" t="str">
            <v>MD Approval</v>
          </cell>
        </row>
        <row r="615">
          <cell r="A615" t="str">
            <v>Southern California Gas Company</v>
          </cell>
          <cell r="B615" t="str">
            <v>Giudice</v>
          </cell>
          <cell r="C615" t="str">
            <v>Occupancy Expense</v>
          </cell>
          <cell r="D615" t="str">
            <v>JG, JGo, Ase, SG</v>
          </cell>
          <cell r="E615" t="str">
            <v>Yes</v>
          </cell>
          <cell r="F615">
            <v>1000</v>
          </cell>
        </row>
        <row r="616">
          <cell r="A616" t="str">
            <v>Soteria</v>
          </cell>
          <cell r="B616" t="str">
            <v>Cafaro</v>
          </cell>
          <cell r="C616" t="str">
            <v>IT</v>
          </cell>
          <cell r="D616" t="str">
            <v>KP, RP, MC</v>
          </cell>
          <cell r="E616" t="str">
            <v>Yes</v>
          </cell>
          <cell r="F616" t="str">
            <v>MD Approval</v>
          </cell>
        </row>
        <row r="617">
          <cell r="A617" t="str">
            <v>South Dakota State Treasurer</v>
          </cell>
          <cell r="B617" t="str">
            <v>Miceli</v>
          </cell>
          <cell r="C617" t="str">
            <v>Tax Authority</v>
          </cell>
          <cell r="D617" t="str">
            <v>PJM, YX</v>
          </cell>
          <cell r="E617" t="str">
            <v>Yes</v>
          </cell>
          <cell r="F617" t="str">
            <v>Tax Authority</v>
          </cell>
        </row>
        <row r="618">
          <cell r="A618" t="str">
            <v>Spano Abstract</v>
          </cell>
          <cell r="B618" t="str">
            <v>Gochberg</v>
          </cell>
          <cell r="C618" t="str">
            <v>Title Company</v>
          </cell>
          <cell r="D618" t="str">
            <v>Gochberg</v>
          </cell>
          <cell r="E618" t="str">
            <v>Yes</v>
          </cell>
          <cell r="F618" t="str">
            <v>MD Approval</v>
          </cell>
        </row>
        <row r="619">
          <cell r="A619" t="str">
            <v>Spectrum Enterprise</v>
          </cell>
          <cell r="B619" t="str">
            <v>Cafaro</v>
          </cell>
          <cell r="C619" t="str">
            <v>IT</v>
          </cell>
          <cell r="D619" t="str">
            <v>Admins</v>
          </cell>
          <cell r="E619" t="str">
            <v>Yes</v>
          </cell>
          <cell r="F619">
            <v>5000</v>
          </cell>
        </row>
        <row r="620">
          <cell r="A620" t="str">
            <v>Spiegel Consultants, L.L.C.</v>
          </cell>
          <cell r="B620" t="str">
            <v>Edmonds</v>
          </cell>
          <cell r="C620" t="str">
            <v>Consultant</v>
          </cell>
          <cell r="D620" t="str">
            <v>TM</v>
          </cell>
          <cell r="E620" t="str">
            <v>Yes</v>
          </cell>
          <cell r="F620">
            <v>10000</v>
          </cell>
        </row>
        <row r="621">
          <cell r="A621" t="str">
            <v>Spring11, LLC</v>
          </cell>
          <cell r="B621" t="str">
            <v>Robertson</v>
          </cell>
          <cell r="C621" t="str">
            <v>Underwriting</v>
          </cell>
          <cell r="D621" t="str">
            <v>TM, UW, RP</v>
          </cell>
          <cell r="E621" t="str">
            <v>Yes</v>
          </cell>
          <cell r="F621">
            <v>5000</v>
          </cell>
        </row>
        <row r="622">
          <cell r="A622" t="str">
            <v>SS&amp;C Canada</v>
          </cell>
          <cell r="B622" t="str">
            <v>Miceli</v>
          </cell>
          <cell r="C622" t="str">
            <v>Service Fee</v>
          </cell>
          <cell r="D622" t="str">
            <v>PJM, AE</v>
          </cell>
          <cell r="E622" t="str">
            <v>Yes</v>
          </cell>
          <cell r="F622" t="str">
            <v>MD Approval</v>
          </cell>
        </row>
        <row r="623">
          <cell r="A623" t="str">
            <v>SS&amp;C Technologies, Inc.</v>
          </cell>
          <cell r="B623" t="str">
            <v>Miceli</v>
          </cell>
          <cell r="C623" t="str">
            <v>Administrator</v>
          </cell>
          <cell r="D623" t="str">
            <v>PJM, AE</v>
          </cell>
          <cell r="E623" t="str">
            <v>Yes</v>
          </cell>
          <cell r="F623" t="str">
            <v>MD Approval</v>
          </cell>
        </row>
        <row r="624">
          <cell r="A624" t="str">
            <v>State of Alabama Department of Revenue</v>
          </cell>
          <cell r="B624" t="str">
            <v>Miceli</v>
          </cell>
          <cell r="C624" t="str">
            <v>Tax Authority</v>
          </cell>
          <cell r="D624" t="str">
            <v>PJM, YX</v>
          </cell>
          <cell r="E624" t="str">
            <v>Yes</v>
          </cell>
          <cell r="F624" t="str">
            <v>Tax Authority</v>
          </cell>
        </row>
        <row r="625">
          <cell r="A625" t="str">
            <v>State of Alaska</v>
          </cell>
          <cell r="B625" t="str">
            <v>Miceli</v>
          </cell>
          <cell r="C625" t="str">
            <v>Tax Authority</v>
          </cell>
          <cell r="D625" t="str">
            <v>PJM, YX</v>
          </cell>
          <cell r="E625" t="str">
            <v>Yes</v>
          </cell>
          <cell r="F625" t="str">
            <v>Tax Authority</v>
          </cell>
        </row>
        <row r="626">
          <cell r="A626" t="str">
            <v>State of California</v>
          </cell>
          <cell r="B626" t="str">
            <v>Miceli</v>
          </cell>
          <cell r="C626" t="str">
            <v>Tax Authority</v>
          </cell>
          <cell r="D626" t="str">
            <v>PJM, YX</v>
          </cell>
          <cell r="E626" t="str">
            <v>Yes</v>
          </cell>
          <cell r="F626" t="str">
            <v>Tax Authority</v>
          </cell>
        </row>
        <row r="627">
          <cell r="A627" t="str">
            <v>State of California Franchise Tax Board</v>
          </cell>
          <cell r="B627" t="str">
            <v>Miceli</v>
          </cell>
          <cell r="C627" t="str">
            <v>Tax Authority</v>
          </cell>
          <cell r="D627" t="str">
            <v>PJM, YX</v>
          </cell>
          <cell r="E627" t="str">
            <v>Yes</v>
          </cell>
          <cell r="F627" t="str">
            <v>Tax Authority</v>
          </cell>
        </row>
        <row r="628">
          <cell r="A628" t="str">
            <v>State of Florida</v>
          </cell>
          <cell r="B628" t="str">
            <v>Miceli</v>
          </cell>
          <cell r="C628" t="str">
            <v>Tax Authority</v>
          </cell>
          <cell r="D628" t="str">
            <v>PJM, YX</v>
          </cell>
          <cell r="E628" t="str">
            <v>Yes</v>
          </cell>
          <cell r="F628" t="str">
            <v>Tax Authority</v>
          </cell>
        </row>
        <row r="629">
          <cell r="A629" t="str">
            <v>State of Maryland</v>
          </cell>
          <cell r="B629" t="str">
            <v>Miceli</v>
          </cell>
          <cell r="C629" t="str">
            <v>Tax Authority</v>
          </cell>
          <cell r="D629" t="str">
            <v>PJM, YX</v>
          </cell>
          <cell r="E629" t="str">
            <v>Yes</v>
          </cell>
          <cell r="F629" t="str">
            <v>Tax Authority</v>
          </cell>
        </row>
        <row r="630">
          <cell r="A630" t="str">
            <v>State of Michigan</v>
          </cell>
          <cell r="B630" t="str">
            <v>Miceli</v>
          </cell>
          <cell r="C630" t="str">
            <v>Tax Authority</v>
          </cell>
          <cell r="D630" t="str">
            <v>PJM, YX</v>
          </cell>
          <cell r="E630" t="str">
            <v>Yes</v>
          </cell>
          <cell r="F630" t="str">
            <v>Tax Authority</v>
          </cell>
        </row>
        <row r="631">
          <cell r="A631" t="str">
            <v>State of Mississippi Department of Revenue</v>
          </cell>
          <cell r="B631" t="str">
            <v>Miceli</v>
          </cell>
          <cell r="C631" t="str">
            <v>Tax Authority</v>
          </cell>
          <cell r="D631" t="str">
            <v>PJM, YX</v>
          </cell>
          <cell r="E631" t="str">
            <v>Yes</v>
          </cell>
          <cell r="F631" t="str">
            <v>Tax Authority</v>
          </cell>
        </row>
        <row r="632">
          <cell r="A632" t="str">
            <v>State of New Hampshire</v>
          </cell>
          <cell r="B632" t="str">
            <v>Miceli</v>
          </cell>
          <cell r="C632" t="str">
            <v>Tax Authority</v>
          </cell>
          <cell r="D632" t="str">
            <v>PJM, YX</v>
          </cell>
          <cell r="E632" t="str">
            <v>Yes</v>
          </cell>
          <cell r="F632" t="str">
            <v>Tax Authority</v>
          </cell>
        </row>
        <row r="633">
          <cell r="A633" t="str">
            <v>State of New Jersey</v>
          </cell>
          <cell r="B633" t="str">
            <v>Miceli</v>
          </cell>
          <cell r="C633" t="str">
            <v>Tax Authority</v>
          </cell>
          <cell r="D633" t="str">
            <v>PJM, YX</v>
          </cell>
          <cell r="E633" t="str">
            <v>Yes</v>
          </cell>
          <cell r="F633" t="str">
            <v>Tax Authority</v>
          </cell>
        </row>
        <row r="634">
          <cell r="A634" t="str">
            <v>State of Texas</v>
          </cell>
          <cell r="B634" t="str">
            <v>Miceli</v>
          </cell>
          <cell r="C634" t="str">
            <v>Tax Authority</v>
          </cell>
          <cell r="D634" t="str">
            <v>PJM, YX</v>
          </cell>
          <cell r="E634" t="str">
            <v>Yes</v>
          </cell>
          <cell r="F634" t="str">
            <v>Tax Authority</v>
          </cell>
        </row>
        <row r="635">
          <cell r="A635" t="str">
            <v>State of West Virginia</v>
          </cell>
          <cell r="B635" t="str">
            <v>Miceli</v>
          </cell>
          <cell r="C635" t="str">
            <v>Tax Authority</v>
          </cell>
          <cell r="D635" t="str">
            <v>PJM, YX</v>
          </cell>
          <cell r="E635" t="str">
            <v>Yes</v>
          </cell>
          <cell r="F635" t="str">
            <v>Tax Authority</v>
          </cell>
        </row>
        <row r="636">
          <cell r="A636" t="str">
            <v>State Street Bank and Trust</v>
          </cell>
          <cell r="B636" t="str">
            <v>Miceli</v>
          </cell>
          <cell r="C636" t="str">
            <v>Administrator</v>
          </cell>
          <cell r="D636" t="str">
            <v>PJM, AE</v>
          </cell>
          <cell r="E636" t="str">
            <v>Yes</v>
          </cell>
          <cell r="F636" t="str">
            <v>MD Approval</v>
          </cell>
        </row>
        <row r="637">
          <cell r="A637" t="str">
            <v>State Tax Authorities (all)</v>
          </cell>
          <cell r="B637" t="str">
            <v>Miceli</v>
          </cell>
          <cell r="C637" t="str">
            <v>Tax Authority</v>
          </cell>
          <cell r="D637" t="str">
            <v>PJM, YX</v>
          </cell>
          <cell r="E637" t="str">
            <v>Yes</v>
          </cell>
          <cell r="F637" t="str">
            <v>Tax Authority</v>
          </cell>
        </row>
        <row r="638">
          <cell r="A638" t="str">
            <v>Steve Hoegger &amp; Associates, Inc.</v>
          </cell>
          <cell r="B638" t="str">
            <v>Robertson</v>
          </cell>
          <cell r="C638" t="str">
            <v>Underwriting</v>
          </cell>
          <cell r="D638" t="str">
            <v>CR</v>
          </cell>
          <cell r="E638" t="str">
            <v>Yes</v>
          </cell>
          <cell r="F638" t="str">
            <v>MD Approval</v>
          </cell>
        </row>
        <row r="639">
          <cell r="A639" t="str">
            <v>Stewart Title Guaranty Company</v>
          </cell>
          <cell r="B639" t="str">
            <v>Gochberg</v>
          </cell>
          <cell r="C639" t="str">
            <v>Title Company</v>
          </cell>
          <cell r="D639" t="str">
            <v>TM</v>
          </cell>
          <cell r="E639" t="str">
            <v>Yes</v>
          </cell>
          <cell r="F639">
            <v>5000</v>
          </cell>
        </row>
        <row r="640">
          <cell r="A640" t="str">
            <v>Stewart Title Insurance Co</v>
          </cell>
          <cell r="B640" t="str">
            <v>Gochberg</v>
          </cell>
          <cell r="C640" t="str">
            <v>Title Company</v>
          </cell>
          <cell r="D640" t="str">
            <v>SG</v>
          </cell>
          <cell r="E640" t="str">
            <v>Yes</v>
          </cell>
          <cell r="F640" t="str">
            <v>MD Approval</v>
          </cell>
        </row>
        <row r="641">
          <cell r="A641" t="str">
            <v>Stinson Leonard Street</v>
          </cell>
          <cell r="B641" t="str">
            <v>Alexander</v>
          </cell>
          <cell r="C641" t="str">
            <v>Legal</v>
          </cell>
          <cell r="D641" t="str">
            <v>MA</v>
          </cell>
          <cell r="E641" t="str">
            <v>Yes</v>
          </cell>
          <cell r="F641">
            <v>10000</v>
          </cell>
        </row>
        <row r="642">
          <cell r="A642" t="str">
            <v>Stone Pigman Walther Wittmann LLC</v>
          </cell>
          <cell r="B642" t="str">
            <v>Gochberg</v>
          </cell>
          <cell r="C642" t="str">
            <v>Legal</v>
          </cell>
          <cell r="D642" t="str">
            <v>TM</v>
          </cell>
          <cell r="E642" t="str">
            <v>Yes</v>
          </cell>
          <cell r="F642">
            <v>10000</v>
          </cell>
        </row>
        <row r="643">
          <cell r="A643" t="str">
            <v>STR Inc.</v>
          </cell>
          <cell r="B643" t="str">
            <v>Edmonds</v>
          </cell>
          <cell r="C643" t="str">
            <v>Underwriting</v>
          </cell>
          <cell r="D643" t="str">
            <v>TM</v>
          </cell>
          <cell r="E643" t="str">
            <v>Yes</v>
          </cell>
          <cell r="F643">
            <v>5000</v>
          </cell>
        </row>
        <row r="644">
          <cell r="A644" t="str">
            <v>Stretto</v>
          </cell>
          <cell r="B644" t="str">
            <v>Porcella</v>
          </cell>
          <cell r="C644" t="str">
            <v>Consultant</v>
          </cell>
          <cell r="D644" t="str">
            <v>KP</v>
          </cell>
          <cell r="E644" t="str">
            <v>Yes</v>
          </cell>
          <cell r="F644" t="str">
            <v>MD Approval</v>
          </cell>
        </row>
        <row r="645">
          <cell r="A645" t="str">
            <v>Stroock &amp; Stroock &amp; Lavan LLP</v>
          </cell>
          <cell r="B645" t="str">
            <v>Porcella</v>
          </cell>
          <cell r="C645" t="str">
            <v>Legal</v>
          </cell>
          <cell r="D645" t="str">
            <v>PM, TM</v>
          </cell>
          <cell r="E645" t="str">
            <v>Yes</v>
          </cell>
          <cell r="F645">
            <v>50000</v>
          </cell>
        </row>
        <row r="646">
          <cell r="A646" t="str">
            <v>Stursberg &amp; Fine</v>
          </cell>
          <cell r="B646" t="str">
            <v xml:space="preserve">Ableman </v>
          </cell>
          <cell r="C646" t="str">
            <v>Broker</v>
          </cell>
          <cell r="D646" t="str">
            <v>TM</v>
          </cell>
          <cell r="E646" t="str">
            <v>Yes</v>
          </cell>
          <cell r="F646" t="str">
            <v>Committee Approved</v>
          </cell>
        </row>
        <row r="647">
          <cell r="A647" t="str">
            <v>Swindell &amp; Visalli</v>
          </cell>
          <cell r="B647" t="str">
            <v>Gochberg</v>
          </cell>
          <cell r="C647" t="str">
            <v>Legal</v>
          </cell>
          <cell r="D647" t="str">
            <v>SG, CE</v>
          </cell>
          <cell r="E647" t="str">
            <v>Yes</v>
          </cell>
          <cell r="F647">
            <v>10000</v>
          </cell>
        </row>
        <row r="648">
          <cell r="A648" t="str">
            <v>Symmetry Energy Solutions, LLC</v>
          </cell>
          <cell r="B648" t="str">
            <v>Perelman</v>
          </cell>
          <cell r="C648" t="str">
            <v xml:space="preserve">RE Property </v>
          </cell>
          <cell r="D648" t="str">
            <v>RP</v>
          </cell>
          <cell r="E648" t="str">
            <v>Yes</v>
          </cell>
          <cell r="F648" t="str">
            <v>MD Approval</v>
          </cell>
        </row>
        <row r="649">
          <cell r="A649" t="str">
            <v>Tan Engineering, P.C.</v>
          </cell>
          <cell r="B649" t="str">
            <v>Perelman</v>
          </cell>
          <cell r="C649" t="str">
            <v xml:space="preserve">RE Property </v>
          </cell>
          <cell r="D649" t="str">
            <v>RP</v>
          </cell>
          <cell r="E649" t="str">
            <v>Yes</v>
          </cell>
          <cell r="F649" t="str">
            <v>MD Approval</v>
          </cell>
        </row>
        <row r="650">
          <cell r="A650" t="str">
            <v>Target Rock Partners Inc.</v>
          </cell>
          <cell r="B650" t="str">
            <v>Gochberg</v>
          </cell>
          <cell r="C650" t="str">
            <v>Broker</v>
          </cell>
          <cell r="D650" t="str">
            <v>TM</v>
          </cell>
          <cell r="E650" t="str">
            <v>Yes</v>
          </cell>
          <cell r="F650" t="str">
            <v>Committee Approved</v>
          </cell>
        </row>
        <row r="651">
          <cell r="A651" t="str">
            <v>Team Craft Roofing, Inc.</v>
          </cell>
          <cell r="B651" t="str">
            <v>Perelman</v>
          </cell>
          <cell r="C651" t="str">
            <v xml:space="preserve">RE Property </v>
          </cell>
          <cell r="D651" t="str">
            <v>AM</v>
          </cell>
          <cell r="E651" t="str">
            <v>Yes</v>
          </cell>
          <cell r="F651">
            <v>5000</v>
          </cell>
        </row>
        <row r="652">
          <cell r="A652" t="str">
            <v>TechHit</v>
          </cell>
          <cell r="B652" t="str">
            <v>Cafaro</v>
          </cell>
          <cell r="C652" t="str">
            <v>IT</v>
          </cell>
          <cell r="D652" t="str">
            <v>MC, RP, ASe</v>
          </cell>
          <cell r="E652" t="str">
            <v>Yes</v>
          </cell>
          <cell r="F652">
            <v>7500</v>
          </cell>
        </row>
        <row r="653">
          <cell r="A653" t="str">
            <v>Tennesee Department of Revenue</v>
          </cell>
          <cell r="B653" t="str">
            <v>Miceli</v>
          </cell>
          <cell r="C653" t="str">
            <v>Tax Authority</v>
          </cell>
          <cell r="D653" t="str">
            <v>PJM, YX</v>
          </cell>
          <cell r="E653" t="str">
            <v>Yes</v>
          </cell>
          <cell r="F653" t="str">
            <v>Tax Authority</v>
          </cell>
        </row>
        <row r="654">
          <cell r="A654" t="str">
            <v>The 4th Bin, Inc.</v>
          </cell>
          <cell r="B654" t="str">
            <v>Cafaro</v>
          </cell>
          <cell r="C654" t="str">
            <v>IT</v>
          </cell>
          <cell r="D654" t="str">
            <v>MC, RP, ASe</v>
          </cell>
          <cell r="E654" t="str">
            <v>Yes</v>
          </cell>
          <cell r="F654">
            <v>2000</v>
          </cell>
        </row>
        <row r="655">
          <cell r="A655" t="str">
            <v>The Chase Law Group</v>
          </cell>
          <cell r="B655" t="str">
            <v>Gochberg</v>
          </cell>
          <cell r="C655" t="str">
            <v>Legal</v>
          </cell>
          <cell r="D655" t="str">
            <v>SG</v>
          </cell>
          <cell r="E655" t="str">
            <v>Yes</v>
          </cell>
          <cell r="F655">
            <v>5000</v>
          </cell>
        </row>
        <row r="656">
          <cell r="A656" t="str">
            <v>The City of Aiken</v>
          </cell>
          <cell r="B656" t="str">
            <v>Perelman</v>
          </cell>
          <cell r="C656" t="str">
            <v xml:space="preserve">RE Property </v>
          </cell>
          <cell r="D656" t="str">
            <v>AM</v>
          </cell>
          <cell r="E656" t="str">
            <v>Yes</v>
          </cell>
          <cell r="F656">
            <v>5000</v>
          </cell>
        </row>
        <row r="657">
          <cell r="A657" t="str">
            <v>The Economic Club of NY</v>
          </cell>
          <cell r="B657" t="str">
            <v>Porcella</v>
          </cell>
          <cell r="C657" t="str">
            <v>Subscription/Membership</v>
          </cell>
          <cell r="D657" t="str">
            <v>KP</v>
          </cell>
          <cell r="E657" t="str">
            <v>Yes</v>
          </cell>
          <cell r="F657" t="str">
            <v>MD Approval</v>
          </cell>
        </row>
        <row r="658">
          <cell r="A658" t="str">
            <v>The Hadley Group</v>
          </cell>
          <cell r="B658" t="str">
            <v>Edmonds</v>
          </cell>
          <cell r="C658" t="str">
            <v>Broker</v>
          </cell>
          <cell r="D658" t="str">
            <v>TM</v>
          </cell>
          <cell r="E658" t="str">
            <v>Yes</v>
          </cell>
          <cell r="F658" t="str">
            <v>Committee Approved</v>
          </cell>
        </row>
        <row r="659">
          <cell r="A659" t="str">
            <v>The Incendio Group, Inc.</v>
          </cell>
          <cell r="B659" t="str">
            <v>Porcella</v>
          </cell>
          <cell r="C659" t="str">
            <v>Consultant</v>
          </cell>
          <cell r="D659" t="str">
            <v>KP</v>
          </cell>
          <cell r="E659" t="str">
            <v>Yes</v>
          </cell>
          <cell r="F659" t="str">
            <v>MD Approval</v>
          </cell>
        </row>
        <row r="660">
          <cell r="A660" t="str">
            <v>The Loan Depot Lending Company Inc.</v>
          </cell>
          <cell r="B660" t="str">
            <v>Gochberg</v>
          </cell>
          <cell r="C660" t="str">
            <v>Broker</v>
          </cell>
          <cell r="D660" t="str">
            <v>TM</v>
          </cell>
          <cell r="E660" t="str">
            <v>Yes</v>
          </cell>
          <cell r="F660" t="str">
            <v>Committee Approved</v>
          </cell>
        </row>
        <row r="661">
          <cell r="A661" t="str">
            <v>The Madison Group</v>
          </cell>
          <cell r="B661" t="str">
            <v>Gochberg</v>
          </cell>
          <cell r="C661" t="str">
            <v>Broker</v>
          </cell>
          <cell r="D661" t="str">
            <v>TM</v>
          </cell>
          <cell r="E661" t="str">
            <v>Yes</v>
          </cell>
          <cell r="F661" t="str">
            <v>Committee Approved</v>
          </cell>
        </row>
        <row r="662">
          <cell r="A662" t="str">
            <v>The Matthews Company</v>
          </cell>
          <cell r="B662" t="str">
            <v>Gochberg</v>
          </cell>
          <cell r="C662" t="str">
            <v>Surveyor</v>
          </cell>
          <cell r="D662" t="str">
            <v>TM</v>
          </cell>
          <cell r="E662" t="str">
            <v>Yes</v>
          </cell>
          <cell r="F662">
            <v>10000</v>
          </cell>
        </row>
        <row r="663">
          <cell r="A663" t="str">
            <v>The New West Condominium</v>
          </cell>
          <cell r="B663" t="str">
            <v>Cafaro</v>
          </cell>
          <cell r="C663" t="str">
            <v>Real Estate</v>
          </cell>
          <cell r="D663" t="str">
            <v>MC, RP</v>
          </cell>
          <cell r="E663" t="str">
            <v>Yes</v>
          </cell>
          <cell r="F663">
            <v>50000</v>
          </cell>
        </row>
        <row r="664">
          <cell r="A664" t="str">
            <v>The Patel Law Group, PLLC</v>
          </cell>
          <cell r="B664" t="str">
            <v>Gochberg</v>
          </cell>
          <cell r="C664" t="str">
            <v>Legal</v>
          </cell>
          <cell r="D664" t="str">
            <v>SG</v>
          </cell>
          <cell r="E664" t="str">
            <v>Yes</v>
          </cell>
          <cell r="F664" t="str">
            <v>MD Approval</v>
          </cell>
        </row>
        <row r="665">
          <cell r="A665" t="str">
            <v>The Payne Company</v>
          </cell>
          <cell r="B665" t="str">
            <v>Perelman</v>
          </cell>
          <cell r="C665" t="str">
            <v xml:space="preserve">RE Property </v>
          </cell>
          <cell r="D665" t="str">
            <v>RP</v>
          </cell>
          <cell r="E665" t="str">
            <v>Yes</v>
          </cell>
          <cell r="F665" t="str">
            <v>MD Approval</v>
          </cell>
        </row>
        <row r="666">
          <cell r="A666" t="str">
            <v>The Toner Company</v>
          </cell>
          <cell r="B666" t="str">
            <v>Sewielska</v>
          </cell>
          <cell r="C666" t="str">
            <v>IT</v>
          </cell>
          <cell r="D666" t="str">
            <v>Admins</v>
          </cell>
          <cell r="E666" t="str">
            <v>Yes</v>
          </cell>
          <cell r="F666">
            <v>5000</v>
          </cell>
        </row>
        <row r="667">
          <cell r="A667" t="str">
            <v>The Vertex Companies, Inc.</v>
          </cell>
          <cell r="B667" t="str">
            <v>Edmonds</v>
          </cell>
          <cell r="C667" t="str">
            <v>Underwriting</v>
          </cell>
          <cell r="D667" t="str">
            <v>CE</v>
          </cell>
          <cell r="E667" t="str">
            <v>Yes</v>
          </cell>
          <cell r="F667">
            <v>10000</v>
          </cell>
        </row>
        <row r="668">
          <cell r="A668" t="str">
            <v>The Wall Street Transcript</v>
          </cell>
          <cell r="B668" t="str">
            <v>Merkur</v>
          </cell>
          <cell r="C668" t="str">
            <v>Research</v>
          </cell>
          <cell r="D668" t="str">
            <v>DM</v>
          </cell>
          <cell r="E668" t="str">
            <v>Yes</v>
          </cell>
          <cell r="F668" t="str">
            <v>MD Approval</v>
          </cell>
        </row>
        <row r="669">
          <cell r="A669" t="str">
            <v>theFinancials.com LLC</v>
          </cell>
          <cell r="B669" t="str">
            <v>Miceli</v>
          </cell>
          <cell r="C669" t="str">
            <v>Website</v>
          </cell>
          <cell r="D669" t="str">
            <v>PJM, DM, NC</v>
          </cell>
          <cell r="E669" t="str">
            <v>Yes</v>
          </cell>
          <cell r="F669">
            <v>5000</v>
          </cell>
        </row>
        <row r="670">
          <cell r="A670" t="str">
            <v>Theodore Williams Construction Company, LLC</v>
          </cell>
          <cell r="B670" t="str">
            <v>Gochberg</v>
          </cell>
          <cell r="C670" t="str">
            <v>General</v>
          </cell>
          <cell r="D670" t="str">
            <v>SG, PM, RP</v>
          </cell>
          <cell r="E670" t="str">
            <v>Yes</v>
          </cell>
          <cell r="F670" t="str">
            <v>MD Approval</v>
          </cell>
        </row>
        <row r="671">
          <cell r="A671" t="str">
            <v>Thomson Reuters West</v>
          </cell>
          <cell r="B671" t="str">
            <v>Perelman</v>
          </cell>
          <cell r="C671" t="str">
            <v>Subscription/Membership</v>
          </cell>
          <cell r="D671" t="str">
            <v>RP, CE</v>
          </cell>
          <cell r="E671" t="str">
            <v>Yes</v>
          </cell>
          <cell r="F671">
            <v>1000</v>
          </cell>
        </row>
        <row r="672">
          <cell r="A672" t="str">
            <v>TitleVest Agency, LLC</v>
          </cell>
          <cell r="B672" t="str">
            <v>Perelman</v>
          </cell>
          <cell r="C672" t="str">
            <v>Title Company</v>
          </cell>
          <cell r="D672" t="str">
            <v>AM</v>
          </cell>
          <cell r="E672" t="str">
            <v>Yes</v>
          </cell>
          <cell r="F672">
            <v>5000</v>
          </cell>
        </row>
        <row r="673">
          <cell r="A673" t="str">
            <v>Todd Hirsch</v>
          </cell>
          <cell r="B673" t="str">
            <v>Lin</v>
          </cell>
          <cell r="C673" t="str">
            <v>Consultant</v>
          </cell>
          <cell r="D673" t="str">
            <v>KP, SL, MW</v>
          </cell>
          <cell r="E673" t="str">
            <v>Yes</v>
          </cell>
          <cell r="F673" t="str">
            <v xml:space="preserve"> Contract </v>
          </cell>
        </row>
        <row r="674">
          <cell r="A674" t="str">
            <v>Todd Raupp</v>
          </cell>
          <cell r="B674" t="str">
            <v>Gochberg</v>
          </cell>
          <cell r="C674" t="str">
            <v>General</v>
          </cell>
          <cell r="D674" t="str">
            <v>SG</v>
          </cell>
          <cell r="E674" t="str">
            <v>Yes</v>
          </cell>
          <cell r="F674" t="str">
            <v>MD Approval</v>
          </cell>
        </row>
        <row r="675">
          <cell r="A675" t="str">
            <v>Top Shelf Electric Corp.</v>
          </cell>
          <cell r="B675" t="str">
            <v>Perelman</v>
          </cell>
          <cell r="C675" t="str">
            <v>General</v>
          </cell>
          <cell r="D675" t="str">
            <v>RP, ASe</v>
          </cell>
          <cell r="E675" t="str">
            <v>Yes</v>
          </cell>
          <cell r="F675">
            <v>20000</v>
          </cell>
        </row>
        <row r="676">
          <cell r="A676" t="str">
            <v>Toppan Merrill LLC</v>
          </cell>
          <cell r="B676" t="str">
            <v>Porcella</v>
          </cell>
          <cell r="C676" t="str">
            <v>Reporting</v>
          </cell>
          <cell r="D676" t="str">
            <v>KP,MW, DM</v>
          </cell>
          <cell r="E676" t="str">
            <v>Yes</v>
          </cell>
          <cell r="F676">
            <v>15000</v>
          </cell>
        </row>
        <row r="677">
          <cell r="A677" t="str">
            <v>Total Fire Protection</v>
          </cell>
          <cell r="B677" t="str">
            <v>Gochberg</v>
          </cell>
          <cell r="C677" t="str">
            <v>General</v>
          </cell>
          <cell r="D677" t="str">
            <v>SG, Admins</v>
          </cell>
          <cell r="E677" t="str">
            <v>Yes</v>
          </cell>
          <cell r="F677">
            <v>1000</v>
          </cell>
        </row>
        <row r="678">
          <cell r="A678" t="str">
            <v>Touchtel USA</v>
          </cell>
          <cell r="B678" t="str">
            <v>Cafaro</v>
          </cell>
          <cell r="C678" t="str">
            <v>IT</v>
          </cell>
          <cell r="D678" t="str">
            <v>RP, MC</v>
          </cell>
          <cell r="E678" t="str">
            <v>Yes</v>
          </cell>
          <cell r="F678" t="str">
            <v>MD Approval</v>
          </cell>
        </row>
        <row r="679">
          <cell r="A679" t="str">
            <v>Town of Brookhaven</v>
          </cell>
          <cell r="B679" t="str">
            <v>Perelman</v>
          </cell>
          <cell r="C679" t="str">
            <v xml:space="preserve">RE Property </v>
          </cell>
          <cell r="D679" t="str">
            <v>AM</v>
          </cell>
          <cell r="E679" t="str">
            <v>Yes</v>
          </cell>
          <cell r="F679">
            <v>1000</v>
          </cell>
        </row>
        <row r="680">
          <cell r="A680" t="str">
            <v>Townhouse Partners Consulting, LLC</v>
          </cell>
          <cell r="B680" t="str">
            <v>Gochberg</v>
          </cell>
          <cell r="C680" t="str">
            <v>Consultant</v>
          </cell>
          <cell r="D680" t="str">
            <v>TM</v>
          </cell>
          <cell r="E680" t="str">
            <v>Yes</v>
          </cell>
          <cell r="F680">
            <v>20000</v>
          </cell>
        </row>
        <row r="681">
          <cell r="A681" t="str">
            <v>Toys "R" Us, Inc.</v>
          </cell>
          <cell r="B681" t="str">
            <v>Perelman</v>
          </cell>
          <cell r="C681" t="str">
            <v xml:space="preserve">RE Property </v>
          </cell>
          <cell r="D681" t="str">
            <v>AM</v>
          </cell>
          <cell r="E681" t="str">
            <v>Yes</v>
          </cell>
          <cell r="F681">
            <v>5000</v>
          </cell>
        </row>
        <row r="682">
          <cell r="A682" t="str">
            <v>Travis County District Clerk Cash Bond Account</v>
          </cell>
          <cell r="B682" t="str">
            <v>DiOrio</v>
          </cell>
          <cell r="C682" t="str">
            <v>County Court</v>
          </cell>
          <cell r="D682" t="str">
            <v>MD, RP, CR</v>
          </cell>
          <cell r="E682" t="str">
            <v>Yes</v>
          </cell>
          <cell r="F682">
            <v>10000</v>
          </cell>
        </row>
        <row r="683">
          <cell r="A683" t="str">
            <v>Treasurer - State of Iowa</v>
          </cell>
          <cell r="B683" t="str">
            <v>Miceli</v>
          </cell>
          <cell r="C683" t="str">
            <v>Tax Authority</v>
          </cell>
          <cell r="D683" t="str">
            <v>PJM, YX</v>
          </cell>
          <cell r="E683" t="str">
            <v>Yes</v>
          </cell>
          <cell r="F683" t="str">
            <v>Tax Authority</v>
          </cell>
        </row>
        <row r="684">
          <cell r="A684" t="str">
            <v>Trepp LLC</v>
          </cell>
          <cell r="B684" t="str">
            <v>Scarola</v>
          </cell>
          <cell r="C684" t="str">
            <v>Service Fee</v>
          </cell>
          <cell r="D684" t="str">
            <v>MS, RP</v>
          </cell>
          <cell r="E684" t="str">
            <v>Yes</v>
          </cell>
          <cell r="F684" t="str">
            <v>MD Approval</v>
          </cell>
        </row>
        <row r="685">
          <cell r="A685" t="str">
            <v>Triangle Services Inc</v>
          </cell>
          <cell r="B685" t="str">
            <v>Dechbery</v>
          </cell>
          <cell r="C685" t="str">
            <v>General</v>
          </cell>
          <cell r="D685" t="str">
            <v>Admins</v>
          </cell>
          <cell r="E685" t="str">
            <v>Yes</v>
          </cell>
          <cell r="F685">
            <v>6000</v>
          </cell>
        </row>
        <row r="686">
          <cell r="A686" t="str">
            <v>TX Comptroller of Public Accounts</v>
          </cell>
          <cell r="B686" t="str">
            <v>Miceli</v>
          </cell>
          <cell r="C686" t="str">
            <v>Tax Authority</v>
          </cell>
          <cell r="D686" t="str">
            <v>PJM, YX</v>
          </cell>
          <cell r="E686" t="str">
            <v>Yes</v>
          </cell>
          <cell r="F686" t="str">
            <v>Tax Authority</v>
          </cell>
        </row>
        <row r="687">
          <cell r="A687" t="str">
            <v>Tzadik Properties LLC</v>
          </cell>
          <cell r="B687" t="str">
            <v xml:space="preserve">Ableman </v>
          </cell>
          <cell r="C687" t="str">
            <v>Transaction Management</v>
          </cell>
          <cell r="D687" t="str">
            <v>MA</v>
          </cell>
          <cell r="E687" t="str">
            <v>Yes</v>
          </cell>
          <cell r="F687" t="str">
            <v>MD Approval</v>
          </cell>
        </row>
        <row r="688">
          <cell r="A688" t="str">
            <v>US Electric LLC</v>
          </cell>
          <cell r="B688" t="str">
            <v>Perelman</v>
          </cell>
          <cell r="C688" t="str">
            <v>Occupancy Expense</v>
          </cell>
          <cell r="D688" t="str">
            <v>RP, MC</v>
          </cell>
          <cell r="E688" t="str">
            <v>Yes</v>
          </cell>
          <cell r="F688" t="str">
            <v>MD Approval</v>
          </cell>
        </row>
        <row r="689">
          <cell r="A689" t="str">
            <v>U.S. Bank</v>
          </cell>
          <cell r="B689" t="str">
            <v xml:space="preserve">Traitel </v>
          </cell>
          <cell r="C689" t="str">
            <v>Service Fee</v>
          </cell>
          <cell r="D689" t="str">
            <v>DT, TM</v>
          </cell>
          <cell r="E689" t="str">
            <v>Yes</v>
          </cell>
          <cell r="F689">
            <v>5000</v>
          </cell>
        </row>
        <row r="690">
          <cell r="A690" t="str">
            <v>Uber</v>
          </cell>
          <cell r="B690" t="str">
            <v>Dechbery</v>
          </cell>
          <cell r="C690" t="str">
            <v>Travel/Car Service</v>
          </cell>
          <cell r="D690" t="str">
            <v>Admins</v>
          </cell>
          <cell r="E690" t="str">
            <v>Yes</v>
          </cell>
          <cell r="F690" t="str">
            <v>Preapproved</v>
          </cell>
        </row>
        <row r="691">
          <cell r="A691" t="str">
            <v>Ultimus Fund Solutions</v>
          </cell>
          <cell r="B691" t="str">
            <v xml:space="preserve">Merkur </v>
          </cell>
          <cell r="C691" t="str">
            <v>Administrator</v>
          </cell>
          <cell r="D691" t="str">
            <v>DM</v>
          </cell>
          <cell r="E691" t="str">
            <v>Yes</v>
          </cell>
          <cell r="F691" t="str">
            <v>MD Approval</v>
          </cell>
        </row>
        <row r="692">
          <cell r="A692" t="str">
            <v>United States Treasury</v>
          </cell>
          <cell r="B692" t="str">
            <v>Miceli</v>
          </cell>
          <cell r="C692" t="str">
            <v>Tax Authority</v>
          </cell>
          <cell r="D692" t="str">
            <v>PJM, YX</v>
          </cell>
          <cell r="E692" t="str">
            <v>Yes</v>
          </cell>
          <cell r="F692" t="str">
            <v>Tax Authority</v>
          </cell>
        </row>
        <row r="693">
          <cell r="A693" t="str">
            <v>United Surety &amp; Indemnity Co.</v>
          </cell>
          <cell r="B693" t="str">
            <v>Miceli</v>
          </cell>
          <cell r="C693" t="str">
            <v>Insurance</v>
          </cell>
          <cell r="D693" t="str">
            <v>PJM</v>
          </cell>
          <cell r="E693" t="str">
            <v>Yes</v>
          </cell>
          <cell r="F693" t="str">
            <v>MD Approval</v>
          </cell>
        </row>
        <row r="694">
          <cell r="A694" t="str">
            <v>UPS</v>
          </cell>
          <cell r="B694" t="str">
            <v>Dechbery</v>
          </cell>
          <cell r="C694" t="str">
            <v>General</v>
          </cell>
          <cell r="D694" t="str">
            <v>Admins</v>
          </cell>
          <cell r="E694" t="str">
            <v>Yes</v>
          </cell>
          <cell r="F694">
            <v>1000</v>
          </cell>
        </row>
        <row r="695">
          <cell r="A695" t="str">
            <v>US Department of Housing and Urban Development</v>
          </cell>
          <cell r="B695" t="str">
            <v>Porcella</v>
          </cell>
          <cell r="C695" t="str">
            <v>License</v>
          </cell>
          <cell r="D695" t="str">
            <v>KP</v>
          </cell>
          <cell r="E695" t="str">
            <v>Yes</v>
          </cell>
          <cell r="F695" t="str">
            <v>MD Approval</v>
          </cell>
        </row>
        <row r="696">
          <cell r="A696" t="str">
            <v>USI Insurance Services National (PHA)</v>
          </cell>
          <cell r="B696" t="str">
            <v>Perelman</v>
          </cell>
          <cell r="C696" t="str">
            <v>Insurance</v>
          </cell>
          <cell r="D696" t="str">
            <v>AM</v>
          </cell>
          <cell r="E696" t="str">
            <v>Yes</v>
          </cell>
          <cell r="F696">
            <v>25000</v>
          </cell>
        </row>
        <row r="697">
          <cell r="A697" t="str">
            <v>Utah State Tax Commission</v>
          </cell>
          <cell r="B697" t="str">
            <v>Miceli</v>
          </cell>
          <cell r="C697" t="str">
            <v>Tax Authority</v>
          </cell>
          <cell r="D697" t="str">
            <v>PJM, YX</v>
          </cell>
          <cell r="E697" t="str">
            <v>Yes</v>
          </cell>
          <cell r="F697" t="str">
            <v>Tax Authority</v>
          </cell>
        </row>
        <row r="698">
          <cell r="A698" t="str">
            <v>V3 Lending</v>
          </cell>
          <cell r="B698" t="str">
            <v>Edmonds</v>
          </cell>
          <cell r="C698" t="str">
            <v>Broker</v>
          </cell>
          <cell r="D698" t="str">
            <v>TM</v>
          </cell>
          <cell r="E698" t="str">
            <v>Yes</v>
          </cell>
          <cell r="F698" t="str">
            <v>Committee Approved</v>
          </cell>
        </row>
        <row r="699">
          <cell r="A699" t="str">
            <v>Vaco New York, LLC</v>
          </cell>
          <cell r="B699" t="str">
            <v>Miceli</v>
          </cell>
          <cell r="C699" t="str">
            <v>Recruiter</v>
          </cell>
          <cell r="D699" t="str">
            <v>PJM</v>
          </cell>
          <cell r="E699" t="str">
            <v>Yes</v>
          </cell>
          <cell r="F699" t="str">
            <v>MD Approval</v>
          </cell>
        </row>
        <row r="700">
          <cell r="A700" t="str">
            <v>ValueRock Realty</v>
          </cell>
          <cell r="B700" t="str">
            <v>Scarola</v>
          </cell>
          <cell r="C700" t="str">
            <v>Underwriting</v>
          </cell>
          <cell r="D700" t="str">
            <v>UW*, TM</v>
          </cell>
          <cell r="E700" t="str">
            <v>Yes</v>
          </cell>
          <cell r="F700">
            <v>15000</v>
          </cell>
        </row>
        <row r="701">
          <cell r="A701" t="str">
            <v>ValueXpress LLC</v>
          </cell>
          <cell r="B701" t="str">
            <v>Gochberg</v>
          </cell>
          <cell r="C701" t="str">
            <v>Broker</v>
          </cell>
          <cell r="D701" t="str">
            <v>TM</v>
          </cell>
          <cell r="E701" t="str">
            <v>Yes</v>
          </cell>
          <cell r="F701" t="str">
            <v>Committee Approved</v>
          </cell>
        </row>
        <row r="702">
          <cell r="A702" t="str">
            <v>Velocity Advisor Group</v>
          </cell>
          <cell r="B702" t="str">
            <v>Porcella</v>
          </cell>
          <cell r="C702" t="str">
            <v>Consultant</v>
          </cell>
          <cell r="D702" t="str">
            <v>KP</v>
          </cell>
          <cell r="E702" t="str">
            <v>Yes</v>
          </cell>
          <cell r="F702" t="str">
            <v>MD Approval</v>
          </cell>
        </row>
        <row r="703">
          <cell r="A703" t="str">
            <v>Venable LLP</v>
          </cell>
          <cell r="B703" t="str">
            <v xml:space="preserve">Ableman </v>
          </cell>
          <cell r="C703" t="str">
            <v>Legal</v>
          </cell>
          <cell r="D703" t="str">
            <v>TM</v>
          </cell>
          <cell r="E703" t="str">
            <v>Yes</v>
          </cell>
          <cell r="F703">
            <v>50000</v>
          </cell>
        </row>
        <row r="704">
          <cell r="A704" t="str">
            <v>Venminder</v>
          </cell>
          <cell r="B704" t="str">
            <v>Cafaro</v>
          </cell>
          <cell r="C704" t="str">
            <v>IT</v>
          </cell>
          <cell r="D704" t="str">
            <v>MC</v>
          </cell>
          <cell r="E704" t="str">
            <v>Yes</v>
          </cell>
          <cell r="F704" t="str">
            <v>MD Approval</v>
          </cell>
        </row>
        <row r="705">
          <cell r="A705" t="str">
            <v>Veritas Technologies</v>
          </cell>
          <cell r="B705" t="str">
            <v>Perelman</v>
          </cell>
          <cell r="C705" t="str">
            <v>Software</v>
          </cell>
          <cell r="D705" t="str">
            <v>RP</v>
          </cell>
          <cell r="E705" t="str">
            <v>Yes</v>
          </cell>
          <cell r="F705" t="str">
            <v>MD Approval</v>
          </cell>
        </row>
        <row r="706">
          <cell r="A706" t="str">
            <v>Vermont Dept of Taxes</v>
          </cell>
          <cell r="B706" t="str">
            <v>Miceli</v>
          </cell>
          <cell r="C706" t="str">
            <v>Tax Authority</v>
          </cell>
          <cell r="D706" t="str">
            <v>PJM, YX</v>
          </cell>
          <cell r="E706" t="str">
            <v>Yes</v>
          </cell>
          <cell r="F706" t="str">
            <v>Tax Authority</v>
          </cell>
        </row>
        <row r="707">
          <cell r="A707" t="str">
            <v>ViaVid</v>
          </cell>
          <cell r="B707" t="str">
            <v xml:space="preserve">Merkur </v>
          </cell>
          <cell r="C707" t="str">
            <v>Investor Relations</v>
          </cell>
          <cell r="D707" t="str">
            <v>DM</v>
          </cell>
          <cell r="E707" t="str">
            <v>Yes</v>
          </cell>
          <cell r="F707" t="str">
            <v>MD Approval</v>
          </cell>
        </row>
        <row r="708">
          <cell r="A708" t="str">
            <v>Village of Malone, NY - Tax Collector</v>
          </cell>
          <cell r="B708" t="str">
            <v>Perelman</v>
          </cell>
          <cell r="C708" t="str">
            <v xml:space="preserve">RE Property </v>
          </cell>
          <cell r="D708" t="str">
            <v>AM</v>
          </cell>
          <cell r="E708" t="str">
            <v>Yes</v>
          </cell>
          <cell r="F708">
            <v>10000</v>
          </cell>
        </row>
        <row r="709">
          <cell r="A709" t="str">
            <v>Village Print &amp; Media</v>
          </cell>
          <cell r="B709" t="str">
            <v>Sewielska</v>
          </cell>
          <cell r="C709" t="str">
            <v>Printing</v>
          </cell>
          <cell r="D709" t="str">
            <v>Admins, DM</v>
          </cell>
          <cell r="E709" t="str">
            <v>Yes</v>
          </cell>
          <cell r="F709">
            <v>5000</v>
          </cell>
        </row>
        <row r="710">
          <cell r="A710" t="str">
            <v>Virginia Department of Taxation</v>
          </cell>
          <cell r="B710" t="str">
            <v>Miceli</v>
          </cell>
          <cell r="C710" t="str">
            <v>Tax Authority</v>
          </cell>
          <cell r="D710" t="str">
            <v>PJM, YX</v>
          </cell>
          <cell r="E710" t="str">
            <v>Yes</v>
          </cell>
          <cell r="F710" t="str">
            <v>Tax Authority</v>
          </cell>
        </row>
        <row r="711">
          <cell r="A711" t="str">
            <v>Vistra Trust Company Limited</v>
          </cell>
          <cell r="B711" t="str">
            <v>Porcella</v>
          </cell>
          <cell r="C711" t="str">
            <v>Trust Fees</v>
          </cell>
          <cell r="D711" t="str">
            <v>Porcella</v>
          </cell>
          <cell r="E711" t="str">
            <v>Yes</v>
          </cell>
          <cell r="F711" t="str">
            <v>MD Approval</v>
          </cell>
        </row>
        <row r="712">
          <cell r="A712" t="str">
            <v>Volusia County Health Department</v>
          </cell>
          <cell r="B712" t="str">
            <v>Perelman</v>
          </cell>
          <cell r="C712" t="str">
            <v xml:space="preserve">RE Property </v>
          </cell>
          <cell r="D712" t="str">
            <v>AM</v>
          </cell>
          <cell r="E712" t="str">
            <v>Yes</v>
          </cell>
          <cell r="F712">
            <v>5000</v>
          </cell>
        </row>
        <row r="713">
          <cell r="A713" t="str">
            <v>Vorys, Sater, Seymour and Pease LLP</v>
          </cell>
          <cell r="B713" t="str">
            <v>Gochberg</v>
          </cell>
          <cell r="C713" t="str">
            <v>Legal</v>
          </cell>
          <cell r="D713" t="str">
            <v>SG</v>
          </cell>
          <cell r="E713" t="str">
            <v>Yes</v>
          </cell>
          <cell r="F713" t="str">
            <v>MD Approval</v>
          </cell>
        </row>
        <row r="714">
          <cell r="A714" t="str">
            <v>Walgreen Co</v>
          </cell>
          <cell r="B714" t="str">
            <v>Perelman</v>
          </cell>
          <cell r="C714" t="str">
            <v xml:space="preserve">RE Property </v>
          </cell>
          <cell r="D714" t="str">
            <v>AM</v>
          </cell>
          <cell r="E714" t="str">
            <v>Yes</v>
          </cell>
          <cell r="F714">
            <v>5000</v>
          </cell>
        </row>
        <row r="715">
          <cell r="A715" t="str">
            <v>Walker &amp; Dunlop</v>
          </cell>
          <cell r="B715" t="str">
            <v>Gochberg</v>
          </cell>
          <cell r="C715" t="str">
            <v>Broker</v>
          </cell>
          <cell r="D715" t="str">
            <v>TM</v>
          </cell>
          <cell r="E715" t="str">
            <v>Yes</v>
          </cell>
          <cell r="F715" t="str">
            <v>Committee Approved</v>
          </cell>
        </row>
        <row r="716">
          <cell r="A716" t="str">
            <v>Walker Consultants</v>
          </cell>
          <cell r="B716" t="str">
            <v>Perelman</v>
          </cell>
          <cell r="C716" t="str">
            <v xml:space="preserve">RE Property </v>
          </cell>
          <cell r="D716" t="str">
            <v>RP</v>
          </cell>
          <cell r="E716" t="str">
            <v>Yes</v>
          </cell>
          <cell r="F716" t="str">
            <v>MD Approval</v>
          </cell>
        </row>
        <row r="717">
          <cell r="A717" t="str">
            <v>Nash Holdings LLC (Washington Post)</v>
          </cell>
          <cell r="B717" t="str">
            <v xml:space="preserve">Traitel </v>
          </cell>
          <cell r="C717" t="str">
            <v>Advertisement</v>
          </cell>
          <cell r="D717" t="str">
            <v>DT</v>
          </cell>
          <cell r="E717" t="str">
            <v>Yes</v>
          </cell>
          <cell r="F717" t="str">
            <v>MD Approval</v>
          </cell>
        </row>
        <row r="718">
          <cell r="A718" t="str">
            <v>Waste Connections, Inc.</v>
          </cell>
          <cell r="B718" t="str">
            <v>Gochberg</v>
          </cell>
          <cell r="C718" t="str">
            <v>General</v>
          </cell>
          <cell r="D718" t="str">
            <v>SG</v>
          </cell>
          <cell r="E718" t="str">
            <v>Yes</v>
          </cell>
          <cell r="F718">
            <v>1000</v>
          </cell>
        </row>
        <row r="719">
          <cell r="A719" t="str">
            <v>Weeks Lerman Group LLC</v>
          </cell>
          <cell r="B719" t="str">
            <v>Dechbery</v>
          </cell>
          <cell r="C719" t="str">
            <v>General</v>
          </cell>
          <cell r="D719" t="str">
            <v>Admins</v>
          </cell>
          <cell r="E719" t="str">
            <v>Yes</v>
          </cell>
          <cell r="F719">
            <v>25000</v>
          </cell>
        </row>
        <row r="720">
          <cell r="A720" t="str">
            <v>Wells Fargo Bank</v>
          </cell>
          <cell r="B720" t="str">
            <v>Perelman</v>
          </cell>
          <cell r="C720" t="str">
            <v>Service Fee</v>
          </cell>
          <cell r="D720" t="str">
            <v>RP, TM</v>
          </cell>
          <cell r="E720" t="str">
            <v>Yes</v>
          </cell>
          <cell r="F720">
            <v>10000</v>
          </cell>
        </row>
        <row r="721">
          <cell r="A721" t="str">
            <v>Wells Fargo Bank Corp Trust Services</v>
          </cell>
          <cell r="B721" t="str">
            <v>Perelman</v>
          </cell>
          <cell r="C721" t="str">
            <v>Service Fee</v>
          </cell>
          <cell r="D721" t="str">
            <v>RP</v>
          </cell>
          <cell r="E721" t="str">
            <v>Yes</v>
          </cell>
          <cell r="F721" t="str">
            <v>MD Approval</v>
          </cell>
        </row>
        <row r="722">
          <cell r="A722" t="str">
            <v>Wells Fargo Financial Leasing</v>
          </cell>
          <cell r="B722" t="str">
            <v>Cafaro</v>
          </cell>
          <cell r="C722" t="str">
            <v>IT</v>
          </cell>
          <cell r="D722" t="str">
            <v>MC, RP, ASe</v>
          </cell>
          <cell r="E722" t="str">
            <v>Yes</v>
          </cell>
          <cell r="F722">
            <v>4000</v>
          </cell>
        </row>
        <row r="723">
          <cell r="A723" t="str">
            <v>Wells Fargo Insurance Services USA, Inc.</v>
          </cell>
          <cell r="B723" t="str">
            <v>Perelman</v>
          </cell>
          <cell r="C723" t="str">
            <v>Insurance</v>
          </cell>
          <cell r="D723" t="str">
            <v>RP</v>
          </cell>
          <cell r="E723" t="str">
            <v>Yes</v>
          </cell>
          <cell r="F723" t="str">
            <v>MD Approval</v>
          </cell>
        </row>
        <row r="724">
          <cell r="A724" t="str">
            <v>Wenig Saltiel</v>
          </cell>
          <cell r="B724" t="str">
            <v>Alexander</v>
          </cell>
          <cell r="C724" t="str">
            <v>Legal</v>
          </cell>
          <cell r="D724" t="str">
            <v>MA, RP</v>
          </cell>
          <cell r="E724" t="str">
            <v>Yes</v>
          </cell>
          <cell r="F724" t="str">
            <v>MD Approval</v>
          </cell>
        </row>
        <row r="725">
          <cell r="A725" t="str">
            <v>WestLealEdcenter a Cerifi Company</v>
          </cell>
          <cell r="B725" t="str">
            <v>Edmonds</v>
          </cell>
          <cell r="C725" t="str">
            <v>Subscription/Membership</v>
          </cell>
          <cell r="D725" t="str">
            <v>CE</v>
          </cell>
          <cell r="E725" t="str">
            <v>Yes</v>
          </cell>
          <cell r="F725">
            <v>1000</v>
          </cell>
        </row>
        <row r="726">
          <cell r="A726" t="str">
            <v>Williams Lea Inc.</v>
          </cell>
          <cell r="B726" t="str">
            <v>Dechbery</v>
          </cell>
          <cell r="C726" t="str">
            <v>Printing</v>
          </cell>
          <cell r="D726" t="str">
            <v>Admins</v>
          </cell>
          <cell r="E726" t="str">
            <v>Yes</v>
          </cell>
          <cell r="F726">
            <v>5000</v>
          </cell>
        </row>
        <row r="727">
          <cell r="A727" t="str">
            <v>Wilmington Trust</v>
          </cell>
          <cell r="B727" t="str">
            <v>Porcella</v>
          </cell>
          <cell r="C727" t="str">
            <v>Trust Fees</v>
          </cell>
          <cell r="D727" t="str">
            <v>KP</v>
          </cell>
          <cell r="E727" t="str">
            <v>Yes</v>
          </cell>
          <cell r="F727" t="str">
            <v>MD Approval</v>
          </cell>
        </row>
        <row r="728">
          <cell r="A728" t="str">
            <v>Wilson Velasco</v>
          </cell>
          <cell r="B728" t="str">
            <v>Gochberg</v>
          </cell>
          <cell r="C728" t="str">
            <v>Employee</v>
          </cell>
          <cell r="D728" t="str">
            <v>SG</v>
          </cell>
          <cell r="E728" t="str">
            <v>Yes</v>
          </cell>
          <cell r="F728" t="str">
            <v>MD Approval</v>
          </cell>
        </row>
        <row r="729">
          <cell r="A729" t="str">
            <v>Winstead PC</v>
          </cell>
          <cell r="B729" t="str">
            <v>Porcella</v>
          </cell>
          <cell r="C729" t="str">
            <v>Legal</v>
          </cell>
          <cell r="D729" t="str">
            <v>KP, TM</v>
          </cell>
          <cell r="E729" t="str">
            <v>Yes</v>
          </cell>
          <cell r="F729">
            <v>50000</v>
          </cell>
        </row>
        <row r="730">
          <cell r="A730" t="str">
            <v>Winston &amp; Strawn LLP</v>
          </cell>
          <cell r="B730" t="str">
            <v>Porcella</v>
          </cell>
          <cell r="C730" t="str">
            <v>Legal</v>
          </cell>
          <cell r="D730" t="str">
            <v>KP, TM</v>
          </cell>
          <cell r="E730" t="str">
            <v>Yes</v>
          </cell>
          <cell r="F730">
            <v>50000</v>
          </cell>
        </row>
        <row r="731">
          <cell r="A731" t="str">
            <v>Wipfli LLP</v>
          </cell>
          <cell r="B731" t="str">
            <v>Miceli</v>
          </cell>
          <cell r="C731" t="str">
            <v>IT</v>
          </cell>
          <cell r="D731" t="str">
            <v>PJM</v>
          </cell>
          <cell r="E731" t="str">
            <v>Yes</v>
          </cell>
          <cell r="F731" t="str">
            <v>MD Approval</v>
          </cell>
        </row>
        <row r="732">
          <cell r="A732" t="str">
            <v>Wisconsin Department of Revenue</v>
          </cell>
          <cell r="B732" t="str">
            <v>Miceli</v>
          </cell>
          <cell r="C732" t="str">
            <v>Tax Authority</v>
          </cell>
          <cell r="D732" t="str">
            <v>PJM, YX</v>
          </cell>
          <cell r="E732" t="str">
            <v>Yes</v>
          </cell>
          <cell r="F732" t="str">
            <v>Tax Authority</v>
          </cell>
        </row>
        <row r="733">
          <cell r="A733" t="str">
            <v>Womble Bond Dickinson</v>
          </cell>
          <cell r="B733" t="str">
            <v>Gochberg</v>
          </cell>
          <cell r="C733" t="str">
            <v>Legal</v>
          </cell>
          <cell r="D733" t="str">
            <v>SG</v>
          </cell>
          <cell r="E733" t="str">
            <v>Yes</v>
          </cell>
          <cell r="F733" t="str">
            <v>MD Approval</v>
          </cell>
        </row>
        <row r="734">
          <cell r="A734" t="str">
            <v>Workiva</v>
          </cell>
          <cell r="B734" t="str">
            <v>Miceli</v>
          </cell>
          <cell r="C734" t="str">
            <v>Reporting</v>
          </cell>
          <cell r="D734" t="str">
            <v>PJM, AE</v>
          </cell>
          <cell r="E734" t="str">
            <v>Yes</v>
          </cell>
          <cell r="F734" t="str">
            <v>Contractual</v>
          </cell>
        </row>
        <row r="735">
          <cell r="A735" t="str">
            <v>WW 520 Broadway (WeWork)</v>
          </cell>
          <cell r="B735" t="str">
            <v>Porcella</v>
          </cell>
          <cell r="C735" t="str">
            <v>Lease</v>
          </cell>
          <cell r="D735" t="str">
            <v>KP</v>
          </cell>
          <cell r="E735" t="str">
            <v>Yes</v>
          </cell>
          <cell r="F735" t="str">
            <v>MD Approval</v>
          </cell>
        </row>
        <row r="736">
          <cell r="A736" t="str">
            <v>Xerox Corporation</v>
          </cell>
          <cell r="B736" t="str">
            <v>Dechbery</v>
          </cell>
          <cell r="C736" t="str">
            <v>General</v>
          </cell>
          <cell r="D736" t="str">
            <v>Admins</v>
          </cell>
          <cell r="E736" t="str">
            <v>Yes</v>
          </cell>
          <cell r="F736">
            <v>5000</v>
          </cell>
        </row>
        <row r="737">
          <cell r="A737" t="str">
            <v>XYZ Two Way Radio Service, Inc.</v>
          </cell>
          <cell r="B737" t="str">
            <v>Dechbery</v>
          </cell>
          <cell r="C737" t="str">
            <v>Travel/Car Service</v>
          </cell>
          <cell r="D737" t="str">
            <v>Admins</v>
          </cell>
          <cell r="E737" t="str">
            <v>Yes</v>
          </cell>
          <cell r="F737" t="str">
            <v>Preapproved</v>
          </cell>
        </row>
        <row r="738">
          <cell r="A738" t="str">
            <v>Zertain Inc.</v>
          </cell>
          <cell r="B738" t="str">
            <v>Cafaro</v>
          </cell>
          <cell r="C738" t="str">
            <v>IT</v>
          </cell>
          <cell r="D738" t="str">
            <v>MC</v>
          </cell>
          <cell r="E738" t="str">
            <v>Yes</v>
          </cell>
          <cell r="F738" t="str">
            <v>MD Approval</v>
          </cell>
        </row>
        <row r="739">
          <cell r="A739" t="str">
            <v>Zoning-Info, Inc</v>
          </cell>
          <cell r="B739" t="str">
            <v>Gochberg</v>
          </cell>
          <cell r="C739" t="str">
            <v>Consultant</v>
          </cell>
          <cell r="D739" t="str">
            <v>TM</v>
          </cell>
          <cell r="E739" t="str">
            <v>Yes</v>
          </cell>
          <cell r="F739">
            <v>2000</v>
          </cell>
        </row>
        <row r="740">
          <cell r="A740" t="str">
            <v>ZwillGen PLLC</v>
          </cell>
          <cell r="B740" t="str">
            <v>Porcella</v>
          </cell>
          <cell r="C740" t="str">
            <v>Legal</v>
          </cell>
          <cell r="D740" t="str">
            <v>KP</v>
          </cell>
          <cell r="E740" t="str">
            <v>Yes</v>
          </cell>
          <cell r="F740" t="str">
            <v>MD Approval</v>
          </cell>
        </row>
        <row r="741">
          <cell r="A741" t="str">
            <v>Zyscovich Architects</v>
          </cell>
          <cell r="B741" t="str">
            <v>Cafaro</v>
          </cell>
          <cell r="C741" t="str">
            <v>Real Estate</v>
          </cell>
          <cell r="D741" t="str">
            <v>MC</v>
          </cell>
          <cell r="E741" t="str">
            <v>Yes</v>
          </cell>
          <cell r="F741">
            <v>50000</v>
          </cell>
        </row>
      </sheetData>
      <sheetData sheetId="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Log"/>
      <sheetName val="Import Sheet"/>
      <sheetName val="Header"/>
      <sheetName val="Distrib"/>
      <sheetName val="Vendors"/>
      <sheetName val="Tax Vendors"/>
      <sheetName val="Inv 46156"/>
      <sheetName val="Disbursements Approval"/>
      <sheetName val="Payment Method"/>
    </sheetNames>
    <sheetDataSet>
      <sheetData sheetId="0"/>
      <sheetData sheetId="1"/>
      <sheetData sheetId="2"/>
      <sheetData sheetId="3"/>
      <sheetData sheetId="4">
        <row r="4">
          <cell r="B4" t="str">
            <v>345 PARK AVENUE</v>
          </cell>
          <cell r="C4" t="str">
            <v>345 Park Avenue LP</v>
          </cell>
        </row>
        <row r="5">
          <cell r="B5" t="str">
            <v>446 BROADWAY</v>
          </cell>
          <cell r="C5" t="str">
            <v>446 Broadway</v>
          </cell>
        </row>
        <row r="6">
          <cell r="B6" t="str">
            <v>4THBIN</v>
          </cell>
          <cell r="C6" t="str">
            <v>The 4th Bin, Inc.</v>
          </cell>
        </row>
        <row r="7">
          <cell r="B7" t="str">
            <v>7CONSULT</v>
          </cell>
          <cell r="C7" t="str">
            <v>7 Consulting</v>
          </cell>
        </row>
        <row r="8">
          <cell r="B8" t="str">
            <v>A&amp;GPLASTERING</v>
          </cell>
          <cell r="C8" t="str">
            <v>A&amp;G Plastering and Tile Corp</v>
          </cell>
        </row>
        <row r="9">
          <cell r="B9" t="str">
            <v>AALM</v>
          </cell>
          <cell r="C9" t="str">
            <v>AALM Inc.</v>
          </cell>
        </row>
        <row r="10">
          <cell r="B10" t="str">
            <v>ABACUS</v>
          </cell>
          <cell r="C10" t="str">
            <v>Abacus Group</v>
          </cell>
        </row>
        <row r="11">
          <cell r="B11" t="str">
            <v>ABIRASECURITY</v>
          </cell>
          <cell r="C11" t="str">
            <v>Abira Security Corporation</v>
          </cell>
        </row>
        <row r="12">
          <cell r="B12" t="str">
            <v>ABONURA</v>
          </cell>
          <cell r="C12" t="str">
            <v>Aga Bonura</v>
          </cell>
        </row>
        <row r="13">
          <cell r="B13" t="str">
            <v>ACA COMPLIANCE2</v>
          </cell>
          <cell r="C13" t="str">
            <v>Adviser Compliance Associates LLC</v>
          </cell>
        </row>
        <row r="14">
          <cell r="B14" t="str">
            <v>ACKMANZIFF</v>
          </cell>
          <cell r="C14" t="str">
            <v>Ackman Ziff</v>
          </cell>
        </row>
        <row r="15">
          <cell r="B15" t="str">
            <v>ADREALTY</v>
          </cell>
          <cell r="C15" t="str">
            <v>AD Realty Advisors, Inc.</v>
          </cell>
        </row>
        <row r="16">
          <cell r="B16" t="str">
            <v>ADVANITY</v>
          </cell>
          <cell r="C16" t="str">
            <v>Advanity Technologies LLC</v>
          </cell>
        </row>
        <row r="17">
          <cell r="B17" t="str">
            <v>ADVANTAGESPORT</v>
          </cell>
          <cell r="C17" t="str">
            <v>Advantage Sport &amp; Fitness Inc.</v>
          </cell>
        </row>
        <row r="18">
          <cell r="B18" t="str">
            <v>AEFLETCHER</v>
          </cell>
          <cell r="C18" t="str">
            <v>A.E. Fletcher Photography</v>
          </cell>
        </row>
        <row r="19">
          <cell r="B19" t="str">
            <v>AEI CONSULTANTS</v>
          </cell>
          <cell r="C19" t="str">
            <v>AEI Consultants</v>
          </cell>
        </row>
        <row r="20">
          <cell r="B20" t="str">
            <v>AERIALNJ</v>
          </cell>
          <cell r="C20" t="str">
            <v>Aerial Photos of NJ</v>
          </cell>
        </row>
        <row r="21">
          <cell r="B21" t="str">
            <v>AHLERS</v>
          </cell>
          <cell r="C21" t="str">
            <v>Ahlers &amp; Cooney, P.C.</v>
          </cell>
        </row>
        <row r="22">
          <cell r="B22" t="str">
            <v>AINSWORTHINC</v>
          </cell>
          <cell r="C22" t="str">
            <v>Ainsworth INc.</v>
          </cell>
        </row>
        <row r="23">
          <cell r="B23" t="str">
            <v>AK_DEPTREV</v>
          </cell>
          <cell r="C23" t="str">
            <v>State of Alaska</v>
          </cell>
        </row>
        <row r="24">
          <cell r="B24" t="str">
            <v>AKENG</v>
          </cell>
          <cell r="C24" t="str">
            <v>AK Engineering</v>
          </cell>
        </row>
        <row r="25">
          <cell r="B25" t="str">
            <v>AL_DEPTREV</v>
          </cell>
          <cell r="C25" t="str">
            <v>Alabama Dept of Revenue</v>
          </cell>
        </row>
        <row r="26">
          <cell r="B26" t="str">
            <v>ALEXANDERM</v>
          </cell>
          <cell r="C26" t="str">
            <v>Mark Alexander</v>
          </cell>
        </row>
        <row r="27">
          <cell r="B27" t="str">
            <v>ALIASINTEL</v>
          </cell>
          <cell r="C27" t="str">
            <v>Alias Inteligence</v>
          </cell>
        </row>
        <row r="28">
          <cell r="B28" t="str">
            <v>ALLAMERICAN</v>
          </cell>
          <cell r="C28" t="str">
            <v>All American Facilities Maintenance Inc.</v>
          </cell>
        </row>
        <row r="29">
          <cell r="B29" t="str">
            <v>ALLIANTINS</v>
          </cell>
          <cell r="C29" t="str">
            <v>Alliant Insurance Services, Inc.</v>
          </cell>
        </row>
        <row r="30">
          <cell r="B30" t="str">
            <v>ALPHACAP</v>
          </cell>
          <cell r="C30" t="str">
            <v>Alpha Capital CRE</v>
          </cell>
        </row>
        <row r="31">
          <cell r="B31" t="str">
            <v>ALPHASENSE</v>
          </cell>
          <cell r="C31" t="str">
            <v>AlphaSense</v>
          </cell>
        </row>
        <row r="32">
          <cell r="B32" t="str">
            <v>ALRABSTRACT</v>
          </cell>
          <cell r="C32" t="str">
            <v>ALR Abstract Services, LLC</v>
          </cell>
        </row>
        <row r="33">
          <cell r="B33" t="str">
            <v>ALSTON&amp;BIRD</v>
          </cell>
          <cell r="C33" t="str">
            <v>Alston &amp; Bird</v>
          </cell>
        </row>
        <row r="34">
          <cell r="B34" t="str">
            <v>ALTOUR</v>
          </cell>
          <cell r="C34" t="str">
            <v>Altour</v>
          </cell>
        </row>
        <row r="35">
          <cell r="B35" t="str">
            <v>ALTRUM</v>
          </cell>
          <cell r="C35" t="str">
            <v>Altrum Group Inc</v>
          </cell>
        </row>
        <row r="36">
          <cell r="B36" t="str">
            <v>AMERICAN EXPRES</v>
          </cell>
          <cell r="C36" t="str">
            <v>AMERICAN EXPRESS</v>
          </cell>
        </row>
        <row r="37">
          <cell r="B37" t="str">
            <v>AMERICAN STOCK</v>
          </cell>
          <cell r="C37" t="str">
            <v>American Stock Transfer &amp; Trust Company LLC</v>
          </cell>
        </row>
        <row r="38">
          <cell r="B38" t="str">
            <v>AMERICAN SURVEY</v>
          </cell>
          <cell r="C38" t="str">
            <v>American Surveying &amp; Mapping</v>
          </cell>
        </row>
        <row r="39">
          <cell r="B39" t="str">
            <v>ANDREW PROKOS</v>
          </cell>
          <cell r="C39" t="str">
            <v>Andrew Prokos Photography</v>
          </cell>
        </row>
        <row r="40">
          <cell r="B40" t="str">
            <v>ANKURA</v>
          </cell>
          <cell r="C40" t="str">
            <v>Ankura Consulting Group LLC</v>
          </cell>
        </row>
        <row r="41">
          <cell r="B41" t="str">
            <v>APPLEBY</v>
          </cell>
          <cell r="C41" t="str">
            <v>Appleby Trust (Cayman) Ltd.</v>
          </cell>
        </row>
        <row r="42">
          <cell r="B42" t="str">
            <v>APPRAISECON</v>
          </cell>
          <cell r="C42" t="str">
            <v>Appraisal Economics</v>
          </cell>
        </row>
        <row r="43">
          <cell r="B43" t="str">
            <v>ARGUSSOF</v>
          </cell>
          <cell r="C43" t="str">
            <v>ARGUS SOFTWARE INC</v>
          </cell>
        </row>
        <row r="44">
          <cell r="B44" t="str">
            <v>ARIES CAPITAL L</v>
          </cell>
          <cell r="C44" t="str">
            <v>ARIES CAPITAL LLC</v>
          </cell>
        </row>
        <row r="45">
          <cell r="B45" t="str">
            <v>ARIN</v>
          </cell>
          <cell r="C45" t="str">
            <v>AMERICAN REGISTRY FOR INTERNET NUMBERS</v>
          </cell>
        </row>
        <row r="46">
          <cell r="B46" t="str">
            <v>ARNOLD</v>
          </cell>
          <cell r="C46" t="str">
            <v>Arnold &amp; Porter</v>
          </cell>
        </row>
        <row r="47">
          <cell r="B47" t="str">
            <v>ASSOCSURVEY</v>
          </cell>
          <cell r="C47" t="str">
            <v>Associated Surveyors</v>
          </cell>
        </row>
        <row r="48">
          <cell r="B48" t="str">
            <v>AXILLA</v>
          </cell>
          <cell r="C48" t="str">
            <v>Axilla Capital</v>
          </cell>
        </row>
        <row r="49">
          <cell r="B49" t="str">
            <v>BACKENROTH</v>
          </cell>
          <cell r="C49" t="str">
            <v>BACKENROTH FRANKEL &amp; KRINSKY, LLP</v>
          </cell>
        </row>
        <row r="50">
          <cell r="B50" t="str">
            <v>BAIRDMANBRO</v>
          </cell>
          <cell r="C50" t="str">
            <v>Baird Mandalas Brockstedt, LLC</v>
          </cell>
        </row>
        <row r="51">
          <cell r="B51" t="str">
            <v>BAKER</v>
          </cell>
          <cell r="C51" t="str">
            <v>Baker McKenzie</v>
          </cell>
        </row>
        <row r="52">
          <cell r="B52" t="str">
            <v>BAKERHOSTETLER</v>
          </cell>
          <cell r="C52" t="str">
            <v>Baker &amp; Hostetler LLP</v>
          </cell>
        </row>
        <row r="53">
          <cell r="B53" t="str">
            <v>BANKOFAMERICA</v>
          </cell>
          <cell r="C53" t="str">
            <v>Bank of America</v>
          </cell>
        </row>
        <row r="54">
          <cell r="B54" t="str">
            <v>BAROT</v>
          </cell>
          <cell r="C54" t="str">
            <v>Barot Capital, LLC</v>
          </cell>
        </row>
        <row r="55">
          <cell r="B55" t="str">
            <v>BARRINGTON</v>
          </cell>
          <cell r="C55" t="str">
            <v>Barrington Capital Corporation</v>
          </cell>
        </row>
        <row r="56">
          <cell r="B56" t="str">
            <v>BASTA</v>
          </cell>
          <cell r="C56" t="str">
            <v>Alexander Basta</v>
          </cell>
        </row>
        <row r="57">
          <cell r="B57" t="str">
            <v>BAUER</v>
          </cell>
          <cell r="C57" t="str">
            <v>Bauer Office Solutions</v>
          </cell>
        </row>
        <row r="58">
          <cell r="B58" t="str">
            <v>BBG</v>
          </cell>
          <cell r="C58" t="str">
            <v>BBG Inc.</v>
          </cell>
        </row>
        <row r="59">
          <cell r="B59" t="str">
            <v>BEACON HILLS</v>
          </cell>
          <cell r="C59" t="str">
            <v>Beacon Hill Staffing Group LLC</v>
          </cell>
        </row>
        <row r="60">
          <cell r="B60" t="str">
            <v>BEAUDIETL</v>
          </cell>
          <cell r="C60" t="str">
            <v>Beau Dietl &amp; Associates</v>
          </cell>
        </row>
        <row r="61">
          <cell r="B61" t="str">
            <v>BELKINBURDENGOL</v>
          </cell>
          <cell r="C61" t="str">
            <v>Belkin Burden Goldman LLP</v>
          </cell>
        </row>
        <row r="62">
          <cell r="B62" t="str">
            <v>BEN HIDER</v>
          </cell>
          <cell r="C62" t="str">
            <v>Ben Hider Images</v>
          </cell>
        </row>
        <row r="63">
          <cell r="B63" t="str">
            <v>BENCHMARKTITLE</v>
          </cell>
          <cell r="C63" t="str">
            <v>Benchmark Title Agency</v>
          </cell>
        </row>
        <row r="64">
          <cell r="B64" t="str">
            <v>BENESCHFRIED</v>
          </cell>
          <cell r="C64" t="str">
            <v>Benesch Friedlander Coplan &amp; Aronoff LLP</v>
          </cell>
        </row>
        <row r="65">
          <cell r="B65" t="str">
            <v>BERCOW</v>
          </cell>
          <cell r="C65" t="str">
            <v>Bercow Radell &amp; Fernandez</v>
          </cell>
        </row>
        <row r="66">
          <cell r="B66" t="str">
            <v>BERGER</v>
          </cell>
          <cell r="C66" t="str">
            <v>Berger Harris</v>
          </cell>
        </row>
        <row r="67">
          <cell r="B67" t="str">
            <v>BERKADIA</v>
          </cell>
          <cell r="C67" t="str">
            <v>Berkadia Commercial Mortgage LLC</v>
          </cell>
        </row>
        <row r="68">
          <cell r="B68" t="str">
            <v>BERNARD</v>
          </cell>
          <cell r="C68" t="str">
            <v>Bernard Financial Group</v>
          </cell>
        </row>
        <row r="69">
          <cell r="B69" t="str">
            <v>BIDOT</v>
          </cell>
          <cell r="C69" t="str">
            <v>Javier E Bidot &amp; Associates</v>
          </cell>
        </row>
        <row r="70">
          <cell r="B70" t="str">
            <v>BIRCH_HORTON</v>
          </cell>
          <cell r="C70" t="str">
            <v>Birch Horton Bittner &amp; Cherot</v>
          </cell>
        </row>
        <row r="71">
          <cell r="B71" t="str">
            <v>BISHOPFOX</v>
          </cell>
          <cell r="C71" t="str">
            <v>Bishop Fox</v>
          </cell>
        </row>
        <row r="72">
          <cell r="B72" t="str">
            <v>BJS</v>
          </cell>
          <cell r="C72" t="str">
            <v>BJ's Wholesale Club</v>
          </cell>
        </row>
        <row r="73">
          <cell r="B73" t="str">
            <v>BLACKLINE</v>
          </cell>
          <cell r="C73" t="str">
            <v>Blackline Systems Inc</v>
          </cell>
        </row>
        <row r="74">
          <cell r="B74" t="str">
            <v>BLAKES</v>
          </cell>
          <cell r="C74" t="str">
            <v>Blake, Cassels &amp; Graydon LLP</v>
          </cell>
        </row>
        <row r="75">
          <cell r="B75" t="str">
            <v>BLOOMBER</v>
          </cell>
          <cell r="C75" t="str">
            <v>Bloomberg Finance LP</v>
          </cell>
        </row>
        <row r="76">
          <cell r="B76" t="str">
            <v>BNYMELLON</v>
          </cell>
          <cell r="C76" t="str">
            <v>BNY Mellon</v>
          </cell>
        </row>
        <row r="77">
          <cell r="B77" t="str">
            <v>BOSEMCKINNEY</v>
          </cell>
          <cell r="C77" t="str">
            <v>Bose McKinney &amp; Evans LLP</v>
          </cell>
        </row>
        <row r="78">
          <cell r="B78" t="str">
            <v>BREAKAWAY</v>
          </cell>
          <cell r="C78" t="str">
            <v>BREAKAWAY COURIER SYSTEMS</v>
          </cell>
        </row>
        <row r="79">
          <cell r="B79" t="str">
            <v>BREAKWATER</v>
          </cell>
          <cell r="C79" t="str">
            <v>Breakwater Strategy LLC</v>
          </cell>
        </row>
        <row r="80">
          <cell r="B80" t="str">
            <v>BROADRIDGE</v>
          </cell>
          <cell r="C80" t="str">
            <v>Broadridge</v>
          </cell>
        </row>
        <row r="81">
          <cell r="B81" t="str">
            <v>BROOKHAVEN_NY</v>
          </cell>
          <cell r="C81" t="str">
            <v>Louis J. Marcoccia, Receiver of Taxes</v>
          </cell>
        </row>
        <row r="82">
          <cell r="B82" t="str">
            <v>BRUNSWICK</v>
          </cell>
          <cell r="C82" t="str">
            <v>BRUNSWICK GROUP LLC</v>
          </cell>
        </row>
        <row r="83">
          <cell r="B83" t="str">
            <v>BRYANCAVE</v>
          </cell>
          <cell r="C83" t="str">
            <v>Bryan Cave Leighton Paisner</v>
          </cell>
        </row>
        <row r="84">
          <cell r="B84" t="str">
            <v>BUCHALTER</v>
          </cell>
          <cell r="C84" t="str">
            <v>Buchalter</v>
          </cell>
        </row>
        <row r="85">
          <cell r="B85" t="str">
            <v>BUCHANAN INGERS</v>
          </cell>
          <cell r="C85" t="str">
            <v>BUCHANAN INGERSOLL &amp; ROONEY PC</v>
          </cell>
        </row>
        <row r="86">
          <cell r="B86" t="str">
            <v>BUENAVISTATOWN</v>
          </cell>
          <cell r="C86" t="str">
            <v>Buena Vista Township</v>
          </cell>
        </row>
        <row r="87">
          <cell r="B87" t="str">
            <v>BUREAUVERITAS</v>
          </cell>
          <cell r="C87" t="str">
            <v>Bureau Veritas Technical Assessments</v>
          </cell>
        </row>
        <row r="88">
          <cell r="B88" t="str">
            <v>BUSINESS CLASS</v>
          </cell>
          <cell r="C88" t="str">
            <v>BCL Network LLC (Business Class)</v>
          </cell>
        </row>
        <row r="89">
          <cell r="B89" t="str">
            <v>BUSWIRE</v>
          </cell>
          <cell r="C89" t="str">
            <v>Business Wire, Inc</v>
          </cell>
        </row>
        <row r="90">
          <cell r="B90" t="str">
            <v>BUTERAISRAEL</v>
          </cell>
          <cell r="C90" t="str">
            <v>Butera Israel &amp; Becker PLLC</v>
          </cell>
        </row>
        <row r="91">
          <cell r="B91" t="str">
            <v>BUTLERTRIEU</v>
          </cell>
          <cell r="C91" t="str">
            <v>Butler Trieu, Inc</v>
          </cell>
        </row>
        <row r="92">
          <cell r="B92" t="str">
            <v>CA_CITYOFLA</v>
          </cell>
          <cell r="C92" t="str">
            <v>Office of Finance, City of Los Angeles</v>
          </cell>
        </row>
        <row r="93">
          <cell r="B93" t="str">
            <v>CA_DEPT BUS OVR</v>
          </cell>
          <cell r="C93" t="str">
            <v>Department of Business Oversight</v>
          </cell>
        </row>
        <row r="94">
          <cell r="B94" t="str">
            <v>CA_DEPTCORP</v>
          </cell>
          <cell r="C94" t="str">
            <v>Department of Corporations</v>
          </cell>
        </row>
        <row r="95">
          <cell r="B95" t="str">
            <v>CA_FRANCHTAX</v>
          </cell>
          <cell r="C95" t="str">
            <v>State of California Franchise Tax Board</v>
          </cell>
        </row>
        <row r="96">
          <cell r="B96" t="str">
            <v>CADWALADER</v>
          </cell>
          <cell r="C96" t="str">
            <v>Cadwalader Wickersham &amp; Taft LLP</v>
          </cell>
        </row>
        <row r="97">
          <cell r="B97" t="str">
            <v>CALFEEHALTER</v>
          </cell>
          <cell r="C97" t="str">
            <v>Calfee Halter &amp; Griswold LLP</v>
          </cell>
        </row>
        <row r="98">
          <cell r="B98" t="str">
            <v>CANYON_POA</v>
          </cell>
          <cell r="C98" t="str">
            <v>Scenic Heights Subdivision Property Owners Association</v>
          </cell>
        </row>
        <row r="99">
          <cell r="B99" t="str">
            <v>CAPITALONE</v>
          </cell>
          <cell r="C99" t="str">
            <v>Capital One Multifamily Finance, LLC</v>
          </cell>
        </row>
        <row r="100">
          <cell r="B100" t="str">
            <v>CAPTURELY</v>
          </cell>
          <cell r="C100" t="str">
            <v>Capturely, Inc.</v>
          </cell>
        </row>
        <row r="101">
          <cell r="B101" t="str">
            <v>CARLTON FIELDS</v>
          </cell>
          <cell r="C101" t="str">
            <v>Carlton Fields, P.A.</v>
          </cell>
        </row>
        <row r="102">
          <cell r="B102" t="str">
            <v>CARPM</v>
          </cell>
          <cell r="C102" t="str">
            <v>Michael Carp</v>
          </cell>
        </row>
        <row r="103">
          <cell r="B103" t="str">
            <v>CARTER</v>
          </cell>
          <cell r="C103" t="str">
            <v>Carter Surveying LLC</v>
          </cell>
        </row>
        <row r="104">
          <cell r="B104" t="str">
            <v>CASSIN&amp;CASSIN</v>
          </cell>
          <cell r="C104" t="str">
            <v>Cassin &amp; Cassin</v>
          </cell>
        </row>
        <row r="105">
          <cell r="B105" t="str">
            <v>CATALYST</v>
          </cell>
          <cell r="C105" t="str">
            <v>Catalyst Global LLC</v>
          </cell>
        </row>
        <row r="106">
          <cell r="B106" t="str">
            <v>CB RICHARD ELLI</v>
          </cell>
          <cell r="C106" t="str">
            <v>CB Richard Ellis, Inc (CBRE)</v>
          </cell>
        </row>
        <row r="107">
          <cell r="B107" t="str">
            <v>CBBPLUMBING</v>
          </cell>
          <cell r="C107" t="str">
            <v>CBB Plumbing Corp.</v>
          </cell>
        </row>
        <row r="108">
          <cell r="B108" t="str">
            <v>CCHINC</v>
          </cell>
          <cell r="C108" t="str">
            <v>CCH Inc. DBA Wolters Kluwer</v>
          </cell>
        </row>
        <row r="109">
          <cell r="B109" t="str">
            <v>CCS</v>
          </cell>
          <cell r="C109" t="str">
            <v>Continental Corporate Services, Inc.</v>
          </cell>
        </row>
        <row r="110">
          <cell r="B110" t="str">
            <v>CENRALLOCK</v>
          </cell>
          <cell r="C110" t="str">
            <v>Central Lock &amp; Security System</v>
          </cell>
        </row>
        <row r="111">
          <cell r="B111" t="str">
            <v>CENTRALIA</v>
          </cell>
          <cell r="C111" t="str">
            <v>City of Centralia</v>
          </cell>
        </row>
        <row r="112">
          <cell r="B112" t="str">
            <v>CERTIFIED</v>
          </cell>
          <cell r="C112" t="str">
            <v>Certified Abstract Co, Inc</v>
          </cell>
        </row>
        <row r="113">
          <cell r="B113" t="str">
            <v>CHAMBRE</v>
          </cell>
          <cell r="C113" t="str">
            <v>Chambre &amp; Company</v>
          </cell>
        </row>
        <row r="114">
          <cell r="B114" t="str">
            <v>CHASELAW</v>
          </cell>
          <cell r="C114" t="str">
            <v>The Chase Law Group</v>
          </cell>
        </row>
        <row r="115">
          <cell r="B115" t="str">
            <v>CHICAGOTITLE</v>
          </cell>
          <cell r="C115" t="str">
            <v>Chicago Title Insurance Co.</v>
          </cell>
        </row>
        <row r="116">
          <cell r="B116" t="str">
            <v>CISCO WEBEX</v>
          </cell>
          <cell r="C116" t="str">
            <v>Cisco WebEx LLC</v>
          </cell>
        </row>
        <row r="117">
          <cell r="B117" t="str">
            <v>CIT</v>
          </cell>
          <cell r="C117" t="str">
            <v>CIT</v>
          </cell>
        </row>
        <row r="118">
          <cell r="B118" t="str">
            <v>CITRIX</v>
          </cell>
          <cell r="C118" t="str">
            <v>Citrix Systems Inc.</v>
          </cell>
        </row>
        <row r="119">
          <cell r="B119" t="str">
            <v>CITYSTFRANCIS</v>
          </cell>
          <cell r="C119" t="str">
            <v>City of St Francis</v>
          </cell>
        </row>
        <row r="120">
          <cell r="B120" t="str">
            <v>CLARITYSOFT</v>
          </cell>
          <cell r="C120" t="str">
            <v>Claritysoft, LLC</v>
          </cell>
        </row>
        <row r="121">
          <cell r="B121" t="str">
            <v>CLEARWATER</v>
          </cell>
          <cell r="C121" t="str">
            <v>Clearwater Analytics</v>
          </cell>
        </row>
        <row r="122">
          <cell r="B122" t="str">
            <v>CLIVEABROWN</v>
          </cell>
          <cell r="C122" t="str">
            <v>Clive A. Brown Jr.</v>
          </cell>
        </row>
        <row r="123">
          <cell r="B123" t="str">
            <v>CO_DEPTREV</v>
          </cell>
          <cell r="C123" t="str">
            <v>COLORADO DEPARTMENT OF REVENUE</v>
          </cell>
        </row>
        <row r="124">
          <cell r="B124" t="str">
            <v>COASTGROUP</v>
          </cell>
          <cell r="C124" t="str">
            <v>Coast Group Corp</v>
          </cell>
        </row>
        <row r="125">
          <cell r="B125" t="str">
            <v>COGENT</v>
          </cell>
          <cell r="C125" t="str">
            <v>Cogent Communications, Inc.</v>
          </cell>
        </row>
        <row r="126">
          <cell r="B126" t="str">
            <v>COHEN</v>
          </cell>
          <cell r="C126" t="str">
            <v>Cohen Financial</v>
          </cell>
        </row>
        <row r="127">
          <cell r="B127" t="str">
            <v>COHGRESS</v>
          </cell>
          <cell r="C127" t="str">
            <v>Cohen &amp; Gresser LLP</v>
          </cell>
        </row>
        <row r="128">
          <cell r="B128" t="str">
            <v>COLE SCHOTZ MEI</v>
          </cell>
          <cell r="C128" t="str">
            <v>COLE, SCHOTZ, MEISEL, FORMAN &amp; LEONARD, P.A.</v>
          </cell>
        </row>
        <row r="129">
          <cell r="B129" t="str">
            <v>COLENGSURV</v>
          </cell>
          <cell r="C129" t="str">
            <v>Colorado Engineering &amp; Surveying</v>
          </cell>
        </row>
        <row r="130">
          <cell r="B130" t="str">
            <v>COLLIERS</v>
          </cell>
          <cell r="C130" t="str">
            <v>Colliers International Valuation &amp; Advisory Services LLC</v>
          </cell>
        </row>
        <row r="131">
          <cell r="B131" t="str">
            <v>COLQUITT COUNTY</v>
          </cell>
          <cell r="C131" t="str">
            <v>Colquitt County Tax Commissioner</v>
          </cell>
        </row>
        <row r="132">
          <cell r="B132" t="str">
            <v>COMBINEDARCH</v>
          </cell>
          <cell r="C132" t="str">
            <v>Combined Architecture DPC</v>
          </cell>
        </row>
        <row r="133">
          <cell r="B133" t="str">
            <v>COMGROUP</v>
          </cell>
          <cell r="C133" t="str">
            <v>Alphaserve Technologies</v>
          </cell>
        </row>
        <row r="134">
          <cell r="B134" t="str">
            <v>COMMONWEALTH</v>
          </cell>
          <cell r="C134" t="str">
            <v>Commonwealth Land Title Insurance</v>
          </cell>
        </row>
        <row r="135">
          <cell r="B135" t="str">
            <v>COMPDIST</v>
          </cell>
          <cell r="C135" t="str">
            <v>Competitive Distributors</v>
          </cell>
        </row>
        <row r="136">
          <cell r="B136" t="str">
            <v>COMPLIANCESCIEN</v>
          </cell>
          <cell r="C136" t="str">
            <v>Compliance Science, Inc.</v>
          </cell>
        </row>
        <row r="137">
          <cell r="B137" t="str">
            <v>COMPUTERSHARE</v>
          </cell>
          <cell r="C137" t="str">
            <v>Computershare</v>
          </cell>
        </row>
        <row r="138">
          <cell r="B138" t="str">
            <v>CONCUR</v>
          </cell>
          <cell r="C138" t="str">
            <v>Concur Technologies Inc.</v>
          </cell>
        </row>
        <row r="139">
          <cell r="B139" t="str">
            <v>CONEDISO</v>
          </cell>
          <cell r="C139" t="str">
            <v>CONSOLIDATED EDISON COMPANY OF NY INC</v>
          </cell>
        </row>
        <row r="140">
          <cell r="B140" t="str">
            <v>CONMANSVC</v>
          </cell>
          <cell r="C140" t="str">
            <v>Construction Management Services</v>
          </cell>
        </row>
        <row r="141">
          <cell r="B141" t="str">
            <v>CONTROLPOINT</v>
          </cell>
          <cell r="C141" t="str">
            <v>Control Point Associates, Inc.</v>
          </cell>
        </row>
        <row r="142">
          <cell r="B142" t="str">
            <v>CORD</v>
          </cell>
          <cell r="C142" t="str">
            <v>Cord Contracting Co. Inc.</v>
          </cell>
        </row>
        <row r="143">
          <cell r="B143" t="str">
            <v>CORETITLE</v>
          </cell>
          <cell r="C143" t="str">
            <v>Core Title Services</v>
          </cell>
        </row>
        <row r="144">
          <cell r="B144" t="str">
            <v>CORNERSTONE</v>
          </cell>
          <cell r="C144" t="str">
            <v>Cornerstone Capital Lending</v>
          </cell>
        </row>
        <row r="145">
          <cell r="B145" t="str">
            <v>CORPESSENTIALS</v>
          </cell>
          <cell r="C145" t="str">
            <v>Corporate Essentials</v>
          </cell>
        </row>
        <row r="146">
          <cell r="B146" t="str">
            <v>CORPORATE RISK</v>
          </cell>
          <cell r="C146" t="str">
            <v>CORPORATE RISK SOLUTIONS LLC</v>
          </cell>
        </row>
        <row r="147">
          <cell r="B147" t="str">
            <v>COYLEGRAPHICS</v>
          </cell>
          <cell r="C147" t="str">
            <v>Coyle &amp; Company Graphics, Inc.</v>
          </cell>
        </row>
        <row r="148">
          <cell r="B148" t="str">
            <v>CPRANKIN</v>
          </cell>
          <cell r="C148" t="str">
            <v>CP Rankin Inc</v>
          </cell>
        </row>
        <row r="149">
          <cell r="B149" t="str">
            <v>CRAFTON</v>
          </cell>
          <cell r="C149" t="str">
            <v>Crafton, Tull &amp; Associates</v>
          </cell>
        </row>
        <row r="150">
          <cell r="B150" t="str">
            <v>CRE FINANCE COU</v>
          </cell>
          <cell r="C150" t="str">
            <v>CRE FINANCE COUNCIL</v>
          </cell>
        </row>
        <row r="151">
          <cell r="B151" t="str">
            <v>CRE FINCO</v>
          </cell>
          <cell r="C151" t="str">
            <v>CRE Finance Company LLC</v>
          </cell>
        </row>
        <row r="152">
          <cell r="B152" t="str">
            <v>CREDITNTELL</v>
          </cell>
          <cell r="C152" t="str">
            <v>Information Clearinghouse Inc dba F&amp;D Reports and Creditntell</v>
          </cell>
        </row>
        <row r="153">
          <cell r="B153" t="str">
            <v>CRONHEIM</v>
          </cell>
          <cell r="C153" t="str">
            <v>Cronheim Mortgage</v>
          </cell>
        </row>
        <row r="154">
          <cell r="B154" t="str">
            <v>CROSSBRIDGE</v>
          </cell>
          <cell r="C154" t="str">
            <v>Cross Bridge Title</v>
          </cell>
        </row>
        <row r="155">
          <cell r="B155" t="str">
            <v>CROWN</v>
          </cell>
          <cell r="C155" t="str">
            <v>Crown Appraisal Group, Inc.</v>
          </cell>
        </row>
        <row r="156">
          <cell r="B156" t="str">
            <v>CRUNCH</v>
          </cell>
          <cell r="C156" t="str">
            <v>Crunch Commercial Finance LLC</v>
          </cell>
        </row>
        <row r="157">
          <cell r="B157" t="str">
            <v>CSC</v>
          </cell>
          <cell r="C157" t="str">
            <v>CSC ENTITY SERVICES LLC</v>
          </cell>
        </row>
        <row r="158">
          <cell r="B158" t="str">
            <v>CT COMMISS REV</v>
          </cell>
          <cell r="C158" t="str">
            <v>CT Commissioner of Revenue Services</v>
          </cell>
        </row>
        <row r="159">
          <cell r="B159" t="str">
            <v>CT CORP</v>
          </cell>
          <cell r="C159" t="str">
            <v>CT Corporation</v>
          </cell>
        </row>
        <row r="160">
          <cell r="B160" t="str">
            <v>CT LIEN SOLUTIO</v>
          </cell>
          <cell r="C160" t="str">
            <v>CT CORPORATION SYSTEM DBA CT LIEN SOLUTIONS</v>
          </cell>
        </row>
        <row r="161">
          <cell r="B161" t="str">
            <v>CUMBERLAND</v>
          </cell>
          <cell r="C161" t="str">
            <v>Cumberland Title &amp; Guaranty Company, LLC</v>
          </cell>
        </row>
        <row r="162">
          <cell r="B162" t="str">
            <v>CUSWAK</v>
          </cell>
          <cell r="C162" t="str">
            <v>Cushman &amp; Wakefield Inc.</v>
          </cell>
        </row>
        <row r="163">
          <cell r="B163" t="str">
            <v>CYRUSONE</v>
          </cell>
          <cell r="C163" t="str">
            <v>Cyrus One</v>
          </cell>
        </row>
        <row r="164">
          <cell r="B164" t="str">
            <v>DAINTORPY</v>
          </cell>
          <cell r="C164" t="str">
            <v>Dain Torpy Le Ray Wiest &amp; Garner</v>
          </cell>
        </row>
        <row r="165">
          <cell r="B165" t="str">
            <v>DAVIDGILL</v>
          </cell>
          <cell r="C165" t="str">
            <v>David A Gill</v>
          </cell>
        </row>
        <row r="166">
          <cell r="B166" t="str">
            <v>DAVIS &amp; GILBERT</v>
          </cell>
          <cell r="C166" t="str">
            <v>DAVIS &amp; GILBERT LLP</v>
          </cell>
        </row>
        <row r="167">
          <cell r="B167" t="str">
            <v>DAVISWRIGHTTREM</v>
          </cell>
          <cell r="C167" t="str">
            <v>Davis Wright Tremaine LLP</v>
          </cell>
        </row>
        <row r="168">
          <cell r="B168" t="str">
            <v>DAWDA</v>
          </cell>
          <cell r="C168" t="str">
            <v>Dawda, Mann, Mulcahy &amp; Sadler, PLC</v>
          </cell>
        </row>
        <row r="169">
          <cell r="B169" t="str">
            <v>DBPHOTO</v>
          </cell>
          <cell r="C169" t="str">
            <v>DB Photography</v>
          </cell>
        </row>
        <row r="170">
          <cell r="B170" t="str">
            <v>DE_SECSTATE</v>
          </cell>
          <cell r="C170" t="str">
            <v>DELAWARE SECRETARY OF STATE</v>
          </cell>
        </row>
        <row r="171">
          <cell r="B171" t="str">
            <v>DEALPATH</v>
          </cell>
          <cell r="C171" t="str">
            <v>Dealpath Inc</v>
          </cell>
        </row>
        <row r="172">
          <cell r="B172" t="str">
            <v>DECHBERB</v>
          </cell>
          <cell r="C172" t="str">
            <v>Barbara Dechbery</v>
          </cell>
        </row>
        <row r="173">
          <cell r="B173" t="str">
            <v>DECHERT LLP</v>
          </cell>
          <cell r="C173" t="str">
            <v>Dechert LLP</v>
          </cell>
        </row>
        <row r="174">
          <cell r="B174" t="str">
            <v>DEERWOODRE</v>
          </cell>
          <cell r="C174" t="str">
            <v>Deerwood Real Estate Capital</v>
          </cell>
        </row>
        <row r="175">
          <cell r="B175" t="str">
            <v>DEGRAY</v>
          </cell>
          <cell r="C175" t="str">
            <v>DeGray Systems Development, LLC</v>
          </cell>
        </row>
        <row r="176">
          <cell r="B176" t="str">
            <v>DELOITTE</v>
          </cell>
          <cell r="C176" t="str">
            <v>Deloitte Financial Advisory Services LLP</v>
          </cell>
        </row>
        <row r="177">
          <cell r="B177" t="str">
            <v>DELUXE</v>
          </cell>
          <cell r="C177" t="str">
            <v>Deluxe For Business</v>
          </cell>
        </row>
        <row r="178">
          <cell r="B178" t="str">
            <v>DELUXE FOR BUSI</v>
          </cell>
          <cell r="C178" t="str">
            <v>Deluxe For Business</v>
          </cell>
        </row>
        <row r="179">
          <cell r="B179" t="str">
            <v>DENTONS</v>
          </cell>
          <cell r="C179" t="str">
            <v>Dentons</v>
          </cell>
        </row>
        <row r="180">
          <cell r="B180" t="str">
            <v>DG</v>
          </cell>
          <cell r="C180" t="str">
            <v>Dollar General Corporation</v>
          </cell>
        </row>
        <row r="181">
          <cell r="B181" t="str">
            <v>DLA LLC</v>
          </cell>
          <cell r="C181" t="str">
            <v>DLA LLC</v>
          </cell>
        </row>
        <row r="182">
          <cell r="B182" t="str">
            <v>DLA PIPER</v>
          </cell>
          <cell r="C182" t="str">
            <v>DLA PIPER LLP</v>
          </cell>
        </row>
        <row r="183">
          <cell r="B183" t="str">
            <v>DLB ATTORNEY</v>
          </cell>
          <cell r="C183" t="str">
            <v>DLB Attorneys at Law, LLC</v>
          </cell>
        </row>
        <row r="184">
          <cell r="B184" t="str">
            <v>DONNELLY</v>
          </cell>
          <cell r="C184" t="str">
            <v>Donnelly Mechanical</v>
          </cell>
        </row>
        <row r="185">
          <cell r="B185" t="str">
            <v>DORF&amp;NELSON</v>
          </cell>
          <cell r="C185" t="str">
            <v>Dorf &amp; Nelson LLP</v>
          </cell>
        </row>
        <row r="186">
          <cell r="B186" t="str">
            <v>DORSEYWHITNEY</v>
          </cell>
          <cell r="C186" t="str">
            <v>Dorsey &amp; Whitney</v>
          </cell>
        </row>
        <row r="187">
          <cell r="B187" t="str">
            <v>DRENNER</v>
          </cell>
          <cell r="C187" t="str">
            <v>Drenner Group</v>
          </cell>
        </row>
        <row r="188">
          <cell r="B188" t="str">
            <v>DRYVIQ</v>
          </cell>
          <cell r="C188" t="str">
            <v>DryvIQ, Inc</v>
          </cell>
        </row>
        <row r="189">
          <cell r="B189" t="str">
            <v>DUANEMO</v>
          </cell>
          <cell r="C189" t="str">
            <v>Duane Morris</v>
          </cell>
        </row>
        <row r="190">
          <cell r="B190" t="str">
            <v>DUPLEX</v>
          </cell>
          <cell r="C190" t="str">
            <v>Duplex Imaging, LLC</v>
          </cell>
        </row>
        <row r="191">
          <cell r="B191" t="str">
            <v>DURSTD</v>
          </cell>
          <cell r="C191" t="str">
            <v>Douglas Durst</v>
          </cell>
        </row>
        <row r="192">
          <cell r="B192" t="str">
            <v>DYKEMA</v>
          </cell>
          <cell r="C192" t="str">
            <v>Dykema Gossett PLLC</v>
          </cell>
        </row>
        <row r="193">
          <cell r="B193" t="str">
            <v>DYNALINK</v>
          </cell>
          <cell r="C193" t="str">
            <v>Dynalink Communications</v>
          </cell>
        </row>
        <row r="194">
          <cell r="B194" t="str">
            <v>EASTERN UNION F</v>
          </cell>
          <cell r="C194" t="str">
            <v>EASTERN UNION FUNDING LLC</v>
          </cell>
        </row>
        <row r="195">
          <cell r="B195" t="str">
            <v>ECKERT</v>
          </cell>
          <cell r="C195" t="str">
            <v>Eckert Seamans Cherin &amp; Mellott, LLC</v>
          </cell>
        </row>
        <row r="196">
          <cell r="B196" t="str">
            <v>ECONOMIC CLUB</v>
          </cell>
          <cell r="C196" t="str">
            <v>The Economic Club of NY</v>
          </cell>
        </row>
        <row r="197">
          <cell r="B197" t="str">
            <v>EHANLEY</v>
          </cell>
          <cell r="C197" t="str">
            <v>Eamonn Hanley</v>
          </cell>
        </row>
        <row r="198">
          <cell r="B198" t="str">
            <v>ELITETECH</v>
          </cell>
          <cell r="C198" t="str">
            <v>Elite Technology, Inc.</v>
          </cell>
        </row>
        <row r="199">
          <cell r="B199" t="str">
            <v>ELLIOTLEWIS</v>
          </cell>
          <cell r="C199" t="str">
            <v>Elliot - Lewis Corporation</v>
          </cell>
        </row>
        <row r="200">
          <cell r="B200" t="str">
            <v>EMF</v>
          </cell>
          <cell r="C200" t="str">
            <v>EMF Services LLC</v>
          </cell>
        </row>
        <row r="201">
          <cell r="B201" t="str">
            <v>EMG</v>
          </cell>
          <cell r="C201" t="str">
            <v>CLAMPETT INDUSTRIES LLC d/b/aEMG</v>
          </cell>
        </row>
        <row r="202">
          <cell r="B202" t="str">
            <v>ENVIROBUSINESS</v>
          </cell>
          <cell r="C202" t="str">
            <v>Envirobusiness Inc.</v>
          </cell>
        </row>
        <row r="203">
          <cell r="B203" t="str">
            <v>EQUINITI</v>
          </cell>
          <cell r="C203" t="str">
            <v>Equiniti Trust Company</v>
          </cell>
        </row>
        <row r="204">
          <cell r="B204" t="str">
            <v>ERNSTYOUNG</v>
          </cell>
          <cell r="C204" t="str">
            <v>Ernst &amp; Young</v>
          </cell>
        </row>
        <row r="205">
          <cell r="B205" t="str">
            <v>ESENTIRE</v>
          </cell>
          <cell r="C205" t="str">
            <v>eSentire Inc</v>
          </cell>
        </row>
        <row r="206">
          <cell r="B206" t="str">
            <v>ESTERA</v>
          </cell>
          <cell r="C206" t="str">
            <v>Estera Trust (Cayman) Limited</v>
          </cell>
        </row>
        <row r="207">
          <cell r="B207" t="str">
            <v>EVENSONBEST</v>
          </cell>
          <cell r="C207" t="str">
            <v>EvensonBest LLC</v>
          </cell>
        </row>
        <row r="208">
          <cell r="B208" t="str">
            <v>EXECCOLOR</v>
          </cell>
          <cell r="C208" t="str">
            <v>Executive Color Systems, Inc.</v>
          </cell>
        </row>
        <row r="209">
          <cell r="B209" t="str">
            <v>EXP ADVISORS</v>
          </cell>
          <cell r="C209" t="str">
            <v>EXP Realty Advisors Group, Inc.</v>
          </cell>
        </row>
        <row r="210">
          <cell r="B210" t="str">
            <v>EZECASTLEINTEG</v>
          </cell>
          <cell r="C210" t="str">
            <v>Eze Castle Integration</v>
          </cell>
        </row>
        <row r="211">
          <cell r="B211" t="str">
            <v>F3</v>
          </cell>
          <cell r="C211" t="str">
            <v>F3 Inc.</v>
          </cell>
        </row>
        <row r="212">
          <cell r="B212" t="str">
            <v>FACTSET</v>
          </cell>
          <cell r="C212" t="str">
            <v>FactSet Research Systems Inc.</v>
          </cell>
        </row>
        <row r="213">
          <cell r="B213" t="str">
            <v>FALCONRAPP</v>
          </cell>
          <cell r="C213" t="str">
            <v>Falcon Rappoport &amp; Berkman</v>
          </cell>
        </row>
        <row r="214">
          <cell r="B214" t="str">
            <v>FAR</v>
          </cell>
          <cell r="C214" t="str">
            <v>FAR Security LLC</v>
          </cell>
        </row>
        <row r="215">
          <cell r="B215" t="str">
            <v>FASB</v>
          </cell>
          <cell r="C215" t="str">
            <v>Financial Accounting Standards Board</v>
          </cell>
        </row>
        <row r="216">
          <cell r="B216" t="str">
            <v>FEDEX</v>
          </cell>
          <cell r="C216" t="str">
            <v>FedEx</v>
          </cell>
        </row>
        <row r="217">
          <cell r="B217" t="str">
            <v>FELLAN FLORIST</v>
          </cell>
          <cell r="C217" t="str">
            <v>FELLAN FLORIST</v>
          </cell>
        </row>
        <row r="218">
          <cell r="B218" t="str">
            <v>FHLBI</v>
          </cell>
          <cell r="C218" t="str">
            <v>Federal Home Loan Bank of Indianapolis</v>
          </cell>
        </row>
        <row r="219">
          <cell r="B219" t="str">
            <v>FIDDLERGONZALEZ</v>
          </cell>
          <cell r="C219" t="str">
            <v>Fiddler Gonzalez &amp; Rodriguez, P.S.C</v>
          </cell>
        </row>
        <row r="220">
          <cell r="B220" t="str">
            <v>FIDELITY INS CO</v>
          </cell>
          <cell r="C220" t="str">
            <v>Fidelity National Title Insurance Company</v>
          </cell>
        </row>
        <row r="221">
          <cell r="B221" t="str">
            <v>FINRA</v>
          </cell>
          <cell r="C221" t="str">
            <v>FINRA</v>
          </cell>
        </row>
        <row r="222">
          <cell r="B222" t="str">
            <v>FINTRANSERV</v>
          </cell>
          <cell r="C222" t="str">
            <v>Financial Training Services Inc.</v>
          </cell>
        </row>
        <row r="223">
          <cell r="B223" t="str">
            <v>FIRSTAMERICAN</v>
          </cell>
          <cell r="C223" t="str">
            <v>First American Title Insurance Co</v>
          </cell>
        </row>
        <row r="224">
          <cell r="B224" t="str">
            <v>FIRSTAMUCC</v>
          </cell>
          <cell r="C224" t="str">
            <v>First American UCC Insurance Services</v>
          </cell>
        </row>
        <row r="225">
          <cell r="B225" t="str">
            <v>FIRSTNAT</v>
          </cell>
          <cell r="C225" t="str">
            <v>First Nationwide Title</v>
          </cell>
        </row>
        <row r="226">
          <cell r="B226" t="str">
            <v>FISHMANA</v>
          </cell>
          <cell r="C226" t="str">
            <v>Alan Fishman</v>
          </cell>
        </row>
        <row r="227">
          <cell r="B227" t="str">
            <v>FITCHINC</v>
          </cell>
          <cell r="C227" t="str">
            <v>FITCH INC</v>
          </cell>
        </row>
        <row r="228">
          <cell r="B228" t="str">
            <v>FL_DEPTREV</v>
          </cell>
          <cell r="C228" t="str">
            <v>FLORIDA DEPARTMENT OF REVENUE</v>
          </cell>
        </row>
        <row r="229">
          <cell r="B229" t="str">
            <v>FLIKINTER</v>
          </cell>
          <cell r="C229" t="str">
            <v>Flik International</v>
          </cell>
        </row>
        <row r="230">
          <cell r="B230" t="str">
            <v>FOLEYLARDNER</v>
          </cell>
          <cell r="C230" t="str">
            <v>Foley &amp; Lardner</v>
          </cell>
        </row>
        <row r="231">
          <cell r="B231" t="str">
            <v>FOLIOFN</v>
          </cell>
          <cell r="C231" t="str">
            <v>Foliofn Investments</v>
          </cell>
        </row>
        <row r="232">
          <cell r="B232" t="str">
            <v>FOVEA INC</v>
          </cell>
          <cell r="C232" t="str">
            <v>FOVEA INC DBA GOTHAM COLOR</v>
          </cell>
        </row>
        <row r="233">
          <cell r="B233" t="str">
            <v>FPL</v>
          </cell>
          <cell r="C233" t="str">
            <v>FPL Associates, L.P.</v>
          </cell>
        </row>
        <row r="234">
          <cell r="B234" t="str">
            <v>FRANKLINCOUNTY</v>
          </cell>
          <cell r="C234" t="str">
            <v>Franklin County Treasurer's Office</v>
          </cell>
        </row>
        <row r="235">
          <cell r="B235" t="str">
            <v>FREDRIKSON</v>
          </cell>
          <cell r="C235" t="str">
            <v>Fredrikson &amp; Byron PA</v>
          </cell>
        </row>
        <row r="236">
          <cell r="B236" t="str">
            <v>FRESHCOAT</v>
          </cell>
          <cell r="C236" t="str">
            <v>Fresh Coat Painting</v>
          </cell>
        </row>
        <row r="237">
          <cell r="B237" t="str">
            <v>FRIDAYELDREDGE</v>
          </cell>
          <cell r="C237" t="str">
            <v>Friday Eldredge &amp; Clark LLP</v>
          </cell>
        </row>
        <row r="238">
          <cell r="B238" t="str">
            <v>FRIED FRANK</v>
          </cell>
          <cell r="C238" t="str">
            <v>Fried Frank Harris Shriver &amp; Jacobson LLP</v>
          </cell>
        </row>
        <row r="239">
          <cell r="B239" t="str">
            <v>FROST BROWN TOD</v>
          </cell>
          <cell r="C239" t="str">
            <v>FROST BROWN TODD LLC</v>
          </cell>
        </row>
        <row r="240">
          <cell r="B240" t="str">
            <v>FTI CONSULTING</v>
          </cell>
          <cell r="C240" t="str">
            <v>FTI Consulting</v>
          </cell>
        </row>
        <row r="241">
          <cell r="B241" t="str">
            <v>GA_DEPTREV</v>
          </cell>
          <cell r="C241" t="str">
            <v>GEORGIA DEPARTMENT OF REVENUE</v>
          </cell>
        </row>
        <row r="242">
          <cell r="B242" t="str">
            <v>GEOMATIC</v>
          </cell>
          <cell r="C242" t="str">
            <v>Geomatic Solutions and Surveying</v>
          </cell>
        </row>
        <row r="243">
          <cell r="B243" t="str">
            <v>GHRR</v>
          </cell>
          <cell r="C243" t="str">
            <v>Clariti - GHRR</v>
          </cell>
        </row>
        <row r="244">
          <cell r="B244" t="str">
            <v>GIBSONDUNN</v>
          </cell>
          <cell r="C244" t="str">
            <v>Gibson, Dunn &amp; Crutcher LLP</v>
          </cell>
        </row>
        <row r="245">
          <cell r="B245" t="str">
            <v>GKLCORPORATE</v>
          </cell>
          <cell r="C245" t="str">
            <v>GKL Corporate Services Inc.</v>
          </cell>
        </row>
        <row r="246">
          <cell r="B246" t="str">
            <v>GLASSLEWIS</v>
          </cell>
          <cell r="C246" t="str">
            <v>Glass Lewis &amp; Co, LLC</v>
          </cell>
        </row>
        <row r="247">
          <cell r="B247" t="str">
            <v>GLIKIN_JASON</v>
          </cell>
          <cell r="C247" t="str">
            <v>Jason Glikin</v>
          </cell>
        </row>
        <row r="248">
          <cell r="B248" t="str">
            <v>GLOBAL RELAY</v>
          </cell>
          <cell r="C248" t="str">
            <v>GLOBAL RELAY COMMUNICATIONS INC</v>
          </cell>
        </row>
        <row r="249">
          <cell r="B249" t="str">
            <v>GMEI</v>
          </cell>
          <cell r="C249" t="str">
            <v>Business Entity Data B.V.</v>
          </cell>
        </row>
        <row r="250">
          <cell r="B250" t="str">
            <v>GMI AUTOMATION</v>
          </cell>
          <cell r="C250" t="str">
            <v>GMI Automation &amp; Security</v>
          </cell>
        </row>
        <row r="251">
          <cell r="B251" t="str">
            <v>GOINGDESIGN</v>
          </cell>
          <cell r="C251" t="str">
            <v>Going Design</v>
          </cell>
        </row>
        <row r="252">
          <cell r="B252" t="str">
            <v>GOODWINP</v>
          </cell>
          <cell r="C252" t="str">
            <v>Goodwin Procter LLP</v>
          </cell>
        </row>
        <row r="253">
          <cell r="B253" t="str">
            <v>GOODWOOD</v>
          </cell>
          <cell r="C253" t="str">
            <v>Goodwood Capital Management</v>
          </cell>
        </row>
        <row r="254">
          <cell r="B254" t="str">
            <v>GOTOTECHUSA</v>
          </cell>
          <cell r="C254" t="str">
            <v>GoTo Technologies USA, Inc.</v>
          </cell>
        </row>
        <row r="255">
          <cell r="B255" t="str">
            <v>GOTTFRIED&amp;GOTTF</v>
          </cell>
          <cell r="C255" t="str">
            <v>Gottfried &amp; Gottfried</v>
          </cell>
        </row>
        <row r="256">
          <cell r="B256" t="str">
            <v>GRAYROB</v>
          </cell>
          <cell r="C256" t="str">
            <v>Gray Robinson</v>
          </cell>
        </row>
        <row r="257">
          <cell r="B257" t="str">
            <v>GREENBERGTRAURI</v>
          </cell>
          <cell r="C257" t="str">
            <v>Greenberg Traurig</v>
          </cell>
        </row>
        <row r="258">
          <cell r="B258" t="str">
            <v>GREENSBORO</v>
          </cell>
          <cell r="C258" t="str">
            <v>Greensboro Village Commercial South Owners Association</v>
          </cell>
        </row>
        <row r="259">
          <cell r="B259" t="str">
            <v>GREENSTREET</v>
          </cell>
          <cell r="C259" t="str">
            <v>Green Street Advisors, LLC</v>
          </cell>
        </row>
        <row r="260">
          <cell r="B260" t="str">
            <v>GREGGTXCOUNTY</v>
          </cell>
          <cell r="C260" t="str">
            <v>Gregg TX County Clerk's Office</v>
          </cell>
        </row>
        <row r="261">
          <cell r="B261" t="str">
            <v>GROSS_HAYDEN</v>
          </cell>
          <cell r="C261" t="str">
            <v>Hayden Gross</v>
          </cell>
        </row>
        <row r="262">
          <cell r="B262" t="str">
            <v>GRS GROUP</v>
          </cell>
          <cell r="C262" t="str">
            <v>GLOBAL REALTY SERVICES GROUP LLC</v>
          </cell>
        </row>
        <row r="263">
          <cell r="B263" t="str">
            <v>GRUBHUB</v>
          </cell>
          <cell r="C263" t="str">
            <v>SeamlessWeb/Grubhub</v>
          </cell>
        </row>
        <row r="264">
          <cell r="B264" t="str">
            <v>GRUBHUB</v>
          </cell>
          <cell r="C264" t="str">
            <v>SeamlessWeb/Grubhub</v>
          </cell>
        </row>
        <row r="265">
          <cell r="B265" t="str">
            <v>GUNSTER</v>
          </cell>
          <cell r="C265" t="str">
            <v>Gunster</v>
          </cell>
        </row>
        <row r="266">
          <cell r="B266" t="str">
            <v>GWILDRICK</v>
          </cell>
          <cell r="C266" t="str">
            <v>Gordon Wildrick</v>
          </cell>
        </row>
        <row r="267">
          <cell r="B267" t="str">
            <v>HAASCONSULTING</v>
          </cell>
          <cell r="C267" t="str">
            <v>Haas Consulting Group, Inc.</v>
          </cell>
        </row>
        <row r="268">
          <cell r="B268" t="str">
            <v>HADLEYGROUP</v>
          </cell>
          <cell r="C268" t="str">
            <v>The Hadley Group</v>
          </cell>
        </row>
        <row r="269">
          <cell r="B269" t="str">
            <v>HAIRBYALISON</v>
          </cell>
          <cell r="C269" t="str">
            <v>Hair by Alison Farfan</v>
          </cell>
        </row>
        <row r="270">
          <cell r="B270" t="str">
            <v>HARBOURG</v>
          </cell>
          <cell r="C270" t="str">
            <v>HARBOR GROUP CONSULTING INC.</v>
          </cell>
        </row>
        <row r="271">
          <cell r="B271" t="str">
            <v>HEALTH</v>
          </cell>
          <cell r="C271" t="str">
            <v>Health Fitness Concepts, RN, LLC</v>
          </cell>
        </row>
        <row r="272">
          <cell r="B272" t="str">
            <v>HEIDI ANTMAN</v>
          </cell>
          <cell r="C272" t="str">
            <v>HEIDI ANTMAN</v>
          </cell>
        </row>
        <row r="273">
          <cell r="B273" t="str">
            <v>HERNANDEZ</v>
          </cell>
          <cell r="C273" t="str">
            <v>Hernandez &amp; Gorrin LLC</v>
          </cell>
        </row>
        <row r="274">
          <cell r="B274" t="str">
            <v>HFF</v>
          </cell>
          <cell r="C274" t="str">
            <v>HFF, LP</v>
          </cell>
        </row>
        <row r="275">
          <cell r="B275" t="str">
            <v>HIGHCAMP</v>
          </cell>
          <cell r="C275" t="str">
            <v>HighCamp Compliance LLC</v>
          </cell>
        </row>
        <row r="276">
          <cell r="B276" t="str">
            <v>HIGHROCKPEST</v>
          </cell>
          <cell r="C276" t="str">
            <v>High Rock Pest Control</v>
          </cell>
        </row>
        <row r="277">
          <cell r="B277" t="str">
            <v>HIGHSTREET</v>
          </cell>
          <cell r="C277" t="str">
            <v>High Street Valuations</v>
          </cell>
        </row>
        <row r="278">
          <cell r="B278" t="str">
            <v>HILCORE</v>
          </cell>
          <cell r="C278" t="str">
            <v>Hilco Real Estate, LLC</v>
          </cell>
        </row>
        <row r="279">
          <cell r="B279" t="str">
            <v>HOBBYLOBBY</v>
          </cell>
          <cell r="C279" t="str">
            <v>Hobby Lobby Stores, Inc</v>
          </cell>
        </row>
        <row r="280">
          <cell r="B280" t="str">
            <v>HOEGGER</v>
          </cell>
          <cell r="C280" t="str">
            <v>Steve Hoegger &amp; Associates, Inc.</v>
          </cell>
        </row>
        <row r="281">
          <cell r="B281" t="str">
            <v>HOLLANDKNIGHT</v>
          </cell>
          <cell r="C281" t="str">
            <v>Holland &amp; Knight LLP</v>
          </cell>
        </row>
        <row r="282">
          <cell r="B282" t="str">
            <v>HONIGMAN</v>
          </cell>
          <cell r="C282" t="str">
            <v>HONIGMAN MILLER SCHWARTZ AND COHN LLP</v>
          </cell>
        </row>
        <row r="283">
          <cell r="B283" t="str">
            <v>HORIZONBUILD</v>
          </cell>
          <cell r="C283" t="str">
            <v>Horizon Builders</v>
          </cell>
        </row>
        <row r="284">
          <cell r="B284" t="str">
            <v>HOWARDZONING</v>
          </cell>
          <cell r="C284" t="str">
            <v>Howard Zoning Associates, LLC</v>
          </cell>
        </row>
        <row r="285">
          <cell r="B285" t="str">
            <v>HOXHUNT</v>
          </cell>
          <cell r="C285" t="str">
            <v>Hoxhunt Inc</v>
          </cell>
        </row>
        <row r="286">
          <cell r="B286" t="str">
            <v>HUD</v>
          </cell>
          <cell r="C286" t="str">
            <v>US Department of Housing and Urban Development</v>
          </cell>
        </row>
        <row r="287">
          <cell r="B287" t="str">
            <v>HUDSONSUTLER</v>
          </cell>
          <cell r="C287" t="str">
            <v>Hudson Sutler</v>
          </cell>
        </row>
        <row r="288">
          <cell r="B288" t="str">
            <v>HVS CONSULTING</v>
          </cell>
          <cell r="C288" t="str">
            <v>HVS CONSULTING &amp; VALUATION</v>
          </cell>
        </row>
        <row r="289">
          <cell r="B289" t="str">
            <v>IA_TREASURER</v>
          </cell>
          <cell r="C289" t="str">
            <v>Treasurer - State of Iowa</v>
          </cell>
        </row>
        <row r="290">
          <cell r="B290" t="str">
            <v>IANSCHWARTZ</v>
          </cell>
          <cell r="C290" t="str">
            <v>Ian Schwartz</v>
          </cell>
        </row>
        <row r="291">
          <cell r="B291" t="str">
            <v>ICAP</v>
          </cell>
          <cell r="C291" t="str">
            <v>Alliance Realty Advisors dba iCap Realty Advisors</v>
          </cell>
        </row>
        <row r="292">
          <cell r="B292" t="str">
            <v>ICE MILLER LLP</v>
          </cell>
          <cell r="C292" t="str">
            <v>ICE MILLER LLP</v>
          </cell>
        </row>
        <row r="293">
          <cell r="B293" t="str">
            <v>ICESYSTEMS</v>
          </cell>
          <cell r="C293" t="str">
            <v>Ice Systems, Inc.</v>
          </cell>
        </row>
        <row r="294">
          <cell r="B294" t="str">
            <v>ID_TAXCOMM</v>
          </cell>
          <cell r="C294" t="str">
            <v>Idaho State Tax Commission</v>
          </cell>
        </row>
        <row r="295">
          <cell r="B295" t="str">
            <v>IL_BUSSERV</v>
          </cell>
          <cell r="C295" t="str">
            <v>Department of Business Services</v>
          </cell>
        </row>
        <row r="296">
          <cell r="B296" t="str">
            <v>IL_DEPTREV</v>
          </cell>
          <cell r="C296" t="str">
            <v>Illinois Department of Revenue</v>
          </cell>
        </row>
        <row r="297">
          <cell r="B297" t="str">
            <v>IMA</v>
          </cell>
          <cell r="C297" t="str">
            <v>IMA, Inc.</v>
          </cell>
        </row>
        <row r="298">
          <cell r="B298" t="str">
            <v>IN_DEPTREV</v>
          </cell>
          <cell r="C298" t="str">
            <v>Indiana Department of Revenue</v>
          </cell>
        </row>
        <row r="299">
          <cell r="B299" t="str">
            <v>INCENDIO</v>
          </cell>
          <cell r="C299" t="str">
            <v>The Incendio Group, Inc.</v>
          </cell>
        </row>
        <row r="300">
          <cell r="B300" t="str">
            <v>INFINITY</v>
          </cell>
          <cell r="C300" t="str">
            <v>Infinity Computer Systems Inc</v>
          </cell>
        </row>
        <row r="301">
          <cell r="B301" t="str">
            <v>INTEGRAREALTY</v>
          </cell>
          <cell r="C301" t="str">
            <v>Integra Realty Resources</v>
          </cell>
        </row>
        <row r="302">
          <cell r="B302" t="str">
            <v>INTEGRATED</v>
          </cell>
          <cell r="C302" t="str">
            <v>Integrated Group, LLC</v>
          </cell>
        </row>
        <row r="303">
          <cell r="B303" t="str">
            <v>INTEGRO</v>
          </cell>
          <cell r="C303" t="str">
            <v>Integro USA Inc.</v>
          </cell>
        </row>
        <row r="304">
          <cell r="B304" t="str">
            <v>INTRALIN</v>
          </cell>
          <cell r="C304" t="str">
            <v>Intralinks</v>
          </cell>
        </row>
        <row r="305">
          <cell r="B305" t="str">
            <v>INVESHARE</v>
          </cell>
          <cell r="C305" t="str">
            <v>Inveshare</v>
          </cell>
        </row>
        <row r="306">
          <cell r="B306" t="str">
            <v>IPREO</v>
          </cell>
          <cell r="C306" t="str">
            <v>Ipreo Data Inc</v>
          </cell>
        </row>
        <row r="307">
          <cell r="B307" t="str">
            <v>IROLLS</v>
          </cell>
          <cell r="C307" t="str">
            <v>iRolls Multimedia LLC</v>
          </cell>
        </row>
        <row r="308">
          <cell r="B308" t="str">
            <v>IRONMOUNTAIN</v>
          </cell>
          <cell r="C308" t="str">
            <v>Iron Mountain</v>
          </cell>
        </row>
        <row r="309">
          <cell r="B309" t="str">
            <v>IRS</v>
          </cell>
          <cell r="C309" t="str">
            <v>UNITED STATES TREASURY</v>
          </cell>
        </row>
        <row r="310">
          <cell r="B310" t="str">
            <v>ISSCORPORATE</v>
          </cell>
          <cell r="C310" t="str">
            <v>ISS Corporate Solutions, Inc</v>
          </cell>
        </row>
        <row r="311">
          <cell r="B311" t="str">
            <v>ITEMSIX</v>
          </cell>
          <cell r="C311" t="str">
            <v>Item Six Capital LLC</v>
          </cell>
        </row>
        <row r="312">
          <cell r="B312" t="str">
            <v>IVI ASSESSMENT</v>
          </cell>
          <cell r="C312" t="str">
            <v>IVI Environmental, INC.</v>
          </cell>
        </row>
        <row r="313">
          <cell r="B313" t="str">
            <v>J RN CIVIL ENG</v>
          </cell>
          <cell r="C313" t="str">
            <v>JRN Civil Engineers Inc</v>
          </cell>
        </row>
        <row r="314">
          <cell r="B314" t="str">
            <v>JEFFER</v>
          </cell>
          <cell r="C314" t="str">
            <v>Jeffer Mangels BUtler &amp; Mitchell LLP</v>
          </cell>
        </row>
        <row r="315">
          <cell r="B315" t="str">
            <v>JGPARKER</v>
          </cell>
          <cell r="C315" t="str">
            <v>James G Parker</v>
          </cell>
        </row>
        <row r="316">
          <cell r="B316" t="str">
            <v>JKOWALCZYCK</v>
          </cell>
          <cell r="C316" t="str">
            <v>Julian Kowalczyck</v>
          </cell>
        </row>
        <row r="317">
          <cell r="B317" t="str">
            <v>JLEVINE</v>
          </cell>
          <cell r="C317" t="str">
            <v>Jonathan Levine</v>
          </cell>
        </row>
        <row r="318">
          <cell r="B318" t="str">
            <v>JLL</v>
          </cell>
          <cell r="C318" t="str">
            <v>Jones Lang LaSalle Americas Inc. (JLL)</v>
          </cell>
        </row>
        <row r="319">
          <cell r="B319" t="str">
            <v>JLLVALUATION</v>
          </cell>
          <cell r="C319" t="str">
            <v>JLL Valuation &amp; Advisory Services</v>
          </cell>
        </row>
        <row r="320">
          <cell r="B320" t="str">
            <v>JLS PHOTO</v>
          </cell>
          <cell r="C320" t="str">
            <v>JLS Photography</v>
          </cell>
        </row>
        <row r="321">
          <cell r="B321" t="str">
            <v>JLT</v>
          </cell>
          <cell r="C321" t="str">
            <v>JLT Specialty Services</v>
          </cell>
        </row>
        <row r="322">
          <cell r="B322" t="str">
            <v>JMCPLAN</v>
          </cell>
          <cell r="C322" t="str">
            <v>JMC Planning Engineering Landscape Architecture &amp; Land Survey</v>
          </cell>
        </row>
        <row r="323">
          <cell r="B323" t="str">
            <v>JMZONING</v>
          </cell>
          <cell r="C323" t="str">
            <v>JM Zoning</v>
          </cell>
        </row>
        <row r="324">
          <cell r="B324" t="str">
            <v>JOELEFRANK</v>
          </cell>
          <cell r="C324" t="str">
            <v>Joele Frank</v>
          </cell>
        </row>
        <row r="325">
          <cell r="B325" t="str">
            <v>JOHNHANC</v>
          </cell>
          <cell r="C325" t="str">
            <v>John Hancock Life Insurance Of NY</v>
          </cell>
        </row>
        <row r="326">
          <cell r="B326" t="str">
            <v>JOHNMAN</v>
          </cell>
          <cell r="C326" t="str">
            <v>Johns Manville</v>
          </cell>
        </row>
        <row r="327">
          <cell r="B327" t="str">
            <v>JONESDAY</v>
          </cell>
          <cell r="C327" t="str">
            <v>Jones Day</v>
          </cell>
        </row>
        <row r="328">
          <cell r="B328" t="str">
            <v>JONESWALKER</v>
          </cell>
          <cell r="C328" t="str">
            <v>Jones Walker</v>
          </cell>
        </row>
        <row r="329">
          <cell r="B329" t="str">
            <v>JOSEPHBLAKE</v>
          </cell>
          <cell r="C329" t="str">
            <v>Joseph J. Blake and Associates Inc.</v>
          </cell>
        </row>
        <row r="330">
          <cell r="B330" t="str">
            <v>JPETROCELLI</v>
          </cell>
          <cell r="C330" t="str">
            <v>J. Petrocelli Contracting, Inc</v>
          </cell>
        </row>
        <row r="331">
          <cell r="B331" t="str">
            <v>KALIBRILABS</v>
          </cell>
          <cell r="C331" t="str">
            <v>Kalibri Labs</v>
          </cell>
        </row>
        <row r="332">
          <cell r="B332" t="str">
            <v>KANERUSSELL</v>
          </cell>
          <cell r="C332" t="str">
            <v>Kane Russel Logan</v>
          </cell>
        </row>
        <row r="333">
          <cell r="B333" t="str">
            <v>KATTEN MUCHIN</v>
          </cell>
          <cell r="C333" t="str">
            <v>Katten Muchin Rosenman LLP</v>
          </cell>
        </row>
        <row r="334">
          <cell r="B334" t="str">
            <v>KCSTRIPING</v>
          </cell>
          <cell r="C334" t="str">
            <v>KC Striping, Inc.</v>
          </cell>
        </row>
        <row r="335">
          <cell r="B335" t="str">
            <v>KELLEY DRYE</v>
          </cell>
          <cell r="C335" t="str">
            <v>Kelley Drye &amp; Warren LLP</v>
          </cell>
        </row>
        <row r="336">
          <cell r="B336" t="str">
            <v>KENSINGTON</v>
          </cell>
          <cell r="C336" t="str">
            <v>Kensington Vanguard</v>
          </cell>
        </row>
        <row r="337">
          <cell r="B337" t="str">
            <v>KEYSTONE</v>
          </cell>
          <cell r="C337" t="str">
            <v>Keystone Legal</v>
          </cell>
        </row>
        <row r="338">
          <cell r="B338" t="str">
            <v>KIELY</v>
          </cell>
          <cell r="C338" t="str">
            <v>Diahann Kiely</v>
          </cell>
        </row>
        <row r="339">
          <cell r="B339" t="str">
            <v>KILLEBREW</v>
          </cell>
          <cell r="C339" t="str">
            <v>Killebrew PLLC</v>
          </cell>
        </row>
        <row r="340">
          <cell r="B340" t="str">
            <v>KILPATRICK</v>
          </cell>
          <cell r="C340" t="str">
            <v>Kilpatrick Townsend &amp; Stockton LLP</v>
          </cell>
        </row>
        <row r="341">
          <cell r="B341" t="str">
            <v>KIRKLAND</v>
          </cell>
          <cell r="C341" t="str">
            <v>Kirkland &amp; Ellis LLP</v>
          </cell>
        </row>
        <row r="342">
          <cell r="B342" t="str">
            <v>KNIGHTBARRY</v>
          </cell>
          <cell r="C342" t="str">
            <v>Knight Barry Title Group</v>
          </cell>
        </row>
        <row r="343">
          <cell r="B343" t="str">
            <v>KNOWBE4</v>
          </cell>
          <cell r="C343" t="str">
            <v>KnowBe4, Inc.</v>
          </cell>
        </row>
        <row r="344">
          <cell r="B344" t="str">
            <v>KRODRIGUESDASIL</v>
          </cell>
          <cell r="C344" t="str">
            <v>Karina Rodrigues da Silva</v>
          </cell>
        </row>
        <row r="345">
          <cell r="B345" t="str">
            <v>KROLL</v>
          </cell>
          <cell r="C345" t="str">
            <v>Kroll Bond Rating Agency</v>
          </cell>
        </row>
        <row r="346">
          <cell r="B346" t="str">
            <v>KS CORP INC TAX</v>
          </cell>
          <cell r="C346" t="str">
            <v>Kansas Corporate Income Tax</v>
          </cell>
        </row>
        <row r="347">
          <cell r="B347" t="str">
            <v>KS_DEPTREV</v>
          </cell>
          <cell r="C347" t="str">
            <v>Kansas Department of Revenue</v>
          </cell>
        </row>
        <row r="348">
          <cell r="B348" t="str">
            <v>KSTAR</v>
          </cell>
          <cell r="C348" t="str">
            <v>KStar Asset Management</v>
          </cell>
        </row>
        <row r="349">
          <cell r="B349" t="str">
            <v>LA_COUNTY</v>
          </cell>
          <cell r="C349" t="str">
            <v>LA County Tax Collector</v>
          </cell>
        </row>
        <row r="350">
          <cell r="B350" t="str">
            <v>LA_DEPTREV</v>
          </cell>
          <cell r="C350" t="str">
            <v>Louisiana Department of Revenue</v>
          </cell>
        </row>
        <row r="351">
          <cell r="B351" t="str">
            <v>LAND DEV</v>
          </cell>
          <cell r="C351" t="str">
            <v>Land Development Solutions USA Inc</v>
          </cell>
        </row>
        <row r="352">
          <cell r="B352" t="str">
            <v>LANDINGPOINT</v>
          </cell>
          <cell r="C352" t="str">
            <v>Landing Point</v>
          </cell>
        </row>
        <row r="353">
          <cell r="B353" t="str">
            <v>LARASCHECHTER</v>
          </cell>
          <cell r="C353" t="str">
            <v>Lara Schechter</v>
          </cell>
        </row>
        <row r="354">
          <cell r="B354" t="str">
            <v>LATHAM</v>
          </cell>
          <cell r="C354" t="str">
            <v>Latham &amp; Watkins LLP</v>
          </cell>
        </row>
        <row r="355">
          <cell r="B355" t="str">
            <v>LDCAPITAL</v>
          </cell>
          <cell r="C355" t="str">
            <v>LD Realty Capital LLC</v>
          </cell>
        </row>
        <row r="356">
          <cell r="B356" t="str">
            <v>LEASEPROBE</v>
          </cell>
          <cell r="C356" t="str">
            <v>Lease Probe</v>
          </cell>
        </row>
        <row r="357">
          <cell r="B357" t="str">
            <v>LEHMANSMITH</v>
          </cell>
          <cell r="C357" t="str">
            <v>LEHMAN SMITH MCLEISH, PLLC (LSM)</v>
          </cell>
        </row>
        <row r="358">
          <cell r="B358" t="str">
            <v>LEWIS_ROCA</v>
          </cell>
          <cell r="C358" t="str">
            <v>Lewis Roca Rothgerber Christie LLP</v>
          </cell>
        </row>
        <row r="359">
          <cell r="B359" t="str">
            <v>LEXISNEXIS</v>
          </cell>
          <cell r="C359" t="str">
            <v>Lexis Nexis Risk Solutions</v>
          </cell>
        </row>
        <row r="360">
          <cell r="B360" t="str">
            <v>LIGHTHOUSE</v>
          </cell>
          <cell r="C360" t="str">
            <v>Lighthouse Advisory Services</v>
          </cell>
        </row>
        <row r="361">
          <cell r="B361" t="str">
            <v>LINKLIGHT</v>
          </cell>
          <cell r="C361" t="str">
            <v>Link Light Consulting Inc</v>
          </cell>
        </row>
        <row r="362">
          <cell r="B362" t="str">
            <v>LIQUIDITYBOOK</v>
          </cell>
          <cell r="C362" t="str">
            <v>LiquidityBook</v>
          </cell>
        </row>
        <row r="363">
          <cell r="B363" t="str">
            <v>LITTLER</v>
          </cell>
          <cell r="C363" t="str">
            <v>Littler Mendelson P.C.</v>
          </cell>
        </row>
        <row r="364">
          <cell r="B364" t="str">
            <v>LNRPARTNERS</v>
          </cell>
          <cell r="C364" t="str">
            <v>LNR Partners LLC</v>
          </cell>
        </row>
        <row r="365">
          <cell r="B365" t="str">
            <v>LOANDEPOT</v>
          </cell>
          <cell r="C365" t="str">
            <v>The Loan Depot Lending Company Inc.</v>
          </cell>
        </row>
        <row r="366">
          <cell r="B366" t="str">
            <v>LOCKELORD</v>
          </cell>
          <cell r="C366" t="str">
            <v>Locke Lord LLP</v>
          </cell>
        </row>
        <row r="367">
          <cell r="B367" t="str">
            <v>LONE BUFFALO</v>
          </cell>
          <cell r="C367" t="str">
            <v>Lone Buffalo Inc.</v>
          </cell>
        </row>
        <row r="368">
          <cell r="B368" t="str">
            <v>LSBIX</v>
          </cell>
          <cell r="C368" t="str">
            <v>Ladder Select Bond Fund</v>
          </cell>
        </row>
        <row r="369">
          <cell r="B369" t="str">
            <v>LTSMGMT</v>
          </cell>
          <cell r="C369" t="str">
            <v>LTS Management</v>
          </cell>
        </row>
        <row r="370">
          <cell r="B370" t="str">
            <v>LWHA</v>
          </cell>
          <cell r="C370" t="str">
            <v>LW Hospitality Advisors</v>
          </cell>
        </row>
        <row r="371">
          <cell r="B371" t="str">
            <v>M4LAW</v>
          </cell>
          <cell r="C371" t="str">
            <v>McCorriston Miller Mukai MacKinnon LLP</v>
          </cell>
        </row>
        <row r="372">
          <cell r="B372" t="str">
            <v>MA_COMMONWE</v>
          </cell>
          <cell r="C372" t="str">
            <v>Commonwealth of Massachusetts</v>
          </cell>
        </row>
        <row r="373">
          <cell r="B373" t="str">
            <v>MACFELDER</v>
          </cell>
          <cell r="C373" t="str">
            <v>Mac Felder, Inc</v>
          </cell>
        </row>
        <row r="374">
          <cell r="B374" t="str">
            <v>MACKENZIE</v>
          </cell>
          <cell r="C374" t="str">
            <v>MacKenzie Partners, Inc.</v>
          </cell>
        </row>
        <row r="375">
          <cell r="B375" t="str">
            <v>MADISON TITLE</v>
          </cell>
          <cell r="C375" t="str">
            <v>Madison Title Agency, LLC</v>
          </cell>
        </row>
        <row r="376">
          <cell r="B376" t="str">
            <v>MAGNA</v>
          </cell>
          <cell r="C376" t="str">
            <v>Magna Bank</v>
          </cell>
        </row>
        <row r="377">
          <cell r="B377" t="str">
            <v>MAGRANNASSOCIAT</v>
          </cell>
          <cell r="C377" t="str">
            <v>MaGrann Associates</v>
          </cell>
        </row>
        <row r="378">
          <cell r="B378" t="str">
            <v>MALONE</v>
          </cell>
          <cell r="C378" t="str">
            <v>Village of Malone, NY - Tax Collector</v>
          </cell>
        </row>
        <row r="379">
          <cell r="B379" t="str">
            <v>MANHATTANAPP</v>
          </cell>
          <cell r="C379" t="str">
            <v>Manhattan Appliance, LLC.</v>
          </cell>
        </row>
        <row r="380">
          <cell r="B380" t="str">
            <v>MANHATTANTOPO</v>
          </cell>
          <cell r="C380" t="str">
            <v>Manhattan Topographical Services</v>
          </cell>
        </row>
        <row r="381">
          <cell r="B381" t="str">
            <v>MARASS</v>
          </cell>
          <cell r="C381" t="str">
            <v>Martell &amp; Associates</v>
          </cell>
        </row>
        <row r="382">
          <cell r="B382" t="str">
            <v>MARCUS_MILLICHA</v>
          </cell>
          <cell r="C382" t="str">
            <v>Marcus &amp; Millichap Capital Corporation</v>
          </cell>
        </row>
        <row r="383">
          <cell r="B383" t="str">
            <v>MARION</v>
          </cell>
          <cell r="C383" t="str">
            <v>Marion County Collector</v>
          </cell>
        </row>
        <row r="384">
          <cell r="B384" t="str">
            <v>MARSH</v>
          </cell>
          <cell r="C384" t="str">
            <v>Marsh USA Inc.</v>
          </cell>
        </row>
        <row r="385">
          <cell r="B385" t="str">
            <v>MARSH MGMNT SER</v>
          </cell>
          <cell r="C385" t="str">
            <v>MARSH MANAGEMENT SERVICES INC</v>
          </cell>
        </row>
        <row r="386">
          <cell r="B386" t="str">
            <v>MARSH SALDANA I</v>
          </cell>
          <cell r="C386" t="str">
            <v>Marsh Saldana Inc</v>
          </cell>
        </row>
        <row r="387">
          <cell r="B387" t="str">
            <v>MATEERHARB</v>
          </cell>
          <cell r="C387" t="str">
            <v>Mateer &amp; Harbert, P.A.</v>
          </cell>
        </row>
        <row r="388">
          <cell r="B388" t="str">
            <v>MATRIXDESIGN</v>
          </cell>
          <cell r="C388" t="str">
            <v>Matrix Design Group</v>
          </cell>
        </row>
        <row r="389">
          <cell r="B389" t="str">
            <v>MAYERBROWN</v>
          </cell>
          <cell r="C389" t="str">
            <v>Mayer Brown</v>
          </cell>
        </row>
        <row r="390">
          <cell r="B390" t="str">
            <v>MAZARS</v>
          </cell>
          <cell r="C390" t="str">
            <v>Mazars USA LLP</v>
          </cell>
        </row>
        <row r="391">
          <cell r="B391" t="str">
            <v>MBA</v>
          </cell>
          <cell r="C391" t="str">
            <v>MORTGAGE BANKERS ASSOCIATION</v>
          </cell>
        </row>
        <row r="392">
          <cell r="B392" t="str">
            <v>MBC</v>
          </cell>
          <cell r="C392" t="str">
            <v>M. Brunini Consulting, Inc.</v>
          </cell>
        </row>
        <row r="393">
          <cell r="B393" t="str">
            <v>MBLTITLE</v>
          </cell>
          <cell r="C393" t="str">
            <v>MBL Title LLC</v>
          </cell>
        </row>
        <row r="394">
          <cell r="B394" t="str">
            <v>MBQCONTRACT</v>
          </cell>
          <cell r="C394" t="str">
            <v>MBQ Contracting Corp</v>
          </cell>
        </row>
        <row r="395">
          <cell r="B395" t="str">
            <v>MCAFEE&amp;TAFT</v>
          </cell>
          <cell r="C395" t="str">
            <v>McAfee &amp; Taft</v>
          </cell>
        </row>
        <row r="396">
          <cell r="B396" t="str">
            <v>MCCARTER&amp;ENG</v>
          </cell>
          <cell r="C396" t="str">
            <v>McCarter &amp; English LLP</v>
          </cell>
        </row>
        <row r="397">
          <cell r="B397" t="str">
            <v>MCCOY_ORTA</v>
          </cell>
          <cell r="C397" t="str">
            <v>McCoy &amp; Orta</v>
          </cell>
        </row>
        <row r="398">
          <cell r="B398" t="str">
            <v>MCDERMOTT</v>
          </cell>
          <cell r="C398" t="str">
            <v>McDermott Will &amp; Emery LLP</v>
          </cell>
        </row>
        <row r="399">
          <cell r="B399" t="str">
            <v>MCNAIR</v>
          </cell>
          <cell r="C399" t="str">
            <v>McNair Law Firm, PA</v>
          </cell>
        </row>
        <row r="400">
          <cell r="B400" t="str">
            <v>MCUBE FINANCIAL</v>
          </cell>
          <cell r="C400" t="str">
            <v>mCube Financial LLC</v>
          </cell>
        </row>
        <row r="401">
          <cell r="B401" t="str">
            <v>MD_COMPTROL</v>
          </cell>
          <cell r="C401" t="str">
            <v>Comptroller of Maryland</v>
          </cell>
        </row>
        <row r="402">
          <cell r="B402" t="str">
            <v>MD_STATEOFMD</v>
          </cell>
          <cell r="C402" t="str">
            <v>STATE OF MARYLAND</v>
          </cell>
        </row>
        <row r="403">
          <cell r="B403" t="str">
            <v>MDMGINTER</v>
          </cell>
          <cell r="C403" t="str">
            <v>MDMG International LLC</v>
          </cell>
        </row>
        <row r="404">
          <cell r="B404" t="str">
            <v>ME_REVSERV</v>
          </cell>
          <cell r="C404" t="str">
            <v>Maine Revenue Services</v>
          </cell>
        </row>
        <row r="405">
          <cell r="B405" t="str">
            <v>MIDLANDLOAN</v>
          </cell>
          <cell r="C405" t="str">
            <v>Midland Loan Services</v>
          </cell>
        </row>
        <row r="406">
          <cell r="B406" t="str">
            <v>MEDIANT</v>
          </cell>
          <cell r="C406" t="str">
            <v>Mediant Communications Inc</v>
          </cell>
        </row>
        <row r="407">
          <cell r="B407" t="str">
            <v>MEDIATEMPLE</v>
          </cell>
          <cell r="C407" t="str">
            <v>MediaTemple</v>
          </cell>
        </row>
        <row r="408">
          <cell r="B408" t="str">
            <v>MELDENHUNT</v>
          </cell>
          <cell r="C408" t="str">
            <v>Melden &amp; Hunt Inc.</v>
          </cell>
        </row>
        <row r="409">
          <cell r="B409" t="str">
            <v>MERIDIAN CAPITA</v>
          </cell>
          <cell r="C409" t="str">
            <v>MERIDIAN CAPITAL GROUP LLC</v>
          </cell>
        </row>
        <row r="410">
          <cell r="B410" t="str">
            <v>METROVAL</v>
          </cell>
          <cell r="C410" t="str">
            <v>Metropolitan Valuation Services</v>
          </cell>
        </row>
        <row r="411">
          <cell r="B411" t="str">
            <v>MGSKINNER</v>
          </cell>
          <cell r="C411" t="str">
            <v>MG Skinner &amp; Associates</v>
          </cell>
        </row>
        <row r="412">
          <cell r="B412" t="str">
            <v>MI_DEPTTREA</v>
          </cell>
          <cell r="C412" t="str">
            <v>Michigan Department of Treasury</v>
          </cell>
        </row>
        <row r="413">
          <cell r="B413" t="str">
            <v>MICHAEL MAZZEI</v>
          </cell>
          <cell r="C413" t="str">
            <v>MICHAEL MAZZEI</v>
          </cell>
        </row>
        <row r="414">
          <cell r="B414"/>
          <cell r="C414"/>
        </row>
        <row r="415">
          <cell r="B415" t="str">
            <v>MILANO</v>
          </cell>
          <cell r="C415" t="str">
            <v>Milano &amp; Grunloh Engineers, LLC</v>
          </cell>
        </row>
        <row r="416">
          <cell r="B416" t="str">
            <v>MINIMINT/DISHES</v>
          </cell>
          <cell r="C416" t="str">
            <v>Dishes</v>
          </cell>
        </row>
        <row r="417">
          <cell r="B417" t="str">
            <v>MINNDEPTREVENUE</v>
          </cell>
          <cell r="C417" t="str">
            <v>Minnesota Dept of Revenue</v>
          </cell>
        </row>
        <row r="418">
          <cell r="B418" t="str">
            <v>MINTERELLISON</v>
          </cell>
          <cell r="C418" t="str">
            <v>Minter Ellison</v>
          </cell>
        </row>
        <row r="419">
          <cell r="B419" t="str">
            <v>MO_DEPTREV</v>
          </cell>
          <cell r="C419" t="str">
            <v>Missouri Department of Revenue</v>
          </cell>
        </row>
        <row r="420">
          <cell r="B420" t="str">
            <v>MOELIS</v>
          </cell>
          <cell r="C420" t="str">
            <v>Moelis &amp; Company LLC</v>
          </cell>
        </row>
        <row r="421">
          <cell r="B421" t="str">
            <v>MONICAVARGAS</v>
          </cell>
          <cell r="C421" t="str">
            <v>Monica Vargas</v>
          </cell>
        </row>
        <row r="422">
          <cell r="B422" t="str">
            <v>MOODYS</v>
          </cell>
          <cell r="C422" t="str">
            <v>Moody's Investors Service, Inc.</v>
          </cell>
        </row>
        <row r="423">
          <cell r="B423" t="str">
            <v>MOOREVANALL</v>
          </cell>
          <cell r="C423" t="str">
            <v>Moore and Van Allen PLLC</v>
          </cell>
        </row>
        <row r="424">
          <cell r="B424" t="str">
            <v>MORRISJAMES</v>
          </cell>
          <cell r="C424" t="str">
            <v>Morris James LLP</v>
          </cell>
        </row>
        <row r="425">
          <cell r="B425" t="str">
            <v>MORRISON FOERST</v>
          </cell>
          <cell r="C425" t="str">
            <v>Morrison Foerster</v>
          </cell>
        </row>
        <row r="426">
          <cell r="B426" t="str">
            <v>MS_DEPTREV</v>
          </cell>
          <cell r="C426" t="str">
            <v>MISSISSIPPI DEPARTMENT OF REVENUE</v>
          </cell>
        </row>
        <row r="427">
          <cell r="B427" t="str">
            <v>MUNSCH</v>
          </cell>
          <cell r="C427" t="str">
            <v>Munsch Hardt Kopf &amp; Harr, P.C.</v>
          </cell>
        </row>
        <row r="428">
          <cell r="B428" t="str">
            <v>NAREIT</v>
          </cell>
          <cell r="C428" t="str">
            <v>National Association of REITs</v>
          </cell>
        </row>
        <row r="429">
          <cell r="B429" t="str">
            <v>NASSAUCNTYCLERK</v>
          </cell>
          <cell r="C429" t="str">
            <v>Nassau County Clerk</v>
          </cell>
        </row>
        <row r="430">
          <cell r="B430" t="str">
            <v>NATLROOF</v>
          </cell>
          <cell r="C430" t="str">
            <v>National Roofing Partners LLC</v>
          </cell>
        </row>
        <row r="431">
          <cell r="B431" t="str">
            <v>NAVAS</v>
          </cell>
          <cell r="C431" t="str">
            <v>Navas Rodriguez &amp; Hernandez</v>
          </cell>
        </row>
        <row r="432">
          <cell r="B432" t="str">
            <v>NAVEX GLOBAL</v>
          </cell>
          <cell r="C432" t="str">
            <v>Navex Global</v>
          </cell>
        </row>
        <row r="433">
          <cell r="B433" t="str">
            <v>NC_DEPTREV</v>
          </cell>
          <cell r="C433" t="str">
            <v>North Carolina Department of Revenue</v>
          </cell>
        </row>
        <row r="434">
          <cell r="B434" t="str">
            <v>ND_TAX</v>
          </cell>
          <cell r="C434" t="str">
            <v>North Dakota State Tax Commissioner</v>
          </cell>
        </row>
        <row r="435">
          <cell r="B435" t="str">
            <v>NE_DEPTREV</v>
          </cell>
          <cell r="C435" t="str">
            <v>Nebraska Department of Revenue</v>
          </cell>
        </row>
        <row r="436">
          <cell r="B436" t="str">
            <v>NEHMER</v>
          </cell>
          <cell r="C436" t="str">
            <v>Jonathan Nehmer + Associates, Inc.</v>
          </cell>
        </row>
        <row r="437">
          <cell r="B437" t="str">
            <v>NELSON MULLINS</v>
          </cell>
          <cell r="C437" t="str">
            <v>NELSON MULLINS RILEY &amp; SCARBOROUGH LLP</v>
          </cell>
        </row>
        <row r="438">
          <cell r="B438" t="str">
            <v>NETTITUDE</v>
          </cell>
          <cell r="C438" t="str">
            <v>Nettitude</v>
          </cell>
        </row>
        <row r="439">
          <cell r="B439" t="str">
            <v>NEWGENPAINT</v>
          </cell>
          <cell r="C439" t="str">
            <v>Newgen Painting Inc</v>
          </cell>
        </row>
        <row r="440">
          <cell r="B440" t="str">
            <v>NEWMARKKNIGHT</v>
          </cell>
          <cell r="C440" t="str">
            <v>Newmark Knight Frank LLC</v>
          </cell>
        </row>
        <row r="441">
          <cell r="B441" t="str">
            <v>NEWWESTCONDO</v>
          </cell>
          <cell r="C441" t="str">
            <v>The New West Condominium</v>
          </cell>
        </row>
        <row r="442">
          <cell r="B442" t="str">
            <v>NFPPROPERTY</v>
          </cell>
          <cell r="C442" t="str">
            <v>NFP Property &amp; Casualty Services, Inc.</v>
          </cell>
        </row>
        <row r="443">
          <cell r="B443" t="str">
            <v>NH_STATE</v>
          </cell>
          <cell r="C443" t="str">
            <v>State of New Hampshire</v>
          </cell>
        </row>
        <row r="444">
          <cell r="B444" t="str">
            <v>NIELSEN</v>
          </cell>
          <cell r="C444" t="str">
            <v>Nielsen Consumer Activation</v>
          </cell>
        </row>
        <row r="445">
          <cell r="B445" t="str">
            <v>NJ_CORP</v>
          </cell>
          <cell r="C445" t="str">
            <v>New Jersey Corporation Tax</v>
          </cell>
        </row>
        <row r="446">
          <cell r="B446" t="str">
            <v>NM_TAXREVDEPT</v>
          </cell>
          <cell r="C446" t="str">
            <v>New Mexico Taxation and Revenue Department</v>
          </cell>
        </row>
        <row r="447">
          <cell r="B447" t="str">
            <v>NOVA CONSULTING</v>
          </cell>
          <cell r="C447" t="str">
            <v>NOVA CONSULTING GROUP INC</v>
          </cell>
        </row>
        <row r="448">
          <cell r="B448" t="str">
            <v>NOVARE</v>
          </cell>
          <cell r="C448" t="str">
            <v>Novare Settlement Holdings, LLC</v>
          </cell>
        </row>
        <row r="449">
          <cell r="B449" t="str">
            <v>NPD LOGISTICS</v>
          </cell>
          <cell r="C449" t="str">
            <v>NPD Logistics</v>
          </cell>
        </row>
        <row r="450">
          <cell r="B450" t="str">
            <v>NV_TAX</v>
          </cell>
          <cell r="C450" t="str">
            <v>Nevada Dept. of Taxation</v>
          </cell>
        </row>
        <row r="451">
          <cell r="B451" t="str">
            <v>NY_COMMTAX</v>
          </cell>
          <cell r="C451" t="str">
            <v>COMMISSIONER OF TAXATION AND FINANCE</v>
          </cell>
        </row>
        <row r="452">
          <cell r="B452" t="str">
            <v>NY_DEPTSTATE</v>
          </cell>
          <cell r="C452" t="str">
            <v>NYS Department of State</v>
          </cell>
        </row>
        <row r="453">
          <cell r="B453" t="str">
            <v>NY_ENV</v>
          </cell>
          <cell r="C453" t="str">
            <v>NY Department of Environmental Conservation</v>
          </cell>
        </row>
        <row r="454">
          <cell r="B454" t="str">
            <v>NYC_DEPTFIN</v>
          </cell>
          <cell r="C454" t="str">
            <v>NYC DEPARTMENT OF FINANCE</v>
          </cell>
        </row>
        <row r="455">
          <cell r="B455" t="str">
            <v>NYC_FIREDEPT</v>
          </cell>
          <cell r="C455" t="str">
            <v>NYC FIRE DEPARTMENT</v>
          </cell>
        </row>
        <row r="456">
          <cell r="B456" t="str">
            <v>NYCENVIRON</v>
          </cell>
          <cell r="C456" t="str">
            <v>NYC Environmental Protection</v>
          </cell>
        </row>
        <row r="457">
          <cell r="B457" t="str">
            <v>NYS DEPARTMENT</v>
          </cell>
          <cell r="C457" t="str">
            <v>COUNTY CLERK, NEW YORK COUNTY</v>
          </cell>
        </row>
        <row r="458">
          <cell r="B458" t="str">
            <v>NYSCORPTAX</v>
          </cell>
          <cell r="C458" t="str">
            <v>NYS Corporation Tax</v>
          </cell>
        </row>
        <row r="459">
          <cell r="B459" t="str">
            <v>NYSDEPTTAX&amp;FINA</v>
          </cell>
          <cell r="C459" t="str">
            <v>NYS Department of Taxation and Finance</v>
          </cell>
        </row>
        <row r="460">
          <cell r="B460" t="str">
            <v>NYSEMARKETINC</v>
          </cell>
          <cell r="C460" t="str">
            <v>NYSE MARKET INC</v>
          </cell>
        </row>
        <row r="461">
          <cell r="B461" t="str">
            <v>O&amp;JLOCKSMITH</v>
          </cell>
          <cell r="C461" t="str">
            <v>O&amp;J Locksmith Doors &amp; Hardware, Inc.</v>
          </cell>
        </row>
        <row r="462">
          <cell r="B462" t="str">
            <v>OCORIAN</v>
          </cell>
          <cell r="C462" t="str">
            <v>Ocorian Trust Limited</v>
          </cell>
        </row>
        <row r="463">
          <cell r="B463" t="str">
            <v>OFFICERES</v>
          </cell>
          <cell r="C463" t="str">
            <v>Office Resources</v>
          </cell>
        </row>
        <row r="464">
          <cell r="B464" t="str">
            <v>OH_DEPTTAX</v>
          </cell>
          <cell r="C464" t="str">
            <v>OHIO DEPARTMENT OF TAXATION</v>
          </cell>
        </row>
        <row r="465">
          <cell r="B465" t="str">
            <v>OH_FRANKCNTY</v>
          </cell>
          <cell r="C465" t="str">
            <v>Franklin County Court of Clerks</v>
          </cell>
        </row>
        <row r="466">
          <cell r="B466" t="str">
            <v>OH_TREAS</v>
          </cell>
          <cell r="C466" t="str">
            <v>OHIO TREASURER OF STATE</v>
          </cell>
        </row>
        <row r="467">
          <cell r="B467" t="str">
            <v>OKLAHOMA TAX CO</v>
          </cell>
          <cell r="C467" t="str">
            <v>Oklahoma Tax Commission</v>
          </cell>
        </row>
        <row r="468">
          <cell r="B468" t="str">
            <v>OLDREPUBLIC</v>
          </cell>
          <cell r="C468" t="str">
            <v>Old Republic Title Company</v>
          </cell>
        </row>
        <row r="469">
          <cell r="B469" t="str">
            <v>OLI</v>
          </cell>
          <cell r="C469" t="str">
            <v>Offices Ltd Inc</v>
          </cell>
        </row>
        <row r="470">
          <cell r="B470" t="str">
            <v>OPPENHEIMER</v>
          </cell>
          <cell r="C470" t="str">
            <v>Oppenheimer Multifamily Housing &amp; Healthcare Finance, Inc.</v>
          </cell>
        </row>
        <row r="471">
          <cell r="B471" t="str">
            <v>OPRA</v>
          </cell>
          <cell r="C471" t="str">
            <v>Options Price Reporting Authority</v>
          </cell>
        </row>
        <row r="472">
          <cell r="B472" t="str">
            <v>OPTIMAPARTNERS</v>
          </cell>
          <cell r="C472" t="str">
            <v>Optima Partners</v>
          </cell>
        </row>
        <row r="473">
          <cell r="B473" t="str">
            <v>OPTIONSINFOTECH</v>
          </cell>
          <cell r="C473" t="str">
            <v>Options Information Technology</v>
          </cell>
        </row>
        <row r="474">
          <cell r="B474" t="str">
            <v>OR_DEPTREV</v>
          </cell>
          <cell r="C474" t="str">
            <v>OREGON DEPARTMENT OF REVENUE</v>
          </cell>
        </row>
        <row r="475">
          <cell r="B475" t="str">
            <v>OTOOLE_KEVIN</v>
          </cell>
          <cell r="C475" t="str">
            <v>Kevin O'Toole</v>
          </cell>
        </row>
        <row r="476">
          <cell r="B476" t="str">
            <v>OTTERBOURG</v>
          </cell>
          <cell r="C476" t="str">
            <v>Otterbourg P.C.</v>
          </cell>
        </row>
        <row r="477">
          <cell r="B477" t="str">
            <v>PA_DEPTREV</v>
          </cell>
          <cell r="C477" t="str">
            <v>PA Dept. of Revenue</v>
          </cell>
        </row>
        <row r="478">
          <cell r="B478" t="str">
            <v>PARKBRIDGE</v>
          </cell>
          <cell r="C478" t="str">
            <v>Park Bridge Lender Services LLC</v>
          </cell>
        </row>
        <row r="479">
          <cell r="B479" t="str">
            <v>PARTNER ENGINEE</v>
          </cell>
          <cell r="C479" t="str">
            <v>PARTNER ENGINEERING AND SCIENCE INC</v>
          </cell>
        </row>
        <row r="480">
          <cell r="B480" t="str">
            <v>PARTNERSHIP NYC</v>
          </cell>
          <cell r="C480" t="str">
            <v>PARTNERSHIP FOR NEW YORK CITY</v>
          </cell>
        </row>
        <row r="481">
          <cell r="B481" t="str">
            <v>PATELGROUP</v>
          </cell>
          <cell r="C481" t="str">
            <v>The Patel Law Group, PLLC</v>
          </cell>
        </row>
        <row r="482">
          <cell r="B482" t="str">
            <v>PAULHAST</v>
          </cell>
          <cell r="C482" t="str">
            <v>Paul Hastings</v>
          </cell>
        </row>
        <row r="483">
          <cell r="B483" t="str">
            <v>PAULMICHAELGRAV</v>
          </cell>
          <cell r="C483" t="str">
            <v>Paul Michael Graves</v>
          </cell>
        </row>
        <row r="484">
          <cell r="B484" t="str">
            <v>PAVESE</v>
          </cell>
          <cell r="C484" t="str">
            <v>Pavese Law Firm</v>
          </cell>
        </row>
        <row r="485">
          <cell r="B485" t="str">
            <v>PCAOB</v>
          </cell>
          <cell r="C485" t="str">
            <v>Public Company Accounting Oversight Board</v>
          </cell>
        </row>
        <row r="486">
          <cell r="B486" t="str">
            <v>PEAK10</v>
          </cell>
          <cell r="C486" t="str">
            <v>Peak 10 Inc</v>
          </cell>
        </row>
        <row r="487">
          <cell r="B487" t="str">
            <v>PELOTON</v>
          </cell>
          <cell r="C487" t="str">
            <v>Peloton Interactive, Inc.</v>
          </cell>
        </row>
        <row r="488">
          <cell r="B488" t="str">
            <v>PETERFARINELLA</v>
          </cell>
          <cell r="C488" t="str">
            <v>Peter Farinella Architect</v>
          </cell>
        </row>
        <row r="489">
          <cell r="B489" t="str">
            <v>PHILLIPS</v>
          </cell>
          <cell r="C489" t="str">
            <v>Phillips Realty Capital</v>
          </cell>
        </row>
        <row r="490">
          <cell r="B490" t="str">
            <v>PIEDMONT</v>
          </cell>
          <cell r="C490" t="str">
            <v>Piedmont Financial, Inc</v>
          </cell>
        </row>
        <row r="491">
          <cell r="B491" t="str">
            <v>PINNACLE</v>
          </cell>
          <cell r="C491" t="str">
            <v>Pinnacle Financial Group, Inc.</v>
          </cell>
        </row>
        <row r="492">
          <cell r="B492" t="str">
            <v>PITNEYBOWES</v>
          </cell>
          <cell r="C492" t="str">
            <v>Pitney Bowes</v>
          </cell>
        </row>
        <row r="493">
          <cell r="B493" t="str">
            <v>PLANNINGZONING</v>
          </cell>
          <cell r="C493" t="str">
            <v>Planning &amp; Zoning Resource Corporation</v>
          </cell>
        </row>
        <row r="494">
          <cell r="B494" t="str">
            <v>PODZ USA</v>
          </cell>
          <cell r="C494" t="str">
            <v>PODZ USA</v>
          </cell>
        </row>
        <row r="495">
          <cell r="B495" t="str">
            <v>POLARIS</v>
          </cell>
          <cell r="C495" t="str">
            <v>Polaris Funding</v>
          </cell>
        </row>
        <row r="496">
          <cell r="B496" t="str">
            <v>POLSINELLI</v>
          </cell>
          <cell r="C496" t="str">
            <v>Polsinelli Shugart</v>
          </cell>
        </row>
        <row r="497">
          <cell r="B497" t="str">
            <v>PRECISION SIGNS</v>
          </cell>
          <cell r="C497" t="str">
            <v>PRECISION SIGNS.COM INC</v>
          </cell>
        </row>
        <row r="498">
          <cell r="B498" t="str">
            <v>PREMCAP</v>
          </cell>
          <cell r="C498" t="str">
            <v>Premier Capital Associates LLC</v>
          </cell>
        </row>
        <row r="499">
          <cell r="B499" t="str">
            <v>PRICEWAT</v>
          </cell>
          <cell r="C499" t="str">
            <v>Pricewaterhouse Coopers Audit</v>
          </cell>
        </row>
        <row r="500">
          <cell r="B500" t="str">
            <v>PRICEWAT</v>
          </cell>
          <cell r="C500" t="str">
            <v>Pricewaterhouse Coopers Tax</v>
          </cell>
        </row>
        <row r="501">
          <cell r="B501" t="str">
            <v>PRICINGDIRECT</v>
          </cell>
          <cell r="C501" t="str">
            <v>Pricing Direct</v>
          </cell>
        </row>
        <row r="502">
          <cell r="B502" t="str">
            <v>PRIMARIUSLEGAL</v>
          </cell>
          <cell r="C502" t="str">
            <v>Primarius Legal and Consulting</v>
          </cell>
        </row>
        <row r="503">
          <cell r="B503" t="str">
            <v>PRINTSCA</v>
          </cell>
          <cell r="C503" t="str">
            <v>PrintScan LLC</v>
          </cell>
        </row>
        <row r="504">
          <cell r="B504" t="str">
            <v>PSOMAS</v>
          </cell>
          <cell r="C504" t="str">
            <v>Psomas</v>
          </cell>
        </row>
        <row r="505">
          <cell r="B505" t="str">
            <v>Q10LUTZ</v>
          </cell>
          <cell r="C505" t="str">
            <v>Q10/Lutz Financial Services</v>
          </cell>
        </row>
        <row r="506">
          <cell r="B506" t="str">
            <v>Q4</v>
          </cell>
          <cell r="C506" t="str">
            <v>Q4 Inc.</v>
          </cell>
        </row>
        <row r="507">
          <cell r="B507" t="str">
            <v>QUEENS CLERK</v>
          </cell>
          <cell r="C507" t="str">
            <v>Queens County Clerk</v>
          </cell>
        </row>
        <row r="508">
          <cell r="B508" t="str">
            <v>RACEBROOK</v>
          </cell>
          <cell r="C508" t="str">
            <v>Racebrook Marketing Concepts, LLC</v>
          </cell>
        </row>
        <row r="509">
          <cell r="B509" t="str">
            <v>RAINBOWSFLOWERS</v>
          </cell>
          <cell r="C509" t="str">
            <v>Rainbows, Flowers &amp; Fantasies, Inc.</v>
          </cell>
        </row>
        <row r="510">
          <cell r="B510" t="str">
            <v>RAINWINE</v>
          </cell>
          <cell r="C510" t="str">
            <v>Rain Wine National Corp</v>
          </cell>
        </row>
        <row r="511">
          <cell r="B511" t="str">
            <v>REACT TECHNICAL</v>
          </cell>
          <cell r="C511" t="str">
            <v>REACT TECHNICAL INC.</v>
          </cell>
        </row>
        <row r="512">
          <cell r="B512" t="str">
            <v>REALCAPITAL</v>
          </cell>
          <cell r="C512" t="str">
            <v>Real Capital Analytics</v>
          </cell>
        </row>
        <row r="513">
          <cell r="B513" t="str">
            <v>REALDILI</v>
          </cell>
          <cell r="C513" t="str">
            <v>Real Diligence, LLC</v>
          </cell>
        </row>
        <row r="514">
          <cell r="B514" t="str">
            <v>REALESTA</v>
          </cell>
          <cell r="C514" t="str">
            <v>Real Estate Alert</v>
          </cell>
        </row>
        <row r="515">
          <cell r="B515" t="str">
            <v>REALPROP</v>
          </cell>
          <cell r="C515" t="str">
            <v>Real Property Capital, Inc.</v>
          </cell>
        </row>
        <row r="516">
          <cell r="B516" t="str">
            <v>REGUS MANAGE</v>
          </cell>
          <cell r="C516" t="str">
            <v>REGUS MANAGEMENT GROUP LLC</v>
          </cell>
        </row>
        <row r="517">
          <cell r="B517" t="str">
            <v>REIT ADMINISTRA</v>
          </cell>
          <cell r="C517" t="str">
            <v>REIT ADMINISTRATION LLC</v>
          </cell>
        </row>
        <row r="518">
          <cell r="B518" t="str">
            <v>RENNERT</v>
          </cell>
          <cell r="C518" t="str">
            <v>Rennert Vogel Mandel &amp; Rodriguez</v>
          </cell>
        </row>
        <row r="519">
          <cell r="B519" t="str">
            <v>RESILIENCEINS</v>
          </cell>
          <cell r="C519" t="str">
            <v>Resilience Insurance Advisory Corp.</v>
          </cell>
        </row>
        <row r="520">
          <cell r="B520" t="str">
            <v>RETHINK</v>
          </cell>
          <cell r="C520" t="str">
            <v>Rethink Innovations LLC</v>
          </cell>
        </row>
        <row r="521">
          <cell r="B521" t="str">
            <v>RICHLAND</v>
          </cell>
          <cell r="C521" t="str">
            <v>Richland County Business Service Center</v>
          </cell>
        </row>
        <row r="522">
          <cell r="B522" t="str">
            <v>RIEZMANBERGERPC</v>
          </cell>
          <cell r="C522" t="str">
            <v>Riezman Berger PC</v>
          </cell>
        </row>
        <row r="523">
          <cell r="B523" t="str">
            <v>RIVABSTRACT</v>
          </cell>
          <cell r="C523" t="str">
            <v>Riverside Abstract LLC</v>
          </cell>
        </row>
        <row r="524">
          <cell r="B524" t="str">
            <v>RIVERWAYTITLE</v>
          </cell>
          <cell r="C524" t="str">
            <v>Riverway Title</v>
          </cell>
        </row>
        <row r="525">
          <cell r="B525" t="str">
            <v>RLF</v>
          </cell>
          <cell r="C525" t="str">
            <v>Richards, Layton &amp; Finger</v>
          </cell>
        </row>
        <row r="526">
          <cell r="B526" t="str">
            <v>RMGGOLF</v>
          </cell>
          <cell r="C526" t="str">
            <v>RMG Golf, Inc.</v>
          </cell>
        </row>
        <row r="527">
          <cell r="B527" t="str">
            <v>RMW</v>
          </cell>
          <cell r="C527" t="str">
            <v>RMW Incorporated</v>
          </cell>
        </row>
        <row r="528">
          <cell r="B528" t="str">
            <v>ROBERTMOSS</v>
          </cell>
          <cell r="C528" t="str">
            <v>Robert Moss</v>
          </cell>
        </row>
        <row r="529">
          <cell r="B529" t="str">
            <v>ROCKWELL CAPITA</v>
          </cell>
          <cell r="C529" t="str">
            <v>Rockwell Capital LLC</v>
          </cell>
        </row>
        <row r="530">
          <cell r="B530" t="str">
            <v>ROOFCONNECT</v>
          </cell>
          <cell r="C530" t="str">
            <v>RoofConnect Logistics Inc</v>
          </cell>
        </row>
        <row r="531">
          <cell r="B531" t="str">
            <v>ROSEN</v>
          </cell>
          <cell r="C531" t="str">
            <v>Rosen Consulting Group</v>
          </cell>
        </row>
        <row r="532">
          <cell r="B532" t="str">
            <v>ROSENBERGESTIS</v>
          </cell>
          <cell r="C532" t="str">
            <v>Rosenberg &amp; Estis, PC</v>
          </cell>
        </row>
        <row r="533">
          <cell r="B533" t="str">
            <v>ROSIN</v>
          </cell>
          <cell r="C533" t="str">
            <v>Rosin &amp; Associates</v>
          </cell>
        </row>
        <row r="534">
          <cell r="B534" t="str">
            <v>ROUTE137PROD</v>
          </cell>
          <cell r="C534" t="str">
            <v>Route 137 Productions</v>
          </cell>
        </row>
        <row r="535">
          <cell r="B535" t="str">
            <v>ROYALABSTRACT</v>
          </cell>
          <cell r="C535" t="str">
            <v>Royal Abstract</v>
          </cell>
        </row>
        <row r="536">
          <cell r="B536" t="str">
            <v>ROYALREPORTS</v>
          </cell>
          <cell r="C536" t="str">
            <v>Royal Registered Property Reports, Inc.</v>
          </cell>
        </row>
        <row r="537">
          <cell r="B537" t="str">
            <v>S&amp;PGMI</v>
          </cell>
          <cell r="C537" t="str">
            <v>S&amp;P Global Market Intelligence</v>
          </cell>
        </row>
        <row r="538">
          <cell r="B538" t="str">
            <v>S&amp;PRATINGS</v>
          </cell>
          <cell r="C538" t="str">
            <v>S&amp;P Global Ratings</v>
          </cell>
        </row>
        <row r="539">
          <cell r="B539" t="str">
            <v>SAFEGUARD</v>
          </cell>
          <cell r="C539" t="str">
            <v>SAFEGUARD DOCUMENT DESTRUCTION, INC</v>
          </cell>
        </row>
        <row r="540">
          <cell r="B540" t="str">
            <v>SAULEWINGLLC</v>
          </cell>
          <cell r="C540" t="str">
            <v>Saul Ewing LLC</v>
          </cell>
        </row>
        <row r="541">
          <cell r="B541" t="str">
            <v>SAYCOMM</v>
          </cell>
          <cell r="C541" t="str">
            <v>Say Communications LLC</v>
          </cell>
        </row>
        <row r="542">
          <cell r="B542" t="str">
            <v>SBSTRUST</v>
          </cell>
          <cell r="C542" t="str">
            <v>S.B.S. Trust Deed Network</v>
          </cell>
        </row>
        <row r="543">
          <cell r="B543" t="str">
            <v>SC_AIKEN</v>
          </cell>
          <cell r="C543" t="str">
            <v>The City of Aiken</v>
          </cell>
        </row>
        <row r="544">
          <cell r="B544" t="str">
            <v>SC_DEPTREV</v>
          </cell>
          <cell r="C544" t="str">
            <v>SC DEPARTMENT OF REVENUE</v>
          </cell>
        </row>
        <row r="545">
          <cell r="B545" t="str">
            <v>SCCOMM</v>
          </cell>
          <cell r="C545" t="str">
            <v>Smart Choice Communications, LLC</v>
          </cell>
        </row>
        <row r="546">
          <cell r="B546" t="str">
            <v>SCHNEIDER</v>
          </cell>
          <cell r="C546" t="str">
            <v>Schneider Tanaka Radovich Andrew &amp; Tanaka</v>
          </cell>
        </row>
        <row r="547">
          <cell r="B547" t="str">
            <v>SCHULMANROGERS</v>
          </cell>
          <cell r="C547" t="str">
            <v>Schulman, Rogers, Gandal, Pordy &amp; Ecker P.A.</v>
          </cell>
        </row>
        <row r="548">
          <cell r="B548" t="str">
            <v>SCHULTEROTH</v>
          </cell>
          <cell r="C548" t="str">
            <v>Schulte Roth &amp; Zabel</v>
          </cell>
        </row>
        <row r="549">
          <cell r="B549" t="str">
            <v>SCHUMANNHANLON</v>
          </cell>
          <cell r="C549" t="str">
            <v>Schumann Hanlon Margulies, LLC</v>
          </cell>
        </row>
        <row r="550">
          <cell r="B550" t="str">
            <v>SCHWEBKE</v>
          </cell>
          <cell r="C550" t="str">
            <v>Schwebke-Shiskin &amp; Assoc</v>
          </cell>
        </row>
        <row r="551">
          <cell r="B551" t="str">
            <v>SD_TREAS</v>
          </cell>
          <cell r="C551" t="str">
            <v>SOUTH DAKOTA STATE TREASURER</v>
          </cell>
        </row>
        <row r="552">
          <cell r="B552" t="str">
            <v>SEALCOATSPEC</v>
          </cell>
          <cell r="C552" t="str">
            <v>Seal Coat Specialties</v>
          </cell>
        </row>
        <row r="553">
          <cell r="B553" t="str">
            <v>SEAMLESSWEB</v>
          </cell>
          <cell r="C553" t="str">
            <v>SeamlessWeb/Grubhub</v>
          </cell>
        </row>
        <row r="554">
          <cell r="B554" t="str">
            <v>SEC</v>
          </cell>
          <cell r="C554" t="str">
            <v>Securities Exchange Commission</v>
          </cell>
        </row>
        <row r="555">
          <cell r="B555" t="str">
            <v>SECURITYFIRST</v>
          </cell>
          <cell r="C555" t="str">
            <v>Security 1st Title LLC</v>
          </cell>
        </row>
        <row r="556">
          <cell r="B556" t="str">
            <v>SECURITYMTG</v>
          </cell>
          <cell r="C556" t="str">
            <v>Security Mortgage Group, LLC</v>
          </cell>
        </row>
        <row r="557">
          <cell r="B557" t="str">
            <v>SELFIESNAPSHOT</v>
          </cell>
          <cell r="C557" t="str">
            <v>Selfie Snapshots LLC</v>
          </cell>
        </row>
        <row r="558">
          <cell r="B558" t="str">
            <v>SELLGRIFFIN</v>
          </cell>
          <cell r="C558" t="str">
            <v>Sell Griffin McClain PC</v>
          </cell>
        </row>
        <row r="559">
          <cell r="B559" t="str">
            <v>SEWARD</v>
          </cell>
          <cell r="C559" t="str">
            <v>Seward &amp; Kissel</v>
          </cell>
        </row>
        <row r="560">
          <cell r="B560" t="str">
            <v>SEYFARTH SHAW</v>
          </cell>
          <cell r="C560" t="str">
            <v>Seyfarth Sahw LLP</v>
          </cell>
        </row>
        <row r="561">
          <cell r="B561" t="str">
            <v>SHEARMAN</v>
          </cell>
          <cell r="C561" t="str">
            <v>Shearman &amp; Sterling LLP</v>
          </cell>
        </row>
        <row r="562">
          <cell r="B562" t="str">
            <v>SHELDONGOOD</v>
          </cell>
          <cell r="C562" t="str">
            <v>Sheldon Good and Company</v>
          </cell>
        </row>
        <row r="563">
          <cell r="B563" t="str">
            <v>SHERRARDROE</v>
          </cell>
          <cell r="C563" t="str">
            <v>Sherrard Roe Voigt &amp; Harbison, PLC</v>
          </cell>
        </row>
        <row r="564">
          <cell r="B564" t="str">
            <v>SHIPMAN GOODWIN</v>
          </cell>
          <cell r="C564" t="str">
            <v>Shipman &amp; Goodwin LLP</v>
          </cell>
        </row>
        <row r="565">
          <cell r="B565" t="str">
            <v>SIDLEY</v>
          </cell>
          <cell r="C565" t="str">
            <v>Sidley Austin LLP</v>
          </cell>
        </row>
        <row r="566">
          <cell r="B566" t="str">
            <v>SITUS ASSET MGT</v>
          </cell>
          <cell r="C566" t="str">
            <v>Situs Asset Management LLC</v>
          </cell>
        </row>
        <row r="567">
          <cell r="B567" t="str">
            <v>SITUS CONSULT</v>
          </cell>
          <cell r="C567" t="str">
            <v>Situs Consulting Solutions LLC</v>
          </cell>
        </row>
        <row r="568">
          <cell r="B568" t="str">
            <v>SITUS REAL LLC</v>
          </cell>
          <cell r="C568" t="str">
            <v>SITUS REAL LLC</v>
          </cell>
        </row>
        <row r="569">
          <cell r="B569" t="str">
            <v>SJCO</v>
          </cell>
          <cell r="C569" t="str">
            <v>SJCO Holdings LLC</v>
          </cell>
        </row>
        <row r="570">
          <cell r="B570" t="str">
            <v>SKADDEN, ARPS,</v>
          </cell>
          <cell r="C570" t="str">
            <v>Skadden, Arps, Slate, Meagher &amp; Flom LLP</v>
          </cell>
        </row>
        <row r="571">
          <cell r="B571" t="str">
            <v>SLAPAVING</v>
          </cell>
          <cell r="C571" t="str">
            <v>SLA Paving Inc.</v>
          </cell>
        </row>
        <row r="572">
          <cell r="B572" t="str">
            <v>SMITHMASBROGUY</v>
          </cell>
          <cell r="C572" t="str">
            <v>Smith, Massey, Brodie, Guynn &amp; Mayes, LLC</v>
          </cell>
        </row>
        <row r="573">
          <cell r="B573" t="str">
            <v>SMPROPERTYMGMT</v>
          </cell>
          <cell r="C573" t="str">
            <v>SM Property Management Consulting, Inc.</v>
          </cell>
        </row>
        <row r="574">
          <cell r="B574" t="str">
            <v>SNL FINANCIAL</v>
          </cell>
          <cell r="C574" t="str">
            <v>SNL Financial</v>
          </cell>
        </row>
        <row r="575">
          <cell r="B575" t="str">
            <v>SOCAL GAS</v>
          </cell>
          <cell r="C575" t="str">
            <v>Southern California Gas Company</v>
          </cell>
        </row>
        <row r="576">
          <cell r="B576" t="str">
            <v>SOCOTEC</v>
          </cell>
          <cell r="C576" t="str">
            <v>Socotec, Inc</v>
          </cell>
        </row>
        <row r="577">
          <cell r="B577" t="str">
            <v>SOFTBALL</v>
          </cell>
          <cell r="C577" t="str">
            <v>Manhattan Softball League</v>
          </cell>
        </row>
        <row r="578">
          <cell r="B578" t="str">
            <v>SOTERIA</v>
          </cell>
          <cell r="C578" t="str">
            <v>Soteria</v>
          </cell>
        </row>
        <row r="579">
          <cell r="B579" t="str">
            <v>SPANO</v>
          </cell>
          <cell r="C579" t="str">
            <v>Spano Abstract</v>
          </cell>
        </row>
        <row r="580">
          <cell r="B580" t="str">
            <v>SPECTRUM</v>
          </cell>
          <cell r="C580" t="str">
            <v>Spectrum Enterprise</v>
          </cell>
        </row>
        <row r="581">
          <cell r="B581" t="str">
            <v>SPIEGEL</v>
          </cell>
          <cell r="C581" t="str">
            <v>Spiegel Consultants, L.L.C.</v>
          </cell>
        </row>
        <row r="582">
          <cell r="B582" t="str">
            <v>SPRING11</v>
          </cell>
          <cell r="C582" t="str">
            <v>Spring11, LLC</v>
          </cell>
        </row>
        <row r="583">
          <cell r="B583" t="str">
            <v>SS&amp;C</v>
          </cell>
          <cell r="C583" t="str">
            <v>SS&amp;C Technologies, Inc.</v>
          </cell>
        </row>
        <row r="584">
          <cell r="B584" t="str">
            <v>SS&amp;C CANADA</v>
          </cell>
          <cell r="C584" t="str">
            <v>SS&amp;C Canada</v>
          </cell>
        </row>
        <row r="585">
          <cell r="B585" t="str">
            <v>SS&amp;C LIGHTNING</v>
          </cell>
          <cell r="C585" t="str">
            <v>SS&amp;C Technologies, Inc.</v>
          </cell>
        </row>
        <row r="586">
          <cell r="B586" t="str">
            <v>STANDARD&amp;POOR'S</v>
          </cell>
          <cell r="C586" t="str">
            <v>S&amp;P Capital IQ</v>
          </cell>
        </row>
        <row r="587">
          <cell r="B587" t="str">
            <v>STATE OF NJ</v>
          </cell>
          <cell r="C587" t="str">
            <v>State of New Jersey</v>
          </cell>
        </row>
        <row r="588">
          <cell r="B588" t="str">
            <v>STATEOFMICHIGAN</v>
          </cell>
          <cell r="C588" t="str">
            <v>State of Michigan</v>
          </cell>
        </row>
        <row r="589">
          <cell r="B589" t="str">
            <v>STATESTREET</v>
          </cell>
          <cell r="C589" t="str">
            <v>State Street Bank and Trust</v>
          </cell>
        </row>
        <row r="590">
          <cell r="B590" t="str">
            <v>STEWART TITLE G</v>
          </cell>
          <cell r="C590" t="str">
            <v>STEWART TITLE GUARANTY COMPANY</v>
          </cell>
        </row>
        <row r="591">
          <cell r="B591" t="str">
            <v>STEWARTTITLEINS</v>
          </cell>
          <cell r="C591" t="str">
            <v>Stewart Title Insurance Co</v>
          </cell>
        </row>
        <row r="592">
          <cell r="B592" t="str">
            <v>STINSON</v>
          </cell>
          <cell r="C592" t="str">
            <v>Stinson Leonard Street</v>
          </cell>
        </row>
        <row r="593">
          <cell r="B593" t="str">
            <v>STONEPIG</v>
          </cell>
          <cell r="C593" t="str">
            <v>Stone Pigman Walther Wittmann LLC</v>
          </cell>
        </row>
        <row r="594">
          <cell r="B594" t="str">
            <v>STRETTO</v>
          </cell>
          <cell r="C594" t="str">
            <v>Stretto</v>
          </cell>
        </row>
        <row r="595">
          <cell r="B595" t="str">
            <v>STROOCK</v>
          </cell>
          <cell r="C595" t="str">
            <v>STROOCK &amp; STROOCK &amp; LAVAN LLP</v>
          </cell>
        </row>
        <row r="596">
          <cell r="B596" t="str">
            <v>STURSBERG &amp; FIN</v>
          </cell>
          <cell r="C596" t="str">
            <v>Stursberg &amp; Fine</v>
          </cell>
        </row>
        <row r="597">
          <cell r="B597" t="str">
            <v>SWINDELL&amp;VISAL</v>
          </cell>
          <cell r="C597" t="str">
            <v>Swindell &amp; Visalli</v>
          </cell>
        </row>
        <row r="598">
          <cell r="B598" t="str">
            <v>SYMMETRY</v>
          </cell>
          <cell r="C598" t="str">
            <v>Symmetry Energy Solutions, LLC</v>
          </cell>
        </row>
        <row r="599">
          <cell r="B599" t="str">
            <v>TARGET ROCK</v>
          </cell>
          <cell r="C599" t="str">
            <v>Target Rock Partners Inc.</v>
          </cell>
        </row>
        <row r="600">
          <cell r="B600" t="str">
            <v>TEAMCRAFT</v>
          </cell>
          <cell r="C600" t="str">
            <v>Team Craft Roofing, Inc.</v>
          </cell>
        </row>
        <row r="601">
          <cell r="B601" t="str">
            <v>TECHHIT</v>
          </cell>
          <cell r="C601" t="str">
            <v>TechHit</v>
          </cell>
        </row>
        <row r="602">
          <cell r="B602" t="str">
            <v>THEFINANCIALS.C</v>
          </cell>
          <cell r="C602" t="str">
            <v>theFinancials.com LLC</v>
          </cell>
        </row>
        <row r="603">
          <cell r="B603" t="str">
            <v>THEMATTHEWSCOMP</v>
          </cell>
          <cell r="C603" t="str">
            <v>The Matthews Company</v>
          </cell>
        </row>
        <row r="604">
          <cell r="B604" t="str">
            <v>THIRSCH</v>
          </cell>
          <cell r="C604" t="str">
            <v>Todd Hirsch</v>
          </cell>
        </row>
        <row r="605">
          <cell r="B605" t="str">
            <v>TITLEVEST</v>
          </cell>
          <cell r="C605" t="str">
            <v>TitleVest Agency, LLC</v>
          </cell>
        </row>
        <row r="606">
          <cell r="B606" t="str">
            <v>TN_DEPTREV</v>
          </cell>
          <cell r="C606" t="str">
            <v>TENNESSEE DEPARTMENT OF REVENUE</v>
          </cell>
        </row>
        <row r="607">
          <cell r="B607" t="str">
            <v>TODDRAUPP</v>
          </cell>
          <cell r="C607" t="str">
            <v>Todd Raupp</v>
          </cell>
        </row>
        <row r="608">
          <cell r="B608" t="str">
            <v>TONERCO</v>
          </cell>
          <cell r="C608" t="str">
            <v>The Toner Company</v>
          </cell>
        </row>
        <row r="609">
          <cell r="B609" t="str">
            <v>TOPPAN</v>
          </cell>
          <cell r="C609" t="str">
            <v>Toppan Merrill LLC</v>
          </cell>
        </row>
        <row r="610">
          <cell r="B610" t="str">
            <v>TOPSHELF</v>
          </cell>
          <cell r="C610" t="str">
            <v>Top Shelf Electric Corp.</v>
          </cell>
        </row>
        <row r="611">
          <cell r="B611" t="str">
            <v>TOTALFIREPROTEC</v>
          </cell>
          <cell r="C611" t="str">
            <v>TOTAL FIRE PROTECTION</v>
          </cell>
        </row>
        <row r="612">
          <cell r="B612" t="str">
            <v>TOUCHTEL USA</v>
          </cell>
          <cell r="C612" t="str">
            <v>Touchtel USA</v>
          </cell>
        </row>
        <row r="613">
          <cell r="B613" t="str">
            <v>TOWNHOUSE</v>
          </cell>
          <cell r="C613" t="str">
            <v>Townhouse Partners Consulting, LLC</v>
          </cell>
        </row>
        <row r="614">
          <cell r="B614" t="str">
            <v>TOYSRUS</v>
          </cell>
          <cell r="C614" t="str">
            <v>Toys "R" Us, Inc.</v>
          </cell>
        </row>
        <row r="615">
          <cell r="B615" t="str">
            <v>TRAVIS_COUNTY</v>
          </cell>
          <cell r="C615" t="str">
            <v>Travis County District Clerk Cash Bond Account</v>
          </cell>
        </row>
        <row r="616">
          <cell r="B616" t="str">
            <v>TREPPLLC</v>
          </cell>
          <cell r="C616" t="str">
            <v>Trepp LLC</v>
          </cell>
        </row>
        <row r="617">
          <cell r="B617" t="str">
            <v>TRIANGLE SERVIC</v>
          </cell>
          <cell r="C617" t="str">
            <v>TRIANGLE SERVICES INC</v>
          </cell>
        </row>
        <row r="618">
          <cell r="B618" t="str">
            <v>TW CONSTRUCTION</v>
          </cell>
          <cell r="C618" t="str">
            <v>Theodore Williams Construction Company, LLC</v>
          </cell>
        </row>
        <row r="619">
          <cell r="B619" t="str">
            <v>TX_COMPPUBL</v>
          </cell>
          <cell r="C619" t="str">
            <v>Comptroller of Public Accounts</v>
          </cell>
        </row>
        <row r="620">
          <cell r="B620" t="str">
            <v>UBER</v>
          </cell>
          <cell r="C620" t="str">
            <v>Uber</v>
          </cell>
        </row>
        <row r="621">
          <cell r="B621" t="str">
            <v>ULTIMUS</v>
          </cell>
          <cell r="C621" t="str">
            <v>Ultimus Fund Solutions</v>
          </cell>
        </row>
        <row r="622">
          <cell r="B622" t="str">
            <v>UNITEDSURETY</v>
          </cell>
          <cell r="C622" t="str">
            <v>United Surety &amp; Indemnity Co.</v>
          </cell>
        </row>
        <row r="623">
          <cell r="B623" t="str">
            <v>UPS</v>
          </cell>
          <cell r="C623" t="str">
            <v>UPS</v>
          </cell>
        </row>
        <row r="624">
          <cell r="B624" t="str">
            <v>USBANK</v>
          </cell>
          <cell r="C624" t="str">
            <v>U.S. Bank</v>
          </cell>
        </row>
        <row r="625">
          <cell r="B625" t="str">
            <v>USELECTRIC</v>
          </cell>
          <cell r="C625" t="str">
            <v>US Electric LLC</v>
          </cell>
        </row>
        <row r="626">
          <cell r="B626" t="str">
            <v>USIINSURANCE</v>
          </cell>
          <cell r="C626" t="str">
            <v>USI Insurance Services National (PHA)</v>
          </cell>
        </row>
        <row r="627">
          <cell r="B627" t="str">
            <v>UT_TAXCOMISS</v>
          </cell>
          <cell r="C627" t="str">
            <v>Utah State Tax Commission</v>
          </cell>
        </row>
        <row r="628">
          <cell r="B628" t="str">
            <v>V3</v>
          </cell>
          <cell r="C628" t="str">
            <v>V3 Lending</v>
          </cell>
        </row>
        <row r="629">
          <cell r="B629" t="str">
            <v>VA_DEPTTAX</v>
          </cell>
          <cell r="C629" t="str">
            <v>Virginia Department of Taxation</v>
          </cell>
        </row>
        <row r="630">
          <cell r="B630" t="str">
            <v>VACO</v>
          </cell>
          <cell r="C630" t="str">
            <v>Vaco New York, LLC</v>
          </cell>
        </row>
        <row r="631">
          <cell r="B631" t="str">
            <v>VALUEROCK</v>
          </cell>
          <cell r="C631" t="str">
            <v>ValueRock Realty</v>
          </cell>
        </row>
        <row r="632">
          <cell r="B632" t="str">
            <v>VALUEXPRESS</v>
          </cell>
          <cell r="C632" t="str">
            <v>ValueXpress LLC</v>
          </cell>
        </row>
        <row r="633">
          <cell r="B633" t="str">
            <v>VELOCITYADVISOR</v>
          </cell>
          <cell r="C633" t="str">
            <v>Velocity Advisor Group</v>
          </cell>
        </row>
        <row r="634">
          <cell r="B634" t="str">
            <v>VENABLE</v>
          </cell>
          <cell r="C634" t="str">
            <v>Venable LLP</v>
          </cell>
        </row>
        <row r="635">
          <cell r="B635" t="str">
            <v>VENMINDER</v>
          </cell>
          <cell r="C635" t="str">
            <v>Venminder</v>
          </cell>
        </row>
        <row r="636">
          <cell r="B636" t="str">
            <v>VERITAS</v>
          </cell>
          <cell r="C636" t="str">
            <v>Veritas Technologies</v>
          </cell>
        </row>
        <row r="637">
          <cell r="B637" t="str">
            <v>VERTEX</v>
          </cell>
          <cell r="C637" t="str">
            <v>The Vertex Companies, Inc.</v>
          </cell>
        </row>
        <row r="638">
          <cell r="B638" t="str">
            <v>VIAVID</v>
          </cell>
          <cell r="C638" t="str">
            <v>ViaVid</v>
          </cell>
        </row>
        <row r="639">
          <cell r="B639" t="str">
            <v>VILLAGE</v>
          </cell>
          <cell r="C639" t="str">
            <v>Village Print &amp; Media</v>
          </cell>
        </row>
        <row r="640">
          <cell r="B640" t="str">
            <v>VOLUSIA COUNTY</v>
          </cell>
          <cell r="C640" t="str">
            <v>Volusia County Health Department</v>
          </cell>
        </row>
        <row r="641">
          <cell r="B641" t="str">
            <v>VORYSSATER</v>
          </cell>
          <cell r="C641" t="str">
            <v>Vorys, Sater, Seymour and Pease LLP</v>
          </cell>
        </row>
        <row r="642">
          <cell r="B642" t="str">
            <v>VT_DEPTTAX</v>
          </cell>
          <cell r="C642" t="str">
            <v>Vermont Dept of Taxes</v>
          </cell>
        </row>
        <row r="643">
          <cell r="B643" t="str">
            <v>WALGREEN CO</v>
          </cell>
          <cell r="C643" t="str">
            <v>Walgreen Co</v>
          </cell>
        </row>
        <row r="644">
          <cell r="B644" t="str">
            <v>WALKERCONSULT</v>
          </cell>
          <cell r="C644" t="str">
            <v>Walker Consultants</v>
          </cell>
        </row>
        <row r="645">
          <cell r="B645" t="str">
            <v>WALKERDUNLOP</v>
          </cell>
          <cell r="C645" t="str">
            <v>Walker &amp; Dunlop</v>
          </cell>
        </row>
        <row r="646">
          <cell r="B646" t="str">
            <v>WASTECONNECTION</v>
          </cell>
          <cell r="C646" t="str">
            <v>Waste Connections, Inc.</v>
          </cell>
        </row>
        <row r="647">
          <cell r="B647" t="str">
            <v>WEEKSLERMAN</v>
          </cell>
          <cell r="C647" t="str">
            <v>Weeks Lerman GROUP LLC</v>
          </cell>
        </row>
        <row r="648">
          <cell r="B648" t="str">
            <v>WELLS FARGO CTS</v>
          </cell>
          <cell r="C648" t="str">
            <v>Wells Fargo Bank Corp Trust Services</v>
          </cell>
        </row>
        <row r="649">
          <cell r="B649" t="str">
            <v>WELLS FARGO INS</v>
          </cell>
          <cell r="C649" t="str">
            <v>WELLS FARGO INSURANCE SERVICES USA, INC.</v>
          </cell>
        </row>
        <row r="650">
          <cell r="B650" t="str">
            <v>WELLSBNK</v>
          </cell>
          <cell r="C650" t="str">
            <v>Wells Fargo Bank</v>
          </cell>
        </row>
        <row r="651">
          <cell r="B651" t="str">
            <v>WENIGSALTIEL</v>
          </cell>
          <cell r="C651" t="str">
            <v>Wenig Saltiel</v>
          </cell>
        </row>
        <row r="652">
          <cell r="B652" t="str">
            <v>WEST PUBLISHING</v>
          </cell>
          <cell r="C652" t="str">
            <v>Thomson Reuters West</v>
          </cell>
        </row>
        <row r="653">
          <cell r="B653" t="str">
            <v>WESTLEALED</v>
          </cell>
          <cell r="C653" t="str">
            <v>WestLealEdcenter a Cerifi Company</v>
          </cell>
        </row>
        <row r="654">
          <cell r="B654" t="str">
            <v>WFLEASING</v>
          </cell>
          <cell r="C654" t="str">
            <v>Wells Fargo Financial Leasing</v>
          </cell>
        </row>
        <row r="655">
          <cell r="B655" t="str">
            <v>WI_DEPTREV</v>
          </cell>
          <cell r="C655" t="str">
            <v>Wisconsin Department of Revenue</v>
          </cell>
        </row>
        <row r="656">
          <cell r="B656" t="str">
            <v>WILLIAMS LEA IN</v>
          </cell>
          <cell r="C656" t="str">
            <v>WILLIAMS LEA INC.</v>
          </cell>
        </row>
        <row r="657">
          <cell r="B657" t="str">
            <v>WILMINGTON</v>
          </cell>
          <cell r="C657" t="str">
            <v>Wilmington Trust</v>
          </cell>
        </row>
        <row r="658">
          <cell r="B658" t="str">
            <v>WINSTEAD PC</v>
          </cell>
          <cell r="C658" t="str">
            <v>Winstead PC</v>
          </cell>
        </row>
        <row r="659">
          <cell r="B659" t="str">
            <v>WINSTONSTRAWN</v>
          </cell>
          <cell r="C659" t="str">
            <v>Winston &amp; Strawn LLP</v>
          </cell>
        </row>
        <row r="660">
          <cell r="B660" t="str">
            <v>WIPFLI</v>
          </cell>
          <cell r="C660" t="str">
            <v>Wipfli LLP</v>
          </cell>
        </row>
        <row r="661">
          <cell r="B661" t="str">
            <v>WOMBLEBOND</v>
          </cell>
          <cell r="C661" t="str">
            <v>Womble Bond Dickinson</v>
          </cell>
        </row>
        <row r="662">
          <cell r="B662" t="str">
            <v>WORKIVA</v>
          </cell>
          <cell r="C662" t="str">
            <v>Workiva</v>
          </cell>
        </row>
        <row r="663">
          <cell r="B663" t="str">
            <v>WSTRANS</v>
          </cell>
          <cell r="C663" t="str">
            <v>The Wall Street Transcript</v>
          </cell>
        </row>
        <row r="664">
          <cell r="B664" t="str">
            <v>WV_TAX</v>
          </cell>
          <cell r="C664" t="str">
            <v>State of West Virginia</v>
          </cell>
        </row>
        <row r="665">
          <cell r="B665" t="str">
            <v>XEROX</v>
          </cell>
          <cell r="C665" t="str">
            <v>Xerox Corporation</v>
          </cell>
        </row>
        <row r="666">
          <cell r="B666" t="str">
            <v>XYZ TWO WAY</v>
          </cell>
          <cell r="C666" t="str">
            <v>XYZ Two Way Radio Service, Inc.</v>
          </cell>
        </row>
        <row r="667">
          <cell r="B667" t="str">
            <v>ZERTAIN</v>
          </cell>
          <cell r="C667" t="str">
            <v>Zertain Inc.</v>
          </cell>
        </row>
        <row r="668">
          <cell r="B668" t="str">
            <v>ZONING-INFO INC</v>
          </cell>
          <cell r="C668" t="str">
            <v>Zoning-Info, Inc</v>
          </cell>
        </row>
        <row r="669">
          <cell r="B669" t="str">
            <v>ZYSCOVICHARCH</v>
          </cell>
          <cell r="C669" t="str">
            <v>Zyscovich Architects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2"/>
      <sheetName val="Cash Entries 8-2"/>
      <sheetName val="Cash Activity 8-3"/>
      <sheetName val="Cash Entries 8-3"/>
      <sheetName val="Cash Activity 8-4"/>
      <sheetName val="Cash Entries 8-4"/>
      <sheetName val="Cash Activity 8-7"/>
      <sheetName val="Cash Entries 8-7"/>
      <sheetName val="Cash Activity 8-8"/>
      <sheetName val="Cash Entries 8-8"/>
      <sheetName val="Cash Activity 8-9"/>
      <sheetName val="Cash Entries 8-9"/>
      <sheetName val="Cash Activity 8-10"/>
      <sheetName val="Cash Entries 8-10"/>
      <sheetName val="Cash Activity 8-11"/>
      <sheetName val="Cash Entries 8-11"/>
      <sheetName val="Cash Activity 8-14"/>
      <sheetName val="Cash Entries 8-14"/>
      <sheetName val="Cash Activity 8-15"/>
      <sheetName val="Cash Entries 8-15"/>
      <sheetName val="Cash Activity 8-16"/>
      <sheetName val="Cash Entries 8-16"/>
      <sheetName val="Cash Activity 8-17"/>
      <sheetName val="Cash Entries 8-17"/>
      <sheetName val="Cash Activity 8-18"/>
      <sheetName val="Cash Entries 8-18"/>
      <sheetName val="Cash Activity 8-21"/>
      <sheetName val="Cash Entries 8-21"/>
      <sheetName val="Cash Activity 8-22"/>
      <sheetName val="Cash Entries 8-22"/>
      <sheetName val="Cash Activity 8-23"/>
      <sheetName val="Cash Entries 8-23"/>
      <sheetName val="Cash Activity 8-24"/>
      <sheetName val="Cash Entries 8-24"/>
      <sheetName val="Cash Activity 8-25"/>
      <sheetName val="Cash Entries 8-25"/>
      <sheetName val="Cash Activity 8-28"/>
      <sheetName val="Cash Entries 8-28"/>
      <sheetName val="Cash Activity 8-29"/>
      <sheetName val="Cash Entries 8-29"/>
      <sheetName val="Cash Activity 8-30"/>
      <sheetName val="Cash Entries 8-30"/>
      <sheetName val="Cash Activity 8-31"/>
      <sheetName val="Cash Entries 8-31"/>
      <sheetName val="Entity Lookup"/>
      <sheetName val="Bank Account Legend"/>
      <sheetName val="Cash Activity wformula for 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A1" t="str">
            <v>Entity Long Name</v>
          </cell>
          <cell r="B1" t="str">
            <v>Short Name</v>
          </cell>
        </row>
        <row r="2">
          <cell r="A2" t="str">
            <v>LADDER CAPITAL FINANCE LLC OPERATIN</v>
          </cell>
          <cell r="B2" t="str">
            <v>LCF</v>
          </cell>
        </row>
        <row r="3">
          <cell r="A3" t="str">
            <v>LADDER CAPITAL CORP</v>
          </cell>
          <cell r="B3" t="str">
            <v>LCC</v>
          </cell>
        </row>
        <row r="4">
          <cell r="A4" t="str">
            <v>Ladder Capital Finance Holdings REIT</v>
          </cell>
          <cell r="B4" t="str">
            <v>LCFHR</v>
          </cell>
        </row>
        <row r="5">
          <cell r="A5" t="str">
            <v>LADDER CAPITAL FINANCE LLC TRADING</v>
          </cell>
          <cell r="B5" t="str">
            <v>LCF</v>
          </cell>
        </row>
        <row r="6">
          <cell r="A6" t="str">
            <v>LADDER CAPITAL CRE EQUITY LLC</v>
          </cell>
          <cell r="B6" t="str">
            <v>LCREE</v>
          </cell>
        </row>
        <row r="7">
          <cell r="A7" t="str">
            <v>LADDER CAPITAL BALANCE SHEET REIT INC</v>
          </cell>
          <cell r="B7" t="str">
            <v>LCBSR</v>
          </cell>
        </row>
        <row r="8">
          <cell r="A8" t="str">
            <v>TUEBOR CAPTIVE INSURANCE COMPANY</v>
          </cell>
          <cell r="B8" t="str">
            <v>TUEBO</v>
          </cell>
        </row>
        <row r="9">
          <cell r="A9" t="str">
            <v>Tuebor TRS II LLC</v>
          </cell>
          <cell r="B9" t="str">
            <v>TUET2</v>
          </cell>
        </row>
        <row r="10">
          <cell r="A10" t="str">
            <v>TUEBOR REIT INC</v>
          </cell>
          <cell r="B10" t="str">
            <v>TUERI</v>
          </cell>
        </row>
        <row r="11">
          <cell r="A11" t="str">
            <v>LADDER CAPITAL INS LLC</v>
          </cell>
          <cell r="B11" t="str">
            <v>LCI</v>
          </cell>
        </row>
        <row r="12">
          <cell r="A12" t="str">
            <v>LCF7 TRS Funding Account</v>
          </cell>
          <cell r="B12" t="str">
            <v>LCF7T</v>
          </cell>
        </row>
        <row r="13">
          <cell r="A13" t="str">
            <v>LC TRS III LLC</v>
          </cell>
          <cell r="B13" t="str">
            <v>LTRS3</v>
          </cell>
        </row>
        <row r="14">
          <cell r="A14" t="str">
            <v>Tuebor fbo TRS4</v>
          </cell>
          <cell r="B14" t="str">
            <v>TUET4</v>
          </cell>
        </row>
        <row r="15">
          <cell r="A15" t="str">
            <v>LCF7 TRS CONTROLLED Account</v>
          </cell>
          <cell r="B15" t="str">
            <v>LCF7T</v>
          </cell>
        </row>
        <row r="16">
          <cell r="A16" t="str">
            <v>LCF7 REIT Funding Account</v>
          </cell>
          <cell r="B16" t="str">
            <v>LCF7R</v>
          </cell>
        </row>
        <row r="17">
          <cell r="A17" t="str">
            <v>LADDER CAPITAL FINANCE I LLC</v>
          </cell>
          <cell r="B17" t="str">
            <v>LCFI</v>
          </cell>
        </row>
        <row r="18">
          <cell r="A18" t="str">
            <v>LADDER CAPITAL FINANCE PAYROLL</v>
          </cell>
          <cell r="B18" t="str">
            <v>LCF</v>
          </cell>
        </row>
        <row r="19">
          <cell r="A19" t="str">
            <v>LC TRS I LLC</v>
          </cell>
          <cell r="B19" t="str">
            <v>LTRS1</v>
          </cell>
        </row>
        <row r="20">
          <cell r="A20" t="str">
            <v>LADDER CAPITAL ADVISER LLC</v>
          </cell>
          <cell r="B20" t="str">
            <v>LCADV</v>
          </cell>
        </row>
        <row r="21">
          <cell r="A21" t="str">
            <v>LADDER CAPITAL FINANCE HOLDINGS LLLP</v>
          </cell>
          <cell r="B21" t="str">
            <v>LCFH</v>
          </cell>
        </row>
        <row r="22">
          <cell r="A22" t="str">
            <v>TUEBOR REIT INC</v>
          </cell>
          <cell r="B22" t="str">
            <v>TUERI</v>
          </cell>
        </row>
        <row r="23">
          <cell r="A23" t="str">
            <v>LADDER CAPITAL FINANCE HOLDINGS LLC</v>
          </cell>
          <cell r="B23" t="str">
            <v>LCFH</v>
          </cell>
        </row>
        <row r="24">
          <cell r="A24" t="str">
            <v>LADDER CAPITAL FINANCE PAYROLL</v>
          </cell>
          <cell r="B24" t="str">
            <v>LCF</v>
          </cell>
        </row>
        <row r="25">
          <cell r="A25" t="str">
            <v>LCF7 REIT Funding Account</v>
          </cell>
          <cell r="B25" t="str">
            <v>LCF7R</v>
          </cell>
        </row>
        <row r="26">
          <cell r="A26" t="str">
            <v>LCF7 TRS Funding Account</v>
          </cell>
          <cell r="B26" t="str">
            <v>LCF7T</v>
          </cell>
        </row>
        <row r="27">
          <cell r="A27" t="str">
            <v>LCF7 REIT Funding Account</v>
          </cell>
          <cell r="B27" t="str">
            <v>LCF7R</v>
          </cell>
        </row>
        <row r="28">
          <cell r="A28" t="str">
            <v>Ladder CRE 1 Parent LLC</v>
          </cell>
          <cell r="B28" t="str">
            <v>CRE1P</v>
          </cell>
        </row>
        <row r="29">
          <cell r="A29" t="str">
            <v>LADDER CRE 1 REIT INC</v>
          </cell>
          <cell r="B29" t="str">
            <v>LCBSR</v>
          </cell>
        </row>
        <row r="30">
          <cell r="A30" t="str">
            <v>LADDER CAPITAL SECURITIES LLC</v>
          </cell>
          <cell r="B30" t="str">
            <v>LCS</v>
          </cell>
        </row>
        <row r="31">
          <cell r="A31" t="str">
            <v>LCF PORTFOLIO LLC</v>
          </cell>
          <cell r="B31" t="str">
            <v>LCFP</v>
          </cell>
        </row>
        <row r="32">
          <cell r="A32" t="str">
            <v>LCF - HSBC Operating</v>
          </cell>
          <cell r="B32" t="str">
            <v>LCF</v>
          </cell>
        </row>
        <row r="33">
          <cell r="A33" t="str">
            <v>LCFHR - HSBC Operating</v>
          </cell>
          <cell r="B33" t="str">
            <v>LCFHR</v>
          </cell>
        </row>
        <row r="34">
          <cell r="A34" t="str">
            <v>Tuebor - PNC</v>
          </cell>
          <cell r="B34" t="str">
            <v>TUEBO</v>
          </cell>
        </row>
        <row r="35">
          <cell r="A35" t="str">
            <v>LCFHR - PNC</v>
          </cell>
          <cell r="B35" t="str">
            <v>LCFHR</v>
          </cell>
        </row>
        <row r="36">
          <cell r="A36" t="str">
            <v>LCF - PNC</v>
          </cell>
          <cell r="B36" t="str">
            <v>LCF</v>
          </cell>
        </row>
        <row r="37">
          <cell r="A37" t="str">
            <v>LCS - PNC</v>
          </cell>
          <cell r="B37" t="str">
            <v>LCS</v>
          </cell>
        </row>
        <row r="38">
          <cell r="A38" t="str">
            <v>Tuebor - SC</v>
          </cell>
          <cell r="B38" t="str">
            <v>TUEBO</v>
          </cell>
        </row>
        <row r="39">
          <cell r="A39" t="str">
            <v>LCF - PNC Loan Dep</v>
          </cell>
          <cell r="B39" t="str">
            <v>LCF</v>
          </cell>
        </row>
        <row r="40">
          <cell r="A40" t="str">
            <v>LCC - PNC</v>
          </cell>
          <cell r="B40" t="str">
            <v>LCC</v>
          </cell>
        </row>
        <row r="41">
          <cell r="A41" t="str">
            <v>LCFHR - HSBC Sav</v>
          </cell>
          <cell r="B41" t="str">
            <v>LCFHR</v>
          </cell>
        </row>
        <row r="42">
          <cell r="A42" t="str">
            <v>LCREE - PNC</v>
          </cell>
          <cell r="B42" t="str">
            <v>LCREE</v>
          </cell>
        </row>
        <row r="43">
          <cell r="A43" t="str">
            <v>Tuebor REIT - PNC</v>
          </cell>
          <cell r="B43" t="str">
            <v>TUERI</v>
          </cell>
        </row>
        <row r="44">
          <cell r="A44" t="str">
            <v>LCI - PNC</v>
          </cell>
          <cell r="B44" t="str">
            <v>LCI</v>
          </cell>
        </row>
        <row r="45">
          <cell r="A45" t="str">
            <v>TRS1 - PNC</v>
          </cell>
          <cell r="B45" t="str">
            <v>LTRS1</v>
          </cell>
        </row>
        <row r="46">
          <cell r="A46" t="str">
            <v>LC CRE Equity</v>
          </cell>
          <cell r="B46"/>
        </row>
        <row r="47">
          <cell r="A47" t="str">
            <v>Ladder Capital Finance</v>
          </cell>
          <cell r="B47" t="str">
            <v>LCF</v>
          </cell>
        </row>
        <row r="48">
          <cell r="A48" t="str">
            <v>LCFH REIT</v>
          </cell>
          <cell r="B48" t="str">
            <v>LCFHR</v>
          </cell>
        </row>
        <row r="49">
          <cell r="A49" t="str">
            <v>LCF Borrower Deposits</v>
          </cell>
          <cell r="B49" t="str">
            <v>LCF</v>
          </cell>
        </row>
        <row r="50">
          <cell r="A50" t="str">
            <v>Tuebor Captive</v>
          </cell>
          <cell r="B50" t="str">
            <v>TUEBO</v>
          </cell>
        </row>
        <row r="51">
          <cell r="A51" t="str">
            <v>LCC</v>
          </cell>
          <cell r="B51" t="str">
            <v>LCC</v>
          </cell>
        </row>
        <row r="52">
          <cell r="A52" t="str">
            <v>LADDER CAPITAL INSURANCE LLC</v>
          </cell>
          <cell r="B52" t="str">
            <v>LCI</v>
          </cell>
        </row>
        <row r="53">
          <cell r="A53" t="str">
            <v>LADDER CAPITAL REALTY III LLC</v>
          </cell>
          <cell r="B53" t="str">
            <v>LCR3</v>
          </cell>
        </row>
        <row r="54">
          <cell r="A54" t="str">
            <v>LADDER CRE PARENT LLC</v>
          </cell>
          <cell r="B54" t="str">
            <v>LCREP</v>
          </cell>
        </row>
        <row r="55">
          <cell r="A55" t="str">
            <v>LADDER CRE FINANCE REIT INC</v>
          </cell>
          <cell r="B55" t="str">
            <v>LCREF</v>
          </cell>
        </row>
        <row r="56">
          <cell r="A56" t="str">
            <v>LCR 3</v>
          </cell>
          <cell r="B56" t="str">
            <v>LCR3</v>
          </cell>
        </row>
        <row r="57">
          <cell r="A57" t="str">
            <v>LCREE</v>
          </cell>
        </row>
        <row r="58">
          <cell r="A58" t="str">
            <v>2LDD</v>
          </cell>
        </row>
        <row r="59">
          <cell r="A59" t="str">
            <v>CRE EQUITY</v>
          </cell>
          <cell r="B59" t="str">
            <v>LCREE</v>
          </cell>
        </row>
        <row r="60">
          <cell r="A60" t="str">
            <v>Tuebor REIT - JPM</v>
          </cell>
        </row>
        <row r="62">
          <cell r="A62" t="str">
            <v>2LAD</v>
          </cell>
        </row>
        <row r="63">
          <cell r="A63" t="str">
            <v>2TUB</v>
          </cell>
          <cell r="B63" t="str">
            <v>TUESE</v>
          </cell>
        </row>
      </sheetData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364-A934-4412-AF62-74162193027E}">
  <sheetPr codeName="Sheet3"/>
  <dimension ref="A1:K30"/>
  <sheetViews>
    <sheetView workbookViewId="0">
      <selection activeCell="G15" sqref="G15"/>
    </sheetView>
  </sheetViews>
  <sheetFormatPr defaultColWidth="8.85546875" defaultRowHeight="15" outlineLevelCol="1" x14ac:dyDescent="0.25"/>
  <cols>
    <col min="1" max="1" width="18.7109375" style="23" bestFit="1" customWidth="1"/>
    <col min="2" max="2" width="10.7109375" style="25" hidden="1" customWidth="1" outlineLevel="1"/>
    <col min="3" max="3" width="15.5703125" hidden="1" customWidth="1" outlineLevel="1"/>
    <col min="4" max="4" width="15.140625" hidden="1" customWidth="1" outlineLevel="1"/>
    <col min="5" max="5" width="10.7109375" bestFit="1" customWidth="1" collapsed="1"/>
    <col min="7" max="7" width="10.7109375" bestFit="1" customWidth="1"/>
    <col min="8" max="8" width="9.28515625" customWidth="1"/>
    <col min="9" max="11" width="31.42578125" bestFit="1" customWidth="1"/>
  </cols>
  <sheetData>
    <row r="1" spans="1:11" x14ac:dyDescent="0.25">
      <c r="A1" s="23" t="s">
        <v>131</v>
      </c>
      <c r="B1">
        <v>202511</v>
      </c>
    </row>
    <row r="2" spans="1:11" x14ac:dyDescent="0.25">
      <c r="B2" s="23"/>
    </row>
    <row r="3" spans="1:11" x14ac:dyDescent="0.25">
      <c r="A3" s="71"/>
      <c r="B3" s="24"/>
      <c r="E3" s="147" t="s">
        <v>130</v>
      </c>
      <c r="F3" s="147"/>
      <c r="G3" s="147" t="s">
        <v>129</v>
      </c>
      <c r="H3" s="147"/>
    </row>
    <row r="4" spans="1:11" x14ac:dyDescent="0.25">
      <c r="A4" s="71"/>
      <c r="B4" s="24"/>
      <c r="E4" s="19" t="s">
        <v>6</v>
      </c>
      <c r="F4" s="19" t="s">
        <v>128</v>
      </c>
      <c r="G4" s="19" t="s">
        <v>6</v>
      </c>
      <c r="H4" s="19" t="s">
        <v>255</v>
      </c>
      <c r="I4" s="64" t="s">
        <v>6341</v>
      </c>
      <c r="J4" s="64"/>
      <c r="K4" s="64"/>
    </row>
    <row r="5" spans="1:11" x14ac:dyDescent="0.25">
      <c r="A5" s="71">
        <v>45964</v>
      </c>
      <c r="B5" s="60" t="str">
        <f>"DC"&amp;TEXT(A5,"mm")&amp;TEXT(A5,"dd")&amp;RIGHT(YEAR(A5),2)&amp;1</f>
        <v>DC1103251</v>
      </c>
      <c r="C5" t="str">
        <f t="shared" ref="C5:C23" si="0">"Cash Activity "&amp;TEXT(A5,"m")&amp;"-"&amp;TEXT(A5,"d")</f>
        <v>Cash Activity 11-3</v>
      </c>
      <c r="D5" t="str">
        <f t="shared" ref="D5:D23" si="1">"Cash Entries "&amp;TEXT(A5,"m")&amp;"-"&amp;TEXT(A5,"d")</f>
        <v>Cash Entries 11-3</v>
      </c>
      <c r="E5" s="3">
        <v>45966</v>
      </c>
      <c r="F5" s="3" t="s">
        <v>104</v>
      </c>
      <c r="G5" s="3">
        <v>45966</v>
      </c>
      <c r="H5" s="3" t="s">
        <v>9462</v>
      </c>
      <c r="I5" s="3"/>
      <c r="J5" s="3"/>
      <c r="K5" s="3"/>
    </row>
    <row r="6" spans="1:11" x14ac:dyDescent="0.25">
      <c r="A6" s="71">
        <f t="shared" ref="A6:A23" si="2">WORKDAY.INTL(A5,1,"0000011")</f>
        <v>45965</v>
      </c>
      <c r="B6" s="60" t="str">
        <f t="shared" ref="B6:B23" si="3">"DC"&amp;TEXT(A6,"mm")&amp;TEXT(A6,"dd")&amp;RIGHT(YEAR(A6),2)&amp;1</f>
        <v>DC1104251</v>
      </c>
      <c r="C6" t="str">
        <f t="shared" si="0"/>
        <v>Cash Activity 11-4</v>
      </c>
      <c r="D6" t="str">
        <f t="shared" si="1"/>
        <v>Cash Entries 11-4</v>
      </c>
      <c r="E6" s="3">
        <v>45966</v>
      </c>
      <c r="F6" s="3" t="s">
        <v>104</v>
      </c>
      <c r="G6" s="3">
        <v>45966</v>
      </c>
      <c r="H6" s="3" t="s">
        <v>9462</v>
      </c>
      <c r="I6" s="6" t="s">
        <v>8616</v>
      </c>
      <c r="J6" s="6" t="s">
        <v>9160</v>
      </c>
      <c r="K6" s="6"/>
    </row>
    <row r="7" spans="1:11" x14ac:dyDescent="0.25">
      <c r="A7" s="71">
        <f t="shared" si="2"/>
        <v>45966</v>
      </c>
      <c r="B7" s="60" t="str">
        <f t="shared" si="3"/>
        <v>DC1105251</v>
      </c>
      <c r="C7" t="str">
        <f t="shared" si="0"/>
        <v>Cash Activity 11-5</v>
      </c>
      <c r="D7" t="str">
        <f t="shared" si="1"/>
        <v>Cash Entries 11-5</v>
      </c>
      <c r="E7" s="3">
        <v>45968</v>
      </c>
      <c r="F7" s="3" t="s">
        <v>104</v>
      </c>
      <c r="G7" s="3">
        <v>45968</v>
      </c>
      <c r="H7" s="3" t="s">
        <v>9462</v>
      </c>
      <c r="I7" s="3"/>
      <c r="J7" s="3"/>
      <c r="K7" s="3"/>
    </row>
    <row r="8" spans="1:11" x14ac:dyDescent="0.25">
      <c r="A8" s="71">
        <f t="shared" si="2"/>
        <v>45967</v>
      </c>
      <c r="B8" s="60" t="str">
        <f t="shared" si="3"/>
        <v>DC1106251</v>
      </c>
      <c r="C8" t="str">
        <f t="shared" si="0"/>
        <v>Cash Activity 11-6</v>
      </c>
      <c r="D8" t="str">
        <f t="shared" si="1"/>
        <v>Cash Entries 11-6</v>
      </c>
      <c r="E8" s="3">
        <v>45968</v>
      </c>
      <c r="F8" s="3" t="s">
        <v>104</v>
      </c>
      <c r="G8" s="3">
        <v>45968</v>
      </c>
      <c r="H8" s="3" t="s">
        <v>9462</v>
      </c>
      <c r="I8" s="3" t="s">
        <v>9150</v>
      </c>
      <c r="J8" s="3"/>
      <c r="K8" s="3"/>
    </row>
    <row r="9" spans="1:11" x14ac:dyDescent="0.25">
      <c r="A9" s="71">
        <f t="shared" si="2"/>
        <v>45968</v>
      </c>
      <c r="B9" s="60" t="str">
        <f>"DC"&amp;TEXT(A10,"mm")&amp;TEXT(A10,"dd")&amp;RIGHT(YEAR(A10),2)&amp;1</f>
        <v>DC1110251</v>
      </c>
      <c r="C9" t="str">
        <f>"Cash Activity "&amp;TEXT(A10,"m")&amp;"-"&amp;TEXT(A10,"d")</f>
        <v>Cash Activity 11-10</v>
      </c>
      <c r="D9" t="str">
        <f>"Cash Entries "&amp;TEXT(A10,"m")&amp;"-"&amp;TEXT(A10,"d")</f>
        <v>Cash Entries 11-10</v>
      </c>
      <c r="E9" s="3">
        <v>45973</v>
      </c>
      <c r="F9" s="3" t="s">
        <v>104</v>
      </c>
      <c r="G9" s="3">
        <v>45979</v>
      </c>
      <c r="H9" s="3" t="s">
        <v>9462</v>
      </c>
      <c r="I9" s="3"/>
      <c r="J9" s="3"/>
      <c r="K9" s="3"/>
    </row>
    <row r="10" spans="1:11" x14ac:dyDescent="0.25">
      <c r="A10" s="71">
        <f t="shared" si="2"/>
        <v>45971</v>
      </c>
      <c r="B10" s="60" t="str">
        <f>"DC"&amp;TEXT(A9,"mm")&amp;TEXT(A9,"dd")&amp;RIGHT(YEAR(A9),2)&amp;1</f>
        <v>DC1107251</v>
      </c>
      <c r="C10" t="str">
        <f>"Cash Activity "&amp;TEXT(A9,"m")&amp;"-"&amp;TEXT(A9,"d")</f>
        <v>Cash Activity 11-7</v>
      </c>
      <c r="D10" t="str">
        <f>"Cash Entries "&amp;TEXT(A9,"m")&amp;"-"&amp;TEXT(A9,"d")</f>
        <v>Cash Entries 11-7</v>
      </c>
      <c r="E10" s="3">
        <v>45973</v>
      </c>
      <c r="F10" s="3" t="s">
        <v>104</v>
      </c>
      <c r="G10" s="3">
        <v>45979</v>
      </c>
      <c r="H10" s="3" t="s">
        <v>9462</v>
      </c>
      <c r="I10" s="3"/>
      <c r="J10" s="3"/>
      <c r="K10" s="3"/>
    </row>
    <row r="11" spans="1:11" x14ac:dyDescent="0.25">
      <c r="A11" s="71">
        <v>45973</v>
      </c>
      <c r="B11" s="60" t="str">
        <f t="shared" si="3"/>
        <v>DC1112251</v>
      </c>
      <c r="C11" t="str">
        <f t="shared" si="0"/>
        <v>Cash Activity 11-12</v>
      </c>
      <c r="D11" t="str">
        <f t="shared" si="1"/>
        <v>Cash Entries 11-12</v>
      </c>
      <c r="E11" s="3">
        <v>45978</v>
      </c>
      <c r="F11" s="3" t="s">
        <v>104</v>
      </c>
      <c r="G11" s="3">
        <v>45979</v>
      </c>
      <c r="H11" s="3" t="s">
        <v>9462</v>
      </c>
      <c r="J11" s="3"/>
      <c r="K11" s="3"/>
    </row>
    <row r="12" spans="1:11" x14ac:dyDescent="0.25">
      <c r="A12" s="71">
        <f t="shared" si="2"/>
        <v>45974</v>
      </c>
      <c r="B12" s="60" t="str">
        <f t="shared" si="3"/>
        <v>DC1113251</v>
      </c>
      <c r="C12" t="str">
        <f t="shared" si="0"/>
        <v>Cash Activity 11-13</v>
      </c>
      <c r="D12" t="str">
        <f t="shared" si="1"/>
        <v>Cash Entries 11-13</v>
      </c>
      <c r="E12" s="3">
        <v>45978</v>
      </c>
      <c r="F12" s="3" t="s">
        <v>104</v>
      </c>
      <c r="G12" s="3">
        <v>45979</v>
      </c>
      <c r="H12" s="3" t="s">
        <v>9462</v>
      </c>
    </row>
    <row r="13" spans="1:11" x14ac:dyDescent="0.25">
      <c r="A13" s="71">
        <f t="shared" si="2"/>
        <v>45975</v>
      </c>
      <c r="B13" s="60" t="str">
        <f t="shared" si="3"/>
        <v>DC1114251</v>
      </c>
      <c r="C13" t="str">
        <f t="shared" si="0"/>
        <v>Cash Activity 11-14</v>
      </c>
      <c r="D13" t="str">
        <f t="shared" si="1"/>
        <v>Cash Entries 11-14</v>
      </c>
      <c r="E13" s="3">
        <v>45978</v>
      </c>
      <c r="F13" s="3" t="s">
        <v>104</v>
      </c>
      <c r="G13" s="3">
        <v>45979</v>
      </c>
      <c r="H13" s="3" t="s">
        <v>9462</v>
      </c>
      <c r="I13" s="3"/>
    </row>
    <row r="14" spans="1:11" x14ac:dyDescent="0.25">
      <c r="A14" s="71">
        <f t="shared" si="2"/>
        <v>45978</v>
      </c>
      <c r="B14" s="60" t="str">
        <f t="shared" si="3"/>
        <v>DC1117251</v>
      </c>
      <c r="C14" t="str">
        <f t="shared" si="0"/>
        <v>Cash Activity 11-17</v>
      </c>
      <c r="D14" t="str">
        <f t="shared" si="1"/>
        <v>Cash Entries 11-17</v>
      </c>
      <c r="E14" s="3">
        <v>45979</v>
      </c>
      <c r="F14" s="3" t="s">
        <v>104</v>
      </c>
      <c r="G14" s="3">
        <v>45979</v>
      </c>
      <c r="H14" s="3" t="s">
        <v>9462</v>
      </c>
    </row>
    <row r="15" spans="1:11" x14ac:dyDescent="0.25">
      <c r="A15" s="71">
        <f t="shared" si="2"/>
        <v>45979</v>
      </c>
      <c r="B15" s="60" t="str">
        <f t="shared" si="3"/>
        <v>DC1118251</v>
      </c>
      <c r="C15" t="str">
        <f t="shared" si="0"/>
        <v>Cash Activity 11-18</v>
      </c>
      <c r="D15" t="str">
        <f t="shared" si="1"/>
        <v>Cash Entries 11-18</v>
      </c>
      <c r="E15" s="3">
        <v>45982</v>
      </c>
      <c r="F15" s="3" t="s">
        <v>104</v>
      </c>
      <c r="G15" s="3"/>
    </row>
    <row r="16" spans="1:11" x14ac:dyDescent="0.25">
      <c r="A16" s="71">
        <f t="shared" si="2"/>
        <v>45980</v>
      </c>
      <c r="B16" s="60" t="str">
        <f t="shared" si="3"/>
        <v>DC1119251</v>
      </c>
      <c r="C16" t="str">
        <f t="shared" si="0"/>
        <v>Cash Activity 11-19</v>
      </c>
      <c r="D16" t="str">
        <f t="shared" si="1"/>
        <v>Cash Entries 11-19</v>
      </c>
      <c r="E16" s="3">
        <v>45982</v>
      </c>
      <c r="F16" s="3" t="s">
        <v>104</v>
      </c>
      <c r="G16" s="3"/>
    </row>
    <row r="17" spans="1:7" x14ac:dyDescent="0.25">
      <c r="A17" s="71">
        <f t="shared" si="2"/>
        <v>45981</v>
      </c>
      <c r="B17" s="60" t="str">
        <f t="shared" si="3"/>
        <v>DC1120251</v>
      </c>
      <c r="C17" t="str">
        <f t="shared" si="0"/>
        <v>Cash Activity 11-20</v>
      </c>
      <c r="D17" t="str">
        <f t="shared" si="1"/>
        <v>Cash Entries 11-20</v>
      </c>
      <c r="E17" s="3">
        <v>45982</v>
      </c>
      <c r="F17" s="3" t="s">
        <v>104</v>
      </c>
      <c r="G17" s="3"/>
    </row>
    <row r="18" spans="1:7" x14ac:dyDescent="0.25">
      <c r="A18" s="71">
        <f t="shared" si="2"/>
        <v>45982</v>
      </c>
      <c r="B18" s="60" t="str">
        <f t="shared" si="3"/>
        <v>DC1121251</v>
      </c>
      <c r="C18" t="str">
        <f t="shared" si="0"/>
        <v>Cash Activity 11-21</v>
      </c>
      <c r="D18" t="str">
        <f t="shared" si="1"/>
        <v>Cash Entries 11-21</v>
      </c>
      <c r="E18" s="3"/>
      <c r="G18" s="3"/>
    </row>
    <row r="19" spans="1:7" x14ac:dyDescent="0.25">
      <c r="A19" s="71">
        <f t="shared" si="2"/>
        <v>45985</v>
      </c>
      <c r="B19" s="60" t="str">
        <f t="shared" si="3"/>
        <v>DC1124251</v>
      </c>
      <c r="C19" t="str">
        <f t="shared" si="0"/>
        <v>Cash Activity 11-24</v>
      </c>
      <c r="D19" t="str">
        <f t="shared" si="1"/>
        <v>Cash Entries 11-24</v>
      </c>
      <c r="E19" s="3"/>
      <c r="G19" s="3"/>
    </row>
    <row r="20" spans="1:7" x14ac:dyDescent="0.25">
      <c r="A20" s="71">
        <f t="shared" si="2"/>
        <v>45986</v>
      </c>
      <c r="B20" s="60" t="str">
        <f t="shared" si="3"/>
        <v>DC1125251</v>
      </c>
      <c r="C20" t="str">
        <f t="shared" si="0"/>
        <v>Cash Activity 11-25</v>
      </c>
      <c r="D20" t="str">
        <f t="shared" si="1"/>
        <v>Cash Entries 11-25</v>
      </c>
      <c r="E20" s="3"/>
      <c r="G20" s="3"/>
    </row>
    <row r="21" spans="1:7" x14ac:dyDescent="0.25">
      <c r="A21" s="71">
        <f t="shared" si="2"/>
        <v>45987</v>
      </c>
      <c r="B21" s="60" t="str">
        <f t="shared" si="3"/>
        <v>DC1126251</v>
      </c>
      <c r="C21" t="str">
        <f t="shared" si="0"/>
        <v>Cash Activity 11-26</v>
      </c>
      <c r="D21" t="str">
        <f t="shared" si="1"/>
        <v>Cash Entries 11-26</v>
      </c>
      <c r="E21" s="3"/>
      <c r="G21" s="3"/>
    </row>
    <row r="22" spans="1:7" x14ac:dyDescent="0.25">
      <c r="A22" s="71">
        <f t="shared" si="2"/>
        <v>45988</v>
      </c>
      <c r="B22" s="60" t="str">
        <f t="shared" si="3"/>
        <v>DC1127251</v>
      </c>
      <c r="C22" t="str">
        <f t="shared" si="0"/>
        <v>Cash Activity 11-27</v>
      </c>
      <c r="D22" t="str">
        <f t="shared" si="1"/>
        <v>Cash Entries 11-27</v>
      </c>
      <c r="E22" s="3"/>
      <c r="G22" s="3"/>
    </row>
    <row r="23" spans="1:7" x14ac:dyDescent="0.25">
      <c r="A23" s="71">
        <f t="shared" si="2"/>
        <v>45989</v>
      </c>
      <c r="B23" s="60" t="str">
        <f t="shared" si="3"/>
        <v>DC1128251</v>
      </c>
      <c r="C23" t="str">
        <f t="shared" si="0"/>
        <v>Cash Activity 11-28</v>
      </c>
      <c r="D23" t="str">
        <f t="shared" si="1"/>
        <v>Cash Entries 11-28</v>
      </c>
      <c r="E23" s="3"/>
      <c r="G23" s="3"/>
    </row>
    <row r="24" spans="1:7" x14ac:dyDescent="0.25">
      <c r="A24" s="71"/>
      <c r="B24" s="60"/>
    </row>
    <row r="25" spans="1:7" x14ac:dyDescent="0.25">
      <c r="A25" s="71"/>
      <c r="B25" s="60"/>
    </row>
    <row r="26" spans="1:7" x14ac:dyDescent="0.25">
      <c r="A26" s="71"/>
      <c r="B26" s="60"/>
    </row>
    <row r="27" spans="1:7" x14ac:dyDescent="0.25">
      <c r="A27" s="71"/>
      <c r="B27" s="60"/>
    </row>
    <row r="28" spans="1:7" x14ac:dyDescent="0.25">
      <c r="A28" s="71"/>
      <c r="B28" s="24"/>
    </row>
    <row r="29" spans="1:7" x14ac:dyDescent="0.25">
      <c r="A29" s="71"/>
      <c r="B29" s="24"/>
    </row>
    <row r="30" spans="1:7" x14ac:dyDescent="0.25">
      <c r="A30" s="71"/>
      <c r="B30" s="24"/>
    </row>
  </sheetData>
  <mergeCells count="2">
    <mergeCell ref="E3:F3"/>
    <mergeCell ref="G3:H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Q913"/>
  <sheetViews>
    <sheetView tabSelected="1" zoomScale="85" zoomScaleNormal="85" workbookViewId="0">
      <pane xSplit="8" ySplit="4" topLeftCell="I5" activePane="bottomRight" state="frozen"/>
      <selection pane="topRight"/>
      <selection pane="bottomLeft"/>
      <selection pane="bottomRight" activeCell="F33" sqref="F33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"&amp;MONTH(Checklist!A5)&amp;"/"&amp;DAY(Checklist!A5)&amp;"/"&amp;YEAR(Checklist!A5)</f>
        <v>Daily Bank Activity - 11/3/2025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 s="9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 s="9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A5" s="9"/>
      <c r="B5" s="1">
        <v>1</v>
      </c>
      <c r="C5" t="s">
        <v>123</v>
      </c>
      <c r="D5" t="s">
        <v>90</v>
      </c>
      <c r="E5" s="6">
        <v>8026459924</v>
      </c>
      <c r="F5" s="3">
        <v>45964</v>
      </c>
      <c r="G5" t="s">
        <v>124</v>
      </c>
      <c r="H5" s="2">
        <v>803.27</v>
      </c>
      <c r="I5" t="s">
        <v>242</v>
      </c>
      <c r="J5" t="s">
        <v>8539</v>
      </c>
      <c r="K5" t="str">
        <f t="shared" ref="K5:K3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A6" s="9"/>
      <c r="B6" s="1">
        <v>2</v>
      </c>
      <c r="C6" t="s">
        <v>123</v>
      </c>
      <c r="D6" t="s">
        <v>90</v>
      </c>
      <c r="E6" s="6">
        <v>8026459924</v>
      </c>
      <c r="F6" s="3">
        <v>45964</v>
      </c>
      <c r="G6" t="s">
        <v>124</v>
      </c>
      <c r="H6" s="2">
        <v>3102567.09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A7" s="9"/>
      <c r="B7" s="1">
        <v>3</v>
      </c>
      <c r="C7" t="s">
        <v>123</v>
      </c>
      <c r="D7" t="s">
        <v>90</v>
      </c>
      <c r="E7" s="6">
        <v>8026459924</v>
      </c>
      <c r="F7" s="3">
        <v>45964</v>
      </c>
      <c r="G7" t="s">
        <v>125</v>
      </c>
      <c r="H7" s="2">
        <v>-2452621.69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A8" s="9"/>
      <c r="B8" s="1">
        <v>4</v>
      </c>
      <c r="C8" t="s">
        <v>123</v>
      </c>
      <c r="D8" t="s">
        <v>90</v>
      </c>
      <c r="E8" s="6">
        <v>8026459924</v>
      </c>
      <c r="F8" s="3">
        <v>45964</v>
      </c>
      <c r="G8" t="s">
        <v>125</v>
      </c>
      <c r="H8" s="2">
        <v>-8025016.6699999999</v>
      </c>
      <c r="I8" t="s">
        <v>8553</v>
      </c>
      <c r="J8" t="s">
        <v>8554</v>
      </c>
      <c r="K8" t="str">
        <f t="shared" si="0"/>
        <v>WDL</v>
      </c>
      <c r="L8" s="7" t="str">
        <f>VLOOKUP(D8,'Entity Code'!A:B,2,0)</f>
        <v>LCFHR</v>
      </c>
      <c r="N8" t="s">
        <v>8576</v>
      </c>
      <c r="O8" s="7" t="s">
        <v>6380</v>
      </c>
      <c r="P8" s="7" t="s">
        <v>127</v>
      </c>
      <c r="Q8" s="1" t="s">
        <v>267</v>
      </c>
    </row>
    <row r="9" spans="1:17" x14ac:dyDescent="0.25">
      <c r="A9" s="9"/>
      <c r="B9" s="1">
        <v>5</v>
      </c>
      <c r="C9" t="s">
        <v>123</v>
      </c>
      <c r="D9" t="s">
        <v>105</v>
      </c>
      <c r="E9" s="6">
        <v>8026496047</v>
      </c>
      <c r="F9" s="3">
        <v>45964</v>
      </c>
      <c r="G9" t="s">
        <v>125</v>
      </c>
      <c r="H9" s="2">
        <v>-182796.41</v>
      </c>
      <c r="I9" t="s">
        <v>8573</v>
      </c>
      <c r="J9" t="s">
        <v>8574</v>
      </c>
      <c r="K9" t="str">
        <f t="shared" si="0"/>
        <v>WDL</v>
      </c>
      <c r="L9" s="7" t="str">
        <f>VLOOKUP(D9,'Entity Code'!A:B,2,0)</f>
        <v>LCR3</v>
      </c>
      <c r="N9" t="s">
        <v>8577</v>
      </c>
      <c r="O9" s="7" t="s">
        <v>6548</v>
      </c>
      <c r="P9" s="7" t="s">
        <v>127</v>
      </c>
      <c r="Q9" s="1" t="s">
        <v>267</v>
      </c>
    </row>
    <row r="10" spans="1:17" x14ac:dyDescent="0.25">
      <c r="A10" s="9"/>
      <c r="B10" s="1">
        <v>6</v>
      </c>
      <c r="C10" t="s">
        <v>123</v>
      </c>
      <c r="D10" t="s">
        <v>48</v>
      </c>
      <c r="E10" s="6">
        <v>8026482868</v>
      </c>
      <c r="F10" s="3">
        <v>45964</v>
      </c>
      <c r="G10" t="s">
        <v>125</v>
      </c>
      <c r="H10" s="2">
        <v>-52732</v>
      </c>
      <c r="I10" t="s">
        <v>8556</v>
      </c>
      <c r="J10" t="s">
        <v>8557</v>
      </c>
      <c r="K10" t="str">
        <f t="shared" si="0"/>
        <v>WDL</v>
      </c>
      <c r="L10" s="7" t="str">
        <f>VLOOKUP(D10,'Entity Code'!A:B,2,0)</f>
        <v>LCC</v>
      </c>
      <c r="N10" t="s">
        <v>6543</v>
      </c>
      <c r="O10" s="7" t="s">
        <v>6544</v>
      </c>
      <c r="P10" s="7" t="s">
        <v>127</v>
      </c>
      <c r="Q10" s="1" t="s">
        <v>267</v>
      </c>
    </row>
    <row r="11" spans="1:17" x14ac:dyDescent="0.25">
      <c r="B11" s="1">
        <v>7</v>
      </c>
      <c r="C11" s="106" t="s">
        <v>121</v>
      </c>
      <c r="D11" s="106" t="s">
        <v>41</v>
      </c>
      <c r="E11" s="107" t="s">
        <v>263</v>
      </c>
      <c r="F11" s="108">
        <v>45964</v>
      </c>
      <c r="G11" s="106" t="s">
        <v>122</v>
      </c>
      <c r="H11" s="99">
        <v>-7588.75</v>
      </c>
      <c r="I11" s="106" t="s">
        <v>8530</v>
      </c>
      <c r="J11" s="106" t="s">
        <v>126</v>
      </c>
      <c r="K11" s="106" t="str">
        <f t="shared" si="0"/>
        <v>AP</v>
      </c>
      <c r="L11" s="109" t="str">
        <f>VLOOKUP(D11,'Entity Code'!A:B,2,0)</f>
        <v>LCF</v>
      </c>
      <c r="M11" s="109"/>
      <c r="N11" s="106" t="s">
        <v>8585</v>
      </c>
      <c r="O11" s="109" t="s">
        <v>127</v>
      </c>
      <c r="P11" s="109" t="s">
        <v>127</v>
      </c>
      <c r="Q11" s="110" t="s">
        <v>132</v>
      </c>
    </row>
    <row r="12" spans="1:17" x14ac:dyDescent="0.25">
      <c r="A12" s="9"/>
      <c r="B12" s="1">
        <v>8</v>
      </c>
      <c r="C12" t="s">
        <v>123</v>
      </c>
      <c r="D12" t="s">
        <v>89</v>
      </c>
      <c r="E12" s="6">
        <v>8026459916</v>
      </c>
      <c r="F12" s="3">
        <v>45964</v>
      </c>
      <c r="G12" t="s">
        <v>124</v>
      </c>
      <c r="H12" s="2">
        <v>0.03</v>
      </c>
      <c r="I12" t="s">
        <v>242</v>
      </c>
      <c r="J12" t="s">
        <v>8536</v>
      </c>
      <c r="K12" t="str">
        <f t="shared" si="0"/>
        <v>RCT</v>
      </c>
      <c r="L12" s="7" t="str">
        <f>VLOOKUP(D12,'Entity Code'!A:B,2,0)</f>
        <v>LCF</v>
      </c>
      <c r="M12" s="7"/>
      <c r="N12" t="s">
        <v>8521</v>
      </c>
      <c r="O12" t="s">
        <v>8519</v>
      </c>
      <c r="P12" s="7" t="s">
        <v>127</v>
      </c>
      <c r="Q12" s="1" t="s">
        <v>267</v>
      </c>
    </row>
    <row r="13" spans="1:17" x14ac:dyDescent="0.25">
      <c r="A13" s="9"/>
      <c r="B13" s="1">
        <v>9</v>
      </c>
      <c r="C13" t="s">
        <v>123</v>
      </c>
      <c r="D13" t="s">
        <v>8497</v>
      </c>
      <c r="E13" s="6">
        <v>8180060487</v>
      </c>
      <c r="F13" s="3">
        <v>45964</v>
      </c>
      <c r="G13" t="s">
        <v>124</v>
      </c>
      <c r="H13" s="2">
        <v>0.03</v>
      </c>
      <c r="I13" t="s">
        <v>242</v>
      </c>
      <c r="J13" t="s">
        <v>8536</v>
      </c>
      <c r="K13" t="str">
        <f t="shared" si="0"/>
        <v>RCT</v>
      </c>
      <c r="L13" s="7" t="str">
        <f>VLOOKUP(D13,'Entity Code'!A:B,2,0)</f>
        <v>TUET4</v>
      </c>
      <c r="N13" t="s">
        <v>8521</v>
      </c>
      <c r="O13" t="s">
        <v>8519</v>
      </c>
      <c r="P13" s="7" t="s">
        <v>127</v>
      </c>
      <c r="Q13" s="1" t="s">
        <v>267</v>
      </c>
    </row>
    <row r="14" spans="1:17" x14ac:dyDescent="0.25">
      <c r="A14" s="9"/>
      <c r="B14" s="1">
        <v>10</v>
      </c>
      <c r="C14" t="s">
        <v>123</v>
      </c>
      <c r="D14" t="s">
        <v>89</v>
      </c>
      <c r="E14" s="6">
        <v>8026459916</v>
      </c>
      <c r="F14" s="3">
        <v>45964</v>
      </c>
      <c r="G14" t="s">
        <v>124</v>
      </c>
      <c r="H14" s="2">
        <v>737.67</v>
      </c>
      <c r="I14" t="s">
        <v>242</v>
      </c>
      <c r="J14" t="s">
        <v>8537</v>
      </c>
      <c r="K14" t="str">
        <f t="shared" si="0"/>
        <v>RCT</v>
      </c>
      <c r="L14" s="7" t="str">
        <f>VLOOKUP(D14,'Entity Code'!A:B,2,0)</f>
        <v>LCF</v>
      </c>
      <c r="M14" s="7"/>
      <c r="N14" t="s">
        <v>8521</v>
      </c>
      <c r="O14" t="s">
        <v>8519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8497</v>
      </c>
      <c r="E15" s="6">
        <v>8180060487</v>
      </c>
      <c r="F15" s="3">
        <v>45964</v>
      </c>
      <c r="G15" t="s">
        <v>124</v>
      </c>
      <c r="H15" s="2">
        <v>737.67</v>
      </c>
      <c r="I15" t="s">
        <v>242</v>
      </c>
      <c r="J15" t="s">
        <v>8575</v>
      </c>
      <c r="K15" t="str">
        <f t="shared" si="0"/>
        <v>RCT</v>
      </c>
      <c r="L15" s="7" t="str">
        <f>VLOOKUP(D15,'Entity Code'!A:B,2,0)</f>
        <v>TUET4</v>
      </c>
      <c r="N15" t="s">
        <v>8521</v>
      </c>
      <c r="O15" t="s">
        <v>8519</v>
      </c>
      <c r="P15" s="7" t="s">
        <v>127</v>
      </c>
      <c r="Q15" s="1" t="s">
        <v>267</v>
      </c>
    </row>
    <row r="16" spans="1:17" x14ac:dyDescent="0.25">
      <c r="B16" s="1">
        <v>12</v>
      </c>
      <c r="C16" s="106" t="s">
        <v>121</v>
      </c>
      <c r="D16" s="106" t="s">
        <v>39</v>
      </c>
      <c r="E16" s="107" t="s">
        <v>260</v>
      </c>
      <c r="F16" s="108">
        <v>45964</v>
      </c>
      <c r="G16" s="106" t="s">
        <v>245</v>
      </c>
      <c r="H16" s="99">
        <v>1260.7</v>
      </c>
      <c r="I16" s="106" t="s">
        <v>8529</v>
      </c>
      <c r="J16" s="106" t="s">
        <v>261</v>
      </c>
      <c r="K16" s="106" t="str">
        <f t="shared" si="0"/>
        <v>RCT</v>
      </c>
      <c r="L16" s="109" t="str">
        <f>VLOOKUP(D16,'Entity Code'!A:B,2,0)</f>
        <v>LCREE</v>
      </c>
      <c r="M16" s="109"/>
      <c r="N16" s="106" t="s">
        <v>8582</v>
      </c>
      <c r="O16" s="109" t="s">
        <v>8586</v>
      </c>
      <c r="P16" s="109" t="s">
        <v>127</v>
      </c>
      <c r="Q16" s="110" t="s">
        <v>132</v>
      </c>
    </row>
    <row r="17" spans="1:17" x14ac:dyDescent="0.25">
      <c r="B17" s="1">
        <v>13</v>
      </c>
      <c r="C17" s="106" t="s">
        <v>123</v>
      </c>
      <c r="D17" s="106" t="s">
        <v>106</v>
      </c>
      <c r="E17" s="107">
        <v>8026496039</v>
      </c>
      <c r="F17" s="108">
        <v>45964</v>
      </c>
      <c r="G17" s="106" t="s">
        <v>124</v>
      </c>
      <c r="H17" s="99">
        <v>50833.33</v>
      </c>
      <c r="I17" s="106" t="s">
        <v>8561</v>
      </c>
      <c r="J17" s="106" t="s">
        <v>8562</v>
      </c>
      <c r="K17" s="106" t="str">
        <f t="shared" si="0"/>
        <v>RCT</v>
      </c>
      <c r="L17" s="109" t="str">
        <f>VLOOKUP(D17,'Entity Code'!A:B,2,0)</f>
        <v>LCREE</v>
      </c>
      <c r="M17" s="109"/>
      <c r="N17" s="106" t="s">
        <v>8493</v>
      </c>
      <c r="O17" s="109" t="s">
        <v>8494</v>
      </c>
      <c r="P17" s="109" t="s">
        <v>127</v>
      </c>
      <c r="Q17" s="110" t="s">
        <v>132</v>
      </c>
    </row>
    <row r="18" spans="1:17" x14ac:dyDescent="0.25">
      <c r="B18" s="1">
        <v>13</v>
      </c>
      <c r="C18" s="106" t="s">
        <v>123</v>
      </c>
      <c r="D18" s="106" t="s">
        <v>106</v>
      </c>
      <c r="E18" s="107">
        <v>8026496039</v>
      </c>
      <c r="F18" s="108">
        <v>45964</v>
      </c>
      <c r="G18" s="106" t="s">
        <v>124</v>
      </c>
      <c r="H18" s="99">
        <v>36916.660000000003</v>
      </c>
      <c r="I18" s="106" t="s">
        <v>8563</v>
      </c>
      <c r="J18" s="106" t="s">
        <v>8564</v>
      </c>
      <c r="K18" s="106" t="str">
        <f t="shared" si="0"/>
        <v>RCT</v>
      </c>
      <c r="L18" s="109" t="str">
        <f>VLOOKUP(D18,'Entity Code'!A:B,2,0)</f>
        <v>LCREE</v>
      </c>
      <c r="M18" s="109"/>
      <c r="N18" s="106" t="s">
        <v>8489</v>
      </c>
      <c r="O18" s="109" t="s">
        <v>8490</v>
      </c>
      <c r="P18" s="109" t="s">
        <v>127</v>
      </c>
      <c r="Q18" s="110" t="s">
        <v>132</v>
      </c>
    </row>
    <row r="19" spans="1:17" x14ac:dyDescent="0.25">
      <c r="B19" s="1">
        <v>13</v>
      </c>
      <c r="C19" s="106" t="s">
        <v>123</v>
      </c>
      <c r="D19" s="106" t="s">
        <v>106</v>
      </c>
      <c r="E19" s="107">
        <v>8026496039</v>
      </c>
      <c r="F19" s="108">
        <v>45964</v>
      </c>
      <c r="G19" s="106" t="s">
        <v>124</v>
      </c>
      <c r="H19" s="99">
        <v>33250</v>
      </c>
      <c r="I19" s="106" t="s">
        <v>8565</v>
      </c>
      <c r="J19" s="106" t="s">
        <v>8566</v>
      </c>
      <c r="K19" s="106" t="str">
        <f t="shared" si="0"/>
        <v>RCT</v>
      </c>
      <c r="L19" s="109" t="str">
        <f>VLOOKUP(D19,'Entity Code'!A:B,2,0)</f>
        <v>LCREE</v>
      </c>
      <c r="M19" s="109"/>
      <c r="N19" s="106" t="s">
        <v>8485</v>
      </c>
      <c r="O19" s="109" t="s">
        <v>8486</v>
      </c>
      <c r="P19" s="109" t="s">
        <v>127</v>
      </c>
      <c r="Q19" s="110" t="s">
        <v>132</v>
      </c>
    </row>
    <row r="20" spans="1:17" x14ac:dyDescent="0.25">
      <c r="B20" s="1">
        <v>13</v>
      </c>
      <c r="C20" s="106" t="s">
        <v>123</v>
      </c>
      <c r="D20" s="106" t="s">
        <v>106</v>
      </c>
      <c r="E20" s="107">
        <v>8026496039</v>
      </c>
      <c r="F20" s="108">
        <v>45964</v>
      </c>
      <c r="G20" s="106" t="s">
        <v>124</v>
      </c>
      <c r="H20" s="99">
        <v>27083.33</v>
      </c>
      <c r="I20" s="106" t="s">
        <v>8567</v>
      </c>
      <c r="J20" s="106" t="s">
        <v>8568</v>
      </c>
      <c r="K20" s="106" t="str">
        <f t="shared" si="0"/>
        <v>RCT</v>
      </c>
      <c r="L20" s="109" t="str">
        <f>VLOOKUP(D20,'Entity Code'!A:B,2,0)</f>
        <v>LCREE</v>
      </c>
      <c r="M20" s="109"/>
      <c r="N20" s="106" t="s">
        <v>8481</v>
      </c>
      <c r="O20" s="109" t="s">
        <v>8482</v>
      </c>
      <c r="P20" s="109" t="s">
        <v>127</v>
      </c>
      <c r="Q20" s="110" t="s">
        <v>132</v>
      </c>
    </row>
    <row r="21" spans="1:17" x14ac:dyDescent="0.25">
      <c r="A21" s="9"/>
      <c r="B21" s="1">
        <v>14</v>
      </c>
      <c r="C21" t="s">
        <v>123</v>
      </c>
      <c r="D21" t="s">
        <v>105</v>
      </c>
      <c r="E21" s="6">
        <v>8026496047</v>
      </c>
      <c r="F21" s="3">
        <v>45964</v>
      </c>
      <c r="G21" t="s">
        <v>124</v>
      </c>
      <c r="H21" s="2">
        <v>16160000</v>
      </c>
      <c r="I21" t="s">
        <v>8570</v>
      </c>
      <c r="J21" t="s">
        <v>8571</v>
      </c>
      <c r="K21" t="str">
        <f t="shared" si="0"/>
        <v>RCT</v>
      </c>
      <c r="L21" s="7" t="str">
        <f>VLOOKUP(D21,'Entity Code'!A:B,2,0)</f>
        <v>LCR3</v>
      </c>
      <c r="N21" t="s">
        <v>8578</v>
      </c>
      <c r="O21" s="7" t="s">
        <v>6548</v>
      </c>
      <c r="P21" s="7" t="s">
        <v>127</v>
      </c>
      <c r="Q21" s="1" t="s">
        <v>267</v>
      </c>
    </row>
    <row r="22" spans="1:17" x14ac:dyDescent="0.25">
      <c r="A22" s="9"/>
      <c r="B22" s="1">
        <v>15</v>
      </c>
      <c r="C22" t="s">
        <v>123</v>
      </c>
      <c r="D22" t="s">
        <v>105</v>
      </c>
      <c r="E22" s="6">
        <v>8026496047</v>
      </c>
      <c r="F22" s="3">
        <v>45964</v>
      </c>
      <c r="G22" t="s">
        <v>124</v>
      </c>
      <c r="H22" s="2">
        <v>183000</v>
      </c>
      <c r="I22" t="s">
        <v>8545</v>
      </c>
      <c r="J22" t="s">
        <v>8569</v>
      </c>
      <c r="K22" t="str">
        <f t="shared" si="0"/>
        <v>XFR</v>
      </c>
      <c r="L22" s="7" t="str">
        <f>VLOOKUP(D22,'Entity Code'!A:B,2,0)</f>
        <v>LCR3</v>
      </c>
      <c r="N22" t="s">
        <v>5518</v>
      </c>
      <c r="O22" s="7" t="s">
        <v>6380</v>
      </c>
      <c r="P22" s="7" t="s">
        <v>127</v>
      </c>
      <c r="Q22" s="1" t="s">
        <v>267</v>
      </c>
    </row>
    <row r="23" spans="1:17" x14ac:dyDescent="0.25">
      <c r="A23" s="9"/>
      <c r="B23" s="1">
        <v>15</v>
      </c>
      <c r="C23" t="s">
        <v>123</v>
      </c>
      <c r="D23" t="s">
        <v>90</v>
      </c>
      <c r="E23" s="6">
        <v>8026459924</v>
      </c>
      <c r="F23" s="3">
        <v>45964</v>
      </c>
      <c r="G23" t="s">
        <v>125</v>
      </c>
      <c r="H23" s="2">
        <v>-183000</v>
      </c>
      <c r="I23" t="s">
        <v>8545</v>
      </c>
      <c r="J23" t="s">
        <v>8546</v>
      </c>
      <c r="K23" t="str">
        <f t="shared" si="0"/>
        <v>XFR</v>
      </c>
      <c r="L23" s="7" t="str">
        <f>VLOOKUP(D23,'Entity Code'!A:B,2,0)</f>
        <v>LCFHR</v>
      </c>
      <c r="M23" s="7"/>
      <c r="N23" t="s">
        <v>5518</v>
      </c>
      <c r="O23" s="7" t="s">
        <v>6380</v>
      </c>
      <c r="P23" s="7" t="s">
        <v>127</v>
      </c>
      <c r="Q23" s="1" t="s">
        <v>267</v>
      </c>
    </row>
    <row r="24" spans="1:17" x14ac:dyDescent="0.25">
      <c r="B24" s="1">
        <v>16</v>
      </c>
      <c r="C24" t="s">
        <v>123</v>
      </c>
      <c r="D24" t="s">
        <v>48</v>
      </c>
      <c r="E24" s="6">
        <v>8026482868</v>
      </c>
      <c r="F24" s="3">
        <v>45964</v>
      </c>
      <c r="G24" t="s">
        <v>124</v>
      </c>
      <c r="H24" s="62">
        <v>52732</v>
      </c>
      <c r="I24" t="s">
        <v>8547</v>
      </c>
      <c r="J24" t="s">
        <v>8555</v>
      </c>
      <c r="K24" t="str">
        <f t="shared" si="0"/>
        <v>XFR</v>
      </c>
      <c r="L24" s="7" t="str">
        <f>VLOOKUP(D24,'Entity Code'!A:B,2,0)</f>
        <v>LCC</v>
      </c>
      <c r="M24" s="7"/>
      <c r="N24" t="s">
        <v>8579</v>
      </c>
      <c r="O24" s="7" t="s">
        <v>6380</v>
      </c>
      <c r="P24" s="7" t="s">
        <v>127</v>
      </c>
      <c r="Q24" s="1" t="s">
        <v>267</v>
      </c>
    </row>
    <row r="25" spans="1:17" x14ac:dyDescent="0.25">
      <c r="A25" s="9"/>
      <c r="B25" s="1">
        <v>16</v>
      </c>
      <c r="C25" t="s">
        <v>123</v>
      </c>
      <c r="D25" t="s">
        <v>90</v>
      </c>
      <c r="E25" s="6">
        <v>8026459924</v>
      </c>
      <c r="F25" s="3">
        <v>45964</v>
      </c>
      <c r="G25" t="s">
        <v>125</v>
      </c>
      <c r="H25" s="2">
        <v>-52732</v>
      </c>
      <c r="I25" t="s">
        <v>8547</v>
      </c>
      <c r="J25" t="s">
        <v>8548</v>
      </c>
      <c r="K25" t="str">
        <f t="shared" si="0"/>
        <v>XFR</v>
      </c>
      <c r="L25" s="7" t="str">
        <f>VLOOKUP(D25,'Entity Code'!A:B,2,0)</f>
        <v>LCFHR</v>
      </c>
      <c r="N25" t="s">
        <v>8579</v>
      </c>
      <c r="O25" s="7" t="s">
        <v>6380</v>
      </c>
      <c r="P25" s="7" t="s">
        <v>127</v>
      </c>
      <c r="Q25" s="1" t="s">
        <v>267</v>
      </c>
    </row>
    <row r="26" spans="1:17" x14ac:dyDescent="0.25">
      <c r="A26" s="9"/>
      <c r="B26" s="1">
        <v>17</v>
      </c>
      <c r="C26" t="s">
        <v>123</v>
      </c>
      <c r="D26" t="s">
        <v>38</v>
      </c>
      <c r="E26" s="6">
        <v>8026496012</v>
      </c>
      <c r="F26" s="3">
        <v>45964</v>
      </c>
      <c r="G26" t="s">
        <v>124</v>
      </c>
      <c r="H26" s="2">
        <v>50000</v>
      </c>
      <c r="I26" t="s">
        <v>8549</v>
      </c>
      <c r="J26" t="s">
        <v>8558</v>
      </c>
      <c r="K26" t="str">
        <f t="shared" si="0"/>
        <v>XFR</v>
      </c>
      <c r="L26" s="7" t="str">
        <f>VLOOKUP(D26,'Entity Code'!A:B,2,0)</f>
        <v>LCI</v>
      </c>
      <c r="N26" t="s">
        <v>5469</v>
      </c>
      <c r="O26" s="7" t="s">
        <v>6380</v>
      </c>
      <c r="P26" s="7" t="s">
        <v>127</v>
      </c>
      <c r="Q26" s="1" t="s">
        <v>267</v>
      </c>
    </row>
    <row r="27" spans="1:17" x14ac:dyDescent="0.25">
      <c r="A27" s="9"/>
      <c r="B27" s="1">
        <v>17</v>
      </c>
      <c r="C27" t="s">
        <v>123</v>
      </c>
      <c r="D27" t="s">
        <v>90</v>
      </c>
      <c r="E27" s="6">
        <v>8026459924</v>
      </c>
      <c r="F27" s="3">
        <v>45964</v>
      </c>
      <c r="G27" t="s">
        <v>125</v>
      </c>
      <c r="H27" s="2">
        <v>-50000</v>
      </c>
      <c r="I27" t="s">
        <v>8549</v>
      </c>
      <c r="J27" t="s">
        <v>8550</v>
      </c>
      <c r="K27" t="str">
        <f t="shared" si="0"/>
        <v>XFR</v>
      </c>
      <c r="L27" s="7" t="str">
        <f>VLOOKUP(D27,'Entity Code'!A:B,2,0)</f>
        <v>LCFHR</v>
      </c>
      <c r="N27" t="s">
        <v>5469</v>
      </c>
      <c r="O27" s="7" t="s">
        <v>6380</v>
      </c>
      <c r="P27" s="7" t="s">
        <v>127</v>
      </c>
      <c r="Q27" s="1" t="s">
        <v>267</v>
      </c>
    </row>
    <row r="28" spans="1:17" x14ac:dyDescent="0.25">
      <c r="A28" s="9"/>
      <c r="B28" s="1">
        <v>18</v>
      </c>
      <c r="C28" t="s">
        <v>123</v>
      </c>
      <c r="D28" t="s">
        <v>38</v>
      </c>
      <c r="E28" s="6">
        <v>8026496012</v>
      </c>
      <c r="F28" s="3">
        <v>45964</v>
      </c>
      <c r="G28" t="s">
        <v>125</v>
      </c>
      <c r="H28" s="2">
        <v>-50000</v>
      </c>
      <c r="I28" t="s">
        <v>8559</v>
      </c>
      <c r="J28" t="s">
        <v>8560</v>
      </c>
      <c r="K28" t="str">
        <f t="shared" si="0"/>
        <v>XFR</v>
      </c>
      <c r="L28" s="7" t="str">
        <f>VLOOKUP(D28,'Entity Code'!A:B,2,0)</f>
        <v>LCI</v>
      </c>
      <c r="N28" t="s">
        <v>8580</v>
      </c>
      <c r="O28" s="7" t="s">
        <v>6380</v>
      </c>
      <c r="P28" s="7" t="s">
        <v>127</v>
      </c>
      <c r="Q28" s="1" t="s">
        <v>267</v>
      </c>
    </row>
    <row r="29" spans="1:17" x14ac:dyDescent="0.25">
      <c r="A29" s="9"/>
      <c r="B29" s="1">
        <v>19</v>
      </c>
      <c r="C29" t="s">
        <v>123</v>
      </c>
      <c r="D29" t="s">
        <v>90</v>
      </c>
      <c r="E29" s="6">
        <v>8026459924</v>
      </c>
      <c r="F29" s="3">
        <v>45964</v>
      </c>
      <c r="G29" t="s">
        <v>124</v>
      </c>
      <c r="H29" s="2">
        <v>16160000</v>
      </c>
      <c r="I29" t="s">
        <v>8540</v>
      </c>
      <c r="J29" t="s">
        <v>8541</v>
      </c>
      <c r="K29" t="str">
        <f t="shared" si="0"/>
        <v>XFR</v>
      </c>
      <c r="L29" s="7" t="str">
        <f>VLOOKUP(D29,'Entity Code'!A:B,2,0)</f>
        <v>LCFHR</v>
      </c>
      <c r="M29" s="7"/>
      <c r="N29" t="s">
        <v>268</v>
      </c>
      <c r="O29" s="7" t="s">
        <v>6380</v>
      </c>
      <c r="P29" s="7" t="s">
        <v>127</v>
      </c>
      <c r="Q29" s="1" t="s">
        <v>267</v>
      </c>
    </row>
    <row r="30" spans="1:17" x14ac:dyDescent="0.25">
      <c r="A30" s="9"/>
      <c r="B30" s="1">
        <v>19</v>
      </c>
      <c r="C30" t="s">
        <v>123</v>
      </c>
      <c r="D30" t="s">
        <v>105</v>
      </c>
      <c r="E30" s="6">
        <v>8026496047</v>
      </c>
      <c r="F30" s="3">
        <v>45964</v>
      </c>
      <c r="G30" t="s">
        <v>125</v>
      </c>
      <c r="H30" s="2">
        <v>-16160000</v>
      </c>
      <c r="I30" t="s">
        <v>8540</v>
      </c>
      <c r="J30" t="s">
        <v>8572</v>
      </c>
      <c r="K30" t="str">
        <f t="shared" si="0"/>
        <v>XFR</v>
      </c>
      <c r="L30" s="7" t="str">
        <f>VLOOKUP(D30,'Entity Code'!A:B,2,0)</f>
        <v>LCR3</v>
      </c>
      <c r="N30" t="s">
        <v>268</v>
      </c>
      <c r="O30" s="7" t="s">
        <v>6380</v>
      </c>
      <c r="P30" s="7" t="s">
        <v>127</v>
      </c>
      <c r="Q30" s="1" t="s">
        <v>267</v>
      </c>
    </row>
    <row r="31" spans="1:17" x14ac:dyDescent="0.25">
      <c r="A31" s="9"/>
      <c r="B31" s="1">
        <v>20</v>
      </c>
      <c r="C31" t="s">
        <v>123</v>
      </c>
      <c r="D31" t="s">
        <v>90</v>
      </c>
      <c r="E31" s="6">
        <v>8026459924</v>
      </c>
      <c r="F31" s="3">
        <v>45964</v>
      </c>
      <c r="G31" t="s">
        <v>125</v>
      </c>
      <c r="H31" s="2">
        <v>-16500000</v>
      </c>
      <c r="I31" t="s">
        <v>8551</v>
      </c>
      <c r="J31" t="s">
        <v>8552</v>
      </c>
      <c r="K31" t="str">
        <f t="shared" si="0"/>
        <v>XFR</v>
      </c>
      <c r="L31" s="7" t="str">
        <f>VLOOKUP(D31,'Entity Code'!A:B,2,0)</f>
        <v>LCFHR</v>
      </c>
      <c r="N31" t="s">
        <v>269</v>
      </c>
      <c r="O31" s="7" t="s">
        <v>6380</v>
      </c>
      <c r="P31" s="7" t="s">
        <v>127</v>
      </c>
      <c r="Q31" s="1" t="s">
        <v>267</v>
      </c>
    </row>
    <row r="32" spans="1:17" x14ac:dyDescent="0.25">
      <c r="A32" s="9"/>
      <c r="B32" s="1">
        <v>21</v>
      </c>
      <c r="C32" t="s">
        <v>123</v>
      </c>
      <c r="D32" t="s">
        <v>90</v>
      </c>
      <c r="E32" s="6">
        <v>8026459924</v>
      </c>
      <c r="F32" s="3">
        <v>45964</v>
      </c>
      <c r="G32" t="s">
        <v>124</v>
      </c>
      <c r="H32" s="2">
        <v>8000000</v>
      </c>
      <c r="I32" t="s">
        <v>8542</v>
      </c>
      <c r="J32" t="s">
        <v>8543</v>
      </c>
      <c r="K32" t="str">
        <f t="shared" si="0"/>
        <v>XFR</v>
      </c>
      <c r="L32" s="7" t="str">
        <f>VLOOKUP(D32,'Entity Code'!A:B,2,0)</f>
        <v>LCFHR</v>
      </c>
      <c r="M32" s="7"/>
      <c r="N32" t="s">
        <v>8581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22</v>
      </c>
      <c r="C33" t="s">
        <v>121</v>
      </c>
      <c r="D33" t="s">
        <v>41</v>
      </c>
      <c r="E33" s="6" t="s">
        <v>263</v>
      </c>
      <c r="F33" s="3">
        <v>45964</v>
      </c>
      <c r="G33" t="s">
        <v>122</v>
      </c>
      <c r="H33" s="2">
        <v>-1187.5</v>
      </c>
      <c r="I33" t="s">
        <v>8531</v>
      </c>
      <c r="J33" t="s">
        <v>126</v>
      </c>
      <c r="K33" t="str">
        <f t="shared" si="0"/>
        <v>AP</v>
      </c>
      <c r="L33" s="7" t="str">
        <f>VLOOKUP(D33,'Entity Code'!A:B,2,0)</f>
        <v>LCF</v>
      </c>
      <c r="M33" s="7"/>
      <c r="N33" t="s">
        <v>8514</v>
      </c>
      <c r="O33" s="7" t="s">
        <v>127</v>
      </c>
      <c r="P33" s="7" t="s">
        <v>127</v>
      </c>
      <c r="Q33" s="1" t="s">
        <v>132</v>
      </c>
    </row>
    <row r="34" spans="2:17" x14ac:dyDescent="0.25">
      <c r="B34" s="1">
        <v>23</v>
      </c>
      <c r="C34" t="s">
        <v>121</v>
      </c>
      <c r="D34" t="s">
        <v>41</v>
      </c>
      <c r="E34" s="6" t="s">
        <v>263</v>
      </c>
      <c r="F34" s="3">
        <v>45964</v>
      </c>
      <c r="G34" t="s">
        <v>122</v>
      </c>
      <c r="H34" s="62">
        <v>-8701.2800000000007</v>
      </c>
      <c r="I34" t="s">
        <v>8532</v>
      </c>
      <c r="J34" t="s">
        <v>1275</v>
      </c>
      <c r="K34" t="str">
        <f t="shared" si="0"/>
        <v>AP</v>
      </c>
      <c r="L34" s="7" t="str">
        <f>VLOOKUP(D34,'Entity Code'!A:B,2,0)</f>
        <v>LCF</v>
      </c>
      <c r="M34" s="7"/>
      <c r="N34" t="s">
        <v>6413</v>
      </c>
      <c r="O34" s="7" t="s">
        <v>127</v>
      </c>
      <c r="P34" s="7" t="s">
        <v>127</v>
      </c>
      <c r="Q34" s="1" t="s">
        <v>132</v>
      </c>
    </row>
    <row r="35" spans="2:17" x14ac:dyDescent="0.25">
      <c r="B35" s="1">
        <v>24</v>
      </c>
      <c r="C35" t="s">
        <v>121</v>
      </c>
      <c r="D35" t="s">
        <v>41</v>
      </c>
      <c r="E35" s="6" t="s">
        <v>263</v>
      </c>
      <c r="F35" s="3">
        <v>45964</v>
      </c>
      <c r="G35" t="s">
        <v>122</v>
      </c>
      <c r="H35" s="2">
        <v>-5935</v>
      </c>
      <c r="I35" t="s">
        <v>8533</v>
      </c>
      <c r="J35" t="s">
        <v>1275</v>
      </c>
      <c r="K35" t="str">
        <f t="shared" si="0"/>
        <v>AP</v>
      </c>
      <c r="L35" s="7" t="str">
        <f>VLOOKUP(D35,'Entity Code'!A:B,2,0)</f>
        <v>LCF</v>
      </c>
      <c r="M35" s="7"/>
      <c r="N35" t="s">
        <v>8584</v>
      </c>
      <c r="O35" s="7" t="s">
        <v>127</v>
      </c>
      <c r="P35" s="7" t="s">
        <v>127</v>
      </c>
      <c r="Q35" s="1" t="s">
        <v>132</v>
      </c>
    </row>
    <row r="36" spans="2:17" x14ac:dyDescent="0.25">
      <c r="B36" s="1">
        <v>25</v>
      </c>
      <c r="C36" t="s">
        <v>121</v>
      </c>
      <c r="D36" t="s">
        <v>41</v>
      </c>
      <c r="E36" s="6" t="s">
        <v>263</v>
      </c>
      <c r="F36" s="3">
        <v>45964</v>
      </c>
      <c r="G36" t="s">
        <v>122</v>
      </c>
      <c r="H36" s="2">
        <v>-191680.03</v>
      </c>
      <c r="I36" t="s">
        <v>8534</v>
      </c>
      <c r="J36" t="s">
        <v>249</v>
      </c>
      <c r="K36" t="str">
        <f t="shared" si="0"/>
        <v>AP</v>
      </c>
      <c r="L36" s="7" t="str">
        <f>VLOOKUP(D36,'Entity Code'!A:B,2,0)</f>
        <v>LCF</v>
      </c>
      <c r="M36" s="7"/>
      <c r="N36" t="s">
        <v>8500</v>
      </c>
      <c r="O36" s="7" t="s">
        <v>127</v>
      </c>
      <c r="P36" s="7" t="s">
        <v>127</v>
      </c>
      <c r="Q36" s="1" t="s">
        <v>132</v>
      </c>
    </row>
    <row r="37" spans="2:17" x14ac:dyDescent="0.25">
      <c r="B37" s="1">
        <v>26</v>
      </c>
      <c r="C37" t="s">
        <v>121</v>
      </c>
      <c r="D37" t="s">
        <v>41</v>
      </c>
      <c r="E37" s="6" t="s">
        <v>263</v>
      </c>
      <c r="F37" s="3">
        <v>45964</v>
      </c>
      <c r="G37" t="s">
        <v>122</v>
      </c>
      <c r="H37" s="2">
        <v>-23192.55</v>
      </c>
      <c r="I37" t="s">
        <v>8535</v>
      </c>
      <c r="J37" t="s">
        <v>249</v>
      </c>
      <c r="K37" t="str">
        <f t="shared" si="0"/>
        <v>AP</v>
      </c>
      <c r="L37" s="7" t="str">
        <f>VLOOKUP(D37,'Entity Code'!A:B,2,0)</f>
        <v>LCF</v>
      </c>
      <c r="M37" s="7"/>
      <c r="N37" t="s">
        <v>8502</v>
      </c>
      <c r="O37" s="7" t="s">
        <v>127</v>
      </c>
      <c r="P37" s="7" t="s">
        <v>127</v>
      </c>
      <c r="Q37" s="1" t="s">
        <v>132</v>
      </c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32" xr:uid="{00000000-0001-0000-0000-000000000000}">
    <sortState xmlns:xlrd2="http://schemas.microsoft.com/office/spreadsheetml/2017/richdata2" ref="B5:Q39">
      <sortCondition ref="B5:B39"/>
      <sortCondition ref="I5:I39"/>
    </sortState>
  </autoFilter>
  <sortState xmlns:xlrd2="http://schemas.microsoft.com/office/spreadsheetml/2017/richdata2" ref="B5:Q37">
    <sortCondition ref="B34:B37"/>
  </sortState>
  <pageMargins left="0.7" right="0.7" top="0.75" bottom="0.75" header="0.3" footer="0.3"/>
  <pageSetup scale="3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Checklist!$B$5</f>
        <v>DC1103251</v>
      </c>
      <c r="E2" t="str">
        <f>D2</f>
        <v>DC1103251</v>
      </c>
      <c r="F2" s="3">
        <f>Checklist!$A$5</f>
        <v>45964</v>
      </c>
      <c r="G2" s="20">
        <v>1260.7</v>
      </c>
      <c r="H2" s="20">
        <v>0</v>
      </c>
      <c r="I2" s="3">
        <f t="shared" ref="I2:I25" si="0">$F$2</f>
        <v>45964</v>
      </c>
      <c r="J2" t="s">
        <v>8582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s="61" t="str">
        <f>D2</f>
        <v>DC1103251</v>
      </c>
      <c r="E3" t="str">
        <f t="shared" ref="E3:E25" si="1">D3</f>
        <v>DC1103251</v>
      </c>
      <c r="F3" s="3">
        <f t="shared" ref="F3:F25" si="2">$F$2</f>
        <v>45964</v>
      </c>
      <c r="G3" s="20">
        <v>0</v>
      </c>
      <c r="H3" s="20">
        <v>1260.7</v>
      </c>
      <c r="I3" s="3">
        <f t="shared" si="0"/>
        <v>45964</v>
      </c>
      <c r="J3" t="s">
        <v>8582</v>
      </c>
      <c r="K3" t="s">
        <v>8586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s="61" t="str">
        <f t="shared" ref="D4:D25" si="3">D3</f>
        <v>DC1103251</v>
      </c>
      <c r="E4" t="str">
        <f t="shared" si="1"/>
        <v>DC1103251</v>
      </c>
      <c r="F4" s="3">
        <f t="shared" si="2"/>
        <v>45964</v>
      </c>
      <c r="G4" s="20">
        <v>50833.33</v>
      </c>
      <c r="H4" s="20">
        <v>0</v>
      </c>
      <c r="I4" s="3">
        <f t="shared" si="0"/>
        <v>45964</v>
      </c>
      <c r="J4" t="s">
        <v>8493</v>
      </c>
      <c r="K4" t="s">
        <v>116</v>
      </c>
    </row>
    <row r="5" spans="1:11" x14ac:dyDescent="0.25">
      <c r="A5" t="s">
        <v>40</v>
      </c>
      <c r="B5">
        <f>Checklist!$B$1</f>
        <v>202511</v>
      </c>
      <c r="C5" t="s">
        <v>31</v>
      </c>
      <c r="D5" s="61" t="str">
        <f t="shared" si="3"/>
        <v>DC1103251</v>
      </c>
      <c r="E5" t="str">
        <f t="shared" si="1"/>
        <v>DC1103251</v>
      </c>
      <c r="F5" s="3">
        <f t="shared" si="2"/>
        <v>45964</v>
      </c>
      <c r="G5" s="20">
        <v>0</v>
      </c>
      <c r="H5" s="20">
        <v>50833.33</v>
      </c>
      <c r="I5" s="3">
        <f t="shared" si="0"/>
        <v>45964</v>
      </c>
      <c r="J5" t="s">
        <v>8493</v>
      </c>
      <c r="K5" t="s">
        <v>8494</v>
      </c>
    </row>
    <row r="6" spans="1:11" x14ac:dyDescent="0.25">
      <c r="A6" t="s">
        <v>40</v>
      </c>
      <c r="B6">
        <f>Checklist!$B$1</f>
        <v>202511</v>
      </c>
      <c r="C6" t="s">
        <v>31</v>
      </c>
      <c r="D6" s="61" t="str">
        <f t="shared" si="3"/>
        <v>DC1103251</v>
      </c>
      <c r="E6" t="str">
        <f t="shared" si="1"/>
        <v>DC1103251</v>
      </c>
      <c r="F6" s="3">
        <f t="shared" si="2"/>
        <v>45964</v>
      </c>
      <c r="G6" s="20">
        <v>36916.660000000003</v>
      </c>
      <c r="H6" s="20">
        <v>0</v>
      </c>
      <c r="I6" s="3">
        <f t="shared" si="0"/>
        <v>45964</v>
      </c>
      <c r="J6" t="s">
        <v>8489</v>
      </c>
      <c r="K6" t="s">
        <v>116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s="61" t="str">
        <f t="shared" si="3"/>
        <v>DC1103251</v>
      </c>
      <c r="E7" t="str">
        <f t="shared" si="1"/>
        <v>DC1103251</v>
      </c>
      <c r="F7" s="3">
        <f t="shared" si="2"/>
        <v>45964</v>
      </c>
      <c r="G7" s="20">
        <v>0</v>
      </c>
      <c r="H7" s="20">
        <v>36916.660000000003</v>
      </c>
      <c r="I7" s="3">
        <f t="shared" si="0"/>
        <v>45964</v>
      </c>
      <c r="J7" t="s">
        <v>8489</v>
      </c>
      <c r="K7" t="s">
        <v>8490</v>
      </c>
    </row>
    <row r="8" spans="1:11" x14ac:dyDescent="0.25">
      <c r="A8" t="s">
        <v>40</v>
      </c>
      <c r="B8">
        <f>Checklist!$B$1</f>
        <v>202511</v>
      </c>
      <c r="C8" t="s">
        <v>31</v>
      </c>
      <c r="D8" s="61" t="str">
        <f t="shared" si="3"/>
        <v>DC1103251</v>
      </c>
      <c r="E8" t="str">
        <f t="shared" si="1"/>
        <v>DC1103251</v>
      </c>
      <c r="F8" s="3">
        <f t="shared" si="2"/>
        <v>45964</v>
      </c>
      <c r="G8" s="20">
        <v>33250</v>
      </c>
      <c r="H8" s="20">
        <v>0</v>
      </c>
      <c r="I8" s="3">
        <f t="shared" si="0"/>
        <v>45964</v>
      </c>
      <c r="J8" t="s">
        <v>8485</v>
      </c>
      <c r="K8" t="s">
        <v>116</v>
      </c>
    </row>
    <row r="9" spans="1:11" x14ac:dyDescent="0.25">
      <c r="A9" t="s">
        <v>40</v>
      </c>
      <c r="B9">
        <f>Checklist!$B$1</f>
        <v>202511</v>
      </c>
      <c r="C9" t="s">
        <v>31</v>
      </c>
      <c r="D9" s="61" t="str">
        <f t="shared" si="3"/>
        <v>DC1103251</v>
      </c>
      <c r="E9" t="str">
        <f t="shared" si="1"/>
        <v>DC1103251</v>
      </c>
      <c r="F9" s="3">
        <f t="shared" si="2"/>
        <v>45964</v>
      </c>
      <c r="G9" s="20">
        <v>0</v>
      </c>
      <c r="H9" s="20">
        <v>33250</v>
      </c>
      <c r="I9" s="3">
        <f t="shared" si="0"/>
        <v>45964</v>
      </c>
      <c r="J9" t="s">
        <v>8485</v>
      </c>
      <c r="K9" t="s">
        <v>8486</v>
      </c>
    </row>
    <row r="10" spans="1:11" x14ac:dyDescent="0.25">
      <c r="A10" t="s">
        <v>40</v>
      </c>
      <c r="B10">
        <f>Checklist!$B$1</f>
        <v>202511</v>
      </c>
      <c r="C10" t="s">
        <v>31</v>
      </c>
      <c r="D10" s="61" t="str">
        <f t="shared" si="3"/>
        <v>DC1103251</v>
      </c>
      <c r="E10" t="str">
        <f t="shared" si="1"/>
        <v>DC1103251</v>
      </c>
      <c r="F10" s="3">
        <f t="shared" si="2"/>
        <v>45964</v>
      </c>
      <c r="G10" s="20">
        <v>27083.33</v>
      </c>
      <c r="H10" s="20">
        <v>0</v>
      </c>
      <c r="I10" s="3">
        <f t="shared" si="0"/>
        <v>45964</v>
      </c>
      <c r="J10" t="s">
        <v>8481</v>
      </c>
      <c r="K10" t="s">
        <v>116</v>
      </c>
    </row>
    <row r="11" spans="1:11" x14ac:dyDescent="0.25">
      <c r="A11" t="s">
        <v>40</v>
      </c>
      <c r="B11">
        <f>Checklist!$B$1</f>
        <v>202511</v>
      </c>
      <c r="C11" t="s">
        <v>31</v>
      </c>
      <c r="D11" s="61" t="str">
        <f t="shared" si="3"/>
        <v>DC1103251</v>
      </c>
      <c r="E11" t="str">
        <f t="shared" si="1"/>
        <v>DC1103251</v>
      </c>
      <c r="F11" s="3">
        <f t="shared" si="2"/>
        <v>45964</v>
      </c>
      <c r="G11" s="20">
        <v>0</v>
      </c>
      <c r="H11" s="20">
        <v>27083.33</v>
      </c>
      <c r="I11" s="3">
        <f t="shared" si="0"/>
        <v>45964</v>
      </c>
      <c r="J11" t="s">
        <v>8481</v>
      </c>
      <c r="K11" t="s">
        <v>8482</v>
      </c>
    </row>
    <row r="12" spans="1:11" x14ac:dyDescent="0.25">
      <c r="B12">
        <f>Checklist!$B$1</f>
        <v>202511</v>
      </c>
      <c r="C12" t="s">
        <v>31</v>
      </c>
      <c r="D12" s="61" t="str">
        <f t="shared" si="3"/>
        <v>DC1103251</v>
      </c>
      <c r="E12" t="str">
        <f t="shared" si="1"/>
        <v>DC1103251</v>
      </c>
      <c r="F12" s="3">
        <f t="shared" si="2"/>
        <v>45964</v>
      </c>
      <c r="I12" s="3">
        <f t="shared" si="0"/>
        <v>45964</v>
      </c>
      <c r="K12" s="7"/>
    </row>
    <row r="13" spans="1:11" x14ac:dyDescent="0.25">
      <c r="B13">
        <f>Checklist!$B$1</f>
        <v>202511</v>
      </c>
      <c r="C13" t="s">
        <v>31</v>
      </c>
      <c r="D13" s="61" t="str">
        <f t="shared" si="3"/>
        <v>DC1103251</v>
      </c>
      <c r="E13" t="str">
        <f t="shared" si="1"/>
        <v>DC1103251</v>
      </c>
      <c r="F13" s="3">
        <f t="shared" si="2"/>
        <v>45964</v>
      </c>
      <c r="I13" s="3">
        <f t="shared" si="0"/>
        <v>45964</v>
      </c>
      <c r="K13" s="7"/>
    </row>
    <row r="14" spans="1:11" x14ac:dyDescent="0.25">
      <c r="B14">
        <f>Checklist!$B$1</f>
        <v>202511</v>
      </c>
      <c r="C14" t="s">
        <v>31</v>
      </c>
      <c r="D14" s="61" t="str">
        <f t="shared" si="3"/>
        <v>DC1103251</v>
      </c>
      <c r="E14" t="str">
        <f t="shared" si="1"/>
        <v>DC1103251</v>
      </c>
      <c r="F14" s="3">
        <f t="shared" si="2"/>
        <v>45964</v>
      </c>
      <c r="I14" s="3">
        <f t="shared" si="0"/>
        <v>45964</v>
      </c>
      <c r="K14" s="7"/>
    </row>
    <row r="15" spans="1:11" x14ac:dyDescent="0.25">
      <c r="B15">
        <f>Checklist!$B$1</f>
        <v>202511</v>
      </c>
      <c r="C15" t="s">
        <v>31</v>
      </c>
      <c r="D15" s="61" t="str">
        <f t="shared" si="3"/>
        <v>DC1103251</v>
      </c>
      <c r="E15" t="str">
        <f t="shared" si="1"/>
        <v>DC1103251</v>
      </c>
      <c r="F15" s="3">
        <f t="shared" si="2"/>
        <v>45964</v>
      </c>
      <c r="I15" s="3">
        <f t="shared" si="0"/>
        <v>45964</v>
      </c>
      <c r="K15" s="7"/>
    </row>
    <row r="16" spans="1:11" x14ac:dyDescent="0.25">
      <c r="B16">
        <f>Checklist!$B$1</f>
        <v>202511</v>
      </c>
      <c r="C16" t="s">
        <v>31</v>
      </c>
      <c r="D16" s="61" t="str">
        <f t="shared" si="3"/>
        <v>DC1103251</v>
      </c>
      <c r="E16" t="str">
        <f t="shared" si="1"/>
        <v>DC1103251</v>
      </c>
      <c r="F16" s="3">
        <f t="shared" si="2"/>
        <v>45964</v>
      </c>
      <c r="I16" s="3">
        <f t="shared" si="0"/>
        <v>45964</v>
      </c>
      <c r="K16" s="7"/>
    </row>
    <row r="17" spans="2:11" x14ac:dyDescent="0.25">
      <c r="B17">
        <f>Checklist!$B$1</f>
        <v>202511</v>
      </c>
      <c r="C17" t="s">
        <v>31</v>
      </c>
      <c r="D17" s="61" t="str">
        <f t="shared" si="3"/>
        <v>DC1103251</v>
      </c>
      <c r="E17" t="str">
        <f t="shared" si="1"/>
        <v>DC1103251</v>
      </c>
      <c r="F17" s="3">
        <f t="shared" si="2"/>
        <v>45964</v>
      </c>
      <c r="I17" s="3">
        <f t="shared" si="0"/>
        <v>45964</v>
      </c>
      <c r="K17" s="7"/>
    </row>
    <row r="18" spans="2:11" x14ac:dyDescent="0.25">
      <c r="B18">
        <f>Checklist!$B$1</f>
        <v>202511</v>
      </c>
      <c r="C18" t="s">
        <v>31</v>
      </c>
      <c r="D18" s="61" t="str">
        <f t="shared" si="3"/>
        <v>DC1103251</v>
      </c>
      <c r="E18" t="str">
        <f t="shared" si="1"/>
        <v>DC1103251</v>
      </c>
      <c r="F18" s="3">
        <f t="shared" si="2"/>
        <v>45964</v>
      </c>
      <c r="I18" s="3">
        <f t="shared" si="0"/>
        <v>45964</v>
      </c>
      <c r="K18" s="7"/>
    </row>
    <row r="19" spans="2:11" x14ac:dyDescent="0.25">
      <c r="B19">
        <f>Checklist!$B$1</f>
        <v>202511</v>
      </c>
      <c r="C19" t="s">
        <v>31</v>
      </c>
      <c r="D19" s="61" t="str">
        <f t="shared" si="3"/>
        <v>DC1103251</v>
      </c>
      <c r="E19" t="str">
        <f t="shared" si="1"/>
        <v>DC1103251</v>
      </c>
      <c r="F19" s="3">
        <f t="shared" si="2"/>
        <v>45964</v>
      </c>
      <c r="I19" s="3">
        <f t="shared" si="0"/>
        <v>45964</v>
      </c>
      <c r="K19" s="7"/>
    </row>
    <row r="20" spans="2:11" x14ac:dyDescent="0.25">
      <c r="B20">
        <f>Checklist!$B$1</f>
        <v>202511</v>
      </c>
      <c r="C20" t="s">
        <v>31</v>
      </c>
      <c r="D20" s="61" t="str">
        <f t="shared" si="3"/>
        <v>DC1103251</v>
      </c>
      <c r="E20" t="str">
        <f t="shared" si="1"/>
        <v>DC1103251</v>
      </c>
      <c r="F20" s="3">
        <f t="shared" si="2"/>
        <v>45964</v>
      </c>
      <c r="I20" s="3">
        <f t="shared" si="0"/>
        <v>45964</v>
      </c>
      <c r="K20" s="7"/>
    </row>
    <row r="21" spans="2:11" x14ac:dyDescent="0.25">
      <c r="B21">
        <f>Checklist!$B$1</f>
        <v>202511</v>
      </c>
      <c r="C21" t="s">
        <v>31</v>
      </c>
      <c r="D21" s="61" t="str">
        <f t="shared" si="3"/>
        <v>DC1103251</v>
      </c>
      <c r="E21" t="str">
        <f t="shared" si="1"/>
        <v>DC1103251</v>
      </c>
      <c r="F21" s="3">
        <f t="shared" si="2"/>
        <v>45964</v>
      </c>
      <c r="I21" s="3">
        <f t="shared" si="0"/>
        <v>45964</v>
      </c>
    </row>
    <row r="22" spans="2:11" x14ac:dyDescent="0.25">
      <c r="B22">
        <f>Checklist!$B$1</f>
        <v>202511</v>
      </c>
      <c r="C22" t="s">
        <v>31</v>
      </c>
      <c r="D22" s="61" t="str">
        <f t="shared" si="3"/>
        <v>DC1103251</v>
      </c>
      <c r="E22" t="str">
        <f t="shared" si="1"/>
        <v>DC1103251</v>
      </c>
      <c r="F22" s="3">
        <f t="shared" si="2"/>
        <v>45964</v>
      </c>
      <c r="I22" s="3">
        <f t="shared" si="0"/>
        <v>45964</v>
      </c>
    </row>
    <row r="23" spans="2:11" x14ac:dyDescent="0.25">
      <c r="B23">
        <f>Checklist!$B$1</f>
        <v>202511</v>
      </c>
      <c r="C23" t="s">
        <v>31</v>
      </c>
      <c r="D23" s="61" t="str">
        <f t="shared" si="3"/>
        <v>DC1103251</v>
      </c>
      <c r="E23" t="str">
        <f t="shared" si="1"/>
        <v>DC1103251</v>
      </c>
      <c r="F23" s="3">
        <f t="shared" si="2"/>
        <v>45964</v>
      </c>
      <c r="I23" s="3">
        <f t="shared" si="0"/>
        <v>45964</v>
      </c>
    </row>
    <row r="24" spans="2:11" x14ac:dyDescent="0.25">
      <c r="B24">
        <f>Checklist!$B$1</f>
        <v>202511</v>
      </c>
      <c r="C24" t="s">
        <v>31</v>
      </c>
      <c r="D24" s="61" t="str">
        <f t="shared" si="3"/>
        <v>DC1103251</v>
      </c>
      <c r="E24" t="str">
        <f t="shared" si="1"/>
        <v>DC1103251</v>
      </c>
      <c r="F24" s="3">
        <f t="shared" si="2"/>
        <v>45964</v>
      </c>
      <c r="I24" s="3">
        <f t="shared" si="0"/>
        <v>45964</v>
      </c>
    </row>
    <row r="25" spans="2:11" x14ac:dyDescent="0.25">
      <c r="B25">
        <f>Checklist!$B$1</f>
        <v>202511</v>
      </c>
      <c r="C25" t="s">
        <v>31</v>
      </c>
      <c r="D25" s="61" t="str">
        <f t="shared" si="3"/>
        <v>DC1103251</v>
      </c>
      <c r="E25" t="str">
        <f t="shared" si="1"/>
        <v>DC1103251</v>
      </c>
      <c r="F25" s="3">
        <f t="shared" si="2"/>
        <v>45964</v>
      </c>
      <c r="I25" s="3">
        <f t="shared" si="0"/>
        <v>45964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89E-0532-40A7-89C8-5407D92A858B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"&amp;MONTH(Checklist!A6)&amp;"/"&amp;DAY(Checklist!A6)&amp;"/"&amp;YEAR(Checklist!A6)</f>
        <v>Daily Bank Activity - 11/4/2025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45965</v>
      </c>
      <c r="G5" t="s">
        <v>124</v>
      </c>
      <c r="H5" s="2">
        <v>211.66</v>
      </c>
      <c r="I5" t="s">
        <v>242</v>
      </c>
      <c r="J5" t="s">
        <v>8593</v>
      </c>
      <c r="K5" t="str">
        <f t="shared" ref="K5:K18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45965</v>
      </c>
      <c r="G6" t="s">
        <v>124</v>
      </c>
      <c r="H6" s="2">
        <v>2452621.69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45965</v>
      </c>
      <c r="G7" t="s">
        <v>125</v>
      </c>
      <c r="H7" s="2">
        <v>-5072833.3499999996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45965</v>
      </c>
      <c r="G8" t="s">
        <v>125</v>
      </c>
      <c r="H8" s="2">
        <v>-10000000</v>
      </c>
      <c r="I8" t="s">
        <v>8596</v>
      </c>
      <c r="J8" t="s">
        <v>8597</v>
      </c>
      <c r="K8" t="str">
        <f t="shared" si="0"/>
        <v>WDL</v>
      </c>
      <c r="L8" s="7" t="str">
        <f>VLOOKUP(D8,'Entity Code'!A:B,2,0)</f>
        <v>LCFHR</v>
      </c>
      <c r="M8" s="7"/>
      <c r="N8" t="s">
        <v>8576</v>
      </c>
      <c r="O8" s="7" t="s">
        <v>6380</v>
      </c>
      <c r="P8" s="7" t="s">
        <v>127</v>
      </c>
      <c r="Q8" s="1" t="s">
        <v>267</v>
      </c>
    </row>
    <row r="9" spans="1:17" s="101" customFormat="1" x14ac:dyDescent="0.25">
      <c r="B9" s="100">
        <v>5</v>
      </c>
      <c r="C9" s="101" t="s">
        <v>123</v>
      </c>
      <c r="D9" s="101" t="s">
        <v>8498</v>
      </c>
      <c r="E9" s="102">
        <v>8026495976</v>
      </c>
      <c r="F9" s="103">
        <v>45965</v>
      </c>
      <c r="G9" s="101" t="s">
        <v>125</v>
      </c>
      <c r="H9" s="104">
        <v>-182796.41</v>
      </c>
      <c r="I9" s="101" t="s">
        <v>8602</v>
      </c>
      <c r="J9" s="101" t="s">
        <v>8595</v>
      </c>
      <c r="K9" s="101" t="str">
        <f t="shared" si="0"/>
        <v>WDL</v>
      </c>
      <c r="L9" s="105" t="str">
        <f>VLOOKUP(D9,'Entity Code'!A:B,2,0)</f>
        <v>TUERI</v>
      </c>
      <c r="M9" s="105"/>
      <c r="N9" s="101" t="s">
        <v>8616</v>
      </c>
      <c r="O9" s="105" t="str">
        <f>IFERROR(VLOOKUP(E9,'Bank Account'!A:B,2,FALSE),VLOOKUP(_xlfn.NUMBERVALUE(E9),'Bank Account'!A:B,2,FALSE))</f>
        <v>TUERI-1065-0010-000-</v>
      </c>
      <c r="P9" s="105"/>
      <c r="Q9" s="100"/>
    </row>
    <row r="10" spans="1:17" s="101" customFormat="1" x14ac:dyDescent="0.25">
      <c r="B10" s="100">
        <v>6</v>
      </c>
      <c r="C10" s="101" t="s">
        <v>121</v>
      </c>
      <c r="D10" s="101" t="s">
        <v>14</v>
      </c>
      <c r="E10" s="102" t="s">
        <v>103</v>
      </c>
      <c r="F10" s="103">
        <v>45965</v>
      </c>
      <c r="G10" s="101" t="s">
        <v>245</v>
      </c>
      <c r="H10" s="104">
        <v>13774.39</v>
      </c>
      <c r="I10" s="101" t="s">
        <v>8592</v>
      </c>
      <c r="J10" s="101" t="s">
        <v>8588</v>
      </c>
      <c r="K10" s="101" t="str">
        <f t="shared" si="0"/>
        <v>RCT</v>
      </c>
      <c r="L10" s="105" t="str">
        <f>VLOOKUP(D10,'Entity Code'!A:B,2,0)</f>
        <v>LCF</v>
      </c>
      <c r="M10" s="105"/>
      <c r="N10" s="101" t="s">
        <v>8612</v>
      </c>
      <c r="O10" s="105" t="s">
        <v>8622</v>
      </c>
      <c r="P10" s="105"/>
      <c r="Q10" s="100" t="s">
        <v>132</v>
      </c>
    </row>
    <row r="11" spans="1:17" x14ac:dyDescent="0.25">
      <c r="B11" s="1">
        <v>7</v>
      </c>
      <c r="C11" s="106" t="s">
        <v>121</v>
      </c>
      <c r="D11" s="106" t="s">
        <v>39</v>
      </c>
      <c r="E11" s="107" t="s">
        <v>260</v>
      </c>
      <c r="F11" s="108">
        <v>45965</v>
      </c>
      <c r="G11" s="106" t="s">
        <v>245</v>
      </c>
      <c r="H11" s="99">
        <v>40930.28</v>
      </c>
      <c r="I11" s="106" t="s">
        <v>8589</v>
      </c>
      <c r="J11" s="106" t="s">
        <v>8588</v>
      </c>
      <c r="K11" s="106" t="str">
        <f t="shared" si="0"/>
        <v>RCT</v>
      </c>
      <c r="L11" s="109" t="str">
        <f>VLOOKUP(D11,'Entity Code'!A:B,2,0)</f>
        <v>LCREE</v>
      </c>
      <c r="M11" s="109"/>
      <c r="N11" s="106" t="s">
        <v>8613</v>
      </c>
      <c r="O11" s="109" t="s">
        <v>8622</v>
      </c>
      <c r="P11" s="109" t="s">
        <v>127</v>
      </c>
      <c r="Q11" s="110" t="s">
        <v>132</v>
      </c>
    </row>
    <row r="12" spans="1:17" x14ac:dyDescent="0.25">
      <c r="B12" s="1">
        <v>8</v>
      </c>
      <c r="C12" s="106" t="s">
        <v>121</v>
      </c>
      <c r="D12" s="106" t="s">
        <v>39</v>
      </c>
      <c r="E12" s="107" t="s">
        <v>260</v>
      </c>
      <c r="F12" s="108">
        <v>45965</v>
      </c>
      <c r="G12" s="106" t="s">
        <v>245</v>
      </c>
      <c r="H12" s="99">
        <v>46666.67</v>
      </c>
      <c r="I12" s="106" t="s">
        <v>8587</v>
      </c>
      <c r="J12" s="106" t="s">
        <v>8588</v>
      </c>
      <c r="K12" s="106" t="str">
        <f t="shared" si="0"/>
        <v>RCT</v>
      </c>
      <c r="L12" s="109" t="str">
        <f>VLOOKUP(D12,'Entity Code'!A:B,2,0)</f>
        <v>LCREE</v>
      </c>
      <c r="M12" s="109"/>
      <c r="N12" s="106" t="s">
        <v>8617</v>
      </c>
      <c r="O12" s="109" t="s">
        <v>8621</v>
      </c>
      <c r="P12" s="109" t="s">
        <v>127</v>
      </c>
      <c r="Q12" s="110" t="s">
        <v>132</v>
      </c>
    </row>
    <row r="13" spans="1:17" x14ac:dyDescent="0.25">
      <c r="B13" s="1">
        <v>9</v>
      </c>
      <c r="C13" s="106" t="s">
        <v>123</v>
      </c>
      <c r="D13" s="106" t="s">
        <v>98</v>
      </c>
      <c r="E13" s="107">
        <v>8026497285</v>
      </c>
      <c r="F13" s="108">
        <v>45965</v>
      </c>
      <c r="G13" s="106" t="s">
        <v>124</v>
      </c>
      <c r="H13" s="99">
        <v>350000</v>
      </c>
      <c r="I13" s="106" t="s">
        <v>8603</v>
      </c>
      <c r="J13" s="106" t="s">
        <v>8604</v>
      </c>
      <c r="K13" s="106" t="str">
        <f t="shared" si="0"/>
        <v>RCT</v>
      </c>
      <c r="L13" s="109" t="str">
        <f>VLOOKUP(D13,'Entity Code'!A:B,2,0)</f>
        <v>LCREF</v>
      </c>
      <c r="M13" s="109"/>
      <c r="N13" s="106" t="s">
        <v>8614</v>
      </c>
      <c r="O13" s="109" t="s">
        <v>8619</v>
      </c>
      <c r="P13" s="109" t="s">
        <v>127</v>
      </c>
      <c r="Q13" s="110" t="s">
        <v>132</v>
      </c>
    </row>
    <row r="14" spans="1:17" x14ac:dyDescent="0.25">
      <c r="B14" s="1">
        <v>10</v>
      </c>
      <c r="C14" s="106" t="s">
        <v>123</v>
      </c>
      <c r="D14" s="106" t="s">
        <v>8498</v>
      </c>
      <c r="E14" s="107">
        <v>8026495976</v>
      </c>
      <c r="F14" s="108">
        <v>45965</v>
      </c>
      <c r="G14" s="106" t="s">
        <v>124</v>
      </c>
      <c r="H14" s="99">
        <v>1400000</v>
      </c>
      <c r="I14" s="106" t="s">
        <v>8600</v>
      </c>
      <c r="J14" s="106" t="s">
        <v>8601</v>
      </c>
      <c r="K14" s="106" t="str">
        <f t="shared" si="0"/>
        <v>RCT</v>
      </c>
      <c r="L14" s="109" t="str">
        <f>VLOOKUP(D14,'Entity Code'!A:B,2,0)</f>
        <v>TUERI</v>
      </c>
      <c r="M14" s="109"/>
      <c r="N14" s="106" t="s">
        <v>8615</v>
      </c>
      <c r="O14" s="109" t="s">
        <v>8620</v>
      </c>
      <c r="P14" s="109" t="s">
        <v>127</v>
      </c>
      <c r="Q14" s="110" t="s">
        <v>132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45965</v>
      </c>
      <c r="G15" t="s">
        <v>124</v>
      </c>
      <c r="H15" s="2">
        <v>22520000</v>
      </c>
      <c r="I15" t="s">
        <v>8594</v>
      </c>
      <c r="J15" t="s">
        <v>8595</v>
      </c>
      <c r="K15" t="str">
        <f t="shared" si="0"/>
        <v>XFR</v>
      </c>
      <c r="L15" s="7" t="str">
        <f>VLOOKUP(D15,'Entity Code'!A:B,2,0)</f>
        <v>LCFHR</v>
      </c>
      <c r="M15" s="7"/>
      <c r="N15" t="s">
        <v>8581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90</v>
      </c>
      <c r="E16" s="6">
        <v>8026459924</v>
      </c>
      <c r="F16" s="3">
        <v>45965</v>
      </c>
      <c r="G16" t="s">
        <v>125</v>
      </c>
      <c r="H16" s="2">
        <v>-9900000</v>
      </c>
      <c r="I16" t="s">
        <v>8598</v>
      </c>
      <c r="J16" t="s">
        <v>8599</v>
      </c>
      <c r="K16" t="str">
        <f t="shared" si="0"/>
        <v>XFR</v>
      </c>
      <c r="L16" s="7" t="str">
        <f>VLOOKUP(D16,'Entity Code'!A:B,2,0)</f>
        <v>LCFHR</v>
      </c>
      <c r="M16" s="7"/>
      <c r="N16" t="s">
        <v>5476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121</v>
      </c>
      <c r="D17" t="s">
        <v>41</v>
      </c>
      <c r="E17" s="6" t="s">
        <v>263</v>
      </c>
      <c r="F17" s="3">
        <v>45965</v>
      </c>
      <c r="G17" t="s">
        <v>122</v>
      </c>
      <c r="H17" s="2">
        <v>-10422.540000000001</v>
      </c>
      <c r="I17" t="s">
        <v>8590</v>
      </c>
      <c r="J17" t="s">
        <v>1275</v>
      </c>
      <c r="K17" t="str">
        <f t="shared" si="0"/>
        <v>WDL</v>
      </c>
      <c r="L17" s="7" t="str">
        <f>VLOOKUP(D17,'Entity Code'!A:B,2,0)</f>
        <v>LCF</v>
      </c>
      <c r="M17" s="7"/>
      <c r="N17" t="s">
        <v>6424</v>
      </c>
      <c r="O17" s="7" t="s">
        <v>127</v>
      </c>
      <c r="P17" s="7" t="s">
        <v>127</v>
      </c>
      <c r="Q17" s="1" t="s">
        <v>132</v>
      </c>
    </row>
    <row r="18" spans="2:17" x14ac:dyDescent="0.25">
      <c r="B18" s="1">
        <v>14</v>
      </c>
      <c r="C18" s="106" t="s">
        <v>121</v>
      </c>
      <c r="D18" s="106" t="s">
        <v>41</v>
      </c>
      <c r="E18" s="107" t="s">
        <v>263</v>
      </c>
      <c r="F18" s="108">
        <v>45965</v>
      </c>
      <c r="G18" s="106" t="s">
        <v>122</v>
      </c>
      <c r="H18" s="111">
        <v>-1642.72</v>
      </c>
      <c r="I18" s="106" t="s">
        <v>8591</v>
      </c>
      <c r="J18" s="106" t="s">
        <v>1275</v>
      </c>
      <c r="K18" s="106" t="str">
        <f t="shared" si="0"/>
        <v>AP</v>
      </c>
      <c r="L18" s="109" t="str">
        <f>VLOOKUP(D18,'Entity Code'!A:B,2,0)</f>
        <v>LCF</v>
      </c>
      <c r="M18" s="109"/>
      <c r="N18" s="106" t="s">
        <v>6397</v>
      </c>
      <c r="O18" s="109" t="s">
        <v>127</v>
      </c>
      <c r="P18" s="109" t="s">
        <v>127</v>
      </c>
      <c r="Q18" s="110" t="s">
        <v>132</v>
      </c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112"/>
      <c r="P21" s="7"/>
      <c r="Q21" s="1"/>
    </row>
    <row r="22" spans="2:17" x14ac:dyDescent="0.25">
      <c r="B22" s="1"/>
      <c r="L22" s="7"/>
      <c r="O22" s="112"/>
      <c r="P22" s="7"/>
      <c r="Q22" s="1"/>
    </row>
    <row r="23" spans="2:17" x14ac:dyDescent="0.25">
      <c r="B23" s="1"/>
      <c r="L23" s="7"/>
      <c r="N23" t="s">
        <v>8605</v>
      </c>
      <c r="O23" s="112">
        <v>361.96</v>
      </c>
      <c r="P23" s="7" t="s">
        <v>6642</v>
      </c>
      <c r="Q23" s="1"/>
    </row>
    <row r="24" spans="2:17" x14ac:dyDescent="0.25">
      <c r="B24" s="1"/>
      <c r="L24" s="7"/>
      <c r="N24" t="s">
        <v>8606</v>
      </c>
      <c r="O24" s="112">
        <v>901.79</v>
      </c>
      <c r="P24" s="109" t="s">
        <v>9152</v>
      </c>
      <c r="Q24" s="1"/>
    </row>
    <row r="25" spans="2:17" x14ac:dyDescent="0.25">
      <c r="B25" s="1"/>
      <c r="L25" s="7"/>
      <c r="N25" t="s">
        <v>8607</v>
      </c>
      <c r="O25" s="112">
        <v>12510.64</v>
      </c>
      <c r="P25" s="6" t="s">
        <v>9151</v>
      </c>
      <c r="Q25" s="1"/>
    </row>
    <row r="26" spans="2:17" x14ac:dyDescent="0.25">
      <c r="B26" s="1"/>
      <c r="L26" s="7"/>
      <c r="O26" s="113">
        <f>SUM(O23:O25)</f>
        <v>13774.39</v>
      </c>
      <c r="P26" s="7"/>
      <c r="Q26" s="1"/>
    </row>
    <row r="27" spans="2:17" x14ac:dyDescent="0.25">
      <c r="B27" s="1"/>
      <c r="L27" s="7"/>
      <c r="O27" s="112">
        <f>H10</f>
        <v>13774.39</v>
      </c>
      <c r="P27" s="7"/>
      <c r="Q27" s="1"/>
    </row>
    <row r="28" spans="2:17" x14ac:dyDescent="0.25">
      <c r="B28" s="1"/>
      <c r="L28" s="7"/>
      <c r="O28" s="113">
        <f>O26-O27</f>
        <v>0</v>
      </c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  <c r="N31" t="s">
        <v>8608</v>
      </c>
      <c r="O31" s="2">
        <v>4527.41</v>
      </c>
      <c r="P31" t="s">
        <v>9153</v>
      </c>
    </row>
    <row r="32" spans="2:17" x14ac:dyDescent="0.25">
      <c r="B32" s="1"/>
      <c r="N32" t="s">
        <v>8609</v>
      </c>
      <c r="O32" s="2">
        <v>4953.8999999999996</v>
      </c>
      <c r="P32" t="s">
        <v>8623</v>
      </c>
    </row>
    <row r="33" spans="2:17" x14ac:dyDescent="0.25">
      <c r="B33" s="1"/>
      <c r="N33" t="s">
        <v>8610</v>
      </c>
      <c r="O33" s="2">
        <v>14531</v>
      </c>
      <c r="P33" t="s">
        <v>8624</v>
      </c>
    </row>
    <row r="34" spans="2:17" x14ac:dyDescent="0.25">
      <c r="B34" s="1"/>
      <c r="N34" t="s">
        <v>8611</v>
      </c>
      <c r="O34" s="2">
        <v>16917.97</v>
      </c>
      <c r="P34" t="s">
        <v>7776</v>
      </c>
      <c r="Q34" s="115"/>
    </row>
    <row r="35" spans="2:17" x14ac:dyDescent="0.25">
      <c r="B35" s="1"/>
      <c r="O35" s="114">
        <f>SUM(O31:O34)</f>
        <v>40930.28</v>
      </c>
    </row>
    <row r="36" spans="2:17" x14ac:dyDescent="0.25">
      <c r="B36" s="1"/>
      <c r="O36" s="39">
        <f>H11</f>
        <v>40930.28</v>
      </c>
    </row>
    <row r="37" spans="2:17" x14ac:dyDescent="0.25">
      <c r="B37" s="1"/>
      <c r="O37" s="113">
        <f>O35-O36</f>
        <v>0</v>
      </c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10C9889E-0532-40A7-89C8-5407D92A858B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8">
    <sortCondition ref="B15:B18"/>
  </sortState>
  <pageMargins left="0.7" right="0.7" top="0.75" bottom="0.75" header="0.3" footer="0.3"/>
  <pageSetup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A6E-172F-415C-A4D5-88164F1DF43B}">
  <dimension ref="A1:L455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90.4257812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19</v>
      </c>
      <c r="B2">
        <f>Checklist!$B$1</f>
        <v>202511</v>
      </c>
      <c r="C2" t="s">
        <v>31</v>
      </c>
      <c r="D2" s="61" t="str">
        <f>Checklist!$B$6</f>
        <v>DC1104251</v>
      </c>
      <c r="E2" t="str">
        <f>D2</f>
        <v>DC1104251</v>
      </c>
      <c r="F2" s="3">
        <f>Checklist!$A$6</f>
        <v>45965</v>
      </c>
      <c r="G2" s="20">
        <v>13774.39</v>
      </c>
      <c r="H2" s="20">
        <v>0</v>
      </c>
      <c r="I2" s="3">
        <f t="shared" ref="I2:I28" si="0">$F$2</f>
        <v>45965</v>
      </c>
      <c r="J2" t="s">
        <v>8612</v>
      </c>
      <c r="K2" t="s">
        <v>228</v>
      </c>
    </row>
    <row r="3" spans="1:12" x14ac:dyDescent="0.25">
      <c r="A3" t="s">
        <v>19</v>
      </c>
      <c r="B3">
        <f>Checklist!$B$1</f>
        <v>202511</v>
      </c>
      <c r="C3" t="s">
        <v>31</v>
      </c>
      <c r="D3" s="61" t="str">
        <f>D2</f>
        <v>DC1104251</v>
      </c>
      <c r="E3" t="str">
        <f t="shared" ref="E3:E10" si="1">D3</f>
        <v>DC1104251</v>
      </c>
      <c r="F3" s="3">
        <f>Checklist!$A$6</f>
        <v>45965</v>
      </c>
      <c r="G3" s="20">
        <v>0</v>
      </c>
      <c r="H3" s="7">
        <v>361.96</v>
      </c>
      <c r="I3" s="3">
        <f t="shared" si="0"/>
        <v>45965</v>
      </c>
      <c r="J3" t="s">
        <v>8612</v>
      </c>
      <c r="K3" s="7" t="s">
        <v>6642</v>
      </c>
      <c r="L3" t="s">
        <v>8605</v>
      </c>
    </row>
    <row r="4" spans="1:12" x14ac:dyDescent="0.25">
      <c r="A4" t="s">
        <v>19</v>
      </c>
      <c r="B4">
        <f>Checklist!$B$1</f>
        <v>202511</v>
      </c>
      <c r="C4" t="s">
        <v>31</v>
      </c>
      <c r="D4" s="61" t="str">
        <f t="shared" ref="D4:D28" si="2">D3</f>
        <v>DC1104251</v>
      </c>
      <c r="E4" t="str">
        <f t="shared" si="1"/>
        <v>DC1104251</v>
      </c>
      <c r="F4" s="3">
        <f>Checklist!$A$6</f>
        <v>45965</v>
      </c>
      <c r="G4" s="20">
        <v>0</v>
      </c>
      <c r="H4">
        <v>901.79</v>
      </c>
      <c r="I4" s="3">
        <f t="shared" si="0"/>
        <v>45965</v>
      </c>
      <c r="J4" t="s">
        <v>8612</v>
      </c>
      <c r="K4" s="106"/>
      <c r="L4" t="s">
        <v>8606</v>
      </c>
    </row>
    <row r="5" spans="1:12" x14ac:dyDescent="0.25">
      <c r="A5" t="s">
        <v>19</v>
      </c>
      <c r="B5">
        <f>Checklist!$B$1</f>
        <v>202511</v>
      </c>
      <c r="C5" t="s">
        <v>31</v>
      </c>
      <c r="D5" s="61" t="str">
        <f t="shared" si="2"/>
        <v>DC1104251</v>
      </c>
      <c r="E5" t="str">
        <f t="shared" si="1"/>
        <v>DC1104251</v>
      </c>
      <c r="F5" s="3">
        <f>Checklist!$A$6</f>
        <v>45965</v>
      </c>
      <c r="G5" s="20">
        <v>0</v>
      </c>
      <c r="H5">
        <v>12510.64</v>
      </c>
      <c r="I5" s="3">
        <f t="shared" si="0"/>
        <v>45965</v>
      </c>
      <c r="J5" t="s">
        <v>8612</v>
      </c>
      <c r="K5" s="6" t="s">
        <v>9151</v>
      </c>
      <c r="L5" t="s">
        <v>8607</v>
      </c>
    </row>
    <row r="6" spans="1:12" x14ac:dyDescent="0.25">
      <c r="A6" t="s">
        <v>40</v>
      </c>
      <c r="B6">
        <f>Checklist!$B$1</f>
        <v>202511</v>
      </c>
      <c r="C6" t="s">
        <v>31</v>
      </c>
      <c r="D6" s="61" t="str">
        <f t="shared" si="2"/>
        <v>DC1104251</v>
      </c>
      <c r="E6" t="str">
        <f t="shared" si="1"/>
        <v>DC1104251</v>
      </c>
      <c r="F6" s="3">
        <f>Checklist!$A$6</f>
        <v>45965</v>
      </c>
      <c r="G6" s="20">
        <v>40930.28</v>
      </c>
      <c r="H6" s="20">
        <v>0</v>
      </c>
      <c r="I6" s="3">
        <f t="shared" si="0"/>
        <v>45965</v>
      </c>
      <c r="J6" t="s">
        <v>8613</v>
      </c>
      <c r="K6" t="s">
        <v>189</v>
      </c>
    </row>
    <row r="7" spans="1:12" x14ac:dyDescent="0.25">
      <c r="A7" t="s">
        <v>40</v>
      </c>
      <c r="B7">
        <f>Checklist!$B$1</f>
        <v>202511</v>
      </c>
      <c r="C7" t="s">
        <v>31</v>
      </c>
      <c r="D7" s="61" t="str">
        <f t="shared" si="2"/>
        <v>DC1104251</v>
      </c>
      <c r="E7" t="str">
        <f t="shared" si="1"/>
        <v>DC1104251</v>
      </c>
      <c r="F7" s="3">
        <f>Checklist!$A$6</f>
        <v>45965</v>
      </c>
      <c r="G7" s="20">
        <v>0</v>
      </c>
      <c r="H7">
        <v>4527.41</v>
      </c>
      <c r="I7" s="3">
        <f t="shared" si="0"/>
        <v>45965</v>
      </c>
      <c r="J7" t="s">
        <v>8613</v>
      </c>
      <c r="K7" t="s">
        <v>9153</v>
      </c>
      <c r="L7" s="7" t="s">
        <v>8625</v>
      </c>
    </row>
    <row r="8" spans="1:12" x14ac:dyDescent="0.25">
      <c r="A8" t="s">
        <v>9158</v>
      </c>
      <c r="B8">
        <f>Checklist!$B$1</f>
        <v>202511</v>
      </c>
      <c r="C8" t="s">
        <v>31</v>
      </c>
      <c r="D8" s="61" t="str">
        <f t="shared" si="2"/>
        <v>DC1104251</v>
      </c>
      <c r="E8" t="str">
        <f t="shared" si="1"/>
        <v>DC1104251</v>
      </c>
      <c r="F8" s="3">
        <f>Checklist!$A$6</f>
        <v>45965</v>
      </c>
      <c r="G8" s="20">
        <v>0</v>
      </c>
      <c r="H8">
        <v>4953.8999999999996</v>
      </c>
      <c r="I8" s="3">
        <f t="shared" si="0"/>
        <v>45965</v>
      </c>
      <c r="J8" t="s">
        <v>8613</v>
      </c>
      <c r="K8" t="s">
        <v>8623</v>
      </c>
      <c r="L8" t="s">
        <v>8627</v>
      </c>
    </row>
    <row r="9" spans="1:12" x14ac:dyDescent="0.25">
      <c r="A9" t="s">
        <v>9159</v>
      </c>
      <c r="B9">
        <f>Checklist!$B$1</f>
        <v>202511</v>
      </c>
      <c r="C9" t="s">
        <v>31</v>
      </c>
      <c r="D9" s="61" t="str">
        <f t="shared" si="2"/>
        <v>DC1104251</v>
      </c>
      <c r="E9" t="str">
        <f t="shared" si="1"/>
        <v>DC1104251</v>
      </c>
      <c r="F9" s="3">
        <f>Checklist!$A$6</f>
        <v>45965</v>
      </c>
      <c r="G9" s="20">
        <v>0</v>
      </c>
      <c r="H9">
        <v>14531</v>
      </c>
      <c r="I9" s="3">
        <f t="shared" si="0"/>
        <v>45965</v>
      </c>
      <c r="J9" t="s">
        <v>8613</v>
      </c>
      <c r="K9" t="s">
        <v>8624</v>
      </c>
      <c r="L9" t="s">
        <v>8627</v>
      </c>
    </row>
    <row r="10" spans="1:12" x14ac:dyDescent="0.25">
      <c r="A10" t="s">
        <v>40</v>
      </c>
      <c r="B10">
        <f>Checklist!$B$1</f>
        <v>202511</v>
      </c>
      <c r="C10" t="s">
        <v>31</v>
      </c>
      <c r="D10" s="61" t="str">
        <f t="shared" si="2"/>
        <v>DC1104251</v>
      </c>
      <c r="E10" t="str">
        <f t="shared" si="1"/>
        <v>DC1104251</v>
      </c>
      <c r="F10" s="3">
        <f>Checklist!$A$6</f>
        <v>45965</v>
      </c>
      <c r="G10" s="20">
        <v>0</v>
      </c>
      <c r="H10">
        <v>16917.97</v>
      </c>
      <c r="I10" s="3">
        <f t="shared" si="0"/>
        <v>45965</v>
      </c>
      <c r="J10" t="s">
        <v>8613</v>
      </c>
      <c r="K10" t="s">
        <v>7776</v>
      </c>
      <c r="L10" t="s">
        <v>8626</v>
      </c>
    </row>
    <row r="11" spans="1:12" x14ac:dyDescent="0.25">
      <c r="A11" t="s">
        <v>9158</v>
      </c>
      <c r="B11">
        <f>Checklist!$B$1</f>
        <v>202511</v>
      </c>
      <c r="C11" t="s">
        <v>31</v>
      </c>
      <c r="D11" s="61" t="str">
        <f t="shared" si="2"/>
        <v>DC1104251</v>
      </c>
      <c r="E11" t="str">
        <f t="shared" ref="E11:E28" si="3">D11</f>
        <v>DC1104251</v>
      </c>
      <c r="F11" s="3">
        <f>Checklist!$A$6</f>
        <v>45965</v>
      </c>
      <c r="G11" s="20">
        <v>4953.8999999999996</v>
      </c>
      <c r="H11">
        <v>0</v>
      </c>
      <c r="I11" s="3">
        <f t="shared" si="0"/>
        <v>45965</v>
      </c>
      <c r="J11" t="s">
        <v>8613</v>
      </c>
      <c r="K11" t="s">
        <v>9155</v>
      </c>
    </row>
    <row r="12" spans="1:12" x14ac:dyDescent="0.25">
      <c r="A12" t="s">
        <v>9159</v>
      </c>
      <c r="B12">
        <f>Checklist!$B$1</f>
        <v>202511</v>
      </c>
      <c r="C12" t="s">
        <v>31</v>
      </c>
      <c r="D12" s="61" t="str">
        <f t="shared" si="2"/>
        <v>DC1104251</v>
      </c>
      <c r="E12" t="str">
        <f t="shared" si="3"/>
        <v>DC1104251</v>
      </c>
      <c r="F12" s="3">
        <f>Checklist!$A$6</f>
        <v>45965</v>
      </c>
      <c r="G12" s="20">
        <v>14531</v>
      </c>
      <c r="H12">
        <v>0</v>
      </c>
      <c r="I12" s="3">
        <f t="shared" si="0"/>
        <v>45965</v>
      </c>
      <c r="J12" t="s">
        <v>8613</v>
      </c>
      <c r="K12" t="s">
        <v>9154</v>
      </c>
    </row>
    <row r="13" spans="1:12" x14ac:dyDescent="0.25">
      <c r="A13" t="s">
        <v>40</v>
      </c>
      <c r="B13">
        <f>Checklist!$B$1</f>
        <v>202511</v>
      </c>
      <c r="C13" t="s">
        <v>31</v>
      </c>
      <c r="D13" s="61" t="str">
        <f t="shared" si="2"/>
        <v>DC1104251</v>
      </c>
      <c r="E13" t="str">
        <f t="shared" si="3"/>
        <v>DC1104251</v>
      </c>
      <c r="F13" s="3">
        <f>Checklist!$A$6</f>
        <v>45965</v>
      </c>
      <c r="G13" s="20">
        <v>0</v>
      </c>
      <c r="H13">
        <v>4953.8999999999996</v>
      </c>
      <c r="I13" s="3">
        <f t="shared" si="0"/>
        <v>45965</v>
      </c>
      <c r="J13" t="s">
        <v>8613</v>
      </c>
      <c r="K13" t="s">
        <v>9156</v>
      </c>
    </row>
    <row r="14" spans="1:12" x14ac:dyDescent="0.25">
      <c r="A14" t="s">
        <v>40</v>
      </c>
      <c r="B14">
        <f>Checklist!$B$1</f>
        <v>202511</v>
      </c>
      <c r="C14" t="s">
        <v>31</v>
      </c>
      <c r="D14" s="61" t="str">
        <f t="shared" si="2"/>
        <v>DC1104251</v>
      </c>
      <c r="E14" t="str">
        <f t="shared" si="3"/>
        <v>DC1104251</v>
      </c>
      <c r="F14" s="3">
        <f>Checklist!$A$6</f>
        <v>45965</v>
      </c>
      <c r="G14" s="20">
        <v>0</v>
      </c>
      <c r="H14">
        <v>14531</v>
      </c>
      <c r="I14" s="3">
        <f t="shared" si="0"/>
        <v>45965</v>
      </c>
      <c r="J14" t="s">
        <v>8613</v>
      </c>
      <c r="K14" t="s">
        <v>9157</v>
      </c>
    </row>
    <row r="15" spans="1:12" x14ac:dyDescent="0.25">
      <c r="A15" t="s">
        <v>40</v>
      </c>
      <c r="B15">
        <f>Checklist!$B$1</f>
        <v>202511</v>
      </c>
      <c r="C15" t="s">
        <v>31</v>
      </c>
      <c r="D15" s="61" t="str">
        <f t="shared" si="2"/>
        <v>DC1104251</v>
      </c>
      <c r="E15" t="str">
        <f t="shared" si="3"/>
        <v>DC1104251</v>
      </c>
      <c r="F15" s="3">
        <f>Checklist!$A$6</f>
        <v>45965</v>
      </c>
      <c r="G15" s="20">
        <v>46666.67</v>
      </c>
      <c r="H15" s="20">
        <v>0</v>
      </c>
      <c r="I15" s="3">
        <f t="shared" si="0"/>
        <v>45965</v>
      </c>
      <c r="J15" t="s">
        <v>8617</v>
      </c>
      <c r="K15" t="s">
        <v>189</v>
      </c>
    </row>
    <row r="16" spans="1:12" x14ac:dyDescent="0.25">
      <c r="A16" t="s">
        <v>40</v>
      </c>
      <c r="B16">
        <f>Checklist!$B$1</f>
        <v>202511</v>
      </c>
      <c r="C16" t="s">
        <v>31</v>
      </c>
      <c r="D16" s="61" t="str">
        <f t="shared" si="2"/>
        <v>DC1104251</v>
      </c>
      <c r="E16" t="str">
        <f t="shared" si="3"/>
        <v>DC1104251</v>
      </c>
      <c r="F16" s="3">
        <f>Checklist!$A$6</f>
        <v>45965</v>
      </c>
      <c r="G16" s="20">
        <v>0</v>
      </c>
      <c r="H16" s="20">
        <v>46666.67</v>
      </c>
      <c r="I16" s="3">
        <f t="shared" si="0"/>
        <v>45965</v>
      </c>
      <c r="J16" t="s">
        <v>8617</v>
      </c>
      <c r="K16" t="s">
        <v>8618</v>
      </c>
    </row>
    <row r="17" spans="1:11" x14ac:dyDescent="0.25">
      <c r="A17" t="s">
        <v>98</v>
      </c>
      <c r="B17">
        <f>Checklist!$B$1</f>
        <v>202511</v>
      </c>
      <c r="C17" t="s">
        <v>31</v>
      </c>
      <c r="D17" s="61" t="str">
        <f t="shared" si="2"/>
        <v>DC1104251</v>
      </c>
      <c r="E17" t="str">
        <f t="shared" si="3"/>
        <v>DC1104251</v>
      </c>
      <c r="F17" s="3">
        <f>Checklist!$A$6</f>
        <v>45965</v>
      </c>
      <c r="G17" s="20">
        <v>350000</v>
      </c>
      <c r="H17" s="20">
        <v>0</v>
      </c>
      <c r="I17" s="3">
        <f t="shared" si="0"/>
        <v>45965</v>
      </c>
      <c r="J17" t="s">
        <v>8614</v>
      </c>
      <c r="K17" t="s">
        <v>136</v>
      </c>
    </row>
    <row r="18" spans="1:11" x14ac:dyDescent="0.25">
      <c r="A18" t="s">
        <v>98</v>
      </c>
      <c r="B18">
        <f>Checklist!$B$1</f>
        <v>202511</v>
      </c>
      <c r="C18" t="s">
        <v>31</v>
      </c>
      <c r="D18" s="61" t="str">
        <f t="shared" si="2"/>
        <v>DC1104251</v>
      </c>
      <c r="E18" t="str">
        <f t="shared" si="3"/>
        <v>DC1104251</v>
      </c>
      <c r="F18" s="3">
        <f>Checklist!$A$6</f>
        <v>45965</v>
      </c>
      <c r="G18" s="20">
        <v>0</v>
      </c>
      <c r="H18" s="20">
        <v>350000</v>
      </c>
      <c r="I18" s="3">
        <f t="shared" si="0"/>
        <v>45965</v>
      </c>
      <c r="J18" t="s">
        <v>8614</v>
      </c>
      <c r="K18" t="s">
        <v>8619</v>
      </c>
    </row>
    <row r="19" spans="1:11" x14ac:dyDescent="0.25">
      <c r="A19" t="s">
        <v>80</v>
      </c>
      <c r="B19">
        <f>Checklist!$B$1</f>
        <v>202511</v>
      </c>
      <c r="C19" t="s">
        <v>31</v>
      </c>
      <c r="D19" s="61" t="str">
        <f t="shared" si="2"/>
        <v>DC1104251</v>
      </c>
      <c r="E19" t="str">
        <f t="shared" si="3"/>
        <v>DC1104251</v>
      </c>
      <c r="F19" s="3">
        <f>Checklist!$A$6</f>
        <v>45965</v>
      </c>
      <c r="G19" s="20">
        <v>1400000</v>
      </c>
      <c r="H19" s="20">
        <v>0</v>
      </c>
      <c r="I19" s="3">
        <f t="shared" si="0"/>
        <v>45965</v>
      </c>
      <c r="J19" t="s">
        <v>8615</v>
      </c>
      <c r="K19" t="s">
        <v>140</v>
      </c>
    </row>
    <row r="20" spans="1:11" x14ac:dyDescent="0.25">
      <c r="A20" t="s">
        <v>80</v>
      </c>
      <c r="B20">
        <f>Checklist!$B$1</f>
        <v>202511</v>
      </c>
      <c r="C20" t="s">
        <v>31</v>
      </c>
      <c r="D20" s="61" t="str">
        <f t="shared" si="2"/>
        <v>DC1104251</v>
      </c>
      <c r="E20" t="str">
        <f t="shared" si="3"/>
        <v>DC1104251</v>
      </c>
      <c r="F20" s="3">
        <f>Checklist!$A$6</f>
        <v>45965</v>
      </c>
      <c r="G20" s="20">
        <v>0</v>
      </c>
      <c r="H20" s="20">
        <v>1400000</v>
      </c>
      <c r="I20" s="3">
        <f t="shared" si="0"/>
        <v>45965</v>
      </c>
      <c r="J20" t="s">
        <v>8615</v>
      </c>
      <c r="K20" t="s">
        <v>8620</v>
      </c>
    </row>
    <row r="21" spans="1:11" x14ac:dyDescent="0.25">
      <c r="B21">
        <f>Checklist!$B$1</f>
        <v>202511</v>
      </c>
      <c r="C21" t="s">
        <v>31</v>
      </c>
      <c r="D21" s="61" t="str">
        <f t="shared" si="2"/>
        <v>DC1104251</v>
      </c>
      <c r="E21" t="str">
        <f t="shared" si="3"/>
        <v>DC1104251</v>
      </c>
      <c r="F21" s="3">
        <f>Checklist!$A$6</f>
        <v>45965</v>
      </c>
      <c r="I21" s="3">
        <f t="shared" si="0"/>
        <v>45965</v>
      </c>
    </row>
    <row r="22" spans="1:11" x14ac:dyDescent="0.25">
      <c r="B22">
        <f>Checklist!$B$1</f>
        <v>202511</v>
      </c>
      <c r="C22" t="s">
        <v>31</v>
      </c>
      <c r="D22" s="61" t="str">
        <f t="shared" si="2"/>
        <v>DC1104251</v>
      </c>
      <c r="E22" t="str">
        <f t="shared" si="3"/>
        <v>DC1104251</v>
      </c>
      <c r="F22" s="3">
        <f>Checklist!$A$6</f>
        <v>45965</v>
      </c>
      <c r="I22" s="3">
        <f t="shared" si="0"/>
        <v>45965</v>
      </c>
    </row>
    <row r="23" spans="1:11" x14ac:dyDescent="0.25">
      <c r="B23">
        <f>Checklist!$B$1</f>
        <v>202511</v>
      </c>
      <c r="C23" t="s">
        <v>31</v>
      </c>
      <c r="D23" s="61" t="str">
        <f t="shared" si="2"/>
        <v>DC1104251</v>
      </c>
      <c r="E23" t="str">
        <f t="shared" si="3"/>
        <v>DC1104251</v>
      </c>
      <c r="F23" s="3">
        <f>Checklist!$A$6</f>
        <v>45965</v>
      </c>
      <c r="I23" s="3">
        <f t="shared" si="0"/>
        <v>45965</v>
      </c>
    </row>
    <row r="24" spans="1:11" x14ac:dyDescent="0.25">
      <c r="B24">
        <f>Checklist!$B$1</f>
        <v>202511</v>
      </c>
      <c r="C24" t="s">
        <v>31</v>
      </c>
      <c r="D24" s="61" t="str">
        <f t="shared" si="2"/>
        <v>DC1104251</v>
      </c>
      <c r="E24" t="str">
        <f t="shared" si="3"/>
        <v>DC1104251</v>
      </c>
      <c r="F24" s="3">
        <f>Checklist!$A$6</f>
        <v>45965</v>
      </c>
      <c r="I24" s="3">
        <f t="shared" si="0"/>
        <v>45965</v>
      </c>
    </row>
    <row r="25" spans="1:11" x14ac:dyDescent="0.25">
      <c r="B25">
        <f>Checklist!$B$1</f>
        <v>202511</v>
      </c>
      <c r="C25" t="s">
        <v>31</v>
      </c>
      <c r="D25" s="61" t="str">
        <f t="shared" si="2"/>
        <v>DC1104251</v>
      </c>
      <c r="E25" t="str">
        <f t="shared" si="3"/>
        <v>DC1104251</v>
      </c>
      <c r="F25" s="3">
        <f>Checklist!$A$6</f>
        <v>45965</v>
      </c>
      <c r="I25" s="3">
        <f t="shared" si="0"/>
        <v>45965</v>
      </c>
      <c r="K25" s="7"/>
    </row>
    <row r="26" spans="1:11" x14ac:dyDescent="0.25">
      <c r="B26">
        <f>Checklist!$B$1</f>
        <v>202511</v>
      </c>
      <c r="C26" t="s">
        <v>31</v>
      </c>
      <c r="D26" s="61" t="str">
        <f t="shared" si="2"/>
        <v>DC1104251</v>
      </c>
      <c r="E26" t="str">
        <f t="shared" si="3"/>
        <v>DC1104251</v>
      </c>
      <c r="F26" s="3">
        <f>Checklist!$A$6</f>
        <v>45965</v>
      </c>
      <c r="I26" s="3">
        <f t="shared" si="0"/>
        <v>45965</v>
      </c>
      <c r="K26" s="7"/>
    </row>
    <row r="27" spans="1:11" x14ac:dyDescent="0.25">
      <c r="B27">
        <f>Checklist!$B$1</f>
        <v>202511</v>
      </c>
      <c r="C27" t="s">
        <v>31</v>
      </c>
      <c r="D27" s="61" t="str">
        <f t="shared" si="2"/>
        <v>DC1104251</v>
      </c>
      <c r="E27" t="str">
        <f t="shared" si="3"/>
        <v>DC1104251</v>
      </c>
      <c r="F27" s="3">
        <f>Checklist!$A$6</f>
        <v>45965</v>
      </c>
      <c r="I27" s="3">
        <f t="shared" si="0"/>
        <v>45965</v>
      </c>
      <c r="K27" s="7"/>
    </row>
    <row r="28" spans="1:11" x14ac:dyDescent="0.25">
      <c r="B28">
        <f>Checklist!$B$1</f>
        <v>202511</v>
      </c>
      <c r="C28" t="s">
        <v>31</v>
      </c>
      <c r="D28" s="61" t="str">
        <f t="shared" si="2"/>
        <v>DC1104251</v>
      </c>
      <c r="E28" t="str">
        <f t="shared" si="3"/>
        <v>DC1104251</v>
      </c>
      <c r="F28" s="3">
        <f>Checklist!$A$6</f>
        <v>45965</v>
      </c>
      <c r="I28" s="3">
        <f t="shared" si="0"/>
        <v>45965</v>
      </c>
      <c r="K28" s="7"/>
    </row>
    <row r="29" spans="1:11" x14ac:dyDescent="0.25">
      <c r="F29" s="3"/>
      <c r="I29" s="3"/>
      <c r="K29" s="7"/>
    </row>
    <row r="30" spans="1:11" x14ac:dyDescent="0.25">
      <c r="F30" s="3"/>
      <c r="I30" s="3"/>
      <c r="K30" s="7"/>
    </row>
    <row r="31" spans="1:11" x14ac:dyDescent="0.25">
      <c r="F31" s="3"/>
      <c r="H31" s="10"/>
      <c r="I31" s="3"/>
      <c r="K31" s="7"/>
    </row>
    <row r="32" spans="1:11" x14ac:dyDescent="0.25">
      <c r="F32" s="3"/>
      <c r="H32" s="10"/>
      <c r="I32" s="3"/>
    </row>
    <row r="33" spans="6:11" x14ac:dyDescent="0.25">
      <c r="F33" s="3"/>
      <c r="H33" s="10"/>
      <c r="I33" s="3"/>
    </row>
    <row r="34" spans="6:11" x14ac:dyDescent="0.25">
      <c r="F34" s="3"/>
      <c r="H34" s="10"/>
      <c r="I34" s="3"/>
    </row>
    <row r="35" spans="6:11" x14ac:dyDescent="0.25">
      <c r="F35" s="3"/>
      <c r="H35" s="10"/>
      <c r="I35" s="3"/>
    </row>
    <row r="36" spans="6:11" x14ac:dyDescent="0.25">
      <c r="F36" s="3"/>
      <c r="H36" s="10"/>
      <c r="I36" s="3"/>
    </row>
    <row r="37" spans="6:11" x14ac:dyDescent="0.25">
      <c r="F37" s="3"/>
      <c r="H37" s="10"/>
      <c r="I37" s="3"/>
    </row>
    <row r="38" spans="6:11" x14ac:dyDescent="0.25">
      <c r="F38" s="3"/>
      <c r="H38" s="10"/>
      <c r="I38" s="3"/>
    </row>
    <row r="39" spans="6:11" x14ac:dyDescent="0.25">
      <c r="F39" s="3"/>
      <c r="H39" s="10"/>
      <c r="I39" s="3"/>
      <c r="K39" s="7"/>
    </row>
    <row r="40" spans="6:11" x14ac:dyDescent="0.25">
      <c r="F40" s="3"/>
      <c r="H40" s="10"/>
      <c r="I40" s="3"/>
    </row>
    <row r="41" spans="6:11" x14ac:dyDescent="0.25">
      <c r="F41" s="3"/>
      <c r="G41" s="10"/>
      <c r="H41" s="10"/>
      <c r="I41" s="3"/>
    </row>
    <row r="42" spans="6:11" x14ac:dyDescent="0.25">
      <c r="F42" s="3"/>
      <c r="G42" s="10"/>
      <c r="H42" s="10"/>
      <c r="I42" s="3"/>
    </row>
    <row r="43" spans="6:11" x14ac:dyDescent="0.25">
      <c r="F43" s="3"/>
      <c r="G43" s="10"/>
      <c r="H43" s="10"/>
      <c r="I43" s="3"/>
    </row>
    <row r="44" spans="6:11" x14ac:dyDescent="0.25">
      <c r="F44" s="3"/>
      <c r="G44" s="10"/>
      <c r="H44" s="10"/>
      <c r="I44" s="3"/>
    </row>
    <row r="45" spans="6:11" x14ac:dyDescent="0.25">
      <c r="F45" s="3"/>
      <c r="G45" s="10"/>
      <c r="H45" s="10"/>
      <c r="I45" s="3"/>
    </row>
    <row r="46" spans="6:11" x14ac:dyDescent="0.25">
      <c r="F46" s="3"/>
      <c r="G46" s="10"/>
      <c r="H46" s="10"/>
      <c r="I46" s="3"/>
    </row>
    <row r="47" spans="6:11" x14ac:dyDescent="0.25">
      <c r="F47" s="3"/>
      <c r="G47" s="10"/>
      <c r="H47" s="10"/>
      <c r="I47" s="3"/>
    </row>
    <row r="48" spans="6:11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G446" s="10"/>
    </row>
    <row r="447" spans="6:9" x14ac:dyDescent="0.25">
      <c r="G447" s="10"/>
    </row>
    <row r="448" spans="6:9" x14ac:dyDescent="0.25">
      <c r="G448" s="10"/>
    </row>
    <row r="449" spans="7:7" x14ac:dyDescent="0.25">
      <c r="G449" s="10"/>
    </row>
    <row r="450" spans="7:7" x14ac:dyDescent="0.25">
      <c r="G450" s="10"/>
    </row>
    <row r="451" spans="7:7" x14ac:dyDescent="0.25">
      <c r="G451" s="10"/>
    </row>
    <row r="452" spans="7:7" x14ac:dyDescent="0.25">
      <c r="G452" s="10"/>
    </row>
    <row r="453" spans="7:7" x14ac:dyDescent="0.25">
      <c r="G453" s="10"/>
    </row>
    <row r="454" spans="7:7" x14ac:dyDescent="0.25">
      <c r="G454" s="10"/>
    </row>
    <row r="455" spans="7:7" x14ac:dyDescent="0.25">
      <c r="G455" s="10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A2D-4BE0-4643-A796-7BF3FE2A262F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"&amp;MONTH(Checklist!A7)&amp;"/"&amp;DAY(Checklist!A7)&amp;"/"&amp;YEAR(Checklist!A7)</f>
        <v>Daily Bank Activity - 11/5/2025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45966</v>
      </c>
      <c r="G5" t="s">
        <v>124</v>
      </c>
      <c r="H5" s="2">
        <v>437.79</v>
      </c>
      <c r="I5" t="s">
        <v>242</v>
      </c>
      <c r="J5" t="s">
        <v>8634</v>
      </c>
      <c r="K5" t="str">
        <f t="shared" ref="K5:K2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45966</v>
      </c>
      <c r="G6" t="s">
        <v>124</v>
      </c>
      <c r="H6" s="2">
        <v>5072833.3499999996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45966</v>
      </c>
      <c r="G7" t="s">
        <v>125</v>
      </c>
      <c r="H7" s="2">
        <v>-50350316.75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98</v>
      </c>
      <c r="E8" s="6">
        <v>8026497285</v>
      </c>
      <c r="F8" s="3">
        <v>45966</v>
      </c>
      <c r="G8" t="s">
        <v>125</v>
      </c>
      <c r="H8" s="2">
        <v>-200000</v>
      </c>
      <c r="I8" t="s">
        <v>8655</v>
      </c>
      <c r="J8" t="s">
        <v>8656</v>
      </c>
      <c r="K8" t="str">
        <f t="shared" si="0"/>
        <v>WDL</v>
      </c>
      <c r="L8" s="7" t="str">
        <f>VLOOKUP(D8,'Entity Code'!A:B,2,0)</f>
        <v>LCREF</v>
      </c>
      <c r="N8" t="s">
        <v>8659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121</v>
      </c>
      <c r="D9" s="106" t="s">
        <v>41</v>
      </c>
      <c r="E9" s="107" t="s">
        <v>263</v>
      </c>
      <c r="F9" s="108">
        <v>45966</v>
      </c>
      <c r="G9" s="106" t="s">
        <v>122</v>
      </c>
      <c r="H9" s="99">
        <v>-5769.23</v>
      </c>
      <c r="I9" s="106" t="s">
        <v>8630</v>
      </c>
      <c r="J9" s="106" t="s">
        <v>126</v>
      </c>
      <c r="K9" s="106" t="str">
        <f t="shared" si="0"/>
        <v>AP</v>
      </c>
      <c r="L9" s="109" t="str">
        <f>VLOOKUP(D9,'Entity Code'!A:B,2,0)</f>
        <v>LCF</v>
      </c>
      <c r="M9" s="109"/>
      <c r="N9" s="106" t="s">
        <v>8722</v>
      </c>
      <c r="O9" s="109" t="s">
        <v>127</v>
      </c>
      <c r="P9" s="109" t="s">
        <v>127</v>
      </c>
      <c r="Q9" s="110" t="s">
        <v>132</v>
      </c>
    </row>
    <row r="10" spans="1:17" x14ac:dyDescent="0.25">
      <c r="B10" s="1">
        <v>6</v>
      </c>
      <c r="C10" s="106" t="s">
        <v>123</v>
      </c>
      <c r="D10" s="106" t="s">
        <v>6345</v>
      </c>
      <c r="E10" s="107">
        <v>8147891123</v>
      </c>
      <c r="F10" s="108">
        <v>45966</v>
      </c>
      <c r="G10" s="106" t="s">
        <v>125</v>
      </c>
      <c r="H10" s="99">
        <v>-88.15</v>
      </c>
      <c r="I10" s="106" t="s">
        <v>8657</v>
      </c>
      <c r="J10" s="106" t="s">
        <v>8658</v>
      </c>
      <c r="K10" s="106" t="str">
        <f t="shared" si="0"/>
        <v>WDL</v>
      </c>
      <c r="L10" s="109" t="str">
        <f>VLOOKUP(D10,'Entity Code'!A:B,2,0)</f>
        <v>LCF</v>
      </c>
      <c r="M10" s="109"/>
      <c r="N10" s="106" t="s">
        <v>8723</v>
      </c>
      <c r="O10" s="109" t="s">
        <v>6349</v>
      </c>
      <c r="P10" s="109" t="s">
        <v>127</v>
      </c>
      <c r="Q10" s="110" t="s">
        <v>132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45966</v>
      </c>
      <c r="G11" t="s">
        <v>124</v>
      </c>
      <c r="H11" s="2">
        <v>2045.61</v>
      </c>
      <c r="I11" t="s">
        <v>8639</v>
      </c>
      <c r="J11" t="s">
        <v>8640</v>
      </c>
      <c r="K11" t="str">
        <f t="shared" si="0"/>
        <v>RCT</v>
      </c>
      <c r="L11" s="7" t="str">
        <f>VLOOKUP(D11,'Entity Code'!A:B,2,0)</f>
        <v>LCFHR</v>
      </c>
      <c r="M11" s="7"/>
      <c r="N11" t="s">
        <v>8721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14</v>
      </c>
      <c r="E12" s="6" t="s">
        <v>103</v>
      </c>
      <c r="F12" s="3">
        <v>45966</v>
      </c>
      <c r="G12" t="s">
        <v>245</v>
      </c>
      <c r="H12" s="2">
        <v>7500</v>
      </c>
      <c r="I12" t="s">
        <v>8631</v>
      </c>
      <c r="J12" t="s">
        <v>6536</v>
      </c>
      <c r="K12" t="str">
        <f t="shared" si="0"/>
        <v>RCT</v>
      </c>
      <c r="L12" s="7" t="str">
        <f>VLOOKUP(D12,'Entity Code'!A:B,2,0)</f>
        <v>LCF</v>
      </c>
      <c r="M12" s="7"/>
      <c r="N12" t="s">
        <v>8660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s="106" t="s">
        <v>121</v>
      </c>
      <c r="D13" s="106" t="s">
        <v>39</v>
      </c>
      <c r="E13" s="107" t="s">
        <v>260</v>
      </c>
      <c r="F13" s="108">
        <v>45966</v>
      </c>
      <c r="G13" s="106" t="s">
        <v>245</v>
      </c>
      <c r="H13" s="99">
        <v>29914.14</v>
      </c>
      <c r="I13" s="106" t="s">
        <v>8628</v>
      </c>
      <c r="J13" s="106" t="s">
        <v>6536</v>
      </c>
      <c r="K13" s="106" t="str">
        <f t="shared" si="0"/>
        <v>RCT</v>
      </c>
      <c r="L13" s="109" t="str">
        <f>VLOOKUP(D13,'Entity Code'!A:B,2,0)</f>
        <v>LCREE</v>
      </c>
      <c r="M13" s="109"/>
      <c r="N13" s="106" t="s">
        <v>8727</v>
      </c>
      <c r="O13" s="109" t="s">
        <v>8724</v>
      </c>
      <c r="P13" s="109" t="s">
        <v>127</v>
      </c>
      <c r="Q13" s="110" t="s">
        <v>132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45966</v>
      </c>
      <c r="G14" t="s">
        <v>124</v>
      </c>
      <c r="H14" s="2">
        <v>44016841</v>
      </c>
      <c r="I14" t="s">
        <v>8650</v>
      </c>
      <c r="J14" t="s">
        <v>8651</v>
      </c>
      <c r="K14" t="str">
        <f t="shared" si="0"/>
        <v>RCT</v>
      </c>
      <c r="L14" s="7" t="str">
        <f>VLOOKUP(D14,'Entity Code'!A:B,2,0)</f>
        <v>LCREF</v>
      </c>
      <c r="N14" t="s">
        <v>8661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45966</v>
      </c>
      <c r="G15" t="s">
        <v>124</v>
      </c>
      <c r="H15" s="2">
        <v>300000</v>
      </c>
      <c r="I15" t="s">
        <v>8652</v>
      </c>
      <c r="J15" t="s">
        <v>8653</v>
      </c>
      <c r="K15" t="str">
        <f t="shared" si="0"/>
        <v>XFR</v>
      </c>
      <c r="L15" s="7" t="str">
        <f>VLOOKUP(D15,'Entity Code'!A:B,2,0)</f>
        <v>LCREF</v>
      </c>
      <c r="N15" t="s">
        <v>8720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8496</v>
      </c>
      <c r="E16" s="6">
        <v>8026497277</v>
      </c>
      <c r="F16" s="3">
        <v>45966</v>
      </c>
      <c r="G16" t="s">
        <v>124</v>
      </c>
      <c r="H16" s="2">
        <v>44500000</v>
      </c>
      <c r="I16" t="s">
        <v>8646</v>
      </c>
      <c r="J16" t="s">
        <v>8647</v>
      </c>
      <c r="K16" t="str">
        <f t="shared" si="0"/>
        <v>RCT</v>
      </c>
      <c r="L16" s="7" t="str">
        <f>VLOOKUP(D16,'Entity Code'!A:B,2,0)</f>
        <v>LCREP</v>
      </c>
      <c r="M16" s="7"/>
      <c r="N16" t="s">
        <v>6205</v>
      </c>
      <c r="O16" s="7" t="s">
        <v>6206</v>
      </c>
      <c r="P16" s="7" t="s">
        <v>127</v>
      </c>
      <c r="Q16" s="1" t="s">
        <v>132</v>
      </c>
    </row>
    <row r="17" spans="2:17" x14ac:dyDescent="0.25">
      <c r="B17" s="1">
        <v>12</v>
      </c>
      <c r="C17" t="s">
        <v>123</v>
      </c>
      <c r="D17" t="s">
        <v>98</v>
      </c>
      <c r="E17" s="6">
        <v>8026497285</v>
      </c>
      <c r="F17" s="3">
        <v>45966</v>
      </c>
      <c r="G17" t="s">
        <v>125</v>
      </c>
      <c r="H17" s="2">
        <v>-44500000</v>
      </c>
      <c r="I17" t="s">
        <v>8646</v>
      </c>
      <c r="J17" t="s">
        <v>8654</v>
      </c>
      <c r="K17" t="str">
        <f t="shared" si="0"/>
        <v>WDL</v>
      </c>
      <c r="L17" s="7" t="str">
        <f>VLOOKUP(D17,'Entity Code'!A:B,2,0)</f>
        <v>LCREF</v>
      </c>
      <c r="N17" t="s">
        <v>6205</v>
      </c>
      <c r="O17" s="7" t="s">
        <v>6207</v>
      </c>
      <c r="P17" s="7" t="s">
        <v>127</v>
      </c>
      <c r="Q17" s="1" t="s">
        <v>132</v>
      </c>
    </row>
    <row r="18" spans="2:17" x14ac:dyDescent="0.25">
      <c r="B18" s="1">
        <v>13</v>
      </c>
      <c r="C18" t="s">
        <v>123</v>
      </c>
      <c r="D18" t="s">
        <v>90</v>
      </c>
      <c r="E18" s="6">
        <v>8026459924</v>
      </c>
      <c r="F18" s="3">
        <v>45966</v>
      </c>
      <c r="G18" t="s">
        <v>124</v>
      </c>
      <c r="H18" s="2">
        <v>44055000</v>
      </c>
      <c r="I18" t="s">
        <v>8635</v>
      </c>
      <c r="J18" t="s">
        <v>8636</v>
      </c>
      <c r="K18" t="str">
        <f t="shared" si="0"/>
        <v>RCT</v>
      </c>
      <c r="L18" s="7" t="str">
        <f>VLOOKUP(D18,'Entity Code'!A:B,2,0)</f>
        <v>LCFHR</v>
      </c>
      <c r="M18" s="7"/>
      <c r="N18" t="s">
        <v>6217</v>
      </c>
      <c r="O18" s="7" t="s">
        <v>6292</v>
      </c>
      <c r="P18" s="7" t="s">
        <v>127</v>
      </c>
      <c r="Q18" s="1" t="s">
        <v>132</v>
      </c>
    </row>
    <row r="19" spans="2:17" x14ac:dyDescent="0.25">
      <c r="B19" s="1">
        <v>13</v>
      </c>
      <c r="C19" t="s">
        <v>123</v>
      </c>
      <c r="D19" t="s">
        <v>8496</v>
      </c>
      <c r="E19" s="6">
        <v>8026497277</v>
      </c>
      <c r="F19" s="3">
        <v>45966</v>
      </c>
      <c r="G19" t="s">
        <v>125</v>
      </c>
      <c r="H19" s="2">
        <v>-44055000</v>
      </c>
      <c r="I19" t="s">
        <v>8635</v>
      </c>
      <c r="J19" t="s">
        <v>8648</v>
      </c>
      <c r="K19" t="str">
        <f t="shared" si="0"/>
        <v>WDL</v>
      </c>
      <c r="L19" s="7" t="str">
        <f>VLOOKUP(D19,'Entity Code'!A:B,2,0)</f>
        <v>LCREP</v>
      </c>
      <c r="N19" t="s">
        <v>6217</v>
      </c>
      <c r="O19" s="7" t="s">
        <v>6210</v>
      </c>
      <c r="P19" s="7" t="s">
        <v>127</v>
      </c>
      <c r="Q19" s="1" t="s">
        <v>132</v>
      </c>
    </row>
    <row r="20" spans="2:17" x14ac:dyDescent="0.25">
      <c r="B20" s="1">
        <v>14</v>
      </c>
      <c r="C20" t="s">
        <v>123</v>
      </c>
      <c r="D20" t="s">
        <v>89</v>
      </c>
      <c r="E20" s="6">
        <v>8026459916</v>
      </c>
      <c r="F20" s="3">
        <v>45966</v>
      </c>
      <c r="G20" t="s">
        <v>124</v>
      </c>
      <c r="H20" s="2">
        <v>445000</v>
      </c>
      <c r="I20" t="s">
        <v>8632</v>
      </c>
      <c r="J20" t="s">
        <v>8633</v>
      </c>
      <c r="K20" t="str">
        <f t="shared" si="0"/>
        <v>RCT</v>
      </c>
      <c r="L20" s="7" t="str">
        <f>VLOOKUP(D20,'Entity Code'!A:B,2,0)</f>
        <v>LCF</v>
      </c>
      <c r="M20" s="7"/>
      <c r="N20" t="s">
        <v>6217</v>
      </c>
      <c r="O20" s="7" t="s">
        <v>6211</v>
      </c>
      <c r="P20" s="7" t="s">
        <v>127</v>
      </c>
      <c r="Q20" s="1" t="s">
        <v>132</v>
      </c>
    </row>
    <row r="21" spans="2:17" x14ac:dyDescent="0.25">
      <c r="B21" s="1">
        <v>14</v>
      </c>
      <c r="C21" t="s">
        <v>123</v>
      </c>
      <c r="D21" t="s">
        <v>8496</v>
      </c>
      <c r="E21" s="6">
        <v>8026497277</v>
      </c>
      <c r="F21" s="3">
        <v>45966</v>
      </c>
      <c r="G21" t="s">
        <v>125</v>
      </c>
      <c r="H21" s="2">
        <v>-445000</v>
      </c>
      <c r="I21" t="s">
        <v>8632</v>
      </c>
      <c r="J21" t="s">
        <v>8649</v>
      </c>
      <c r="K21" t="str">
        <f t="shared" si="0"/>
        <v>WDL</v>
      </c>
      <c r="L21" s="7" t="str">
        <f>VLOOKUP(D21,'Entity Code'!A:B,2,0)</f>
        <v>LCREP</v>
      </c>
      <c r="N21" t="s">
        <v>6217</v>
      </c>
      <c r="O21" s="7" t="s">
        <v>6212</v>
      </c>
      <c r="P21" s="7" t="s">
        <v>127</v>
      </c>
      <c r="Q21" s="1" t="s">
        <v>132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45966</v>
      </c>
      <c r="G22" t="s">
        <v>124</v>
      </c>
      <c r="H22" s="2">
        <v>1220000</v>
      </c>
      <c r="I22" t="s">
        <v>8642</v>
      </c>
      <c r="J22" t="s">
        <v>8644</v>
      </c>
      <c r="K22" t="str">
        <f t="shared" si="0"/>
        <v>RCT</v>
      </c>
      <c r="L22" s="7" t="str">
        <f>VLOOKUP(D22,'Entity Code'!A:B,2,0)</f>
        <v>LCI</v>
      </c>
      <c r="M22" s="7"/>
      <c r="N22" t="s">
        <v>6567</v>
      </c>
      <c r="O22" s="7" t="s">
        <v>6351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8498</v>
      </c>
      <c r="E23" s="6">
        <v>8026495976</v>
      </c>
      <c r="F23" s="3">
        <v>45966</v>
      </c>
      <c r="G23" t="s">
        <v>125</v>
      </c>
      <c r="H23" s="2">
        <v>-1220000</v>
      </c>
      <c r="I23" t="s">
        <v>8642</v>
      </c>
      <c r="J23" t="s">
        <v>8643</v>
      </c>
      <c r="K23" t="str">
        <f t="shared" si="0"/>
        <v>WDL</v>
      </c>
      <c r="L23" s="7" t="str">
        <f>VLOOKUP(D23,'Entity Code'!A:B,2,0)</f>
        <v>TUERI</v>
      </c>
      <c r="M23" s="7"/>
      <c r="N23" t="s">
        <v>6567</v>
      </c>
      <c r="O23" s="7" t="s">
        <v>6352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90</v>
      </c>
      <c r="E24" s="6">
        <v>8026459924</v>
      </c>
      <c r="F24" s="3">
        <v>45966</v>
      </c>
      <c r="G24" t="s">
        <v>124</v>
      </c>
      <c r="H24" s="2">
        <v>1220000</v>
      </c>
      <c r="I24" t="s">
        <v>8637</v>
      </c>
      <c r="J24" t="s">
        <v>8638</v>
      </c>
      <c r="K24" t="str">
        <f t="shared" si="0"/>
        <v>XFR</v>
      </c>
      <c r="L24" s="7" t="str">
        <f>VLOOKUP(D24,'Entity Code'!A:B,2,0)</f>
        <v>LCFHR</v>
      </c>
      <c r="M24" s="7"/>
      <c r="N24" t="s">
        <v>5174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16</v>
      </c>
      <c r="C25" t="s">
        <v>123</v>
      </c>
      <c r="D25" t="s">
        <v>38</v>
      </c>
      <c r="E25" s="6">
        <v>8026496012</v>
      </c>
      <c r="F25" s="3">
        <v>45966</v>
      </c>
      <c r="G25" t="s">
        <v>125</v>
      </c>
      <c r="H25" s="2">
        <v>-1220000</v>
      </c>
      <c r="I25" t="s">
        <v>8637</v>
      </c>
      <c r="J25" t="s">
        <v>8645</v>
      </c>
      <c r="K25" t="str">
        <f t="shared" si="0"/>
        <v>XFR</v>
      </c>
      <c r="L25" s="7" t="str">
        <f>VLOOKUP(D25,'Entity Code'!A:B,2,0)</f>
        <v>LCI</v>
      </c>
      <c r="M25" s="7"/>
      <c r="N25" t="s">
        <v>5174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17</v>
      </c>
      <c r="C26" s="106" t="s">
        <v>121</v>
      </c>
      <c r="D26" s="106" t="s">
        <v>41</v>
      </c>
      <c r="E26" s="107" t="s">
        <v>263</v>
      </c>
      <c r="F26" s="108">
        <v>45966</v>
      </c>
      <c r="G26" s="106" t="s">
        <v>122</v>
      </c>
      <c r="H26" s="99">
        <v>-38475.5</v>
      </c>
      <c r="I26" s="106" t="s">
        <v>8629</v>
      </c>
      <c r="J26" s="106" t="s">
        <v>126</v>
      </c>
      <c r="K26" s="106" t="str">
        <f t="shared" si="0"/>
        <v>AP</v>
      </c>
      <c r="L26" s="109" t="str">
        <f>VLOOKUP(D26,'Entity Code'!A:B,2,0)</f>
        <v>LCF</v>
      </c>
      <c r="M26" s="109"/>
      <c r="N26" s="106" t="s">
        <v>6426</v>
      </c>
      <c r="O26" s="109" t="s">
        <v>127</v>
      </c>
      <c r="P26" s="109" t="s">
        <v>127</v>
      </c>
      <c r="Q26" s="110" t="s">
        <v>132</v>
      </c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C5293A2D-4BE0-4643-A796-7BF3FE2A262F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6">
    <sortCondition ref="B20:B26"/>
  </sortState>
  <pageMargins left="0.7" right="0.7" top="0.75" bottom="0.75" header="0.3" footer="0.3"/>
  <pageSetup scale="3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970-FCE2-40BA-90B8-E0996B25DDDF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Checklist!$B$7</f>
        <v>DC1105251</v>
      </c>
      <c r="E2" t="str">
        <f>D2</f>
        <v>DC1105251</v>
      </c>
      <c r="F2" s="3">
        <f>Checklist!$A$7</f>
        <v>45966</v>
      </c>
      <c r="G2" s="20">
        <v>88.15</v>
      </c>
      <c r="H2" s="20">
        <v>0</v>
      </c>
      <c r="I2" s="3">
        <f t="shared" ref="I2:I25" si="0">$F$2</f>
        <v>45966</v>
      </c>
      <c r="J2" t="s">
        <v>8723</v>
      </c>
      <c r="K2" t="s">
        <v>6349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DC1105251</v>
      </c>
      <c r="E3" t="str">
        <f t="shared" ref="E3:E25" si="1">D3</f>
        <v>DC1105251</v>
      </c>
      <c r="F3" s="3">
        <f t="shared" ref="F3:F25" si="2">$F$2</f>
        <v>45966</v>
      </c>
      <c r="G3" s="20">
        <v>0</v>
      </c>
      <c r="H3" s="20">
        <v>88.15</v>
      </c>
      <c r="I3" s="3">
        <f t="shared" si="0"/>
        <v>45966</v>
      </c>
      <c r="J3" t="s">
        <v>8723</v>
      </c>
      <c r="K3" s="7" t="s">
        <v>6338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8725</v>
      </c>
      <c r="E4" t="str">
        <f t="shared" si="1"/>
        <v>DC1105252</v>
      </c>
      <c r="F4" s="3">
        <f t="shared" si="2"/>
        <v>45966</v>
      </c>
      <c r="G4" s="20">
        <v>29914.14</v>
      </c>
      <c r="H4" s="20">
        <v>0</v>
      </c>
      <c r="I4" s="3">
        <f t="shared" si="0"/>
        <v>45966</v>
      </c>
      <c r="J4" t="s">
        <v>8727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DC1105252</v>
      </c>
      <c r="E5" t="str">
        <f t="shared" si="1"/>
        <v>DC1105252</v>
      </c>
      <c r="F5" s="3">
        <f t="shared" si="2"/>
        <v>45966</v>
      </c>
      <c r="G5" s="20">
        <v>0</v>
      </c>
      <c r="H5" s="20">
        <v>29914.14</v>
      </c>
      <c r="I5" s="3">
        <f t="shared" si="0"/>
        <v>45966</v>
      </c>
      <c r="J5" t="s">
        <v>8727</v>
      </c>
      <c r="K5" t="s">
        <v>8724</v>
      </c>
    </row>
    <row r="6" spans="1:11" x14ac:dyDescent="0.25">
      <c r="B6">
        <f>Checklist!$B$1</f>
        <v>202511</v>
      </c>
      <c r="C6" t="s">
        <v>31</v>
      </c>
      <c r="D6" t="s">
        <v>8726</v>
      </c>
      <c r="E6" t="str">
        <f t="shared" si="1"/>
        <v>DC1105253</v>
      </c>
      <c r="F6" s="3">
        <f t="shared" si="2"/>
        <v>45966</v>
      </c>
      <c r="I6" s="3">
        <f t="shared" si="0"/>
        <v>45966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DC1105253</v>
      </c>
      <c r="E7" t="str">
        <f t="shared" si="1"/>
        <v>DC1105253</v>
      </c>
      <c r="F7" s="3">
        <f t="shared" si="2"/>
        <v>45966</v>
      </c>
      <c r="I7" s="3">
        <f t="shared" si="0"/>
        <v>45966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DC1105253</v>
      </c>
      <c r="E8" t="str">
        <f t="shared" si="1"/>
        <v>DC1105253</v>
      </c>
      <c r="F8" s="3">
        <f t="shared" si="2"/>
        <v>45966</v>
      </c>
      <c r="I8" s="3">
        <f t="shared" si="0"/>
        <v>45966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DC1105253</v>
      </c>
      <c r="E9" t="str">
        <f t="shared" si="1"/>
        <v>DC1105253</v>
      </c>
      <c r="F9" s="3">
        <f t="shared" si="2"/>
        <v>45966</v>
      </c>
      <c r="I9" s="3">
        <f t="shared" si="0"/>
        <v>45966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DC1105253</v>
      </c>
      <c r="E10" t="str">
        <f t="shared" si="1"/>
        <v>DC1105253</v>
      </c>
      <c r="F10" s="3">
        <f t="shared" si="2"/>
        <v>45966</v>
      </c>
      <c r="I10" s="3">
        <f t="shared" si="0"/>
        <v>45966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DC1105253</v>
      </c>
      <c r="E11" t="str">
        <f t="shared" si="1"/>
        <v>DC1105253</v>
      </c>
      <c r="F11" s="3">
        <f t="shared" si="2"/>
        <v>45966</v>
      </c>
      <c r="I11" s="3">
        <f t="shared" si="0"/>
        <v>45966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DC1105253</v>
      </c>
      <c r="E12" t="str">
        <f t="shared" si="1"/>
        <v>DC1105253</v>
      </c>
      <c r="F12" s="3">
        <f t="shared" si="2"/>
        <v>45966</v>
      </c>
      <c r="I12" s="3">
        <f t="shared" si="0"/>
        <v>45966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DC1105253</v>
      </c>
      <c r="E13" t="str">
        <f t="shared" si="1"/>
        <v>DC1105253</v>
      </c>
      <c r="F13" s="3">
        <f t="shared" si="2"/>
        <v>45966</v>
      </c>
      <c r="I13" s="3">
        <f t="shared" si="0"/>
        <v>45966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DC1105253</v>
      </c>
      <c r="E14" t="str">
        <f t="shared" si="1"/>
        <v>DC1105253</v>
      </c>
      <c r="F14" s="3">
        <f t="shared" si="2"/>
        <v>45966</v>
      </c>
      <c r="I14" s="3">
        <f t="shared" si="0"/>
        <v>45966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DC1105253</v>
      </c>
      <c r="E15" t="str">
        <f t="shared" si="1"/>
        <v>DC1105253</v>
      </c>
      <c r="F15" s="3">
        <f t="shared" si="2"/>
        <v>45966</v>
      </c>
      <c r="I15" s="3">
        <f t="shared" si="0"/>
        <v>45966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DC1105253</v>
      </c>
      <c r="E16" t="str">
        <f t="shared" si="1"/>
        <v>DC1105253</v>
      </c>
      <c r="F16" s="3">
        <f t="shared" si="2"/>
        <v>45966</v>
      </c>
      <c r="I16" s="3">
        <f t="shared" si="0"/>
        <v>45966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DC1105253</v>
      </c>
      <c r="E17" t="str">
        <f t="shared" si="1"/>
        <v>DC1105253</v>
      </c>
      <c r="F17" s="3">
        <f t="shared" si="2"/>
        <v>45966</v>
      </c>
      <c r="I17" s="3">
        <f t="shared" si="0"/>
        <v>45966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DC1105253</v>
      </c>
      <c r="E18" t="str">
        <f t="shared" si="1"/>
        <v>DC1105253</v>
      </c>
      <c r="F18" s="3">
        <f t="shared" si="2"/>
        <v>45966</v>
      </c>
      <c r="I18" s="3">
        <f t="shared" si="0"/>
        <v>45966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DC1105253</v>
      </c>
      <c r="E19" t="str">
        <f t="shared" si="1"/>
        <v>DC1105253</v>
      </c>
      <c r="F19" s="3">
        <f t="shared" si="2"/>
        <v>45966</v>
      </c>
      <c r="I19" s="3">
        <f t="shared" si="0"/>
        <v>45966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DC1105253</v>
      </c>
      <c r="E20" t="str">
        <f t="shared" si="1"/>
        <v>DC1105253</v>
      </c>
      <c r="F20" s="3">
        <f t="shared" si="2"/>
        <v>45966</v>
      </c>
      <c r="I20" s="3">
        <f t="shared" si="0"/>
        <v>45966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DC1105253</v>
      </c>
      <c r="E21" t="str">
        <f t="shared" si="1"/>
        <v>DC1105253</v>
      </c>
      <c r="F21" s="3">
        <f t="shared" si="2"/>
        <v>45966</v>
      </c>
      <c r="I21" s="3">
        <f t="shared" si="0"/>
        <v>45966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DC1105253</v>
      </c>
      <c r="E22" t="str">
        <f t="shared" si="1"/>
        <v>DC1105253</v>
      </c>
      <c r="F22" s="3">
        <f t="shared" si="2"/>
        <v>45966</v>
      </c>
      <c r="I22" s="3">
        <f t="shared" si="0"/>
        <v>45966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DC1105253</v>
      </c>
      <c r="E23" t="str">
        <f t="shared" si="1"/>
        <v>DC1105253</v>
      </c>
      <c r="F23" s="3">
        <f t="shared" si="2"/>
        <v>45966</v>
      </c>
      <c r="I23" s="3">
        <f t="shared" si="0"/>
        <v>45966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DC1105253</v>
      </c>
      <c r="E24" t="str">
        <f t="shared" si="1"/>
        <v>DC1105253</v>
      </c>
      <c r="F24" s="3">
        <f t="shared" si="2"/>
        <v>45966</v>
      </c>
      <c r="I24" s="3">
        <f t="shared" si="0"/>
        <v>45966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DC1105253</v>
      </c>
      <c r="E25" t="str">
        <f t="shared" si="1"/>
        <v>DC1105253</v>
      </c>
      <c r="F25" s="3">
        <f t="shared" si="2"/>
        <v>45966</v>
      </c>
      <c r="I25" s="3">
        <f t="shared" si="0"/>
        <v>45966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A7-794C-451D-B816-E5CCF650BE86}">
  <sheetPr>
    <tabColor rgb="FFFFC000"/>
    <pageSetUpPr fitToPage="1"/>
  </sheetPr>
  <dimension ref="A1:Q911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N20" sqref="N20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"&amp;MONTH(Checklist!A8)&amp;"/"&amp;DAY(Checklist!A8)&amp;"/"&amp;YEAR(Checklist!A8)</f>
        <v>Daily Bank Activity - 11/6/2025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45967</v>
      </c>
      <c r="G5" t="s">
        <v>124</v>
      </c>
      <c r="H5" s="2">
        <v>4345.3</v>
      </c>
      <c r="I5" t="s">
        <v>242</v>
      </c>
      <c r="J5" t="s">
        <v>8820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45967</v>
      </c>
      <c r="G6" t="s">
        <v>124</v>
      </c>
      <c r="H6" s="2">
        <v>50350316.75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45967</v>
      </c>
      <c r="G7" t="s">
        <v>125</v>
      </c>
      <c r="H7" s="2">
        <v>-4694670.12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45967</v>
      </c>
      <c r="G8" t="s">
        <v>125</v>
      </c>
      <c r="H8" s="2">
        <v>-20020755.559999999</v>
      </c>
      <c r="I8" t="s">
        <v>8843</v>
      </c>
      <c r="J8" t="s">
        <v>8844</v>
      </c>
      <c r="K8" t="str">
        <f t="shared" si="0"/>
        <v>WDL</v>
      </c>
      <c r="L8" s="7" t="str">
        <f>VLOOKUP(D8,'Entity Code'!A:B,2,0)</f>
        <v>LCFHR</v>
      </c>
      <c r="N8" t="s">
        <v>8576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123</v>
      </c>
      <c r="D9" s="106" t="s">
        <v>106</v>
      </c>
      <c r="E9" s="107">
        <v>8026496039</v>
      </c>
      <c r="F9" s="108">
        <v>45967</v>
      </c>
      <c r="G9" s="106" t="s">
        <v>125</v>
      </c>
      <c r="H9" s="99">
        <v>-3621790.73</v>
      </c>
      <c r="I9" s="106" t="s">
        <v>8903</v>
      </c>
      <c r="J9" s="106" t="s">
        <v>8904</v>
      </c>
      <c r="K9" s="106" t="str">
        <f t="shared" si="0"/>
        <v>WDL</v>
      </c>
      <c r="L9" s="109" t="str">
        <f>VLOOKUP(D9,'Entity Code'!A:B,2,0)</f>
        <v>LCREE</v>
      </c>
      <c r="M9" s="106"/>
      <c r="N9" s="106" t="s">
        <v>8924</v>
      </c>
      <c r="O9" s="109" t="s">
        <v>8940</v>
      </c>
      <c r="P9" s="106" t="s">
        <v>127</v>
      </c>
      <c r="Q9" s="110" t="s">
        <v>132</v>
      </c>
    </row>
    <row r="10" spans="1:17" x14ac:dyDescent="0.25">
      <c r="B10" s="1">
        <v>6</v>
      </c>
      <c r="C10" s="106" t="s">
        <v>123</v>
      </c>
      <c r="D10" s="106" t="s">
        <v>106</v>
      </c>
      <c r="E10" s="107">
        <v>8026496039</v>
      </c>
      <c r="F10" s="108">
        <v>45967</v>
      </c>
      <c r="G10" s="106" t="s">
        <v>125</v>
      </c>
      <c r="H10" s="99">
        <v>-901339.33</v>
      </c>
      <c r="I10" s="106" t="s">
        <v>8905</v>
      </c>
      <c r="J10" s="106" t="s">
        <v>8906</v>
      </c>
      <c r="K10" s="106" t="str">
        <f t="shared" si="0"/>
        <v>WDL</v>
      </c>
      <c r="L10" s="109" t="str">
        <f>VLOOKUP(D10,'Entity Code'!A:B,2,0)</f>
        <v>LCREE</v>
      </c>
      <c r="M10" s="106"/>
      <c r="N10" s="106" t="s">
        <v>8925</v>
      </c>
      <c r="O10" s="109" t="s">
        <v>8948</v>
      </c>
      <c r="P10" s="106" t="s">
        <v>127</v>
      </c>
      <c r="Q10" s="110" t="s">
        <v>132</v>
      </c>
    </row>
    <row r="11" spans="1:17" x14ac:dyDescent="0.25">
      <c r="B11" s="1">
        <v>7</v>
      </c>
      <c r="C11" s="106" t="s">
        <v>123</v>
      </c>
      <c r="D11" s="106" t="s">
        <v>106</v>
      </c>
      <c r="E11" s="107">
        <v>8026496039</v>
      </c>
      <c r="F11" s="108">
        <v>45967</v>
      </c>
      <c r="G11" s="106" t="s">
        <v>125</v>
      </c>
      <c r="H11" s="99">
        <v>-894856.79</v>
      </c>
      <c r="I11" s="106" t="s">
        <v>8907</v>
      </c>
      <c r="J11" s="106" t="s">
        <v>8908</v>
      </c>
      <c r="K11" s="106" t="str">
        <f t="shared" si="0"/>
        <v>WDL</v>
      </c>
      <c r="L11" s="109" t="str">
        <f>VLOOKUP(D11,'Entity Code'!A:B,2,0)</f>
        <v>LCREE</v>
      </c>
      <c r="M11" s="106"/>
      <c r="N11" s="106" t="s">
        <v>8926</v>
      </c>
      <c r="O11" s="109" t="s">
        <v>8949</v>
      </c>
      <c r="P11" s="106" t="s">
        <v>127</v>
      </c>
      <c r="Q11" s="110" t="s">
        <v>132</v>
      </c>
    </row>
    <row r="12" spans="1:17" x14ac:dyDescent="0.25">
      <c r="B12" s="1">
        <v>8</v>
      </c>
      <c r="C12" s="106" t="s">
        <v>123</v>
      </c>
      <c r="D12" s="106" t="s">
        <v>106</v>
      </c>
      <c r="E12" s="107">
        <v>8026496039</v>
      </c>
      <c r="F12" s="108">
        <v>45967</v>
      </c>
      <c r="G12" s="106" t="s">
        <v>125</v>
      </c>
      <c r="H12" s="99">
        <v>-816503.21</v>
      </c>
      <c r="I12" s="106" t="s">
        <v>8909</v>
      </c>
      <c r="J12" s="106" t="s">
        <v>8910</v>
      </c>
      <c r="K12" s="106" t="str">
        <f t="shared" si="0"/>
        <v>WDL</v>
      </c>
      <c r="L12" s="109" t="str">
        <f>VLOOKUP(D12,'Entity Code'!A:B,2,0)</f>
        <v>LCREE</v>
      </c>
      <c r="M12" s="106"/>
      <c r="N12" s="106" t="s">
        <v>8927</v>
      </c>
      <c r="O12" s="109" t="s">
        <v>8950</v>
      </c>
      <c r="P12" s="106" t="s">
        <v>127</v>
      </c>
      <c r="Q12" s="110" t="s">
        <v>132</v>
      </c>
    </row>
    <row r="13" spans="1:17" x14ac:dyDescent="0.25">
      <c r="B13" s="1">
        <v>9</v>
      </c>
      <c r="C13" s="106" t="s">
        <v>123</v>
      </c>
      <c r="D13" s="106" t="s">
        <v>106</v>
      </c>
      <c r="E13" s="107">
        <v>8026496039</v>
      </c>
      <c r="F13" s="108">
        <v>45967</v>
      </c>
      <c r="G13" s="106" t="s">
        <v>125</v>
      </c>
      <c r="H13" s="99">
        <v>-770801.43</v>
      </c>
      <c r="I13" s="106" t="s">
        <v>8911</v>
      </c>
      <c r="J13" s="106" t="s">
        <v>8912</v>
      </c>
      <c r="K13" s="106" t="str">
        <f t="shared" si="0"/>
        <v>WDL</v>
      </c>
      <c r="L13" s="109" t="str">
        <f>VLOOKUP(D13,'Entity Code'!A:B,2,0)</f>
        <v>LCREE</v>
      </c>
      <c r="M13" s="106"/>
      <c r="N13" s="106" t="s">
        <v>8928</v>
      </c>
      <c r="O13" s="109" t="s">
        <v>8951</v>
      </c>
      <c r="P13" s="106" t="s">
        <v>127</v>
      </c>
      <c r="Q13" s="110" t="s">
        <v>132</v>
      </c>
    </row>
    <row r="14" spans="1:17" x14ac:dyDescent="0.25">
      <c r="B14" s="1">
        <v>10</v>
      </c>
      <c r="C14" s="106" t="s">
        <v>123</v>
      </c>
      <c r="D14" s="106" t="s">
        <v>106</v>
      </c>
      <c r="E14" s="107">
        <v>8026496039</v>
      </c>
      <c r="F14" s="108">
        <v>45967</v>
      </c>
      <c r="G14" s="106" t="s">
        <v>125</v>
      </c>
      <c r="H14" s="99">
        <v>-738150.98</v>
      </c>
      <c r="I14" s="106" t="s">
        <v>8913</v>
      </c>
      <c r="J14" s="106" t="s">
        <v>8914</v>
      </c>
      <c r="K14" s="106" t="str">
        <f t="shared" si="0"/>
        <v>WDL</v>
      </c>
      <c r="L14" s="109" t="str">
        <f>VLOOKUP(D14,'Entity Code'!A:B,2,0)</f>
        <v>LCREE</v>
      </c>
      <c r="M14" s="106"/>
      <c r="N14" s="106" t="s">
        <v>8929</v>
      </c>
      <c r="O14" s="109" t="s">
        <v>8952</v>
      </c>
      <c r="P14" s="106" t="s">
        <v>127</v>
      </c>
      <c r="Q14" s="110" t="s">
        <v>132</v>
      </c>
    </row>
    <row r="15" spans="1:17" x14ac:dyDescent="0.25">
      <c r="B15" s="1">
        <v>11</v>
      </c>
      <c r="C15" s="106" t="s">
        <v>123</v>
      </c>
      <c r="D15" s="106" t="s">
        <v>106</v>
      </c>
      <c r="E15" s="107">
        <v>8026496039</v>
      </c>
      <c r="F15" s="108">
        <v>45967</v>
      </c>
      <c r="G15" s="106" t="s">
        <v>125</v>
      </c>
      <c r="H15" s="99">
        <v>-738125.68</v>
      </c>
      <c r="I15" s="106" t="s">
        <v>8915</v>
      </c>
      <c r="J15" s="106" t="s">
        <v>8916</v>
      </c>
      <c r="K15" s="106" t="str">
        <f t="shared" si="0"/>
        <v>WDL</v>
      </c>
      <c r="L15" s="109" t="str">
        <f>VLOOKUP(D15,'Entity Code'!A:B,2,0)</f>
        <v>LCREE</v>
      </c>
      <c r="M15" s="106"/>
      <c r="N15" s="106" t="s">
        <v>8930</v>
      </c>
      <c r="O15" s="109" t="s">
        <v>8953</v>
      </c>
      <c r="P15" s="106" t="s">
        <v>127</v>
      </c>
      <c r="Q15" s="110" t="s">
        <v>132</v>
      </c>
    </row>
    <row r="16" spans="1:17" x14ac:dyDescent="0.25">
      <c r="B16" s="1">
        <v>12</v>
      </c>
      <c r="C16" s="106" t="s">
        <v>123</v>
      </c>
      <c r="D16" s="106" t="s">
        <v>106</v>
      </c>
      <c r="E16" s="107">
        <v>8026496039</v>
      </c>
      <c r="F16" s="108">
        <v>45967</v>
      </c>
      <c r="G16" s="106" t="s">
        <v>125</v>
      </c>
      <c r="H16" s="99">
        <v>-448415.46</v>
      </c>
      <c r="I16" s="106" t="s">
        <v>8917</v>
      </c>
      <c r="J16" s="106" t="s">
        <v>8876</v>
      </c>
      <c r="K16" s="106" t="str">
        <f t="shared" si="0"/>
        <v>WDL</v>
      </c>
      <c r="L16" s="109" t="str">
        <f>VLOOKUP(D16,'Entity Code'!A:B,2,0)</f>
        <v>LCREE</v>
      </c>
      <c r="M16" s="106"/>
      <c r="N16" s="106" t="s">
        <v>8932</v>
      </c>
      <c r="O16" s="109" t="s">
        <v>8954</v>
      </c>
      <c r="P16" s="106" t="s">
        <v>127</v>
      </c>
      <c r="Q16" s="110" t="s">
        <v>132</v>
      </c>
    </row>
    <row r="17" spans="2:17" x14ac:dyDescent="0.25">
      <c r="B17" s="1">
        <v>13</v>
      </c>
      <c r="C17" s="106" t="s">
        <v>123</v>
      </c>
      <c r="D17" s="106" t="s">
        <v>106</v>
      </c>
      <c r="E17" s="107">
        <v>8026496039</v>
      </c>
      <c r="F17" s="108">
        <v>45967</v>
      </c>
      <c r="G17" s="106" t="s">
        <v>125</v>
      </c>
      <c r="H17" s="99">
        <v>-243629.92</v>
      </c>
      <c r="I17" s="106" t="s">
        <v>8918</v>
      </c>
      <c r="J17" s="106" t="s">
        <v>8878</v>
      </c>
      <c r="K17" s="106" t="str">
        <f t="shared" si="0"/>
        <v>WDL</v>
      </c>
      <c r="L17" s="109" t="str">
        <f>VLOOKUP(D17,'Entity Code'!A:B,2,0)</f>
        <v>LCREE</v>
      </c>
      <c r="M17" s="106"/>
      <c r="N17" s="106" t="s">
        <v>8931</v>
      </c>
      <c r="O17" s="109" t="s">
        <v>8954</v>
      </c>
      <c r="P17" s="106" t="s">
        <v>127</v>
      </c>
      <c r="Q17" s="110" t="s">
        <v>132</v>
      </c>
    </row>
    <row r="18" spans="2:17" s="101" customFormat="1" x14ac:dyDescent="0.25">
      <c r="B18" s="100">
        <v>14</v>
      </c>
      <c r="C18" s="101" t="s">
        <v>121</v>
      </c>
      <c r="D18" s="101" t="s">
        <v>39</v>
      </c>
      <c r="E18" s="102" t="s">
        <v>260</v>
      </c>
      <c r="F18" s="103">
        <v>45967</v>
      </c>
      <c r="G18" s="101" t="s">
        <v>122</v>
      </c>
      <c r="H18" s="104">
        <v>-16917.97</v>
      </c>
      <c r="I18" s="101">
        <v>0</v>
      </c>
      <c r="J18" s="101" t="s">
        <v>8806</v>
      </c>
      <c r="K18" s="101" t="str">
        <f t="shared" si="0"/>
        <v>WDL</v>
      </c>
      <c r="L18" s="105" t="str">
        <f>VLOOKUP(D18,'Entity Code'!A:B,2,0)</f>
        <v>LCREE</v>
      </c>
      <c r="N18" s="101" t="s">
        <v>8933</v>
      </c>
      <c r="O18" s="105"/>
      <c r="Q18" s="101" t="s">
        <v>132</v>
      </c>
    </row>
    <row r="19" spans="2:17" x14ac:dyDescent="0.25">
      <c r="B19" s="1">
        <v>15</v>
      </c>
      <c r="C19" t="s">
        <v>121</v>
      </c>
      <c r="D19" t="s">
        <v>14</v>
      </c>
      <c r="E19" s="6" t="s">
        <v>103</v>
      </c>
      <c r="F19" s="3">
        <v>45967</v>
      </c>
      <c r="G19" t="s">
        <v>245</v>
      </c>
      <c r="H19" s="2">
        <v>22000</v>
      </c>
      <c r="I19" t="s">
        <v>8809</v>
      </c>
      <c r="J19" t="s">
        <v>6536</v>
      </c>
      <c r="K19" t="str">
        <f t="shared" si="0"/>
        <v>RCT</v>
      </c>
      <c r="L19" s="7" t="str">
        <f>VLOOKUP(D19,'Entity Code'!A:B,2,0)</f>
        <v>LCF</v>
      </c>
      <c r="N19" t="s">
        <v>8934</v>
      </c>
      <c r="O19" s="7" t="s">
        <v>6548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8498</v>
      </c>
      <c r="E20" s="6">
        <v>8026495976</v>
      </c>
      <c r="F20" s="3">
        <v>45967</v>
      </c>
      <c r="G20" t="s">
        <v>124</v>
      </c>
      <c r="H20" s="2">
        <v>182796.41</v>
      </c>
      <c r="I20" t="s">
        <v>8857</v>
      </c>
      <c r="J20" t="s">
        <v>8574</v>
      </c>
      <c r="K20" t="str">
        <f t="shared" si="0"/>
        <v>RCT</v>
      </c>
      <c r="L20" s="7" t="str">
        <f>VLOOKUP(D20,'Entity Code'!A:B,2,0)</f>
        <v>TUERI</v>
      </c>
      <c r="N20" t="s">
        <v>8935</v>
      </c>
      <c r="O20" s="7" t="s">
        <v>6548</v>
      </c>
      <c r="P20" s="7" t="s">
        <v>127</v>
      </c>
      <c r="Q20" s="1" t="s">
        <v>267</v>
      </c>
    </row>
    <row r="21" spans="2:17" x14ac:dyDescent="0.25">
      <c r="B21" s="1">
        <v>17</v>
      </c>
      <c r="C21" s="106" t="s">
        <v>123</v>
      </c>
      <c r="D21" s="106" t="s">
        <v>106</v>
      </c>
      <c r="E21" s="107">
        <v>8026496039</v>
      </c>
      <c r="F21" s="108">
        <v>45967</v>
      </c>
      <c r="G21" s="106" t="s">
        <v>124</v>
      </c>
      <c r="H21" s="99">
        <v>243629.92</v>
      </c>
      <c r="I21" s="106" t="s">
        <v>8877</v>
      </c>
      <c r="J21" s="106" t="s">
        <v>8878</v>
      </c>
      <c r="K21" s="106" t="str">
        <f t="shared" si="0"/>
        <v>RCT</v>
      </c>
      <c r="L21" s="109" t="str">
        <f>VLOOKUP(D21,'Entity Code'!A:B,2,0)</f>
        <v>LCREE</v>
      </c>
      <c r="M21" s="106"/>
      <c r="N21" s="106" t="s">
        <v>8936</v>
      </c>
      <c r="O21" s="109" t="s">
        <v>8958</v>
      </c>
      <c r="P21" s="106" t="s">
        <v>127</v>
      </c>
      <c r="Q21" s="110" t="s">
        <v>132</v>
      </c>
    </row>
    <row r="22" spans="2:17" x14ac:dyDescent="0.25">
      <c r="B22" s="1">
        <v>18</v>
      </c>
      <c r="C22" s="106" t="s">
        <v>123</v>
      </c>
      <c r="D22" s="106" t="s">
        <v>106</v>
      </c>
      <c r="E22" s="107">
        <v>8026496039</v>
      </c>
      <c r="F22" s="108">
        <v>45967</v>
      </c>
      <c r="G22" s="106" t="s">
        <v>124</v>
      </c>
      <c r="H22" s="99">
        <v>448415.46</v>
      </c>
      <c r="I22" s="106" t="s">
        <v>8875</v>
      </c>
      <c r="J22" s="106" t="s">
        <v>8876</v>
      </c>
      <c r="K22" s="106" t="str">
        <f t="shared" si="0"/>
        <v>RCT</v>
      </c>
      <c r="L22" s="109" t="str">
        <f>VLOOKUP(D22,'Entity Code'!A:B,2,0)</f>
        <v>LCREE</v>
      </c>
      <c r="M22" s="106"/>
      <c r="N22" s="106" t="s">
        <v>8937</v>
      </c>
      <c r="O22" s="109" t="s">
        <v>8958</v>
      </c>
      <c r="P22" s="106" t="s">
        <v>127</v>
      </c>
      <c r="Q22" s="110" t="s">
        <v>132</v>
      </c>
    </row>
    <row r="23" spans="2:17" x14ac:dyDescent="0.25">
      <c r="B23" s="1">
        <v>19</v>
      </c>
      <c r="C23" t="s">
        <v>123</v>
      </c>
      <c r="D23" t="s">
        <v>38</v>
      </c>
      <c r="E23" s="6">
        <v>8026496012</v>
      </c>
      <c r="F23" s="3">
        <v>45967</v>
      </c>
      <c r="G23" t="s">
        <v>124</v>
      </c>
      <c r="H23" s="2">
        <v>35121.51</v>
      </c>
      <c r="I23" t="s">
        <v>8868</v>
      </c>
      <c r="J23" t="s">
        <v>8869</v>
      </c>
      <c r="K23" t="str">
        <f t="shared" si="0"/>
        <v>RCT</v>
      </c>
      <c r="L23" s="7" t="str">
        <f>VLOOKUP(D23,'Entity Code'!A:B,2,0)</f>
        <v>LCI</v>
      </c>
      <c r="N23" t="s">
        <v>6580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19</v>
      </c>
      <c r="C24" t="s">
        <v>123</v>
      </c>
      <c r="D24" t="s">
        <v>8497</v>
      </c>
      <c r="E24" s="6">
        <v>8180060487</v>
      </c>
      <c r="F24" s="3">
        <v>45967</v>
      </c>
      <c r="G24" t="s">
        <v>125</v>
      </c>
      <c r="H24" s="2">
        <v>-35121.51</v>
      </c>
      <c r="I24" t="s">
        <v>8868</v>
      </c>
      <c r="J24" t="s">
        <v>8923</v>
      </c>
      <c r="K24" t="str">
        <f t="shared" si="0"/>
        <v>WDL</v>
      </c>
      <c r="L24" s="7" t="str">
        <f>VLOOKUP(D24,'Entity Code'!A:B,2,0)</f>
        <v>TUET4</v>
      </c>
      <c r="N24" t="s">
        <v>6580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20</v>
      </c>
      <c r="C25" t="s">
        <v>123</v>
      </c>
      <c r="D25" t="s">
        <v>38</v>
      </c>
      <c r="E25" s="6">
        <v>8026496012</v>
      </c>
      <c r="F25" s="3">
        <v>45967</v>
      </c>
      <c r="G25" t="s">
        <v>124</v>
      </c>
      <c r="H25" s="2">
        <v>6515000</v>
      </c>
      <c r="I25" t="s">
        <v>8837</v>
      </c>
      <c r="J25" t="s">
        <v>8865</v>
      </c>
      <c r="K25" t="str">
        <f t="shared" si="0"/>
        <v>XFR</v>
      </c>
      <c r="L25" s="7" t="str">
        <f>VLOOKUP(D25,'Entity Code'!A:B,2,0)</f>
        <v>LCI</v>
      </c>
      <c r="N25" t="s">
        <v>5469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20</v>
      </c>
      <c r="C26" t="s">
        <v>123</v>
      </c>
      <c r="D26" t="s">
        <v>90</v>
      </c>
      <c r="E26" s="6">
        <v>8026459924</v>
      </c>
      <c r="F26" s="3">
        <v>45967</v>
      </c>
      <c r="G26" t="s">
        <v>125</v>
      </c>
      <c r="H26" s="2">
        <v>-6515000</v>
      </c>
      <c r="I26" t="s">
        <v>8837</v>
      </c>
      <c r="J26" t="s">
        <v>8838</v>
      </c>
      <c r="K26" t="str">
        <f t="shared" si="0"/>
        <v>XFR</v>
      </c>
      <c r="L26" s="7" t="str">
        <f>VLOOKUP(D26,'Entity Code'!A:B,2,0)</f>
        <v>LCFHR</v>
      </c>
      <c r="N26" t="s">
        <v>5469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21</v>
      </c>
      <c r="C27" t="s">
        <v>123</v>
      </c>
      <c r="D27" t="s">
        <v>90</v>
      </c>
      <c r="E27" s="6">
        <v>8026459924</v>
      </c>
      <c r="F27" s="3">
        <v>45967</v>
      </c>
      <c r="G27" t="s">
        <v>124</v>
      </c>
      <c r="H27" s="2">
        <v>6550063.6299999999</v>
      </c>
      <c r="I27" t="s">
        <v>8825</v>
      </c>
      <c r="J27" t="s">
        <v>8826</v>
      </c>
      <c r="K27" t="str">
        <f t="shared" si="0"/>
        <v>RCT</v>
      </c>
      <c r="L27" s="7" t="str">
        <f>VLOOKUP(D27,'Entity Code'!A:B,2,0)</f>
        <v>LCFHR</v>
      </c>
      <c r="N27" t="s">
        <v>6580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21</v>
      </c>
      <c r="C28" t="s">
        <v>123</v>
      </c>
      <c r="D28" t="s">
        <v>38</v>
      </c>
      <c r="E28" s="6">
        <v>8026496012</v>
      </c>
      <c r="F28" s="3">
        <v>45967</v>
      </c>
      <c r="G28" t="s">
        <v>125</v>
      </c>
      <c r="H28" s="2">
        <v>-6550063.6299999999</v>
      </c>
      <c r="I28" t="s">
        <v>8825</v>
      </c>
      <c r="J28" t="s">
        <v>8870</v>
      </c>
      <c r="K28" t="str">
        <f t="shared" si="0"/>
        <v>WDL</v>
      </c>
      <c r="L28" s="7" t="str">
        <f>VLOOKUP(D28,'Entity Code'!A:B,2,0)</f>
        <v>LCI</v>
      </c>
      <c r="N28" t="s">
        <v>6580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22</v>
      </c>
      <c r="C29" t="s">
        <v>123</v>
      </c>
      <c r="D29" t="s">
        <v>48</v>
      </c>
      <c r="E29" s="6">
        <v>8026482868</v>
      </c>
      <c r="F29" s="3">
        <v>45967</v>
      </c>
      <c r="G29" t="s">
        <v>124</v>
      </c>
      <c r="H29" s="2">
        <v>1053300</v>
      </c>
      <c r="I29" t="s">
        <v>8839</v>
      </c>
      <c r="J29" t="s">
        <v>8852</v>
      </c>
      <c r="K29" t="str">
        <f t="shared" si="0"/>
        <v>XFR</v>
      </c>
      <c r="L29" s="7" t="str">
        <f>VLOOKUP(D29,'Entity Code'!A:B,2,0)</f>
        <v>LCC</v>
      </c>
      <c r="N29" t="s">
        <v>8579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22</v>
      </c>
      <c r="C30" t="s">
        <v>123</v>
      </c>
      <c r="D30" t="s">
        <v>90</v>
      </c>
      <c r="E30" s="6">
        <v>8026459924</v>
      </c>
      <c r="F30" s="3">
        <v>45967</v>
      </c>
      <c r="G30" t="s">
        <v>125</v>
      </c>
      <c r="H30" s="2">
        <v>-1053300</v>
      </c>
      <c r="I30" t="s">
        <v>8839</v>
      </c>
      <c r="J30" t="s">
        <v>8840</v>
      </c>
      <c r="K30" t="str">
        <f t="shared" si="0"/>
        <v>XFR</v>
      </c>
      <c r="L30" s="7" t="str">
        <f>VLOOKUP(D30,'Entity Code'!A:B,2,0)</f>
        <v>LCFHR</v>
      </c>
      <c r="N30" t="s">
        <v>8579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23</v>
      </c>
      <c r="C31" t="s">
        <v>123</v>
      </c>
      <c r="D31" t="s">
        <v>8495</v>
      </c>
      <c r="E31" s="6">
        <v>8026495984</v>
      </c>
      <c r="F31" s="3">
        <v>45967</v>
      </c>
      <c r="G31" t="s">
        <v>124</v>
      </c>
      <c r="H31" s="2">
        <v>1053397.06</v>
      </c>
      <c r="I31" t="s">
        <v>8855</v>
      </c>
      <c r="J31" t="s">
        <v>8862</v>
      </c>
      <c r="K31" t="str">
        <f t="shared" si="0"/>
        <v>RCT</v>
      </c>
      <c r="L31" s="7" t="str">
        <f>VLOOKUP(D31,'Entity Code'!A:B,2,0)</f>
        <v>LTRS1</v>
      </c>
      <c r="N31" t="s">
        <v>6580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48</v>
      </c>
      <c r="E32" s="6">
        <v>8026482868</v>
      </c>
      <c r="F32" s="3">
        <v>45967</v>
      </c>
      <c r="G32" t="s">
        <v>125</v>
      </c>
      <c r="H32" s="2">
        <v>-1053397.06</v>
      </c>
      <c r="I32" t="s">
        <v>8855</v>
      </c>
      <c r="J32" t="s">
        <v>8856</v>
      </c>
      <c r="K32" t="str">
        <f t="shared" si="0"/>
        <v>WDL</v>
      </c>
      <c r="L32" s="7" t="str">
        <f>VLOOKUP(D32,'Entity Code'!A:B,2,0)</f>
        <v>LCC</v>
      </c>
      <c r="N32" t="s">
        <v>6580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24</v>
      </c>
      <c r="C33" t="s">
        <v>123</v>
      </c>
      <c r="D33" t="s">
        <v>105</v>
      </c>
      <c r="E33" s="6">
        <v>8026496047</v>
      </c>
      <c r="F33" s="3">
        <v>45967</v>
      </c>
      <c r="G33" t="s">
        <v>124</v>
      </c>
      <c r="H33" s="2">
        <v>45000000</v>
      </c>
      <c r="I33" t="s">
        <v>8831</v>
      </c>
      <c r="J33" t="s">
        <v>8919</v>
      </c>
      <c r="K33" t="str">
        <f t="shared" si="0"/>
        <v>XFR</v>
      </c>
      <c r="L33" s="7" t="str">
        <f>VLOOKUP(D33,'Entity Code'!A:B,2,0)</f>
        <v>LCR3</v>
      </c>
      <c r="N33" t="s">
        <v>5518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90</v>
      </c>
      <c r="E34" s="6">
        <v>8026459924</v>
      </c>
      <c r="F34" s="3">
        <v>45967</v>
      </c>
      <c r="G34" t="s">
        <v>125</v>
      </c>
      <c r="H34" s="2">
        <v>-45000000</v>
      </c>
      <c r="I34" t="s">
        <v>8831</v>
      </c>
      <c r="J34" t="s">
        <v>8832</v>
      </c>
      <c r="K34" t="str">
        <f t="shared" si="0"/>
        <v>XFR</v>
      </c>
      <c r="L34" s="7" t="str">
        <f>VLOOKUP(D34,'Entity Code'!A:B,2,0)</f>
        <v>LCFHR</v>
      </c>
      <c r="N34" t="s">
        <v>5518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25</v>
      </c>
      <c r="C35" t="s">
        <v>123</v>
      </c>
      <c r="D35" t="s">
        <v>89</v>
      </c>
      <c r="E35" s="6">
        <v>8026459916</v>
      </c>
      <c r="F35" s="3">
        <v>45967</v>
      </c>
      <c r="G35" t="s">
        <v>124</v>
      </c>
      <c r="H35" s="2">
        <v>45000000</v>
      </c>
      <c r="I35" t="s">
        <v>8810</v>
      </c>
      <c r="J35" t="s">
        <v>8811</v>
      </c>
      <c r="K35" t="str">
        <f t="shared" si="0"/>
        <v>RCT</v>
      </c>
      <c r="L35" s="7" t="str">
        <f>VLOOKUP(D35,'Entity Code'!A:B,2,0)</f>
        <v>LCF</v>
      </c>
      <c r="N35" t="s">
        <v>8938</v>
      </c>
      <c r="O35" s="7" t="s">
        <v>6548</v>
      </c>
      <c r="P35" s="7" t="s">
        <v>127</v>
      </c>
      <c r="Q35" s="1" t="s">
        <v>267</v>
      </c>
    </row>
    <row r="36" spans="2:17" x14ac:dyDescent="0.25">
      <c r="B36" s="1">
        <v>25</v>
      </c>
      <c r="C36" t="s">
        <v>123</v>
      </c>
      <c r="D36" t="s">
        <v>105</v>
      </c>
      <c r="E36" s="6">
        <v>8026496047</v>
      </c>
      <c r="F36" s="3">
        <v>45967</v>
      </c>
      <c r="G36" t="s">
        <v>125</v>
      </c>
      <c r="H36" s="2">
        <v>-45000000</v>
      </c>
      <c r="I36" t="s">
        <v>8810</v>
      </c>
      <c r="J36" t="s">
        <v>8921</v>
      </c>
      <c r="K36" t="str">
        <f t="shared" si="0"/>
        <v>WDL</v>
      </c>
      <c r="L36" s="7" t="str">
        <f>VLOOKUP(D36,'Entity Code'!A:B,2,0)</f>
        <v>LCR3</v>
      </c>
      <c r="N36" t="s">
        <v>8938</v>
      </c>
      <c r="O36" s="7" t="s">
        <v>6548</v>
      </c>
      <c r="P36" s="7" t="s">
        <v>127</v>
      </c>
      <c r="Q36" s="1" t="s">
        <v>267</v>
      </c>
    </row>
    <row r="37" spans="2:17" x14ac:dyDescent="0.25">
      <c r="B37" s="1">
        <v>26</v>
      </c>
      <c r="C37" t="s">
        <v>123</v>
      </c>
      <c r="D37" t="s">
        <v>8495</v>
      </c>
      <c r="E37" s="6">
        <v>8026495984</v>
      </c>
      <c r="F37" s="3">
        <v>45967</v>
      </c>
      <c r="G37" t="s">
        <v>124</v>
      </c>
      <c r="H37" s="2">
        <v>45000000</v>
      </c>
      <c r="I37" t="s">
        <v>8816</v>
      </c>
      <c r="J37" t="s">
        <v>8860</v>
      </c>
      <c r="K37" t="str">
        <f t="shared" ref="K37:K68" si="1">IF(ISNUMBER(SEARCH("Manual Payment - ",N37,1)),"AP",IF(ISNUMBER(SEARCH("Payment - Concur",N37,1)),"WDL",IF(ISNUMBER(SEARCH("Payroll Transfer",N37,1)),"XFR",IF(ISNUMBER(SEARCH("XFR",N37,1)),"XFR",IF(H37&gt;0,"RCT","WDL")))))</f>
        <v>XFR</v>
      </c>
      <c r="L37" s="7" t="str">
        <f>VLOOKUP(D37,'Entity Code'!A:B,2,0)</f>
        <v>LTRS1</v>
      </c>
      <c r="N37" t="s">
        <v>6052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26</v>
      </c>
      <c r="C38" t="s">
        <v>123</v>
      </c>
      <c r="D38" t="s">
        <v>89</v>
      </c>
      <c r="E38" s="6">
        <v>8026459916</v>
      </c>
      <c r="F38" s="3">
        <v>45967</v>
      </c>
      <c r="G38" t="s">
        <v>125</v>
      </c>
      <c r="H38" s="2">
        <v>-45000000</v>
      </c>
      <c r="I38" t="s">
        <v>8816</v>
      </c>
      <c r="J38" t="s">
        <v>8817</v>
      </c>
      <c r="K38" t="str">
        <f t="shared" si="1"/>
        <v>XFR</v>
      </c>
      <c r="L38" s="7" t="str">
        <f>VLOOKUP(D38,'Entity Code'!A:B,2,0)</f>
        <v>LCF</v>
      </c>
      <c r="N38" t="s">
        <v>6052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27</v>
      </c>
      <c r="C39" t="s">
        <v>123</v>
      </c>
      <c r="D39" t="s">
        <v>48</v>
      </c>
      <c r="E39" s="6">
        <v>8026482868</v>
      </c>
      <c r="F39" s="3">
        <v>45967</v>
      </c>
      <c r="G39" t="s">
        <v>124</v>
      </c>
      <c r="H39" s="2">
        <v>46055000</v>
      </c>
      <c r="I39" t="s">
        <v>8848</v>
      </c>
      <c r="J39" t="s">
        <v>8849</v>
      </c>
      <c r="K39" t="str">
        <f t="shared" si="1"/>
        <v>RCT</v>
      </c>
      <c r="L39" s="7" t="str">
        <f>VLOOKUP(D39,'Entity Code'!A:B,2,0)</f>
        <v>LCC</v>
      </c>
      <c r="N39" t="s">
        <v>6566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27</v>
      </c>
      <c r="C40" t="s">
        <v>123</v>
      </c>
      <c r="D40" t="s">
        <v>8495</v>
      </c>
      <c r="E40" s="6">
        <v>8026495984</v>
      </c>
      <c r="F40" s="3">
        <v>45967</v>
      </c>
      <c r="G40" t="s">
        <v>125</v>
      </c>
      <c r="H40" s="2">
        <v>-46055000</v>
      </c>
      <c r="I40" t="s">
        <v>8848</v>
      </c>
      <c r="J40" t="s">
        <v>8863</v>
      </c>
      <c r="K40" t="str">
        <f t="shared" si="1"/>
        <v>WDL</v>
      </c>
      <c r="L40" s="7" t="str">
        <f>VLOOKUP(D40,'Entity Code'!A:B,2,0)</f>
        <v>LTRS1</v>
      </c>
      <c r="N40" t="s">
        <v>6566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90</v>
      </c>
      <c r="E41" s="6">
        <v>8026459924</v>
      </c>
      <c r="F41" s="3">
        <v>45967</v>
      </c>
      <c r="G41" t="s">
        <v>124</v>
      </c>
      <c r="H41" s="2">
        <v>46055000</v>
      </c>
      <c r="I41" t="s">
        <v>8821</v>
      </c>
      <c r="J41" t="s">
        <v>8822</v>
      </c>
      <c r="K41" t="str">
        <f t="shared" si="1"/>
        <v>XFR</v>
      </c>
      <c r="L41" s="7" t="str">
        <f>VLOOKUP(D41,'Entity Code'!A:B,2,0)</f>
        <v>LCFHR</v>
      </c>
      <c r="N41" t="s">
        <v>8960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28</v>
      </c>
      <c r="C42" t="s">
        <v>123</v>
      </c>
      <c r="D42" t="s">
        <v>48</v>
      </c>
      <c r="E42" s="6">
        <v>8026482868</v>
      </c>
      <c r="F42" s="3">
        <v>45967</v>
      </c>
      <c r="G42" t="s">
        <v>125</v>
      </c>
      <c r="H42" s="2">
        <v>-46055000</v>
      </c>
      <c r="I42" t="s">
        <v>8821</v>
      </c>
      <c r="J42" t="s">
        <v>8853</v>
      </c>
      <c r="K42" t="str">
        <f t="shared" si="1"/>
        <v>XFR</v>
      </c>
      <c r="L42" s="7" t="str">
        <f>VLOOKUP(D42,'Entity Code'!A:B,2,0)</f>
        <v>LCC</v>
      </c>
      <c r="N42" t="s">
        <v>8960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29</v>
      </c>
      <c r="C43" t="s">
        <v>123</v>
      </c>
      <c r="D43" t="s">
        <v>105</v>
      </c>
      <c r="E43" s="6">
        <v>8026496047</v>
      </c>
      <c r="F43" s="3">
        <v>45967</v>
      </c>
      <c r="G43" t="s">
        <v>124</v>
      </c>
      <c r="H43" s="2">
        <v>7272000</v>
      </c>
      <c r="I43" t="s">
        <v>8835</v>
      </c>
      <c r="J43" t="s">
        <v>8920</v>
      </c>
      <c r="K43" t="str">
        <f t="shared" si="1"/>
        <v>XFR</v>
      </c>
      <c r="L43" s="7" t="str">
        <f>VLOOKUP(D43,'Entity Code'!A:B,2,0)</f>
        <v>LCR3</v>
      </c>
      <c r="N43" t="s">
        <v>5518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29</v>
      </c>
      <c r="C44" t="s">
        <v>123</v>
      </c>
      <c r="D44" t="s">
        <v>90</v>
      </c>
      <c r="E44" s="6">
        <v>8026459924</v>
      </c>
      <c r="F44" s="3">
        <v>45967</v>
      </c>
      <c r="G44" t="s">
        <v>125</v>
      </c>
      <c r="H44" s="2">
        <v>-7272000</v>
      </c>
      <c r="I44" t="s">
        <v>8835</v>
      </c>
      <c r="J44" t="s">
        <v>8836</v>
      </c>
      <c r="K44" t="str">
        <f t="shared" si="1"/>
        <v>XFR</v>
      </c>
      <c r="L44" s="7" t="str">
        <f>VLOOKUP(D44,'Entity Code'!A:B,2,0)</f>
        <v>LCFHR</v>
      </c>
      <c r="N44" t="s">
        <v>5518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30</v>
      </c>
      <c r="C45" t="s">
        <v>123</v>
      </c>
      <c r="D45" t="s">
        <v>89</v>
      </c>
      <c r="E45" s="6">
        <v>8026459916</v>
      </c>
      <c r="F45" s="3">
        <v>45967</v>
      </c>
      <c r="G45" t="s">
        <v>124</v>
      </c>
      <c r="H45" s="2">
        <v>7272000</v>
      </c>
      <c r="I45" t="s">
        <v>8812</v>
      </c>
      <c r="J45" t="s">
        <v>8813</v>
      </c>
      <c r="K45" t="str">
        <f t="shared" si="1"/>
        <v>RCT</v>
      </c>
      <c r="L45" s="7" t="str">
        <f>VLOOKUP(D45,'Entity Code'!A:B,2,0)</f>
        <v>LCF</v>
      </c>
      <c r="N45" t="s">
        <v>8939</v>
      </c>
      <c r="O45" s="7" t="s">
        <v>6548</v>
      </c>
      <c r="P45" s="7" t="s">
        <v>127</v>
      </c>
      <c r="Q45" s="1" t="s">
        <v>267</v>
      </c>
    </row>
    <row r="46" spans="2:17" x14ac:dyDescent="0.25">
      <c r="B46" s="1">
        <v>30</v>
      </c>
      <c r="C46" t="s">
        <v>123</v>
      </c>
      <c r="D46" t="s">
        <v>105</v>
      </c>
      <c r="E46" s="6">
        <v>8026496047</v>
      </c>
      <c r="F46" s="3">
        <v>45967</v>
      </c>
      <c r="G46" t="s">
        <v>125</v>
      </c>
      <c r="H46" s="2">
        <v>-7272000</v>
      </c>
      <c r="I46" t="s">
        <v>8812</v>
      </c>
      <c r="J46" t="s">
        <v>8922</v>
      </c>
      <c r="K46" t="str">
        <f t="shared" si="1"/>
        <v>WDL</v>
      </c>
      <c r="L46" s="7" t="str">
        <f>VLOOKUP(D46,'Entity Code'!A:B,2,0)</f>
        <v>LCR3</v>
      </c>
      <c r="N46" t="s">
        <v>8939</v>
      </c>
      <c r="O46" s="7" t="s">
        <v>6548</v>
      </c>
      <c r="P46" s="7" t="s">
        <v>127</v>
      </c>
      <c r="Q46" s="1" t="s">
        <v>267</v>
      </c>
    </row>
    <row r="47" spans="2:17" x14ac:dyDescent="0.25">
      <c r="B47" s="1">
        <v>31</v>
      </c>
      <c r="C47" t="s">
        <v>123</v>
      </c>
      <c r="D47" t="s">
        <v>8495</v>
      </c>
      <c r="E47" s="6">
        <v>8026495984</v>
      </c>
      <c r="F47" s="3">
        <v>45967</v>
      </c>
      <c r="G47" t="s">
        <v>124</v>
      </c>
      <c r="H47" s="2">
        <v>7200000</v>
      </c>
      <c r="I47" t="s">
        <v>8818</v>
      </c>
      <c r="J47" t="s">
        <v>8861</v>
      </c>
      <c r="K47" t="str">
        <f t="shared" si="1"/>
        <v>XFR</v>
      </c>
      <c r="L47" s="7" t="str">
        <f>VLOOKUP(D47,'Entity Code'!A:B,2,0)</f>
        <v>LTRS1</v>
      </c>
      <c r="N47" t="s">
        <v>6052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31</v>
      </c>
      <c r="C48" t="s">
        <v>123</v>
      </c>
      <c r="D48" t="s">
        <v>89</v>
      </c>
      <c r="E48" s="6">
        <v>8026459916</v>
      </c>
      <c r="F48" s="3">
        <v>45967</v>
      </c>
      <c r="G48" t="s">
        <v>125</v>
      </c>
      <c r="H48" s="2">
        <v>-7200000</v>
      </c>
      <c r="I48" t="s">
        <v>8818</v>
      </c>
      <c r="J48" t="s">
        <v>8819</v>
      </c>
      <c r="K48" t="str">
        <f t="shared" si="1"/>
        <v>XFR</v>
      </c>
      <c r="L48" s="7" t="str">
        <f>VLOOKUP(D48,'Entity Code'!A:B,2,0)</f>
        <v>LCF</v>
      </c>
      <c r="N48" t="s">
        <v>6052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32</v>
      </c>
      <c r="C49" t="s">
        <v>123</v>
      </c>
      <c r="D49" t="s">
        <v>48</v>
      </c>
      <c r="E49" s="6">
        <v>8026482868</v>
      </c>
      <c r="F49" s="3">
        <v>45967</v>
      </c>
      <c r="G49" t="s">
        <v>124</v>
      </c>
      <c r="H49" s="2">
        <v>7200000</v>
      </c>
      <c r="I49" t="s">
        <v>8850</v>
      </c>
      <c r="J49" t="s">
        <v>8851</v>
      </c>
      <c r="K49" t="str">
        <f t="shared" si="1"/>
        <v>RCT</v>
      </c>
      <c r="L49" s="7" t="str">
        <f>VLOOKUP(D49,'Entity Code'!A:B,2,0)</f>
        <v>LCC</v>
      </c>
      <c r="N49" t="s">
        <v>6566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32</v>
      </c>
      <c r="C50" t="s">
        <v>123</v>
      </c>
      <c r="D50" t="s">
        <v>8495</v>
      </c>
      <c r="E50" s="6">
        <v>8026495984</v>
      </c>
      <c r="F50" s="3">
        <v>45967</v>
      </c>
      <c r="G50" t="s">
        <v>125</v>
      </c>
      <c r="H50" s="2">
        <v>-7200000</v>
      </c>
      <c r="I50" t="s">
        <v>8850</v>
      </c>
      <c r="J50" t="s">
        <v>8864</v>
      </c>
      <c r="K50" t="str">
        <f t="shared" si="1"/>
        <v>WDL</v>
      </c>
      <c r="L50" s="7" t="str">
        <f>VLOOKUP(D50,'Entity Code'!A:B,2,0)</f>
        <v>LTRS1</v>
      </c>
      <c r="N50" t="s">
        <v>6566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33</v>
      </c>
      <c r="C51" t="s">
        <v>123</v>
      </c>
      <c r="D51" t="s">
        <v>90</v>
      </c>
      <c r="E51" s="6">
        <v>8026459924</v>
      </c>
      <c r="F51" s="3">
        <v>45967</v>
      </c>
      <c r="G51" t="s">
        <v>124</v>
      </c>
      <c r="H51" s="2">
        <v>7200000</v>
      </c>
      <c r="I51" t="s">
        <v>8823</v>
      </c>
      <c r="J51" t="s">
        <v>8824</v>
      </c>
      <c r="K51" t="str">
        <f t="shared" si="1"/>
        <v>XFR</v>
      </c>
      <c r="L51" s="7" t="str">
        <f>VLOOKUP(D51,'Entity Code'!A:B,2,0)</f>
        <v>LCFHR</v>
      </c>
      <c r="N51" t="s">
        <v>8960</v>
      </c>
      <c r="O51" s="7" t="s">
        <v>6380</v>
      </c>
      <c r="P51" s="7" t="s">
        <v>127</v>
      </c>
      <c r="Q51" s="1" t="s">
        <v>267</v>
      </c>
    </row>
    <row r="52" spans="2:17" x14ac:dyDescent="0.25">
      <c r="B52" s="1">
        <v>33</v>
      </c>
      <c r="C52" t="s">
        <v>123</v>
      </c>
      <c r="D52" t="s">
        <v>48</v>
      </c>
      <c r="E52" s="6">
        <v>8026482868</v>
      </c>
      <c r="F52" s="3">
        <v>45967</v>
      </c>
      <c r="G52" t="s">
        <v>125</v>
      </c>
      <c r="H52" s="2">
        <v>-7200000</v>
      </c>
      <c r="I52" t="s">
        <v>8823</v>
      </c>
      <c r="J52" t="s">
        <v>8854</v>
      </c>
      <c r="K52" t="str">
        <f t="shared" si="1"/>
        <v>XFR</v>
      </c>
      <c r="L52" s="7" t="str">
        <f>VLOOKUP(D52,'Entity Code'!A:B,2,0)</f>
        <v>LCC</v>
      </c>
      <c r="N52" t="s">
        <v>8960</v>
      </c>
      <c r="O52" s="7" t="s">
        <v>6380</v>
      </c>
      <c r="P52" s="7" t="s">
        <v>127</v>
      </c>
      <c r="Q52" s="1" t="s">
        <v>267</v>
      </c>
    </row>
    <row r="53" spans="2:17" x14ac:dyDescent="0.25">
      <c r="B53" s="1">
        <v>34</v>
      </c>
      <c r="C53" s="106" t="s">
        <v>123</v>
      </c>
      <c r="D53" s="106" t="s">
        <v>106</v>
      </c>
      <c r="E53" s="107">
        <v>8026496039</v>
      </c>
      <c r="F53" s="108">
        <v>45967</v>
      </c>
      <c r="G53" s="106" t="s">
        <v>124</v>
      </c>
      <c r="H53" s="99">
        <v>8100000</v>
      </c>
      <c r="I53" s="106" t="s">
        <v>8833</v>
      </c>
      <c r="J53" s="106" t="s">
        <v>8874</v>
      </c>
      <c r="K53" s="106" t="str">
        <f t="shared" si="1"/>
        <v>XFR</v>
      </c>
      <c r="L53" s="109" t="str">
        <f>VLOOKUP(D53,'Entity Code'!A:B,2,0)</f>
        <v>LCREE</v>
      </c>
      <c r="M53" s="106"/>
      <c r="N53" s="106" t="s">
        <v>5611</v>
      </c>
      <c r="O53" s="109" t="str">
        <f>IFERROR(VLOOKUP(E54,'Bank Account'!A:B,2,FALSE),VLOOKUP(_xlfn.NUMBERVALUE(E54),'Bank Account'!A:B,2,FALSE))</f>
        <v>LCFHR-1065-0002-000-</v>
      </c>
      <c r="P53" s="106" t="s">
        <v>127</v>
      </c>
      <c r="Q53" s="110" t="s">
        <v>132</v>
      </c>
    </row>
    <row r="54" spans="2:17" x14ac:dyDescent="0.25">
      <c r="B54" s="1">
        <v>34</v>
      </c>
      <c r="C54" s="106" t="s">
        <v>123</v>
      </c>
      <c r="D54" s="106" t="s">
        <v>90</v>
      </c>
      <c r="E54" s="107">
        <v>8026459924</v>
      </c>
      <c r="F54" s="108">
        <v>45967</v>
      </c>
      <c r="G54" s="106" t="s">
        <v>125</v>
      </c>
      <c r="H54" s="99">
        <v>-8100000</v>
      </c>
      <c r="I54" s="106" t="s">
        <v>8833</v>
      </c>
      <c r="J54" s="106" t="s">
        <v>8834</v>
      </c>
      <c r="K54" s="106" t="str">
        <f t="shared" si="1"/>
        <v>XFR</v>
      </c>
      <c r="L54" s="109" t="str">
        <f>VLOOKUP(D54,'Entity Code'!A:B,2,0)</f>
        <v>LCFHR</v>
      </c>
      <c r="M54" s="106"/>
      <c r="N54" s="106" t="s">
        <v>5611</v>
      </c>
      <c r="O54" s="109" t="str">
        <f>IFERROR(VLOOKUP(E53,'Bank Account'!A:B,2,FALSE),VLOOKUP(_xlfn.NUMBERVALUE(E53),'Bank Account'!A:B,2,FALSE))</f>
        <v>LCREE-1065-0008-000-</v>
      </c>
      <c r="P54" s="106" t="s">
        <v>127</v>
      </c>
      <c r="Q54" s="110" t="s">
        <v>132</v>
      </c>
    </row>
    <row r="55" spans="2:17" x14ac:dyDescent="0.25">
      <c r="B55" s="1">
        <v>35</v>
      </c>
      <c r="C55" t="s">
        <v>123</v>
      </c>
      <c r="D55" t="s">
        <v>90</v>
      </c>
      <c r="E55" s="6">
        <v>8026459924</v>
      </c>
      <c r="F55" s="3">
        <v>45967</v>
      </c>
      <c r="G55" t="s">
        <v>125</v>
      </c>
      <c r="H55" s="2">
        <v>-18000000</v>
      </c>
      <c r="I55" t="s">
        <v>8845</v>
      </c>
      <c r="J55" t="s">
        <v>8846</v>
      </c>
      <c r="K55" t="str">
        <f t="shared" si="1"/>
        <v>XFR</v>
      </c>
      <c r="L55" s="7" t="str">
        <f>VLOOKUP(D55,'Entity Code'!A:B,2,0)</f>
        <v>LCFHR</v>
      </c>
      <c r="N55" t="s">
        <v>269</v>
      </c>
      <c r="O55" s="7" t="s">
        <v>6380</v>
      </c>
      <c r="P55" s="7" t="s">
        <v>127</v>
      </c>
      <c r="Q55" s="1" t="s">
        <v>267</v>
      </c>
    </row>
    <row r="56" spans="2:17" x14ac:dyDescent="0.25">
      <c r="B56" s="1">
        <v>36</v>
      </c>
      <c r="C56" t="s">
        <v>123</v>
      </c>
      <c r="D56" t="s">
        <v>38</v>
      </c>
      <c r="E56" s="6">
        <v>8026496012</v>
      </c>
      <c r="F56" s="3">
        <v>45967</v>
      </c>
      <c r="G56" t="s">
        <v>124</v>
      </c>
      <c r="H56" s="2">
        <v>180000</v>
      </c>
      <c r="I56" t="s">
        <v>8858</v>
      </c>
      <c r="J56" t="s">
        <v>8867</v>
      </c>
      <c r="K56" t="str">
        <f t="shared" si="1"/>
        <v>RCT</v>
      </c>
      <c r="L56" s="7" t="str">
        <f>VLOOKUP(D56,'Entity Code'!A:B,2,0)</f>
        <v>LCI</v>
      </c>
      <c r="N56" t="s">
        <v>6567</v>
      </c>
      <c r="O56" s="7" t="s">
        <v>6351</v>
      </c>
      <c r="P56" t="s">
        <v>127</v>
      </c>
      <c r="Q56" s="1" t="s">
        <v>267</v>
      </c>
    </row>
    <row r="57" spans="2:17" x14ac:dyDescent="0.25">
      <c r="B57" s="1">
        <v>36</v>
      </c>
      <c r="C57" t="s">
        <v>123</v>
      </c>
      <c r="D57" t="s">
        <v>8498</v>
      </c>
      <c r="E57" s="6">
        <v>8026495976</v>
      </c>
      <c r="F57" s="3">
        <v>45967</v>
      </c>
      <c r="G57" t="s">
        <v>125</v>
      </c>
      <c r="H57" s="2">
        <v>-180000</v>
      </c>
      <c r="I57" t="s">
        <v>8858</v>
      </c>
      <c r="J57" t="s">
        <v>8859</v>
      </c>
      <c r="K57" t="str">
        <f t="shared" si="1"/>
        <v>WDL</v>
      </c>
      <c r="L57" s="7" t="str">
        <f>VLOOKUP(D57,'Entity Code'!A:B,2,0)</f>
        <v>TUERI</v>
      </c>
      <c r="N57" t="s">
        <v>6567</v>
      </c>
      <c r="O57" s="7" t="s">
        <v>6352</v>
      </c>
      <c r="P57" t="s">
        <v>127</v>
      </c>
      <c r="Q57" s="1" t="s">
        <v>267</v>
      </c>
    </row>
    <row r="58" spans="2:17" x14ac:dyDescent="0.25">
      <c r="B58" s="1">
        <v>37</v>
      </c>
      <c r="C58" t="s">
        <v>123</v>
      </c>
      <c r="D58" t="s">
        <v>90</v>
      </c>
      <c r="E58" s="6">
        <v>8026459924</v>
      </c>
      <c r="F58" s="3">
        <v>45967</v>
      </c>
      <c r="G58" t="s">
        <v>124</v>
      </c>
      <c r="H58" s="2">
        <v>180000</v>
      </c>
      <c r="I58" t="s">
        <v>8827</v>
      </c>
      <c r="J58" t="s">
        <v>8828</v>
      </c>
      <c r="K58" t="str">
        <f t="shared" si="1"/>
        <v>XFR</v>
      </c>
      <c r="L58" s="7" t="str">
        <f>VLOOKUP(D58,'Entity Code'!A:B,2,0)</f>
        <v>LCFHR</v>
      </c>
      <c r="N58" t="s">
        <v>5174</v>
      </c>
      <c r="O58" s="7" t="s">
        <v>6380</v>
      </c>
      <c r="P58" s="7" t="s">
        <v>127</v>
      </c>
      <c r="Q58" s="1" t="s">
        <v>267</v>
      </c>
    </row>
    <row r="59" spans="2:17" x14ac:dyDescent="0.25">
      <c r="B59" s="1">
        <v>37</v>
      </c>
      <c r="C59" t="s">
        <v>123</v>
      </c>
      <c r="D59" t="s">
        <v>38</v>
      </c>
      <c r="E59" s="6">
        <v>8026496012</v>
      </c>
      <c r="F59" s="3">
        <v>45967</v>
      </c>
      <c r="G59" t="s">
        <v>125</v>
      </c>
      <c r="H59" s="2">
        <v>-180000</v>
      </c>
      <c r="I59" t="s">
        <v>8827</v>
      </c>
      <c r="J59" t="s">
        <v>8871</v>
      </c>
      <c r="K59" t="str">
        <f t="shared" si="1"/>
        <v>XFR</v>
      </c>
      <c r="L59" s="7" t="str">
        <f>VLOOKUP(D59,'Entity Code'!A:B,2,0)</f>
        <v>LCI</v>
      </c>
      <c r="N59" t="s">
        <v>5174</v>
      </c>
      <c r="O59" s="7" t="s">
        <v>6380</v>
      </c>
      <c r="P59" s="7" t="s">
        <v>127</v>
      </c>
      <c r="Q59" s="1" t="s">
        <v>267</v>
      </c>
    </row>
    <row r="60" spans="2:17" x14ac:dyDescent="0.25">
      <c r="B60" s="1">
        <v>38</v>
      </c>
      <c r="C60" s="106" t="s">
        <v>121</v>
      </c>
      <c r="D60" s="106" t="s">
        <v>18</v>
      </c>
      <c r="E60" s="107" t="s">
        <v>113</v>
      </c>
      <c r="F60" s="108">
        <v>45967</v>
      </c>
      <c r="G60" s="106" t="s">
        <v>245</v>
      </c>
      <c r="H60" s="99">
        <v>830000</v>
      </c>
      <c r="I60" s="106" t="s">
        <v>8807</v>
      </c>
      <c r="J60" s="106" t="s">
        <v>246</v>
      </c>
      <c r="K60" s="106" t="str">
        <f t="shared" si="1"/>
        <v>XFR</v>
      </c>
      <c r="L60" s="109" t="str">
        <f>VLOOKUP(D60,'Entity Code'!A:B,2,0)</f>
        <v>LCFHR</v>
      </c>
      <c r="M60" s="106"/>
      <c r="N60" s="106" t="s">
        <v>2908</v>
      </c>
      <c r="O60" s="109" t="str">
        <f>IFERROR(VLOOKUP(E61,'Bank Account'!A:B,2,FALSE),VLOOKUP(_xlfn.NUMBERVALUE(E61),'Bank Account'!A:B,2,FALSE))</f>
        <v>LCREE-1043-0000-000-</v>
      </c>
      <c r="P60" s="106" t="s">
        <v>127</v>
      </c>
      <c r="Q60" s="110" t="s">
        <v>132</v>
      </c>
    </row>
    <row r="61" spans="2:17" x14ac:dyDescent="0.25">
      <c r="B61" s="1">
        <v>38</v>
      </c>
      <c r="C61" s="106" t="s">
        <v>121</v>
      </c>
      <c r="D61" s="106" t="s">
        <v>39</v>
      </c>
      <c r="E61" s="107" t="s">
        <v>260</v>
      </c>
      <c r="F61" s="108">
        <v>45967</v>
      </c>
      <c r="G61" s="106" t="s">
        <v>122</v>
      </c>
      <c r="H61" s="99">
        <v>-830000</v>
      </c>
      <c r="I61" s="106" t="s">
        <v>8807</v>
      </c>
      <c r="J61" s="106" t="s">
        <v>247</v>
      </c>
      <c r="K61" s="106" t="str">
        <f t="shared" si="1"/>
        <v>XFR</v>
      </c>
      <c r="L61" s="109" t="str">
        <f>VLOOKUP(D61,'Entity Code'!A:B,2,0)</f>
        <v>LCREE</v>
      </c>
      <c r="M61" s="106"/>
      <c r="N61" s="106" t="s">
        <v>2908</v>
      </c>
      <c r="O61" s="109" t="str">
        <f>IFERROR(VLOOKUP(E60,'Bank Account'!A:B,2,FALSE),VLOOKUP(_xlfn.NUMBERVALUE(E60),'Bank Account'!A:B,2,FALSE))</f>
        <v>LCFHR-1046-0000-000-</v>
      </c>
      <c r="P61" s="106" t="s">
        <v>127</v>
      </c>
      <c r="Q61" s="110" t="s">
        <v>132</v>
      </c>
    </row>
    <row r="62" spans="2:17" x14ac:dyDescent="0.25">
      <c r="B62" s="1">
        <v>39</v>
      </c>
      <c r="C62" t="s">
        <v>123</v>
      </c>
      <c r="D62" t="s">
        <v>90</v>
      </c>
      <c r="E62" s="6">
        <v>8026459924</v>
      </c>
      <c r="F62" s="3">
        <v>45967</v>
      </c>
      <c r="G62" t="s">
        <v>124</v>
      </c>
      <c r="H62" s="2">
        <v>830000</v>
      </c>
      <c r="I62" t="s">
        <v>8829</v>
      </c>
      <c r="J62" t="s">
        <v>8830</v>
      </c>
      <c r="K62" t="str">
        <f t="shared" si="1"/>
        <v>XFR</v>
      </c>
      <c r="L62" s="7" t="str">
        <f>VLOOKUP(D62,'Entity Code'!A:B,2,0)</f>
        <v>LCFHR</v>
      </c>
      <c r="N62" t="s">
        <v>1943</v>
      </c>
      <c r="O62" s="7" t="s">
        <v>6380</v>
      </c>
      <c r="P62" s="7" t="s">
        <v>127</v>
      </c>
      <c r="Q62" s="1" t="s">
        <v>267</v>
      </c>
    </row>
    <row r="63" spans="2:17" x14ac:dyDescent="0.25">
      <c r="B63" s="1">
        <v>39</v>
      </c>
      <c r="C63" t="s">
        <v>121</v>
      </c>
      <c r="D63" t="s">
        <v>18</v>
      </c>
      <c r="E63" s="6" t="s">
        <v>113</v>
      </c>
      <c r="F63" s="3">
        <v>45967</v>
      </c>
      <c r="G63" t="s">
        <v>122</v>
      </c>
      <c r="H63" s="2">
        <v>-830000</v>
      </c>
      <c r="I63" t="s">
        <v>8808</v>
      </c>
      <c r="J63" t="s">
        <v>126</v>
      </c>
      <c r="K63" t="str">
        <f t="shared" si="1"/>
        <v>XFR</v>
      </c>
      <c r="L63" s="7" t="str">
        <f>VLOOKUP(D63,'Entity Code'!A:B,2,0)</f>
        <v>LCFHR</v>
      </c>
      <c r="N63" t="s">
        <v>1943</v>
      </c>
      <c r="O63" s="7" t="s">
        <v>6380</v>
      </c>
      <c r="P63" s="7" t="s">
        <v>127</v>
      </c>
      <c r="Q63" s="1" t="s">
        <v>267</v>
      </c>
    </row>
    <row r="64" spans="2:17" x14ac:dyDescent="0.25">
      <c r="B64" s="1">
        <v>40</v>
      </c>
      <c r="C64" t="s">
        <v>123</v>
      </c>
      <c r="D64" t="s">
        <v>89</v>
      </c>
      <c r="E64" s="6">
        <v>8026459916</v>
      </c>
      <c r="F64" s="3">
        <v>45967</v>
      </c>
      <c r="G64" t="s">
        <v>124</v>
      </c>
      <c r="H64" s="2">
        <v>80000</v>
      </c>
      <c r="I64" t="s">
        <v>8814</v>
      </c>
      <c r="J64" t="s">
        <v>8815</v>
      </c>
      <c r="K64" t="str">
        <f t="shared" si="1"/>
        <v>XFR</v>
      </c>
      <c r="L64" s="7" t="str">
        <f>VLOOKUP(D64,'Entity Code'!A:B,2,0)</f>
        <v>LCF</v>
      </c>
      <c r="N64" t="s">
        <v>5362</v>
      </c>
      <c r="O64" s="7" t="s">
        <v>6548</v>
      </c>
      <c r="P64" s="7" t="s">
        <v>127</v>
      </c>
      <c r="Q64" s="1" t="s">
        <v>267</v>
      </c>
    </row>
    <row r="65" spans="2:17" x14ac:dyDescent="0.25">
      <c r="B65" s="1">
        <v>40</v>
      </c>
      <c r="C65" t="s">
        <v>123</v>
      </c>
      <c r="D65" t="s">
        <v>91</v>
      </c>
      <c r="E65" s="6">
        <v>8026478877</v>
      </c>
      <c r="F65" s="3">
        <v>45967</v>
      </c>
      <c r="G65" t="s">
        <v>125</v>
      </c>
      <c r="H65" s="2">
        <v>-80000</v>
      </c>
      <c r="I65" t="s">
        <v>8814</v>
      </c>
      <c r="J65" t="s">
        <v>8847</v>
      </c>
      <c r="K65" t="str">
        <f t="shared" si="1"/>
        <v>XFR</v>
      </c>
      <c r="L65" s="7" t="str">
        <f>VLOOKUP(D65,'Entity Code'!A:B,2,0)</f>
        <v>LCF</v>
      </c>
      <c r="N65" t="s">
        <v>5362</v>
      </c>
      <c r="O65" s="7" t="s">
        <v>6548</v>
      </c>
      <c r="P65" s="7" t="s">
        <v>127</v>
      </c>
      <c r="Q65" s="1" t="s">
        <v>267</v>
      </c>
    </row>
    <row r="66" spans="2:17" x14ac:dyDescent="0.25">
      <c r="B66" s="1">
        <v>41</v>
      </c>
      <c r="C66" t="s">
        <v>123</v>
      </c>
      <c r="D66" t="s">
        <v>38</v>
      </c>
      <c r="E66" s="6">
        <v>8026496012</v>
      </c>
      <c r="F66" s="3">
        <v>45967</v>
      </c>
      <c r="G66" t="s">
        <v>124</v>
      </c>
      <c r="H66" s="2">
        <v>514000</v>
      </c>
      <c r="I66" t="s">
        <v>8841</v>
      </c>
      <c r="J66" t="s">
        <v>8866</v>
      </c>
      <c r="K66" t="str">
        <f t="shared" si="1"/>
        <v>XFR</v>
      </c>
      <c r="L66" s="7" t="str">
        <f>VLOOKUP(D66,'Entity Code'!A:B,2,0)</f>
        <v>LCI</v>
      </c>
      <c r="N66" t="s">
        <v>5469</v>
      </c>
      <c r="O66" s="7" t="s">
        <v>6380</v>
      </c>
      <c r="P66" s="7" t="s">
        <v>127</v>
      </c>
      <c r="Q66" s="1" t="s">
        <v>267</v>
      </c>
    </row>
    <row r="67" spans="2:17" x14ac:dyDescent="0.25">
      <c r="B67" s="1">
        <v>41</v>
      </c>
      <c r="C67" t="s">
        <v>123</v>
      </c>
      <c r="D67" t="s">
        <v>90</v>
      </c>
      <c r="E67" s="6">
        <v>8026459924</v>
      </c>
      <c r="F67" s="3">
        <v>45967</v>
      </c>
      <c r="G67" t="s">
        <v>125</v>
      </c>
      <c r="H67" s="2">
        <v>-514000</v>
      </c>
      <c r="I67" t="s">
        <v>8841</v>
      </c>
      <c r="J67" t="s">
        <v>8842</v>
      </c>
      <c r="K67" t="str">
        <f t="shared" si="1"/>
        <v>XFR</v>
      </c>
      <c r="L67" s="7" t="str">
        <f>VLOOKUP(D67,'Entity Code'!A:B,2,0)</f>
        <v>LCFHR</v>
      </c>
      <c r="N67" t="s">
        <v>5469</v>
      </c>
      <c r="O67" s="7" t="s">
        <v>6380</v>
      </c>
      <c r="P67" s="7" t="s">
        <v>127</v>
      </c>
      <c r="Q67" s="1" t="s">
        <v>267</v>
      </c>
    </row>
    <row r="68" spans="2:17" x14ac:dyDescent="0.25">
      <c r="B68" s="1">
        <v>42</v>
      </c>
      <c r="C68" t="s">
        <v>123</v>
      </c>
      <c r="D68" t="s">
        <v>38</v>
      </c>
      <c r="E68" s="6">
        <v>8026496012</v>
      </c>
      <c r="F68" s="3">
        <v>45967</v>
      </c>
      <c r="G68" t="s">
        <v>125</v>
      </c>
      <c r="H68" s="2">
        <v>-514000</v>
      </c>
      <c r="I68" t="s">
        <v>8872</v>
      </c>
      <c r="J68" t="s">
        <v>8873</v>
      </c>
      <c r="K68" t="str">
        <f t="shared" si="1"/>
        <v>XFR</v>
      </c>
      <c r="L68" s="7" t="str">
        <f>VLOOKUP(D68,'Entity Code'!A:B,2,0)</f>
        <v>LCI</v>
      </c>
      <c r="N68" t="s">
        <v>8580</v>
      </c>
      <c r="O68" s="7" t="s">
        <v>6380</v>
      </c>
      <c r="P68" s="7" t="s">
        <v>127</v>
      </c>
      <c r="Q68" s="1" t="s">
        <v>267</v>
      </c>
    </row>
    <row r="69" spans="2:17" x14ac:dyDescent="0.25">
      <c r="B69" s="1">
        <v>43</v>
      </c>
      <c r="C69" s="106" t="s">
        <v>123</v>
      </c>
      <c r="D69" s="106" t="s">
        <v>106</v>
      </c>
      <c r="E69" s="107">
        <v>8026496039</v>
      </c>
      <c r="F69" s="108">
        <v>45967</v>
      </c>
      <c r="G69" s="106" t="s">
        <v>124</v>
      </c>
      <c r="H69" s="99">
        <v>55915.62</v>
      </c>
      <c r="I69" s="106" t="s">
        <v>8879</v>
      </c>
      <c r="J69" s="106" t="s">
        <v>8880</v>
      </c>
      <c r="K69" s="106" t="str">
        <f t="shared" ref="K69:K80" si="2">IF(ISNUMBER(SEARCH("Manual Payment - ",N69,1)),"AP",IF(ISNUMBER(SEARCH("Payment - Concur",N69,1)),"WDL",IF(ISNUMBER(SEARCH("Payroll Transfer",N69,1)),"XFR",IF(ISNUMBER(SEARCH("XFR",N69,1)),"XFR",IF(H69&gt;0,"RCT","WDL")))))</f>
        <v>RCT</v>
      </c>
      <c r="L69" s="109" t="str">
        <f>VLOOKUP(D69,'Entity Code'!A:B,2,0)</f>
        <v>LCREE</v>
      </c>
      <c r="M69" s="106"/>
      <c r="N69" s="106" t="s">
        <v>9111</v>
      </c>
      <c r="O69" s="109" t="s">
        <v>9132</v>
      </c>
      <c r="P69" s="106" t="s">
        <v>127</v>
      </c>
      <c r="Q69" s="110" t="s">
        <v>132</v>
      </c>
    </row>
    <row r="70" spans="2:17" x14ac:dyDescent="0.25">
      <c r="B70" s="1">
        <v>43</v>
      </c>
      <c r="C70" s="106" t="s">
        <v>123</v>
      </c>
      <c r="D70" s="106" t="s">
        <v>106</v>
      </c>
      <c r="E70" s="107">
        <v>8026496039</v>
      </c>
      <c r="F70" s="108">
        <v>45967</v>
      </c>
      <c r="G70" s="106" t="s">
        <v>124</v>
      </c>
      <c r="H70" s="99">
        <v>50537.45</v>
      </c>
      <c r="I70" s="106" t="s">
        <v>8881</v>
      </c>
      <c r="J70" s="106" t="s">
        <v>8882</v>
      </c>
      <c r="K70" s="106" t="str">
        <f t="shared" si="2"/>
        <v>RCT</v>
      </c>
      <c r="L70" s="109" t="str">
        <f>VLOOKUP(D70,'Entity Code'!A:B,2,0)</f>
        <v>LCREE</v>
      </c>
      <c r="M70" s="106"/>
      <c r="N70" s="106" t="s">
        <v>9112</v>
      </c>
      <c r="O70" s="109" t="s">
        <v>9132</v>
      </c>
      <c r="P70" s="106" t="s">
        <v>127</v>
      </c>
      <c r="Q70" s="110" t="s">
        <v>132</v>
      </c>
    </row>
    <row r="71" spans="2:17" x14ac:dyDescent="0.25">
      <c r="B71" s="1">
        <v>43</v>
      </c>
      <c r="C71" s="106" t="s">
        <v>123</v>
      </c>
      <c r="D71" s="106" t="s">
        <v>106</v>
      </c>
      <c r="E71" s="107">
        <v>8026496039</v>
      </c>
      <c r="F71" s="108">
        <v>45967</v>
      </c>
      <c r="G71" s="106" t="s">
        <v>124</v>
      </c>
      <c r="H71" s="99">
        <v>44174.89</v>
      </c>
      <c r="I71" s="106" t="s">
        <v>8883</v>
      </c>
      <c r="J71" s="106" t="s">
        <v>8884</v>
      </c>
      <c r="K71" s="106" t="str">
        <f t="shared" si="2"/>
        <v>RCT</v>
      </c>
      <c r="L71" s="109" t="str">
        <f>VLOOKUP(D71,'Entity Code'!A:B,2,0)</f>
        <v>LCREE</v>
      </c>
      <c r="M71" s="106"/>
      <c r="N71" s="106" t="s">
        <v>9113</v>
      </c>
      <c r="O71" s="109" t="s">
        <v>9132</v>
      </c>
      <c r="P71" s="106" t="s">
        <v>127</v>
      </c>
      <c r="Q71" s="110" t="s">
        <v>132</v>
      </c>
    </row>
    <row r="72" spans="2:17" x14ac:dyDescent="0.25">
      <c r="B72" s="1">
        <v>43</v>
      </c>
      <c r="C72" s="106" t="s">
        <v>123</v>
      </c>
      <c r="D72" s="106" t="s">
        <v>106</v>
      </c>
      <c r="E72" s="107">
        <v>8026496039</v>
      </c>
      <c r="F72" s="108">
        <v>45967</v>
      </c>
      <c r="G72" s="106" t="s">
        <v>124</v>
      </c>
      <c r="H72" s="99">
        <v>11400.16</v>
      </c>
      <c r="I72" s="106" t="s">
        <v>8885</v>
      </c>
      <c r="J72" s="106" t="s">
        <v>8886</v>
      </c>
      <c r="K72" s="106" t="str">
        <f t="shared" si="2"/>
        <v>RCT</v>
      </c>
      <c r="L72" s="109" t="str">
        <f>VLOOKUP(D72,'Entity Code'!A:B,2,0)</f>
        <v>LCREE</v>
      </c>
      <c r="M72" s="106"/>
      <c r="N72" s="106" t="s">
        <v>9114</v>
      </c>
      <c r="O72" s="109" t="s">
        <v>9123</v>
      </c>
      <c r="P72" s="106" t="s">
        <v>127</v>
      </c>
      <c r="Q72" s="110" t="s">
        <v>132</v>
      </c>
    </row>
    <row r="73" spans="2:17" x14ac:dyDescent="0.25">
      <c r="B73" s="1">
        <v>43</v>
      </c>
      <c r="C73" s="106" t="s">
        <v>123</v>
      </c>
      <c r="D73" s="106" t="s">
        <v>106</v>
      </c>
      <c r="E73" s="107">
        <v>8026496039</v>
      </c>
      <c r="F73" s="108">
        <v>45967</v>
      </c>
      <c r="G73" s="106" t="s">
        <v>124</v>
      </c>
      <c r="H73" s="99">
        <v>11114.01</v>
      </c>
      <c r="I73" s="106" t="s">
        <v>8887</v>
      </c>
      <c r="J73" s="106" t="s">
        <v>8888</v>
      </c>
      <c r="K73" s="106" t="str">
        <f t="shared" si="2"/>
        <v>RCT</v>
      </c>
      <c r="L73" s="109" t="str">
        <f>VLOOKUP(D73,'Entity Code'!A:B,2,0)</f>
        <v>LCREE</v>
      </c>
      <c r="M73" s="106"/>
      <c r="N73" s="106" t="s">
        <v>9115</v>
      </c>
      <c r="O73" s="109" t="s">
        <v>9124</v>
      </c>
      <c r="P73" s="106" t="s">
        <v>127</v>
      </c>
      <c r="Q73" s="110" t="s">
        <v>132</v>
      </c>
    </row>
    <row r="74" spans="2:17" x14ac:dyDescent="0.25">
      <c r="B74" s="1">
        <v>43</v>
      </c>
      <c r="C74" s="106" t="s">
        <v>123</v>
      </c>
      <c r="D74" s="106" t="s">
        <v>106</v>
      </c>
      <c r="E74" s="107">
        <v>8026496039</v>
      </c>
      <c r="F74" s="108">
        <v>45967</v>
      </c>
      <c r="G74" s="106" t="s">
        <v>124</v>
      </c>
      <c r="H74" s="99">
        <v>8417.64</v>
      </c>
      <c r="I74" s="106" t="s">
        <v>8889</v>
      </c>
      <c r="J74" s="106" t="s">
        <v>8890</v>
      </c>
      <c r="K74" s="106" t="str">
        <f t="shared" si="2"/>
        <v>RCT</v>
      </c>
      <c r="L74" s="109" t="str">
        <f>VLOOKUP(D74,'Entity Code'!A:B,2,0)</f>
        <v>LCREE</v>
      </c>
      <c r="M74" s="106"/>
      <c r="N74" s="106" t="s">
        <v>9116</v>
      </c>
      <c r="O74" s="109" t="s">
        <v>9125</v>
      </c>
      <c r="P74" s="106" t="s">
        <v>127</v>
      </c>
      <c r="Q74" s="110" t="s">
        <v>132</v>
      </c>
    </row>
    <row r="75" spans="2:17" x14ac:dyDescent="0.25">
      <c r="B75" s="1">
        <v>43</v>
      </c>
      <c r="C75" s="106" t="s">
        <v>123</v>
      </c>
      <c r="D75" s="106" t="s">
        <v>106</v>
      </c>
      <c r="E75" s="107">
        <v>8026496039</v>
      </c>
      <c r="F75" s="108">
        <v>45967</v>
      </c>
      <c r="G75" s="106" t="s">
        <v>124</v>
      </c>
      <c r="H75" s="99">
        <v>7393.74</v>
      </c>
      <c r="I75" s="106" t="s">
        <v>8891</v>
      </c>
      <c r="J75" s="106" t="s">
        <v>8892</v>
      </c>
      <c r="K75" s="106" t="str">
        <f t="shared" si="2"/>
        <v>RCT</v>
      </c>
      <c r="L75" s="109" t="str">
        <f>VLOOKUP(D75,'Entity Code'!A:B,2,0)</f>
        <v>LCREE</v>
      </c>
      <c r="M75" s="106"/>
      <c r="N75" s="106" t="s">
        <v>9117</v>
      </c>
      <c r="O75" s="109" t="s">
        <v>9126</v>
      </c>
      <c r="P75" s="106" t="s">
        <v>127</v>
      </c>
      <c r="Q75" s="110" t="s">
        <v>132</v>
      </c>
    </row>
    <row r="76" spans="2:17" x14ac:dyDescent="0.25">
      <c r="B76" s="1">
        <v>43</v>
      </c>
      <c r="C76" s="106" t="s">
        <v>123</v>
      </c>
      <c r="D76" s="106" t="s">
        <v>106</v>
      </c>
      <c r="E76" s="107">
        <v>8026496039</v>
      </c>
      <c r="F76" s="108">
        <v>45967</v>
      </c>
      <c r="G76" s="106" t="s">
        <v>124</v>
      </c>
      <c r="H76" s="99">
        <v>6170.69</v>
      </c>
      <c r="I76" s="106" t="s">
        <v>8893</v>
      </c>
      <c r="J76" s="106" t="s">
        <v>8894</v>
      </c>
      <c r="K76" s="106" t="str">
        <f t="shared" si="2"/>
        <v>RCT</v>
      </c>
      <c r="L76" s="109" t="str">
        <f>VLOOKUP(D76,'Entity Code'!A:B,2,0)</f>
        <v>LCREE</v>
      </c>
      <c r="M76" s="106"/>
      <c r="N76" s="106" t="s">
        <v>9118</v>
      </c>
      <c r="O76" s="109" t="s">
        <v>9127</v>
      </c>
      <c r="P76" s="106" t="s">
        <v>127</v>
      </c>
      <c r="Q76" s="110" t="s">
        <v>132</v>
      </c>
    </row>
    <row r="77" spans="2:17" x14ac:dyDescent="0.25">
      <c r="B77" s="1">
        <v>43</v>
      </c>
      <c r="C77" s="106" t="s">
        <v>123</v>
      </c>
      <c r="D77" s="106" t="s">
        <v>106</v>
      </c>
      <c r="E77" s="107">
        <v>8026496039</v>
      </c>
      <c r="F77" s="108">
        <v>45967</v>
      </c>
      <c r="G77" s="106" t="s">
        <v>124</v>
      </c>
      <c r="H77" s="99">
        <v>5815.25</v>
      </c>
      <c r="I77" s="106" t="s">
        <v>8895</v>
      </c>
      <c r="J77" s="106" t="s">
        <v>8896</v>
      </c>
      <c r="K77" s="106" t="str">
        <f t="shared" si="2"/>
        <v>RCT</v>
      </c>
      <c r="L77" s="109" t="str">
        <f>VLOOKUP(D77,'Entity Code'!A:B,2,0)</f>
        <v>LCREE</v>
      </c>
      <c r="M77" s="106"/>
      <c r="N77" s="106" t="s">
        <v>9119</v>
      </c>
      <c r="O77" s="109" t="s">
        <v>9128</v>
      </c>
      <c r="P77" s="106" t="s">
        <v>127</v>
      </c>
      <c r="Q77" s="110" t="s">
        <v>132</v>
      </c>
    </row>
    <row r="78" spans="2:17" x14ac:dyDescent="0.25">
      <c r="B78" s="1">
        <v>43</v>
      </c>
      <c r="C78" s="106" t="s">
        <v>123</v>
      </c>
      <c r="D78" s="106" t="s">
        <v>106</v>
      </c>
      <c r="E78" s="107">
        <v>8026496039</v>
      </c>
      <c r="F78" s="108">
        <v>45967</v>
      </c>
      <c r="G78" s="106" t="s">
        <v>124</v>
      </c>
      <c r="H78" s="99">
        <v>5786.41</v>
      </c>
      <c r="I78" s="106" t="s">
        <v>8897</v>
      </c>
      <c r="J78" s="106" t="s">
        <v>8898</v>
      </c>
      <c r="K78" s="106" t="str">
        <f t="shared" si="2"/>
        <v>RCT</v>
      </c>
      <c r="L78" s="109" t="str">
        <f>VLOOKUP(D78,'Entity Code'!A:B,2,0)</f>
        <v>LCREE</v>
      </c>
      <c r="M78" s="106"/>
      <c r="N78" s="106" t="s">
        <v>9120</v>
      </c>
      <c r="O78" s="109" t="s">
        <v>9129</v>
      </c>
      <c r="P78" s="106" t="s">
        <v>127</v>
      </c>
      <c r="Q78" s="110" t="s">
        <v>132</v>
      </c>
    </row>
    <row r="79" spans="2:17" x14ac:dyDescent="0.25">
      <c r="B79" s="1">
        <v>43</v>
      </c>
      <c r="C79" s="106" t="s">
        <v>123</v>
      </c>
      <c r="D79" s="106" t="s">
        <v>106</v>
      </c>
      <c r="E79" s="107">
        <v>8026496039</v>
      </c>
      <c r="F79" s="108">
        <v>45967</v>
      </c>
      <c r="G79" s="106" t="s">
        <v>124</v>
      </c>
      <c r="H79" s="99">
        <v>379.73</v>
      </c>
      <c r="I79" s="106" t="s">
        <v>8899</v>
      </c>
      <c r="J79" s="106" t="s">
        <v>8900</v>
      </c>
      <c r="K79" s="106" t="str">
        <f t="shared" si="2"/>
        <v>RCT</v>
      </c>
      <c r="L79" s="109" t="str">
        <f>VLOOKUP(D79,'Entity Code'!A:B,2,0)</f>
        <v>LCREE</v>
      </c>
      <c r="M79" s="106"/>
      <c r="N79" s="106" t="s">
        <v>9121</v>
      </c>
      <c r="O79" s="109" t="s">
        <v>9130</v>
      </c>
      <c r="P79" s="106" t="s">
        <v>127</v>
      </c>
      <c r="Q79" s="110" t="s">
        <v>132</v>
      </c>
    </row>
    <row r="80" spans="2:17" x14ac:dyDescent="0.25">
      <c r="B80" s="1">
        <v>43</v>
      </c>
      <c r="C80" s="106" t="s">
        <v>123</v>
      </c>
      <c r="D80" s="106" t="s">
        <v>106</v>
      </c>
      <c r="E80" s="107">
        <v>8026496039</v>
      </c>
      <c r="F80" s="108">
        <v>45967</v>
      </c>
      <c r="G80" s="106" t="s">
        <v>124</v>
      </c>
      <c r="H80" s="99">
        <v>40.47</v>
      </c>
      <c r="I80" s="106" t="s">
        <v>8901</v>
      </c>
      <c r="J80" s="106" t="s">
        <v>8902</v>
      </c>
      <c r="K80" s="106" t="str">
        <f t="shared" si="2"/>
        <v>RCT</v>
      </c>
      <c r="L80" s="109" t="str">
        <f>VLOOKUP(D80,'Entity Code'!A:B,2,0)</f>
        <v>LCREE</v>
      </c>
      <c r="M80" s="106"/>
      <c r="N80" s="106" t="s">
        <v>9122</v>
      </c>
      <c r="O80" s="109" t="s">
        <v>9131</v>
      </c>
      <c r="P80" s="106" t="s">
        <v>127</v>
      </c>
      <c r="Q80" s="110" t="s">
        <v>132</v>
      </c>
    </row>
    <row r="81" spans="2:17" x14ac:dyDescent="0.25">
      <c r="B81" s="1">
        <v>44</v>
      </c>
      <c r="C81" s="106" t="s">
        <v>121</v>
      </c>
      <c r="D81" s="106" t="s">
        <v>39</v>
      </c>
      <c r="E81" s="107" t="s">
        <v>260</v>
      </c>
      <c r="F81" s="108">
        <v>45967</v>
      </c>
      <c r="G81" s="106" t="s">
        <v>245</v>
      </c>
      <c r="H81" s="99">
        <v>55476.06</v>
      </c>
      <c r="I81" s="106" t="s">
        <v>8728</v>
      </c>
      <c r="J81" s="106" t="s">
        <v>261</v>
      </c>
      <c r="K81" s="106" t="str">
        <f t="shared" ref="K81:K105" si="3">IF(ISNUMBER(SEARCH("Manual Payment - ",N81,1)),"AP",IF(ISNUMBER(SEARCH("Payment - Concur",N81,1)),"WDL",IF(ISNUMBER(SEARCH("Payroll Transfer",N81,1)),"XFR",IF(ISNUMBER(SEARCH("XFR",N81,1)),"XFR",IF(H81&gt;0,"RCT","WDL")))))</f>
        <v>RCT</v>
      </c>
      <c r="L81" s="109" t="str">
        <f>VLOOKUP(D81,'Entity Code'!A:B,2,0)</f>
        <v>LCREE</v>
      </c>
      <c r="M81" s="109"/>
      <c r="N81" s="106" t="s">
        <v>8961</v>
      </c>
      <c r="O81" s="109" t="s">
        <v>8962</v>
      </c>
      <c r="P81" s="106" t="s">
        <v>127</v>
      </c>
      <c r="Q81" s="110" t="s">
        <v>132</v>
      </c>
    </row>
    <row r="82" spans="2:17" s="101" customFormat="1" x14ac:dyDescent="0.25">
      <c r="B82" s="100">
        <v>44</v>
      </c>
      <c r="C82" s="101" t="s">
        <v>121</v>
      </c>
      <c r="D82" s="101" t="s">
        <v>39</v>
      </c>
      <c r="E82" s="102" t="s">
        <v>260</v>
      </c>
      <c r="F82" s="103">
        <v>45967</v>
      </c>
      <c r="G82" s="101" t="s">
        <v>245</v>
      </c>
      <c r="H82" s="104">
        <v>50398.14</v>
      </c>
      <c r="I82" s="101" t="s">
        <v>8729</v>
      </c>
      <c r="J82" s="101" t="s">
        <v>261</v>
      </c>
      <c r="K82" s="101" t="str">
        <f t="shared" si="3"/>
        <v>RCT</v>
      </c>
      <c r="L82" s="105" t="str">
        <f>VLOOKUP(D82,'Entity Code'!A:B,2,0)</f>
        <v>LCREE</v>
      </c>
      <c r="M82" s="105"/>
      <c r="N82" s="101" t="s">
        <v>6247</v>
      </c>
      <c r="O82" s="105" t="s">
        <v>6247</v>
      </c>
      <c r="P82" s="101" t="s">
        <v>127</v>
      </c>
      <c r="Q82" s="100" t="s">
        <v>132</v>
      </c>
    </row>
    <row r="83" spans="2:17" x14ac:dyDescent="0.25">
      <c r="B83" s="1">
        <v>44</v>
      </c>
      <c r="C83" s="106" t="s">
        <v>121</v>
      </c>
      <c r="D83" s="106" t="s">
        <v>39</v>
      </c>
      <c r="E83" s="107" t="s">
        <v>260</v>
      </c>
      <c r="F83" s="108">
        <v>45967</v>
      </c>
      <c r="G83" s="106" t="s">
        <v>245</v>
      </c>
      <c r="H83" s="99">
        <v>37976.800000000003</v>
      </c>
      <c r="I83" s="106" t="s">
        <v>8730</v>
      </c>
      <c r="J83" s="106" t="s">
        <v>261</v>
      </c>
      <c r="K83" s="106" t="str">
        <f t="shared" si="3"/>
        <v>RCT</v>
      </c>
      <c r="L83" s="109" t="str">
        <f>VLOOKUP(D83,'Entity Code'!A:B,2,0)</f>
        <v>LCREE</v>
      </c>
      <c r="M83" s="109"/>
      <c r="N83" s="106" t="s">
        <v>8963</v>
      </c>
      <c r="O83" s="109" t="s">
        <v>8964</v>
      </c>
      <c r="P83" s="106" t="s">
        <v>127</v>
      </c>
      <c r="Q83" s="110" t="s">
        <v>132</v>
      </c>
    </row>
    <row r="84" spans="2:17" x14ac:dyDescent="0.25">
      <c r="B84" s="1">
        <v>44</v>
      </c>
      <c r="C84" s="106" t="s">
        <v>121</v>
      </c>
      <c r="D84" s="106" t="s">
        <v>39</v>
      </c>
      <c r="E84" s="107" t="s">
        <v>260</v>
      </c>
      <c r="F84" s="108">
        <v>45967</v>
      </c>
      <c r="G84" s="106" t="s">
        <v>245</v>
      </c>
      <c r="H84" s="99">
        <v>37305.35</v>
      </c>
      <c r="I84" s="106" t="s">
        <v>8731</v>
      </c>
      <c r="J84" s="106" t="s">
        <v>261</v>
      </c>
      <c r="K84" s="106" t="str">
        <f t="shared" si="3"/>
        <v>RCT</v>
      </c>
      <c r="L84" s="109" t="str">
        <f>VLOOKUP(D84,'Entity Code'!A:B,2,0)</f>
        <v>LCREE</v>
      </c>
      <c r="M84" s="109"/>
      <c r="N84" s="106" t="s">
        <v>8965</v>
      </c>
      <c r="O84" s="109" t="s">
        <v>8966</v>
      </c>
      <c r="P84" s="106" t="s">
        <v>127</v>
      </c>
      <c r="Q84" s="110" t="s">
        <v>132</v>
      </c>
    </row>
    <row r="85" spans="2:17" x14ac:dyDescent="0.25">
      <c r="B85" s="1">
        <v>44</v>
      </c>
      <c r="C85" s="106" t="s">
        <v>121</v>
      </c>
      <c r="D85" s="106" t="s">
        <v>39</v>
      </c>
      <c r="E85" s="107" t="s">
        <v>260</v>
      </c>
      <c r="F85" s="108">
        <v>45967</v>
      </c>
      <c r="G85" s="106" t="s">
        <v>245</v>
      </c>
      <c r="H85" s="99">
        <v>35652.82</v>
      </c>
      <c r="I85" s="106" t="s">
        <v>8732</v>
      </c>
      <c r="J85" s="106" t="s">
        <v>261</v>
      </c>
      <c r="K85" s="106" t="str">
        <f t="shared" si="3"/>
        <v>RCT</v>
      </c>
      <c r="L85" s="109" t="str">
        <f>VLOOKUP(D85,'Entity Code'!A:B,2,0)</f>
        <v>LCREE</v>
      </c>
      <c r="M85" s="109"/>
      <c r="N85" s="106" t="s">
        <v>8967</v>
      </c>
      <c r="O85" s="109" t="s">
        <v>8968</v>
      </c>
      <c r="P85" s="106" t="s">
        <v>127</v>
      </c>
      <c r="Q85" s="110" t="s">
        <v>132</v>
      </c>
    </row>
    <row r="86" spans="2:17" x14ac:dyDescent="0.25">
      <c r="B86" s="1">
        <v>44</v>
      </c>
      <c r="C86" s="106" t="s">
        <v>121</v>
      </c>
      <c r="D86" s="106" t="s">
        <v>39</v>
      </c>
      <c r="E86" s="107" t="s">
        <v>260</v>
      </c>
      <c r="F86" s="108">
        <v>45967</v>
      </c>
      <c r="G86" s="106" t="s">
        <v>245</v>
      </c>
      <c r="H86" s="99">
        <v>34911.67</v>
      </c>
      <c r="I86" s="106" t="s">
        <v>8733</v>
      </c>
      <c r="J86" s="106" t="s">
        <v>261</v>
      </c>
      <c r="K86" s="106" t="str">
        <f t="shared" si="3"/>
        <v>RCT</v>
      </c>
      <c r="L86" s="109" t="str">
        <f>VLOOKUP(D86,'Entity Code'!A:B,2,0)</f>
        <v>LCREE</v>
      </c>
      <c r="M86" s="109"/>
      <c r="N86" s="106" t="s">
        <v>8969</v>
      </c>
      <c r="O86" s="109" t="s">
        <v>8970</v>
      </c>
      <c r="P86" s="106" t="s">
        <v>127</v>
      </c>
      <c r="Q86" s="110" t="s">
        <v>132</v>
      </c>
    </row>
    <row r="87" spans="2:17" x14ac:dyDescent="0.25">
      <c r="B87" s="1">
        <v>44</v>
      </c>
      <c r="C87" s="106" t="s">
        <v>121</v>
      </c>
      <c r="D87" s="106" t="s">
        <v>39</v>
      </c>
      <c r="E87" s="107" t="s">
        <v>260</v>
      </c>
      <c r="F87" s="108">
        <v>45967</v>
      </c>
      <c r="G87" s="106" t="s">
        <v>245</v>
      </c>
      <c r="H87" s="99">
        <v>30105.82</v>
      </c>
      <c r="I87" s="106" t="s">
        <v>8734</v>
      </c>
      <c r="J87" s="106" t="s">
        <v>261</v>
      </c>
      <c r="K87" s="106" t="str">
        <f t="shared" si="3"/>
        <v>RCT</v>
      </c>
      <c r="L87" s="109" t="str">
        <f>VLOOKUP(D87,'Entity Code'!A:B,2,0)</f>
        <v>LCREE</v>
      </c>
      <c r="M87" s="109"/>
      <c r="N87" s="106" t="s">
        <v>8971</v>
      </c>
      <c r="O87" s="109" t="s">
        <v>8972</v>
      </c>
      <c r="P87" s="106" t="s">
        <v>127</v>
      </c>
      <c r="Q87" s="110" t="s">
        <v>132</v>
      </c>
    </row>
    <row r="88" spans="2:17" x14ac:dyDescent="0.25">
      <c r="B88" s="1">
        <v>44</v>
      </c>
      <c r="C88" s="106" t="s">
        <v>121</v>
      </c>
      <c r="D88" s="106" t="s">
        <v>39</v>
      </c>
      <c r="E88" s="107" t="s">
        <v>260</v>
      </c>
      <c r="F88" s="108">
        <v>45967</v>
      </c>
      <c r="G88" s="106" t="s">
        <v>245</v>
      </c>
      <c r="H88" s="99">
        <v>30066.959999999999</v>
      </c>
      <c r="I88" s="106" t="s">
        <v>8735</v>
      </c>
      <c r="J88" s="106" t="s">
        <v>261</v>
      </c>
      <c r="K88" s="106" t="str">
        <f t="shared" si="3"/>
        <v>RCT</v>
      </c>
      <c r="L88" s="109" t="str">
        <f>VLOOKUP(D88,'Entity Code'!A:B,2,0)</f>
        <v>LCREE</v>
      </c>
      <c r="M88" s="109"/>
      <c r="N88" s="106" t="s">
        <v>8973</v>
      </c>
      <c r="O88" s="109" t="s">
        <v>8974</v>
      </c>
      <c r="P88" s="106" t="s">
        <v>127</v>
      </c>
      <c r="Q88" s="110" t="s">
        <v>132</v>
      </c>
    </row>
    <row r="89" spans="2:17" x14ac:dyDescent="0.25">
      <c r="B89" s="1">
        <v>44</v>
      </c>
      <c r="C89" s="106" t="s">
        <v>121</v>
      </c>
      <c r="D89" s="106" t="s">
        <v>39</v>
      </c>
      <c r="E89" s="107" t="s">
        <v>260</v>
      </c>
      <c r="F89" s="108">
        <v>45967</v>
      </c>
      <c r="G89" s="106" t="s">
        <v>245</v>
      </c>
      <c r="H89" s="99">
        <v>23737.19</v>
      </c>
      <c r="I89" s="106" t="s">
        <v>8736</v>
      </c>
      <c r="J89" s="106" t="s">
        <v>261</v>
      </c>
      <c r="K89" s="106" t="str">
        <f t="shared" si="3"/>
        <v>RCT</v>
      </c>
      <c r="L89" s="109" t="str">
        <f>VLOOKUP(D89,'Entity Code'!A:B,2,0)</f>
        <v>LCREE</v>
      </c>
      <c r="M89" s="109"/>
      <c r="N89" s="106" t="s">
        <v>8975</v>
      </c>
      <c r="O89" s="109" t="s">
        <v>8976</v>
      </c>
      <c r="P89" s="106" t="s">
        <v>127</v>
      </c>
      <c r="Q89" s="110" t="s">
        <v>132</v>
      </c>
    </row>
    <row r="90" spans="2:17" x14ac:dyDescent="0.25">
      <c r="B90" s="1">
        <v>44</v>
      </c>
      <c r="C90" s="106" t="s">
        <v>121</v>
      </c>
      <c r="D90" s="106" t="s">
        <v>39</v>
      </c>
      <c r="E90" s="107" t="s">
        <v>260</v>
      </c>
      <c r="F90" s="108">
        <v>45967</v>
      </c>
      <c r="G90" s="106" t="s">
        <v>245</v>
      </c>
      <c r="H90" s="99">
        <v>19742.87</v>
      </c>
      <c r="I90" s="106" t="s">
        <v>8737</v>
      </c>
      <c r="J90" s="106" t="s">
        <v>261</v>
      </c>
      <c r="K90" s="106" t="str">
        <f t="shared" si="3"/>
        <v>RCT</v>
      </c>
      <c r="L90" s="109" t="str">
        <f>VLOOKUP(D90,'Entity Code'!A:B,2,0)</f>
        <v>LCREE</v>
      </c>
      <c r="M90" s="109"/>
      <c r="N90" s="106" t="s">
        <v>8977</v>
      </c>
      <c r="O90" s="109" t="s">
        <v>8978</v>
      </c>
      <c r="P90" s="106" t="s">
        <v>127</v>
      </c>
      <c r="Q90" s="110" t="s">
        <v>132</v>
      </c>
    </row>
    <row r="91" spans="2:17" x14ac:dyDescent="0.25">
      <c r="B91" s="1">
        <v>44</v>
      </c>
      <c r="C91" s="106" t="s">
        <v>121</v>
      </c>
      <c r="D91" s="106" t="s">
        <v>39</v>
      </c>
      <c r="E91" s="107" t="s">
        <v>260</v>
      </c>
      <c r="F91" s="108">
        <v>45967</v>
      </c>
      <c r="G91" s="106" t="s">
        <v>245</v>
      </c>
      <c r="H91" s="99">
        <v>19199.23</v>
      </c>
      <c r="I91" s="106" t="s">
        <v>8738</v>
      </c>
      <c r="J91" s="106" t="s">
        <v>261</v>
      </c>
      <c r="K91" s="106" t="str">
        <f t="shared" si="3"/>
        <v>RCT</v>
      </c>
      <c r="L91" s="109" t="str">
        <f>VLOOKUP(D91,'Entity Code'!A:B,2,0)</f>
        <v>LCREE</v>
      </c>
      <c r="M91" s="109"/>
      <c r="N91" s="106" t="s">
        <v>8979</v>
      </c>
      <c r="O91" s="109" t="s">
        <v>8980</v>
      </c>
      <c r="P91" s="106" t="s">
        <v>127</v>
      </c>
      <c r="Q91" s="110" t="s">
        <v>132</v>
      </c>
    </row>
    <row r="92" spans="2:17" x14ac:dyDescent="0.25">
      <c r="B92" s="1">
        <v>44</v>
      </c>
      <c r="C92" s="106" t="s">
        <v>121</v>
      </c>
      <c r="D92" s="106" t="s">
        <v>39</v>
      </c>
      <c r="E92" s="107" t="s">
        <v>260</v>
      </c>
      <c r="F92" s="108">
        <v>45967</v>
      </c>
      <c r="G92" s="106" t="s">
        <v>245</v>
      </c>
      <c r="H92" s="99">
        <v>15837.41</v>
      </c>
      <c r="I92" s="106" t="s">
        <v>8739</v>
      </c>
      <c r="J92" s="106" t="s">
        <v>261</v>
      </c>
      <c r="K92" s="106" t="str">
        <f t="shared" si="3"/>
        <v>RCT</v>
      </c>
      <c r="L92" s="109" t="str">
        <f>VLOOKUP(D92,'Entity Code'!A:B,2,0)</f>
        <v>LCREE</v>
      </c>
      <c r="M92" s="109"/>
      <c r="N92" s="106" t="s">
        <v>8981</v>
      </c>
      <c r="O92" s="109" t="s">
        <v>8982</v>
      </c>
      <c r="P92" s="106" t="s">
        <v>127</v>
      </c>
      <c r="Q92" s="110" t="s">
        <v>132</v>
      </c>
    </row>
    <row r="93" spans="2:17" x14ac:dyDescent="0.25">
      <c r="B93" s="1">
        <v>44</v>
      </c>
      <c r="C93" s="106" t="s">
        <v>121</v>
      </c>
      <c r="D93" s="106" t="s">
        <v>39</v>
      </c>
      <c r="E93" s="107" t="s">
        <v>260</v>
      </c>
      <c r="F93" s="108">
        <v>45967</v>
      </c>
      <c r="G93" s="106" t="s">
        <v>245</v>
      </c>
      <c r="H93" s="99">
        <v>15796.87</v>
      </c>
      <c r="I93" s="106" t="s">
        <v>8740</v>
      </c>
      <c r="J93" s="106" t="s">
        <v>261</v>
      </c>
      <c r="K93" s="106" t="str">
        <f t="shared" si="3"/>
        <v>RCT</v>
      </c>
      <c r="L93" s="109" t="str">
        <f>VLOOKUP(D93,'Entity Code'!A:B,2,0)</f>
        <v>LCREE</v>
      </c>
      <c r="M93" s="109"/>
      <c r="N93" s="106" t="s">
        <v>8983</v>
      </c>
      <c r="O93" s="109" t="s">
        <v>8984</v>
      </c>
      <c r="P93" s="106" t="s">
        <v>127</v>
      </c>
      <c r="Q93" s="110" t="s">
        <v>132</v>
      </c>
    </row>
    <row r="94" spans="2:17" x14ac:dyDescent="0.25">
      <c r="B94" s="1">
        <v>44</v>
      </c>
      <c r="C94" s="106" t="s">
        <v>121</v>
      </c>
      <c r="D94" s="106" t="s">
        <v>39</v>
      </c>
      <c r="E94" s="107" t="s">
        <v>260</v>
      </c>
      <c r="F94" s="108">
        <v>45967</v>
      </c>
      <c r="G94" s="106" t="s">
        <v>245</v>
      </c>
      <c r="H94" s="99">
        <v>14254.98</v>
      </c>
      <c r="I94" s="106" t="s">
        <v>8741</v>
      </c>
      <c r="J94" s="106" t="s">
        <v>261</v>
      </c>
      <c r="K94" s="106" t="str">
        <f t="shared" si="3"/>
        <v>RCT</v>
      </c>
      <c r="L94" s="109" t="str">
        <f>VLOOKUP(D94,'Entity Code'!A:B,2,0)</f>
        <v>LCREE</v>
      </c>
      <c r="M94" s="109"/>
      <c r="N94" s="106" t="s">
        <v>8985</v>
      </c>
      <c r="O94" s="109" t="s">
        <v>8986</v>
      </c>
      <c r="P94" s="106" t="s">
        <v>127</v>
      </c>
      <c r="Q94" s="110" t="s">
        <v>132</v>
      </c>
    </row>
    <row r="95" spans="2:17" x14ac:dyDescent="0.25">
      <c r="B95" s="1">
        <v>44</v>
      </c>
      <c r="C95" s="106" t="s">
        <v>121</v>
      </c>
      <c r="D95" s="106" t="s">
        <v>39</v>
      </c>
      <c r="E95" s="107" t="s">
        <v>260</v>
      </c>
      <c r="F95" s="108">
        <v>45967</v>
      </c>
      <c r="G95" s="106" t="s">
        <v>245</v>
      </c>
      <c r="H95" s="99">
        <v>14174.82</v>
      </c>
      <c r="I95" s="106" t="s">
        <v>8742</v>
      </c>
      <c r="J95" s="106" t="s">
        <v>261</v>
      </c>
      <c r="K95" s="106" t="str">
        <f t="shared" si="3"/>
        <v>RCT</v>
      </c>
      <c r="L95" s="109" t="str">
        <f>VLOOKUP(D95,'Entity Code'!A:B,2,0)</f>
        <v>LCREE</v>
      </c>
      <c r="M95" s="109"/>
      <c r="N95" s="106" t="s">
        <v>8987</v>
      </c>
      <c r="O95" s="109" t="s">
        <v>8988</v>
      </c>
      <c r="P95" s="106" t="s">
        <v>127</v>
      </c>
      <c r="Q95" s="110" t="s">
        <v>132</v>
      </c>
    </row>
    <row r="96" spans="2:17" x14ac:dyDescent="0.25">
      <c r="B96" s="1">
        <v>44</v>
      </c>
      <c r="C96" s="106" t="s">
        <v>121</v>
      </c>
      <c r="D96" s="106" t="s">
        <v>39</v>
      </c>
      <c r="E96" s="107" t="s">
        <v>260</v>
      </c>
      <c r="F96" s="108">
        <v>45967</v>
      </c>
      <c r="G96" s="106" t="s">
        <v>245</v>
      </c>
      <c r="H96" s="99">
        <v>12819.07</v>
      </c>
      <c r="I96" s="106" t="s">
        <v>8743</v>
      </c>
      <c r="J96" s="106" t="s">
        <v>261</v>
      </c>
      <c r="K96" s="106" t="str">
        <f t="shared" si="3"/>
        <v>RCT</v>
      </c>
      <c r="L96" s="109" t="str">
        <f>VLOOKUP(D96,'Entity Code'!A:B,2,0)</f>
        <v>LCREE</v>
      </c>
      <c r="M96" s="106"/>
      <c r="N96" s="106" t="s">
        <v>8989</v>
      </c>
      <c r="O96" s="109" t="s">
        <v>8990</v>
      </c>
      <c r="P96" s="106" t="s">
        <v>127</v>
      </c>
      <c r="Q96" s="110" t="s">
        <v>132</v>
      </c>
    </row>
    <row r="97" spans="2:17" x14ac:dyDescent="0.25">
      <c r="B97" s="1">
        <v>44</v>
      </c>
      <c r="C97" s="106" t="s">
        <v>121</v>
      </c>
      <c r="D97" s="106" t="s">
        <v>39</v>
      </c>
      <c r="E97" s="107" t="s">
        <v>260</v>
      </c>
      <c r="F97" s="108">
        <v>45967</v>
      </c>
      <c r="G97" s="106" t="s">
        <v>245</v>
      </c>
      <c r="H97" s="99">
        <v>11184.34</v>
      </c>
      <c r="I97" s="106" t="s">
        <v>8744</v>
      </c>
      <c r="J97" s="106" t="s">
        <v>261</v>
      </c>
      <c r="K97" s="106" t="str">
        <f t="shared" si="3"/>
        <v>RCT</v>
      </c>
      <c r="L97" s="109" t="str">
        <f>VLOOKUP(D97,'Entity Code'!A:B,2,0)</f>
        <v>LCREE</v>
      </c>
      <c r="M97" s="106"/>
      <c r="N97" s="106" t="s">
        <v>8991</v>
      </c>
      <c r="O97" s="109" t="s">
        <v>8992</v>
      </c>
      <c r="P97" s="106" t="s">
        <v>127</v>
      </c>
      <c r="Q97" s="110" t="s">
        <v>132</v>
      </c>
    </row>
    <row r="98" spans="2:17" x14ac:dyDescent="0.25">
      <c r="B98" s="1">
        <v>44</v>
      </c>
      <c r="C98" s="106" t="s">
        <v>121</v>
      </c>
      <c r="D98" s="106" t="s">
        <v>39</v>
      </c>
      <c r="E98" s="107" t="s">
        <v>260</v>
      </c>
      <c r="F98" s="108">
        <v>45967</v>
      </c>
      <c r="G98" s="106" t="s">
        <v>245</v>
      </c>
      <c r="H98" s="99">
        <v>8899.0300000000007</v>
      </c>
      <c r="I98" s="106" t="s">
        <v>8745</v>
      </c>
      <c r="J98" s="106" t="s">
        <v>261</v>
      </c>
      <c r="K98" s="106" t="str">
        <f t="shared" si="3"/>
        <v>RCT</v>
      </c>
      <c r="L98" s="109" t="str">
        <f>VLOOKUP(D98,'Entity Code'!A:B,2,0)</f>
        <v>LCREE</v>
      </c>
      <c r="M98" s="106"/>
      <c r="N98" s="106" t="s">
        <v>8993</v>
      </c>
      <c r="O98" s="109" t="s">
        <v>8994</v>
      </c>
      <c r="P98" s="106" t="s">
        <v>127</v>
      </c>
      <c r="Q98" s="110" t="s">
        <v>132</v>
      </c>
    </row>
    <row r="99" spans="2:17" x14ac:dyDescent="0.25">
      <c r="B99" s="1">
        <v>44</v>
      </c>
      <c r="C99" s="106" t="s">
        <v>121</v>
      </c>
      <c r="D99" s="106" t="s">
        <v>39</v>
      </c>
      <c r="E99" s="107" t="s">
        <v>260</v>
      </c>
      <c r="F99" s="108">
        <v>45967</v>
      </c>
      <c r="G99" s="106" t="s">
        <v>245</v>
      </c>
      <c r="H99" s="99">
        <v>8269.01</v>
      </c>
      <c r="I99" s="106" t="s">
        <v>8746</v>
      </c>
      <c r="J99" s="106" t="s">
        <v>261</v>
      </c>
      <c r="K99" s="106" t="str">
        <f t="shared" si="3"/>
        <v>RCT</v>
      </c>
      <c r="L99" s="109" t="str">
        <f>VLOOKUP(D99,'Entity Code'!A:B,2,0)</f>
        <v>LCREE</v>
      </c>
      <c r="M99" s="106"/>
      <c r="N99" s="106" t="s">
        <v>8995</v>
      </c>
      <c r="O99" s="109" t="s">
        <v>8996</v>
      </c>
      <c r="P99" s="106" t="s">
        <v>127</v>
      </c>
      <c r="Q99" s="110" t="s">
        <v>132</v>
      </c>
    </row>
    <row r="100" spans="2:17" x14ac:dyDescent="0.25">
      <c r="B100" s="1">
        <v>44</v>
      </c>
      <c r="C100" s="106" t="s">
        <v>121</v>
      </c>
      <c r="D100" s="106" t="s">
        <v>39</v>
      </c>
      <c r="E100" s="107" t="s">
        <v>260</v>
      </c>
      <c r="F100" s="108">
        <v>45967</v>
      </c>
      <c r="G100" s="106" t="s">
        <v>245</v>
      </c>
      <c r="H100" s="99">
        <v>7796.54</v>
      </c>
      <c r="I100" s="106" t="s">
        <v>8747</v>
      </c>
      <c r="J100" s="106" t="s">
        <v>261</v>
      </c>
      <c r="K100" s="106" t="str">
        <f t="shared" si="3"/>
        <v>RCT</v>
      </c>
      <c r="L100" s="109" t="str">
        <f>VLOOKUP(D100,'Entity Code'!A:B,2,0)</f>
        <v>LCREE</v>
      </c>
      <c r="M100" s="106"/>
      <c r="N100" s="106" t="s">
        <v>8997</v>
      </c>
      <c r="O100" s="109" t="s">
        <v>8998</v>
      </c>
      <c r="P100" s="106" t="s">
        <v>127</v>
      </c>
      <c r="Q100" s="110" t="s">
        <v>132</v>
      </c>
    </row>
    <row r="101" spans="2:17" x14ac:dyDescent="0.25">
      <c r="B101" s="1">
        <v>44</v>
      </c>
      <c r="C101" s="106" t="s">
        <v>121</v>
      </c>
      <c r="D101" s="106" t="s">
        <v>39</v>
      </c>
      <c r="E101" s="107" t="s">
        <v>260</v>
      </c>
      <c r="F101" s="108">
        <v>45967</v>
      </c>
      <c r="G101" s="106" t="s">
        <v>245</v>
      </c>
      <c r="H101" s="99">
        <v>4192.3900000000003</v>
      </c>
      <c r="I101" s="106" t="s">
        <v>8748</v>
      </c>
      <c r="J101" s="106" t="s">
        <v>261</v>
      </c>
      <c r="K101" s="106" t="str">
        <f t="shared" si="3"/>
        <v>RCT</v>
      </c>
      <c r="L101" s="109" t="str">
        <f>VLOOKUP(D101,'Entity Code'!A:B,2,0)</f>
        <v>LCREE</v>
      </c>
      <c r="M101" s="106"/>
      <c r="N101" s="106" t="s">
        <v>8999</v>
      </c>
      <c r="O101" s="109" t="s">
        <v>9000</v>
      </c>
      <c r="P101" s="106" t="s">
        <v>127</v>
      </c>
      <c r="Q101" s="110" t="s">
        <v>132</v>
      </c>
    </row>
    <row r="102" spans="2:17" x14ac:dyDescent="0.25">
      <c r="B102" s="1">
        <v>44</v>
      </c>
      <c r="C102" s="106" t="s">
        <v>121</v>
      </c>
      <c r="D102" s="106" t="s">
        <v>39</v>
      </c>
      <c r="E102" s="107" t="s">
        <v>260</v>
      </c>
      <c r="F102" s="108">
        <v>45967</v>
      </c>
      <c r="G102" s="106" t="s">
        <v>245</v>
      </c>
      <c r="H102" s="99">
        <v>3082.21</v>
      </c>
      <c r="I102" s="106" t="s">
        <v>8749</v>
      </c>
      <c r="J102" s="106" t="s">
        <v>261</v>
      </c>
      <c r="K102" s="106" t="str">
        <f t="shared" si="3"/>
        <v>RCT</v>
      </c>
      <c r="L102" s="109" t="str">
        <f>VLOOKUP(D102,'Entity Code'!A:B,2,0)</f>
        <v>LCREE</v>
      </c>
      <c r="M102" s="106"/>
      <c r="N102" s="106" t="s">
        <v>9001</v>
      </c>
      <c r="O102" s="109" t="s">
        <v>9002</v>
      </c>
      <c r="P102" s="106" t="s">
        <v>127</v>
      </c>
      <c r="Q102" s="110" t="s">
        <v>132</v>
      </c>
    </row>
    <row r="103" spans="2:17" x14ac:dyDescent="0.25">
      <c r="B103" s="1">
        <v>44</v>
      </c>
      <c r="C103" s="106" t="s">
        <v>121</v>
      </c>
      <c r="D103" s="106" t="s">
        <v>39</v>
      </c>
      <c r="E103" s="107" t="s">
        <v>260</v>
      </c>
      <c r="F103" s="108">
        <v>45967</v>
      </c>
      <c r="G103" s="106" t="s">
        <v>245</v>
      </c>
      <c r="H103" s="99">
        <v>3015.99</v>
      </c>
      <c r="I103" s="106" t="s">
        <v>8750</v>
      </c>
      <c r="J103" s="106" t="s">
        <v>261</v>
      </c>
      <c r="K103" s="106" t="str">
        <f t="shared" si="3"/>
        <v>RCT</v>
      </c>
      <c r="L103" s="109" t="str">
        <f>VLOOKUP(D103,'Entity Code'!A:B,2,0)</f>
        <v>LCREE</v>
      </c>
      <c r="M103" s="106"/>
      <c r="N103" s="106" t="s">
        <v>9003</v>
      </c>
      <c r="O103" s="109" t="s">
        <v>9004</v>
      </c>
      <c r="P103" s="106" t="s">
        <v>127</v>
      </c>
      <c r="Q103" s="110" t="s">
        <v>132</v>
      </c>
    </row>
    <row r="104" spans="2:17" x14ac:dyDescent="0.25">
      <c r="B104" s="1">
        <v>44</v>
      </c>
      <c r="C104" s="106" t="s">
        <v>121</v>
      </c>
      <c r="D104" s="106" t="s">
        <v>39</v>
      </c>
      <c r="E104" s="107" t="s">
        <v>260</v>
      </c>
      <c r="F104" s="108">
        <v>45967</v>
      </c>
      <c r="G104" s="106" t="s">
        <v>245</v>
      </c>
      <c r="H104" s="99">
        <v>2540.0300000000002</v>
      </c>
      <c r="I104" s="106" t="s">
        <v>8751</v>
      </c>
      <c r="J104" s="106" t="s">
        <v>261</v>
      </c>
      <c r="K104" s="106" t="str">
        <f t="shared" si="3"/>
        <v>RCT</v>
      </c>
      <c r="L104" s="109" t="str">
        <f>VLOOKUP(D104,'Entity Code'!A:B,2,0)</f>
        <v>LCREE</v>
      </c>
      <c r="M104" s="106"/>
      <c r="N104" s="106" t="s">
        <v>9005</v>
      </c>
      <c r="O104" s="109" t="s">
        <v>9006</v>
      </c>
      <c r="P104" s="106" t="s">
        <v>127</v>
      </c>
      <c r="Q104" s="110" t="s">
        <v>132</v>
      </c>
    </row>
    <row r="105" spans="2:17" x14ac:dyDescent="0.25">
      <c r="B105" s="1">
        <v>44</v>
      </c>
      <c r="C105" s="106" t="s">
        <v>121</v>
      </c>
      <c r="D105" s="106" t="s">
        <v>39</v>
      </c>
      <c r="E105" s="107" t="s">
        <v>260</v>
      </c>
      <c r="F105" s="108">
        <v>45967</v>
      </c>
      <c r="G105" s="106" t="s">
        <v>245</v>
      </c>
      <c r="H105" s="99">
        <v>2216.11</v>
      </c>
      <c r="I105" s="106" t="s">
        <v>8752</v>
      </c>
      <c r="J105" s="106" t="s">
        <v>261</v>
      </c>
      <c r="K105" s="106" t="str">
        <f t="shared" si="3"/>
        <v>RCT</v>
      </c>
      <c r="L105" s="109" t="str">
        <f>VLOOKUP(D105,'Entity Code'!A:B,2,0)</f>
        <v>LCREE</v>
      </c>
      <c r="M105" s="106"/>
      <c r="N105" s="106" t="s">
        <v>9007</v>
      </c>
      <c r="O105" s="109" t="s">
        <v>9008</v>
      </c>
      <c r="P105" s="106" t="s">
        <v>127</v>
      </c>
      <c r="Q105" s="110" t="s">
        <v>132</v>
      </c>
    </row>
    <row r="106" spans="2:17" x14ac:dyDescent="0.25">
      <c r="B106" s="1">
        <v>44</v>
      </c>
      <c r="C106" s="106" t="s">
        <v>121</v>
      </c>
      <c r="D106" s="106" t="s">
        <v>39</v>
      </c>
      <c r="E106" s="107" t="s">
        <v>260</v>
      </c>
      <c r="F106" s="108">
        <v>45967</v>
      </c>
      <c r="G106" s="106" t="s">
        <v>245</v>
      </c>
      <c r="H106" s="99">
        <v>2182.96</v>
      </c>
      <c r="I106" s="106" t="s">
        <v>8753</v>
      </c>
      <c r="J106" s="106" t="s">
        <v>261</v>
      </c>
      <c r="K106" s="106" t="str">
        <f t="shared" ref="K106:K137" si="4">IF(ISNUMBER(SEARCH("Manual Payment - ",N106,1)),"AP",IF(ISNUMBER(SEARCH("Payment - Concur",N106,1)),"WDL",IF(ISNUMBER(SEARCH("Payroll Transfer",N106,1)),"XFR",IF(ISNUMBER(SEARCH("XFR",N106,1)),"XFR",IF(H106&gt;0,"RCT","WDL")))))</f>
        <v>RCT</v>
      </c>
      <c r="L106" s="109" t="str">
        <f>VLOOKUP(D106,'Entity Code'!A:B,2,0)</f>
        <v>LCREE</v>
      </c>
      <c r="M106" s="106"/>
      <c r="N106" s="106" t="s">
        <v>9009</v>
      </c>
      <c r="O106" s="109" t="s">
        <v>9010</v>
      </c>
      <c r="P106" s="106" t="s">
        <v>127</v>
      </c>
      <c r="Q106" s="110" t="s">
        <v>132</v>
      </c>
    </row>
    <row r="107" spans="2:17" x14ac:dyDescent="0.25">
      <c r="B107" s="1">
        <v>44</v>
      </c>
      <c r="C107" s="106" t="s">
        <v>121</v>
      </c>
      <c r="D107" s="106" t="s">
        <v>39</v>
      </c>
      <c r="E107" s="107" t="s">
        <v>260</v>
      </c>
      <c r="F107" s="108">
        <v>45967</v>
      </c>
      <c r="G107" s="106" t="s">
        <v>245</v>
      </c>
      <c r="H107" s="99">
        <v>2176.62</v>
      </c>
      <c r="I107" s="106" t="s">
        <v>8754</v>
      </c>
      <c r="J107" s="106" t="s">
        <v>261</v>
      </c>
      <c r="K107" s="106" t="str">
        <f t="shared" si="4"/>
        <v>RCT</v>
      </c>
      <c r="L107" s="109" t="str">
        <f>VLOOKUP(D107,'Entity Code'!A:B,2,0)</f>
        <v>LCREE</v>
      </c>
      <c r="M107" s="106"/>
      <c r="N107" s="106" t="s">
        <v>9011</v>
      </c>
      <c r="O107" s="109" t="s">
        <v>9012</v>
      </c>
      <c r="P107" s="106" t="s">
        <v>127</v>
      </c>
      <c r="Q107" s="110" t="s">
        <v>132</v>
      </c>
    </row>
    <row r="108" spans="2:17" x14ac:dyDescent="0.25">
      <c r="B108" s="1">
        <v>44</v>
      </c>
      <c r="C108" s="106" t="s">
        <v>121</v>
      </c>
      <c r="D108" s="106" t="s">
        <v>39</v>
      </c>
      <c r="E108" s="107" t="s">
        <v>260</v>
      </c>
      <c r="F108" s="108">
        <v>45967</v>
      </c>
      <c r="G108" s="106" t="s">
        <v>245</v>
      </c>
      <c r="H108" s="99">
        <v>2105.83</v>
      </c>
      <c r="I108" s="106" t="s">
        <v>8755</v>
      </c>
      <c r="J108" s="106" t="s">
        <v>261</v>
      </c>
      <c r="K108" s="106" t="str">
        <f t="shared" si="4"/>
        <v>RCT</v>
      </c>
      <c r="L108" s="109" t="str">
        <f>VLOOKUP(D108,'Entity Code'!A:B,2,0)</f>
        <v>LCREE</v>
      </c>
      <c r="M108" s="106"/>
      <c r="N108" s="106" t="s">
        <v>9013</v>
      </c>
      <c r="O108" s="109" t="s">
        <v>9014</v>
      </c>
      <c r="P108" s="106" t="s">
        <v>127</v>
      </c>
      <c r="Q108" s="110" t="s">
        <v>132</v>
      </c>
    </row>
    <row r="109" spans="2:17" x14ac:dyDescent="0.25">
      <c r="B109" s="1">
        <v>44</v>
      </c>
      <c r="C109" s="106" t="s">
        <v>121</v>
      </c>
      <c r="D109" s="106" t="s">
        <v>39</v>
      </c>
      <c r="E109" s="107" t="s">
        <v>260</v>
      </c>
      <c r="F109" s="108">
        <v>45967</v>
      </c>
      <c r="G109" s="106" t="s">
        <v>245</v>
      </c>
      <c r="H109" s="99">
        <v>2048.84</v>
      </c>
      <c r="I109" s="106" t="s">
        <v>8756</v>
      </c>
      <c r="J109" s="106" t="s">
        <v>261</v>
      </c>
      <c r="K109" s="106" t="str">
        <f t="shared" si="4"/>
        <v>RCT</v>
      </c>
      <c r="L109" s="109" t="str">
        <f>VLOOKUP(D109,'Entity Code'!A:B,2,0)</f>
        <v>LCREE</v>
      </c>
      <c r="M109" s="106"/>
      <c r="N109" s="106" t="s">
        <v>9015</v>
      </c>
      <c r="O109" s="109" t="s">
        <v>9016</v>
      </c>
      <c r="P109" s="106" t="s">
        <v>127</v>
      </c>
      <c r="Q109" s="110" t="s">
        <v>132</v>
      </c>
    </row>
    <row r="110" spans="2:17" x14ac:dyDescent="0.25">
      <c r="B110" s="1">
        <v>44</v>
      </c>
      <c r="C110" s="106" t="s">
        <v>121</v>
      </c>
      <c r="D110" s="106" t="s">
        <v>39</v>
      </c>
      <c r="E110" s="107" t="s">
        <v>260</v>
      </c>
      <c r="F110" s="108">
        <v>45967</v>
      </c>
      <c r="G110" s="106" t="s">
        <v>245</v>
      </c>
      <c r="H110" s="99">
        <v>2025.31</v>
      </c>
      <c r="I110" s="106" t="s">
        <v>8757</v>
      </c>
      <c r="J110" s="106" t="s">
        <v>261</v>
      </c>
      <c r="K110" s="106" t="str">
        <f t="shared" si="4"/>
        <v>RCT</v>
      </c>
      <c r="L110" s="109" t="str">
        <f>VLOOKUP(D110,'Entity Code'!A:B,2,0)</f>
        <v>LCREE</v>
      </c>
      <c r="M110" s="106"/>
      <c r="N110" s="106" t="s">
        <v>9017</v>
      </c>
      <c r="O110" s="109" t="s">
        <v>9018</v>
      </c>
      <c r="P110" s="106" t="s">
        <v>127</v>
      </c>
      <c r="Q110" s="110" t="s">
        <v>132</v>
      </c>
    </row>
    <row r="111" spans="2:17" x14ac:dyDescent="0.25">
      <c r="B111" s="1">
        <v>44</v>
      </c>
      <c r="C111" s="106" t="s">
        <v>121</v>
      </c>
      <c r="D111" s="106" t="s">
        <v>39</v>
      </c>
      <c r="E111" s="107" t="s">
        <v>260</v>
      </c>
      <c r="F111" s="108">
        <v>45967</v>
      </c>
      <c r="G111" s="106" t="s">
        <v>245</v>
      </c>
      <c r="H111" s="99">
        <v>2020.79</v>
      </c>
      <c r="I111" s="106" t="s">
        <v>8758</v>
      </c>
      <c r="J111" s="106" t="s">
        <v>261</v>
      </c>
      <c r="K111" s="106" t="str">
        <f t="shared" si="4"/>
        <v>RCT</v>
      </c>
      <c r="L111" s="109" t="str">
        <f>VLOOKUP(D111,'Entity Code'!A:B,2,0)</f>
        <v>LCREE</v>
      </c>
      <c r="M111" s="106"/>
      <c r="N111" s="106" t="s">
        <v>9019</v>
      </c>
      <c r="O111" s="109" t="s">
        <v>9020</v>
      </c>
      <c r="P111" s="106" t="s">
        <v>127</v>
      </c>
      <c r="Q111" s="110" t="s">
        <v>132</v>
      </c>
    </row>
    <row r="112" spans="2:17" x14ac:dyDescent="0.25">
      <c r="B112" s="1">
        <v>44</v>
      </c>
      <c r="C112" s="106" t="s">
        <v>121</v>
      </c>
      <c r="D112" s="106" t="s">
        <v>39</v>
      </c>
      <c r="E112" s="107" t="s">
        <v>260</v>
      </c>
      <c r="F112" s="108">
        <v>45967</v>
      </c>
      <c r="G112" s="106" t="s">
        <v>245</v>
      </c>
      <c r="H112" s="99">
        <v>2015.45</v>
      </c>
      <c r="I112" s="106" t="s">
        <v>8759</v>
      </c>
      <c r="J112" s="106" t="s">
        <v>261</v>
      </c>
      <c r="K112" s="106" t="str">
        <f t="shared" si="4"/>
        <v>RCT</v>
      </c>
      <c r="L112" s="109" t="str">
        <f>VLOOKUP(D112,'Entity Code'!A:B,2,0)</f>
        <v>LCREE</v>
      </c>
      <c r="M112" s="106"/>
      <c r="N112" s="106" t="s">
        <v>9021</v>
      </c>
      <c r="O112" s="109" t="s">
        <v>9022</v>
      </c>
      <c r="P112" s="106" t="s">
        <v>127</v>
      </c>
      <c r="Q112" s="110" t="s">
        <v>132</v>
      </c>
    </row>
    <row r="113" spans="2:17" x14ac:dyDescent="0.25">
      <c r="B113" s="1">
        <v>44</v>
      </c>
      <c r="C113" s="106" t="s">
        <v>121</v>
      </c>
      <c r="D113" s="106" t="s">
        <v>39</v>
      </c>
      <c r="E113" s="107" t="s">
        <v>260</v>
      </c>
      <c r="F113" s="108">
        <v>45967</v>
      </c>
      <c r="G113" s="106" t="s">
        <v>245</v>
      </c>
      <c r="H113" s="99">
        <v>1976.6</v>
      </c>
      <c r="I113" s="106" t="s">
        <v>8760</v>
      </c>
      <c r="J113" s="106" t="s">
        <v>261</v>
      </c>
      <c r="K113" s="106" t="str">
        <f t="shared" si="4"/>
        <v>RCT</v>
      </c>
      <c r="L113" s="109" t="str">
        <f>VLOOKUP(D113,'Entity Code'!A:B,2,0)</f>
        <v>LCREE</v>
      </c>
      <c r="M113" s="106"/>
      <c r="N113" s="106" t="s">
        <v>9023</v>
      </c>
      <c r="O113" s="109" t="s">
        <v>9024</v>
      </c>
      <c r="P113" s="106" t="s">
        <v>127</v>
      </c>
      <c r="Q113" s="110" t="s">
        <v>132</v>
      </c>
    </row>
    <row r="114" spans="2:17" x14ac:dyDescent="0.25">
      <c r="B114" s="1">
        <v>44</v>
      </c>
      <c r="C114" s="106" t="s">
        <v>121</v>
      </c>
      <c r="D114" s="106" t="s">
        <v>39</v>
      </c>
      <c r="E114" s="107" t="s">
        <v>260</v>
      </c>
      <c r="F114" s="108">
        <v>45967</v>
      </c>
      <c r="G114" s="106" t="s">
        <v>245</v>
      </c>
      <c r="H114" s="99">
        <v>1925.02</v>
      </c>
      <c r="I114" s="106" t="s">
        <v>8761</v>
      </c>
      <c r="J114" s="106" t="s">
        <v>261</v>
      </c>
      <c r="K114" s="106" t="str">
        <f t="shared" si="4"/>
        <v>RCT</v>
      </c>
      <c r="L114" s="109" t="str">
        <f>VLOOKUP(D114,'Entity Code'!A:B,2,0)</f>
        <v>LCREE</v>
      </c>
      <c r="M114" s="106"/>
      <c r="N114" s="106" t="s">
        <v>9025</v>
      </c>
      <c r="O114" s="109" t="s">
        <v>9026</v>
      </c>
      <c r="P114" s="106" t="s">
        <v>127</v>
      </c>
      <c r="Q114" s="110" t="s">
        <v>132</v>
      </c>
    </row>
    <row r="115" spans="2:17" x14ac:dyDescent="0.25">
      <c r="B115" s="1">
        <v>44</v>
      </c>
      <c r="C115" s="106" t="s">
        <v>121</v>
      </c>
      <c r="D115" s="106" t="s">
        <v>39</v>
      </c>
      <c r="E115" s="107" t="s">
        <v>260</v>
      </c>
      <c r="F115" s="108">
        <v>45967</v>
      </c>
      <c r="G115" s="106" t="s">
        <v>245</v>
      </c>
      <c r="H115" s="99">
        <v>1887.06</v>
      </c>
      <c r="I115" s="106" t="s">
        <v>8762</v>
      </c>
      <c r="J115" s="106" t="s">
        <v>261</v>
      </c>
      <c r="K115" s="106" t="str">
        <f t="shared" si="4"/>
        <v>RCT</v>
      </c>
      <c r="L115" s="109" t="str">
        <f>VLOOKUP(D115,'Entity Code'!A:B,2,0)</f>
        <v>LCREE</v>
      </c>
      <c r="M115" s="106"/>
      <c r="N115" s="106" t="s">
        <v>9027</v>
      </c>
      <c r="O115" s="109" t="s">
        <v>9028</v>
      </c>
      <c r="P115" s="106" t="s">
        <v>127</v>
      </c>
      <c r="Q115" s="110" t="s">
        <v>132</v>
      </c>
    </row>
    <row r="116" spans="2:17" x14ac:dyDescent="0.25">
      <c r="B116" s="1">
        <v>44</v>
      </c>
      <c r="C116" s="106" t="s">
        <v>121</v>
      </c>
      <c r="D116" s="106" t="s">
        <v>39</v>
      </c>
      <c r="E116" s="107" t="s">
        <v>260</v>
      </c>
      <c r="F116" s="108">
        <v>45967</v>
      </c>
      <c r="G116" s="106" t="s">
        <v>245</v>
      </c>
      <c r="H116" s="99">
        <v>1860.94</v>
      </c>
      <c r="I116" s="106" t="s">
        <v>8763</v>
      </c>
      <c r="J116" s="106" t="s">
        <v>261</v>
      </c>
      <c r="K116" s="106" t="str">
        <f t="shared" si="4"/>
        <v>RCT</v>
      </c>
      <c r="L116" s="109" t="str">
        <f>VLOOKUP(D116,'Entity Code'!A:B,2,0)</f>
        <v>LCREE</v>
      </c>
      <c r="M116" s="106"/>
      <c r="N116" s="106" t="s">
        <v>9029</v>
      </c>
      <c r="O116" s="109" t="s">
        <v>9030</v>
      </c>
      <c r="P116" s="106" t="s">
        <v>127</v>
      </c>
      <c r="Q116" s="110" t="s">
        <v>132</v>
      </c>
    </row>
    <row r="117" spans="2:17" x14ac:dyDescent="0.25">
      <c r="B117" s="1">
        <v>44</v>
      </c>
      <c r="C117" s="106" t="s">
        <v>121</v>
      </c>
      <c r="D117" s="106" t="s">
        <v>39</v>
      </c>
      <c r="E117" s="107" t="s">
        <v>260</v>
      </c>
      <c r="F117" s="108">
        <v>45967</v>
      </c>
      <c r="G117" s="106" t="s">
        <v>245</v>
      </c>
      <c r="H117" s="99">
        <v>1775.26</v>
      </c>
      <c r="I117" s="106" t="s">
        <v>8764</v>
      </c>
      <c r="J117" s="106" t="s">
        <v>261</v>
      </c>
      <c r="K117" s="106" t="str">
        <f t="shared" si="4"/>
        <v>RCT</v>
      </c>
      <c r="L117" s="109" t="str">
        <f>VLOOKUP(D117,'Entity Code'!A:B,2,0)</f>
        <v>LCREE</v>
      </c>
      <c r="M117" s="106"/>
      <c r="N117" s="106" t="s">
        <v>9031</v>
      </c>
      <c r="O117" s="109" t="s">
        <v>9032</v>
      </c>
      <c r="P117" s="106" t="s">
        <v>127</v>
      </c>
      <c r="Q117" s="110" t="s">
        <v>132</v>
      </c>
    </row>
    <row r="118" spans="2:17" x14ac:dyDescent="0.25">
      <c r="B118" s="1">
        <v>44</v>
      </c>
      <c r="C118" s="106" t="s">
        <v>121</v>
      </c>
      <c r="D118" s="106" t="s">
        <v>39</v>
      </c>
      <c r="E118" s="107" t="s">
        <v>260</v>
      </c>
      <c r="F118" s="108">
        <v>45967</v>
      </c>
      <c r="G118" s="106" t="s">
        <v>245</v>
      </c>
      <c r="H118" s="99">
        <v>1706.08</v>
      </c>
      <c r="I118" s="106" t="s">
        <v>8765</v>
      </c>
      <c r="J118" s="106" t="s">
        <v>261</v>
      </c>
      <c r="K118" s="106" t="str">
        <f t="shared" si="4"/>
        <v>RCT</v>
      </c>
      <c r="L118" s="109" t="str">
        <f>VLOOKUP(D118,'Entity Code'!A:B,2,0)</f>
        <v>LCREE</v>
      </c>
      <c r="M118" s="106"/>
      <c r="N118" s="106" t="s">
        <v>9033</v>
      </c>
      <c r="O118" s="109" t="s">
        <v>9034</v>
      </c>
      <c r="P118" s="106" t="s">
        <v>127</v>
      </c>
      <c r="Q118" s="110" t="s">
        <v>132</v>
      </c>
    </row>
    <row r="119" spans="2:17" x14ac:dyDescent="0.25">
      <c r="B119" s="1">
        <v>44</v>
      </c>
      <c r="C119" s="106" t="s">
        <v>121</v>
      </c>
      <c r="D119" s="106" t="s">
        <v>39</v>
      </c>
      <c r="E119" s="107" t="s">
        <v>260</v>
      </c>
      <c r="F119" s="108">
        <v>45967</v>
      </c>
      <c r="G119" s="106" t="s">
        <v>245</v>
      </c>
      <c r="H119" s="99">
        <v>1688.66</v>
      </c>
      <c r="I119" s="106" t="s">
        <v>8766</v>
      </c>
      <c r="J119" s="106" t="s">
        <v>261</v>
      </c>
      <c r="K119" s="106" t="str">
        <f t="shared" si="4"/>
        <v>RCT</v>
      </c>
      <c r="L119" s="109" t="str">
        <f>VLOOKUP(D119,'Entity Code'!A:B,2,0)</f>
        <v>LCREE</v>
      </c>
      <c r="M119" s="106"/>
      <c r="N119" s="106" t="s">
        <v>9035</v>
      </c>
      <c r="O119" s="109" t="s">
        <v>9036</v>
      </c>
      <c r="P119" s="106" t="s">
        <v>127</v>
      </c>
      <c r="Q119" s="110" t="s">
        <v>132</v>
      </c>
    </row>
    <row r="120" spans="2:17" x14ac:dyDescent="0.25">
      <c r="B120" s="1">
        <v>44</v>
      </c>
      <c r="C120" s="106" t="s">
        <v>121</v>
      </c>
      <c r="D120" s="106" t="s">
        <v>39</v>
      </c>
      <c r="E120" s="107" t="s">
        <v>260</v>
      </c>
      <c r="F120" s="108">
        <v>45967</v>
      </c>
      <c r="G120" s="106" t="s">
        <v>245</v>
      </c>
      <c r="H120" s="99">
        <v>1675.46</v>
      </c>
      <c r="I120" s="106" t="s">
        <v>8767</v>
      </c>
      <c r="J120" s="106" t="s">
        <v>261</v>
      </c>
      <c r="K120" s="106" t="str">
        <f t="shared" si="4"/>
        <v>RCT</v>
      </c>
      <c r="L120" s="109" t="str">
        <f>VLOOKUP(D120,'Entity Code'!A:B,2,0)</f>
        <v>LCREE</v>
      </c>
      <c r="M120" s="106"/>
      <c r="N120" s="106" t="s">
        <v>9037</v>
      </c>
      <c r="O120" s="109" t="s">
        <v>9038</v>
      </c>
      <c r="P120" s="106" t="s">
        <v>127</v>
      </c>
      <c r="Q120" s="110" t="s">
        <v>132</v>
      </c>
    </row>
    <row r="121" spans="2:17" x14ac:dyDescent="0.25">
      <c r="B121" s="1">
        <v>44</v>
      </c>
      <c r="C121" s="106" t="s">
        <v>121</v>
      </c>
      <c r="D121" s="106" t="s">
        <v>39</v>
      </c>
      <c r="E121" s="107" t="s">
        <v>260</v>
      </c>
      <c r="F121" s="108">
        <v>45967</v>
      </c>
      <c r="G121" s="106" t="s">
        <v>245</v>
      </c>
      <c r="H121" s="99">
        <v>1649.8</v>
      </c>
      <c r="I121" s="106" t="s">
        <v>8768</v>
      </c>
      <c r="J121" s="106" t="s">
        <v>261</v>
      </c>
      <c r="K121" s="106" t="str">
        <f t="shared" si="4"/>
        <v>RCT</v>
      </c>
      <c r="L121" s="109" t="str">
        <f>VLOOKUP(D121,'Entity Code'!A:B,2,0)</f>
        <v>LCREE</v>
      </c>
      <c r="M121" s="106"/>
      <c r="N121" s="106" t="s">
        <v>9039</v>
      </c>
      <c r="O121" s="109" t="s">
        <v>9040</v>
      </c>
      <c r="P121" s="106" t="s">
        <v>127</v>
      </c>
      <c r="Q121" s="110" t="s">
        <v>132</v>
      </c>
    </row>
    <row r="122" spans="2:17" x14ac:dyDescent="0.25">
      <c r="B122" s="1">
        <v>44</v>
      </c>
      <c r="C122" s="106" t="s">
        <v>121</v>
      </c>
      <c r="D122" s="106" t="s">
        <v>39</v>
      </c>
      <c r="E122" s="107" t="s">
        <v>260</v>
      </c>
      <c r="F122" s="108">
        <v>45967</v>
      </c>
      <c r="G122" s="106" t="s">
        <v>245</v>
      </c>
      <c r="H122" s="99">
        <v>1479.74</v>
      </c>
      <c r="I122" s="106" t="s">
        <v>8769</v>
      </c>
      <c r="J122" s="106" t="s">
        <v>261</v>
      </c>
      <c r="K122" s="106" t="str">
        <f t="shared" si="4"/>
        <v>RCT</v>
      </c>
      <c r="L122" s="109" t="str">
        <f>VLOOKUP(D122,'Entity Code'!A:B,2,0)</f>
        <v>LCREE</v>
      </c>
      <c r="M122" s="106"/>
      <c r="N122" s="106" t="s">
        <v>9041</v>
      </c>
      <c r="O122" s="109" t="s">
        <v>9042</v>
      </c>
      <c r="P122" s="106" t="s">
        <v>127</v>
      </c>
      <c r="Q122" s="110" t="s">
        <v>132</v>
      </c>
    </row>
    <row r="123" spans="2:17" x14ac:dyDescent="0.25">
      <c r="B123" s="1">
        <v>44</v>
      </c>
      <c r="C123" s="106" t="s">
        <v>121</v>
      </c>
      <c r="D123" s="106" t="s">
        <v>39</v>
      </c>
      <c r="E123" s="107" t="s">
        <v>260</v>
      </c>
      <c r="F123" s="108">
        <v>45967</v>
      </c>
      <c r="G123" s="106" t="s">
        <v>245</v>
      </c>
      <c r="H123" s="99">
        <v>1428.81</v>
      </c>
      <c r="I123" s="106" t="s">
        <v>8770</v>
      </c>
      <c r="J123" s="106" t="s">
        <v>261</v>
      </c>
      <c r="K123" s="106" t="str">
        <f t="shared" si="4"/>
        <v>RCT</v>
      </c>
      <c r="L123" s="109" t="str">
        <f>VLOOKUP(D123,'Entity Code'!A:B,2,0)</f>
        <v>LCREE</v>
      </c>
      <c r="M123" s="106"/>
      <c r="N123" s="106" t="s">
        <v>9043</v>
      </c>
      <c r="O123" s="109" t="s">
        <v>9044</v>
      </c>
      <c r="P123" s="106" t="s">
        <v>127</v>
      </c>
      <c r="Q123" s="110" t="s">
        <v>132</v>
      </c>
    </row>
    <row r="124" spans="2:17" x14ac:dyDescent="0.25">
      <c r="B124" s="1">
        <v>44</v>
      </c>
      <c r="C124" s="106" t="s">
        <v>121</v>
      </c>
      <c r="D124" s="106" t="s">
        <v>39</v>
      </c>
      <c r="E124" s="107" t="s">
        <v>260</v>
      </c>
      <c r="F124" s="108">
        <v>45967</v>
      </c>
      <c r="G124" s="106" t="s">
        <v>245</v>
      </c>
      <c r="H124" s="99">
        <v>1415.61</v>
      </c>
      <c r="I124" s="106" t="s">
        <v>8771</v>
      </c>
      <c r="J124" s="106" t="s">
        <v>261</v>
      </c>
      <c r="K124" s="106" t="str">
        <f t="shared" si="4"/>
        <v>RCT</v>
      </c>
      <c r="L124" s="109" t="str">
        <f>VLOOKUP(D124,'Entity Code'!A:B,2,0)</f>
        <v>LCREE</v>
      </c>
      <c r="M124" s="106"/>
      <c r="N124" s="106" t="s">
        <v>9045</v>
      </c>
      <c r="O124" s="109" t="s">
        <v>9046</v>
      </c>
      <c r="P124" s="106" t="s">
        <v>127</v>
      </c>
      <c r="Q124" s="110" t="s">
        <v>132</v>
      </c>
    </row>
    <row r="125" spans="2:17" x14ac:dyDescent="0.25">
      <c r="B125" s="1">
        <v>44</v>
      </c>
      <c r="C125" s="106" t="s">
        <v>121</v>
      </c>
      <c r="D125" s="106" t="s">
        <v>39</v>
      </c>
      <c r="E125" s="107" t="s">
        <v>260</v>
      </c>
      <c r="F125" s="108">
        <v>45967</v>
      </c>
      <c r="G125" s="106" t="s">
        <v>245</v>
      </c>
      <c r="H125" s="99">
        <v>1333.61</v>
      </c>
      <c r="I125" s="106" t="s">
        <v>8772</v>
      </c>
      <c r="J125" s="106" t="s">
        <v>261</v>
      </c>
      <c r="K125" s="106" t="str">
        <f t="shared" si="4"/>
        <v>RCT</v>
      </c>
      <c r="L125" s="109" t="str">
        <f>VLOOKUP(D125,'Entity Code'!A:B,2,0)</f>
        <v>LCREE</v>
      </c>
      <c r="M125" s="106"/>
      <c r="N125" s="106" t="s">
        <v>9047</v>
      </c>
      <c r="O125" s="109" t="s">
        <v>9048</v>
      </c>
      <c r="P125" s="106" t="s">
        <v>127</v>
      </c>
      <c r="Q125" s="110" t="s">
        <v>132</v>
      </c>
    </row>
    <row r="126" spans="2:17" x14ac:dyDescent="0.25">
      <c r="B126" s="1">
        <v>44</v>
      </c>
      <c r="C126" s="106" t="s">
        <v>121</v>
      </c>
      <c r="D126" s="106" t="s">
        <v>39</v>
      </c>
      <c r="E126" s="107" t="s">
        <v>260</v>
      </c>
      <c r="F126" s="108">
        <v>45967</v>
      </c>
      <c r="G126" s="106" t="s">
        <v>245</v>
      </c>
      <c r="H126" s="99">
        <v>1282.5</v>
      </c>
      <c r="I126" s="106" t="s">
        <v>8773</v>
      </c>
      <c r="J126" s="106" t="s">
        <v>261</v>
      </c>
      <c r="K126" s="106" t="str">
        <f t="shared" si="4"/>
        <v>RCT</v>
      </c>
      <c r="L126" s="109" t="str">
        <f>VLOOKUP(D126,'Entity Code'!A:B,2,0)</f>
        <v>LCREE</v>
      </c>
      <c r="M126" s="106"/>
      <c r="N126" s="106" t="s">
        <v>9049</v>
      </c>
      <c r="O126" s="109" t="s">
        <v>9050</v>
      </c>
      <c r="P126" s="106" t="s">
        <v>127</v>
      </c>
      <c r="Q126" s="110" t="s">
        <v>132</v>
      </c>
    </row>
    <row r="127" spans="2:17" x14ac:dyDescent="0.25">
      <c r="B127" s="1">
        <v>44</v>
      </c>
      <c r="C127" s="106" t="s">
        <v>121</v>
      </c>
      <c r="D127" s="106" t="s">
        <v>39</v>
      </c>
      <c r="E127" s="107" t="s">
        <v>260</v>
      </c>
      <c r="F127" s="108">
        <v>45967</v>
      </c>
      <c r="G127" s="106" t="s">
        <v>245</v>
      </c>
      <c r="H127" s="99">
        <v>1252.2</v>
      </c>
      <c r="I127" s="106" t="s">
        <v>8774</v>
      </c>
      <c r="J127" s="106" t="s">
        <v>261</v>
      </c>
      <c r="K127" s="106" t="str">
        <f t="shared" si="4"/>
        <v>RCT</v>
      </c>
      <c r="L127" s="109" t="str">
        <f>VLOOKUP(D127,'Entity Code'!A:B,2,0)</f>
        <v>LCREE</v>
      </c>
      <c r="M127" s="106"/>
      <c r="N127" s="106" t="s">
        <v>9051</v>
      </c>
      <c r="O127" s="109" t="s">
        <v>9052</v>
      </c>
      <c r="P127" s="106" t="s">
        <v>127</v>
      </c>
      <c r="Q127" s="110" t="s">
        <v>132</v>
      </c>
    </row>
    <row r="128" spans="2:17" x14ac:dyDescent="0.25">
      <c r="B128" s="1">
        <v>44</v>
      </c>
      <c r="C128" s="106" t="s">
        <v>121</v>
      </c>
      <c r="D128" s="106" t="s">
        <v>39</v>
      </c>
      <c r="E128" s="107" t="s">
        <v>260</v>
      </c>
      <c r="F128" s="108">
        <v>45967</v>
      </c>
      <c r="G128" s="106" t="s">
        <v>245</v>
      </c>
      <c r="H128" s="99">
        <v>1119</v>
      </c>
      <c r="I128" s="106" t="s">
        <v>8775</v>
      </c>
      <c r="J128" s="106" t="s">
        <v>261</v>
      </c>
      <c r="K128" s="106" t="str">
        <f t="shared" si="4"/>
        <v>RCT</v>
      </c>
      <c r="L128" s="109" t="str">
        <f>VLOOKUP(D128,'Entity Code'!A:B,2,0)</f>
        <v>LCREE</v>
      </c>
      <c r="M128" s="106"/>
      <c r="N128" s="106" t="s">
        <v>9053</v>
      </c>
      <c r="O128" s="109" t="s">
        <v>9054</v>
      </c>
      <c r="P128" s="106" t="s">
        <v>127</v>
      </c>
      <c r="Q128" s="110" t="s">
        <v>132</v>
      </c>
    </row>
    <row r="129" spans="2:17" x14ac:dyDescent="0.25">
      <c r="B129" s="1">
        <v>44</v>
      </c>
      <c r="C129" s="106" t="s">
        <v>121</v>
      </c>
      <c r="D129" s="106" t="s">
        <v>39</v>
      </c>
      <c r="E129" s="107" t="s">
        <v>260</v>
      </c>
      <c r="F129" s="108">
        <v>45967</v>
      </c>
      <c r="G129" s="106" t="s">
        <v>245</v>
      </c>
      <c r="H129" s="99">
        <v>1113.18</v>
      </c>
      <c r="I129" s="106" t="s">
        <v>8776</v>
      </c>
      <c r="J129" s="106" t="s">
        <v>261</v>
      </c>
      <c r="K129" s="106" t="str">
        <f t="shared" si="4"/>
        <v>RCT</v>
      </c>
      <c r="L129" s="109" t="str">
        <f>VLOOKUP(D129,'Entity Code'!A:B,2,0)</f>
        <v>LCREE</v>
      </c>
      <c r="M129" s="106"/>
      <c r="N129" s="106" t="s">
        <v>9055</v>
      </c>
      <c r="O129" s="109" t="s">
        <v>9056</v>
      </c>
      <c r="P129" s="106" t="s">
        <v>127</v>
      </c>
      <c r="Q129" s="110" t="s">
        <v>132</v>
      </c>
    </row>
    <row r="130" spans="2:17" x14ac:dyDescent="0.25">
      <c r="B130" s="1">
        <v>44</v>
      </c>
      <c r="C130" s="106" t="s">
        <v>121</v>
      </c>
      <c r="D130" s="106" t="s">
        <v>39</v>
      </c>
      <c r="E130" s="107" t="s">
        <v>260</v>
      </c>
      <c r="F130" s="108">
        <v>45967</v>
      </c>
      <c r="G130" s="106" t="s">
        <v>245</v>
      </c>
      <c r="H130" s="99">
        <v>1084.32</v>
      </c>
      <c r="I130" s="106" t="s">
        <v>8777</v>
      </c>
      <c r="J130" s="106" t="s">
        <v>261</v>
      </c>
      <c r="K130" s="106" t="str">
        <f t="shared" si="4"/>
        <v>RCT</v>
      </c>
      <c r="L130" s="109" t="str">
        <f>VLOOKUP(D130,'Entity Code'!A:B,2,0)</f>
        <v>LCREE</v>
      </c>
      <c r="M130" s="106"/>
      <c r="N130" s="106" t="s">
        <v>9057</v>
      </c>
      <c r="O130" s="109" t="s">
        <v>9058</v>
      </c>
      <c r="P130" s="106" t="s">
        <v>127</v>
      </c>
      <c r="Q130" s="110" t="s">
        <v>132</v>
      </c>
    </row>
    <row r="131" spans="2:17" x14ac:dyDescent="0.25">
      <c r="B131" s="1">
        <v>44</v>
      </c>
      <c r="C131" s="106" t="s">
        <v>121</v>
      </c>
      <c r="D131" s="106" t="s">
        <v>39</v>
      </c>
      <c r="E131" s="107" t="s">
        <v>260</v>
      </c>
      <c r="F131" s="108">
        <v>45967</v>
      </c>
      <c r="G131" s="106" t="s">
        <v>245</v>
      </c>
      <c r="H131" s="99">
        <v>1031.3399999999999</v>
      </c>
      <c r="I131" s="106" t="s">
        <v>8778</v>
      </c>
      <c r="J131" s="106" t="s">
        <v>261</v>
      </c>
      <c r="K131" s="106" t="str">
        <f t="shared" si="4"/>
        <v>RCT</v>
      </c>
      <c r="L131" s="109" t="str">
        <f>VLOOKUP(D131,'Entity Code'!A:B,2,0)</f>
        <v>LCREE</v>
      </c>
      <c r="M131" s="106"/>
      <c r="N131" s="106" t="s">
        <v>9059</v>
      </c>
      <c r="O131" s="109" t="s">
        <v>9060</v>
      </c>
      <c r="P131" s="106" t="s">
        <v>127</v>
      </c>
      <c r="Q131" s="110" t="s">
        <v>132</v>
      </c>
    </row>
    <row r="132" spans="2:17" x14ac:dyDescent="0.25">
      <c r="B132" s="1">
        <v>44</v>
      </c>
      <c r="C132" s="106" t="s">
        <v>121</v>
      </c>
      <c r="D132" s="106" t="s">
        <v>39</v>
      </c>
      <c r="E132" s="107" t="s">
        <v>260</v>
      </c>
      <c r="F132" s="108">
        <v>45967</v>
      </c>
      <c r="G132" s="106" t="s">
        <v>245</v>
      </c>
      <c r="H132" s="99">
        <v>1022.58</v>
      </c>
      <c r="I132" s="106" t="s">
        <v>8779</v>
      </c>
      <c r="J132" s="106" t="s">
        <v>261</v>
      </c>
      <c r="K132" s="106" t="str">
        <f t="shared" si="4"/>
        <v>RCT</v>
      </c>
      <c r="L132" s="109" t="str">
        <f>VLOOKUP(D132,'Entity Code'!A:B,2,0)</f>
        <v>LCREE</v>
      </c>
      <c r="M132" s="106"/>
      <c r="N132" s="106" t="s">
        <v>9061</v>
      </c>
      <c r="O132" s="109" t="s">
        <v>9062</v>
      </c>
      <c r="P132" s="106" t="s">
        <v>127</v>
      </c>
      <c r="Q132" s="110" t="s">
        <v>132</v>
      </c>
    </row>
    <row r="133" spans="2:17" x14ac:dyDescent="0.25">
      <c r="B133" s="1">
        <v>44</v>
      </c>
      <c r="C133" s="106" t="s">
        <v>121</v>
      </c>
      <c r="D133" s="106" t="s">
        <v>39</v>
      </c>
      <c r="E133" s="107" t="s">
        <v>260</v>
      </c>
      <c r="F133" s="108">
        <v>45967</v>
      </c>
      <c r="G133" s="106" t="s">
        <v>245</v>
      </c>
      <c r="H133" s="99">
        <v>1004.07</v>
      </c>
      <c r="I133" s="106" t="s">
        <v>8780</v>
      </c>
      <c r="J133" s="106" t="s">
        <v>261</v>
      </c>
      <c r="K133" s="106" t="str">
        <f t="shared" si="4"/>
        <v>RCT</v>
      </c>
      <c r="L133" s="109" t="str">
        <f>VLOOKUP(D133,'Entity Code'!A:B,2,0)</f>
        <v>LCREE</v>
      </c>
      <c r="M133" s="106"/>
      <c r="N133" s="106" t="s">
        <v>9063</v>
      </c>
      <c r="O133" s="109" t="s">
        <v>9064</v>
      </c>
      <c r="P133" s="106" t="s">
        <v>127</v>
      </c>
      <c r="Q133" s="110" t="s">
        <v>132</v>
      </c>
    </row>
    <row r="134" spans="2:17" x14ac:dyDescent="0.25">
      <c r="B134" s="1">
        <v>44</v>
      </c>
      <c r="C134" s="106" t="s">
        <v>121</v>
      </c>
      <c r="D134" s="106" t="s">
        <v>39</v>
      </c>
      <c r="E134" s="107" t="s">
        <v>260</v>
      </c>
      <c r="F134" s="108">
        <v>45967</v>
      </c>
      <c r="G134" s="106" t="s">
        <v>245</v>
      </c>
      <c r="H134" s="99">
        <v>952.49</v>
      </c>
      <c r="I134" s="106" t="s">
        <v>8781</v>
      </c>
      <c r="J134" s="106" t="s">
        <v>261</v>
      </c>
      <c r="K134" s="106" t="str">
        <f t="shared" si="4"/>
        <v>RCT</v>
      </c>
      <c r="L134" s="109" t="str">
        <f>VLOOKUP(D134,'Entity Code'!A:B,2,0)</f>
        <v>LCREE</v>
      </c>
      <c r="M134" s="106"/>
      <c r="N134" s="106" t="s">
        <v>9065</v>
      </c>
      <c r="O134" s="109" t="s">
        <v>9066</v>
      </c>
      <c r="P134" s="106" t="s">
        <v>127</v>
      </c>
      <c r="Q134" s="110" t="s">
        <v>132</v>
      </c>
    </row>
    <row r="135" spans="2:17" x14ac:dyDescent="0.25">
      <c r="B135" s="1">
        <v>44</v>
      </c>
      <c r="C135" s="106" t="s">
        <v>121</v>
      </c>
      <c r="D135" s="106" t="s">
        <v>39</v>
      </c>
      <c r="E135" s="107" t="s">
        <v>260</v>
      </c>
      <c r="F135" s="108">
        <v>45967</v>
      </c>
      <c r="G135" s="106" t="s">
        <v>245</v>
      </c>
      <c r="H135" s="99">
        <v>898.64</v>
      </c>
      <c r="I135" s="106" t="s">
        <v>8782</v>
      </c>
      <c r="J135" s="106" t="s">
        <v>261</v>
      </c>
      <c r="K135" s="106" t="str">
        <f t="shared" si="4"/>
        <v>RCT</v>
      </c>
      <c r="L135" s="109" t="str">
        <f>VLOOKUP(D135,'Entity Code'!A:B,2,0)</f>
        <v>LCREE</v>
      </c>
      <c r="M135" s="106"/>
      <c r="N135" s="106" t="s">
        <v>9067</v>
      </c>
      <c r="O135" s="109" t="s">
        <v>9068</v>
      </c>
      <c r="P135" s="106" t="s">
        <v>127</v>
      </c>
      <c r="Q135" s="110" t="s">
        <v>132</v>
      </c>
    </row>
    <row r="136" spans="2:17" x14ac:dyDescent="0.25">
      <c r="B136" s="1">
        <v>44</v>
      </c>
      <c r="C136" s="106" t="s">
        <v>121</v>
      </c>
      <c r="D136" s="106" t="s">
        <v>39</v>
      </c>
      <c r="E136" s="107" t="s">
        <v>260</v>
      </c>
      <c r="F136" s="108">
        <v>45967</v>
      </c>
      <c r="G136" s="106" t="s">
        <v>245</v>
      </c>
      <c r="H136" s="99">
        <v>897.32</v>
      </c>
      <c r="I136" s="106" t="s">
        <v>8783</v>
      </c>
      <c r="J136" s="106" t="s">
        <v>261</v>
      </c>
      <c r="K136" s="106" t="str">
        <f t="shared" si="4"/>
        <v>RCT</v>
      </c>
      <c r="L136" s="109" t="str">
        <f>VLOOKUP(D136,'Entity Code'!A:B,2,0)</f>
        <v>LCREE</v>
      </c>
      <c r="M136" s="106"/>
      <c r="N136" s="106" t="s">
        <v>9069</v>
      </c>
      <c r="O136" s="109" t="s">
        <v>9070</v>
      </c>
      <c r="P136" s="106" t="s">
        <v>127</v>
      </c>
      <c r="Q136" s="110" t="s">
        <v>132</v>
      </c>
    </row>
    <row r="137" spans="2:17" x14ac:dyDescent="0.25">
      <c r="B137" s="1">
        <v>44</v>
      </c>
      <c r="C137" s="106" t="s">
        <v>121</v>
      </c>
      <c r="D137" s="106" t="s">
        <v>39</v>
      </c>
      <c r="E137" s="107" t="s">
        <v>260</v>
      </c>
      <c r="F137" s="108">
        <v>45967</v>
      </c>
      <c r="G137" s="106" t="s">
        <v>245</v>
      </c>
      <c r="H137" s="99">
        <v>855.03</v>
      </c>
      <c r="I137" s="106" t="s">
        <v>8784</v>
      </c>
      <c r="J137" s="106" t="s">
        <v>261</v>
      </c>
      <c r="K137" s="106" t="str">
        <f t="shared" si="4"/>
        <v>RCT</v>
      </c>
      <c r="L137" s="109" t="str">
        <f>VLOOKUP(D137,'Entity Code'!A:B,2,0)</f>
        <v>LCREE</v>
      </c>
      <c r="M137" s="106"/>
      <c r="N137" s="106" t="s">
        <v>9071</v>
      </c>
      <c r="O137" s="109" t="s">
        <v>9072</v>
      </c>
      <c r="P137" s="106" t="s">
        <v>127</v>
      </c>
      <c r="Q137" s="110" t="s">
        <v>132</v>
      </c>
    </row>
    <row r="138" spans="2:17" x14ac:dyDescent="0.25">
      <c r="B138" s="1">
        <v>44</v>
      </c>
      <c r="C138" s="106" t="s">
        <v>121</v>
      </c>
      <c r="D138" s="106" t="s">
        <v>39</v>
      </c>
      <c r="E138" s="107" t="s">
        <v>260</v>
      </c>
      <c r="F138" s="108">
        <v>45967</v>
      </c>
      <c r="G138" s="106" t="s">
        <v>245</v>
      </c>
      <c r="H138" s="99">
        <v>799.59</v>
      </c>
      <c r="I138" s="106" t="s">
        <v>8785</v>
      </c>
      <c r="J138" s="106" t="s">
        <v>261</v>
      </c>
      <c r="K138" s="106" t="str">
        <f t="shared" ref="K138:K158" si="5">IF(ISNUMBER(SEARCH("Manual Payment - ",N138,1)),"AP",IF(ISNUMBER(SEARCH("Payment - Concur",N138,1)),"WDL",IF(ISNUMBER(SEARCH("Payroll Transfer",N138,1)),"XFR",IF(ISNUMBER(SEARCH("XFR",N138,1)),"XFR",IF(H138&gt;0,"RCT","WDL")))))</f>
        <v>RCT</v>
      </c>
      <c r="L138" s="109" t="str">
        <f>VLOOKUP(D138,'Entity Code'!A:B,2,0)</f>
        <v>LCREE</v>
      </c>
      <c r="M138" s="106"/>
      <c r="N138" s="106" t="s">
        <v>9073</v>
      </c>
      <c r="O138" s="109" t="s">
        <v>9074</v>
      </c>
      <c r="P138" s="106" t="s">
        <v>127</v>
      </c>
      <c r="Q138" s="110" t="s">
        <v>132</v>
      </c>
    </row>
    <row r="139" spans="2:17" x14ac:dyDescent="0.25">
      <c r="B139" s="1">
        <v>44</v>
      </c>
      <c r="C139" s="106" t="s">
        <v>121</v>
      </c>
      <c r="D139" s="106" t="s">
        <v>39</v>
      </c>
      <c r="E139" s="107" t="s">
        <v>260</v>
      </c>
      <c r="F139" s="108">
        <v>45967</v>
      </c>
      <c r="G139" s="106" t="s">
        <v>245</v>
      </c>
      <c r="H139" s="99">
        <v>734.31</v>
      </c>
      <c r="I139" s="106" t="s">
        <v>8786</v>
      </c>
      <c r="J139" s="106" t="s">
        <v>261</v>
      </c>
      <c r="K139" s="106" t="str">
        <f t="shared" si="5"/>
        <v>RCT</v>
      </c>
      <c r="L139" s="109" t="str">
        <f>VLOOKUP(D139,'Entity Code'!A:B,2,0)</f>
        <v>LCREE</v>
      </c>
      <c r="M139" s="106"/>
      <c r="N139" s="106" t="s">
        <v>9075</v>
      </c>
      <c r="O139" s="109" t="s">
        <v>9076</v>
      </c>
      <c r="P139" s="106" t="s">
        <v>127</v>
      </c>
      <c r="Q139" s="110" t="s">
        <v>132</v>
      </c>
    </row>
    <row r="140" spans="2:17" s="101" customFormat="1" x14ac:dyDescent="0.25">
      <c r="B140" s="100">
        <v>44</v>
      </c>
      <c r="C140" s="101" t="s">
        <v>121</v>
      </c>
      <c r="D140" s="101" t="s">
        <v>39</v>
      </c>
      <c r="E140" s="102" t="s">
        <v>260</v>
      </c>
      <c r="F140" s="103">
        <v>45967</v>
      </c>
      <c r="G140" s="101" t="s">
        <v>245</v>
      </c>
      <c r="H140" s="104">
        <v>637.27</v>
      </c>
      <c r="I140" s="101" t="s">
        <v>8787</v>
      </c>
      <c r="J140" s="101" t="s">
        <v>261</v>
      </c>
      <c r="K140" s="101" t="str">
        <f t="shared" si="5"/>
        <v>RCT</v>
      </c>
      <c r="L140" s="105" t="str">
        <f>VLOOKUP(D140,'Entity Code'!A:B,2,0)</f>
        <v>LCREE</v>
      </c>
      <c r="N140" s="101" t="s">
        <v>6247</v>
      </c>
      <c r="O140" s="105" t="s">
        <v>6247</v>
      </c>
      <c r="P140" s="101" t="s">
        <v>127</v>
      </c>
      <c r="Q140" s="100" t="s">
        <v>132</v>
      </c>
    </row>
    <row r="141" spans="2:17" x14ac:dyDescent="0.25">
      <c r="B141" s="1">
        <v>44</v>
      </c>
      <c r="C141" s="106" t="s">
        <v>121</v>
      </c>
      <c r="D141" s="106" t="s">
        <v>39</v>
      </c>
      <c r="E141" s="107" t="s">
        <v>260</v>
      </c>
      <c r="F141" s="108">
        <v>45967</v>
      </c>
      <c r="G141" s="106" t="s">
        <v>245</v>
      </c>
      <c r="H141" s="99">
        <v>615.1</v>
      </c>
      <c r="I141" s="106" t="s">
        <v>8788</v>
      </c>
      <c r="J141" s="106" t="s">
        <v>261</v>
      </c>
      <c r="K141" s="106" t="str">
        <f t="shared" si="5"/>
        <v>RCT</v>
      </c>
      <c r="L141" s="109" t="str">
        <f>VLOOKUP(D141,'Entity Code'!A:B,2,0)</f>
        <v>LCREE</v>
      </c>
      <c r="M141" s="106"/>
      <c r="N141" s="106" t="s">
        <v>9077</v>
      </c>
      <c r="O141" s="109" t="s">
        <v>9078</v>
      </c>
      <c r="P141" s="106" t="s">
        <v>127</v>
      </c>
      <c r="Q141" s="110" t="s">
        <v>132</v>
      </c>
    </row>
    <row r="142" spans="2:17" x14ac:dyDescent="0.25">
      <c r="B142" s="1">
        <v>44</v>
      </c>
      <c r="C142" s="106" t="s">
        <v>121</v>
      </c>
      <c r="D142" s="106" t="s">
        <v>39</v>
      </c>
      <c r="E142" s="107" t="s">
        <v>260</v>
      </c>
      <c r="F142" s="108">
        <v>45967</v>
      </c>
      <c r="G142" s="106" t="s">
        <v>245</v>
      </c>
      <c r="H142" s="99">
        <v>500.81</v>
      </c>
      <c r="I142" s="106" t="s">
        <v>8789</v>
      </c>
      <c r="J142" s="106" t="s">
        <v>261</v>
      </c>
      <c r="K142" s="106" t="str">
        <f t="shared" si="5"/>
        <v>RCT</v>
      </c>
      <c r="L142" s="109" t="str">
        <f>VLOOKUP(D142,'Entity Code'!A:B,2,0)</f>
        <v>LCREE</v>
      </c>
      <c r="M142" s="106"/>
      <c r="N142" s="106" t="s">
        <v>9079</v>
      </c>
      <c r="O142" s="109" t="s">
        <v>9080</v>
      </c>
      <c r="P142" s="106" t="s">
        <v>127</v>
      </c>
      <c r="Q142" s="110" t="s">
        <v>132</v>
      </c>
    </row>
    <row r="143" spans="2:17" s="101" customFormat="1" x14ac:dyDescent="0.25">
      <c r="B143" s="100">
        <v>44</v>
      </c>
      <c r="C143" s="101" t="s">
        <v>121</v>
      </c>
      <c r="D143" s="101" t="s">
        <v>39</v>
      </c>
      <c r="E143" s="102" t="s">
        <v>260</v>
      </c>
      <c r="F143" s="103">
        <v>45967</v>
      </c>
      <c r="G143" s="101" t="s">
        <v>245</v>
      </c>
      <c r="H143" s="104">
        <v>486.21</v>
      </c>
      <c r="I143" s="101" t="s">
        <v>8790</v>
      </c>
      <c r="J143" s="101" t="s">
        <v>261</v>
      </c>
      <c r="K143" s="101" t="str">
        <f t="shared" si="5"/>
        <v>RCT</v>
      </c>
      <c r="L143" s="105" t="str">
        <f>VLOOKUP(D143,'Entity Code'!A:B,2,0)</f>
        <v>LCREE</v>
      </c>
      <c r="N143" s="101" t="s">
        <v>6247</v>
      </c>
      <c r="O143" s="105" t="s">
        <v>6247</v>
      </c>
      <c r="P143" s="101" t="s">
        <v>127</v>
      </c>
      <c r="Q143" s="100" t="s">
        <v>132</v>
      </c>
    </row>
    <row r="144" spans="2:17" x14ac:dyDescent="0.25">
      <c r="B144" s="1">
        <v>44</v>
      </c>
      <c r="C144" s="106" t="s">
        <v>121</v>
      </c>
      <c r="D144" s="106" t="s">
        <v>39</v>
      </c>
      <c r="E144" s="107" t="s">
        <v>260</v>
      </c>
      <c r="F144" s="108">
        <v>45967</v>
      </c>
      <c r="G144" s="106" t="s">
        <v>245</v>
      </c>
      <c r="H144" s="99">
        <v>428.6</v>
      </c>
      <c r="I144" s="106" t="s">
        <v>8791</v>
      </c>
      <c r="J144" s="106" t="s">
        <v>261</v>
      </c>
      <c r="K144" s="106" t="str">
        <f t="shared" si="5"/>
        <v>RCT</v>
      </c>
      <c r="L144" s="109" t="str">
        <f>VLOOKUP(D144,'Entity Code'!A:B,2,0)</f>
        <v>LCREE</v>
      </c>
      <c r="M144" s="106"/>
      <c r="N144" s="106" t="s">
        <v>9081</v>
      </c>
      <c r="O144" s="109" t="s">
        <v>9082</v>
      </c>
      <c r="P144" s="106" t="s">
        <v>127</v>
      </c>
      <c r="Q144" s="110" t="s">
        <v>132</v>
      </c>
    </row>
    <row r="145" spans="2:17" x14ac:dyDescent="0.25">
      <c r="B145" s="1">
        <v>44</v>
      </c>
      <c r="C145" s="106" t="s">
        <v>121</v>
      </c>
      <c r="D145" s="106" t="s">
        <v>39</v>
      </c>
      <c r="E145" s="107" t="s">
        <v>260</v>
      </c>
      <c r="F145" s="108">
        <v>45967</v>
      </c>
      <c r="G145" s="106" t="s">
        <v>245</v>
      </c>
      <c r="H145" s="99">
        <v>295.36</v>
      </c>
      <c r="I145" s="106" t="s">
        <v>8792</v>
      </c>
      <c r="J145" s="106" t="s">
        <v>261</v>
      </c>
      <c r="K145" s="106" t="str">
        <f t="shared" si="5"/>
        <v>RCT</v>
      </c>
      <c r="L145" s="109" t="str">
        <f>VLOOKUP(D145,'Entity Code'!A:B,2,0)</f>
        <v>LCREE</v>
      </c>
      <c r="M145" s="106"/>
      <c r="N145" s="106" t="s">
        <v>9083</v>
      </c>
      <c r="O145" s="109" t="s">
        <v>9084</v>
      </c>
      <c r="P145" s="106" t="s">
        <v>127</v>
      </c>
      <c r="Q145" s="110" t="s">
        <v>132</v>
      </c>
    </row>
    <row r="146" spans="2:17" x14ac:dyDescent="0.25">
      <c r="B146" s="1">
        <v>44</v>
      </c>
      <c r="C146" s="106" t="s">
        <v>121</v>
      </c>
      <c r="D146" s="106" t="s">
        <v>39</v>
      </c>
      <c r="E146" s="107" t="s">
        <v>260</v>
      </c>
      <c r="F146" s="108">
        <v>45967</v>
      </c>
      <c r="G146" s="106" t="s">
        <v>245</v>
      </c>
      <c r="H146" s="99">
        <v>245.95</v>
      </c>
      <c r="I146" s="106" t="s">
        <v>8793</v>
      </c>
      <c r="J146" s="106" t="s">
        <v>261</v>
      </c>
      <c r="K146" s="106" t="str">
        <f t="shared" si="5"/>
        <v>RCT</v>
      </c>
      <c r="L146" s="109" t="str">
        <f>VLOOKUP(D146,'Entity Code'!A:B,2,0)</f>
        <v>LCREE</v>
      </c>
      <c r="M146" s="106"/>
      <c r="N146" s="106" t="s">
        <v>9085</v>
      </c>
      <c r="O146" s="109" t="s">
        <v>9086</v>
      </c>
      <c r="P146" s="106" t="s">
        <v>127</v>
      </c>
      <c r="Q146" s="110" t="s">
        <v>132</v>
      </c>
    </row>
    <row r="147" spans="2:17" x14ac:dyDescent="0.25">
      <c r="B147" s="1">
        <v>44</v>
      </c>
      <c r="C147" s="106" t="s">
        <v>121</v>
      </c>
      <c r="D147" s="106" t="s">
        <v>39</v>
      </c>
      <c r="E147" s="107" t="s">
        <v>260</v>
      </c>
      <c r="F147" s="108">
        <v>45967</v>
      </c>
      <c r="G147" s="106" t="s">
        <v>245</v>
      </c>
      <c r="H147" s="99">
        <v>210.38</v>
      </c>
      <c r="I147" s="106" t="s">
        <v>8794</v>
      </c>
      <c r="J147" s="106" t="s">
        <v>261</v>
      </c>
      <c r="K147" s="106" t="str">
        <f t="shared" si="5"/>
        <v>RCT</v>
      </c>
      <c r="L147" s="109" t="str">
        <f>VLOOKUP(D147,'Entity Code'!A:B,2,0)</f>
        <v>LCREE</v>
      </c>
      <c r="M147" s="106"/>
      <c r="N147" s="106" t="s">
        <v>9087</v>
      </c>
      <c r="O147" s="109" t="s">
        <v>9088</v>
      </c>
      <c r="P147" s="106" t="s">
        <v>127</v>
      </c>
      <c r="Q147" s="110" t="s">
        <v>132</v>
      </c>
    </row>
    <row r="148" spans="2:17" x14ac:dyDescent="0.25">
      <c r="B148" s="1">
        <v>44</v>
      </c>
      <c r="C148" s="106" t="s">
        <v>121</v>
      </c>
      <c r="D148" s="106" t="s">
        <v>39</v>
      </c>
      <c r="E148" s="107" t="s">
        <v>260</v>
      </c>
      <c r="F148" s="108">
        <v>45967</v>
      </c>
      <c r="G148" s="106" t="s">
        <v>245</v>
      </c>
      <c r="H148" s="99">
        <v>101.82</v>
      </c>
      <c r="I148" s="106" t="s">
        <v>8795</v>
      </c>
      <c r="J148" s="106" t="s">
        <v>261</v>
      </c>
      <c r="K148" s="106" t="str">
        <f t="shared" si="5"/>
        <v>RCT</v>
      </c>
      <c r="L148" s="109" t="str">
        <f>VLOOKUP(D148,'Entity Code'!A:B,2,0)</f>
        <v>LCREE</v>
      </c>
      <c r="M148" s="106"/>
      <c r="N148" s="106" t="s">
        <v>9089</v>
      </c>
      <c r="O148" s="109" t="s">
        <v>9090</v>
      </c>
      <c r="P148" s="106" t="s">
        <v>127</v>
      </c>
      <c r="Q148" s="110" t="s">
        <v>132</v>
      </c>
    </row>
    <row r="149" spans="2:17" x14ac:dyDescent="0.25">
      <c r="B149" s="1">
        <v>45</v>
      </c>
      <c r="C149" s="106" t="s">
        <v>121</v>
      </c>
      <c r="D149" s="106" t="s">
        <v>39</v>
      </c>
      <c r="E149" s="107" t="s">
        <v>260</v>
      </c>
      <c r="F149" s="108">
        <v>45967</v>
      </c>
      <c r="G149" s="106" t="s">
        <v>122</v>
      </c>
      <c r="H149" s="99">
        <v>-7089.16</v>
      </c>
      <c r="I149" s="106" t="s">
        <v>8796</v>
      </c>
      <c r="J149" s="106" t="s">
        <v>126</v>
      </c>
      <c r="K149" s="106" t="str">
        <f t="shared" si="5"/>
        <v>WDL</v>
      </c>
      <c r="L149" s="109" t="str">
        <f>VLOOKUP(D149,'Entity Code'!A:B,2,0)</f>
        <v>LCREE</v>
      </c>
      <c r="M149" s="106"/>
      <c r="N149" s="106" t="s">
        <v>9091</v>
      </c>
      <c r="O149" s="109" t="s">
        <v>9092</v>
      </c>
      <c r="P149" s="106" t="s">
        <v>127</v>
      </c>
      <c r="Q149" s="110" t="s">
        <v>132</v>
      </c>
    </row>
    <row r="150" spans="2:17" x14ac:dyDescent="0.25">
      <c r="B150" s="1">
        <v>45</v>
      </c>
      <c r="C150" s="106" t="s">
        <v>121</v>
      </c>
      <c r="D150" s="106" t="s">
        <v>39</v>
      </c>
      <c r="E150" s="107" t="s">
        <v>260</v>
      </c>
      <c r="F150" s="108">
        <v>45967</v>
      </c>
      <c r="G150" s="106" t="s">
        <v>122</v>
      </c>
      <c r="H150" s="99">
        <v>-7053.73</v>
      </c>
      <c r="I150" s="106" t="s">
        <v>8797</v>
      </c>
      <c r="J150" s="106" t="s">
        <v>126</v>
      </c>
      <c r="K150" s="106" t="str">
        <f t="shared" si="5"/>
        <v>WDL</v>
      </c>
      <c r="L150" s="109" t="str">
        <f>VLOOKUP(D150,'Entity Code'!A:B,2,0)</f>
        <v>LCREE</v>
      </c>
      <c r="M150" s="106"/>
      <c r="N150" s="106" t="s">
        <v>9093</v>
      </c>
      <c r="O150" s="109" t="s">
        <v>9094</v>
      </c>
      <c r="P150" s="106" t="s">
        <v>127</v>
      </c>
      <c r="Q150" s="110" t="s">
        <v>132</v>
      </c>
    </row>
    <row r="151" spans="2:17" x14ac:dyDescent="0.25">
      <c r="B151" s="1">
        <v>45</v>
      </c>
      <c r="C151" s="106" t="s">
        <v>121</v>
      </c>
      <c r="D151" s="106" t="s">
        <v>39</v>
      </c>
      <c r="E151" s="107" t="s">
        <v>260</v>
      </c>
      <c r="F151" s="108">
        <v>45967</v>
      </c>
      <c r="G151" s="106" t="s">
        <v>122</v>
      </c>
      <c r="H151" s="99">
        <v>-6987.69</v>
      </c>
      <c r="I151" s="106" t="s">
        <v>8798</v>
      </c>
      <c r="J151" s="106" t="s">
        <v>126</v>
      </c>
      <c r="K151" s="106" t="str">
        <f t="shared" si="5"/>
        <v>WDL</v>
      </c>
      <c r="L151" s="109" t="str">
        <f>VLOOKUP(D151,'Entity Code'!A:B,2,0)</f>
        <v>LCREE</v>
      </c>
      <c r="M151" s="106"/>
      <c r="N151" s="106" t="s">
        <v>9095</v>
      </c>
      <c r="O151" s="109" t="s">
        <v>9096</v>
      </c>
      <c r="P151" s="106" t="s">
        <v>127</v>
      </c>
      <c r="Q151" s="110" t="s">
        <v>132</v>
      </c>
    </row>
    <row r="152" spans="2:17" x14ac:dyDescent="0.25">
      <c r="B152" s="1">
        <v>45</v>
      </c>
      <c r="C152" s="106" t="s">
        <v>121</v>
      </c>
      <c r="D152" s="106" t="s">
        <v>39</v>
      </c>
      <c r="E152" s="107" t="s">
        <v>260</v>
      </c>
      <c r="F152" s="108">
        <v>45967</v>
      </c>
      <c r="G152" s="106" t="s">
        <v>122</v>
      </c>
      <c r="H152" s="99">
        <v>-6148.71</v>
      </c>
      <c r="I152" s="106" t="s">
        <v>8799</v>
      </c>
      <c r="J152" s="106" t="s">
        <v>126</v>
      </c>
      <c r="K152" s="106" t="str">
        <f t="shared" si="5"/>
        <v>WDL</v>
      </c>
      <c r="L152" s="109" t="str">
        <f>VLOOKUP(D152,'Entity Code'!A:B,2,0)</f>
        <v>LCREE</v>
      </c>
      <c r="M152" s="106"/>
      <c r="N152" s="106" t="s">
        <v>9097</v>
      </c>
      <c r="O152" s="109" t="s">
        <v>9098</v>
      </c>
      <c r="P152" s="106" t="s">
        <v>127</v>
      </c>
      <c r="Q152" s="110" t="s">
        <v>132</v>
      </c>
    </row>
    <row r="153" spans="2:17" x14ac:dyDescent="0.25">
      <c r="B153" s="1">
        <v>45</v>
      </c>
      <c r="C153" s="106" t="s">
        <v>121</v>
      </c>
      <c r="D153" s="106" t="s">
        <v>39</v>
      </c>
      <c r="E153" s="107" t="s">
        <v>260</v>
      </c>
      <c r="F153" s="108">
        <v>45967</v>
      </c>
      <c r="G153" s="106" t="s">
        <v>122</v>
      </c>
      <c r="H153" s="99">
        <v>-6045.6</v>
      </c>
      <c r="I153" s="106" t="s">
        <v>8800</v>
      </c>
      <c r="J153" s="106" t="s">
        <v>126</v>
      </c>
      <c r="K153" s="106" t="str">
        <f t="shared" si="5"/>
        <v>WDL</v>
      </c>
      <c r="L153" s="109" t="str">
        <f>VLOOKUP(D153,'Entity Code'!A:B,2,0)</f>
        <v>LCREE</v>
      </c>
      <c r="M153" s="106"/>
      <c r="N153" s="106" t="s">
        <v>9099</v>
      </c>
      <c r="O153" s="109" t="s">
        <v>9100</v>
      </c>
      <c r="P153" s="106" t="s">
        <v>127</v>
      </c>
      <c r="Q153" s="110" t="s">
        <v>132</v>
      </c>
    </row>
    <row r="154" spans="2:17" x14ac:dyDescent="0.25">
      <c r="B154" s="1">
        <v>45</v>
      </c>
      <c r="C154" s="106" t="s">
        <v>121</v>
      </c>
      <c r="D154" s="106" t="s">
        <v>39</v>
      </c>
      <c r="E154" s="107" t="s">
        <v>260</v>
      </c>
      <c r="F154" s="108">
        <v>45967</v>
      </c>
      <c r="G154" s="106" t="s">
        <v>122</v>
      </c>
      <c r="H154" s="99">
        <v>-5897.99</v>
      </c>
      <c r="I154" s="106" t="s">
        <v>8801</v>
      </c>
      <c r="J154" s="106" t="s">
        <v>126</v>
      </c>
      <c r="K154" s="106" t="str">
        <f t="shared" si="5"/>
        <v>WDL</v>
      </c>
      <c r="L154" s="109" t="str">
        <f>VLOOKUP(D154,'Entity Code'!A:B,2,0)</f>
        <v>LCREE</v>
      </c>
      <c r="M154" s="106"/>
      <c r="N154" s="106" t="s">
        <v>9101</v>
      </c>
      <c r="O154" s="109" t="s">
        <v>9102</v>
      </c>
      <c r="P154" s="106" t="s">
        <v>127</v>
      </c>
      <c r="Q154" s="110" t="s">
        <v>132</v>
      </c>
    </row>
    <row r="155" spans="2:17" x14ac:dyDescent="0.25">
      <c r="B155" s="1">
        <v>45</v>
      </c>
      <c r="C155" s="106" t="s">
        <v>121</v>
      </c>
      <c r="D155" s="106" t="s">
        <v>39</v>
      </c>
      <c r="E155" s="107" t="s">
        <v>260</v>
      </c>
      <c r="F155" s="108">
        <v>45967</v>
      </c>
      <c r="G155" s="106" t="s">
        <v>122</v>
      </c>
      <c r="H155" s="99">
        <v>-5497.95</v>
      </c>
      <c r="I155" s="106" t="s">
        <v>8802</v>
      </c>
      <c r="J155" s="106" t="s">
        <v>126</v>
      </c>
      <c r="K155" s="106" t="str">
        <f t="shared" si="5"/>
        <v>WDL</v>
      </c>
      <c r="L155" s="109" t="str">
        <f>VLOOKUP(D155,'Entity Code'!A:B,2,0)</f>
        <v>LCREE</v>
      </c>
      <c r="M155" s="106"/>
      <c r="N155" s="106" t="s">
        <v>9103</v>
      </c>
      <c r="O155" s="109" t="s">
        <v>9104</v>
      </c>
      <c r="P155" s="106" t="s">
        <v>127</v>
      </c>
      <c r="Q155" s="110" t="s">
        <v>132</v>
      </c>
    </row>
    <row r="156" spans="2:17" x14ac:dyDescent="0.25">
      <c r="B156" s="1">
        <v>45</v>
      </c>
      <c r="C156" s="106" t="s">
        <v>121</v>
      </c>
      <c r="D156" s="106" t="s">
        <v>39</v>
      </c>
      <c r="E156" s="107" t="s">
        <v>260</v>
      </c>
      <c r="F156" s="108">
        <v>45967</v>
      </c>
      <c r="G156" s="106" t="s">
        <v>122</v>
      </c>
      <c r="H156" s="99">
        <v>-4762.41</v>
      </c>
      <c r="I156" s="106" t="s">
        <v>8803</v>
      </c>
      <c r="J156" s="106" t="s">
        <v>126</v>
      </c>
      <c r="K156" s="106" t="str">
        <f t="shared" si="5"/>
        <v>WDL</v>
      </c>
      <c r="L156" s="109" t="str">
        <f>VLOOKUP(D156,'Entity Code'!A:B,2,0)</f>
        <v>LCREE</v>
      </c>
      <c r="M156" s="106"/>
      <c r="N156" s="106" t="s">
        <v>9105</v>
      </c>
      <c r="O156" s="109" t="s">
        <v>9106</v>
      </c>
      <c r="P156" s="106" t="s">
        <v>127</v>
      </c>
      <c r="Q156" s="110" t="s">
        <v>132</v>
      </c>
    </row>
    <row r="157" spans="2:17" x14ac:dyDescent="0.25">
      <c r="B157" s="1">
        <v>45</v>
      </c>
      <c r="C157" s="106" t="s">
        <v>121</v>
      </c>
      <c r="D157" s="106" t="s">
        <v>39</v>
      </c>
      <c r="E157" s="107" t="s">
        <v>260</v>
      </c>
      <c r="F157" s="108">
        <v>45967</v>
      </c>
      <c r="G157" s="106" t="s">
        <v>122</v>
      </c>
      <c r="H157" s="99">
        <v>-701.48</v>
      </c>
      <c r="I157" s="106" t="s">
        <v>8804</v>
      </c>
      <c r="J157" s="106" t="s">
        <v>126</v>
      </c>
      <c r="K157" s="106" t="str">
        <f t="shared" si="5"/>
        <v>WDL</v>
      </c>
      <c r="L157" s="109" t="str">
        <f>VLOOKUP(D157,'Entity Code'!A:B,2,0)</f>
        <v>LCREE</v>
      </c>
      <c r="M157" s="106"/>
      <c r="N157" s="106" t="s">
        <v>9107</v>
      </c>
      <c r="O157" s="109" t="s">
        <v>9108</v>
      </c>
      <c r="P157" s="106" t="s">
        <v>127</v>
      </c>
      <c r="Q157" s="110" t="s">
        <v>132</v>
      </c>
    </row>
    <row r="158" spans="2:17" x14ac:dyDescent="0.25">
      <c r="B158" s="1">
        <v>45</v>
      </c>
      <c r="C158" s="106" t="s">
        <v>121</v>
      </c>
      <c r="D158" s="106" t="s">
        <v>39</v>
      </c>
      <c r="E158" s="107" t="s">
        <v>260</v>
      </c>
      <c r="F158" s="108">
        <v>45967</v>
      </c>
      <c r="G158" s="106" t="s">
        <v>122</v>
      </c>
      <c r="H158" s="99">
        <v>-350</v>
      </c>
      <c r="I158" s="106" t="s">
        <v>8805</v>
      </c>
      <c r="J158" s="106" t="s">
        <v>126</v>
      </c>
      <c r="K158" s="106" t="str">
        <f t="shared" si="5"/>
        <v>WDL</v>
      </c>
      <c r="L158" s="109" t="str">
        <f>VLOOKUP(D158,'Entity Code'!A:B,2,0)</f>
        <v>LCREE</v>
      </c>
      <c r="M158" s="106"/>
      <c r="N158" s="106" t="s">
        <v>9109</v>
      </c>
      <c r="O158" s="109" t="s">
        <v>9110</v>
      </c>
      <c r="P158" s="106" t="s">
        <v>127</v>
      </c>
      <c r="Q158" s="110" t="s">
        <v>132</v>
      </c>
    </row>
    <row r="159" spans="2:17" x14ac:dyDescent="0.25">
      <c r="B159" s="1"/>
      <c r="L159" s="7"/>
      <c r="O159" s="7"/>
      <c r="P159" s="7"/>
      <c r="Q159" s="1"/>
    </row>
    <row r="160" spans="2:17" x14ac:dyDescent="0.25">
      <c r="B160" s="1"/>
      <c r="L160" s="7"/>
      <c r="O160" s="7"/>
      <c r="P160" s="7"/>
      <c r="Q160" s="1"/>
    </row>
    <row r="161" spans="2:17" x14ac:dyDescent="0.25">
      <c r="B161" s="1"/>
      <c r="L161" s="7"/>
      <c r="O161" s="7"/>
      <c r="P161" s="7"/>
      <c r="Q161" s="1"/>
    </row>
    <row r="162" spans="2:17" x14ac:dyDescent="0.25">
      <c r="B162" s="1"/>
      <c r="L162" s="7"/>
      <c r="O162" s="7"/>
      <c r="P162" s="7"/>
      <c r="Q162" s="1"/>
    </row>
    <row r="163" spans="2:17" x14ac:dyDescent="0.25">
      <c r="B163" s="1"/>
      <c r="L163" s="7"/>
      <c r="O163" s="7"/>
      <c r="P163" s="7"/>
      <c r="Q163" s="1"/>
    </row>
    <row r="164" spans="2:17" x14ac:dyDescent="0.25">
      <c r="B164" s="1"/>
      <c r="L164" s="7"/>
      <c r="O164" s="7"/>
      <c r="Q164" s="1"/>
    </row>
    <row r="165" spans="2:17" x14ac:dyDescent="0.25">
      <c r="B165" s="1"/>
    </row>
    <row r="166" spans="2:17" x14ac:dyDescent="0.25">
      <c r="B166" s="1"/>
    </row>
    <row r="167" spans="2:17" x14ac:dyDescent="0.25">
      <c r="B167" s="1"/>
    </row>
    <row r="168" spans="2:17" x14ac:dyDescent="0.25">
      <c r="B168" s="1"/>
    </row>
    <row r="169" spans="2:17" x14ac:dyDescent="0.25">
      <c r="B169" s="1"/>
    </row>
    <row r="170" spans="2:17" x14ac:dyDescent="0.25">
      <c r="B170" s="1"/>
    </row>
    <row r="171" spans="2:17" x14ac:dyDescent="0.25">
      <c r="B171" s="1"/>
    </row>
    <row r="172" spans="2:17" x14ac:dyDescent="0.25">
      <c r="B172" s="1"/>
    </row>
    <row r="173" spans="2:17" x14ac:dyDescent="0.25">
      <c r="B173" s="1"/>
      <c r="O173" s="2"/>
      <c r="P173" s="8"/>
    </row>
    <row r="174" spans="2:17" x14ac:dyDescent="0.25">
      <c r="B174" s="1"/>
      <c r="O174" s="2"/>
    </row>
    <row r="175" spans="2:17" x14ac:dyDescent="0.25">
      <c r="B175" s="1"/>
      <c r="O175" s="63"/>
    </row>
    <row r="176" spans="2:17" x14ac:dyDescent="0.25">
      <c r="B176" s="1"/>
      <c r="O176" s="63"/>
    </row>
    <row r="177" spans="2:15" x14ac:dyDescent="0.25">
      <c r="B177" s="1"/>
      <c r="O177" s="63"/>
    </row>
    <row r="178" spans="2:15" x14ac:dyDescent="0.25">
      <c r="B178" s="1"/>
      <c r="O178" s="63"/>
    </row>
    <row r="179" spans="2:15" x14ac:dyDescent="0.25">
      <c r="B179" s="1"/>
      <c r="O179" s="63"/>
    </row>
    <row r="180" spans="2:15" x14ac:dyDescent="0.25">
      <c r="B180" s="1"/>
      <c r="O180" s="63"/>
    </row>
    <row r="181" spans="2:15" x14ac:dyDescent="0.25">
      <c r="B181" s="1"/>
      <c r="O181" s="63"/>
    </row>
    <row r="182" spans="2:15" x14ac:dyDescent="0.25">
      <c r="B182" s="1"/>
      <c r="N182" s="63"/>
      <c r="O182" s="63"/>
    </row>
    <row r="183" spans="2:15" x14ac:dyDescent="0.25">
      <c r="B183" s="1"/>
      <c r="N183" s="63"/>
      <c r="O183" s="63"/>
    </row>
    <row r="184" spans="2:15" x14ac:dyDescent="0.25">
      <c r="B184" s="1"/>
      <c r="N184" s="63"/>
      <c r="O184" s="63"/>
    </row>
    <row r="185" spans="2:15" x14ac:dyDescent="0.25">
      <c r="B185" s="1"/>
      <c r="N185" s="63"/>
      <c r="O185" s="63"/>
    </row>
    <row r="186" spans="2:15" x14ac:dyDescent="0.25">
      <c r="B186" s="1"/>
      <c r="N186" s="63"/>
      <c r="O186" s="63"/>
    </row>
    <row r="187" spans="2:15" x14ac:dyDescent="0.25">
      <c r="B187" s="1"/>
      <c r="N187" s="63"/>
      <c r="O187" s="63"/>
    </row>
    <row r="188" spans="2:15" x14ac:dyDescent="0.25">
      <c r="B188" s="1"/>
      <c r="N188" s="63"/>
      <c r="O188" s="63"/>
    </row>
    <row r="189" spans="2:15" x14ac:dyDescent="0.25">
      <c r="B189" s="1"/>
      <c r="N189" s="63"/>
      <c r="O189" s="63"/>
    </row>
    <row r="190" spans="2:15" x14ac:dyDescent="0.25">
      <c r="B190" s="1"/>
      <c r="N190" s="63"/>
      <c r="O190" s="63"/>
    </row>
    <row r="191" spans="2:15" x14ac:dyDescent="0.25">
      <c r="B191" s="1"/>
      <c r="N191" s="63"/>
      <c r="O191" s="63"/>
    </row>
    <row r="192" spans="2:15" x14ac:dyDescent="0.25">
      <c r="B192" s="1"/>
      <c r="N192" s="63"/>
      <c r="O192" s="63"/>
    </row>
    <row r="193" spans="2:15" x14ac:dyDescent="0.25">
      <c r="B193" s="1"/>
      <c r="N193" s="63"/>
      <c r="O193" s="63"/>
    </row>
    <row r="194" spans="2:15" x14ac:dyDescent="0.25">
      <c r="B194" s="1"/>
      <c r="N194" s="63"/>
      <c r="O194" s="63"/>
    </row>
    <row r="195" spans="2:15" x14ac:dyDescent="0.25">
      <c r="B195" s="1"/>
      <c r="N195" s="63"/>
      <c r="O195" s="63"/>
    </row>
    <row r="196" spans="2:15" x14ac:dyDescent="0.25">
      <c r="B196" s="1"/>
      <c r="N196" s="63"/>
      <c r="O196" s="63"/>
    </row>
    <row r="197" spans="2:15" x14ac:dyDescent="0.25">
      <c r="B197" s="1"/>
      <c r="N197" s="63"/>
      <c r="O197" s="63"/>
    </row>
    <row r="198" spans="2:15" x14ac:dyDescent="0.25">
      <c r="B198" s="1"/>
      <c r="N198" s="63"/>
      <c r="O198" s="63"/>
    </row>
    <row r="199" spans="2:15" x14ac:dyDescent="0.25">
      <c r="B199" s="1"/>
      <c r="N199" s="63"/>
      <c r="O199" s="63"/>
    </row>
    <row r="200" spans="2:15" x14ac:dyDescent="0.25">
      <c r="B200" s="1"/>
      <c r="N200" s="63"/>
      <c r="O200" s="63"/>
    </row>
    <row r="201" spans="2:15" x14ac:dyDescent="0.25">
      <c r="B201" s="1"/>
      <c r="N201" s="63"/>
      <c r="O201" s="63"/>
    </row>
    <row r="202" spans="2:15" x14ac:dyDescent="0.25">
      <c r="B202" s="1"/>
      <c r="N202" s="63"/>
      <c r="O202" s="63"/>
    </row>
    <row r="203" spans="2:15" x14ac:dyDescent="0.25">
      <c r="B203" s="1"/>
      <c r="O203" s="63"/>
    </row>
    <row r="204" spans="2:15" x14ac:dyDescent="0.25">
      <c r="B204" s="1"/>
      <c r="O204" s="63"/>
    </row>
    <row r="205" spans="2:15" x14ac:dyDescent="0.25">
      <c r="B205" s="1"/>
      <c r="O205" s="63"/>
    </row>
    <row r="206" spans="2:15" x14ac:dyDescent="0.25">
      <c r="B206" s="1"/>
      <c r="O206" s="63"/>
    </row>
    <row r="207" spans="2:15" x14ac:dyDescent="0.25">
      <c r="B207" s="1"/>
      <c r="O207" s="63"/>
    </row>
    <row r="208" spans="2:15" x14ac:dyDescent="0.25">
      <c r="B208" s="1"/>
      <c r="O208" s="63"/>
    </row>
    <row r="209" spans="2:15" x14ac:dyDescent="0.25">
      <c r="B209" s="1"/>
      <c r="O209" s="63"/>
    </row>
    <row r="210" spans="2:15" x14ac:dyDescent="0.25">
      <c r="B210" s="1"/>
      <c r="O210" s="63"/>
    </row>
    <row r="211" spans="2:15" x14ac:dyDescent="0.25">
      <c r="B211" s="1"/>
      <c r="O211" s="63"/>
    </row>
    <row r="212" spans="2:15" x14ac:dyDescent="0.25">
      <c r="B212" s="1"/>
    </row>
    <row r="213" spans="2:15" x14ac:dyDescent="0.25">
      <c r="B213" s="1"/>
    </row>
    <row r="214" spans="2:15" x14ac:dyDescent="0.25">
      <c r="B214" s="1"/>
    </row>
    <row r="215" spans="2:15" x14ac:dyDescent="0.25">
      <c r="B215" s="1"/>
    </row>
    <row r="216" spans="2:15" x14ac:dyDescent="0.25">
      <c r="B216" s="1"/>
    </row>
    <row r="217" spans="2:15" x14ac:dyDescent="0.25">
      <c r="B217" s="1"/>
    </row>
    <row r="218" spans="2:15" x14ac:dyDescent="0.25">
      <c r="B218" s="1"/>
    </row>
    <row r="219" spans="2:15" x14ac:dyDescent="0.25">
      <c r="B219" s="1"/>
    </row>
    <row r="220" spans="2:15" x14ac:dyDescent="0.25">
      <c r="B220" s="1"/>
    </row>
    <row r="221" spans="2:15" x14ac:dyDescent="0.25">
      <c r="B221" s="1"/>
    </row>
    <row r="222" spans="2:15" x14ac:dyDescent="0.25">
      <c r="B222" s="1"/>
    </row>
    <row r="223" spans="2:15" x14ac:dyDescent="0.25">
      <c r="B223" s="1"/>
    </row>
    <row r="224" spans="2:15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</sheetData>
  <autoFilter ref="B4:Q68" xr:uid="{74A035A7-794C-451D-B816-E5CCF650BE86}">
    <sortState xmlns:xlrd2="http://schemas.microsoft.com/office/spreadsheetml/2017/richdata2" ref="B5:Q68">
      <sortCondition ref="B68:B6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6E63-668B-480E-B5D9-D4D789C9FC77}">
  <sheetPr>
    <tabColor rgb="FFFFC000"/>
  </sheetPr>
  <dimension ref="A1:K457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8942</v>
      </c>
      <c r="B2">
        <f>Checklist!$B$1</f>
        <v>202511</v>
      </c>
      <c r="C2" t="s">
        <v>31</v>
      </c>
      <c r="D2" s="61" t="str">
        <f>Checklist!$B$8</f>
        <v>DC1106251</v>
      </c>
      <c r="E2" t="str">
        <f>D2</f>
        <v>DC1106251</v>
      </c>
      <c r="F2" s="3">
        <f>Checklist!$A$8</f>
        <v>45967</v>
      </c>
      <c r="G2" s="20">
        <v>3621790.73</v>
      </c>
      <c r="H2" s="20">
        <v>0</v>
      </c>
      <c r="I2" s="3">
        <f t="shared" ref="I2:I65" si="0">$F$2</f>
        <v>45967</v>
      </c>
      <c r="J2" t="s">
        <v>8924</v>
      </c>
      <c r="K2" t="s">
        <v>8940</v>
      </c>
    </row>
    <row r="3" spans="1:11" x14ac:dyDescent="0.25">
      <c r="A3" t="s">
        <v>8942</v>
      </c>
      <c r="B3">
        <f>Checklist!$B$1</f>
        <v>202511</v>
      </c>
      <c r="C3" t="s">
        <v>31</v>
      </c>
      <c r="D3" t="str">
        <f>D2</f>
        <v>DC1106251</v>
      </c>
      <c r="E3" t="str">
        <f t="shared" ref="E3:E17" si="1">D3</f>
        <v>DC1106251</v>
      </c>
      <c r="F3" s="3">
        <f t="shared" ref="F3:F66" si="2">$F$2</f>
        <v>45967</v>
      </c>
      <c r="G3" s="20">
        <v>0</v>
      </c>
      <c r="H3" s="10">
        <v>3621790.73</v>
      </c>
      <c r="I3" s="3">
        <f t="shared" si="0"/>
        <v>45967</v>
      </c>
      <c r="J3" t="s">
        <v>8924</v>
      </c>
      <c r="K3" t="s">
        <v>116</v>
      </c>
    </row>
    <row r="4" spans="1:11" x14ac:dyDescent="0.25">
      <c r="A4" t="s">
        <v>8941</v>
      </c>
      <c r="B4">
        <f>Checklist!$B$1</f>
        <v>202511</v>
      </c>
      <c r="C4" t="s">
        <v>31</v>
      </c>
      <c r="D4" t="s">
        <v>9133</v>
      </c>
      <c r="E4" t="str">
        <f t="shared" si="1"/>
        <v>DC1106252</v>
      </c>
      <c r="F4" s="3">
        <f t="shared" si="2"/>
        <v>45967</v>
      </c>
      <c r="G4" s="20">
        <v>901339.33</v>
      </c>
      <c r="H4" s="20">
        <v>0</v>
      </c>
      <c r="I4" s="3">
        <f t="shared" si="0"/>
        <v>45967</v>
      </c>
      <c r="J4" t="s">
        <v>8925</v>
      </c>
      <c r="K4" t="s">
        <v>8948</v>
      </c>
    </row>
    <row r="5" spans="1:11" x14ac:dyDescent="0.25">
      <c r="A5" t="s">
        <v>8941</v>
      </c>
      <c r="B5">
        <f>Checklist!$B$1</f>
        <v>202511</v>
      </c>
      <c r="C5" t="s">
        <v>31</v>
      </c>
      <c r="D5" t="str">
        <f t="shared" ref="D5:D67" si="3">D4</f>
        <v>DC1106252</v>
      </c>
      <c r="E5" t="str">
        <f t="shared" si="1"/>
        <v>DC1106252</v>
      </c>
      <c r="F5" s="3">
        <f t="shared" si="2"/>
        <v>45967</v>
      </c>
      <c r="G5" s="20">
        <v>0</v>
      </c>
      <c r="H5" s="10">
        <v>901339.33</v>
      </c>
      <c r="I5" s="3">
        <f t="shared" si="0"/>
        <v>45967</v>
      </c>
      <c r="J5" t="s">
        <v>8925</v>
      </c>
      <c r="K5" t="s">
        <v>116</v>
      </c>
    </row>
    <row r="6" spans="1:11" x14ac:dyDescent="0.25">
      <c r="A6" t="s">
        <v>8943</v>
      </c>
      <c r="B6">
        <f>Checklist!$B$1</f>
        <v>202511</v>
      </c>
      <c r="C6" t="s">
        <v>31</v>
      </c>
      <c r="D6" t="s">
        <v>9134</v>
      </c>
      <c r="E6" t="str">
        <f t="shared" si="1"/>
        <v>DC1106253</v>
      </c>
      <c r="F6" s="3">
        <f t="shared" si="2"/>
        <v>45967</v>
      </c>
      <c r="G6" s="20">
        <v>894856.79</v>
      </c>
      <c r="H6" s="20">
        <v>0</v>
      </c>
      <c r="I6" s="3">
        <f t="shared" si="0"/>
        <v>45967</v>
      </c>
      <c r="J6" t="s">
        <v>8926</v>
      </c>
      <c r="K6" t="s">
        <v>8949</v>
      </c>
    </row>
    <row r="7" spans="1:11" x14ac:dyDescent="0.25">
      <c r="A7" t="s">
        <v>8943</v>
      </c>
      <c r="B7">
        <f>Checklist!$B$1</f>
        <v>202511</v>
      </c>
      <c r="C7" t="s">
        <v>31</v>
      </c>
      <c r="D7" t="str">
        <f t="shared" si="3"/>
        <v>DC1106253</v>
      </c>
      <c r="E7" t="str">
        <f t="shared" si="1"/>
        <v>DC1106253</v>
      </c>
      <c r="F7" s="3">
        <f t="shared" si="2"/>
        <v>45967</v>
      </c>
      <c r="G7" s="20">
        <v>0</v>
      </c>
      <c r="H7" s="10">
        <v>894856.79</v>
      </c>
      <c r="I7" s="3">
        <f t="shared" si="0"/>
        <v>45967</v>
      </c>
      <c r="J7" t="s">
        <v>8926</v>
      </c>
      <c r="K7" t="s">
        <v>116</v>
      </c>
    </row>
    <row r="8" spans="1:11" x14ac:dyDescent="0.25">
      <c r="A8" t="s">
        <v>8944</v>
      </c>
      <c r="B8">
        <f>Checklist!$B$1</f>
        <v>202511</v>
      </c>
      <c r="C8" t="s">
        <v>31</v>
      </c>
      <c r="D8" t="s">
        <v>9135</v>
      </c>
      <c r="E8" t="str">
        <f t="shared" si="1"/>
        <v>DC1106254</v>
      </c>
      <c r="F8" s="3">
        <f t="shared" si="2"/>
        <v>45967</v>
      </c>
      <c r="G8" s="20">
        <v>816503.21</v>
      </c>
      <c r="H8" s="20">
        <v>0</v>
      </c>
      <c r="I8" s="3">
        <f t="shared" si="0"/>
        <v>45967</v>
      </c>
      <c r="J8" t="s">
        <v>8927</v>
      </c>
      <c r="K8" t="s">
        <v>8950</v>
      </c>
    </row>
    <row r="9" spans="1:11" x14ac:dyDescent="0.25">
      <c r="A9" t="s">
        <v>8944</v>
      </c>
      <c r="B9">
        <f>Checklist!$B$1</f>
        <v>202511</v>
      </c>
      <c r="C9" t="s">
        <v>31</v>
      </c>
      <c r="D9" t="str">
        <f t="shared" si="3"/>
        <v>DC1106254</v>
      </c>
      <c r="E9" t="str">
        <f t="shared" si="1"/>
        <v>DC1106254</v>
      </c>
      <c r="F9" s="3">
        <f t="shared" si="2"/>
        <v>45967</v>
      </c>
      <c r="G9" s="20">
        <v>0</v>
      </c>
      <c r="H9" s="10">
        <v>816503.21</v>
      </c>
      <c r="I9" s="3">
        <f t="shared" si="0"/>
        <v>45967</v>
      </c>
      <c r="J9" t="s">
        <v>8927</v>
      </c>
      <c r="K9" t="s">
        <v>116</v>
      </c>
    </row>
    <row r="10" spans="1:11" x14ac:dyDescent="0.25">
      <c r="A10" t="s">
        <v>8945</v>
      </c>
      <c r="B10">
        <f>Checklist!$B$1</f>
        <v>202511</v>
      </c>
      <c r="C10" t="s">
        <v>31</v>
      </c>
      <c r="D10" t="s">
        <v>9136</v>
      </c>
      <c r="E10" t="str">
        <f t="shared" si="1"/>
        <v>DC1106255</v>
      </c>
      <c r="F10" s="3">
        <f t="shared" si="2"/>
        <v>45967</v>
      </c>
      <c r="G10" s="20">
        <v>770801.43</v>
      </c>
      <c r="H10" s="20">
        <v>0</v>
      </c>
      <c r="I10" s="3">
        <f t="shared" si="0"/>
        <v>45967</v>
      </c>
      <c r="J10" t="s">
        <v>8928</v>
      </c>
      <c r="K10" t="s">
        <v>8951</v>
      </c>
    </row>
    <row r="11" spans="1:11" x14ac:dyDescent="0.25">
      <c r="A11" t="s">
        <v>8945</v>
      </c>
      <c r="B11">
        <f>Checklist!$B$1</f>
        <v>202511</v>
      </c>
      <c r="C11" t="s">
        <v>31</v>
      </c>
      <c r="D11" t="str">
        <f t="shared" si="3"/>
        <v>DC1106255</v>
      </c>
      <c r="E11" t="str">
        <f t="shared" si="1"/>
        <v>DC1106255</v>
      </c>
      <c r="F11" s="3">
        <f t="shared" si="2"/>
        <v>45967</v>
      </c>
      <c r="G11" s="20">
        <v>0</v>
      </c>
      <c r="H11" s="10">
        <v>770801.43</v>
      </c>
      <c r="I11" s="3">
        <f t="shared" si="0"/>
        <v>45967</v>
      </c>
      <c r="J11" t="s">
        <v>8928</v>
      </c>
      <c r="K11" t="s">
        <v>116</v>
      </c>
    </row>
    <row r="12" spans="1:11" x14ac:dyDescent="0.25">
      <c r="A12" t="s">
        <v>8946</v>
      </c>
      <c r="B12">
        <f>Checklist!$B$1</f>
        <v>202511</v>
      </c>
      <c r="C12" t="s">
        <v>31</v>
      </c>
      <c r="D12" t="s">
        <v>9137</v>
      </c>
      <c r="E12" t="str">
        <f t="shared" si="1"/>
        <v>DC1106256</v>
      </c>
      <c r="F12" s="3">
        <f t="shared" si="2"/>
        <v>45967</v>
      </c>
      <c r="G12" s="20">
        <v>738150.98</v>
      </c>
      <c r="H12" s="20">
        <v>0</v>
      </c>
      <c r="I12" s="3">
        <f t="shared" si="0"/>
        <v>45967</v>
      </c>
      <c r="J12" t="s">
        <v>8929</v>
      </c>
      <c r="K12" t="s">
        <v>8952</v>
      </c>
    </row>
    <row r="13" spans="1:11" x14ac:dyDescent="0.25">
      <c r="A13" t="s">
        <v>8946</v>
      </c>
      <c r="B13">
        <f>Checklist!$B$1</f>
        <v>202511</v>
      </c>
      <c r="C13" t="s">
        <v>31</v>
      </c>
      <c r="D13" t="str">
        <f t="shared" si="3"/>
        <v>DC1106256</v>
      </c>
      <c r="E13" t="str">
        <f t="shared" si="1"/>
        <v>DC1106256</v>
      </c>
      <c r="F13" s="3">
        <f t="shared" si="2"/>
        <v>45967</v>
      </c>
      <c r="G13" s="20">
        <v>0</v>
      </c>
      <c r="H13" s="10">
        <v>738150.98</v>
      </c>
      <c r="I13" s="3">
        <f t="shared" si="0"/>
        <v>45967</v>
      </c>
      <c r="J13" t="s">
        <v>8929</v>
      </c>
      <c r="K13" t="s">
        <v>116</v>
      </c>
    </row>
    <row r="14" spans="1:11" x14ac:dyDescent="0.25">
      <c r="A14" t="s">
        <v>8947</v>
      </c>
      <c r="B14">
        <f>Checklist!$B$1</f>
        <v>202511</v>
      </c>
      <c r="C14" t="s">
        <v>31</v>
      </c>
      <c r="D14" t="s">
        <v>9138</v>
      </c>
      <c r="E14" t="str">
        <f t="shared" si="1"/>
        <v>DC1106257</v>
      </c>
      <c r="F14" s="3">
        <f t="shared" si="2"/>
        <v>45967</v>
      </c>
      <c r="G14" s="20">
        <v>738125.68</v>
      </c>
      <c r="H14" s="20">
        <v>0</v>
      </c>
      <c r="I14" s="3">
        <f t="shared" si="0"/>
        <v>45967</v>
      </c>
      <c r="J14" t="s">
        <v>8930</v>
      </c>
      <c r="K14" t="s">
        <v>8953</v>
      </c>
    </row>
    <row r="15" spans="1:11" x14ac:dyDescent="0.25">
      <c r="A15" t="s">
        <v>8947</v>
      </c>
      <c r="B15">
        <f>Checklist!$B$1</f>
        <v>202511</v>
      </c>
      <c r="C15" t="s">
        <v>31</v>
      </c>
      <c r="D15" t="str">
        <f t="shared" si="3"/>
        <v>DC1106257</v>
      </c>
      <c r="E15" t="str">
        <f t="shared" si="1"/>
        <v>DC1106257</v>
      </c>
      <c r="F15" s="3">
        <f t="shared" si="2"/>
        <v>45967</v>
      </c>
      <c r="G15" s="20">
        <v>0</v>
      </c>
      <c r="H15" s="10">
        <v>738125.68</v>
      </c>
      <c r="I15" s="3">
        <f t="shared" si="0"/>
        <v>45967</v>
      </c>
      <c r="J15" t="s">
        <v>8930</v>
      </c>
      <c r="K15" t="s">
        <v>116</v>
      </c>
    </row>
    <row r="16" spans="1:11" x14ac:dyDescent="0.25">
      <c r="A16" t="s">
        <v>40</v>
      </c>
      <c r="B16">
        <f>Checklist!$B$1</f>
        <v>202511</v>
      </c>
      <c r="C16" t="s">
        <v>31</v>
      </c>
      <c r="D16" t="s">
        <v>9139</v>
      </c>
      <c r="E16" t="str">
        <f t="shared" si="1"/>
        <v>DC1106258</v>
      </c>
      <c r="F16" s="3">
        <f t="shared" si="2"/>
        <v>45967</v>
      </c>
      <c r="G16" s="20">
        <v>448415.46</v>
      </c>
      <c r="H16" s="20">
        <v>0</v>
      </c>
      <c r="I16" s="3">
        <f t="shared" si="0"/>
        <v>45967</v>
      </c>
      <c r="J16" t="s">
        <v>8932</v>
      </c>
      <c r="K16" t="s">
        <v>8954</v>
      </c>
    </row>
    <row r="17" spans="1:11" x14ac:dyDescent="0.25">
      <c r="A17" t="s">
        <v>40</v>
      </c>
      <c r="B17">
        <f>Checklist!$B$1</f>
        <v>202511</v>
      </c>
      <c r="C17" t="s">
        <v>31</v>
      </c>
      <c r="D17" t="str">
        <f t="shared" si="3"/>
        <v>DC1106258</v>
      </c>
      <c r="E17" t="str">
        <f t="shared" si="1"/>
        <v>DC1106258</v>
      </c>
      <c r="F17" s="3">
        <f t="shared" si="2"/>
        <v>45967</v>
      </c>
      <c r="G17" s="20">
        <v>0</v>
      </c>
      <c r="H17" s="10">
        <v>448415.46</v>
      </c>
      <c r="I17" s="3">
        <f t="shared" si="0"/>
        <v>45967</v>
      </c>
      <c r="J17" t="s">
        <v>8932</v>
      </c>
      <c r="K17" t="s">
        <v>116</v>
      </c>
    </row>
    <row r="18" spans="1:11" x14ac:dyDescent="0.25">
      <c r="A18" t="s">
        <v>8957</v>
      </c>
      <c r="B18">
        <f>Checklist!$B$1</f>
        <v>202511</v>
      </c>
      <c r="C18" t="s">
        <v>31</v>
      </c>
      <c r="D18" t="str">
        <f t="shared" si="3"/>
        <v>DC1106258</v>
      </c>
      <c r="E18" t="str">
        <f t="shared" ref="E18:E29" si="4">D18</f>
        <v>DC1106258</v>
      </c>
      <c r="F18" s="3">
        <f t="shared" si="2"/>
        <v>45967</v>
      </c>
      <c r="G18" s="20">
        <v>448415.46</v>
      </c>
      <c r="H18" s="20">
        <v>0</v>
      </c>
      <c r="I18" s="3">
        <f t="shared" si="0"/>
        <v>45967</v>
      </c>
      <c r="J18" t="s">
        <v>8932</v>
      </c>
      <c r="K18" t="s">
        <v>8955</v>
      </c>
    </row>
    <row r="19" spans="1:11" x14ac:dyDescent="0.25">
      <c r="A19" t="s">
        <v>8957</v>
      </c>
      <c r="B19">
        <f>Checklist!$B$1</f>
        <v>202511</v>
      </c>
      <c r="C19" t="s">
        <v>31</v>
      </c>
      <c r="D19" t="str">
        <f t="shared" si="3"/>
        <v>DC1106258</v>
      </c>
      <c r="E19" t="str">
        <f t="shared" si="4"/>
        <v>DC1106258</v>
      </c>
      <c r="F19" s="3">
        <f t="shared" si="2"/>
        <v>45967</v>
      </c>
      <c r="G19" s="20">
        <v>0</v>
      </c>
      <c r="H19" s="10">
        <v>448415.46</v>
      </c>
      <c r="I19" s="3">
        <f t="shared" si="0"/>
        <v>45967</v>
      </c>
      <c r="J19" t="s">
        <v>8932</v>
      </c>
      <c r="K19" t="s">
        <v>8956</v>
      </c>
    </row>
    <row r="20" spans="1:11" x14ac:dyDescent="0.25">
      <c r="A20" t="s">
        <v>40</v>
      </c>
      <c r="B20">
        <f>Checklist!$B$1</f>
        <v>202511</v>
      </c>
      <c r="C20" t="s">
        <v>31</v>
      </c>
      <c r="D20" t="s">
        <v>9140</v>
      </c>
      <c r="E20" t="str">
        <f t="shared" si="4"/>
        <v>DC1106259</v>
      </c>
      <c r="F20" s="3">
        <f t="shared" si="2"/>
        <v>45967</v>
      </c>
      <c r="G20" s="20">
        <v>243629.92</v>
      </c>
      <c r="H20" s="20">
        <v>0</v>
      </c>
      <c r="I20" s="3">
        <f t="shared" si="0"/>
        <v>45967</v>
      </c>
      <c r="J20" t="s">
        <v>8931</v>
      </c>
      <c r="K20" t="s">
        <v>8954</v>
      </c>
    </row>
    <row r="21" spans="1:11" x14ac:dyDescent="0.25">
      <c r="A21" t="s">
        <v>40</v>
      </c>
      <c r="B21">
        <f>Checklist!$B$1</f>
        <v>202511</v>
      </c>
      <c r="C21" t="s">
        <v>31</v>
      </c>
      <c r="D21" t="str">
        <f t="shared" si="3"/>
        <v>DC1106259</v>
      </c>
      <c r="E21" t="str">
        <f t="shared" si="4"/>
        <v>DC1106259</v>
      </c>
      <c r="F21" s="3">
        <f t="shared" si="2"/>
        <v>45967</v>
      </c>
      <c r="G21" s="20">
        <v>0</v>
      </c>
      <c r="H21" s="10">
        <v>243629.92</v>
      </c>
      <c r="I21" s="3">
        <f t="shared" si="0"/>
        <v>45967</v>
      </c>
      <c r="J21" t="s">
        <v>8931</v>
      </c>
      <c r="K21" t="s">
        <v>116</v>
      </c>
    </row>
    <row r="22" spans="1:11" x14ac:dyDescent="0.25">
      <c r="A22" t="s">
        <v>8957</v>
      </c>
      <c r="B22">
        <f>Checklist!$B$1</f>
        <v>202511</v>
      </c>
      <c r="C22" t="s">
        <v>31</v>
      </c>
      <c r="D22" t="str">
        <f t="shared" si="3"/>
        <v>DC1106259</v>
      </c>
      <c r="E22" t="str">
        <f t="shared" si="4"/>
        <v>DC1106259</v>
      </c>
      <c r="F22" s="3">
        <f t="shared" si="2"/>
        <v>45967</v>
      </c>
      <c r="G22" s="20">
        <v>243629.92</v>
      </c>
      <c r="H22" s="20">
        <v>0</v>
      </c>
      <c r="I22" s="3">
        <f t="shared" si="0"/>
        <v>45967</v>
      </c>
      <c r="J22" t="s">
        <v>8931</v>
      </c>
      <c r="K22" t="s">
        <v>8955</v>
      </c>
    </row>
    <row r="23" spans="1:11" x14ac:dyDescent="0.25">
      <c r="A23" t="s">
        <v>8957</v>
      </c>
      <c r="B23">
        <f>Checklist!$B$1</f>
        <v>202511</v>
      </c>
      <c r="C23" t="s">
        <v>31</v>
      </c>
      <c r="D23" t="str">
        <f t="shared" si="3"/>
        <v>DC1106259</v>
      </c>
      <c r="E23" t="str">
        <f t="shared" si="4"/>
        <v>DC1106259</v>
      </c>
      <c r="F23" s="3">
        <f t="shared" si="2"/>
        <v>45967</v>
      </c>
      <c r="G23" s="20">
        <v>0</v>
      </c>
      <c r="H23" s="10">
        <v>243629.92</v>
      </c>
      <c r="I23" s="3">
        <f t="shared" si="0"/>
        <v>45967</v>
      </c>
      <c r="J23" t="s">
        <v>8931</v>
      </c>
      <c r="K23" t="s">
        <v>8956</v>
      </c>
    </row>
    <row r="24" spans="1:11" s="101" customFormat="1" x14ac:dyDescent="0.25">
      <c r="A24" s="101" t="s">
        <v>40</v>
      </c>
      <c r="B24" s="101">
        <f>Checklist!$B$1</f>
        <v>202511</v>
      </c>
      <c r="C24" s="101" t="s">
        <v>31</v>
      </c>
      <c r="D24" s="101" t="s">
        <v>9141</v>
      </c>
      <c r="E24" s="101" t="str">
        <f t="shared" si="4"/>
        <v>DC11062510</v>
      </c>
      <c r="F24" s="103">
        <f t="shared" si="2"/>
        <v>45967</v>
      </c>
      <c r="G24" s="142">
        <v>16917.97</v>
      </c>
      <c r="H24" s="142">
        <v>0</v>
      </c>
      <c r="I24" s="103">
        <f t="shared" si="0"/>
        <v>45967</v>
      </c>
      <c r="J24" s="101" t="s">
        <v>8933</v>
      </c>
    </row>
    <row r="25" spans="1:11" s="101" customFormat="1" x14ac:dyDescent="0.25">
      <c r="A25" s="101" t="s">
        <v>40</v>
      </c>
      <c r="B25" s="101">
        <f>Checklist!$B$1</f>
        <v>202511</v>
      </c>
      <c r="C25" s="101" t="s">
        <v>31</v>
      </c>
      <c r="D25" s="101" t="str">
        <f t="shared" si="3"/>
        <v>DC11062510</v>
      </c>
      <c r="E25" s="101" t="str">
        <f t="shared" si="4"/>
        <v>DC11062510</v>
      </c>
      <c r="F25" s="103">
        <f t="shared" si="2"/>
        <v>45967</v>
      </c>
      <c r="G25" s="142">
        <v>0</v>
      </c>
      <c r="H25" s="143">
        <v>16917.97</v>
      </c>
      <c r="I25" s="103">
        <f t="shared" si="0"/>
        <v>45967</v>
      </c>
      <c r="J25" s="101" t="s">
        <v>8933</v>
      </c>
      <c r="K25" s="101" t="s">
        <v>189</v>
      </c>
    </row>
    <row r="26" spans="1:11" x14ac:dyDescent="0.25">
      <c r="A26" t="s">
        <v>40</v>
      </c>
      <c r="B26">
        <f>Checklist!$B$1</f>
        <v>202511</v>
      </c>
      <c r="C26" t="s">
        <v>31</v>
      </c>
      <c r="D26" t="s">
        <v>9142</v>
      </c>
      <c r="E26" t="str">
        <f t="shared" si="4"/>
        <v>DC11062511</v>
      </c>
      <c r="F26" s="3">
        <f t="shared" si="2"/>
        <v>45967</v>
      </c>
      <c r="G26" s="20">
        <v>243629.92</v>
      </c>
      <c r="H26" s="20">
        <v>0</v>
      </c>
      <c r="I26" s="3">
        <f t="shared" si="0"/>
        <v>45967</v>
      </c>
      <c r="J26" t="s">
        <v>8936</v>
      </c>
      <c r="K26" t="s">
        <v>116</v>
      </c>
    </row>
    <row r="27" spans="1:11" x14ac:dyDescent="0.25">
      <c r="A27" t="s">
        <v>40</v>
      </c>
      <c r="B27">
        <f>Checklist!$B$1</f>
        <v>202511</v>
      </c>
      <c r="C27" t="s">
        <v>31</v>
      </c>
      <c r="D27" t="str">
        <f t="shared" si="3"/>
        <v>DC11062511</v>
      </c>
      <c r="E27" t="str">
        <f t="shared" si="4"/>
        <v>DC11062511</v>
      </c>
      <c r="F27" s="3">
        <f t="shared" si="2"/>
        <v>45967</v>
      </c>
      <c r="G27" s="20">
        <v>0</v>
      </c>
      <c r="H27" s="20">
        <v>243629.92</v>
      </c>
      <c r="I27" s="3">
        <f t="shared" si="0"/>
        <v>45967</v>
      </c>
      <c r="J27" t="s">
        <v>8936</v>
      </c>
      <c r="K27" t="s">
        <v>8958</v>
      </c>
    </row>
    <row r="28" spans="1:11" x14ac:dyDescent="0.25">
      <c r="A28" t="s">
        <v>8957</v>
      </c>
      <c r="B28">
        <f>Checklist!$B$1</f>
        <v>202511</v>
      </c>
      <c r="C28" t="s">
        <v>31</v>
      </c>
      <c r="D28" t="str">
        <f t="shared" si="3"/>
        <v>DC11062511</v>
      </c>
      <c r="E28" t="str">
        <f t="shared" si="4"/>
        <v>DC11062511</v>
      </c>
      <c r="F28" s="3">
        <f t="shared" si="2"/>
        <v>45967</v>
      </c>
      <c r="G28" s="20">
        <v>243629.92</v>
      </c>
      <c r="H28" s="20">
        <v>0</v>
      </c>
      <c r="I28" s="3">
        <f t="shared" si="0"/>
        <v>45967</v>
      </c>
      <c r="J28" t="s">
        <v>8936</v>
      </c>
      <c r="K28" t="s">
        <v>8959</v>
      </c>
    </row>
    <row r="29" spans="1:11" x14ac:dyDescent="0.25">
      <c r="A29" t="s">
        <v>8957</v>
      </c>
      <c r="B29">
        <f>Checklist!$B$1</f>
        <v>202511</v>
      </c>
      <c r="C29" t="s">
        <v>31</v>
      </c>
      <c r="D29" t="str">
        <f t="shared" si="3"/>
        <v>DC11062511</v>
      </c>
      <c r="E29" t="str">
        <f t="shared" si="4"/>
        <v>DC11062511</v>
      </c>
      <c r="F29" s="3">
        <f t="shared" si="2"/>
        <v>45967</v>
      </c>
      <c r="G29" s="20">
        <v>0</v>
      </c>
      <c r="H29" s="20">
        <v>243629.92</v>
      </c>
      <c r="I29" s="3">
        <f t="shared" si="0"/>
        <v>45967</v>
      </c>
      <c r="J29" t="s">
        <v>8936</v>
      </c>
      <c r="K29" s="7" t="s">
        <v>8955</v>
      </c>
    </row>
    <row r="30" spans="1:11" x14ac:dyDescent="0.25">
      <c r="A30" t="s">
        <v>40</v>
      </c>
      <c r="B30">
        <f>Checklist!$B$1</f>
        <v>202511</v>
      </c>
      <c r="C30" t="s">
        <v>31</v>
      </c>
      <c r="D30" t="s">
        <v>9143</v>
      </c>
      <c r="E30" t="str">
        <f t="shared" ref="E30:E40" si="5">D30</f>
        <v>DC11062512</v>
      </c>
      <c r="F30" s="3">
        <f t="shared" si="2"/>
        <v>45967</v>
      </c>
      <c r="G30" s="20">
        <v>448415.46</v>
      </c>
      <c r="H30" s="20">
        <v>0</v>
      </c>
      <c r="I30" s="3">
        <f t="shared" si="0"/>
        <v>45967</v>
      </c>
      <c r="J30" t="s">
        <v>8937</v>
      </c>
      <c r="K30" t="s">
        <v>116</v>
      </c>
    </row>
    <row r="31" spans="1:11" x14ac:dyDescent="0.25">
      <c r="A31" t="s">
        <v>40</v>
      </c>
      <c r="B31">
        <f>Checklist!$B$1</f>
        <v>202511</v>
      </c>
      <c r="C31" t="s">
        <v>31</v>
      </c>
      <c r="D31" t="str">
        <f t="shared" si="3"/>
        <v>DC11062512</v>
      </c>
      <c r="E31" t="str">
        <f t="shared" si="5"/>
        <v>DC11062512</v>
      </c>
      <c r="F31" s="3">
        <f t="shared" si="2"/>
        <v>45967</v>
      </c>
      <c r="G31" s="20">
        <v>0</v>
      </c>
      <c r="H31" s="20">
        <v>448415.46</v>
      </c>
      <c r="I31" s="3">
        <f t="shared" si="0"/>
        <v>45967</v>
      </c>
      <c r="J31" t="s">
        <v>8937</v>
      </c>
      <c r="K31" s="7" t="s">
        <v>8958</v>
      </c>
    </row>
    <row r="32" spans="1:11" x14ac:dyDescent="0.25">
      <c r="A32" t="s">
        <v>8957</v>
      </c>
      <c r="B32">
        <f>Checklist!$B$1</f>
        <v>202511</v>
      </c>
      <c r="C32" t="s">
        <v>31</v>
      </c>
      <c r="D32" t="str">
        <f t="shared" si="3"/>
        <v>DC11062512</v>
      </c>
      <c r="E32" t="str">
        <f t="shared" si="5"/>
        <v>DC11062512</v>
      </c>
      <c r="F32" s="3">
        <f t="shared" si="2"/>
        <v>45967</v>
      </c>
      <c r="G32" s="20">
        <v>448415.46</v>
      </c>
      <c r="H32" s="20">
        <v>0</v>
      </c>
      <c r="I32" s="3">
        <f t="shared" si="0"/>
        <v>45967</v>
      </c>
      <c r="J32" t="s">
        <v>8937</v>
      </c>
      <c r="K32" s="7" t="s">
        <v>8959</v>
      </c>
    </row>
    <row r="33" spans="1:11" x14ac:dyDescent="0.25">
      <c r="A33" t="s">
        <v>8957</v>
      </c>
      <c r="B33">
        <f>Checklist!$B$1</f>
        <v>202511</v>
      </c>
      <c r="C33" t="s">
        <v>31</v>
      </c>
      <c r="D33" t="str">
        <f t="shared" si="3"/>
        <v>DC11062512</v>
      </c>
      <c r="E33" t="str">
        <f t="shared" si="5"/>
        <v>DC11062512</v>
      </c>
      <c r="F33" s="3">
        <f t="shared" si="2"/>
        <v>45967</v>
      </c>
      <c r="G33" s="20">
        <v>0</v>
      </c>
      <c r="H33" s="20">
        <v>448415.46</v>
      </c>
      <c r="I33" s="3">
        <f t="shared" si="0"/>
        <v>45967</v>
      </c>
      <c r="J33" t="s">
        <v>8937</v>
      </c>
      <c r="K33" s="7" t="s">
        <v>8955</v>
      </c>
    </row>
    <row r="34" spans="1:11" x14ac:dyDescent="0.25">
      <c r="A34" t="s">
        <v>40</v>
      </c>
      <c r="B34">
        <f>Checklist!$B$1</f>
        <v>202511</v>
      </c>
      <c r="C34" t="s">
        <v>31</v>
      </c>
      <c r="D34" t="s">
        <v>9144</v>
      </c>
      <c r="E34" t="str">
        <f t="shared" si="5"/>
        <v>DC11062513</v>
      </c>
      <c r="F34" s="3">
        <f t="shared" si="2"/>
        <v>45967</v>
      </c>
      <c r="G34" s="10">
        <v>8100000</v>
      </c>
      <c r="H34" s="10">
        <v>0</v>
      </c>
      <c r="I34" s="3">
        <f t="shared" si="0"/>
        <v>45967</v>
      </c>
      <c r="J34" t="s">
        <v>5611</v>
      </c>
      <c r="K34" s="7" t="s">
        <v>116</v>
      </c>
    </row>
    <row r="35" spans="1:11" x14ac:dyDescent="0.25">
      <c r="A35" t="s">
        <v>40</v>
      </c>
      <c r="B35">
        <f>Checklist!$B$1</f>
        <v>202511</v>
      </c>
      <c r="C35" t="s">
        <v>31</v>
      </c>
      <c r="D35" t="str">
        <f t="shared" si="3"/>
        <v>DC11062513</v>
      </c>
      <c r="E35" t="str">
        <f t="shared" si="5"/>
        <v>DC11062513</v>
      </c>
      <c r="F35" s="3">
        <f t="shared" si="2"/>
        <v>45967</v>
      </c>
      <c r="G35" s="10">
        <v>0</v>
      </c>
      <c r="H35" s="10">
        <v>8100000</v>
      </c>
      <c r="I35" s="3">
        <f t="shared" si="0"/>
        <v>45967</v>
      </c>
      <c r="J35" t="s">
        <v>5611</v>
      </c>
      <c r="K35" s="7" t="s">
        <v>159</v>
      </c>
    </row>
    <row r="36" spans="1:11" x14ac:dyDescent="0.25">
      <c r="A36" t="s">
        <v>40</v>
      </c>
      <c r="B36">
        <f>Checklist!$B$1</f>
        <v>202511</v>
      </c>
      <c r="C36" t="s">
        <v>31</v>
      </c>
      <c r="D36" t="s">
        <v>9145</v>
      </c>
      <c r="E36" t="str">
        <f t="shared" si="5"/>
        <v>DC11062514</v>
      </c>
      <c r="F36" s="3">
        <f t="shared" si="2"/>
        <v>45967</v>
      </c>
      <c r="G36" s="10">
        <v>830000</v>
      </c>
      <c r="H36" s="10">
        <v>0</v>
      </c>
      <c r="I36" s="3">
        <f t="shared" si="0"/>
        <v>45967</v>
      </c>
      <c r="J36" t="s">
        <v>2908</v>
      </c>
      <c r="K36" s="7" t="s">
        <v>205</v>
      </c>
    </row>
    <row r="37" spans="1:11" x14ac:dyDescent="0.25">
      <c r="A37" t="s">
        <v>40</v>
      </c>
      <c r="B37">
        <f>Checklist!$B$1</f>
        <v>202511</v>
      </c>
      <c r="C37" t="s">
        <v>31</v>
      </c>
      <c r="D37" t="str">
        <f t="shared" si="3"/>
        <v>DC11062514</v>
      </c>
      <c r="E37" t="str">
        <f t="shared" si="5"/>
        <v>DC11062514</v>
      </c>
      <c r="F37" s="3">
        <f t="shared" si="2"/>
        <v>45967</v>
      </c>
      <c r="G37" s="10">
        <v>0</v>
      </c>
      <c r="H37" s="10">
        <v>830000</v>
      </c>
      <c r="I37" s="3">
        <f t="shared" si="0"/>
        <v>45967</v>
      </c>
      <c r="J37" t="s">
        <v>2908</v>
      </c>
      <c r="K37" s="7" t="s">
        <v>189</v>
      </c>
    </row>
    <row r="38" spans="1:11" x14ac:dyDescent="0.25">
      <c r="A38" t="s">
        <v>40</v>
      </c>
      <c r="B38">
        <f>Checklist!$B$1</f>
        <v>202511</v>
      </c>
      <c r="C38" t="s">
        <v>31</v>
      </c>
      <c r="D38" t="s">
        <v>9146</v>
      </c>
      <c r="E38" t="str">
        <f t="shared" si="5"/>
        <v>DC11062515</v>
      </c>
      <c r="F38" s="3">
        <f t="shared" si="2"/>
        <v>45967</v>
      </c>
      <c r="G38" s="10">
        <v>55915.62</v>
      </c>
      <c r="H38" s="10">
        <v>0</v>
      </c>
      <c r="I38" s="3">
        <f t="shared" si="0"/>
        <v>45967</v>
      </c>
      <c r="J38" t="s">
        <v>9111</v>
      </c>
      <c r="K38" t="s">
        <v>116</v>
      </c>
    </row>
    <row r="39" spans="1:11" x14ac:dyDescent="0.25">
      <c r="A39" t="s">
        <v>40</v>
      </c>
      <c r="B39">
        <f>Checklist!$B$1</f>
        <v>202511</v>
      </c>
      <c r="C39" t="s">
        <v>31</v>
      </c>
      <c r="D39" t="str">
        <f t="shared" si="3"/>
        <v>DC11062515</v>
      </c>
      <c r="E39" t="str">
        <f t="shared" si="5"/>
        <v>DC11062515</v>
      </c>
      <c r="F39" s="3">
        <f t="shared" si="2"/>
        <v>45967</v>
      </c>
      <c r="G39" s="10">
        <v>50537.45</v>
      </c>
      <c r="H39" s="10">
        <v>0</v>
      </c>
      <c r="I39" s="3">
        <f t="shared" si="0"/>
        <v>45967</v>
      </c>
      <c r="J39" t="s">
        <v>9112</v>
      </c>
      <c r="K39" t="s">
        <v>116</v>
      </c>
    </row>
    <row r="40" spans="1:11" x14ac:dyDescent="0.25">
      <c r="A40" t="s">
        <v>40</v>
      </c>
      <c r="B40">
        <f>Checklist!$B$1</f>
        <v>202511</v>
      </c>
      <c r="C40" t="s">
        <v>31</v>
      </c>
      <c r="D40" t="str">
        <f t="shared" si="3"/>
        <v>DC11062515</v>
      </c>
      <c r="E40" t="str">
        <f t="shared" si="5"/>
        <v>DC11062515</v>
      </c>
      <c r="F40" s="3">
        <f t="shared" si="2"/>
        <v>45967</v>
      </c>
      <c r="G40" s="10">
        <v>44174.89</v>
      </c>
      <c r="H40" s="10">
        <v>0</v>
      </c>
      <c r="I40" s="3">
        <f t="shared" si="0"/>
        <v>45967</v>
      </c>
      <c r="J40" t="s">
        <v>9113</v>
      </c>
      <c r="K40" t="s">
        <v>116</v>
      </c>
    </row>
    <row r="41" spans="1:11" x14ac:dyDescent="0.25">
      <c r="A41" t="s">
        <v>40</v>
      </c>
      <c r="B41">
        <f>Checklist!$B$1</f>
        <v>202511</v>
      </c>
      <c r="C41" t="s">
        <v>31</v>
      </c>
      <c r="D41" t="str">
        <f t="shared" si="3"/>
        <v>DC11062515</v>
      </c>
      <c r="E41" t="str">
        <f t="shared" ref="E41:E75" si="6">D41</f>
        <v>DC11062515</v>
      </c>
      <c r="F41" s="3">
        <f t="shared" si="2"/>
        <v>45967</v>
      </c>
      <c r="G41" s="10">
        <v>11400.16</v>
      </c>
      <c r="H41" s="10">
        <v>0</v>
      </c>
      <c r="I41" s="3">
        <f t="shared" si="0"/>
        <v>45967</v>
      </c>
      <c r="J41" t="s">
        <v>9114</v>
      </c>
      <c r="K41" t="s">
        <v>116</v>
      </c>
    </row>
    <row r="42" spans="1:11" x14ac:dyDescent="0.25">
      <c r="A42" t="s">
        <v>40</v>
      </c>
      <c r="B42">
        <f>Checklist!$B$1</f>
        <v>202511</v>
      </c>
      <c r="C42" t="s">
        <v>31</v>
      </c>
      <c r="D42" t="str">
        <f t="shared" si="3"/>
        <v>DC11062515</v>
      </c>
      <c r="E42" t="str">
        <f t="shared" si="6"/>
        <v>DC11062515</v>
      </c>
      <c r="F42" s="3">
        <f t="shared" si="2"/>
        <v>45967</v>
      </c>
      <c r="G42" s="10">
        <v>11114.01</v>
      </c>
      <c r="H42" s="10">
        <v>0</v>
      </c>
      <c r="I42" s="3">
        <f t="shared" si="0"/>
        <v>45967</v>
      </c>
      <c r="J42" t="s">
        <v>9115</v>
      </c>
      <c r="K42" t="s">
        <v>116</v>
      </c>
    </row>
    <row r="43" spans="1:11" x14ac:dyDescent="0.25">
      <c r="A43" t="s">
        <v>40</v>
      </c>
      <c r="B43">
        <f>Checklist!$B$1</f>
        <v>202511</v>
      </c>
      <c r="C43" t="s">
        <v>31</v>
      </c>
      <c r="D43" t="str">
        <f t="shared" si="3"/>
        <v>DC11062515</v>
      </c>
      <c r="E43" t="str">
        <f t="shared" si="6"/>
        <v>DC11062515</v>
      </c>
      <c r="F43" s="3">
        <f t="shared" si="2"/>
        <v>45967</v>
      </c>
      <c r="G43" s="10">
        <v>8417.64</v>
      </c>
      <c r="H43" s="10">
        <v>0</v>
      </c>
      <c r="I43" s="3">
        <f t="shared" si="0"/>
        <v>45967</v>
      </c>
      <c r="J43" t="s">
        <v>9116</v>
      </c>
      <c r="K43" s="7" t="s">
        <v>116</v>
      </c>
    </row>
    <row r="44" spans="1:11" x14ac:dyDescent="0.25">
      <c r="A44" t="s">
        <v>40</v>
      </c>
      <c r="B44">
        <f>Checklist!$B$1</f>
        <v>202511</v>
      </c>
      <c r="C44" t="s">
        <v>31</v>
      </c>
      <c r="D44" t="str">
        <f t="shared" si="3"/>
        <v>DC11062515</v>
      </c>
      <c r="E44" t="str">
        <f t="shared" si="6"/>
        <v>DC11062515</v>
      </c>
      <c r="F44" s="3">
        <f t="shared" si="2"/>
        <v>45967</v>
      </c>
      <c r="G44" s="10">
        <v>7393.74</v>
      </c>
      <c r="H44" s="10">
        <v>0</v>
      </c>
      <c r="I44" s="3">
        <f t="shared" si="0"/>
        <v>45967</v>
      </c>
      <c r="J44" t="s">
        <v>9117</v>
      </c>
      <c r="K44" t="s">
        <v>116</v>
      </c>
    </row>
    <row r="45" spans="1:11" x14ac:dyDescent="0.25">
      <c r="A45" t="s">
        <v>40</v>
      </c>
      <c r="B45">
        <f>Checklist!$B$1</f>
        <v>202511</v>
      </c>
      <c r="C45" t="s">
        <v>31</v>
      </c>
      <c r="D45" t="str">
        <f t="shared" si="3"/>
        <v>DC11062515</v>
      </c>
      <c r="E45" t="str">
        <f t="shared" si="6"/>
        <v>DC11062515</v>
      </c>
      <c r="F45" s="3">
        <f t="shared" si="2"/>
        <v>45967</v>
      </c>
      <c r="G45" s="10">
        <v>6170.69</v>
      </c>
      <c r="H45" s="10">
        <v>0</v>
      </c>
      <c r="I45" s="3">
        <f t="shared" si="0"/>
        <v>45967</v>
      </c>
      <c r="J45" t="s">
        <v>9118</v>
      </c>
      <c r="K45" t="s">
        <v>116</v>
      </c>
    </row>
    <row r="46" spans="1:11" x14ac:dyDescent="0.25">
      <c r="A46" t="s">
        <v>40</v>
      </c>
      <c r="B46">
        <f>Checklist!$B$1</f>
        <v>202511</v>
      </c>
      <c r="C46" t="s">
        <v>31</v>
      </c>
      <c r="D46" t="str">
        <f t="shared" si="3"/>
        <v>DC11062515</v>
      </c>
      <c r="E46" t="str">
        <f t="shared" si="6"/>
        <v>DC11062515</v>
      </c>
      <c r="F46" s="3">
        <f t="shared" si="2"/>
        <v>45967</v>
      </c>
      <c r="G46" s="10">
        <v>5815.25</v>
      </c>
      <c r="H46" s="10">
        <v>0</v>
      </c>
      <c r="I46" s="3">
        <f t="shared" si="0"/>
        <v>45967</v>
      </c>
      <c r="J46" t="s">
        <v>9119</v>
      </c>
      <c r="K46" t="s">
        <v>116</v>
      </c>
    </row>
    <row r="47" spans="1:11" x14ac:dyDescent="0.25">
      <c r="A47" t="s">
        <v>40</v>
      </c>
      <c r="B47">
        <f>Checklist!$B$1</f>
        <v>202511</v>
      </c>
      <c r="C47" t="s">
        <v>31</v>
      </c>
      <c r="D47" t="str">
        <f t="shared" si="3"/>
        <v>DC11062515</v>
      </c>
      <c r="E47" t="str">
        <f t="shared" si="6"/>
        <v>DC11062515</v>
      </c>
      <c r="F47" s="3">
        <f t="shared" si="2"/>
        <v>45967</v>
      </c>
      <c r="G47" s="10">
        <v>5786.41</v>
      </c>
      <c r="H47" s="10">
        <v>0</v>
      </c>
      <c r="I47" s="3">
        <f t="shared" si="0"/>
        <v>45967</v>
      </c>
      <c r="J47" t="s">
        <v>9120</v>
      </c>
      <c r="K47" t="s">
        <v>116</v>
      </c>
    </row>
    <row r="48" spans="1:11" x14ac:dyDescent="0.25">
      <c r="A48" t="s">
        <v>40</v>
      </c>
      <c r="B48">
        <f>Checklist!$B$1</f>
        <v>202511</v>
      </c>
      <c r="C48" t="s">
        <v>31</v>
      </c>
      <c r="D48" t="str">
        <f t="shared" si="3"/>
        <v>DC11062515</v>
      </c>
      <c r="E48" t="str">
        <f t="shared" si="6"/>
        <v>DC11062515</v>
      </c>
      <c r="F48" s="3">
        <f t="shared" si="2"/>
        <v>45967</v>
      </c>
      <c r="G48" s="10">
        <v>379.73</v>
      </c>
      <c r="H48" s="10">
        <v>0</v>
      </c>
      <c r="I48" s="3">
        <f t="shared" si="0"/>
        <v>45967</v>
      </c>
      <c r="J48" t="s">
        <v>9121</v>
      </c>
      <c r="K48" t="s">
        <v>116</v>
      </c>
    </row>
    <row r="49" spans="1:11" x14ac:dyDescent="0.25">
      <c r="A49" t="s">
        <v>40</v>
      </c>
      <c r="B49">
        <f>Checklist!$B$1</f>
        <v>202511</v>
      </c>
      <c r="C49" t="s">
        <v>31</v>
      </c>
      <c r="D49" t="str">
        <f t="shared" si="3"/>
        <v>DC11062515</v>
      </c>
      <c r="E49" t="str">
        <f t="shared" si="6"/>
        <v>DC11062515</v>
      </c>
      <c r="F49" s="3">
        <f t="shared" si="2"/>
        <v>45967</v>
      </c>
      <c r="G49" s="10">
        <v>40.47</v>
      </c>
      <c r="H49" s="10">
        <v>0</v>
      </c>
      <c r="I49" s="3">
        <f t="shared" si="0"/>
        <v>45967</v>
      </c>
      <c r="J49" t="s">
        <v>9122</v>
      </c>
      <c r="K49" t="s">
        <v>116</v>
      </c>
    </row>
    <row r="50" spans="1:11" x14ac:dyDescent="0.25">
      <c r="A50" t="s">
        <v>40</v>
      </c>
      <c r="B50">
        <f>Checklist!$B$1</f>
        <v>202511</v>
      </c>
      <c r="C50" t="s">
        <v>31</v>
      </c>
      <c r="D50" t="str">
        <f t="shared" si="3"/>
        <v>DC11062515</v>
      </c>
      <c r="E50" t="str">
        <f t="shared" si="6"/>
        <v>DC11062515</v>
      </c>
      <c r="F50" s="3">
        <f t="shared" si="2"/>
        <v>45967</v>
      </c>
      <c r="G50" s="10">
        <v>0</v>
      </c>
      <c r="H50" s="10">
        <v>55915.62</v>
      </c>
      <c r="I50" s="3">
        <f t="shared" si="0"/>
        <v>45967</v>
      </c>
      <c r="J50" t="s">
        <v>9111</v>
      </c>
      <c r="K50" s="7" t="s">
        <v>9132</v>
      </c>
    </row>
    <row r="51" spans="1:11" x14ac:dyDescent="0.25">
      <c r="A51" t="s">
        <v>40</v>
      </c>
      <c r="B51">
        <f>Checklist!$B$1</f>
        <v>202511</v>
      </c>
      <c r="C51" t="s">
        <v>31</v>
      </c>
      <c r="D51" t="str">
        <f t="shared" si="3"/>
        <v>DC11062515</v>
      </c>
      <c r="E51" t="str">
        <f t="shared" si="6"/>
        <v>DC11062515</v>
      </c>
      <c r="F51" s="3">
        <f t="shared" si="2"/>
        <v>45967</v>
      </c>
      <c r="G51" s="10">
        <v>0</v>
      </c>
      <c r="H51" s="10">
        <v>50537.45</v>
      </c>
      <c r="I51" s="3">
        <f t="shared" si="0"/>
        <v>45967</v>
      </c>
      <c r="J51" t="s">
        <v>9112</v>
      </c>
      <c r="K51" s="7" t="s">
        <v>9132</v>
      </c>
    </row>
    <row r="52" spans="1:11" x14ac:dyDescent="0.25">
      <c r="A52" t="s">
        <v>40</v>
      </c>
      <c r="B52">
        <f>Checklist!$B$1</f>
        <v>202511</v>
      </c>
      <c r="C52" t="s">
        <v>31</v>
      </c>
      <c r="D52" t="str">
        <f t="shared" si="3"/>
        <v>DC11062515</v>
      </c>
      <c r="E52" t="str">
        <f t="shared" si="6"/>
        <v>DC11062515</v>
      </c>
      <c r="F52" s="3">
        <f t="shared" si="2"/>
        <v>45967</v>
      </c>
      <c r="G52" s="10">
        <v>0</v>
      </c>
      <c r="H52" s="10">
        <v>44174.89</v>
      </c>
      <c r="I52" s="3">
        <f t="shared" si="0"/>
        <v>45967</v>
      </c>
      <c r="J52" t="s">
        <v>9113</v>
      </c>
      <c r="K52" s="7" t="s">
        <v>9132</v>
      </c>
    </row>
    <row r="53" spans="1:11" x14ac:dyDescent="0.25">
      <c r="A53" t="s">
        <v>40</v>
      </c>
      <c r="B53">
        <f>Checklist!$B$1</f>
        <v>202511</v>
      </c>
      <c r="C53" t="s">
        <v>31</v>
      </c>
      <c r="D53" t="str">
        <f t="shared" si="3"/>
        <v>DC11062515</v>
      </c>
      <c r="E53" t="str">
        <f t="shared" si="6"/>
        <v>DC11062515</v>
      </c>
      <c r="F53" s="3">
        <f t="shared" si="2"/>
        <v>45967</v>
      </c>
      <c r="G53" s="10">
        <v>0</v>
      </c>
      <c r="H53" s="10">
        <v>11400.16</v>
      </c>
      <c r="I53" s="3">
        <f t="shared" si="0"/>
        <v>45967</v>
      </c>
      <c r="J53" t="s">
        <v>9114</v>
      </c>
      <c r="K53" t="s">
        <v>9123</v>
      </c>
    </row>
    <row r="54" spans="1:11" x14ac:dyDescent="0.25">
      <c r="A54" t="s">
        <v>40</v>
      </c>
      <c r="B54">
        <f>Checklist!$B$1</f>
        <v>202511</v>
      </c>
      <c r="C54" t="s">
        <v>31</v>
      </c>
      <c r="D54" t="str">
        <f t="shared" si="3"/>
        <v>DC11062515</v>
      </c>
      <c r="E54" t="str">
        <f t="shared" si="6"/>
        <v>DC11062515</v>
      </c>
      <c r="F54" s="3">
        <f t="shared" si="2"/>
        <v>45967</v>
      </c>
      <c r="G54" s="10">
        <v>0</v>
      </c>
      <c r="H54" s="10">
        <v>11114.01</v>
      </c>
      <c r="I54" s="3">
        <f t="shared" si="0"/>
        <v>45967</v>
      </c>
      <c r="J54" t="s">
        <v>9115</v>
      </c>
      <c r="K54" t="s">
        <v>9124</v>
      </c>
    </row>
    <row r="55" spans="1:11" x14ac:dyDescent="0.25">
      <c r="A55" t="s">
        <v>40</v>
      </c>
      <c r="B55">
        <f>Checklist!$B$1</f>
        <v>202511</v>
      </c>
      <c r="C55" t="s">
        <v>31</v>
      </c>
      <c r="D55" t="str">
        <f t="shared" si="3"/>
        <v>DC11062515</v>
      </c>
      <c r="E55" t="str">
        <f t="shared" si="6"/>
        <v>DC11062515</v>
      </c>
      <c r="F55" s="3">
        <f t="shared" si="2"/>
        <v>45967</v>
      </c>
      <c r="G55" s="10">
        <v>0</v>
      </c>
      <c r="H55" s="10">
        <v>8417.64</v>
      </c>
      <c r="I55" s="3">
        <f t="shared" si="0"/>
        <v>45967</v>
      </c>
      <c r="J55" t="s">
        <v>9116</v>
      </c>
      <c r="K55" t="s">
        <v>9125</v>
      </c>
    </row>
    <row r="56" spans="1:11" x14ac:dyDescent="0.25">
      <c r="A56" t="s">
        <v>40</v>
      </c>
      <c r="B56">
        <f>Checklist!$B$1</f>
        <v>202511</v>
      </c>
      <c r="C56" t="s">
        <v>31</v>
      </c>
      <c r="D56" t="str">
        <f t="shared" si="3"/>
        <v>DC11062515</v>
      </c>
      <c r="E56" t="str">
        <f t="shared" si="6"/>
        <v>DC11062515</v>
      </c>
      <c r="F56" s="3">
        <f t="shared" si="2"/>
        <v>45967</v>
      </c>
      <c r="G56" s="10">
        <v>0</v>
      </c>
      <c r="H56" s="10">
        <v>7393.74</v>
      </c>
      <c r="I56" s="3">
        <f t="shared" si="0"/>
        <v>45967</v>
      </c>
      <c r="J56" t="s">
        <v>9117</v>
      </c>
      <c r="K56" t="s">
        <v>9126</v>
      </c>
    </row>
    <row r="57" spans="1:11" x14ac:dyDescent="0.25">
      <c r="A57" t="s">
        <v>40</v>
      </c>
      <c r="B57">
        <f>Checklist!$B$1</f>
        <v>202511</v>
      </c>
      <c r="C57" t="s">
        <v>31</v>
      </c>
      <c r="D57" t="str">
        <f t="shared" si="3"/>
        <v>DC11062515</v>
      </c>
      <c r="E57" t="str">
        <f t="shared" si="6"/>
        <v>DC11062515</v>
      </c>
      <c r="F57" s="3">
        <f t="shared" si="2"/>
        <v>45967</v>
      </c>
      <c r="G57" s="10">
        <v>0</v>
      </c>
      <c r="H57" s="10">
        <v>6170.69</v>
      </c>
      <c r="I57" s="3">
        <f t="shared" si="0"/>
        <v>45967</v>
      </c>
      <c r="J57" t="s">
        <v>9118</v>
      </c>
      <c r="K57" t="s">
        <v>9127</v>
      </c>
    </row>
    <row r="58" spans="1:11" x14ac:dyDescent="0.25">
      <c r="A58" t="s">
        <v>40</v>
      </c>
      <c r="B58">
        <f>Checklist!$B$1</f>
        <v>202511</v>
      </c>
      <c r="C58" t="s">
        <v>31</v>
      </c>
      <c r="D58" t="str">
        <f t="shared" si="3"/>
        <v>DC11062515</v>
      </c>
      <c r="E58" t="str">
        <f t="shared" si="6"/>
        <v>DC11062515</v>
      </c>
      <c r="F58" s="3">
        <f t="shared" si="2"/>
        <v>45967</v>
      </c>
      <c r="G58" s="10">
        <v>0</v>
      </c>
      <c r="H58" s="10">
        <v>5815.25</v>
      </c>
      <c r="I58" s="3">
        <f t="shared" si="0"/>
        <v>45967</v>
      </c>
      <c r="J58" t="s">
        <v>9119</v>
      </c>
      <c r="K58" t="s">
        <v>9128</v>
      </c>
    </row>
    <row r="59" spans="1:11" x14ac:dyDescent="0.25">
      <c r="A59" t="s">
        <v>40</v>
      </c>
      <c r="B59">
        <f>Checklist!$B$1</f>
        <v>202511</v>
      </c>
      <c r="C59" t="s">
        <v>31</v>
      </c>
      <c r="D59" t="str">
        <f t="shared" si="3"/>
        <v>DC11062515</v>
      </c>
      <c r="E59" t="str">
        <f t="shared" si="6"/>
        <v>DC11062515</v>
      </c>
      <c r="F59" s="3">
        <f t="shared" si="2"/>
        <v>45967</v>
      </c>
      <c r="G59" s="10">
        <v>0</v>
      </c>
      <c r="H59" s="10">
        <v>5786.41</v>
      </c>
      <c r="I59" s="3">
        <f t="shared" si="0"/>
        <v>45967</v>
      </c>
      <c r="J59" t="s">
        <v>9120</v>
      </c>
      <c r="K59" t="s">
        <v>9129</v>
      </c>
    </row>
    <row r="60" spans="1:11" x14ac:dyDescent="0.25">
      <c r="A60" t="s">
        <v>40</v>
      </c>
      <c r="B60">
        <f>Checklist!$B$1</f>
        <v>202511</v>
      </c>
      <c r="C60" t="s">
        <v>31</v>
      </c>
      <c r="D60" t="str">
        <f t="shared" si="3"/>
        <v>DC11062515</v>
      </c>
      <c r="E60" t="str">
        <f t="shared" si="6"/>
        <v>DC11062515</v>
      </c>
      <c r="F60" s="3">
        <f t="shared" si="2"/>
        <v>45967</v>
      </c>
      <c r="G60" s="10">
        <v>0</v>
      </c>
      <c r="H60" s="10">
        <v>379.73</v>
      </c>
      <c r="I60" s="3">
        <f t="shared" si="0"/>
        <v>45967</v>
      </c>
      <c r="J60" t="s">
        <v>9121</v>
      </c>
      <c r="K60" t="s">
        <v>9130</v>
      </c>
    </row>
    <row r="61" spans="1:11" x14ac:dyDescent="0.25">
      <c r="A61" t="s">
        <v>40</v>
      </c>
      <c r="B61">
        <f>Checklist!$B$1</f>
        <v>202511</v>
      </c>
      <c r="C61" t="s">
        <v>31</v>
      </c>
      <c r="D61" t="str">
        <f t="shared" si="3"/>
        <v>DC11062515</v>
      </c>
      <c r="E61" t="str">
        <f t="shared" si="6"/>
        <v>DC11062515</v>
      </c>
      <c r="F61" s="3">
        <f t="shared" si="2"/>
        <v>45967</v>
      </c>
      <c r="G61" s="10">
        <v>0</v>
      </c>
      <c r="H61" s="10">
        <v>40.47</v>
      </c>
      <c r="I61" s="3">
        <f t="shared" si="0"/>
        <v>45967</v>
      </c>
      <c r="J61" t="s">
        <v>9122</v>
      </c>
      <c r="K61" t="s">
        <v>9131</v>
      </c>
    </row>
    <row r="62" spans="1:11" x14ac:dyDescent="0.25">
      <c r="A62" t="s">
        <v>40</v>
      </c>
      <c r="B62">
        <f>Checklist!$B$1</f>
        <v>202511</v>
      </c>
      <c r="C62" t="s">
        <v>31</v>
      </c>
      <c r="D62" t="s">
        <v>9147</v>
      </c>
      <c r="E62" t="str">
        <f t="shared" si="6"/>
        <v>DC11062516</v>
      </c>
      <c r="F62" s="3">
        <f t="shared" si="2"/>
        <v>45967</v>
      </c>
      <c r="G62" s="10">
        <v>55476.06</v>
      </c>
      <c r="H62" s="10">
        <v>0</v>
      </c>
      <c r="I62" s="3">
        <f t="shared" si="0"/>
        <v>45967</v>
      </c>
      <c r="J62" t="s">
        <v>8961</v>
      </c>
      <c r="K62" t="s">
        <v>189</v>
      </c>
    </row>
    <row r="63" spans="1:11" s="101" customFormat="1" x14ac:dyDescent="0.25">
      <c r="A63" s="101" t="s">
        <v>40</v>
      </c>
      <c r="B63" s="101">
        <f>Checklist!$B$1</f>
        <v>202511</v>
      </c>
      <c r="C63" s="101" t="s">
        <v>31</v>
      </c>
      <c r="D63" s="101" t="str">
        <f t="shared" si="3"/>
        <v>DC11062516</v>
      </c>
      <c r="E63" s="101" t="str">
        <f t="shared" si="6"/>
        <v>DC11062516</v>
      </c>
      <c r="F63" s="103">
        <f t="shared" si="2"/>
        <v>45967</v>
      </c>
      <c r="G63" s="143">
        <v>50398.14</v>
      </c>
      <c r="H63" s="143">
        <v>0</v>
      </c>
      <c r="I63" s="103">
        <f t="shared" si="0"/>
        <v>45967</v>
      </c>
      <c r="J63" s="101" t="s">
        <v>6247</v>
      </c>
      <c r="K63" s="101" t="s">
        <v>189</v>
      </c>
    </row>
    <row r="64" spans="1:11" x14ac:dyDescent="0.25">
      <c r="A64" t="s">
        <v>40</v>
      </c>
      <c r="B64">
        <f>Checklist!$B$1</f>
        <v>202511</v>
      </c>
      <c r="C64" t="s">
        <v>31</v>
      </c>
      <c r="D64" t="str">
        <f t="shared" si="3"/>
        <v>DC11062516</v>
      </c>
      <c r="E64" t="str">
        <f t="shared" si="6"/>
        <v>DC11062516</v>
      </c>
      <c r="F64" s="3">
        <f t="shared" si="2"/>
        <v>45967</v>
      </c>
      <c r="G64" s="10">
        <v>37976.800000000003</v>
      </c>
      <c r="H64" s="10">
        <v>0</v>
      </c>
      <c r="I64" s="3">
        <f t="shared" si="0"/>
        <v>45967</v>
      </c>
      <c r="J64" t="s">
        <v>8963</v>
      </c>
      <c r="K64" t="s">
        <v>189</v>
      </c>
    </row>
    <row r="65" spans="1:11" x14ac:dyDescent="0.25">
      <c r="A65" t="s">
        <v>40</v>
      </c>
      <c r="B65">
        <f>Checklist!$B$1</f>
        <v>202511</v>
      </c>
      <c r="C65" t="s">
        <v>31</v>
      </c>
      <c r="D65" t="str">
        <f t="shared" si="3"/>
        <v>DC11062516</v>
      </c>
      <c r="E65" t="str">
        <f t="shared" si="6"/>
        <v>DC11062516</v>
      </c>
      <c r="F65" s="3">
        <f t="shared" si="2"/>
        <v>45967</v>
      </c>
      <c r="G65" s="10">
        <v>37305.35</v>
      </c>
      <c r="H65" s="10">
        <v>0</v>
      </c>
      <c r="I65" s="3">
        <f t="shared" si="0"/>
        <v>45967</v>
      </c>
      <c r="J65" t="s">
        <v>8965</v>
      </c>
      <c r="K65" t="s">
        <v>189</v>
      </c>
    </row>
    <row r="66" spans="1:11" x14ac:dyDescent="0.25">
      <c r="A66" t="s">
        <v>40</v>
      </c>
      <c r="B66">
        <f>Checklist!$B$1</f>
        <v>202511</v>
      </c>
      <c r="C66" t="s">
        <v>31</v>
      </c>
      <c r="D66" t="str">
        <f t="shared" si="3"/>
        <v>DC11062516</v>
      </c>
      <c r="E66" t="str">
        <f t="shared" si="6"/>
        <v>DC11062516</v>
      </c>
      <c r="F66" s="3">
        <f t="shared" si="2"/>
        <v>45967</v>
      </c>
      <c r="G66" s="10">
        <v>35652.82</v>
      </c>
      <c r="H66" s="10">
        <v>0</v>
      </c>
      <c r="I66" s="3">
        <f t="shared" ref="I66:I129" si="7">$F$2</f>
        <v>45967</v>
      </c>
      <c r="J66" t="s">
        <v>8967</v>
      </c>
      <c r="K66" t="s">
        <v>189</v>
      </c>
    </row>
    <row r="67" spans="1:11" x14ac:dyDescent="0.25">
      <c r="A67" t="s">
        <v>40</v>
      </c>
      <c r="B67">
        <f>Checklist!$B$1</f>
        <v>202511</v>
      </c>
      <c r="C67" t="s">
        <v>31</v>
      </c>
      <c r="D67" t="str">
        <f t="shared" si="3"/>
        <v>DC11062516</v>
      </c>
      <c r="E67" t="str">
        <f t="shared" si="6"/>
        <v>DC11062516</v>
      </c>
      <c r="F67" s="3">
        <f t="shared" ref="F67:F130" si="8">$F$2</f>
        <v>45967</v>
      </c>
      <c r="G67" s="10">
        <v>34911.67</v>
      </c>
      <c r="H67" s="10">
        <v>0</v>
      </c>
      <c r="I67" s="3">
        <f t="shared" si="7"/>
        <v>45967</v>
      </c>
      <c r="J67" t="s">
        <v>8969</v>
      </c>
      <c r="K67" t="s">
        <v>189</v>
      </c>
    </row>
    <row r="68" spans="1:11" x14ac:dyDescent="0.25">
      <c r="A68" t="s">
        <v>40</v>
      </c>
      <c r="B68">
        <f>Checklist!$B$1</f>
        <v>202511</v>
      </c>
      <c r="C68" t="s">
        <v>31</v>
      </c>
      <c r="D68" t="str">
        <f t="shared" ref="D68:D131" si="9">D67</f>
        <v>DC11062516</v>
      </c>
      <c r="E68" t="str">
        <f t="shared" si="6"/>
        <v>DC11062516</v>
      </c>
      <c r="F68" s="3">
        <f t="shared" si="8"/>
        <v>45967</v>
      </c>
      <c r="G68" s="10">
        <v>30105.82</v>
      </c>
      <c r="H68" s="10">
        <v>0</v>
      </c>
      <c r="I68" s="3">
        <f t="shared" si="7"/>
        <v>45967</v>
      </c>
      <c r="J68" t="s">
        <v>8971</v>
      </c>
      <c r="K68" t="s">
        <v>189</v>
      </c>
    </row>
    <row r="69" spans="1:11" x14ac:dyDescent="0.25">
      <c r="A69" t="s">
        <v>40</v>
      </c>
      <c r="B69">
        <f>Checklist!$B$1</f>
        <v>202511</v>
      </c>
      <c r="C69" t="s">
        <v>31</v>
      </c>
      <c r="D69" t="str">
        <f t="shared" si="9"/>
        <v>DC11062516</v>
      </c>
      <c r="E69" t="str">
        <f t="shared" si="6"/>
        <v>DC11062516</v>
      </c>
      <c r="F69" s="3">
        <f t="shared" si="8"/>
        <v>45967</v>
      </c>
      <c r="G69" s="10">
        <v>30066.959999999999</v>
      </c>
      <c r="H69" s="10">
        <v>0</v>
      </c>
      <c r="I69" s="3">
        <f t="shared" si="7"/>
        <v>45967</v>
      </c>
      <c r="J69" t="s">
        <v>8973</v>
      </c>
      <c r="K69" t="s">
        <v>189</v>
      </c>
    </row>
    <row r="70" spans="1:11" x14ac:dyDescent="0.25">
      <c r="A70" t="s">
        <v>40</v>
      </c>
      <c r="B70">
        <f>Checklist!$B$1</f>
        <v>202511</v>
      </c>
      <c r="C70" t="s">
        <v>31</v>
      </c>
      <c r="D70" t="str">
        <f t="shared" si="9"/>
        <v>DC11062516</v>
      </c>
      <c r="E70" t="str">
        <f t="shared" si="6"/>
        <v>DC11062516</v>
      </c>
      <c r="F70" s="3">
        <f t="shared" si="8"/>
        <v>45967</v>
      </c>
      <c r="G70" s="10">
        <v>23737.19</v>
      </c>
      <c r="H70" s="10">
        <v>0</v>
      </c>
      <c r="I70" s="3">
        <f t="shared" si="7"/>
        <v>45967</v>
      </c>
      <c r="J70" t="s">
        <v>8975</v>
      </c>
      <c r="K70" t="s">
        <v>189</v>
      </c>
    </row>
    <row r="71" spans="1:11" x14ac:dyDescent="0.25">
      <c r="A71" t="s">
        <v>40</v>
      </c>
      <c r="B71">
        <f>Checklist!$B$1</f>
        <v>202511</v>
      </c>
      <c r="C71" t="s">
        <v>31</v>
      </c>
      <c r="D71" t="str">
        <f t="shared" si="9"/>
        <v>DC11062516</v>
      </c>
      <c r="E71" t="str">
        <f t="shared" si="6"/>
        <v>DC11062516</v>
      </c>
      <c r="F71" s="3">
        <f t="shared" si="8"/>
        <v>45967</v>
      </c>
      <c r="G71" s="10">
        <v>19742.87</v>
      </c>
      <c r="H71" s="10">
        <v>0</v>
      </c>
      <c r="I71" s="3">
        <f t="shared" si="7"/>
        <v>45967</v>
      </c>
      <c r="J71" t="s">
        <v>8977</v>
      </c>
      <c r="K71" t="s">
        <v>189</v>
      </c>
    </row>
    <row r="72" spans="1:11" x14ac:dyDescent="0.25">
      <c r="A72" t="s">
        <v>40</v>
      </c>
      <c r="B72">
        <f>Checklist!$B$1</f>
        <v>202511</v>
      </c>
      <c r="C72" t="s">
        <v>31</v>
      </c>
      <c r="D72" t="str">
        <f t="shared" si="9"/>
        <v>DC11062516</v>
      </c>
      <c r="E72" t="str">
        <f t="shared" si="6"/>
        <v>DC11062516</v>
      </c>
      <c r="F72" s="3">
        <f t="shared" si="8"/>
        <v>45967</v>
      </c>
      <c r="G72" s="10">
        <v>19199.23</v>
      </c>
      <c r="H72" s="10">
        <v>0</v>
      </c>
      <c r="I72" s="3">
        <f t="shared" si="7"/>
        <v>45967</v>
      </c>
      <c r="J72" t="s">
        <v>8979</v>
      </c>
      <c r="K72" t="s">
        <v>189</v>
      </c>
    </row>
    <row r="73" spans="1:11" x14ac:dyDescent="0.25">
      <c r="A73" t="s">
        <v>40</v>
      </c>
      <c r="B73">
        <f>Checklist!$B$1</f>
        <v>202511</v>
      </c>
      <c r="C73" t="s">
        <v>31</v>
      </c>
      <c r="D73" t="str">
        <f t="shared" si="9"/>
        <v>DC11062516</v>
      </c>
      <c r="E73" t="str">
        <f t="shared" si="6"/>
        <v>DC11062516</v>
      </c>
      <c r="F73" s="3">
        <f t="shared" si="8"/>
        <v>45967</v>
      </c>
      <c r="G73" s="10">
        <v>15837.41</v>
      </c>
      <c r="H73" s="10">
        <v>0</v>
      </c>
      <c r="I73" s="3">
        <f t="shared" si="7"/>
        <v>45967</v>
      </c>
      <c r="J73" t="s">
        <v>8981</v>
      </c>
      <c r="K73" t="s">
        <v>189</v>
      </c>
    </row>
    <row r="74" spans="1:11" x14ac:dyDescent="0.25">
      <c r="A74" t="s">
        <v>40</v>
      </c>
      <c r="B74">
        <f>Checklist!$B$1</f>
        <v>202511</v>
      </c>
      <c r="C74" t="s">
        <v>31</v>
      </c>
      <c r="D74" t="str">
        <f t="shared" si="9"/>
        <v>DC11062516</v>
      </c>
      <c r="E74" t="str">
        <f t="shared" si="6"/>
        <v>DC11062516</v>
      </c>
      <c r="F74" s="3">
        <f t="shared" si="8"/>
        <v>45967</v>
      </c>
      <c r="G74" s="10">
        <v>15796.87</v>
      </c>
      <c r="H74" s="10">
        <v>0</v>
      </c>
      <c r="I74" s="3">
        <f t="shared" si="7"/>
        <v>45967</v>
      </c>
      <c r="J74" t="s">
        <v>8983</v>
      </c>
      <c r="K74" t="s">
        <v>189</v>
      </c>
    </row>
    <row r="75" spans="1:11" x14ac:dyDescent="0.25">
      <c r="A75" t="s">
        <v>40</v>
      </c>
      <c r="B75">
        <f>Checklist!$B$1</f>
        <v>202511</v>
      </c>
      <c r="C75" t="s">
        <v>31</v>
      </c>
      <c r="D75" t="str">
        <f t="shared" si="9"/>
        <v>DC11062516</v>
      </c>
      <c r="E75" t="str">
        <f t="shared" si="6"/>
        <v>DC11062516</v>
      </c>
      <c r="F75" s="3">
        <f t="shared" si="8"/>
        <v>45967</v>
      </c>
      <c r="G75" s="10">
        <v>14254.98</v>
      </c>
      <c r="H75" s="10">
        <v>0</v>
      </c>
      <c r="I75" s="3">
        <f t="shared" si="7"/>
        <v>45967</v>
      </c>
      <c r="J75" t="s">
        <v>8985</v>
      </c>
      <c r="K75" t="s">
        <v>189</v>
      </c>
    </row>
    <row r="76" spans="1:11" x14ac:dyDescent="0.25">
      <c r="A76" t="s">
        <v>40</v>
      </c>
      <c r="B76">
        <f>Checklist!$B$1</f>
        <v>202511</v>
      </c>
      <c r="C76" t="s">
        <v>31</v>
      </c>
      <c r="D76" t="str">
        <f t="shared" si="9"/>
        <v>DC11062516</v>
      </c>
      <c r="E76" t="str">
        <f t="shared" ref="E76:E139" si="10">D76</f>
        <v>DC11062516</v>
      </c>
      <c r="F76" s="3">
        <f t="shared" si="8"/>
        <v>45967</v>
      </c>
      <c r="G76" s="10">
        <v>14174.82</v>
      </c>
      <c r="H76" s="10">
        <v>0</v>
      </c>
      <c r="I76" s="3">
        <f t="shared" si="7"/>
        <v>45967</v>
      </c>
      <c r="J76" t="s">
        <v>8987</v>
      </c>
      <c r="K76" t="s">
        <v>189</v>
      </c>
    </row>
    <row r="77" spans="1:11" x14ac:dyDescent="0.25">
      <c r="A77" t="s">
        <v>40</v>
      </c>
      <c r="B77">
        <f>Checklist!$B$1</f>
        <v>202511</v>
      </c>
      <c r="C77" t="s">
        <v>31</v>
      </c>
      <c r="D77" t="str">
        <f t="shared" si="9"/>
        <v>DC11062516</v>
      </c>
      <c r="E77" t="str">
        <f t="shared" si="10"/>
        <v>DC11062516</v>
      </c>
      <c r="F77" s="3">
        <f t="shared" si="8"/>
        <v>45967</v>
      </c>
      <c r="G77" s="10">
        <v>12819.07</v>
      </c>
      <c r="H77" s="10">
        <v>0</v>
      </c>
      <c r="I77" s="3">
        <f t="shared" si="7"/>
        <v>45967</v>
      </c>
      <c r="J77" t="s">
        <v>8989</v>
      </c>
      <c r="K77" t="s">
        <v>189</v>
      </c>
    </row>
    <row r="78" spans="1:11" x14ac:dyDescent="0.25">
      <c r="A78" t="s">
        <v>40</v>
      </c>
      <c r="B78">
        <f>Checklist!$B$1</f>
        <v>202511</v>
      </c>
      <c r="C78" t="s">
        <v>31</v>
      </c>
      <c r="D78" t="str">
        <f t="shared" si="9"/>
        <v>DC11062516</v>
      </c>
      <c r="E78" t="str">
        <f t="shared" si="10"/>
        <v>DC11062516</v>
      </c>
      <c r="F78" s="3">
        <f t="shared" si="8"/>
        <v>45967</v>
      </c>
      <c r="G78" s="10">
        <v>11184.34</v>
      </c>
      <c r="H78" s="10">
        <v>0</v>
      </c>
      <c r="I78" s="3">
        <f t="shared" si="7"/>
        <v>45967</v>
      </c>
      <c r="J78" t="s">
        <v>8991</v>
      </c>
      <c r="K78" t="s">
        <v>189</v>
      </c>
    </row>
    <row r="79" spans="1:11" x14ac:dyDescent="0.25">
      <c r="A79" t="s">
        <v>40</v>
      </c>
      <c r="B79">
        <f>Checklist!$B$1</f>
        <v>202511</v>
      </c>
      <c r="C79" t="s">
        <v>31</v>
      </c>
      <c r="D79" t="str">
        <f t="shared" si="9"/>
        <v>DC11062516</v>
      </c>
      <c r="E79" t="str">
        <f t="shared" si="10"/>
        <v>DC11062516</v>
      </c>
      <c r="F79" s="3">
        <f t="shared" si="8"/>
        <v>45967</v>
      </c>
      <c r="G79" s="10">
        <v>8899.0300000000007</v>
      </c>
      <c r="H79" s="10">
        <v>0</v>
      </c>
      <c r="I79" s="3">
        <f t="shared" si="7"/>
        <v>45967</v>
      </c>
      <c r="J79" t="s">
        <v>8993</v>
      </c>
      <c r="K79" t="s">
        <v>189</v>
      </c>
    </row>
    <row r="80" spans="1:11" x14ac:dyDescent="0.25">
      <c r="A80" t="s">
        <v>40</v>
      </c>
      <c r="B80">
        <f>Checklist!$B$1</f>
        <v>202511</v>
      </c>
      <c r="C80" t="s">
        <v>31</v>
      </c>
      <c r="D80" t="str">
        <f t="shared" si="9"/>
        <v>DC11062516</v>
      </c>
      <c r="E80" t="str">
        <f t="shared" si="10"/>
        <v>DC11062516</v>
      </c>
      <c r="F80" s="3">
        <f t="shared" si="8"/>
        <v>45967</v>
      </c>
      <c r="G80" s="10">
        <v>8269.01</v>
      </c>
      <c r="H80" s="10">
        <v>0</v>
      </c>
      <c r="I80" s="3">
        <f t="shared" si="7"/>
        <v>45967</v>
      </c>
      <c r="J80" t="s">
        <v>8995</v>
      </c>
      <c r="K80" t="s">
        <v>189</v>
      </c>
    </row>
    <row r="81" spans="1:11" x14ac:dyDescent="0.25">
      <c r="A81" t="s">
        <v>40</v>
      </c>
      <c r="B81">
        <f>Checklist!$B$1</f>
        <v>202511</v>
      </c>
      <c r="C81" t="s">
        <v>31</v>
      </c>
      <c r="D81" t="str">
        <f t="shared" si="9"/>
        <v>DC11062516</v>
      </c>
      <c r="E81" t="str">
        <f t="shared" si="10"/>
        <v>DC11062516</v>
      </c>
      <c r="F81" s="3">
        <f t="shared" si="8"/>
        <v>45967</v>
      </c>
      <c r="G81" s="10">
        <v>7796.54</v>
      </c>
      <c r="H81" s="10">
        <v>0</v>
      </c>
      <c r="I81" s="3">
        <f t="shared" si="7"/>
        <v>45967</v>
      </c>
      <c r="J81" t="s">
        <v>8997</v>
      </c>
      <c r="K81" t="s">
        <v>189</v>
      </c>
    </row>
    <row r="82" spans="1:11" x14ac:dyDescent="0.25">
      <c r="A82" t="s">
        <v>40</v>
      </c>
      <c r="B82">
        <f>Checklist!$B$1</f>
        <v>202511</v>
      </c>
      <c r="C82" t="s">
        <v>31</v>
      </c>
      <c r="D82" t="str">
        <f t="shared" si="9"/>
        <v>DC11062516</v>
      </c>
      <c r="E82" t="str">
        <f t="shared" si="10"/>
        <v>DC11062516</v>
      </c>
      <c r="F82" s="3">
        <f t="shared" si="8"/>
        <v>45967</v>
      </c>
      <c r="G82" s="10">
        <v>4192.3900000000003</v>
      </c>
      <c r="H82" s="10">
        <v>0</v>
      </c>
      <c r="I82" s="3">
        <f t="shared" si="7"/>
        <v>45967</v>
      </c>
      <c r="J82" t="s">
        <v>8999</v>
      </c>
      <c r="K82" t="s">
        <v>189</v>
      </c>
    </row>
    <row r="83" spans="1:11" x14ac:dyDescent="0.25">
      <c r="A83" t="s">
        <v>40</v>
      </c>
      <c r="B83">
        <f>Checklist!$B$1</f>
        <v>202511</v>
      </c>
      <c r="C83" t="s">
        <v>31</v>
      </c>
      <c r="D83" t="str">
        <f t="shared" si="9"/>
        <v>DC11062516</v>
      </c>
      <c r="E83" t="str">
        <f t="shared" si="10"/>
        <v>DC11062516</v>
      </c>
      <c r="F83" s="3">
        <f t="shared" si="8"/>
        <v>45967</v>
      </c>
      <c r="G83" s="10">
        <v>3082.21</v>
      </c>
      <c r="H83" s="10">
        <v>0</v>
      </c>
      <c r="I83" s="3">
        <f t="shared" si="7"/>
        <v>45967</v>
      </c>
      <c r="J83" t="s">
        <v>9001</v>
      </c>
      <c r="K83" t="s">
        <v>189</v>
      </c>
    </row>
    <row r="84" spans="1:11" x14ac:dyDescent="0.25">
      <c r="A84" t="s">
        <v>40</v>
      </c>
      <c r="B84">
        <f>Checklist!$B$1</f>
        <v>202511</v>
      </c>
      <c r="C84" t="s">
        <v>31</v>
      </c>
      <c r="D84" t="str">
        <f t="shared" si="9"/>
        <v>DC11062516</v>
      </c>
      <c r="E84" t="str">
        <f t="shared" si="10"/>
        <v>DC11062516</v>
      </c>
      <c r="F84" s="3">
        <f t="shared" si="8"/>
        <v>45967</v>
      </c>
      <c r="G84" s="10">
        <v>3015.99</v>
      </c>
      <c r="H84" s="10">
        <v>0</v>
      </c>
      <c r="I84" s="3">
        <f t="shared" si="7"/>
        <v>45967</v>
      </c>
      <c r="J84" t="s">
        <v>9003</v>
      </c>
      <c r="K84" t="s">
        <v>189</v>
      </c>
    </row>
    <row r="85" spans="1:11" x14ac:dyDescent="0.25">
      <c r="A85" t="s">
        <v>40</v>
      </c>
      <c r="B85">
        <f>Checklist!$B$1</f>
        <v>202511</v>
      </c>
      <c r="C85" t="s">
        <v>31</v>
      </c>
      <c r="D85" t="str">
        <f t="shared" si="9"/>
        <v>DC11062516</v>
      </c>
      <c r="E85" t="str">
        <f t="shared" si="10"/>
        <v>DC11062516</v>
      </c>
      <c r="F85" s="3">
        <f t="shared" si="8"/>
        <v>45967</v>
      </c>
      <c r="G85" s="10">
        <v>2540.0300000000002</v>
      </c>
      <c r="H85" s="10">
        <v>0</v>
      </c>
      <c r="I85" s="3">
        <f t="shared" si="7"/>
        <v>45967</v>
      </c>
      <c r="J85" t="s">
        <v>9005</v>
      </c>
      <c r="K85" t="s">
        <v>189</v>
      </c>
    </row>
    <row r="86" spans="1:11" x14ac:dyDescent="0.25">
      <c r="A86" t="s">
        <v>40</v>
      </c>
      <c r="B86">
        <f>Checklist!$B$1</f>
        <v>202511</v>
      </c>
      <c r="C86" t="s">
        <v>31</v>
      </c>
      <c r="D86" t="str">
        <f t="shared" si="9"/>
        <v>DC11062516</v>
      </c>
      <c r="E86" t="str">
        <f t="shared" si="10"/>
        <v>DC11062516</v>
      </c>
      <c r="F86" s="3">
        <f t="shared" si="8"/>
        <v>45967</v>
      </c>
      <c r="G86" s="10">
        <v>2216.11</v>
      </c>
      <c r="H86" s="10">
        <v>0</v>
      </c>
      <c r="I86" s="3">
        <f t="shared" si="7"/>
        <v>45967</v>
      </c>
      <c r="J86" t="s">
        <v>9007</v>
      </c>
      <c r="K86" t="s">
        <v>189</v>
      </c>
    </row>
    <row r="87" spans="1:11" x14ac:dyDescent="0.25">
      <c r="A87" t="s">
        <v>40</v>
      </c>
      <c r="B87">
        <f>Checklist!$B$1</f>
        <v>202511</v>
      </c>
      <c r="C87" t="s">
        <v>31</v>
      </c>
      <c r="D87" t="str">
        <f t="shared" si="9"/>
        <v>DC11062516</v>
      </c>
      <c r="E87" t="str">
        <f t="shared" si="10"/>
        <v>DC11062516</v>
      </c>
      <c r="F87" s="3">
        <f t="shared" si="8"/>
        <v>45967</v>
      </c>
      <c r="G87" s="10">
        <v>2182.96</v>
      </c>
      <c r="H87" s="10">
        <v>0</v>
      </c>
      <c r="I87" s="3">
        <f t="shared" si="7"/>
        <v>45967</v>
      </c>
      <c r="J87" t="s">
        <v>9009</v>
      </c>
      <c r="K87" t="s">
        <v>189</v>
      </c>
    </row>
    <row r="88" spans="1:11" x14ac:dyDescent="0.25">
      <c r="A88" t="s">
        <v>40</v>
      </c>
      <c r="B88">
        <f>Checklist!$B$1</f>
        <v>202511</v>
      </c>
      <c r="C88" t="s">
        <v>31</v>
      </c>
      <c r="D88" t="str">
        <f t="shared" si="9"/>
        <v>DC11062516</v>
      </c>
      <c r="E88" t="str">
        <f t="shared" si="10"/>
        <v>DC11062516</v>
      </c>
      <c r="F88" s="3">
        <f t="shared" si="8"/>
        <v>45967</v>
      </c>
      <c r="G88" s="10">
        <v>2176.62</v>
      </c>
      <c r="H88" s="10">
        <v>0</v>
      </c>
      <c r="I88" s="3">
        <f t="shared" si="7"/>
        <v>45967</v>
      </c>
      <c r="J88" t="s">
        <v>9011</v>
      </c>
      <c r="K88" t="s">
        <v>189</v>
      </c>
    </row>
    <row r="89" spans="1:11" x14ac:dyDescent="0.25">
      <c r="A89" t="s">
        <v>40</v>
      </c>
      <c r="B89">
        <f>Checklist!$B$1</f>
        <v>202511</v>
      </c>
      <c r="C89" t="s">
        <v>31</v>
      </c>
      <c r="D89" t="str">
        <f t="shared" si="9"/>
        <v>DC11062516</v>
      </c>
      <c r="E89" t="str">
        <f t="shared" si="10"/>
        <v>DC11062516</v>
      </c>
      <c r="F89" s="3">
        <f t="shared" si="8"/>
        <v>45967</v>
      </c>
      <c r="G89" s="10">
        <v>2105.83</v>
      </c>
      <c r="H89" s="10">
        <v>0</v>
      </c>
      <c r="I89" s="3">
        <f t="shared" si="7"/>
        <v>45967</v>
      </c>
      <c r="J89" t="s">
        <v>9013</v>
      </c>
      <c r="K89" t="s">
        <v>189</v>
      </c>
    </row>
    <row r="90" spans="1:11" x14ac:dyDescent="0.25">
      <c r="A90" t="s">
        <v>40</v>
      </c>
      <c r="B90">
        <f>Checklist!$B$1</f>
        <v>202511</v>
      </c>
      <c r="C90" t="s">
        <v>31</v>
      </c>
      <c r="D90" t="str">
        <f t="shared" si="9"/>
        <v>DC11062516</v>
      </c>
      <c r="E90" t="str">
        <f t="shared" si="10"/>
        <v>DC11062516</v>
      </c>
      <c r="F90" s="3">
        <f t="shared" si="8"/>
        <v>45967</v>
      </c>
      <c r="G90" s="10">
        <v>2048.84</v>
      </c>
      <c r="H90" s="10">
        <v>0</v>
      </c>
      <c r="I90" s="3">
        <f t="shared" si="7"/>
        <v>45967</v>
      </c>
      <c r="J90" t="s">
        <v>9015</v>
      </c>
      <c r="K90" t="s">
        <v>189</v>
      </c>
    </row>
    <row r="91" spans="1:11" x14ac:dyDescent="0.25">
      <c r="A91" t="s">
        <v>40</v>
      </c>
      <c r="B91">
        <f>Checklist!$B$1</f>
        <v>202511</v>
      </c>
      <c r="C91" t="s">
        <v>31</v>
      </c>
      <c r="D91" t="str">
        <f t="shared" si="9"/>
        <v>DC11062516</v>
      </c>
      <c r="E91" t="str">
        <f t="shared" si="10"/>
        <v>DC11062516</v>
      </c>
      <c r="F91" s="3">
        <f t="shared" si="8"/>
        <v>45967</v>
      </c>
      <c r="G91" s="10">
        <v>2025.31</v>
      </c>
      <c r="H91" s="10">
        <v>0</v>
      </c>
      <c r="I91" s="3">
        <f t="shared" si="7"/>
        <v>45967</v>
      </c>
      <c r="J91" t="s">
        <v>9017</v>
      </c>
      <c r="K91" t="s">
        <v>189</v>
      </c>
    </row>
    <row r="92" spans="1:11" x14ac:dyDescent="0.25">
      <c r="A92" t="s">
        <v>40</v>
      </c>
      <c r="B92">
        <f>Checklist!$B$1</f>
        <v>202511</v>
      </c>
      <c r="C92" t="s">
        <v>31</v>
      </c>
      <c r="D92" t="str">
        <f t="shared" si="9"/>
        <v>DC11062516</v>
      </c>
      <c r="E92" t="str">
        <f t="shared" si="10"/>
        <v>DC11062516</v>
      </c>
      <c r="F92" s="3">
        <f t="shared" si="8"/>
        <v>45967</v>
      </c>
      <c r="G92" s="10">
        <v>2020.79</v>
      </c>
      <c r="H92" s="10">
        <v>0</v>
      </c>
      <c r="I92" s="3">
        <f t="shared" si="7"/>
        <v>45967</v>
      </c>
      <c r="J92" t="s">
        <v>9019</v>
      </c>
      <c r="K92" t="s">
        <v>189</v>
      </c>
    </row>
    <row r="93" spans="1:11" x14ac:dyDescent="0.25">
      <c r="A93" t="s">
        <v>40</v>
      </c>
      <c r="B93">
        <f>Checklist!$B$1</f>
        <v>202511</v>
      </c>
      <c r="C93" t="s">
        <v>31</v>
      </c>
      <c r="D93" t="str">
        <f t="shared" si="9"/>
        <v>DC11062516</v>
      </c>
      <c r="E93" t="str">
        <f t="shared" si="10"/>
        <v>DC11062516</v>
      </c>
      <c r="F93" s="3">
        <f t="shared" si="8"/>
        <v>45967</v>
      </c>
      <c r="G93" s="10">
        <v>2015.45</v>
      </c>
      <c r="H93" s="10">
        <v>0</v>
      </c>
      <c r="I93" s="3">
        <f t="shared" si="7"/>
        <v>45967</v>
      </c>
      <c r="J93" t="s">
        <v>9021</v>
      </c>
      <c r="K93" t="s">
        <v>189</v>
      </c>
    </row>
    <row r="94" spans="1:11" x14ac:dyDescent="0.25">
      <c r="A94" t="s">
        <v>40</v>
      </c>
      <c r="B94">
        <f>Checklist!$B$1</f>
        <v>202511</v>
      </c>
      <c r="C94" t="s">
        <v>31</v>
      </c>
      <c r="D94" t="str">
        <f t="shared" si="9"/>
        <v>DC11062516</v>
      </c>
      <c r="E94" t="str">
        <f t="shared" si="10"/>
        <v>DC11062516</v>
      </c>
      <c r="F94" s="3">
        <f t="shared" si="8"/>
        <v>45967</v>
      </c>
      <c r="G94" s="10">
        <v>1976.6</v>
      </c>
      <c r="H94" s="10">
        <v>0</v>
      </c>
      <c r="I94" s="3">
        <f t="shared" si="7"/>
        <v>45967</v>
      </c>
      <c r="J94" t="s">
        <v>9023</v>
      </c>
      <c r="K94" t="s">
        <v>189</v>
      </c>
    </row>
    <row r="95" spans="1:11" x14ac:dyDescent="0.25">
      <c r="A95" t="s">
        <v>40</v>
      </c>
      <c r="B95">
        <f>Checklist!$B$1</f>
        <v>202511</v>
      </c>
      <c r="C95" t="s">
        <v>31</v>
      </c>
      <c r="D95" t="str">
        <f t="shared" si="9"/>
        <v>DC11062516</v>
      </c>
      <c r="E95" t="str">
        <f t="shared" si="10"/>
        <v>DC11062516</v>
      </c>
      <c r="F95" s="3">
        <f t="shared" si="8"/>
        <v>45967</v>
      </c>
      <c r="G95" s="10">
        <v>1925.02</v>
      </c>
      <c r="H95" s="10">
        <v>0</v>
      </c>
      <c r="I95" s="3">
        <f t="shared" si="7"/>
        <v>45967</v>
      </c>
      <c r="J95" t="s">
        <v>9025</v>
      </c>
      <c r="K95" t="s">
        <v>189</v>
      </c>
    </row>
    <row r="96" spans="1:11" x14ac:dyDescent="0.25">
      <c r="A96" t="s">
        <v>40</v>
      </c>
      <c r="B96">
        <f>Checklist!$B$1</f>
        <v>202511</v>
      </c>
      <c r="C96" t="s">
        <v>31</v>
      </c>
      <c r="D96" t="str">
        <f t="shared" si="9"/>
        <v>DC11062516</v>
      </c>
      <c r="E96" t="str">
        <f t="shared" si="10"/>
        <v>DC11062516</v>
      </c>
      <c r="F96" s="3">
        <f t="shared" si="8"/>
        <v>45967</v>
      </c>
      <c r="G96" s="10">
        <v>1887.06</v>
      </c>
      <c r="H96" s="10">
        <v>0</v>
      </c>
      <c r="I96" s="3">
        <f t="shared" si="7"/>
        <v>45967</v>
      </c>
      <c r="J96" t="s">
        <v>9027</v>
      </c>
      <c r="K96" t="s">
        <v>189</v>
      </c>
    </row>
    <row r="97" spans="1:11" x14ac:dyDescent="0.25">
      <c r="A97" t="s">
        <v>40</v>
      </c>
      <c r="B97">
        <f>Checklist!$B$1</f>
        <v>202511</v>
      </c>
      <c r="C97" t="s">
        <v>31</v>
      </c>
      <c r="D97" t="str">
        <f t="shared" si="9"/>
        <v>DC11062516</v>
      </c>
      <c r="E97" t="str">
        <f t="shared" si="10"/>
        <v>DC11062516</v>
      </c>
      <c r="F97" s="3">
        <f t="shared" si="8"/>
        <v>45967</v>
      </c>
      <c r="G97" s="10">
        <v>1860.94</v>
      </c>
      <c r="H97" s="10">
        <v>0</v>
      </c>
      <c r="I97" s="3">
        <f t="shared" si="7"/>
        <v>45967</v>
      </c>
      <c r="J97" t="s">
        <v>9029</v>
      </c>
      <c r="K97" t="s">
        <v>189</v>
      </c>
    </row>
    <row r="98" spans="1:11" x14ac:dyDescent="0.25">
      <c r="A98" t="s">
        <v>40</v>
      </c>
      <c r="B98">
        <f>Checklist!$B$1</f>
        <v>202511</v>
      </c>
      <c r="C98" t="s">
        <v>31</v>
      </c>
      <c r="D98" t="str">
        <f t="shared" si="9"/>
        <v>DC11062516</v>
      </c>
      <c r="E98" t="str">
        <f t="shared" si="10"/>
        <v>DC11062516</v>
      </c>
      <c r="F98" s="3">
        <f t="shared" si="8"/>
        <v>45967</v>
      </c>
      <c r="G98" s="10">
        <v>1775.26</v>
      </c>
      <c r="H98" s="10">
        <v>0</v>
      </c>
      <c r="I98" s="3">
        <f t="shared" si="7"/>
        <v>45967</v>
      </c>
      <c r="J98" t="s">
        <v>9031</v>
      </c>
      <c r="K98" t="s">
        <v>189</v>
      </c>
    </row>
    <row r="99" spans="1:11" x14ac:dyDescent="0.25">
      <c r="A99" t="s">
        <v>40</v>
      </c>
      <c r="B99">
        <f>Checklist!$B$1</f>
        <v>202511</v>
      </c>
      <c r="C99" t="s">
        <v>31</v>
      </c>
      <c r="D99" t="str">
        <f t="shared" si="9"/>
        <v>DC11062516</v>
      </c>
      <c r="E99" t="str">
        <f t="shared" si="10"/>
        <v>DC11062516</v>
      </c>
      <c r="F99" s="3">
        <f t="shared" si="8"/>
        <v>45967</v>
      </c>
      <c r="G99" s="10">
        <v>1706.08</v>
      </c>
      <c r="H99" s="10">
        <v>0</v>
      </c>
      <c r="I99" s="3">
        <f t="shared" si="7"/>
        <v>45967</v>
      </c>
      <c r="J99" t="s">
        <v>9033</v>
      </c>
      <c r="K99" t="s">
        <v>189</v>
      </c>
    </row>
    <row r="100" spans="1:11" x14ac:dyDescent="0.25">
      <c r="A100" t="s">
        <v>40</v>
      </c>
      <c r="B100">
        <f>Checklist!$B$1</f>
        <v>202511</v>
      </c>
      <c r="C100" t="s">
        <v>31</v>
      </c>
      <c r="D100" t="str">
        <f t="shared" si="9"/>
        <v>DC11062516</v>
      </c>
      <c r="E100" t="str">
        <f t="shared" si="10"/>
        <v>DC11062516</v>
      </c>
      <c r="F100" s="3">
        <f t="shared" si="8"/>
        <v>45967</v>
      </c>
      <c r="G100" s="10">
        <v>1688.66</v>
      </c>
      <c r="H100" s="10">
        <v>0</v>
      </c>
      <c r="I100" s="3">
        <f t="shared" si="7"/>
        <v>45967</v>
      </c>
      <c r="J100" t="s">
        <v>9035</v>
      </c>
      <c r="K100" t="s">
        <v>189</v>
      </c>
    </row>
    <row r="101" spans="1:11" x14ac:dyDescent="0.25">
      <c r="A101" t="s">
        <v>40</v>
      </c>
      <c r="B101">
        <f>Checklist!$B$1</f>
        <v>202511</v>
      </c>
      <c r="C101" t="s">
        <v>31</v>
      </c>
      <c r="D101" t="str">
        <f t="shared" si="9"/>
        <v>DC11062516</v>
      </c>
      <c r="E101" t="str">
        <f t="shared" si="10"/>
        <v>DC11062516</v>
      </c>
      <c r="F101" s="3">
        <f t="shared" si="8"/>
        <v>45967</v>
      </c>
      <c r="G101" s="10">
        <v>1675.46</v>
      </c>
      <c r="H101" s="10">
        <v>0</v>
      </c>
      <c r="I101" s="3">
        <f t="shared" si="7"/>
        <v>45967</v>
      </c>
      <c r="J101" t="s">
        <v>9037</v>
      </c>
      <c r="K101" t="s">
        <v>189</v>
      </c>
    </row>
    <row r="102" spans="1:11" x14ac:dyDescent="0.25">
      <c r="A102" t="s">
        <v>40</v>
      </c>
      <c r="B102">
        <f>Checklist!$B$1</f>
        <v>202511</v>
      </c>
      <c r="C102" t="s">
        <v>31</v>
      </c>
      <c r="D102" t="str">
        <f t="shared" si="9"/>
        <v>DC11062516</v>
      </c>
      <c r="E102" t="str">
        <f t="shared" si="10"/>
        <v>DC11062516</v>
      </c>
      <c r="F102" s="3">
        <f t="shared" si="8"/>
        <v>45967</v>
      </c>
      <c r="G102" s="10">
        <v>1649.8</v>
      </c>
      <c r="H102" s="10">
        <v>0</v>
      </c>
      <c r="I102" s="3">
        <f t="shared" si="7"/>
        <v>45967</v>
      </c>
      <c r="J102" t="s">
        <v>9039</v>
      </c>
      <c r="K102" t="s">
        <v>189</v>
      </c>
    </row>
    <row r="103" spans="1:11" x14ac:dyDescent="0.25">
      <c r="A103" t="s">
        <v>40</v>
      </c>
      <c r="B103">
        <f>Checklist!$B$1</f>
        <v>202511</v>
      </c>
      <c r="C103" t="s">
        <v>31</v>
      </c>
      <c r="D103" t="str">
        <f t="shared" si="9"/>
        <v>DC11062516</v>
      </c>
      <c r="E103" t="str">
        <f t="shared" si="10"/>
        <v>DC11062516</v>
      </c>
      <c r="F103" s="3">
        <f t="shared" si="8"/>
        <v>45967</v>
      </c>
      <c r="G103" s="10">
        <v>1479.74</v>
      </c>
      <c r="H103" s="10">
        <v>0</v>
      </c>
      <c r="I103" s="3">
        <f t="shared" si="7"/>
        <v>45967</v>
      </c>
      <c r="J103" t="s">
        <v>9041</v>
      </c>
      <c r="K103" t="s">
        <v>189</v>
      </c>
    </row>
    <row r="104" spans="1:11" x14ac:dyDescent="0.25">
      <c r="A104" t="s">
        <v>40</v>
      </c>
      <c r="B104">
        <f>Checklist!$B$1</f>
        <v>202511</v>
      </c>
      <c r="C104" t="s">
        <v>31</v>
      </c>
      <c r="D104" t="str">
        <f t="shared" si="9"/>
        <v>DC11062516</v>
      </c>
      <c r="E104" t="str">
        <f t="shared" si="10"/>
        <v>DC11062516</v>
      </c>
      <c r="F104" s="3">
        <f t="shared" si="8"/>
        <v>45967</v>
      </c>
      <c r="G104" s="10">
        <v>1428.81</v>
      </c>
      <c r="H104" s="10">
        <v>0</v>
      </c>
      <c r="I104" s="3">
        <f t="shared" si="7"/>
        <v>45967</v>
      </c>
      <c r="J104" t="s">
        <v>9043</v>
      </c>
      <c r="K104" t="s">
        <v>189</v>
      </c>
    </row>
    <row r="105" spans="1:11" x14ac:dyDescent="0.25">
      <c r="A105" t="s">
        <v>40</v>
      </c>
      <c r="B105">
        <f>Checklist!$B$1</f>
        <v>202511</v>
      </c>
      <c r="C105" t="s">
        <v>31</v>
      </c>
      <c r="D105" t="str">
        <f t="shared" si="9"/>
        <v>DC11062516</v>
      </c>
      <c r="E105" t="str">
        <f t="shared" si="10"/>
        <v>DC11062516</v>
      </c>
      <c r="F105" s="3">
        <f t="shared" si="8"/>
        <v>45967</v>
      </c>
      <c r="G105" s="10">
        <v>1415.61</v>
      </c>
      <c r="H105" s="10">
        <v>0</v>
      </c>
      <c r="I105" s="3">
        <f t="shared" si="7"/>
        <v>45967</v>
      </c>
      <c r="J105" t="s">
        <v>9045</v>
      </c>
      <c r="K105" t="s">
        <v>189</v>
      </c>
    </row>
    <row r="106" spans="1:11" x14ac:dyDescent="0.25">
      <c r="A106" t="s">
        <v>40</v>
      </c>
      <c r="B106">
        <f>Checklist!$B$1</f>
        <v>202511</v>
      </c>
      <c r="C106" t="s">
        <v>31</v>
      </c>
      <c r="D106" t="str">
        <f t="shared" si="9"/>
        <v>DC11062516</v>
      </c>
      <c r="E106" t="str">
        <f t="shared" si="10"/>
        <v>DC11062516</v>
      </c>
      <c r="F106" s="3">
        <f t="shared" si="8"/>
        <v>45967</v>
      </c>
      <c r="G106" s="10">
        <v>1333.61</v>
      </c>
      <c r="H106" s="10">
        <v>0</v>
      </c>
      <c r="I106" s="3">
        <f t="shared" si="7"/>
        <v>45967</v>
      </c>
      <c r="J106" t="s">
        <v>9047</v>
      </c>
      <c r="K106" t="s">
        <v>189</v>
      </c>
    </row>
    <row r="107" spans="1:11" x14ac:dyDescent="0.25">
      <c r="A107" t="s">
        <v>40</v>
      </c>
      <c r="B107">
        <f>Checklist!$B$1</f>
        <v>202511</v>
      </c>
      <c r="C107" t="s">
        <v>31</v>
      </c>
      <c r="D107" t="str">
        <f t="shared" si="9"/>
        <v>DC11062516</v>
      </c>
      <c r="E107" t="str">
        <f t="shared" si="10"/>
        <v>DC11062516</v>
      </c>
      <c r="F107" s="3">
        <f t="shared" si="8"/>
        <v>45967</v>
      </c>
      <c r="G107" s="10">
        <v>1282.5</v>
      </c>
      <c r="H107" s="10">
        <v>0</v>
      </c>
      <c r="I107" s="3">
        <f t="shared" si="7"/>
        <v>45967</v>
      </c>
      <c r="J107" t="s">
        <v>9049</v>
      </c>
      <c r="K107" t="s">
        <v>189</v>
      </c>
    </row>
    <row r="108" spans="1:11" x14ac:dyDescent="0.25">
      <c r="A108" t="s">
        <v>40</v>
      </c>
      <c r="B108">
        <f>Checklist!$B$1</f>
        <v>202511</v>
      </c>
      <c r="C108" t="s">
        <v>31</v>
      </c>
      <c r="D108" t="str">
        <f t="shared" si="9"/>
        <v>DC11062516</v>
      </c>
      <c r="E108" t="str">
        <f t="shared" si="10"/>
        <v>DC11062516</v>
      </c>
      <c r="F108" s="3">
        <f t="shared" si="8"/>
        <v>45967</v>
      </c>
      <c r="G108" s="10">
        <v>1252.2</v>
      </c>
      <c r="H108" s="10">
        <v>0</v>
      </c>
      <c r="I108" s="3">
        <f t="shared" si="7"/>
        <v>45967</v>
      </c>
      <c r="J108" t="s">
        <v>9051</v>
      </c>
      <c r="K108" t="s">
        <v>189</v>
      </c>
    </row>
    <row r="109" spans="1:11" x14ac:dyDescent="0.25">
      <c r="A109" t="s">
        <v>40</v>
      </c>
      <c r="B109">
        <f>Checklist!$B$1</f>
        <v>202511</v>
      </c>
      <c r="C109" t="s">
        <v>31</v>
      </c>
      <c r="D109" t="str">
        <f t="shared" si="9"/>
        <v>DC11062516</v>
      </c>
      <c r="E109" t="str">
        <f t="shared" si="10"/>
        <v>DC11062516</v>
      </c>
      <c r="F109" s="3">
        <f t="shared" si="8"/>
        <v>45967</v>
      </c>
      <c r="G109" s="10">
        <v>1119</v>
      </c>
      <c r="H109" s="10">
        <v>0</v>
      </c>
      <c r="I109" s="3">
        <f t="shared" si="7"/>
        <v>45967</v>
      </c>
      <c r="J109" t="s">
        <v>9053</v>
      </c>
      <c r="K109" t="s">
        <v>189</v>
      </c>
    </row>
    <row r="110" spans="1:11" x14ac:dyDescent="0.25">
      <c r="A110" t="s">
        <v>40</v>
      </c>
      <c r="B110">
        <f>Checklist!$B$1</f>
        <v>202511</v>
      </c>
      <c r="C110" t="s">
        <v>31</v>
      </c>
      <c r="D110" t="str">
        <f t="shared" si="9"/>
        <v>DC11062516</v>
      </c>
      <c r="E110" t="str">
        <f t="shared" si="10"/>
        <v>DC11062516</v>
      </c>
      <c r="F110" s="3">
        <f t="shared" si="8"/>
        <v>45967</v>
      </c>
      <c r="G110" s="10">
        <v>1113.18</v>
      </c>
      <c r="H110" s="10">
        <v>0</v>
      </c>
      <c r="I110" s="3">
        <f t="shared" si="7"/>
        <v>45967</v>
      </c>
      <c r="J110" t="s">
        <v>9055</v>
      </c>
      <c r="K110" t="s">
        <v>189</v>
      </c>
    </row>
    <row r="111" spans="1:11" x14ac:dyDescent="0.25">
      <c r="A111" t="s">
        <v>40</v>
      </c>
      <c r="B111">
        <f>Checklist!$B$1</f>
        <v>202511</v>
      </c>
      <c r="C111" t="s">
        <v>31</v>
      </c>
      <c r="D111" t="str">
        <f t="shared" si="9"/>
        <v>DC11062516</v>
      </c>
      <c r="E111" t="str">
        <f t="shared" si="10"/>
        <v>DC11062516</v>
      </c>
      <c r="F111" s="3">
        <f t="shared" si="8"/>
        <v>45967</v>
      </c>
      <c r="G111" s="10">
        <v>1084.32</v>
      </c>
      <c r="H111" s="10">
        <v>0</v>
      </c>
      <c r="I111" s="3">
        <f t="shared" si="7"/>
        <v>45967</v>
      </c>
      <c r="J111" t="s">
        <v>9057</v>
      </c>
      <c r="K111" t="s">
        <v>189</v>
      </c>
    </row>
    <row r="112" spans="1:11" x14ac:dyDescent="0.25">
      <c r="A112" t="s">
        <v>40</v>
      </c>
      <c r="B112">
        <f>Checklist!$B$1</f>
        <v>202511</v>
      </c>
      <c r="C112" t="s">
        <v>31</v>
      </c>
      <c r="D112" t="str">
        <f t="shared" si="9"/>
        <v>DC11062516</v>
      </c>
      <c r="E112" t="str">
        <f t="shared" si="10"/>
        <v>DC11062516</v>
      </c>
      <c r="F112" s="3">
        <f t="shared" si="8"/>
        <v>45967</v>
      </c>
      <c r="G112" s="10">
        <v>1031.3399999999999</v>
      </c>
      <c r="H112" s="10">
        <v>0</v>
      </c>
      <c r="I112" s="3">
        <f t="shared" si="7"/>
        <v>45967</v>
      </c>
      <c r="J112" t="s">
        <v>9059</v>
      </c>
      <c r="K112" t="s">
        <v>189</v>
      </c>
    </row>
    <row r="113" spans="1:11" x14ac:dyDescent="0.25">
      <c r="A113" t="s">
        <v>40</v>
      </c>
      <c r="B113">
        <f>Checklist!$B$1</f>
        <v>202511</v>
      </c>
      <c r="C113" t="s">
        <v>31</v>
      </c>
      <c r="D113" t="str">
        <f t="shared" si="9"/>
        <v>DC11062516</v>
      </c>
      <c r="E113" t="str">
        <f t="shared" si="10"/>
        <v>DC11062516</v>
      </c>
      <c r="F113" s="3">
        <f t="shared" si="8"/>
        <v>45967</v>
      </c>
      <c r="G113" s="10">
        <v>1022.58</v>
      </c>
      <c r="H113" s="10">
        <v>0</v>
      </c>
      <c r="I113" s="3">
        <f t="shared" si="7"/>
        <v>45967</v>
      </c>
      <c r="J113" t="s">
        <v>9061</v>
      </c>
      <c r="K113" t="s">
        <v>189</v>
      </c>
    </row>
    <row r="114" spans="1:11" x14ac:dyDescent="0.25">
      <c r="A114" t="s">
        <v>40</v>
      </c>
      <c r="B114">
        <f>Checklist!$B$1</f>
        <v>202511</v>
      </c>
      <c r="C114" t="s">
        <v>31</v>
      </c>
      <c r="D114" t="str">
        <f t="shared" si="9"/>
        <v>DC11062516</v>
      </c>
      <c r="E114" t="str">
        <f t="shared" si="10"/>
        <v>DC11062516</v>
      </c>
      <c r="F114" s="3">
        <f t="shared" si="8"/>
        <v>45967</v>
      </c>
      <c r="G114" s="10">
        <v>1004.07</v>
      </c>
      <c r="H114" s="10">
        <v>0</v>
      </c>
      <c r="I114" s="3">
        <f t="shared" si="7"/>
        <v>45967</v>
      </c>
      <c r="J114" t="s">
        <v>9063</v>
      </c>
      <c r="K114" t="s">
        <v>189</v>
      </c>
    </row>
    <row r="115" spans="1:11" x14ac:dyDescent="0.25">
      <c r="A115" t="s">
        <v>40</v>
      </c>
      <c r="B115">
        <f>Checklist!$B$1</f>
        <v>202511</v>
      </c>
      <c r="C115" t="s">
        <v>31</v>
      </c>
      <c r="D115" t="str">
        <f t="shared" si="9"/>
        <v>DC11062516</v>
      </c>
      <c r="E115" t="str">
        <f t="shared" si="10"/>
        <v>DC11062516</v>
      </c>
      <c r="F115" s="3">
        <f t="shared" si="8"/>
        <v>45967</v>
      </c>
      <c r="G115" s="10">
        <v>952.49</v>
      </c>
      <c r="H115" s="10">
        <v>0</v>
      </c>
      <c r="I115" s="3">
        <f t="shared" si="7"/>
        <v>45967</v>
      </c>
      <c r="J115" t="s">
        <v>9065</v>
      </c>
      <c r="K115" t="s">
        <v>189</v>
      </c>
    </row>
    <row r="116" spans="1:11" x14ac:dyDescent="0.25">
      <c r="A116" t="s">
        <v>40</v>
      </c>
      <c r="B116">
        <f>Checklist!$B$1</f>
        <v>202511</v>
      </c>
      <c r="C116" t="s">
        <v>31</v>
      </c>
      <c r="D116" t="str">
        <f t="shared" si="9"/>
        <v>DC11062516</v>
      </c>
      <c r="E116" t="str">
        <f t="shared" si="10"/>
        <v>DC11062516</v>
      </c>
      <c r="F116" s="3">
        <f t="shared" si="8"/>
        <v>45967</v>
      </c>
      <c r="G116" s="10">
        <v>898.64</v>
      </c>
      <c r="H116" s="10">
        <v>0</v>
      </c>
      <c r="I116" s="3">
        <f t="shared" si="7"/>
        <v>45967</v>
      </c>
      <c r="J116" t="s">
        <v>9067</v>
      </c>
      <c r="K116" t="s">
        <v>189</v>
      </c>
    </row>
    <row r="117" spans="1:11" x14ac:dyDescent="0.25">
      <c r="A117" t="s">
        <v>40</v>
      </c>
      <c r="B117">
        <f>Checklist!$B$1</f>
        <v>202511</v>
      </c>
      <c r="C117" t="s">
        <v>31</v>
      </c>
      <c r="D117" t="str">
        <f t="shared" si="9"/>
        <v>DC11062516</v>
      </c>
      <c r="E117" t="str">
        <f t="shared" si="10"/>
        <v>DC11062516</v>
      </c>
      <c r="F117" s="3">
        <f t="shared" si="8"/>
        <v>45967</v>
      </c>
      <c r="G117" s="10">
        <v>897.32</v>
      </c>
      <c r="H117" s="10">
        <v>0</v>
      </c>
      <c r="I117" s="3">
        <f t="shared" si="7"/>
        <v>45967</v>
      </c>
      <c r="J117" t="s">
        <v>9069</v>
      </c>
      <c r="K117" t="s">
        <v>189</v>
      </c>
    </row>
    <row r="118" spans="1:11" x14ac:dyDescent="0.25">
      <c r="A118" t="s">
        <v>40</v>
      </c>
      <c r="B118">
        <f>Checklist!$B$1</f>
        <v>202511</v>
      </c>
      <c r="C118" t="s">
        <v>31</v>
      </c>
      <c r="D118" t="str">
        <f t="shared" si="9"/>
        <v>DC11062516</v>
      </c>
      <c r="E118" t="str">
        <f t="shared" si="10"/>
        <v>DC11062516</v>
      </c>
      <c r="F118" s="3">
        <f t="shared" si="8"/>
        <v>45967</v>
      </c>
      <c r="G118" s="10">
        <v>855.03</v>
      </c>
      <c r="H118" s="10">
        <v>0</v>
      </c>
      <c r="I118" s="3">
        <f t="shared" si="7"/>
        <v>45967</v>
      </c>
      <c r="J118" t="s">
        <v>9071</v>
      </c>
      <c r="K118" t="s">
        <v>189</v>
      </c>
    </row>
    <row r="119" spans="1:11" x14ac:dyDescent="0.25">
      <c r="A119" t="s">
        <v>40</v>
      </c>
      <c r="B119">
        <f>Checklist!$B$1</f>
        <v>202511</v>
      </c>
      <c r="C119" t="s">
        <v>31</v>
      </c>
      <c r="D119" t="str">
        <f t="shared" si="9"/>
        <v>DC11062516</v>
      </c>
      <c r="E119" t="str">
        <f t="shared" si="10"/>
        <v>DC11062516</v>
      </c>
      <c r="F119" s="3">
        <f t="shared" si="8"/>
        <v>45967</v>
      </c>
      <c r="G119" s="10">
        <v>799.59</v>
      </c>
      <c r="H119" s="10">
        <v>0</v>
      </c>
      <c r="I119" s="3">
        <f t="shared" si="7"/>
        <v>45967</v>
      </c>
      <c r="J119" t="s">
        <v>9073</v>
      </c>
      <c r="K119" t="s">
        <v>189</v>
      </c>
    </row>
    <row r="120" spans="1:11" x14ac:dyDescent="0.25">
      <c r="A120" t="s">
        <v>40</v>
      </c>
      <c r="B120">
        <f>Checklist!$B$1</f>
        <v>202511</v>
      </c>
      <c r="C120" t="s">
        <v>31</v>
      </c>
      <c r="D120" t="str">
        <f t="shared" si="9"/>
        <v>DC11062516</v>
      </c>
      <c r="E120" t="str">
        <f t="shared" si="10"/>
        <v>DC11062516</v>
      </c>
      <c r="F120" s="3">
        <f t="shared" si="8"/>
        <v>45967</v>
      </c>
      <c r="G120" s="10">
        <v>734.31</v>
      </c>
      <c r="H120" s="10">
        <v>0</v>
      </c>
      <c r="I120" s="3">
        <f t="shared" si="7"/>
        <v>45967</v>
      </c>
      <c r="J120" t="s">
        <v>9075</v>
      </c>
      <c r="K120" t="s">
        <v>189</v>
      </c>
    </row>
    <row r="121" spans="1:11" s="101" customFormat="1" x14ac:dyDescent="0.25">
      <c r="A121" t="s">
        <v>40</v>
      </c>
      <c r="B121">
        <f>Checklist!$B$1</f>
        <v>202511</v>
      </c>
      <c r="C121" t="s">
        <v>31</v>
      </c>
      <c r="D121" t="str">
        <f t="shared" si="9"/>
        <v>DC11062516</v>
      </c>
      <c r="E121" t="str">
        <f t="shared" si="10"/>
        <v>DC11062516</v>
      </c>
      <c r="F121" s="3">
        <f t="shared" si="8"/>
        <v>45967</v>
      </c>
      <c r="G121" s="143">
        <v>637.27</v>
      </c>
      <c r="H121" s="143">
        <v>0</v>
      </c>
      <c r="I121" s="3">
        <f t="shared" si="7"/>
        <v>45967</v>
      </c>
      <c r="J121" s="101" t="s">
        <v>6247</v>
      </c>
      <c r="K121" s="101" t="s">
        <v>189</v>
      </c>
    </row>
    <row r="122" spans="1:11" x14ac:dyDescent="0.25">
      <c r="A122" t="s">
        <v>40</v>
      </c>
      <c r="B122">
        <f>Checklist!$B$1</f>
        <v>202511</v>
      </c>
      <c r="C122" t="s">
        <v>31</v>
      </c>
      <c r="D122" t="str">
        <f t="shared" si="9"/>
        <v>DC11062516</v>
      </c>
      <c r="E122" t="str">
        <f t="shared" si="10"/>
        <v>DC11062516</v>
      </c>
      <c r="F122" s="3">
        <f t="shared" si="8"/>
        <v>45967</v>
      </c>
      <c r="G122" s="10">
        <v>615.1</v>
      </c>
      <c r="H122" s="10">
        <v>0</v>
      </c>
      <c r="I122" s="3">
        <f t="shared" si="7"/>
        <v>45967</v>
      </c>
      <c r="J122" t="s">
        <v>9077</v>
      </c>
      <c r="K122" t="s">
        <v>189</v>
      </c>
    </row>
    <row r="123" spans="1:11" x14ac:dyDescent="0.25">
      <c r="A123" t="s">
        <v>40</v>
      </c>
      <c r="B123">
        <f>Checklist!$B$1</f>
        <v>202511</v>
      </c>
      <c r="C123" t="s">
        <v>31</v>
      </c>
      <c r="D123" t="str">
        <f t="shared" si="9"/>
        <v>DC11062516</v>
      </c>
      <c r="E123" t="str">
        <f t="shared" si="10"/>
        <v>DC11062516</v>
      </c>
      <c r="F123" s="3">
        <f t="shared" si="8"/>
        <v>45967</v>
      </c>
      <c r="G123" s="10">
        <v>500.81</v>
      </c>
      <c r="H123" s="10">
        <v>0</v>
      </c>
      <c r="I123" s="3">
        <f t="shared" si="7"/>
        <v>45967</v>
      </c>
      <c r="J123" t="s">
        <v>9079</v>
      </c>
      <c r="K123" t="s">
        <v>189</v>
      </c>
    </row>
    <row r="124" spans="1:11" s="101" customFormat="1" x14ac:dyDescent="0.25">
      <c r="A124" t="s">
        <v>40</v>
      </c>
      <c r="B124">
        <f>Checklist!$B$1</f>
        <v>202511</v>
      </c>
      <c r="C124" t="s">
        <v>31</v>
      </c>
      <c r="D124" t="str">
        <f t="shared" si="9"/>
        <v>DC11062516</v>
      </c>
      <c r="E124" t="str">
        <f t="shared" si="10"/>
        <v>DC11062516</v>
      </c>
      <c r="F124" s="3">
        <f t="shared" si="8"/>
        <v>45967</v>
      </c>
      <c r="G124" s="143">
        <v>486.21</v>
      </c>
      <c r="H124" s="143">
        <v>0</v>
      </c>
      <c r="I124" s="3">
        <f t="shared" si="7"/>
        <v>45967</v>
      </c>
      <c r="J124" s="101" t="s">
        <v>6247</v>
      </c>
      <c r="K124" s="101" t="s">
        <v>189</v>
      </c>
    </row>
    <row r="125" spans="1:11" x14ac:dyDescent="0.25">
      <c r="A125" t="s">
        <v>40</v>
      </c>
      <c r="B125">
        <f>Checklist!$B$1</f>
        <v>202511</v>
      </c>
      <c r="C125" t="s">
        <v>31</v>
      </c>
      <c r="D125" t="str">
        <f t="shared" si="9"/>
        <v>DC11062516</v>
      </c>
      <c r="E125" t="str">
        <f t="shared" si="10"/>
        <v>DC11062516</v>
      </c>
      <c r="F125" s="3">
        <f t="shared" si="8"/>
        <v>45967</v>
      </c>
      <c r="G125" s="10">
        <v>428.6</v>
      </c>
      <c r="H125" s="10">
        <v>0</v>
      </c>
      <c r="I125" s="3">
        <f t="shared" si="7"/>
        <v>45967</v>
      </c>
      <c r="J125" t="s">
        <v>9081</v>
      </c>
      <c r="K125" t="s">
        <v>189</v>
      </c>
    </row>
    <row r="126" spans="1:11" x14ac:dyDescent="0.25">
      <c r="A126" t="s">
        <v>40</v>
      </c>
      <c r="B126">
        <f>Checklist!$B$1</f>
        <v>202511</v>
      </c>
      <c r="C126" t="s">
        <v>31</v>
      </c>
      <c r="D126" t="str">
        <f t="shared" si="9"/>
        <v>DC11062516</v>
      </c>
      <c r="E126" t="str">
        <f t="shared" si="10"/>
        <v>DC11062516</v>
      </c>
      <c r="F126" s="3">
        <f t="shared" si="8"/>
        <v>45967</v>
      </c>
      <c r="G126" s="10">
        <v>295.36</v>
      </c>
      <c r="H126" s="10">
        <v>0</v>
      </c>
      <c r="I126" s="3">
        <f t="shared" si="7"/>
        <v>45967</v>
      </c>
      <c r="J126" t="s">
        <v>9083</v>
      </c>
      <c r="K126" t="s">
        <v>189</v>
      </c>
    </row>
    <row r="127" spans="1:11" x14ac:dyDescent="0.25">
      <c r="A127" t="s">
        <v>40</v>
      </c>
      <c r="B127">
        <f>Checklist!$B$1</f>
        <v>202511</v>
      </c>
      <c r="C127" t="s">
        <v>31</v>
      </c>
      <c r="D127" t="str">
        <f t="shared" si="9"/>
        <v>DC11062516</v>
      </c>
      <c r="E127" t="str">
        <f t="shared" si="10"/>
        <v>DC11062516</v>
      </c>
      <c r="F127" s="3">
        <f t="shared" si="8"/>
        <v>45967</v>
      </c>
      <c r="G127" s="10">
        <v>245.95</v>
      </c>
      <c r="H127" s="10">
        <v>0</v>
      </c>
      <c r="I127" s="3">
        <f t="shared" si="7"/>
        <v>45967</v>
      </c>
      <c r="J127" t="s">
        <v>9085</v>
      </c>
      <c r="K127" t="s">
        <v>189</v>
      </c>
    </row>
    <row r="128" spans="1:11" x14ac:dyDescent="0.25">
      <c r="A128" t="s">
        <v>40</v>
      </c>
      <c r="B128">
        <f>Checklist!$B$1</f>
        <v>202511</v>
      </c>
      <c r="C128" t="s">
        <v>31</v>
      </c>
      <c r="D128" t="str">
        <f t="shared" si="9"/>
        <v>DC11062516</v>
      </c>
      <c r="E128" t="str">
        <f t="shared" si="10"/>
        <v>DC11062516</v>
      </c>
      <c r="F128" s="3">
        <f t="shared" si="8"/>
        <v>45967</v>
      </c>
      <c r="G128" s="10">
        <v>210.38</v>
      </c>
      <c r="H128" s="10">
        <v>0</v>
      </c>
      <c r="I128" s="3">
        <f t="shared" si="7"/>
        <v>45967</v>
      </c>
      <c r="J128" t="s">
        <v>9087</v>
      </c>
      <c r="K128" t="s">
        <v>189</v>
      </c>
    </row>
    <row r="129" spans="1:11" x14ac:dyDescent="0.25">
      <c r="A129" t="s">
        <v>40</v>
      </c>
      <c r="B129">
        <f>Checklist!$B$1</f>
        <v>202511</v>
      </c>
      <c r="C129" t="s">
        <v>31</v>
      </c>
      <c r="D129" t="str">
        <f t="shared" si="9"/>
        <v>DC11062516</v>
      </c>
      <c r="E129" t="str">
        <f t="shared" si="10"/>
        <v>DC11062516</v>
      </c>
      <c r="F129" s="3">
        <f t="shared" si="8"/>
        <v>45967</v>
      </c>
      <c r="G129" s="10">
        <v>101.82</v>
      </c>
      <c r="H129" s="10">
        <v>0</v>
      </c>
      <c r="I129" s="3">
        <f t="shared" si="7"/>
        <v>45967</v>
      </c>
      <c r="J129" t="s">
        <v>9089</v>
      </c>
      <c r="K129" t="s">
        <v>189</v>
      </c>
    </row>
    <row r="130" spans="1:11" x14ac:dyDescent="0.25">
      <c r="A130" t="s">
        <v>40</v>
      </c>
      <c r="B130">
        <f>Checklist!$B$1</f>
        <v>202511</v>
      </c>
      <c r="C130" t="s">
        <v>31</v>
      </c>
      <c r="D130" t="str">
        <f t="shared" si="9"/>
        <v>DC11062516</v>
      </c>
      <c r="E130" t="str">
        <f t="shared" si="10"/>
        <v>DC11062516</v>
      </c>
      <c r="F130" s="3">
        <f t="shared" si="8"/>
        <v>45967</v>
      </c>
      <c r="G130" s="10">
        <v>0</v>
      </c>
      <c r="H130" s="10">
        <v>55476.06</v>
      </c>
      <c r="I130" s="3">
        <f t="shared" ref="I130:I193" si="11">$F$2</f>
        <v>45967</v>
      </c>
      <c r="J130" t="s">
        <v>8961</v>
      </c>
      <c r="K130" t="s">
        <v>8962</v>
      </c>
    </row>
    <row r="131" spans="1:11" s="101" customFormat="1" x14ac:dyDescent="0.25">
      <c r="A131" t="s">
        <v>40</v>
      </c>
      <c r="B131">
        <f>Checklist!$B$1</f>
        <v>202511</v>
      </c>
      <c r="C131" t="s">
        <v>31</v>
      </c>
      <c r="D131" t="str">
        <f t="shared" si="9"/>
        <v>DC11062516</v>
      </c>
      <c r="E131" t="str">
        <f t="shared" si="10"/>
        <v>DC11062516</v>
      </c>
      <c r="F131" s="3">
        <f t="shared" ref="F131:F194" si="12">$F$2</f>
        <v>45967</v>
      </c>
      <c r="G131" s="143">
        <v>0</v>
      </c>
      <c r="H131" s="143">
        <v>50398.14</v>
      </c>
      <c r="I131" s="3">
        <f t="shared" si="11"/>
        <v>45967</v>
      </c>
      <c r="J131" s="101" t="s">
        <v>6247</v>
      </c>
      <c r="K131" s="101" t="s">
        <v>6247</v>
      </c>
    </row>
    <row r="132" spans="1:11" x14ac:dyDescent="0.25">
      <c r="A132" t="s">
        <v>40</v>
      </c>
      <c r="B132">
        <f>Checklist!$B$1</f>
        <v>202511</v>
      </c>
      <c r="C132" t="s">
        <v>31</v>
      </c>
      <c r="D132" t="str">
        <f t="shared" ref="D132:D195" si="13">D131</f>
        <v>DC11062516</v>
      </c>
      <c r="E132" t="str">
        <f t="shared" si="10"/>
        <v>DC11062516</v>
      </c>
      <c r="F132" s="3">
        <f t="shared" si="12"/>
        <v>45967</v>
      </c>
      <c r="G132" s="10">
        <v>0</v>
      </c>
      <c r="H132" s="10">
        <v>37976.800000000003</v>
      </c>
      <c r="I132" s="3">
        <f t="shared" si="11"/>
        <v>45967</v>
      </c>
      <c r="J132" t="s">
        <v>8963</v>
      </c>
      <c r="K132" t="s">
        <v>8964</v>
      </c>
    </row>
    <row r="133" spans="1:11" x14ac:dyDescent="0.25">
      <c r="A133" t="s">
        <v>40</v>
      </c>
      <c r="B133">
        <f>Checklist!$B$1</f>
        <v>202511</v>
      </c>
      <c r="C133" t="s">
        <v>31</v>
      </c>
      <c r="D133" t="str">
        <f t="shared" si="13"/>
        <v>DC11062516</v>
      </c>
      <c r="E133" t="str">
        <f t="shared" si="10"/>
        <v>DC11062516</v>
      </c>
      <c r="F133" s="3">
        <f t="shared" si="12"/>
        <v>45967</v>
      </c>
      <c r="G133" s="10">
        <v>0</v>
      </c>
      <c r="H133" s="10">
        <v>37305.35</v>
      </c>
      <c r="I133" s="3">
        <f t="shared" si="11"/>
        <v>45967</v>
      </c>
      <c r="J133" t="s">
        <v>8965</v>
      </c>
      <c r="K133" t="s">
        <v>8966</v>
      </c>
    </row>
    <row r="134" spans="1:11" x14ac:dyDescent="0.25">
      <c r="A134" t="s">
        <v>40</v>
      </c>
      <c r="B134">
        <f>Checklist!$B$1</f>
        <v>202511</v>
      </c>
      <c r="C134" t="s">
        <v>31</v>
      </c>
      <c r="D134" t="str">
        <f t="shared" si="13"/>
        <v>DC11062516</v>
      </c>
      <c r="E134" t="str">
        <f t="shared" si="10"/>
        <v>DC11062516</v>
      </c>
      <c r="F134" s="3">
        <f t="shared" si="12"/>
        <v>45967</v>
      </c>
      <c r="G134" s="10">
        <v>0</v>
      </c>
      <c r="H134" s="10">
        <v>35652.82</v>
      </c>
      <c r="I134" s="3">
        <f t="shared" si="11"/>
        <v>45967</v>
      </c>
      <c r="J134" t="s">
        <v>8967</v>
      </c>
      <c r="K134" t="s">
        <v>8968</v>
      </c>
    </row>
    <row r="135" spans="1:11" x14ac:dyDescent="0.25">
      <c r="A135" t="s">
        <v>40</v>
      </c>
      <c r="B135">
        <f>Checklist!$B$1</f>
        <v>202511</v>
      </c>
      <c r="C135" t="s">
        <v>31</v>
      </c>
      <c r="D135" t="str">
        <f t="shared" si="13"/>
        <v>DC11062516</v>
      </c>
      <c r="E135" t="str">
        <f t="shared" si="10"/>
        <v>DC11062516</v>
      </c>
      <c r="F135" s="3">
        <f t="shared" si="12"/>
        <v>45967</v>
      </c>
      <c r="G135" s="10">
        <v>0</v>
      </c>
      <c r="H135" s="10">
        <v>34911.67</v>
      </c>
      <c r="I135" s="3">
        <f t="shared" si="11"/>
        <v>45967</v>
      </c>
      <c r="J135" t="s">
        <v>8969</v>
      </c>
      <c r="K135" t="s">
        <v>8970</v>
      </c>
    </row>
    <row r="136" spans="1:11" x14ac:dyDescent="0.25">
      <c r="A136" t="s">
        <v>40</v>
      </c>
      <c r="B136">
        <f>Checklist!$B$1</f>
        <v>202511</v>
      </c>
      <c r="C136" t="s">
        <v>31</v>
      </c>
      <c r="D136" t="str">
        <f t="shared" si="13"/>
        <v>DC11062516</v>
      </c>
      <c r="E136" t="str">
        <f t="shared" si="10"/>
        <v>DC11062516</v>
      </c>
      <c r="F136" s="3">
        <f t="shared" si="12"/>
        <v>45967</v>
      </c>
      <c r="G136" s="10">
        <v>0</v>
      </c>
      <c r="H136" s="10">
        <v>30105.82</v>
      </c>
      <c r="I136" s="3">
        <f t="shared" si="11"/>
        <v>45967</v>
      </c>
      <c r="J136" t="s">
        <v>8971</v>
      </c>
      <c r="K136" t="s">
        <v>8972</v>
      </c>
    </row>
    <row r="137" spans="1:11" x14ac:dyDescent="0.25">
      <c r="A137" t="s">
        <v>40</v>
      </c>
      <c r="B137">
        <f>Checklist!$B$1</f>
        <v>202511</v>
      </c>
      <c r="C137" t="s">
        <v>31</v>
      </c>
      <c r="D137" t="str">
        <f t="shared" si="13"/>
        <v>DC11062516</v>
      </c>
      <c r="E137" t="str">
        <f t="shared" si="10"/>
        <v>DC11062516</v>
      </c>
      <c r="F137" s="3">
        <f t="shared" si="12"/>
        <v>45967</v>
      </c>
      <c r="G137" s="10">
        <v>0</v>
      </c>
      <c r="H137" s="10">
        <v>30066.959999999999</v>
      </c>
      <c r="I137" s="3">
        <f t="shared" si="11"/>
        <v>45967</v>
      </c>
      <c r="J137" t="s">
        <v>8973</v>
      </c>
      <c r="K137" t="s">
        <v>8974</v>
      </c>
    </row>
    <row r="138" spans="1:11" x14ac:dyDescent="0.25">
      <c r="A138" t="s">
        <v>40</v>
      </c>
      <c r="B138">
        <f>Checklist!$B$1</f>
        <v>202511</v>
      </c>
      <c r="C138" t="s">
        <v>31</v>
      </c>
      <c r="D138" t="str">
        <f t="shared" si="13"/>
        <v>DC11062516</v>
      </c>
      <c r="E138" t="str">
        <f t="shared" si="10"/>
        <v>DC11062516</v>
      </c>
      <c r="F138" s="3">
        <f t="shared" si="12"/>
        <v>45967</v>
      </c>
      <c r="G138" s="10">
        <v>0</v>
      </c>
      <c r="H138" s="10">
        <v>23737.19</v>
      </c>
      <c r="I138" s="3">
        <f t="shared" si="11"/>
        <v>45967</v>
      </c>
      <c r="J138" t="s">
        <v>8975</v>
      </c>
      <c r="K138" t="s">
        <v>8976</v>
      </c>
    </row>
    <row r="139" spans="1:11" x14ac:dyDescent="0.25">
      <c r="A139" t="s">
        <v>40</v>
      </c>
      <c r="B139">
        <f>Checklist!$B$1</f>
        <v>202511</v>
      </c>
      <c r="C139" t="s">
        <v>31</v>
      </c>
      <c r="D139" t="str">
        <f t="shared" si="13"/>
        <v>DC11062516</v>
      </c>
      <c r="E139" t="str">
        <f t="shared" si="10"/>
        <v>DC11062516</v>
      </c>
      <c r="F139" s="3">
        <f t="shared" si="12"/>
        <v>45967</v>
      </c>
      <c r="G139" s="10">
        <v>0</v>
      </c>
      <c r="H139" s="10">
        <v>19742.87</v>
      </c>
      <c r="I139" s="3">
        <f t="shared" si="11"/>
        <v>45967</v>
      </c>
      <c r="J139" t="s">
        <v>8977</v>
      </c>
      <c r="K139" t="s">
        <v>8978</v>
      </c>
    </row>
    <row r="140" spans="1:11" x14ac:dyDescent="0.25">
      <c r="A140" t="s">
        <v>40</v>
      </c>
      <c r="B140">
        <f>Checklist!$B$1</f>
        <v>202511</v>
      </c>
      <c r="C140" t="s">
        <v>31</v>
      </c>
      <c r="D140" t="str">
        <f t="shared" si="13"/>
        <v>DC11062516</v>
      </c>
      <c r="E140" t="str">
        <f t="shared" ref="E140:E203" si="14">D140</f>
        <v>DC11062516</v>
      </c>
      <c r="F140" s="3">
        <f t="shared" si="12"/>
        <v>45967</v>
      </c>
      <c r="G140" s="10">
        <v>0</v>
      </c>
      <c r="H140" s="10">
        <v>19199.23</v>
      </c>
      <c r="I140" s="3">
        <f t="shared" si="11"/>
        <v>45967</v>
      </c>
      <c r="J140" t="s">
        <v>8979</v>
      </c>
      <c r="K140" t="s">
        <v>8980</v>
      </c>
    </row>
    <row r="141" spans="1:11" x14ac:dyDescent="0.25">
      <c r="A141" t="s">
        <v>40</v>
      </c>
      <c r="B141">
        <f>Checklist!$B$1</f>
        <v>202511</v>
      </c>
      <c r="C141" t="s">
        <v>31</v>
      </c>
      <c r="D141" t="str">
        <f t="shared" si="13"/>
        <v>DC11062516</v>
      </c>
      <c r="E141" t="str">
        <f t="shared" si="14"/>
        <v>DC11062516</v>
      </c>
      <c r="F141" s="3">
        <f t="shared" si="12"/>
        <v>45967</v>
      </c>
      <c r="G141" s="10">
        <v>0</v>
      </c>
      <c r="H141" s="10">
        <v>15837.41</v>
      </c>
      <c r="I141" s="3">
        <f t="shared" si="11"/>
        <v>45967</v>
      </c>
      <c r="J141" t="s">
        <v>8981</v>
      </c>
      <c r="K141" t="s">
        <v>8982</v>
      </c>
    </row>
    <row r="142" spans="1:11" x14ac:dyDescent="0.25">
      <c r="A142" t="s">
        <v>40</v>
      </c>
      <c r="B142">
        <f>Checklist!$B$1</f>
        <v>202511</v>
      </c>
      <c r="C142" t="s">
        <v>31</v>
      </c>
      <c r="D142" t="str">
        <f t="shared" si="13"/>
        <v>DC11062516</v>
      </c>
      <c r="E142" t="str">
        <f t="shared" si="14"/>
        <v>DC11062516</v>
      </c>
      <c r="F142" s="3">
        <f t="shared" si="12"/>
        <v>45967</v>
      </c>
      <c r="G142" s="10">
        <v>0</v>
      </c>
      <c r="H142" s="10">
        <v>15796.87</v>
      </c>
      <c r="I142" s="3">
        <f t="shared" si="11"/>
        <v>45967</v>
      </c>
      <c r="J142" t="s">
        <v>8983</v>
      </c>
      <c r="K142" t="s">
        <v>8984</v>
      </c>
    </row>
    <row r="143" spans="1:11" x14ac:dyDescent="0.25">
      <c r="A143" t="s">
        <v>40</v>
      </c>
      <c r="B143">
        <f>Checklist!$B$1</f>
        <v>202511</v>
      </c>
      <c r="C143" t="s">
        <v>31</v>
      </c>
      <c r="D143" t="str">
        <f t="shared" si="13"/>
        <v>DC11062516</v>
      </c>
      <c r="E143" t="str">
        <f t="shared" si="14"/>
        <v>DC11062516</v>
      </c>
      <c r="F143" s="3">
        <f t="shared" si="12"/>
        <v>45967</v>
      </c>
      <c r="G143" s="10">
        <v>0</v>
      </c>
      <c r="H143" s="10">
        <v>14254.98</v>
      </c>
      <c r="I143" s="3">
        <f t="shared" si="11"/>
        <v>45967</v>
      </c>
      <c r="J143" t="s">
        <v>8985</v>
      </c>
      <c r="K143" t="s">
        <v>8986</v>
      </c>
    </row>
    <row r="144" spans="1:11" x14ac:dyDescent="0.25">
      <c r="A144" t="s">
        <v>40</v>
      </c>
      <c r="B144">
        <f>Checklist!$B$1</f>
        <v>202511</v>
      </c>
      <c r="C144" t="s">
        <v>31</v>
      </c>
      <c r="D144" t="str">
        <f t="shared" si="13"/>
        <v>DC11062516</v>
      </c>
      <c r="E144" t="str">
        <f t="shared" si="14"/>
        <v>DC11062516</v>
      </c>
      <c r="F144" s="3">
        <f t="shared" si="12"/>
        <v>45967</v>
      </c>
      <c r="G144" s="10">
        <v>0</v>
      </c>
      <c r="H144" s="10">
        <v>14174.82</v>
      </c>
      <c r="I144" s="3">
        <f t="shared" si="11"/>
        <v>45967</v>
      </c>
      <c r="J144" t="s">
        <v>8987</v>
      </c>
      <c r="K144" t="s">
        <v>8988</v>
      </c>
    </row>
    <row r="145" spans="1:11" x14ac:dyDescent="0.25">
      <c r="A145" t="s">
        <v>40</v>
      </c>
      <c r="B145">
        <f>Checklist!$B$1</f>
        <v>202511</v>
      </c>
      <c r="C145" t="s">
        <v>31</v>
      </c>
      <c r="D145" t="str">
        <f t="shared" si="13"/>
        <v>DC11062516</v>
      </c>
      <c r="E145" t="str">
        <f t="shared" si="14"/>
        <v>DC11062516</v>
      </c>
      <c r="F145" s="3">
        <f t="shared" si="12"/>
        <v>45967</v>
      </c>
      <c r="G145" s="10">
        <v>0</v>
      </c>
      <c r="H145" s="10">
        <v>12819.07</v>
      </c>
      <c r="I145" s="3">
        <f t="shared" si="11"/>
        <v>45967</v>
      </c>
      <c r="J145" t="s">
        <v>8989</v>
      </c>
      <c r="K145" t="s">
        <v>8990</v>
      </c>
    </row>
    <row r="146" spans="1:11" x14ac:dyDescent="0.25">
      <c r="A146" t="s">
        <v>40</v>
      </c>
      <c r="B146">
        <f>Checklist!$B$1</f>
        <v>202511</v>
      </c>
      <c r="C146" t="s">
        <v>31</v>
      </c>
      <c r="D146" t="str">
        <f t="shared" si="13"/>
        <v>DC11062516</v>
      </c>
      <c r="E146" t="str">
        <f t="shared" si="14"/>
        <v>DC11062516</v>
      </c>
      <c r="F146" s="3">
        <f t="shared" si="12"/>
        <v>45967</v>
      </c>
      <c r="G146" s="10">
        <v>0</v>
      </c>
      <c r="H146" s="10">
        <v>11184.34</v>
      </c>
      <c r="I146" s="3">
        <f t="shared" si="11"/>
        <v>45967</v>
      </c>
      <c r="J146" t="s">
        <v>8991</v>
      </c>
      <c r="K146" t="s">
        <v>8992</v>
      </c>
    </row>
    <row r="147" spans="1:11" x14ac:dyDescent="0.25">
      <c r="A147" t="s">
        <v>40</v>
      </c>
      <c r="B147">
        <f>Checklist!$B$1</f>
        <v>202511</v>
      </c>
      <c r="C147" t="s">
        <v>31</v>
      </c>
      <c r="D147" t="str">
        <f t="shared" si="13"/>
        <v>DC11062516</v>
      </c>
      <c r="E147" t="str">
        <f t="shared" si="14"/>
        <v>DC11062516</v>
      </c>
      <c r="F147" s="3">
        <f t="shared" si="12"/>
        <v>45967</v>
      </c>
      <c r="G147" s="10">
        <v>0</v>
      </c>
      <c r="H147" s="10">
        <v>8899.0300000000007</v>
      </c>
      <c r="I147" s="3">
        <f t="shared" si="11"/>
        <v>45967</v>
      </c>
      <c r="J147" t="s">
        <v>8993</v>
      </c>
      <c r="K147" t="s">
        <v>8994</v>
      </c>
    </row>
    <row r="148" spans="1:11" x14ac:dyDescent="0.25">
      <c r="A148" t="s">
        <v>40</v>
      </c>
      <c r="B148">
        <f>Checklist!$B$1</f>
        <v>202511</v>
      </c>
      <c r="C148" t="s">
        <v>31</v>
      </c>
      <c r="D148" t="str">
        <f t="shared" si="13"/>
        <v>DC11062516</v>
      </c>
      <c r="E148" t="str">
        <f t="shared" si="14"/>
        <v>DC11062516</v>
      </c>
      <c r="F148" s="3">
        <f t="shared" si="12"/>
        <v>45967</v>
      </c>
      <c r="G148" s="10">
        <v>0</v>
      </c>
      <c r="H148" s="10">
        <v>8269.01</v>
      </c>
      <c r="I148" s="3">
        <f t="shared" si="11"/>
        <v>45967</v>
      </c>
      <c r="J148" t="s">
        <v>8995</v>
      </c>
      <c r="K148" t="s">
        <v>8996</v>
      </c>
    </row>
    <row r="149" spans="1:11" x14ac:dyDescent="0.25">
      <c r="A149" t="s">
        <v>40</v>
      </c>
      <c r="B149">
        <f>Checklist!$B$1</f>
        <v>202511</v>
      </c>
      <c r="C149" t="s">
        <v>31</v>
      </c>
      <c r="D149" t="str">
        <f t="shared" si="13"/>
        <v>DC11062516</v>
      </c>
      <c r="E149" t="str">
        <f t="shared" si="14"/>
        <v>DC11062516</v>
      </c>
      <c r="F149" s="3">
        <f t="shared" si="12"/>
        <v>45967</v>
      </c>
      <c r="G149" s="10">
        <v>0</v>
      </c>
      <c r="H149" s="10">
        <v>7796.54</v>
      </c>
      <c r="I149" s="3">
        <f t="shared" si="11"/>
        <v>45967</v>
      </c>
      <c r="J149" t="s">
        <v>8997</v>
      </c>
      <c r="K149" t="s">
        <v>8998</v>
      </c>
    </row>
    <row r="150" spans="1:11" x14ac:dyDescent="0.25">
      <c r="A150" t="s">
        <v>40</v>
      </c>
      <c r="B150">
        <f>Checklist!$B$1</f>
        <v>202511</v>
      </c>
      <c r="C150" t="s">
        <v>31</v>
      </c>
      <c r="D150" t="str">
        <f t="shared" si="13"/>
        <v>DC11062516</v>
      </c>
      <c r="E150" t="str">
        <f t="shared" si="14"/>
        <v>DC11062516</v>
      </c>
      <c r="F150" s="3">
        <f t="shared" si="12"/>
        <v>45967</v>
      </c>
      <c r="G150" s="10">
        <v>0</v>
      </c>
      <c r="H150" s="10">
        <v>4192.3900000000003</v>
      </c>
      <c r="I150" s="3">
        <f t="shared" si="11"/>
        <v>45967</v>
      </c>
      <c r="J150" t="s">
        <v>8999</v>
      </c>
      <c r="K150" t="s">
        <v>9000</v>
      </c>
    </row>
    <row r="151" spans="1:11" x14ac:dyDescent="0.25">
      <c r="A151" t="s">
        <v>40</v>
      </c>
      <c r="B151">
        <f>Checklist!$B$1</f>
        <v>202511</v>
      </c>
      <c r="C151" t="s">
        <v>31</v>
      </c>
      <c r="D151" t="str">
        <f t="shared" si="13"/>
        <v>DC11062516</v>
      </c>
      <c r="E151" t="str">
        <f t="shared" si="14"/>
        <v>DC11062516</v>
      </c>
      <c r="F151" s="3">
        <f t="shared" si="12"/>
        <v>45967</v>
      </c>
      <c r="G151" s="10">
        <v>0</v>
      </c>
      <c r="H151" s="10">
        <v>3082.21</v>
      </c>
      <c r="I151" s="3">
        <f t="shared" si="11"/>
        <v>45967</v>
      </c>
      <c r="J151" t="s">
        <v>9001</v>
      </c>
      <c r="K151" t="s">
        <v>9002</v>
      </c>
    </row>
    <row r="152" spans="1:11" x14ac:dyDescent="0.25">
      <c r="A152" t="s">
        <v>40</v>
      </c>
      <c r="B152">
        <f>Checklist!$B$1</f>
        <v>202511</v>
      </c>
      <c r="C152" t="s">
        <v>31</v>
      </c>
      <c r="D152" t="str">
        <f t="shared" si="13"/>
        <v>DC11062516</v>
      </c>
      <c r="E152" t="str">
        <f t="shared" si="14"/>
        <v>DC11062516</v>
      </c>
      <c r="F152" s="3">
        <f t="shared" si="12"/>
        <v>45967</v>
      </c>
      <c r="G152" s="10">
        <v>0</v>
      </c>
      <c r="H152" s="10">
        <v>3015.99</v>
      </c>
      <c r="I152" s="3">
        <f t="shared" si="11"/>
        <v>45967</v>
      </c>
      <c r="J152" t="s">
        <v>9003</v>
      </c>
      <c r="K152" t="s">
        <v>9004</v>
      </c>
    </row>
    <row r="153" spans="1:11" x14ac:dyDescent="0.25">
      <c r="A153" t="s">
        <v>40</v>
      </c>
      <c r="B153">
        <f>Checklist!$B$1</f>
        <v>202511</v>
      </c>
      <c r="C153" t="s">
        <v>31</v>
      </c>
      <c r="D153" t="str">
        <f t="shared" si="13"/>
        <v>DC11062516</v>
      </c>
      <c r="E153" t="str">
        <f t="shared" si="14"/>
        <v>DC11062516</v>
      </c>
      <c r="F153" s="3">
        <f t="shared" si="12"/>
        <v>45967</v>
      </c>
      <c r="G153" s="10">
        <v>0</v>
      </c>
      <c r="H153" s="10">
        <v>2540.0300000000002</v>
      </c>
      <c r="I153" s="3">
        <f t="shared" si="11"/>
        <v>45967</v>
      </c>
      <c r="J153" t="s">
        <v>9005</v>
      </c>
      <c r="K153" t="s">
        <v>9006</v>
      </c>
    </row>
    <row r="154" spans="1:11" x14ac:dyDescent="0.25">
      <c r="A154" t="s">
        <v>40</v>
      </c>
      <c r="B154">
        <f>Checklist!$B$1</f>
        <v>202511</v>
      </c>
      <c r="C154" t="s">
        <v>31</v>
      </c>
      <c r="D154" t="str">
        <f t="shared" si="13"/>
        <v>DC11062516</v>
      </c>
      <c r="E154" t="str">
        <f t="shared" si="14"/>
        <v>DC11062516</v>
      </c>
      <c r="F154" s="3">
        <f t="shared" si="12"/>
        <v>45967</v>
      </c>
      <c r="G154" s="10">
        <v>0</v>
      </c>
      <c r="H154" s="10">
        <v>2216.11</v>
      </c>
      <c r="I154" s="3">
        <f t="shared" si="11"/>
        <v>45967</v>
      </c>
      <c r="J154" t="s">
        <v>9007</v>
      </c>
      <c r="K154" t="s">
        <v>9008</v>
      </c>
    </row>
    <row r="155" spans="1:11" x14ac:dyDescent="0.25">
      <c r="A155" t="s">
        <v>40</v>
      </c>
      <c r="B155">
        <f>Checklist!$B$1</f>
        <v>202511</v>
      </c>
      <c r="C155" t="s">
        <v>31</v>
      </c>
      <c r="D155" t="str">
        <f t="shared" si="13"/>
        <v>DC11062516</v>
      </c>
      <c r="E155" t="str">
        <f t="shared" si="14"/>
        <v>DC11062516</v>
      </c>
      <c r="F155" s="3">
        <f t="shared" si="12"/>
        <v>45967</v>
      </c>
      <c r="G155" s="10">
        <v>0</v>
      </c>
      <c r="H155" s="10">
        <v>2182.96</v>
      </c>
      <c r="I155" s="3">
        <f t="shared" si="11"/>
        <v>45967</v>
      </c>
      <c r="J155" t="s">
        <v>9009</v>
      </c>
      <c r="K155" t="s">
        <v>9010</v>
      </c>
    </row>
    <row r="156" spans="1:11" x14ac:dyDescent="0.25">
      <c r="A156" t="s">
        <v>40</v>
      </c>
      <c r="B156">
        <f>Checklist!$B$1</f>
        <v>202511</v>
      </c>
      <c r="C156" t="s">
        <v>31</v>
      </c>
      <c r="D156" t="str">
        <f t="shared" si="13"/>
        <v>DC11062516</v>
      </c>
      <c r="E156" t="str">
        <f t="shared" si="14"/>
        <v>DC11062516</v>
      </c>
      <c r="F156" s="3">
        <f t="shared" si="12"/>
        <v>45967</v>
      </c>
      <c r="G156" s="10">
        <v>0</v>
      </c>
      <c r="H156" s="10">
        <v>2176.62</v>
      </c>
      <c r="I156" s="3">
        <f t="shared" si="11"/>
        <v>45967</v>
      </c>
      <c r="J156" t="s">
        <v>9011</v>
      </c>
      <c r="K156" t="s">
        <v>9012</v>
      </c>
    </row>
    <row r="157" spans="1:11" x14ac:dyDescent="0.25">
      <c r="A157" t="s">
        <v>40</v>
      </c>
      <c r="B157">
        <f>Checklist!$B$1</f>
        <v>202511</v>
      </c>
      <c r="C157" t="s">
        <v>31</v>
      </c>
      <c r="D157" t="str">
        <f t="shared" si="13"/>
        <v>DC11062516</v>
      </c>
      <c r="E157" t="str">
        <f t="shared" si="14"/>
        <v>DC11062516</v>
      </c>
      <c r="F157" s="3">
        <f t="shared" si="12"/>
        <v>45967</v>
      </c>
      <c r="G157" s="10">
        <v>0</v>
      </c>
      <c r="H157" s="10">
        <v>2105.83</v>
      </c>
      <c r="I157" s="3">
        <f t="shared" si="11"/>
        <v>45967</v>
      </c>
      <c r="J157" t="s">
        <v>9013</v>
      </c>
      <c r="K157" t="s">
        <v>9014</v>
      </c>
    </row>
    <row r="158" spans="1:11" x14ac:dyDescent="0.25">
      <c r="A158" t="s">
        <v>40</v>
      </c>
      <c r="B158">
        <f>Checklist!$B$1</f>
        <v>202511</v>
      </c>
      <c r="C158" t="s">
        <v>31</v>
      </c>
      <c r="D158" t="str">
        <f t="shared" si="13"/>
        <v>DC11062516</v>
      </c>
      <c r="E158" t="str">
        <f t="shared" si="14"/>
        <v>DC11062516</v>
      </c>
      <c r="F158" s="3">
        <f t="shared" si="12"/>
        <v>45967</v>
      </c>
      <c r="G158" s="10">
        <v>0</v>
      </c>
      <c r="H158" s="10">
        <v>2048.84</v>
      </c>
      <c r="I158" s="3">
        <f t="shared" si="11"/>
        <v>45967</v>
      </c>
      <c r="J158" t="s">
        <v>9015</v>
      </c>
      <c r="K158" t="s">
        <v>9016</v>
      </c>
    </row>
    <row r="159" spans="1:11" x14ac:dyDescent="0.25">
      <c r="A159" t="s">
        <v>40</v>
      </c>
      <c r="B159">
        <f>Checklist!$B$1</f>
        <v>202511</v>
      </c>
      <c r="C159" t="s">
        <v>31</v>
      </c>
      <c r="D159" t="str">
        <f t="shared" si="13"/>
        <v>DC11062516</v>
      </c>
      <c r="E159" t="str">
        <f t="shared" si="14"/>
        <v>DC11062516</v>
      </c>
      <c r="F159" s="3">
        <f t="shared" si="12"/>
        <v>45967</v>
      </c>
      <c r="G159" s="10">
        <v>0</v>
      </c>
      <c r="H159" s="10">
        <v>2025.31</v>
      </c>
      <c r="I159" s="3">
        <f t="shared" si="11"/>
        <v>45967</v>
      </c>
      <c r="J159" t="s">
        <v>9017</v>
      </c>
      <c r="K159" t="s">
        <v>9018</v>
      </c>
    </row>
    <row r="160" spans="1:11" x14ac:dyDescent="0.25">
      <c r="A160" t="s">
        <v>40</v>
      </c>
      <c r="B160">
        <f>Checklist!$B$1</f>
        <v>202511</v>
      </c>
      <c r="C160" t="s">
        <v>31</v>
      </c>
      <c r="D160" t="str">
        <f t="shared" si="13"/>
        <v>DC11062516</v>
      </c>
      <c r="E160" t="str">
        <f t="shared" si="14"/>
        <v>DC11062516</v>
      </c>
      <c r="F160" s="3">
        <f t="shared" si="12"/>
        <v>45967</v>
      </c>
      <c r="G160" s="10">
        <v>0</v>
      </c>
      <c r="H160" s="10">
        <v>2020.79</v>
      </c>
      <c r="I160" s="3">
        <f t="shared" si="11"/>
        <v>45967</v>
      </c>
      <c r="J160" t="s">
        <v>9019</v>
      </c>
      <c r="K160" t="s">
        <v>9020</v>
      </c>
    </row>
    <row r="161" spans="1:11" x14ac:dyDescent="0.25">
      <c r="A161" t="s">
        <v>40</v>
      </c>
      <c r="B161">
        <f>Checklist!$B$1</f>
        <v>202511</v>
      </c>
      <c r="C161" t="s">
        <v>31</v>
      </c>
      <c r="D161" t="str">
        <f t="shared" si="13"/>
        <v>DC11062516</v>
      </c>
      <c r="E161" t="str">
        <f t="shared" si="14"/>
        <v>DC11062516</v>
      </c>
      <c r="F161" s="3">
        <f t="shared" si="12"/>
        <v>45967</v>
      </c>
      <c r="G161" s="10">
        <v>0</v>
      </c>
      <c r="H161" s="10">
        <v>2015.45</v>
      </c>
      <c r="I161" s="3">
        <f t="shared" si="11"/>
        <v>45967</v>
      </c>
      <c r="J161" t="s">
        <v>9021</v>
      </c>
      <c r="K161" t="s">
        <v>9022</v>
      </c>
    </row>
    <row r="162" spans="1:11" x14ac:dyDescent="0.25">
      <c r="A162" t="s">
        <v>40</v>
      </c>
      <c r="B162">
        <f>Checklist!$B$1</f>
        <v>202511</v>
      </c>
      <c r="C162" t="s">
        <v>31</v>
      </c>
      <c r="D162" t="str">
        <f t="shared" si="13"/>
        <v>DC11062516</v>
      </c>
      <c r="E162" t="str">
        <f t="shared" si="14"/>
        <v>DC11062516</v>
      </c>
      <c r="F162" s="3">
        <f t="shared" si="12"/>
        <v>45967</v>
      </c>
      <c r="G162" s="10">
        <v>0</v>
      </c>
      <c r="H162" s="10">
        <v>1976.6</v>
      </c>
      <c r="I162" s="3">
        <f t="shared" si="11"/>
        <v>45967</v>
      </c>
      <c r="J162" t="s">
        <v>9023</v>
      </c>
      <c r="K162" t="s">
        <v>9024</v>
      </c>
    </row>
    <row r="163" spans="1:11" x14ac:dyDescent="0.25">
      <c r="A163" t="s">
        <v>40</v>
      </c>
      <c r="B163">
        <f>Checklist!$B$1</f>
        <v>202511</v>
      </c>
      <c r="C163" t="s">
        <v>31</v>
      </c>
      <c r="D163" t="str">
        <f t="shared" si="13"/>
        <v>DC11062516</v>
      </c>
      <c r="E163" t="str">
        <f t="shared" si="14"/>
        <v>DC11062516</v>
      </c>
      <c r="F163" s="3">
        <f t="shared" si="12"/>
        <v>45967</v>
      </c>
      <c r="G163" s="10">
        <v>0</v>
      </c>
      <c r="H163" s="10">
        <v>1925.02</v>
      </c>
      <c r="I163" s="3">
        <f t="shared" si="11"/>
        <v>45967</v>
      </c>
      <c r="J163" t="s">
        <v>9025</v>
      </c>
      <c r="K163" t="s">
        <v>9026</v>
      </c>
    </row>
    <row r="164" spans="1:11" x14ac:dyDescent="0.25">
      <c r="A164" t="s">
        <v>40</v>
      </c>
      <c r="B164">
        <f>Checklist!$B$1</f>
        <v>202511</v>
      </c>
      <c r="C164" t="s">
        <v>31</v>
      </c>
      <c r="D164" t="str">
        <f t="shared" si="13"/>
        <v>DC11062516</v>
      </c>
      <c r="E164" t="str">
        <f t="shared" si="14"/>
        <v>DC11062516</v>
      </c>
      <c r="F164" s="3">
        <f t="shared" si="12"/>
        <v>45967</v>
      </c>
      <c r="G164" s="10">
        <v>0</v>
      </c>
      <c r="H164" s="10">
        <v>1887.06</v>
      </c>
      <c r="I164" s="3">
        <f t="shared" si="11"/>
        <v>45967</v>
      </c>
      <c r="J164" t="s">
        <v>9027</v>
      </c>
      <c r="K164" t="s">
        <v>9028</v>
      </c>
    </row>
    <row r="165" spans="1:11" x14ac:dyDescent="0.25">
      <c r="A165" t="s">
        <v>40</v>
      </c>
      <c r="B165">
        <f>Checklist!$B$1</f>
        <v>202511</v>
      </c>
      <c r="C165" t="s">
        <v>31</v>
      </c>
      <c r="D165" t="str">
        <f t="shared" si="13"/>
        <v>DC11062516</v>
      </c>
      <c r="E165" t="str">
        <f t="shared" si="14"/>
        <v>DC11062516</v>
      </c>
      <c r="F165" s="3">
        <f t="shared" si="12"/>
        <v>45967</v>
      </c>
      <c r="G165" s="10">
        <v>0</v>
      </c>
      <c r="H165" s="10">
        <v>1860.94</v>
      </c>
      <c r="I165" s="3">
        <f t="shared" si="11"/>
        <v>45967</v>
      </c>
      <c r="J165" t="s">
        <v>9029</v>
      </c>
      <c r="K165" t="s">
        <v>9030</v>
      </c>
    </row>
    <row r="166" spans="1:11" x14ac:dyDescent="0.25">
      <c r="A166" t="s">
        <v>40</v>
      </c>
      <c r="B166">
        <f>Checklist!$B$1</f>
        <v>202511</v>
      </c>
      <c r="C166" t="s">
        <v>31</v>
      </c>
      <c r="D166" t="str">
        <f t="shared" si="13"/>
        <v>DC11062516</v>
      </c>
      <c r="E166" t="str">
        <f t="shared" si="14"/>
        <v>DC11062516</v>
      </c>
      <c r="F166" s="3">
        <f t="shared" si="12"/>
        <v>45967</v>
      </c>
      <c r="G166" s="10">
        <v>0</v>
      </c>
      <c r="H166" s="10">
        <v>1775.26</v>
      </c>
      <c r="I166" s="3">
        <f t="shared" si="11"/>
        <v>45967</v>
      </c>
      <c r="J166" t="s">
        <v>9031</v>
      </c>
      <c r="K166" t="s">
        <v>9032</v>
      </c>
    </row>
    <row r="167" spans="1:11" x14ac:dyDescent="0.25">
      <c r="A167" t="s">
        <v>40</v>
      </c>
      <c r="B167">
        <f>Checklist!$B$1</f>
        <v>202511</v>
      </c>
      <c r="C167" t="s">
        <v>31</v>
      </c>
      <c r="D167" t="str">
        <f t="shared" si="13"/>
        <v>DC11062516</v>
      </c>
      <c r="E167" t="str">
        <f t="shared" si="14"/>
        <v>DC11062516</v>
      </c>
      <c r="F167" s="3">
        <f t="shared" si="12"/>
        <v>45967</v>
      </c>
      <c r="G167" s="10">
        <v>0</v>
      </c>
      <c r="H167" s="10">
        <v>1706.08</v>
      </c>
      <c r="I167" s="3">
        <f t="shared" si="11"/>
        <v>45967</v>
      </c>
      <c r="J167" t="s">
        <v>9033</v>
      </c>
      <c r="K167" t="s">
        <v>9034</v>
      </c>
    </row>
    <row r="168" spans="1:11" x14ac:dyDescent="0.25">
      <c r="A168" t="s">
        <v>40</v>
      </c>
      <c r="B168">
        <f>Checklist!$B$1</f>
        <v>202511</v>
      </c>
      <c r="C168" t="s">
        <v>31</v>
      </c>
      <c r="D168" t="str">
        <f t="shared" si="13"/>
        <v>DC11062516</v>
      </c>
      <c r="E168" t="str">
        <f t="shared" si="14"/>
        <v>DC11062516</v>
      </c>
      <c r="F168" s="3">
        <f t="shared" si="12"/>
        <v>45967</v>
      </c>
      <c r="G168" s="10">
        <v>0</v>
      </c>
      <c r="H168" s="10">
        <v>1688.66</v>
      </c>
      <c r="I168" s="3">
        <f t="shared" si="11"/>
        <v>45967</v>
      </c>
      <c r="J168" t="s">
        <v>9035</v>
      </c>
      <c r="K168" t="s">
        <v>9036</v>
      </c>
    </row>
    <row r="169" spans="1:11" x14ac:dyDescent="0.25">
      <c r="A169" t="s">
        <v>40</v>
      </c>
      <c r="B169">
        <f>Checklist!$B$1</f>
        <v>202511</v>
      </c>
      <c r="C169" t="s">
        <v>31</v>
      </c>
      <c r="D169" t="str">
        <f t="shared" si="13"/>
        <v>DC11062516</v>
      </c>
      <c r="E169" t="str">
        <f t="shared" si="14"/>
        <v>DC11062516</v>
      </c>
      <c r="F169" s="3">
        <f t="shared" si="12"/>
        <v>45967</v>
      </c>
      <c r="G169" s="10">
        <v>0</v>
      </c>
      <c r="H169" s="10">
        <v>1675.46</v>
      </c>
      <c r="I169" s="3">
        <f t="shared" si="11"/>
        <v>45967</v>
      </c>
      <c r="J169" t="s">
        <v>9037</v>
      </c>
      <c r="K169" t="s">
        <v>9038</v>
      </c>
    </row>
    <row r="170" spans="1:11" x14ac:dyDescent="0.25">
      <c r="A170" t="s">
        <v>40</v>
      </c>
      <c r="B170">
        <f>Checklist!$B$1</f>
        <v>202511</v>
      </c>
      <c r="C170" t="s">
        <v>31</v>
      </c>
      <c r="D170" t="str">
        <f t="shared" si="13"/>
        <v>DC11062516</v>
      </c>
      <c r="E170" t="str">
        <f t="shared" si="14"/>
        <v>DC11062516</v>
      </c>
      <c r="F170" s="3">
        <f t="shared" si="12"/>
        <v>45967</v>
      </c>
      <c r="G170" s="10">
        <v>0</v>
      </c>
      <c r="H170" s="10">
        <v>1649.8</v>
      </c>
      <c r="I170" s="3">
        <f t="shared" si="11"/>
        <v>45967</v>
      </c>
      <c r="J170" t="s">
        <v>9039</v>
      </c>
      <c r="K170" t="s">
        <v>9040</v>
      </c>
    </row>
    <row r="171" spans="1:11" x14ac:dyDescent="0.25">
      <c r="A171" t="s">
        <v>40</v>
      </c>
      <c r="B171">
        <f>Checklist!$B$1</f>
        <v>202511</v>
      </c>
      <c r="C171" t="s">
        <v>31</v>
      </c>
      <c r="D171" t="str">
        <f t="shared" si="13"/>
        <v>DC11062516</v>
      </c>
      <c r="E171" t="str">
        <f t="shared" si="14"/>
        <v>DC11062516</v>
      </c>
      <c r="F171" s="3">
        <f t="shared" si="12"/>
        <v>45967</v>
      </c>
      <c r="G171" s="10">
        <v>0</v>
      </c>
      <c r="H171" s="10">
        <v>1479.74</v>
      </c>
      <c r="I171" s="3">
        <f t="shared" si="11"/>
        <v>45967</v>
      </c>
      <c r="J171" t="s">
        <v>9041</v>
      </c>
      <c r="K171" t="s">
        <v>9042</v>
      </c>
    </row>
    <row r="172" spans="1:11" x14ac:dyDescent="0.25">
      <c r="A172" t="s">
        <v>40</v>
      </c>
      <c r="B172">
        <f>Checklist!$B$1</f>
        <v>202511</v>
      </c>
      <c r="C172" t="s">
        <v>31</v>
      </c>
      <c r="D172" t="str">
        <f t="shared" si="13"/>
        <v>DC11062516</v>
      </c>
      <c r="E172" t="str">
        <f t="shared" si="14"/>
        <v>DC11062516</v>
      </c>
      <c r="F172" s="3">
        <f t="shared" si="12"/>
        <v>45967</v>
      </c>
      <c r="G172" s="10">
        <v>0</v>
      </c>
      <c r="H172" s="10">
        <v>1428.81</v>
      </c>
      <c r="I172" s="3">
        <f t="shared" si="11"/>
        <v>45967</v>
      </c>
      <c r="J172" t="s">
        <v>9043</v>
      </c>
      <c r="K172" t="s">
        <v>9044</v>
      </c>
    </row>
    <row r="173" spans="1:11" x14ac:dyDescent="0.25">
      <c r="A173" t="s">
        <v>40</v>
      </c>
      <c r="B173">
        <f>Checklist!$B$1</f>
        <v>202511</v>
      </c>
      <c r="C173" t="s">
        <v>31</v>
      </c>
      <c r="D173" t="str">
        <f t="shared" si="13"/>
        <v>DC11062516</v>
      </c>
      <c r="E173" t="str">
        <f t="shared" si="14"/>
        <v>DC11062516</v>
      </c>
      <c r="F173" s="3">
        <f t="shared" si="12"/>
        <v>45967</v>
      </c>
      <c r="G173" s="10">
        <v>0</v>
      </c>
      <c r="H173" s="10">
        <v>1415.61</v>
      </c>
      <c r="I173" s="3">
        <f t="shared" si="11"/>
        <v>45967</v>
      </c>
      <c r="J173" t="s">
        <v>9045</v>
      </c>
      <c r="K173" t="s">
        <v>9046</v>
      </c>
    </row>
    <row r="174" spans="1:11" x14ac:dyDescent="0.25">
      <c r="A174" t="s">
        <v>40</v>
      </c>
      <c r="B174">
        <f>Checklist!$B$1</f>
        <v>202511</v>
      </c>
      <c r="C174" t="s">
        <v>31</v>
      </c>
      <c r="D174" t="str">
        <f t="shared" si="13"/>
        <v>DC11062516</v>
      </c>
      <c r="E174" t="str">
        <f t="shared" si="14"/>
        <v>DC11062516</v>
      </c>
      <c r="F174" s="3">
        <f t="shared" si="12"/>
        <v>45967</v>
      </c>
      <c r="G174" s="10">
        <v>0</v>
      </c>
      <c r="H174" s="10">
        <v>1333.61</v>
      </c>
      <c r="I174" s="3">
        <f t="shared" si="11"/>
        <v>45967</v>
      </c>
      <c r="J174" t="s">
        <v>9047</v>
      </c>
      <c r="K174" t="s">
        <v>9048</v>
      </c>
    </row>
    <row r="175" spans="1:11" x14ac:dyDescent="0.25">
      <c r="A175" t="s">
        <v>40</v>
      </c>
      <c r="B175">
        <f>Checklist!$B$1</f>
        <v>202511</v>
      </c>
      <c r="C175" t="s">
        <v>31</v>
      </c>
      <c r="D175" t="str">
        <f t="shared" si="13"/>
        <v>DC11062516</v>
      </c>
      <c r="E175" t="str">
        <f t="shared" si="14"/>
        <v>DC11062516</v>
      </c>
      <c r="F175" s="3">
        <f t="shared" si="12"/>
        <v>45967</v>
      </c>
      <c r="G175" s="10">
        <v>0</v>
      </c>
      <c r="H175" s="10">
        <v>1282.5</v>
      </c>
      <c r="I175" s="3">
        <f t="shared" si="11"/>
        <v>45967</v>
      </c>
      <c r="J175" t="s">
        <v>9049</v>
      </c>
      <c r="K175" t="s">
        <v>9050</v>
      </c>
    </row>
    <row r="176" spans="1:11" x14ac:dyDescent="0.25">
      <c r="A176" t="s">
        <v>40</v>
      </c>
      <c r="B176">
        <f>Checklist!$B$1</f>
        <v>202511</v>
      </c>
      <c r="C176" t="s">
        <v>31</v>
      </c>
      <c r="D176" t="str">
        <f t="shared" si="13"/>
        <v>DC11062516</v>
      </c>
      <c r="E176" t="str">
        <f t="shared" si="14"/>
        <v>DC11062516</v>
      </c>
      <c r="F176" s="3">
        <f t="shared" si="12"/>
        <v>45967</v>
      </c>
      <c r="G176" s="10">
        <v>0</v>
      </c>
      <c r="H176" s="10">
        <v>1252.2</v>
      </c>
      <c r="I176" s="3">
        <f t="shared" si="11"/>
        <v>45967</v>
      </c>
      <c r="J176" t="s">
        <v>9051</v>
      </c>
      <c r="K176" t="s">
        <v>9052</v>
      </c>
    </row>
    <row r="177" spans="1:11" x14ac:dyDescent="0.25">
      <c r="A177" t="s">
        <v>40</v>
      </c>
      <c r="B177">
        <f>Checklist!$B$1</f>
        <v>202511</v>
      </c>
      <c r="C177" t="s">
        <v>31</v>
      </c>
      <c r="D177" t="str">
        <f t="shared" si="13"/>
        <v>DC11062516</v>
      </c>
      <c r="E177" t="str">
        <f t="shared" si="14"/>
        <v>DC11062516</v>
      </c>
      <c r="F177" s="3">
        <f t="shared" si="12"/>
        <v>45967</v>
      </c>
      <c r="G177" s="10">
        <v>0</v>
      </c>
      <c r="H177" s="10">
        <v>1119</v>
      </c>
      <c r="I177" s="3">
        <f t="shared" si="11"/>
        <v>45967</v>
      </c>
      <c r="J177" t="s">
        <v>9053</v>
      </c>
      <c r="K177" t="s">
        <v>9054</v>
      </c>
    </row>
    <row r="178" spans="1:11" x14ac:dyDescent="0.25">
      <c r="A178" t="s">
        <v>40</v>
      </c>
      <c r="B178">
        <f>Checklist!$B$1</f>
        <v>202511</v>
      </c>
      <c r="C178" t="s">
        <v>31</v>
      </c>
      <c r="D178" t="str">
        <f t="shared" si="13"/>
        <v>DC11062516</v>
      </c>
      <c r="E178" t="str">
        <f t="shared" si="14"/>
        <v>DC11062516</v>
      </c>
      <c r="F178" s="3">
        <f t="shared" si="12"/>
        <v>45967</v>
      </c>
      <c r="G178" s="10">
        <v>0</v>
      </c>
      <c r="H178" s="10">
        <v>1113.18</v>
      </c>
      <c r="I178" s="3">
        <f t="shared" si="11"/>
        <v>45967</v>
      </c>
      <c r="J178" t="s">
        <v>9055</v>
      </c>
      <c r="K178" t="s">
        <v>9056</v>
      </c>
    </row>
    <row r="179" spans="1:11" x14ac:dyDescent="0.25">
      <c r="A179" t="s">
        <v>40</v>
      </c>
      <c r="B179">
        <f>Checklist!$B$1</f>
        <v>202511</v>
      </c>
      <c r="C179" t="s">
        <v>31</v>
      </c>
      <c r="D179" t="str">
        <f t="shared" si="13"/>
        <v>DC11062516</v>
      </c>
      <c r="E179" t="str">
        <f t="shared" si="14"/>
        <v>DC11062516</v>
      </c>
      <c r="F179" s="3">
        <f t="shared" si="12"/>
        <v>45967</v>
      </c>
      <c r="G179" s="10">
        <v>0</v>
      </c>
      <c r="H179" s="10">
        <v>1084.32</v>
      </c>
      <c r="I179" s="3">
        <f t="shared" si="11"/>
        <v>45967</v>
      </c>
      <c r="J179" t="s">
        <v>9057</v>
      </c>
      <c r="K179" t="s">
        <v>9058</v>
      </c>
    </row>
    <row r="180" spans="1:11" x14ac:dyDescent="0.25">
      <c r="A180" t="s">
        <v>40</v>
      </c>
      <c r="B180">
        <f>Checklist!$B$1</f>
        <v>202511</v>
      </c>
      <c r="C180" t="s">
        <v>31</v>
      </c>
      <c r="D180" t="str">
        <f t="shared" si="13"/>
        <v>DC11062516</v>
      </c>
      <c r="E180" t="str">
        <f t="shared" si="14"/>
        <v>DC11062516</v>
      </c>
      <c r="F180" s="3">
        <f t="shared" si="12"/>
        <v>45967</v>
      </c>
      <c r="G180" s="10">
        <v>0</v>
      </c>
      <c r="H180" s="10">
        <v>1031.3399999999999</v>
      </c>
      <c r="I180" s="3">
        <f t="shared" si="11"/>
        <v>45967</v>
      </c>
      <c r="J180" t="s">
        <v>9059</v>
      </c>
      <c r="K180" t="s">
        <v>9060</v>
      </c>
    </row>
    <row r="181" spans="1:11" x14ac:dyDescent="0.25">
      <c r="A181" t="s">
        <v>40</v>
      </c>
      <c r="B181">
        <f>Checklist!$B$1</f>
        <v>202511</v>
      </c>
      <c r="C181" t="s">
        <v>31</v>
      </c>
      <c r="D181" t="str">
        <f t="shared" si="13"/>
        <v>DC11062516</v>
      </c>
      <c r="E181" t="str">
        <f t="shared" si="14"/>
        <v>DC11062516</v>
      </c>
      <c r="F181" s="3">
        <f t="shared" si="12"/>
        <v>45967</v>
      </c>
      <c r="G181" s="10">
        <v>0</v>
      </c>
      <c r="H181" s="10">
        <v>1022.58</v>
      </c>
      <c r="I181" s="3">
        <f t="shared" si="11"/>
        <v>45967</v>
      </c>
      <c r="J181" t="s">
        <v>9061</v>
      </c>
      <c r="K181" t="s">
        <v>9062</v>
      </c>
    </row>
    <row r="182" spans="1:11" x14ac:dyDescent="0.25">
      <c r="A182" t="s">
        <v>40</v>
      </c>
      <c r="B182">
        <f>Checklist!$B$1</f>
        <v>202511</v>
      </c>
      <c r="C182" t="s">
        <v>31</v>
      </c>
      <c r="D182" t="str">
        <f t="shared" si="13"/>
        <v>DC11062516</v>
      </c>
      <c r="E182" t="str">
        <f t="shared" si="14"/>
        <v>DC11062516</v>
      </c>
      <c r="F182" s="3">
        <f t="shared" si="12"/>
        <v>45967</v>
      </c>
      <c r="G182" s="10">
        <v>0</v>
      </c>
      <c r="H182" s="10">
        <v>1004.07</v>
      </c>
      <c r="I182" s="3">
        <f t="shared" si="11"/>
        <v>45967</v>
      </c>
      <c r="J182" t="s">
        <v>9063</v>
      </c>
      <c r="K182" t="s">
        <v>9064</v>
      </c>
    </row>
    <row r="183" spans="1:11" x14ac:dyDescent="0.25">
      <c r="A183" t="s">
        <v>40</v>
      </c>
      <c r="B183">
        <f>Checklist!$B$1</f>
        <v>202511</v>
      </c>
      <c r="C183" t="s">
        <v>31</v>
      </c>
      <c r="D183" t="str">
        <f t="shared" si="13"/>
        <v>DC11062516</v>
      </c>
      <c r="E183" t="str">
        <f t="shared" si="14"/>
        <v>DC11062516</v>
      </c>
      <c r="F183" s="3">
        <f t="shared" si="12"/>
        <v>45967</v>
      </c>
      <c r="G183" s="10">
        <v>0</v>
      </c>
      <c r="H183" s="10">
        <v>952.49</v>
      </c>
      <c r="I183" s="3">
        <f t="shared" si="11"/>
        <v>45967</v>
      </c>
      <c r="J183" t="s">
        <v>9065</v>
      </c>
      <c r="K183" t="s">
        <v>9066</v>
      </c>
    </row>
    <row r="184" spans="1:11" x14ac:dyDescent="0.25">
      <c r="A184" t="s">
        <v>40</v>
      </c>
      <c r="B184">
        <f>Checklist!$B$1</f>
        <v>202511</v>
      </c>
      <c r="C184" t="s">
        <v>31</v>
      </c>
      <c r="D184" t="str">
        <f t="shared" si="13"/>
        <v>DC11062516</v>
      </c>
      <c r="E184" t="str">
        <f t="shared" si="14"/>
        <v>DC11062516</v>
      </c>
      <c r="F184" s="3">
        <f t="shared" si="12"/>
        <v>45967</v>
      </c>
      <c r="G184" s="10">
        <v>0</v>
      </c>
      <c r="H184" s="10">
        <v>898.64</v>
      </c>
      <c r="I184" s="3">
        <f t="shared" si="11"/>
        <v>45967</v>
      </c>
      <c r="J184" t="s">
        <v>9067</v>
      </c>
      <c r="K184" t="s">
        <v>9068</v>
      </c>
    </row>
    <row r="185" spans="1:11" x14ac:dyDescent="0.25">
      <c r="A185" t="s">
        <v>40</v>
      </c>
      <c r="B185">
        <f>Checklist!$B$1</f>
        <v>202511</v>
      </c>
      <c r="C185" t="s">
        <v>31</v>
      </c>
      <c r="D185" t="str">
        <f t="shared" si="13"/>
        <v>DC11062516</v>
      </c>
      <c r="E185" t="str">
        <f t="shared" si="14"/>
        <v>DC11062516</v>
      </c>
      <c r="F185" s="3">
        <f t="shared" si="12"/>
        <v>45967</v>
      </c>
      <c r="G185" s="10">
        <v>0</v>
      </c>
      <c r="H185" s="10">
        <v>897.32</v>
      </c>
      <c r="I185" s="3">
        <f t="shared" si="11"/>
        <v>45967</v>
      </c>
      <c r="J185" t="s">
        <v>9069</v>
      </c>
      <c r="K185" t="s">
        <v>9070</v>
      </c>
    </row>
    <row r="186" spans="1:11" x14ac:dyDescent="0.25">
      <c r="A186" t="s">
        <v>40</v>
      </c>
      <c r="B186">
        <f>Checklist!$B$1</f>
        <v>202511</v>
      </c>
      <c r="C186" t="s">
        <v>31</v>
      </c>
      <c r="D186" t="str">
        <f t="shared" si="13"/>
        <v>DC11062516</v>
      </c>
      <c r="E186" t="str">
        <f t="shared" si="14"/>
        <v>DC11062516</v>
      </c>
      <c r="F186" s="3">
        <f t="shared" si="12"/>
        <v>45967</v>
      </c>
      <c r="G186" s="10">
        <v>0</v>
      </c>
      <c r="H186" s="10">
        <v>855.03</v>
      </c>
      <c r="I186" s="3">
        <f t="shared" si="11"/>
        <v>45967</v>
      </c>
      <c r="J186" t="s">
        <v>9071</v>
      </c>
      <c r="K186" t="s">
        <v>9072</v>
      </c>
    </row>
    <row r="187" spans="1:11" x14ac:dyDescent="0.25">
      <c r="A187" t="s">
        <v>40</v>
      </c>
      <c r="B187">
        <f>Checklist!$B$1</f>
        <v>202511</v>
      </c>
      <c r="C187" t="s">
        <v>31</v>
      </c>
      <c r="D187" t="str">
        <f t="shared" si="13"/>
        <v>DC11062516</v>
      </c>
      <c r="E187" t="str">
        <f t="shared" si="14"/>
        <v>DC11062516</v>
      </c>
      <c r="F187" s="3">
        <f t="shared" si="12"/>
        <v>45967</v>
      </c>
      <c r="G187" s="10">
        <v>0</v>
      </c>
      <c r="H187" s="10">
        <v>799.59</v>
      </c>
      <c r="I187" s="3">
        <f t="shared" si="11"/>
        <v>45967</v>
      </c>
      <c r="J187" t="s">
        <v>9073</v>
      </c>
      <c r="K187" t="s">
        <v>9074</v>
      </c>
    </row>
    <row r="188" spans="1:11" x14ac:dyDescent="0.25">
      <c r="A188" t="s">
        <v>40</v>
      </c>
      <c r="B188">
        <f>Checklist!$B$1</f>
        <v>202511</v>
      </c>
      <c r="C188" t="s">
        <v>31</v>
      </c>
      <c r="D188" t="str">
        <f t="shared" si="13"/>
        <v>DC11062516</v>
      </c>
      <c r="E188" t="str">
        <f t="shared" si="14"/>
        <v>DC11062516</v>
      </c>
      <c r="F188" s="3">
        <f t="shared" si="12"/>
        <v>45967</v>
      </c>
      <c r="G188" s="10">
        <v>0</v>
      </c>
      <c r="H188" s="10">
        <v>734.31</v>
      </c>
      <c r="I188" s="3">
        <f t="shared" si="11"/>
        <v>45967</v>
      </c>
      <c r="J188" t="s">
        <v>9075</v>
      </c>
      <c r="K188" t="s">
        <v>9076</v>
      </c>
    </row>
    <row r="189" spans="1:11" s="101" customFormat="1" x14ac:dyDescent="0.25">
      <c r="A189" t="s">
        <v>40</v>
      </c>
      <c r="B189">
        <f>Checklist!$B$1</f>
        <v>202511</v>
      </c>
      <c r="C189" t="s">
        <v>31</v>
      </c>
      <c r="D189" t="str">
        <f t="shared" si="13"/>
        <v>DC11062516</v>
      </c>
      <c r="E189" t="str">
        <f t="shared" si="14"/>
        <v>DC11062516</v>
      </c>
      <c r="F189" s="3">
        <f t="shared" si="12"/>
        <v>45967</v>
      </c>
      <c r="G189" s="143">
        <v>0</v>
      </c>
      <c r="H189" s="143">
        <v>637.27</v>
      </c>
      <c r="I189" s="3">
        <f t="shared" si="11"/>
        <v>45967</v>
      </c>
      <c r="J189" s="101" t="s">
        <v>6247</v>
      </c>
      <c r="K189" s="101" t="s">
        <v>6247</v>
      </c>
    </row>
    <row r="190" spans="1:11" x14ac:dyDescent="0.25">
      <c r="A190" t="s">
        <v>40</v>
      </c>
      <c r="B190">
        <f>Checklist!$B$1</f>
        <v>202511</v>
      </c>
      <c r="C190" t="s">
        <v>31</v>
      </c>
      <c r="D190" t="str">
        <f t="shared" si="13"/>
        <v>DC11062516</v>
      </c>
      <c r="E190" t="str">
        <f t="shared" si="14"/>
        <v>DC11062516</v>
      </c>
      <c r="F190" s="3">
        <f t="shared" si="12"/>
        <v>45967</v>
      </c>
      <c r="G190" s="10">
        <v>0</v>
      </c>
      <c r="H190" s="10">
        <v>615.1</v>
      </c>
      <c r="I190" s="3">
        <f t="shared" si="11"/>
        <v>45967</v>
      </c>
      <c r="J190" t="s">
        <v>9077</v>
      </c>
      <c r="K190" t="s">
        <v>9078</v>
      </c>
    </row>
    <row r="191" spans="1:11" x14ac:dyDescent="0.25">
      <c r="A191" t="s">
        <v>40</v>
      </c>
      <c r="B191">
        <f>Checklist!$B$1</f>
        <v>202511</v>
      </c>
      <c r="C191" t="s">
        <v>31</v>
      </c>
      <c r="D191" t="str">
        <f t="shared" si="13"/>
        <v>DC11062516</v>
      </c>
      <c r="E191" t="str">
        <f t="shared" si="14"/>
        <v>DC11062516</v>
      </c>
      <c r="F191" s="3">
        <f t="shared" si="12"/>
        <v>45967</v>
      </c>
      <c r="G191" s="10">
        <v>0</v>
      </c>
      <c r="H191" s="10">
        <v>500.81</v>
      </c>
      <c r="I191" s="3">
        <f t="shared" si="11"/>
        <v>45967</v>
      </c>
      <c r="J191" t="s">
        <v>9079</v>
      </c>
      <c r="K191" t="s">
        <v>9080</v>
      </c>
    </row>
    <row r="192" spans="1:11" s="101" customFormat="1" x14ac:dyDescent="0.25">
      <c r="A192" t="s">
        <v>40</v>
      </c>
      <c r="B192">
        <f>Checklist!$B$1</f>
        <v>202511</v>
      </c>
      <c r="C192" t="s">
        <v>31</v>
      </c>
      <c r="D192" t="str">
        <f t="shared" si="13"/>
        <v>DC11062516</v>
      </c>
      <c r="E192" t="str">
        <f t="shared" si="14"/>
        <v>DC11062516</v>
      </c>
      <c r="F192" s="3">
        <f t="shared" si="12"/>
        <v>45967</v>
      </c>
      <c r="G192" s="143">
        <v>0</v>
      </c>
      <c r="H192" s="143">
        <v>486.21</v>
      </c>
      <c r="I192" s="3">
        <f t="shared" si="11"/>
        <v>45967</v>
      </c>
      <c r="J192" s="101" t="s">
        <v>6247</v>
      </c>
      <c r="K192" s="101" t="s">
        <v>6247</v>
      </c>
    </row>
    <row r="193" spans="1:11" x14ac:dyDescent="0.25">
      <c r="A193" t="s">
        <v>40</v>
      </c>
      <c r="B193">
        <f>Checklist!$B$1</f>
        <v>202511</v>
      </c>
      <c r="C193" t="s">
        <v>31</v>
      </c>
      <c r="D193" t="str">
        <f t="shared" si="13"/>
        <v>DC11062516</v>
      </c>
      <c r="E193" t="str">
        <f t="shared" si="14"/>
        <v>DC11062516</v>
      </c>
      <c r="F193" s="3">
        <f t="shared" si="12"/>
        <v>45967</v>
      </c>
      <c r="G193" s="10">
        <v>0</v>
      </c>
      <c r="H193" s="10">
        <v>428.6</v>
      </c>
      <c r="I193" s="3">
        <f t="shared" si="11"/>
        <v>45967</v>
      </c>
      <c r="J193" t="s">
        <v>9081</v>
      </c>
      <c r="K193" t="s">
        <v>9082</v>
      </c>
    </row>
    <row r="194" spans="1:11" x14ac:dyDescent="0.25">
      <c r="A194" t="s">
        <v>40</v>
      </c>
      <c r="B194">
        <f>Checklist!$B$1</f>
        <v>202511</v>
      </c>
      <c r="C194" t="s">
        <v>31</v>
      </c>
      <c r="D194" t="str">
        <f t="shared" si="13"/>
        <v>DC11062516</v>
      </c>
      <c r="E194" t="str">
        <f t="shared" si="14"/>
        <v>DC11062516</v>
      </c>
      <c r="F194" s="3">
        <f t="shared" si="12"/>
        <v>45967</v>
      </c>
      <c r="G194" s="10">
        <v>0</v>
      </c>
      <c r="H194" s="10">
        <v>295.36</v>
      </c>
      <c r="I194" s="3">
        <f t="shared" ref="I194:I230" si="15">$F$2</f>
        <v>45967</v>
      </c>
      <c r="J194" t="s">
        <v>9083</v>
      </c>
      <c r="K194" t="s">
        <v>9084</v>
      </c>
    </row>
    <row r="195" spans="1:11" x14ac:dyDescent="0.25">
      <c r="A195" t="s">
        <v>40</v>
      </c>
      <c r="B195">
        <f>Checklist!$B$1</f>
        <v>202511</v>
      </c>
      <c r="C195" t="s">
        <v>31</v>
      </c>
      <c r="D195" t="str">
        <f t="shared" si="13"/>
        <v>DC11062516</v>
      </c>
      <c r="E195" t="str">
        <f t="shared" si="14"/>
        <v>DC11062516</v>
      </c>
      <c r="F195" s="3">
        <f t="shared" ref="F195:F230" si="16">$F$2</f>
        <v>45967</v>
      </c>
      <c r="G195" s="10">
        <v>0</v>
      </c>
      <c r="H195" s="10">
        <v>245.95</v>
      </c>
      <c r="I195" s="3">
        <f t="shared" si="15"/>
        <v>45967</v>
      </c>
      <c r="J195" t="s">
        <v>9085</v>
      </c>
      <c r="K195" t="s">
        <v>9086</v>
      </c>
    </row>
    <row r="196" spans="1:11" x14ac:dyDescent="0.25">
      <c r="A196" t="s">
        <v>40</v>
      </c>
      <c r="B196">
        <f>Checklist!$B$1</f>
        <v>202511</v>
      </c>
      <c r="C196" t="s">
        <v>31</v>
      </c>
      <c r="D196" t="str">
        <f t="shared" ref="D196:D230" si="17">D195</f>
        <v>DC11062516</v>
      </c>
      <c r="E196" t="str">
        <f t="shared" si="14"/>
        <v>DC11062516</v>
      </c>
      <c r="F196" s="3">
        <f t="shared" si="16"/>
        <v>45967</v>
      </c>
      <c r="G196" s="10">
        <v>0</v>
      </c>
      <c r="H196" s="10">
        <v>210.38</v>
      </c>
      <c r="I196" s="3">
        <f t="shared" si="15"/>
        <v>45967</v>
      </c>
      <c r="J196" t="s">
        <v>9087</v>
      </c>
      <c r="K196" t="s">
        <v>9088</v>
      </c>
    </row>
    <row r="197" spans="1:11" x14ac:dyDescent="0.25">
      <c r="A197" t="s">
        <v>40</v>
      </c>
      <c r="B197">
        <f>Checklist!$B$1</f>
        <v>202511</v>
      </c>
      <c r="C197" t="s">
        <v>31</v>
      </c>
      <c r="D197" t="str">
        <f t="shared" si="17"/>
        <v>DC11062516</v>
      </c>
      <c r="E197" t="str">
        <f t="shared" si="14"/>
        <v>DC11062516</v>
      </c>
      <c r="F197" s="3">
        <f t="shared" si="16"/>
        <v>45967</v>
      </c>
      <c r="G197" s="10">
        <v>0</v>
      </c>
      <c r="H197" s="10">
        <v>101.82</v>
      </c>
      <c r="I197" s="3">
        <f t="shared" si="15"/>
        <v>45967</v>
      </c>
      <c r="J197" t="s">
        <v>9089</v>
      </c>
      <c r="K197" t="s">
        <v>9090</v>
      </c>
    </row>
    <row r="198" spans="1:11" x14ac:dyDescent="0.25">
      <c r="A198" t="s">
        <v>40</v>
      </c>
      <c r="B198">
        <f>Checklist!$B$1</f>
        <v>202511</v>
      </c>
      <c r="C198" t="s">
        <v>31</v>
      </c>
      <c r="D198" t="s">
        <v>9148</v>
      </c>
      <c r="E198" t="str">
        <f t="shared" si="14"/>
        <v>DC11062517</v>
      </c>
      <c r="F198" s="3">
        <f t="shared" si="16"/>
        <v>45967</v>
      </c>
      <c r="G198" s="10">
        <v>7089.16</v>
      </c>
      <c r="H198" s="10">
        <v>0</v>
      </c>
      <c r="I198" s="3">
        <f t="shared" si="15"/>
        <v>45967</v>
      </c>
      <c r="J198" t="s">
        <v>9091</v>
      </c>
      <c r="K198" t="s">
        <v>9092</v>
      </c>
    </row>
    <row r="199" spans="1:11" x14ac:dyDescent="0.25">
      <c r="A199" t="s">
        <v>40</v>
      </c>
      <c r="B199">
        <f>Checklist!$B$1</f>
        <v>202511</v>
      </c>
      <c r="C199" t="s">
        <v>31</v>
      </c>
      <c r="D199" t="str">
        <f t="shared" si="17"/>
        <v>DC11062517</v>
      </c>
      <c r="E199" t="str">
        <f t="shared" si="14"/>
        <v>DC11062517</v>
      </c>
      <c r="F199" s="3">
        <f t="shared" si="16"/>
        <v>45967</v>
      </c>
      <c r="G199" s="10">
        <v>7053.73</v>
      </c>
      <c r="H199" s="10">
        <v>0</v>
      </c>
      <c r="I199" s="3">
        <f t="shared" si="15"/>
        <v>45967</v>
      </c>
      <c r="J199" t="s">
        <v>9093</v>
      </c>
      <c r="K199" t="s">
        <v>9094</v>
      </c>
    </row>
    <row r="200" spans="1:11" x14ac:dyDescent="0.25">
      <c r="A200" t="s">
        <v>40</v>
      </c>
      <c r="B200">
        <f>Checklist!$B$1</f>
        <v>202511</v>
      </c>
      <c r="C200" t="s">
        <v>31</v>
      </c>
      <c r="D200" t="str">
        <f t="shared" si="17"/>
        <v>DC11062517</v>
      </c>
      <c r="E200" t="str">
        <f t="shared" si="14"/>
        <v>DC11062517</v>
      </c>
      <c r="F200" s="3">
        <f t="shared" si="16"/>
        <v>45967</v>
      </c>
      <c r="G200" s="10">
        <v>6987.69</v>
      </c>
      <c r="H200" s="10">
        <v>0</v>
      </c>
      <c r="I200" s="3">
        <f t="shared" si="15"/>
        <v>45967</v>
      </c>
      <c r="J200" t="s">
        <v>9095</v>
      </c>
      <c r="K200" t="s">
        <v>9096</v>
      </c>
    </row>
    <row r="201" spans="1:11" x14ac:dyDescent="0.25">
      <c r="A201" t="s">
        <v>40</v>
      </c>
      <c r="B201">
        <f>Checklist!$B$1</f>
        <v>202511</v>
      </c>
      <c r="C201" t="s">
        <v>31</v>
      </c>
      <c r="D201" t="str">
        <f t="shared" si="17"/>
        <v>DC11062517</v>
      </c>
      <c r="E201" t="str">
        <f t="shared" si="14"/>
        <v>DC11062517</v>
      </c>
      <c r="F201" s="3">
        <f t="shared" si="16"/>
        <v>45967</v>
      </c>
      <c r="G201" s="10">
        <v>6148.71</v>
      </c>
      <c r="H201" s="10">
        <v>0</v>
      </c>
      <c r="I201" s="3">
        <f t="shared" si="15"/>
        <v>45967</v>
      </c>
      <c r="J201" t="s">
        <v>9097</v>
      </c>
      <c r="K201" t="s">
        <v>9098</v>
      </c>
    </row>
    <row r="202" spans="1:11" x14ac:dyDescent="0.25">
      <c r="A202" t="s">
        <v>40</v>
      </c>
      <c r="B202">
        <f>Checklist!$B$1</f>
        <v>202511</v>
      </c>
      <c r="C202" t="s">
        <v>31</v>
      </c>
      <c r="D202" t="str">
        <f t="shared" si="17"/>
        <v>DC11062517</v>
      </c>
      <c r="E202" t="str">
        <f t="shared" si="14"/>
        <v>DC11062517</v>
      </c>
      <c r="F202" s="3">
        <f t="shared" si="16"/>
        <v>45967</v>
      </c>
      <c r="G202" s="10">
        <v>6045.6</v>
      </c>
      <c r="H202" s="10">
        <v>0</v>
      </c>
      <c r="I202" s="3">
        <f t="shared" si="15"/>
        <v>45967</v>
      </c>
      <c r="J202" t="s">
        <v>9099</v>
      </c>
      <c r="K202" t="s">
        <v>9100</v>
      </c>
    </row>
    <row r="203" spans="1:11" x14ac:dyDescent="0.25">
      <c r="A203" t="s">
        <v>40</v>
      </c>
      <c r="B203">
        <f>Checklist!$B$1</f>
        <v>202511</v>
      </c>
      <c r="C203" t="s">
        <v>31</v>
      </c>
      <c r="D203" t="str">
        <f t="shared" si="17"/>
        <v>DC11062517</v>
      </c>
      <c r="E203" t="str">
        <f t="shared" si="14"/>
        <v>DC11062517</v>
      </c>
      <c r="F203" s="3">
        <f t="shared" si="16"/>
        <v>45967</v>
      </c>
      <c r="G203" s="10">
        <v>5897.99</v>
      </c>
      <c r="H203" s="10">
        <v>0</v>
      </c>
      <c r="I203" s="3">
        <f t="shared" si="15"/>
        <v>45967</v>
      </c>
      <c r="J203" t="s">
        <v>9101</v>
      </c>
      <c r="K203" t="s">
        <v>9102</v>
      </c>
    </row>
    <row r="204" spans="1:11" x14ac:dyDescent="0.25">
      <c r="A204" t="s">
        <v>40</v>
      </c>
      <c r="B204">
        <f>Checklist!$B$1</f>
        <v>202511</v>
      </c>
      <c r="C204" t="s">
        <v>31</v>
      </c>
      <c r="D204" t="str">
        <f t="shared" si="17"/>
        <v>DC11062517</v>
      </c>
      <c r="E204" t="str">
        <f t="shared" ref="E204:E217" si="18">D204</f>
        <v>DC11062517</v>
      </c>
      <c r="F204" s="3">
        <f t="shared" si="16"/>
        <v>45967</v>
      </c>
      <c r="G204" s="10">
        <v>5497.95</v>
      </c>
      <c r="H204" s="10">
        <v>0</v>
      </c>
      <c r="I204" s="3">
        <f t="shared" si="15"/>
        <v>45967</v>
      </c>
      <c r="J204" t="s">
        <v>9103</v>
      </c>
      <c r="K204" t="s">
        <v>9104</v>
      </c>
    </row>
    <row r="205" spans="1:11" x14ac:dyDescent="0.25">
      <c r="A205" t="s">
        <v>40</v>
      </c>
      <c r="B205">
        <f>Checklist!$B$1</f>
        <v>202511</v>
      </c>
      <c r="C205" t="s">
        <v>31</v>
      </c>
      <c r="D205" t="str">
        <f t="shared" si="17"/>
        <v>DC11062517</v>
      </c>
      <c r="E205" t="str">
        <f t="shared" si="18"/>
        <v>DC11062517</v>
      </c>
      <c r="F205" s="3">
        <f t="shared" si="16"/>
        <v>45967</v>
      </c>
      <c r="G205" s="10">
        <v>4762.41</v>
      </c>
      <c r="H205" s="10">
        <v>0</v>
      </c>
      <c r="I205" s="3">
        <f t="shared" si="15"/>
        <v>45967</v>
      </c>
      <c r="J205" t="s">
        <v>9105</v>
      </c>
      <c r="K205" t="s">
        <v>9106</v>
      </c>
    </row>
    <row r="206" spans="1:11" x14ac:dyDescent="0.25">
      <c r="A206" t="s">
        <v>40</v>
      </c>
      <c r="B206">
        <f>Checklist!$B$1</f>
        <v>202511</v>
      </c>
      <c r="C206" t="s">
        <v>31</v>
      </c>
      <c r="D206" t="str">
        <f t="shared" si="17"/>
        <v>DC11062517</v>
      </c>
      <c r="E206" t="str">
        <f t="shared" si="18"/>
        <v>DC11062517</v>
      </c>
      <c r="F206" s="3">
        <f t="shared" si="16"/>
        <v>45967</v>
      </c>
      <c r="G206" s="10">
        <v>701.48</v>
      </c>
      <c r="H206" s="10">
        <v>0</v>
      </c>
      <c r="I206" s="3">
        <f t="shared" si="15"/>
        <v>45967</v>
      </c>
      <c r="J206" t="s">
        <v>9107</v>
      </c>
      <c r="K206" t="s">
        <v>9108</v>
      </c>
    </row>
    <row r="207" spans="1:11" x14ac:dyDescent="0.25">
      <c r="A207" t="s">
        <v>40</v>
      </c>
      <c r="B207">
        <f>Checklist!$B$1</f>
        <v>202511</v>
      </c>
      <c r="C207" t="s">
        <v>31</v>
      </c>
      <c r="D207" t="str">
        <f t="shared" si="17"/>
        <v>DC11062517</v>
      </c>
      <c r="E207" t="str">
        <f t="shared" si="18"/>
        <v>DC11062517</v>
      </c>
      <c r="F207" s="3">
        <f t="shared" si="16"/>
        <v>45967</v>
      </c>
      <c r="G207" s="10">
        <v>350</v>
      </c>
      <c r="H207" s="10">
        <v>0</v>
      </c>
      <c r="I207" s="3">
        <f t="shared" si="15"/>
        <v>45967</v>
      </c>
      <c r="J207" t="s">
        <v>9109</v>
      </c>
      <c r="K207" t="s">
        <v>9110</v>
      </c>
    </row>
    <row r="208" spans="1:11" x14ac:dyDescent="0.25">
      <c r="A208" t="s">
        <v>40</v>
      </c>
      <c r="B208">
        <f>Checklist!$B$1</f>
        <v>202511</v>
      </c>
      <c r="C208" t="s">
        <v>31</v>
      </c>
      <c r="D208" t="str">
        <f t="shared" si="17"/>
        <v>DC11062517</v>
      </c>
      <c r="E208" t="str">
        <f t="shared" si="18"/>
        <v>DC11062517</v>
      </c>
      <c r="F208" s="3">
        <f t="shared" si="16"/>
        <v>45967</v>
      </c>
      <c r="G208" s="10">
        <v>0</v>
      </c>
      <c r="H208" s="10">
        <v>7089.16</v>
      </c>
      <c r="I208" s="3">
        <f t="shared" si="15"/>
        <v>45967</v>
      </c>
      <c r="J208" t="s">
        <v>9091</v>
      </c>
      <c r="K208" t="s">
        <v>189</v>
      </c>
    </row>
    <row r="209" spans="1:11" x14ac:dyDescent="0.25">
      <c r="A209" t="s">
        <v>40</v>
      </c>
      <c r="B209">
        <f>Checklist!$B$1</f>
        <v>202511</v>
      </c>
      <c r="C209" t="s">
        <v>31</v>
      </c>
      <c r="D209" t="str">
        <f t="shared" si="17"/>
        <v>DC11062517</v>
      </c>
      <c r="E209" t="str">
        <f t="shared" si="18"/>
        <v>DC11062517</v>
      </c>
      <c r="F209" s="3">
        <f t="shared" si="16"/>
        <v>45967</v>
      </c>
      <c r="G209" s="10">
        <v>0</v>
      </c>
      <c r="H209" s="10">
        <v>7053.73</v>
      </c>
      <c r="I209" s="3">
        <f t="shared" si="15"/>
        <v>45967</v>
      </c>
      <c r="J209" t="s">
        <v>9093</v>
      </c>
      <c r="K209" t="s">
        <v>189</v>
      </c>
    </row>
    <row r="210" spans="1:11" x14ac:dyDescent="0.25">
      <c r="A210" t="s">
        <v>40</v>
      </c>
      <c r="B210">
        <f>Checklist!$B$1</f>
        <v>202511</v>
      </c>
      <c r="C210" t="s">
        <v>31</v>
      </c>
      <c r="D210" t="str">
        <f t="shared" si="17"/>
        <v>DC11062517</v>
      </c>
      <c r="E210" t="str">
        <f t="shared" si="18"/>
        <v>DC11062517</v>
      </c>
      <c r="F210" s="3">
        <f t="shared" si="16"/>
        <v>45967</v>
      </c>
      <c r="G210" s="10">
        <v>0</v>
      </c>
      <c r="H210" s="10">
        <v>6987.69</v>
      </c>
      <c r="I210" s="3">
        <f t="shared" si="15"/>
        <v>45967</v>
      </c>
      <c r="J210" t="s">
        <v>9095</v>
      </c>
      <c r="K210" t="s">
        <v>189</v>
      </c>
    </row>
    <row r="211" spans="1:11" x14ac:dyDescent="0.25">
      <c r="A211" t="s">
        <v>40</v>
      </c>
      <c r="B211">
        <f>Checklist!$B$1</f>
        <v>202511</v>
      </c>
      <c r="C211" t="s">
        <v>31</v>
      </c>
      <c r="D211" t="str">
        <f t="shared" si="17"/>
        <v>DC11062517</v>
      </c>
      <c r="E211" t="str">
        <f t="shared" si="18"/>
        <v>DC11062517</v>
      </c>
      <c r="F211" s="3">
        <f t="shared" si="16"/>
        <v>45967</v>
      </c>
      <c r="G211" s="10">
        <v>0</v>
      </c>
      <c r="H211" s="10">
        <v>6148.71</v>
      </c>
      <c r="I211" s="3">
        <f t="shared" si="15"/>
        <v>45967</v>
      </c>
      <c r="J211" t="s">
        <v>9097</v>
      </c>
      <c r="K211" t="s">
        <v>189</v>
      </c>
    </row>
    <row r="212" spans="1:11" x14ac:dyDescent="0.25">
      <c r="A212" t="s">
        <v>40</v>
      </c>
      <c r="B212">
        <f>Checklist!$B$1</f>
        <v>202511</v>
      </c>
      <c r="C212" t="s">
        <v>31</v>
      </c>
      <c r="D212" t="str">
        <f t="shared" si="17"/>
        <v>DC11062517</v>
      </c>
      <c r="E212" t="str">
        <f t="shared" si="18"/>
        <v>DC11062517</v>
      </c>
      <c r="F212" s="3">
        <f t="shared" si="16"/>
        <v>45967</v>
      </c>
      <c r="G212" s="10">
        <v>0</v>
      </c>
      <c r="H212" s="10">
        <v>6045.6</v>
      </c>
      <c r="I212" s="3">
        <f t="shared" si="15"/>
        <v>45967</v>
      </c>
      <c r="J212" t="s">
        <v>9099</v>
      </c>
      <c r="K212" t="s">
        <v>189</v>
      </c>
    </row>
    <row r="213" spans="1:11" x14ac:dyDescent="0.25">
      <c r="A213" t="s">
        <v>40</v>
      </c>
      <c r="B213">
        <f>Checklist!$B$1</f>
        <v>202511</v>
      </c>
      <c r="C213" t="s">
        <v>31</v>
      </c>
      <c r="D213" t="str">
        <f t="shared" si="17"/>
        <v>DC11062517</v>
      </c>
      <c r="E213" t="str">
        <f t="shared" si="18"/>
        <v>DC11062517</v>
      </c>
      <c r="F213" s="3">
        <f t="shared" si="16"/>
        <v>45967</v>
      </c>
      <c r="G213" s="10">
        <v>0</v>
      </c>
      <c r="H213" s="10">
        <v>5897.99</v>
      </c>
      <c r="I213" s="3">
        <f t="shared" si="15"/>
        <v>45967</v>
      </c>
      <c r="J213" t="s">
        <v>9101</v>
      </c>
      <c r="K213" t="s">
        <v>189</v>
      </c>
    </row>
    <row r="214" spans="1:11" x14ac:dyDescent="0.25">
      <c r="A214" t="s">
        <v>40</v>
      </c>
      <c r="B214">
        <f>Checklist!$B$1</f>
        <v>202511</v>
      </c>
      <c r="C214" t="s">
        <v>31</v>
      </c>
      <c r="D214" t="str">
        <f t="shared" si="17"/>
        <v>DC11062517</v>
      </c>
      <c r="E214" t="str">
        <f t="shared" si="18"/>
        <v>DC11062517</v>
      </c>
      <c r="F214" s="3">
        <f t="shared" si="16"/>
        <v>45967</v>
      </c>
      <c r="G214" s="10">
        <v>0</v>
      </c>
      <c r="H214" s="10">
        <v>5497.95</v>
      </c>
      <c r="I214" s="3">
        <f t="shared" si="15"/>
        <v>45967</v>
      </c>
      <c r="J214" t="s">
        <v>9103</v>
      </c>
      <c r="K214" t="s">
        <v>189</v>
      </c>
    </row>
    <row r="215" spans="1:11" x14ac:dyDescent="0.25">
      <c r="A215" t="s">
        <v>40</v>
      </c>
      <c r="B215">
        <f>Checklist!$B$1</f>
        <v>202511</v>
      </c>
      <c r="C215" t="s">
        <v>31</v>
      </c>
      <c r="D215" t="str">
        <f t="shared" si="17"/>
        <v>DC11062517</v>
      </c>
      <c r="E215" t="str">
        <f t="shared" si="18"/>
        <v>DC11062517</v>
      </c>
      <c r="F215" s="3">
        <f t="shared" si="16"/>
        <v>45967</v>
      </c>
      <c r="G215" s="10">
        <v>0</v>
      </c>
      <c r="H215" s="10">
        <v>4762.41</v>
      </c>
      <c r="I215" s="3">
        <f t="shared" si="15"/>
        <v>45967</v>
      </c>
      <c r="J215" t="s">
        <v>9105</v>
      </c>
      <c r="K215" t="s">
        <v>189</v>
      </c>
    </row>
    <row r="216" spans="1:11" x14ac:dyDescent="0.25">
      <c r="A216" t="s">
        <v>40</v>
      </c>
      <c r="B216">
        <f>Checklist!$B$1</f>
        <v>202511</v>
      </c>
      <c r="C216" t="s">
        <v>31</v>
      </c>
      <c r="D216" t="str">
        <f t="shared" si="17"/>
        <v>DC11062517</v>
      </c>
      <c r="E216" t="str">
        <f t="shared" si="18"/>
        <v>DC11062517</v>
      </c>
      <c r="F216" s="3">
        <f t="shared" si="16"/>
        <v>45967</v>
      </c>
      <c r="G216" s="10">
        <v>0</v>
      </c>
      <c r="H216" s="10">
        <v>701.48</v>
      </c>
      <c r="I216" s="3">
        <f t="shared" si="15"/>
        <v>45967</v>
      </c>
      <c r="J216" t="s">
        <v>9107</v>
      </c>
      <c r="K216" t="s">
        <v>189</v>
      </c>
    </row>
    <row r="217" spans="1:11" x14ac:dyDescent="0.25">
      <c r="A217" t="s">
        <v>40</v>
      </c>
      <c r="B217">
        <f>Checklist!$B$1</f>
        <v>202511</v>
      </c>
      <c r="C217" t="s">
        <v>31</v>
      </c>
      <c r="D217" t="str">
        <f t="shared" si="17"/>
        <v>DC11062517</v>
      </c>
      <c r="E217" t="str">
        <f t="shared" si="18"/>
        <v>DC11062517</v>
      </c>
      <c r="F217" s="3">
        <f t="shared" si="16"/>
        <v>45967</v>
      </c>
      <c r="G217" s="10">
        <v>0</v>
      </c>
      <c r="H217" s="10">
        <v>350</v>
      </c>
      <c r="I217" s="3">
        <f t="shared" si="15"/>
        <v>45967</v>
      </c>
      <c r="J217" t="s">
        <v>9109</v>
      </c>
      <c r="K217" t="s">
        <v>189</v>
      </c>
    </row>
    <row r="218" spans="1:11" x14ac:dyDescent="0.25">
      <c r="B218">
        <f>Checklist!$B$1</f>
        <v>202511</v>
      </c>
      <c r="C218" t="s">
        <v>31</v>
      </c>
      <c r="D218" t="s">
        <v>9149</v>
      </c>
      <c r="E218" t="str">
        <f t="shared" ref="E218:E230" si="19">D218</f>
        <v>DC11062518</v>
      </c>
      <c r="F218" s="3">
        <f t="shared" si="16"/>
        <v>45967</v>
      </c>
      <c r="G218" s="10"/>
      <c r="H218" s="10"/>
      <c r="I218" s="3">
        <f t="shared" si="15"/>
        <v>45967</v>
      </c>
    </row>
    <row r="219" spans="1:11" x14ac:dyDescent="0.25">
      <c r="B219">
        <f>Checklist!$B$1</f>
        <v>202511</v>
      </c>
      <c r="C219" t="s">
        <v>31</v>
      </c>
      <c r="D219" t="str">
        <f t="shared" si="17"/>
        <v>DC11062518</v>
      </c>
      <c r="E219" t="str">
        <f t="shared" si="19"/>
        <v>DC11062518</v>
      </c>
      <c r="F219" s="3">
        <f t="shared" si="16"/>
        <v>45967</v>
      </c>
      <c r="G219" s="10"/>
      <c r="H219" s="10"/>
      <c r="I219" s="3">
        <f t="shared" si="15"/>
        <v>45967</v>
      </c>
    </row>
    <row r="220" spans="1:11" x14ac:dyDescent="0.25">
      <c r="B220">
        <f>Checklist!$B$1</f>
        <v>202511</v>
      </c>
      <c r="C220" t="s">
        <v>31</v>
      </c>
      <c r="D220" t="str">
        <f t="shared" si="17"/>
        <v>DC11062518</v>
      </c>
      <c r="E220" t="str">
        <f t="shared" si="19"/>
        <v>DC11062518</v>
      </c>
      <c r="F220" s="3">
        <f t="shared" si="16"/>
        <v>45967</v>
      </c>
      <c r="G220" s="10"/>
      <c r="H220" s="10"/>
      <c r="I220" s="3">
        <f t="shared" si="15"/>
        <v>45967</v>
      </c>
    </row>
    <row r="221" spans="1:11" x14ac:dyDescent="0.25">
      <c r="B221">
        <f>Checklist!$B$1</f>
        <v>202511</v>
      </c>
      <c r="C221" t="s">
        <v>31</v>
      </c>
      <c r="D221" t="str">
        <f t="shared" si="17"/>
        <v>DC11062518</v>
      </c>
      <c r="E221" t="str">
        <f t="shared" si="19"/>
        <v>DC11062518</v>
      </c>
      <c r="F221" s="3">
        <f t="shared" si="16"/>
        <v>45967</v>
      </c>
      <c r="G221" s="10"/>
      <c r="H221" s="10"/>
      <c r="I221" s="3">
        <f t="shared" si="15"/>
        <v>45967</v>
      </c>
    </row>
    <row r="222" spans="1:11" x14ac:dyDescent="0.25">
      <c r="B222">
        <f>Checklist!$B$1</f>
        <v>202511</v>
      </c>
      <c r="C222" t="s">
        <v>31</v>
      </c>
      <c r="D222" t="str">
        <f t="shared" si="17"/>
        <v>DC11062518</v>
      </c>
      <c r="E222" t="str">
        <f t="shared" si="19"/>
        <v>DC11062518</v>
      </c>
      <c r="F222" s="3">
        <f t="shared" si="16"/>
        <v>45967</v>
      </c>
      <c r="G222" s="10"/>
      <c r="H222" s="10"/>
      <c r="I222" s="3">
        <f t="shared" si="15"/>
        <v>45967</v>
      </c>
    </row>
    <row r="223" spans="1:11" x14ac:dyDescent="0.25">
      <c r="B223">
        <f>Checklist!$B$1</f>
        <v>202511</v>
      </c>
      <c r="C223" t="s">
        <v>31</v>
      </c>
      <c r="D223" t="str">
        <f t="shared" si="17"/>
        <v>DC11062518</v>
      </c>
      <c r="E223" t="str">
        <f t="shared" si="19"/>
        <v>DC11062518</v>
      </c>
      <c r="F223" s="3">
        <f t="shared" si="16"/>
        <v>45967</v>
      </c>
      <c r="G223" s="10"/>
      <c r="H223" s="10"/>
      <c r="I223" s="3">
        <f t="shared" si="15"/>
        <v>45967</v>
      </c>
    </row>
    <row r="224" spans="1:11" x14ac:dyDescent="0.25">
      <c r="B224">
        <f>Checklist!$B$1</f>
        <v>202511</v>
      </c>
      <c r="C224" t="s">
        <v>31</v>
      </c>
      <c r="D224" t="str">
        <f t="shared" si="17"/>
        <v>DC11062518</v>
      </c>
      <c r="E224" t="str">
        <f t="shared" si="19"/>
        <v>DC11062518</v>
      </c>
      <c r="F224" s="3">
        <f t="shared" si="16"/>
        <v>45967</v>
      </c>
      <c r="G224" s="10"/>
      <c r="H224" s="10"/>
      <c r="I224" s="3">
        <f t="shared" si="15"/>
        <v>45967</v>
      </c>
    </row>
    <row r="225" spans="2:9" x14ac:dyDescent="0.25">
      <c r="B225">
        <f>Checklist!$B$1</f>
        <v>202511</v>
      </c>
      <c r="C225" t="s">
        <v>31</v>
      </c>
      <c r="D225" t="str">
        <f t="shared" si="17"/>
        <v>DC11062518</v>
      </c>
      <c r="E225" t="str">
        <f t="shared" si="19"/>
        <v>DC11062518</v>
      </c>
      <c r="F225" s="3">
        <f t="shared" si="16"/>
        <v>45967</v>
      </c>
      <c r="G225" s="10"/>
      <c r="H225" s="10"/>
      <c r="I225" s="3">
        <f t="shared" si="15"/>
        <v>45967</v>
      </c>
    </row>
    <row r="226" spans="2:9" x14ac:dyDescent="0.25">
      <c r="B226">
        <f>Checklist!$B$1</f>
        <v>202511</v>
      </c>
      <c r="C226" t="s">
        <v>31</v>
      </c>
      <c r="D226" t="str">
        <f t="shared" si="17"/>
        <v>DC11062518</v>
      </c>
      <c r="E226" t="str">
        <f t="shared" si="19"/>
        <v>DC11062518</v>
      </c>
      <c r="F226" s="3">
        <f t="shared" si="16"/>
        <v>45967</v>
      </c>
      <c r="G226" s="10"/>
      <c r="H226" s="10"/>
      <c r="I226" s="3">
        <f t="shared" si="15"/>
        <v>45967</v>
      </c>
    </row>
    <row r="227" spans="2:9" x14ac:dyDescent="0.25">
      <c r="B227">
        <f>Checklist!$B$1</f>
        <v>202511</v>
      </c>
      <c r="C227" t="s">
        <v>31</v>
      </c>
      <c r="D227" t="str">
        <f t="shared" si="17"/>
        <v>DC11062518</v>
      </c>
      <c r="E227" t="str">
        <f t="shared" si="19"/>
        <v>DC11062518</v>
      </c>
      <c r="F227" s="3">
        <f t="shared" si="16"/>
        <v>45967</v>
      </c>
      <c r="G227" s="10"/>
      <c r="H227" s="10"/>
      <c r="I227" s="3">
        <f t="shared" si="15"/>
        <v>45967</v>
      </c>
    </row>
    <row r="228" spans="2:9" x14ac:dyDescent="0.25">
      <c r="B228">
        <f>Checklist!$B$1</f>
        <v>202511</v>
      </c>
      <c r="C228" t="s">
        <v>31</v>
      </c>
      <c r="D228" t="str">
        <f t="shared" si="17"/>
        <v>DC11062518</v>
      </c>
      <c r="E228" t="str">
        <f t="shared" si="19"/>
        <v>DC11062518</v>
      </c>
      <c r="F228" s="3">
        <f t="shared" si="16"/>
        <v>45967</v>
      </c>
      <c r="G228" s="10"/>
      <c r="H228" s="10"/>
      <c r="I228" s="3">
        <f t="shared" si="15"/>
        <v>45967</v>
      </c>
    </row>
    <row r="229" spans="2:9" x14ac:dyDescent="0.25">
      <c r="B229">
        <f>Checklist!$B$1</f>
        <v>202511</v>
      </c>
      <c r="C229" t="s">
        <v>31</v>
      </c>
      <c r="D229" t="str">
        <f t="shared" si="17"/>
        <v>DC11062518</v>
      </c>
      <c r="E229" t="str">
        <f t="shared" si="19"/>
        <v>DC11062518</v>
      </c>
      <c r="F229" s="3">
        <f t="shared" si="16"/>
        <v>45967</v>
      </c>
      <c r="G229" s="10"/>
      <c r="H229" s="10"/>
      <c r="I229" s="3">
        <f t="shared" si="15"/>
        <v>45967</v>
      </c>
    </row>
    <row r="230" spans="2:9" x14ac:dyDescent="0.25">
      <c r="B230">
        <f>Checklist!$B$1</f>
        <v>202511</v>
      </c>
      <c r="C230" t="s">
        <v>31</v>
      </c>
      <c r="D230" t="str">
        <f t="shared" si="17"/>
        <v>DC11062518</v>
      </c>
      <c r="E230" t="str">
        <f t="shared" si="19"/>
        <v>DC11062518</v>
      </c>
      <c r="F230" s="3">
        <f t="shared" si="16"/>
        <v>45967</v>
      </c>
      <c r="G230" s="10"/>
      <c r="H230" s="10"/>
      <c r="I230" s="3">
        <f t="shared" si="15"/>
        <v>45967</v>
      </c>
    </row>
    <row r="231" spans="2:9" x14ac:dyDescent="0.25">
      <c r="F231" s="3"/>
      <c r="G231" s="10"/>
      <c r="H231" s="10"/>
      <c r="I231" s="3"/>
    </row>
    <row r="232" spans="2:9" x14ac:dyDescent="0.25">
      <c r="F232" s="3"/>
      <c r="G232" s="10"/>
      <c r="H232" s="10"/>
      <c r="I232" s="3"/>
    </row>
    <row r="233" spans="2:9" x14ac:dyDescent="0.25">
      <c r="F233" s="3"/>
      <c r="G233" s="10"/>
      <c r="H233" s="10"/>
      <c r="I233" s="3"/>
    </row>
    <row r="234" spans="2:9" x14ac:dyDescent="0.25">
      <c r="F234" s="3"/>
      <c r="G234" s="10"/>
      <c r="H234" s="10"/>
      <c r="I234" s="3"/>
    </row>
    <row r="235" spans="2:9" x14ac:dyDescent="0.25">
      <c r="F235" s="3"/>
      <c r="G235" s="10"/>
      <c r="H235" s="10"/>
      <c r="I235" s="3"/>
    </row>
    <row r="236" spans="2:9" x14ac:dyDescent="0.25">
      <c r="F236" s="3"/>
      <c r="G236" s="10"/>
      <c r="H236" s="10"/>
      <c r="I236" s="3"/>
    </row>
    <row r="237" spans="2:9" x14ac:dyDescent="0.25">
      <c r="F237" s="3"/>
      <c r="G237" s="10"/>
      <c r="H237" s="10"/>
      <c r="I237" s="3"/>
    </row>
    <row r="238" spans="2:9" x14ac:dyDescent="0.25">
      <c r="F238" s="3"/>
      <c r="G238" s="10"/>
      <c r="H238" s="10"/>
      <c r="I238" s="3"/>
    </row>
    <row r="239" spans="2:9" x14ac:dyDescent="0.25">
      <c r="F239" s="3"/>
      <c r="G239" s="10"/>
      <c r="H239" s="10"/>
      <c r="I239" s="3"/>
    </row>
    <row r="240" spans="2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F446" s="3"/>
      <c r="G446" s="10"/>
      <c r="H446" s="10"/>
      <c r="I446" s="3"/>
    </row>
    <row r="447" spans="6:9" x14ac:dyDescent="0.25">
      <c r="F447" s="3"/>
      <c r="G447" s="10"/>
      <c r="H447" s="10"/>
      <c r="I447" s="3"/>
    </row>
    <row r="448" spans="6:9" x14ac:dyDescent="0.25">
      <c r="F448" s="3"/>
      <c r="G448" s="10"/>
      <c r="H448" s="10"/>
      <c r="I448" s="3"/>
    </row>
    <row r="449" spans="7:8" x14ac:dyDescent="0.25">
      <c r="G449" s="10"/>
      <c r="H449" s="10"/>
    </row>
    <row r="450" spans="7:8" x14ac:dyDescent="0.25">
      <c r="H450" s="10"/>
    </row>
    <row r="451" spans="7:8" x14ac:dyDescent="0.25">
      <c r="H451" s="10"/>
    </row>
    <row r="452" spans="7:8" x14ac:dyDescent="0.25">
      <c r="H452" s="10"/>
    </row>
    <row r="453" spans="7:8" x14ac:dyDescent="0.25">
      <c r="H453" s="10"/>
    </row>
    <row r="454" spans="7:8" x14ac:dyDescent="0.25">
      <c r="H454" s="10"/>
    </row>
    <row r="455" spans="7:8" x14ac:dyDescent="0.25">
      <c r="H455" s="10"/>
    </row>
    <row r="456" spans="7:8" x14ac:dyDescent="0.25">
      <c r="H456" s="10"/>
    </row>
    <row r="457" spans="7:8" x14ac:dyDescent="0.25">
      <c r="H457" s="10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31A-E134-44D1-9514-0FE98546C1F0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"&amp;MONTH(Checklist!A9)&amp;"/"&amp;DAY(Checklist!A9)&amp;"/"&amp;YEAR(Checklist!A9)</f>
        <v>Daily Bank Activity - 11/7/2025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45968</v>
      </c>
      <c r="G5" t="s">
        <v>124</v>
      </c>
      <c r="H5" s="2">
        <v>405.16</v>
      </c>
      <c r="I5" t="s">
        <v>242</v>
      </c>
      <c r="J5" t="s">
        <v>9431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45968</v>
      </c>
      <c r="G6" t="s">
        <v>124</v>
      </c>
      <c r="H6" s="2">
        <v>4694670.12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45968</v>
      </c>
      <c r="G7" t="s">
        <v>125</v>
      </c>
      <c r="H7" s="2">
        <v>-4590075.28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48</v>
      </c>
      <c r="E8" s="6">
        <v>8026482868</v>
      </c>
      <c r="F8" s="3">
        <v>45968</v>
      </c>
      <c r="G8" t="s">
        <v>125</v>
      </c>
      <c r="H8" s="2">
        <v>-105400</v>
      </c>
      <c r="I8" t="s">
        <v>9435</v>
      </c>
      <c r="J8" t="s">
        <v>9436</v>
      </c>
      <c r="K8" t="str">
        <f t="shared" si="0"/>
        <v>WDL</v>
      </c>
      <c r="L8" s="7" t="str">
        <f>VLOOKUP(D8,'Entity Code'!A:B,2,0)</f>
        <v>LCC</v>
      </c>
      <c r="N8" t="s">
        <v>6543</v>
      </c>
      <c r="O8" s="7" t="s">
        <v>6544</v>
      </c>
      <c r="P8" s="7" t="s">
        <v>127</v>
      </c>
      <c r="Q8" s="1" t="s">
        <v>267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45968</v>
      </c>
      <c r="G9" s="106" t="s">
        <v>122</v>
      </c>
      <c r="H9" s="99">
        <v>-7892.43</v>
      </c>
      <c r="I9" s="106" t="s">
        <v>9418</v>
      </c>
      <c r="J9" s="106" t="s">
        <v>126</v>
      </c>
      <c r="K9" s="106" t="str">
        <f t="shared" si="0"/>
        <v>WDL</v>
      </c>
      <c r="L9" s="109" t="str">
        <f>VLOOKUP(D9,'Entity Code'!A:B,2,0)</f>
        <v>LCREE</v>
      </c>
      <c r="M9" s="109"/>
      <c r="N9" s="106" t="s">
        <v>9448</v>
      </c>
      <c r="O9" s="109" t="s">
        <v>9452</v>
      </c>
      <c r="P9" s="109" t="s">
        <v>127</v>
      </c>
      <c r="Q9" s="110" t="s">
        <v>132</v>
      </c>
    </row>
    <row r="10" spans="1:17" x14ac:dyDescent="0.25">
      <c r="B10" s="1">
        <v>5</v>
      </c>
      <c r="C10" s="106" t="s">
        <v>121</v>
      </c>
      <c r="D10" s="106" t="s">
        <v>39</v>
      </c>
      <c r="E10" s="107" t="s">
        <v>260</v>
      </c>
      <c r="F10" s="108">
        <v>45968</v>
      </c>
      <c r="G10" s="106" t="s">
        <v>122</v>
      </c>
      <c r="H10" s="99">
        <v>-6427.05</v>
      </c>
      <c r="I10" s="106" t="s">
        <v>9419</v>
      </c>
      <c r="J10" s="106" t="s">
        <v>126</v>
      </c>
      <c r="K10" s="106" t="str">
        <f t="shared" si="0"/>
        <v>WDL</v>
      </c>
      <c r="L10" s="109" t="str">
        <f>VLOOKUP(D10,'Entity Code'!A:B,2,0)</f>
        <v>LCREE</v>
      </c>
      <c r="M10" s="109"/>
      <c r="N10" s="106" t="s">
        <v>9449</v>
      </c>
      <c r="O10" s="109" t="s">
        <v>9453</v>
      </c>
      <c r="P10" s="109" t="s">
        <v>127</v>
      </c>
      <c r="Q10" s="110" t="s">
        <v>132</v>
      </c>
    </row>
    <row r="11" spans="1:17" x14ac:dyDescent="0.25">
      <c r="B11" s="1">
        <v>5</v>
      </c>
      <c r="C11" s="106" t="s">
        <v>121</v>
      </c>
      <c r="D11" s="106" t="s">
        <v>39</v>
      </c>
      <c r="E11" s="107" t="s">
        <v>260</v>
      </c>
      <c r="F11" s="108">
        <v>45968</v>
      </c>
      <c r="G11" s="106" t="s">
        <v>122</v>
      </c>
      <c r="H11" s="99">
        <v>-6416.87</v>
      </c>
      <c r="I11" s="106" t="s">
        <v>9420</v>
      </c>
      <c r="J11" s="106" t="s">
        <v>126</v>
      </c>
      <c r="K11" s="106" t="str">
        <f t="shared" si="0"/>
        <v>WDL</v>
      </c>
      <c r="L11" s="109" t="str">
        <f>VLOOKUP(D11,'Entity Code'!A:B,2,0)</f>
        <v>LCREE</v>
      </c>
      <c r="M11" s="109"/>
      <c r="N11" s="106" t="s">
        <v>9450</v>
      </c>
      <c r="O11" s="109" t="s">
        <v>9454</v>
      </c>
      <c r="P11" s="109" t="s">
        <v>127</v>
      </c>
      <c r="Q11" s="110" t="s">
        <v>132</v>
      </c>
    </row>
    <row r="12" spans="1:17" x14ac:dyDescent="0.25">
      <c r="B12" s="1">
        <v>5</v>
      </c>
      <c r="C12" s="106" t="s">
        <v>121</v>
      </c>
      <c r="D12" s="106" t="s">
        <v>39</v>
      </c>
      <c r="E12" s="107" t="s">
        <v>260</v>
      </c>
      <c r="F12" s="108">
        <v>45968</v>
      </c>
      <c r="G12" s="106" t="s">
        <v>122</v>
      </c>
      <c r="H12" s="99">
        <v>-5868.97</v>
      </c>
      <c r="I12" s="106" t="s">
        <v>9421</v>
      </c>
      <c r="J12" s="106" t="s">
        <v>126</v>
      </c>
      <c r="K12" s="106" t="str">
        <f t="shared" si="0"/>
        <v>WDL</v>
      </c>
      <c r="L12" s="109" t="str">
        <f>VLOOKUP(D12,'Entity Code'!A:B,2,0)</f>
        <v>LCREE</v>
      </c>
      <c r="M12" s="109"/>
      <c r="N12" s="106" t="s">
        <v>9451</v>
      </c>
      <c r="O12" s="109" t="s">
        <v>9455</v>
      </c>
      <c r="P12" s="109" t="s">
        <v>127</v>
      </c>
      <c r="Q12" s="110" t="s">
        <v>132</v>
      </c>
    </row>
    <row r="13" spans="1:17" x14ac:dyDescent="0.25">
      <c r="B13" s="1">
        <v>6</v>
      </c>
      <c r="C13" s="106" t="s">
        <v>121</v>
      </c>
      <c r="D13" s="106" t="s">
        <v>41</v>
      </c>
      <c r="E13" s="107" t="s">
        <v>263</v>
      </c>
      <c r="F13" s="108">
        <v>45968</v>
      </c>
      <c r="G13" s="106" t="s">
        <v>245</v>
      </c>
      <c r="H13" s="99">
        <v>119029.27</v>
      </c>
      <c r="I13" s="106" t="s">
        <v>9422</v>
      </c>
      <c r="J13" s="106" t="s">
        <v>6536</v>
      </c>
      <c r="K13" s="106" t="str">
        <f t="shared" si="0"/>
        <v>RCT</v>
      </c>
      <c r="L13" s="109" t="str">
        <f>VLOOKUP(D13,'Entity Code'!A:B,2,0)</f>
        <v>LCF</v>
      </c>
      <c r="M13" s="109"/>
      <c r="N13" s="106" t="s">
        <v>9445</v>
      </c>
      <c r="O13" s="109" t="s">
        <v>9456</v>
      </c>
      <c r="P13" s="109" t="s">
        <v>127</v>
      </c>
      <c r="Q13" s="110" t="s">
        <v>132</v>
      </c>
    </row>
    <row r="14" spans="1:17" x14ac:dyDescent="0.25">
      <c r="B14" s="1">
        <v>7</v>
      </c>
      <c r="C14" s="106" t="s">
        <v>123</v>
      </c>
      <c r="D14" s="106" t="s">
        <v>98</v>
      </c>
      <c r="E14" s="107">
        <v>8026497285</v>
      </c>
      <c r="F14" s="108">
        <v>45968</v>
      </c>
      <c r="G14" s="106" t="s">
        <v>124</v>
      </c>
      <c r="H14" s="99">
        <v>2000000</v>
      </c>
      <c r="I14" s="106" t="s">
        <v>9439</v>
      </c>
      <c r="J14" s="106" t="s">
        <v>9440</v>
      </c>
      <c r="K14" s="106" t="str">
        <f t="shared" si="0"/>
        <v>RCT</v>
      </c>
      <c r="L14" s="109" t="str">
        <f>VLOOKUP(D14,'Entity Code'!A:B,2,0)</f>
        <v>LCREF</v>
      </c>
      <c r="M14" s="109"/>
      <c r="N14" s="106" t="s">
        <v>9446</v>
      </c>
      <c r="O14" s="109" t="s">
        <v>9456</v>
      </c>
      <c r="P14" s="109" t="s">
        <v>127</v>
      </c>
      <c r="Q14" s="110" t="s">
        <v>132</v>
      </c>
    </row>
    <row r="15" spans="1:17" x14ac:dyDescent="0.25">
      <c r="B15" s="1">
        <v>8</v>
      </c>
      <c r="C15" t="s">
        <v>123</v>
      </c>
      <c r="D15" t="s">
        <v>48</v>
      </c>
      <c r="E15" s="6">
        <v>8026482868</v>
      </c>
      <c r="F15" s="3">
        <v>45968</v>
      </c>
      <c r="G15" t="s">
        <v>124</v>
      </c>
      <c r="H15" s="2">
        <v>105000</v>
      </c>
      <c r="I15" t="s">
        <v>9432</v>
      </c>
      <c r="J15" t="s">
        <v>9434</v>
      </c>
      <c r="K15" t="str">
        <f t="shared" si="0"/>
        <v>XFR</v>
      </c>
      <c r="L15" s="7" t="str">
        <f>VLOOKUP(D15,'Entity Code'!A:B,2,0)</f>
        <v>LCC</v>
      </c>
      <c r="N15" t="s">
        <v>8579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8</v>
      </c>
      <c r="C16" t="s">
        <v>123</v>
      </c>
      <c r="D16" t="s">
        <v>90</v>
      </c>
      <c r="E16" s="6">
        <v>8026459924</v>
      </c>
      <c r="F16" s="3">
        <v>45968</v>
      </c>
      <c r="G16" t="s">
        <v>125</v>
      </c>
      <c r="H16" s="2">
        <v>-105000</v>
      </c>
      <c r="I16" t="s">
        <v>9432</v>
      </c>
      <c r="J16" t="s">
        <v>9433</v>
      </c>
      <c r="K16" t="str">
        <f t="shared" si="0"/>
        <v>XFR</v>
      </c>
      <c r="L16" s="7" t="str">
        <f>VLOOKUP(D16,'Entity Code'!A:B,2,0)</f>
        <v>LCFHR</v>
      </c>
      <c r="N16" t="s">
        <v>8579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9</v>
      </c>
      <c r="C17" s="106" t="s">
        <v>121</v>
      </c>
      <c r="D17" s="106" t="s">
        <v>39</v>
      </c>
      <c r="E17" s="107" t="s">
        <v>260</v>
      </c>
      <c r="F17" s="108">
        <v>45968</v>
      </c>
      <c r="G17" s="106" t="s">
        <v>245</v>
      </c>
      <c r="H17" s="99">
        <v>7500</v>
      </c>
      <c r="I17" s="106" t="s">
        <v>9416</v>
      </c>
      <c r="J17" s="106" t="s">
        <v>261</v>
      </c>
      <c r="K17" s="106" t="str">
        <f t="shared" si="0"/>
        <v>XFR</v>
      </c>
      <c r="L17" s="109" t="str">
        <f>VLOOKUP(D17,'Entity Code'!A:B,2,0)</f>
        <v>LCREE</v>
      </c>
      <c r="M17" s="109"/>
      <c r="N17" s="106" t="s">
        <v>5125</v>
      </c>
      <c r="O17" s="109" t="s">
        <v>116</v>
      </c>
      <c r="P17" s="109" t="s">
        <v>127</v>
      </c>
      <c r="Q17" s="110" t="s">
        <v>132</v>
      </c>
    </row>
    <row r="18" spans="2:17" x14ac:dyDescent="0.25">
      <c r="B18" s="1">
        <v>9</v>
      </c>
      <c r="C18" s="106" t="s">
        <v>123</v>
      </c>
      <c r="D18" s="106" t="s">
        <v>106</v>
      </c>
      <c r="E18" s="107">
        <v>8026496039</v>
      </c>
      <c r="F18" s="108">
        <v>45968</v>
      </c>
      <c r="G18" s="106" t="s">
        <v>125</v>
      </c>
      <c r="H18" s="99">
        <v>-7500</v>
      </c>
      <c r="I18" s="106" t="s">
        <v>9437</v>
      </c>
      <c r="J18" s="106" t="s">
        <v>9438</v>
      </c>
      <c r="K18" s="106" t="str">
        <f t="shared" si="0"/>
        <v>XFR</v>
      </c>
      <c r="L18" s="109" t="str">
        <f>VLOOKUP(D18,'Entity Code'!A:B,2,0)</f>
        <v>LCREE</v>
      </c>
      <c r="M18" s="106"/>
      <c r="N18" s="106" t="s">
        <v>5125</v>
      </c>
      <c r="O18" s="109" t="s">
        <v>189</v>
      </c>
      <c r="P18" s="109" t="s">
        <v>127</v>
      </c>
      <c r="Q18" s="110" t="s">
        <v>132</v>
      </c>
    </row>
    <row r="19" spans="2:17" x14ac:dyDescent="0.25">
      <c r="B19" s="1">
        <v>10</v>
      </c>
      <c r="C19" s="106" t="s">
        <v>121</v>
      </c>
      <c r="D19" s="106" t="s">
        <v>39</v>
      </c>
      <c r="E19" s="107" t="s">
        <v>260</v>
      </c>
      <c r="F19" s="108">
        <v>45968</v>
      </c>
      <c r="G19" s="106" t="s">
        <v>245</v>
      </c>
      <c r="H19" s="99">
        <v>3000</v>
      </c>
      <c r="I19" s="106" t="s">
        <v>9417</v>
      </c>
      <c r="J19" s="106" t="s">
        <v>246</v>
      </c>
      <c r="K19" s="106" t="str">
        <f t="shared" si="0"/>
        <v>XFR</v>
      </c>
      <c r="L19" s="109" t="str">
        <f>VLOOKUP(D19,'Entity Code'!A:B,2,0)</f>
        <v>LCREE</v>
      </c>
      <c r="M19" s="109"/>
      <c r="N19" s="106" t="s">
        <v>9447</v>
      </c>
      <c r="O19" s="109" t="s">
        <v>205</v>
      </c>
      <c r="P19" s="109" t="s">
        <v>127</v>
      </c>
      <c r="Q19" s="110" t="s">
        <v>132</v>
      </c>
    </row>
    <row r="20" spans="2:17" x14ac:dyDescent="0.25">
      <c r="B20" s="1">
        <v>10</v>
      </c>
      <c r="C20" s="106" t="s">
        <v>121</v>
      </c>
      <c r="D20" s="106" t="s">
        <v>18</v>
      </c>
      <c r="E20" s="107" t="s">
        <v>113</v>
      </c>
      <c r="F20" s="108">
        <v>45968</v>
      </c>
      <c r="G20" s="106" t="s">
        <v>122</v>
      </c>
      <c r="H20" s="99">
        <v>-3000</v>
      </c>
      <c r="I20" s="106" t="s">
        <v>9417</v>
      </c>
      <c r="J20" s="106" t="s">
        <v>247</v>
      </c>
      <c r="K20" s="106" t="str">
        <f t="shared" si="0"/>
        <v>XFR</v>
      </c>
      <c r="L20" s="109" t="str">
        <f>VLOOKUP(D20,'Entity Code'!A:B,2,0)</f>
        <v>LCFHR</v>
      </c>
      <c r="M20" s="109"/>
      <c r="N20" s="106" t="s">
        <v>9447</v>
      </c>
      <c r="O20" s="109" t="s">
        <v>189</v>
      </c>
      <c r="P20" s="109" t="s">
        <v>127</v>
      </c>
      <c r="Q20" s="110" t="s">
        <v>132</v>
      </c>
    </row>
    <row r="21" spans="2:17" x14ac:dyDescent="0.25">
      <c r="B21" s="1">
        <v>11</v>
      </c>
      <c r="C21" t="s">
        <v>121</v>
      </c>
      <c r="D21" t="s">
        <v>41</v>
      </c>
      <c r="E21" s="6" t="s">
        <v>263</v>
      </c>
      <c r="F21" s="3">
        <v>45968</v>
      </c>
      <c r="G21" t="s">
        <v>245</v>
      </c>
      <c r="H21" s="2">
        <v>600000</v>
      </c>
      <c r="I21" t="s">
        <v>9423</v>
      </c>
      <c r="J21" t="s">
        <v>261</v>
      </c>
      <c r="K21" t="str">
        <f t="shared" si="0"/>
        <v>XFR</v>
      </c>
      <c r="L21" s="7" t="str">
        <f>VLOOKUP(D21,'Entity Code'!A:B,2,0)</f>
        <v>LCF</v>
      </c>
      <c r="M21" s="7"/>
      <c r="N21" t="s">
        <v>9236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11</v>
      </c>
      <c r="C22" t="s">
        <v>123</v>
      </c>
      <c r="D22" t="s">
        <v>89</v>
      </c>
      <c r="E22" s="6">
        <v>8026459916</v>
      </c>
      <c r="F22" s="3">
        <v>45968</v>
      </c>
      <c r="G22" t="s">
        <v>125</v>
      </c>
      <c r="H22" s="2">
        <v>-600000</v>
      </c>
      <c r="I22" t="s">
        <v>9429</v>
      </c>
      <c r="J22" t="s">
        <v>9430</v>
      </c>
      <c r="K22" t="str">
        <f t="shared" si="0"/>
        <v>XFR</v>
      </c>
      <c r="L22" s="7" t="str">
        <f>VLOOKUP(D22,'Entity Code'!A:B,2,0)</f>
        <v>LCF</v>
      </c>
      <c r="M22" s="7"/>
      <c r="N22" t="s">
        <v>9236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12</v>
      </c>
      <c r="C23" t="s">
        <v>121</v>
      </c>
      <c r="D23" t="s">
        <v>41</v>
      </c>
      <c r="E23" s="6" t="s">
        <v>263</v>
      </c>
      <c r="F23" s="3">
        <v>45968</v>
      </c>
      <c r="G23" t="s">
        <v>122</v>
      </c>
      <c r="H23" s="2">
        <v>-50000</v>
      </c>
      <c r="I23" t="s">
        <v>9424</v>
      </c>
      <c r="J23" t="s">
        <v>126</v>
      </c>
      <c r="K23" t="str">
        <f t="shared" si="0"/>
        <v>AP</v>
      </c>
      <c r="L23" s="7" t="str">
        <f>VLOOKUP(D23,'Entity Code'!A:B,2,0)</f>
        <v>LCF</v>
      </c>
      <c r="M23" s="7"/>
      <c r="N23" t="s">
        <v>6394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>
        <v>13</v>
      </c>
      <c r="C24" t="s">
        <v>121</v>
      </c>
      <c r="D24" t="s">
        <v>41</v>
      </c>
      <c r="E24" s="6" t="s">
        <v>263</v>
      </c>
      <c r="F24" s="3">
        <v>45968</v>
      </c>
      <c r="G24" t="s">
        <v>122</v>
      </c>
      <c r="H24" s="2">
        <v>-32382</v>
      </c>
      <c r="I24" t="s">
        <v>9425</v>
      </c>
      <c r="J24" t="s">
        <v>126</v>
      </c>
      <c r="K24" t="str">
        <f t="shared" si="0"/>
        <v>AP</v>
      </c>
      <c r="L24" s="7" t="str">
        <f>VLOOKUP(D24,'Entity Code'!A:B,2,0)</f>
        <v>LCF</v>
      </c>
      <c r="M24" s="7"/>
      <c r="N24" t="s">
        <v>6392</v>
      </c>
      <c r="O24" s="7" t="s">
        <v>127</v>
      </c>
      <c r="P24" s="7" t="s">
        <v>127</v>
      </c>
      <c r="Q24" s="1" t="s">
        <v>132</v>
      </c>
    </row>
    <row r="25" spans="2:17" s="101" customFormat="1" x14ac:dyDescent="0.25">
      <c r="B25" s="100">
        <v>14</v>
      </c>
      <c r="C25" s="101" t="s">
        <v>121</v>
      </c>
      <c r="D25" s="101" t="s">
        <v>41</v>
      </c>
      <c r="E25" s="102" t="s">
        <v>263</v>
      </c>
      <c r="F25" s="103">
        <v>45968</v>
      </c>
      <c r="G25" s="101" t="s">
        <v>122</v>
      </c>
      <c r="H25" s="104">
        <v>-119029.67</v>
      </c>
      <c r="I25" s="101" t="s">
        <v>9426</v>
      </c>
      <c r="J25" s="101" t="s">
        <v>1275</v>
      </c>
      <c r="K25" s="101" t="str">
        <f t="shared" si="0"/>
        <v>WDL</v>
      </c>
      <c r="L25" s="105" t="str">
        <f>VLOOKUP(D25,'Entity Code'!A:B,2,0)</f>
        <v>LCF</v>
      </c>
      <c r="M25" s="105"/>
      <c r="N25" s="101" t="s">
        <v>9554</v>
      </c>
      <c r="O25" s="105"/>
      <c r="P25" s="105" t="s">
        <v>127</v>
      </c>
      <c r="Q25" s="100" t="s">
        <v>132</v>
      </c>
    </row>
    <row r="26" spans="2:17" s="101" customFormat="1" x14ac:dyDescent="0.25">
      <c r="B26" s="100">
        <v>15</v>
      </c>
      <c r="C26" s="101" t="s">
        <v>121</v>
      </c>
      <c r="D26" s="101" t="s">
        <v>41</v>
      </c>
      <c r="E26" s="102" t="s">
        <v>263</v>
      </c>
      <c r="F26" s="103">
        <v>45968</v>
      </c>
      <c r="G26" s="101" t="s">
        <v>122</v>
      </c>
      <c r="H26" s="104">
        <v>-1</v>
      </c>
      <c r="I26" s="101" t="s">
        <v>9427</v>
      </c>
      <c r="J26" s="101" t="s">
        <v>1275</v>
      </c>
      <c r="K26" s="101" t="str">
        <f t="shared" si="0"/>
        <v>WDL</v>
      </c>
      <c r="L26" s="105" t="str">
        <f>VLOOKUP(D26,'Entity Code'!A:B,2,0)</f>
        <v>LCF</v>
      </c>
      <c r="M26" s="105"/>
      <c r="N26" s="101" t="s">
        <v>9555</v>
      </c>
      <c r="O26" s="105"/>
      <c r="P26" s="105" t="s">
        <v>127</v>
      </c>
      <c r="Q26" s="100" t="s">
        <v>132</v>
      </c>
    </row>
    <row r="27" spans="2:17" x14ac:dyDescent="0.25">
      <c r="B27" s="1">
        <v>16</v>
      </c>
      <c r="C27" t="s">
        <v>121</v>
      </c>
      <c r="D27" t="s">
        <v>41</v>
      </c>
      <c r="E27" s="6" t="s">
        <v>263</v>
      </c>
      <c r="F27" s="3">
        <v>45968</v>
      </c>
      <c r="G27" t="s">
        <v>122</v>
      </c>
      <c r="H27" s="2">
        <v>-341575.53</v>
      </c>
      <c r="I27" t="s">
        <v>9428</v>
      </c>
      <c r="J27" t="s">
        <v>9164</v>
      </c>
      <c r="K27" t="str">
        <f t="shared" si="0"/>
        <v>AP</v>
      </c>
      <c r="L27" s="7" t="str">
        <f>VLOOKUP(D27,'Entity Code'!A:B,2,0)</f>
        <v>LCF</v>
      </c>
      <c r="M27" s="7"/>
      <c r="N27" t="s">
        <v>6396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7">
    <sortCondition ref="B24:B27"/>
  </sortState>
  <pageMargins left="0.7" right="0.7" top="0.75" bottom="0.75" header="0.3" footer="0.3"/>
  <pageSetup scale="3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F55-0292-48AD-8F7B-DB785E48BEDC}">
  <sheetPr>
    <tabColor rgb="FFFFC000"/>
  </sheetPr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55.14062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Checklist!$B$10</f>
        <v>DC1107251</v>
      </c>
      <c r="E2" t="str">
        <f>D2</f>
        <v>DC1107251</v>
      </c>
      <c r="F2" s="3">
        <f>Checklist!$A$9</f>
        <v>45968</v>
      </c>
      <c r="G2" s="20">
        <v>7500</v>
      </c>
      <c r="H2" s="20">
        <v>0</v>
      </c>
      <c r="I2" s="3">
        <f t="shared" ref="I2:I29" si="0">$F$2</f>
        <v>45968</v>
      </c>
      <c r="J2" t="s">
        <v>5125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DC1107251</v>
      </c>
      <c r="E3" t="str">
        <f t="shared" ref="E3:E29" si="1">D3</f>
        <v>DC1107251</v>
      </c>
      <c r="F3" s="3">
        <f t="shared" ref="F3:F29" si="2">$F$2</f>
        <v>45968</v>
      </c>
      <c r="G3" s="20">
        <v>0</v>
      </c>
      <c r="H3" s="20">
        <v>7500</v>
      </c>
      <c r="I3" s="3">
        <f t="shared" si="0"/>
        <v>45968</v>
      </c>
      <c r="J3" t="s">
        <v>5125</v>
      </c>
      <c r="K3" t="s">
        <v>116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9239</v>
      </c>
      <c r="E4" t="str">
        <f t="shared" si="1"/>
        <v>DC1107252</v>
      </c>
      <c r="F4" s="3">
        <f t="shared" si="2"/>
        <v>45968</v>
      </c>
      <c r="G4" s="20">
        <v>3000</v>
      </c>
      <c r="H4" s="20">
        <v>0</v>
      </c>
      <c r="I4" s="3">
        <f t="shared" si="0"/>
        <v>45968</v>
      </c>
      <c r="J4" t="s">
        <v>9447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9" si="3">D4</f>
        <v>DC1107252</v>
      </c>
      <c r="E5" t="str">
        <f t="shared" si="1"/>
        <v>DC1107252</v>
      </c>
      <c r="F5" s="3">
        <f t="shared" si="2"/>
        <v>45968</v>
      </c>
      <c r="G5" s="20">
        <v>0</v>
      </c>
      <c r="H5" s="20">
        <v>3000</v>
      </c>
      <c r="I5" s="3">
        <f t="shared" si="0"/>
        <v>45968</v>
      </c>
      <c r="J5" t="s">
        <v>9447</v>
      </c>
      <c r="K5" t="s">
        <v>205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9240</v>
      </c>
      <c r="E6" t="str">
        <f t="shared" si="1"/>
        <v>DC1107253</v>
      </c>
      <c r="F6" s="3">
        <f t="shared" si="2"/>
        <v>45968</v>
      </c>
      <c r="G6" s="20">
        <v>7892.43</v>
      </c>
      <c r="H6" s="20">
        <v>0</v>
      </c>
      <c r="I6" s="3">
        <f t="shared" si="0"/>
        <v>45968</v>
      </c>
      <c r="J6" t="s">
        <v>9448</v>
      </c>
      <c r="K6" t="s">
        <v>9452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DC1107253</v>
      </c>
      <c r="E7" t="str">
        <f t="shared" si="1"/>
        <v>DC1107253</v>
      </c>
      <c r="F7" s="3">
        <f t="shared" si="2"/>
        <v>45968</v>
      </c>
      <c r="G7" s="20">
        <v>6427.05</v>
      </c>
      <c r="H7" s="20">
        <v>0</v>
      </c>
      <c r="I7" s="3">
        <f t="shared" si="0"/>
        <v>45968</v>
      </c>
      <c r="J7" t="s">
        <v>9449</v>
      </c>
      <c r="K7" t="s">
        <v>9453</v>
      </c>
    </row>
    <row r="8" spans="1:11" x14ac:dyDescent="0.25">
      <c r="A8" t="s">
        <v>40</v>
      </c>
      <c r="B8">
        <f>Checklist!$B$1</f>
        <v>202511</v>
      </c>
      <c r="C8" t="s">
        <v>31</v>
      </c>
      <c r="D8" t="str">
        <f t="shared" si="3"/>
        <v>DC1107253</v>
      </c>
      <c r="E8" t="str">
        <f t="shared" si="1"/>
        <v>DC1107253</v>
      </c>
      <c r="F8" s="3">
        <f t="shared" si="2"/>
        <v>45968</v>
      </c>
      <c r="G8" s="20">
        <v>6416.87</v>
      </c>
      <c r="H8" s="20">
        <v>0</v>
      </c>
      <c r="I8" s="3">
        <f t="shared" si="0"/>
        <v>45968</v>
      </c>
      <c r="J8" t="s">
        <v>9450</v>
      </c>
      <c r="K8" t="s">
        <v>9454</v>
      </c>
    </row>
    <row r="9" spans="1:11" x14ac:dyDescent="0.25">
      <c r="A9" t="s">
        <v>40</v>
      </c>
      <c r="B9">
        <f>Checklist!$B$1</f>
        <v>202511</v>
      </c>
      <c r="C9" t="s">
        <v>31</v>
      </c>
      <c r="D9" t="str">
        <f t="shared" si="3"/>
        <v>DC1107253</v>
      </c>
      <c r="E9" t="str">
        <f t="shared" si="1"/>
        <v>DC1107253</v>
      </c>
      <c r="F9" s="3">
        <f t="shared" si="2"/>
        <v>45968</v>
      </c>
      <c r="G9" s="20">
        <v>5868.97</v>
      </c>
      <c r="H9" s="20">
        <v>0</v>
      </c>
      <c r="I9" s="3">
        <f t="shared" si="0"/>
        <v>45968</v>
      </c>
      <c r="J9" t="s">
        <v>9451</v>
      </c>
      <c r="K9" t="s">
        <v>9455</v>
      </c>
    </row>
    <row r="10" spans="1:11" x14ac:dyDescent="0.25">
      <c r="A10" t="s">
        <v>40</v>
      </c>
      <c r="B10">
        <f>Checklist!$B$1</f>
        <v>202511</v>
      </c>
      <c r="C10" t="s">
        <v>31</v>
      </c>
      <c r="D10" t="str">
        <f t="shared" si="3"/>
        <v>DC1107253</v>
      </c>
      <c r="E10" t="str">
        <f t="shared" si="1"/>
        <v>DC1107253</v>
      </c>
      <c r="F10" s="3">
        <f t="shared" si="2"/>
        <v>45968</v>
      </c>
      <c r="G10" s="20">
        <v>0</v>
      </c>
      <c r="H10" s="20">
        <v>7892.43</v>
      </c>
      <c r="I10" s="3">
        <f t="shared" si="0"/>
        <v>45968</v>
      </c>
      <c r="J10" t="s">
        <v>9448</v>
      </c>
      <c r="K10" t="s">
        <v>189</v>
      </c>
    </row>
    <row r="11" spans="1:11" x14ac:dyDescent="0.25">
      <c r="A11" t="s">
        <v>40</v>
      </c>
      <c r="B11">
        <f>Checklist!$B$1</f>
        <v>202511</v>
      </c>
      <c r="C11" t="s">
        <v>31</v>
      </c>
      <c r="D11" t="str">
        <f t="shared" si="3"/>
        <v>DC1107253</v>
      </c>
      <c r="E11" t="str">
        <f t="shared" si="1"/>
        <v>DC1107253</v>
      </c>
      <c r="F11" s="3">
        <f t="shared" si="2"/>
        <v>45968</v>
      </c>
      <c r="G11" s="20">
        <v>0</v>
      </c>
      <c r="H11" s="20">
        <v>6427.05</v>
      </c>
      <c r="I11" s="3">
        <f t="shared" si="0"/>
        <v>45968</v>
      </c>
      <c r="J11" t="s">
        <v>9449</v>
      </c>
      <c r="K11" t="s">
        <v>189</v>
      </c>
    </row>
    <row r="12" spans="1:11" x14ac:dyDescent="0.25">
      <c r="A12" t="s">
        <v>40</v>
      </c>
      <c r="B12">
        <f>Checklist!$B$1</f>
        <v>202511</v>
      </c>
      <c r="C12" t="s">
        <v>31</v>
      </c>
      <c r="D12" t="str">
        <f t="shared" si="3"/>
        <v>DC1107253</v>
      </c>
      <c r="E12" t="str">
        <f t="shared" si="1"/>
        <v>DC1107253</v>
      </c>
      <c r="F12" s="3">
        <f t="shared" si="2"/>
        <v>45968</v>
      </c>
      <c r="G12" s="20">
        <v>0</v>
      </c>
      <c r="H12" s="20">
        <v>6416.87</v>
      </c>
      <c r="I12" s="3">
        <f t="shared" si="0"/>
        <v>45968</v>
      </c>
      <c r="J12" t="s">
        <v>9450</v>
      </c>
      <c r="K12" s="7" t="s">
        <v>189</v>
      </c>
    </row>
    <row r="13" spans="1:11" x14ac:dyDescent="0.25">
      <c r="A13" t="s">
        <v>40</v>
      </c>
      <c r="B13">
        <f>Checklist!$B$1</f>
        <v>202511</v>
      </c>
      <c r="C13" t="s">
        <v>31</v>
      </c>
      <c r="D13" t="str">
        <f t="shared" si="3"/>
        <v>DC1107253</v>
      </c>
      <c r="E13" t="str">
        <f t="shared" si="1"/>
        <v>DC1107253</v>
      </c>
      <c r="F13" s="3">
        <f t="shared" si="2"/>
        <v>45968</v>
      </c>
      <c r="G13" s="20">
        <v>0</v>
      </c>
      <c r="H13" s="20">
        <v>5868.97</v>
      </c>
      <c r="I13" s="3">
        <f t="shared" si="0"/>
        <v>45968</v>
      </c>
      <c r="J13" t="s">
        <v>9451</v>
      </c>
      <c r="K13" s="7" t="s">
        <v>189</v>
      </c>
    </row>
    <row r="14" spans="1:11" x14ac:dyDescent="0.25">
      <c r="A14" t="s">
        <v>19</v>
      </c>
      <c r="B14">
        <f>Checklist!$B$1</f>
        <v>202511</v>
      </c>
      <c r="C14" t="s">
        <v>31</v>
      </c>
      <c r="D14" t="s">
        <v>9241</v>
      </c>
      <c r="E14" t="str">
        <f t="shared" si="1"/>
        <v>DC1107254</v>
      </c>
      <c r="F14" s="3">
        <f t="shared" si="2"/>
        <v>45968</v>
      </c>
      <c r="G14" s="10">
        <v>119029.27</v>
      </c>
      <c r="H14" s="20">
        <v>0</v>
      </c>
      <c r="I14" s="3">
        <f t="shared" si="0"/>
        <v>45968</v>
      </c>
      <c r="J14" s="3" t="s">
        <v>9445</v>
      </c>
      <c r="K14" s="7" t="s">
        <v>230</v>
      </c>
    </row>
    <row r="15" spans="1:11" x14ac:dyDescent="0.25">
      <c r="A15" t="s">
        <v>19</v>
      </c>
      <c r="B15">
        <f>Checklist!$B$1</f>
        <v>202511</v>
      </c>
      <c r="C15" t="s">
        <v>31</v>
      </c>
      <c r="D15" t="str">
        <f t="shared" si="3"/>
        <v>DC1107254</v>
      </c>
      <c r="E15" t="str">
        <f t="shared" si="1"/>
        <v>DC1107254</v>
      </c>
      <c r="F15" s="3">
        <f t="shared" si="2"/>
        <v>45968</v>
      </c>
      <c r="G15" s="20">
        <v>0</v>
      </c>
      <c r="H15" s="10">
        <v>119029.27</v>
      </c>
      <c r="I15" s="3">
        <f t="shared" si="0"/>
        <v>45968</v>
      </c>
      <c r="J15" s="3" t="s">
        <v>9445</v>
      </c>
      <c r="K15" s="7" t="s">
        <v>9457</v>
      </c>
    </row>
    <row r="16" spans="1:11" x14ac:dyDescent="0.25">
      <c r="A16" t="s">
        <v>9461</v>
      </c>
      <c r="B16">
        <f>Checklist!$B$1</f>
        <v>202511</v>
      </c>
      <c r="C16" t="s">
        <v>31</v>
      </c>
      <c r="D16" t="str">
        <f t="shared" si="3"/>
        <v>DC1107254</v>
      </c>
      <c r="E16" t="str">
        <f t="shared" si="1"/>
        <v>DC1107254</v>
      </c>
      <c r="F16" s="3">
        <f t="shared" si="2"/>
        <v>45968</v>
      </c>
      <c r="G16" s="10">
        <v>119029.27</v>
      </c>
      <c r="H16" s="20">
        <v>0</v>
      </c>
      <c r="I16" s="3">
        <f t="shared" si="0"/>
        <v>45968</v>
      </c>
      <c r="J16" s="3" t="s">
        <v>9445</v>
      </c>
      <c r="K16" s="7" t="s">
        <v>9458</v>
      </c>
    </row>
    <row r="17" spans="1:11" x14ac:dyDescent="0.25">
      <c r="A17" t="s">
        <v>9461</v>
      </c>
      <c r="B17">
        <f>Checklist!$B$1</f>
        <v>202511</v>
      </c>
      <c r="C17" t="s">
        <v>31</v>
      </c>
      <c r="D17" t="str">
        <f t="shared" si="3"/>
        <v>DC1107254</v>
      </c>
      <c r="E17" t="str">
        <f t="shared" si="1"/>
        <v>DC1107254</v>
      </c>
      <c r="F17" s="3">
        <f t="shared" si="2"/>
        <v>45968</v>
      </c>
      <c r="G17" s="20">
        <v>0</v>
      </c>
      <c r="H17" s="10">
        <v>119029.27</v>
      </c>
      <c r="I17" s="3">
        <f t="shared" si="0"/>
        <v>45968</v>
      </c>
      <c r="J17" s="3" t="s">
        <v>9445</v>
      </c>
      <c r="K17" s="7" t="s">
        <v>9456</v>
      </c>
    </row>
    <row r="18" spans="1:11" x14ac:dyDescent="0.25">
      <c r="A18" t="s">
        <v>98</v>
      </c>
      <c r="B18">
        <f>Checklist!$B$1</f>
        <v>202511</v>
      </c>
      <c r="C18" t="s">
        <v>31</v>
      </c>
      <c r="D18" t="s">
        <v>9564</v>
      </c>
      <c r="E18" t="str">
        <f t="shared" si="1"/>
        <v>DC1107255</v>
      </c>
      <c r="F18" s="3">
        <f t="shared" si="2"/>
        <v>45968</v>
      </c>
      <c r="G18" s="10">
        <v>2000000</v>
      </c>
      <c r="H18" s="20">
        <v>0</v>
      </c>
      <c r="I18" s="3">
        <f t="shared" si="0"/>
        <v>45968</v>
      </c>
      <c r="J18" s="3" t="s">
        <v>9446</v>
      </c>
      <c r="K18" s="7" t="s">
        <v>136</v>
      </c>
    </row>
    <row r="19" spans="1:11" x14ac:dyDescent="0.25">
      <c r="A19" t="s">
        <v>98</v>
      </c>
      <c r="B19">
        <f>Checklist!$B$1</f>
        <v>202511</v>
      </c>
      <c r="C19" t="s">
        <v>31</v>
      </c>
      <c r="D19" t="str">
        <f t="shared" si="3"/>
        <v>DC1107255</v>
      </c>
      <c r="E19" t="str">
        <f t="shared" si="1"/>
        <v>DC1107255</v>
      </c>
      <c r="F19" s="3">
        <f t="shared" si="2"/>
        <v>45968</v>
      </c>
      <c r="G19" s="20">
        <v>0</v>
      </c>
      <c r="H19" s="10">
        <v>2000000</v>
      </c>
      <c r="I19" s="3">
        <f t="shared" si="0"/>
        <v>45968</v>
      </c>
      <c r="J19" s="3" t="s">
        <v>9446</v>
      </c>
      <c r="K19" s="7" t="s">
        <v>9459</v>
      </c>
    </row>
    <row r="20" spans="1:11" x14ac:dyDescent="0.25">
      <c r="A20" t="s">
        <v>9461</v>
      </c>
      <c r="B20">
        <f>Checklist!$B$1</f>
        <v>202511</v>
      </c>
      <c r="C20" t="s">
        <v>31</v>
      </c>
      <c r="D20" t="str">
        <f t="shared" si="3"/>
        <v>DC1107255</v>
      </c>
      <c r="E20" t="str">
        <f t="shared" si="1"/>
        <v>DC1107255</v>
      </c>
      <c r="F20" s="3">
        <f t="shared" si="2"/>
        <v>45968</v>
      </c>
      <c r="G20" s="10">
        <v>2000000</v>
      </c>
      <c r="H20" s="20">
        <v>0</v>
      </c>
      <c r="I20" s="3">
        <f t="shared" si="0"/>
        <v>45968</v>
      </c>
      <c r="J20" s="3" t="s">
        <v>9446</v>
      </c>
      <c r="K20" s="7" t="s">
        <v>9460</v>
      </c>
    </row>
    <row r="21" spans="1:11" x14ac:dyDescent="0.25">
      <c r="A21" t="s">
        <v>9461</v>
      </c>
      <c r="B21">
        <f>Checklist!$B$1</f>
        <v>202511</v>
      </c>
      <c r="C21" t="s">
        <v>31</v>
      </c>
      <c r="D21" t="str">
        <f t="shared" si="3"/>
        <v>DC1107255</v>
      </c>
      <c r="E21" t="str">
        <f t="shared" si="1"/>
        <v>DC1107255</v>
      </c>
      <c r="F21" s="3">
        <f t="shared" si="2"/>
        <v>45968</v>
      </c>
      <c r="G21" s="20">
        <v>0</v>
      </c>
      <c r="H21" s="10">
        <v>2000000</v>
      </c>
      <c r="I21" s="3">
        <f t="shared" si="0"/>
        <v>45968</v>
      </c>
      <c r="J21" s="3" t="s">
        <v>9446</v>
      </c>
      <c r="K21" s="7" t="s">
        <v>9456</v>
      </c>
    </row>
    <row r="22" spans="1:11" s="101" customFormat="1" x14ac:dyDescent="0.25">
      <c r="A22" s="101" t="s">
        <v>19</v>
      </c>
      <c r="B22" s="101">
        <f>Checklist!$B$1</f>
        <v>202511</v>
      </c>
      <c r="C22" s="101" t="s">
        <v>31</v>
      </c>
      <c r="D22" s="101" t="s">
        <v>9565</v>
      </c>
      <c r="E22" s="101" t="str">
        <f t="shared" si="1"/>
        <v>DC1107256</v>
      </c>
      <c r="F22" s="103">
        <f t="shared" si="2"/>
        <v>45968</v>
      </c>
      <c r="G22" s="142">
        <v>119029.67</v>
      </c>
      <c r="H22" s="142">
        <v>0</v>
      </c>
      <c r="I22" s="103">
        <f t="shared" si="0"/>
        <v>45968</v>
      </c>
      <c r="J22" s="101" t="s">
        <v>9552</v>
      </c>
      <c r="K22" s="105" t="s">
        <v>9560</v>
      </c>
    </row>
    <row r="23" spans="1:11" s="101" customFormat="1" x14ac:dyDescent="0.25">
      <c r="A23" s="101" t="s">
        <v>19</v>
      </c>
      <c r="B23" s="101">
        <f>Checklist!$B$1</f>
        <v>202511</v>
      </c>
      <c r="C23" s="101" t="s">
        <v>31</v>
      </c>
      <c r="D23" s="101" t="str">
        <f t="shared" si="3"/>
        <v>DC1107256</v>
      </c>
      <c r="E23" s="101" t="str">
        <f t="shared" si="1"/>
        <v>DC1107256</v>
      </c>
      <c r="F23" s="103">
        <f t="shared" si="2"/>
        <v>45968</v>
      </c>
      <c r="G23" s="142">
        <v>0</v>
      </c>
      <c r="H23" s="142">
        <v>119029.67</v>
      </c>
      <c r="I23" s="103">
        <f t="shared" si="0"/>
        <v>45968</v>
      </c>
      <c r="J23" s="101" t="s">
        <v>9552</v>
      </c>
      <c r="K23" s="101" t="s">
        <v>230</v>
      </c>
    </row>
    <row r="24" spans="1:11" s="101" customFormat="1" x14ac:dyDescent="0.25">
      <c r="A24" s="101" t="s">
        <v>9461</v>
      </c>
      <c r="B24" s="101">
        <f>Checklist!$B$1</f>
        <v>202511</v>
      </c>
      <c r="C24" s="101" t="s">
        <v>31</v>
      </c>
      <c r="D24" s="101" t="str">
        <f t="shared" si="3"/>
        <v>DC1107256</v>
      </c>
      <c r="E24" s="101" t="str">
        <f t="shared" si="1"/>
        <v>DC1107256</v>
      </c>
      <c r="F24" s="103">
        <f t="shared" si="2"/>
        <v>45968</v>
      </c>
      <c r="G24" s="142">
        <v>119029.67</v>
      </c>
      <c r="H24" s="142">
        <v>0</v>
      </c>
      <c r="I24" s="103">
        <f t="shared" si="0"/>
        <v>45968</v>
      </c>
      <c r="J24" s="101" t="s">
        <v>9552</v>
      </c>
      <c r="K24" s="105" t="s">
        <v>9561</v>
      </c>
    </row>
    <row r="25" spans="1:11" s="101" customFormat="1" x14ac:dyDescent="0.25">
      <c r="A25" s="101" t="s">
        <v>9461</v>
      </c>
      <c r="B25" s="101">
        <f>Checklist!$B$1</f>
        <v>202511</v>
      </c>
      <c r="C25" s="101" t="s">
        <v>31</v>
      </c>
      <c r="D25" s="101" t="str">
        <f t="shared" si="3"/>
        <v>DC1107256</v>
      </c>
      <c r="E25" s="101" t="str">
        <f t="shared" si="1"/>
        <v>DC1107256</v>
      </c>
      <c r="F25" s="103">
        <f t="shared" si="2"/>
        <v>45968</v>
      </c>
      <c r="G25" s="142">
        <v>0</v>
      </c>
      <c r="H25" s="142">
        <v>119029.67</v>
      </c>
      <c r="I25" s="103">
        <f t="shared" si="0"/>
        <v>45968</v>
      </c>
      <c r="J25" s="101" t="s">
        <v>9552</v>
      </c>
    </row>
    <row r="26" spans="1:11" s="101" customFormat="1" x14ac:dyDescent="0.25">
      <c r="A26" s="101" t="s">
        <v>19</v>
      </c>
      <c r="B26" s="101">
        <f>Checklist!$B$1</f>
        <v>202511</v>
      </c>
      <c r="C26" s="101" t="s">
        <v>31</v>
      </c>
      <c r="D26" s="101" t="s">
        <v>9566</v>
      </c>
      <c r="E26" s="101" t="str">
        <f t="shared" si="1"/>
        <v>DC1107257</v>
      </c>
      <c r="F26" s="103">
        <f t="shared" si="2"/>
        <v>45968</v>
      </c>
      <c r="G26" s="142">
        <v>1</v>
      </c>
      <c r="H26" s="142">
        <v>0</v>
      </c>
      <c r="I26" s="103">
        <f t="shared" si="0"/>
        <v>45968</v>
      </c>
      <c r="J26" s="101" t="s">
        <v>9553</v>
      </c>
      <c r="K26" s="105" t="s">
        <v>9560</v>
      </c>
    </row>
    <row r="27" spans="1:11" s="101" customFormat="1" x14ac:dyDescent="0.25">
      <c r="A27" s="101" t="s">
        <v>19</v>
      </c>
      <c r="B27" s="101">
        <f>Checklist!$B$1</f>
        <v>202511</v>
      </c>
      <c r="C27" s="101" t="s">
        <v>31</v>
      </c>
      <c r="D27" s="101" t="str">
        <f t="shared" si="3"/>
        <v>DC1107257</v>
      </c>
      <c r="E27" s="101" t="str">
        <f t="shared" si="1"/>
        <v>DC1107257</v>
      </c>
      <c r="F27" s="103">
        <f t="shared" si="2"/>
        <v>45968</v>
      </c>
      <c r="G27" s="142">
        <v>0</v>
      </c>
      <c r="H27" s="142">
        <v>1</v>
      </c>
      <c r="I27" s="103">
        <f t="shared" si="0"/>
        <v>45968</v>
      </c>
      <c r="J27" s="101" t="s">
        <v>9553</v>
      </c>
      <c r="K27" s="101" t="s">
        <v>230</v>
      </c>
    </row>
    <row r="28" spans="1:11" s="101" customFormat="1" x14ac:dyDescent="0.25">
      <c r="A28" s="101" t="s">
        <v>9461</v>
      </c>
      <c r="B28" s="101">
        <f>Checklist!$B$1</f>
        <v>202511</v>
      </c>
      <c r="C28" s="101" t="s">
        <v>31</v>
      </c>
      <c r="D28" s="101" t="str">
        <f t="shared" si="3"/>
        <v>DC1107257</v>
      </c>
      <c r="E28" s="101" t="str">
        <f t="shared" si="1"/>
        <v>DC1107257</v>
      </c>
      <c r="F28" s="103">
        <f t="shared" si="2"/>
        <v>45968</v>
      </c>
      <c r="G28" s="142">
        <v>1</v>
      </c>
      <c r="H28" s="142">
        <v>0</v>
      </c>
      <c r="I28" s="103">
        <f t="shared" si="0"/>
        <v>45968</v>
      </c>
      <c r="J28" s="101" t="s">
        <v>9553</v>
      </c>
      <c r="K28" s="105" t="s">
        <v>9561</v>
      </c>
    </row>
    <row r="29" spans="1:11" s="101" customFormat="1" x14ac:dyDescent="0.25">
      <c r="A29" s="101" t="s">
        <v>9461</v>
      </c>
      <c r="B29" s="101">
        <f>Checklist!$B$1</f>
        <v>202511</v>
      </c>
      <c r="C29" s="101" t="s">
        <v>31</v>
      </c>
      <c r="D29" s="101" t="str">
        <f t="shared" si="3"/>
        <v>DC1107257</v>
      </c>
      <c r="E29" s="101" t="str">
        <f t="shared" si="1"/>
        <v>DC1107257</v>
      </c>
      <c r="F29" s="103">
        <f t="shared" si="2"/>
        <v>45968</v>
      </c>
      <c r="G29" s="142">
        <v>0</v>
      </c>
      <c r="H29" s="142">
        <v>1</v>
      </c>
      <c r="I29" s="103">
        <f t="shared" si="0"/>
        <v>45968</v>
      </c>
      <c r="J29" s="101" t="s">
        <v>9553</v>
      </c>
    </row>
    <row r="30" spans="1:11" x14ac:dyDescent="0.25">
      <c r="F30" s="3"/>
      <c r="G30" s="10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AB6-7D1A-4A1C-8D49-AA0AE03C2E4B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"&amp;MONTH(Checklist!A10)&amp;"/"&amp;DAY(Checklist!A10)&amp;"/"&amp;YEAR(Checklist!A10)</f>
        <v>Daily Bank Activity - 11/10/2025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45971</v>
      </c>
      <c r="G5" t="s">
        <v>124</v>
      </c>
      <c r="H5" s="2">
        <v>1188.3900000000001</v>
      </c>
      <c r="I5" t="s">
        <v>242</v>
      </c>
      <c r="J5" t="s">
        <v>9179</v>
      </c>
      <c r="K5" t="str">
        <f t="shared" ref="K5:K5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45971</v>
      </c>
      <c r="G6" t="s">
        <v>124</v>
      </c>
      <c r="H6" s="2">
        <v>4590075.28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45971</v>
      </c>
      <c r="G7" t="s">
        <v>125</v>
      </c>
      <c r="H7" s="2">
        <v>-14078263.67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39</v>
      </c>
      <c r="E8" s="107" t="s">
        <v>260</v>
      </c>
      <c r="F8" s="108">
        <v>45971</v>
      </c>
      <c r="G8" s="106" t="s">
        <v>245</v>
      </c>
      <c r="H8" s="99">
        <v>19213.38</v>
      </c>
      <c r="I8" s="106" t="s">
        <v>9161</v>
      </c>
      <c r="J8" s="106" t="s">
        <v>6536</v>
      </c>
      <c r="K8" s="106" t="str">
        <f t="shared" si="0"/>
        <v>RCT</v>
      </c>
      <c r="L8" s="109" t="str">
        <f>VLOOKUP(D8,'Entity Code'!A:B,2,0)</f>
        <v>LCREE</v>
      </c>
      <c r="M8" s="106"/>
      <c r="N8" s="106" t="s">
        <v>9237</v>
      </c>
      <c r="O8" s="109" t="s">
        <v>9238</v>
      </c>
      <c r="P8" s="106" t="s">
        <v>127</v>
      </c>
      <c r="Q8" s="110" t="s">
        <v>132</v>
      </c>
    </row>
    <row r="9" spans="1:17" x14ac:dyDescent="0.25">
      <c r="B9" s="1">
        <v>5</v>
      </c>
      <c r="C9" t="s">
        <v>123</v>
      </c>
      <c r="D9" t="s">
        <v>91</v>
      </c>
      <c r="E9" s="6">
        <v>8026478877</v>
      </c>
      <c r="F9" s="3">
        <v>45971</v>
      </c>
      <c r="G9" t="s">
        <v>124</v>
      </c>
      <c r="H9" s="2">
        <v>30000</v>
      </c>
      <c r="I9" t="s">
        <v>9197</v>
      </c>
      <c r="J9" t="s">
        <v>9198</v>
      </c>
      <c r="K9" t="str">
        <f t="shared" si="0"/>
        <v>RCT</v>
      </c>
      <c r="L9" s="7" t="str">
        <f>VLOOKUP(D9,'Entity Code'!A:B,2,0)</f>
        <v>LCF</v>
      </c>
      <c r="N9" t="s">
        <v>9232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45971</v>
      </c>
      <c r="G10" t="s">
        <v>124</v>
      </c>
      <c r="H10" s="2">
        <v>85000</v>
      </c>
      <c r="I10" t="s">
        <v>9195</v>
      </c>
      <c r="J10" t="s">
        <v>9196</v>
      </c>
      <c r="K10" t="str">
        <f t="shared" si="0"/>
        <v>RCT</v>
      </c>
      <c r="L10" s="7" t="str">
        <f>VLOOKUP(D10,'Entity Code'!A:B,2,0)</f>
        <v>LCF</v>
      </c>
      <c r="N10" t="s">
        <v>9233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45971</v>
      </c>
      <c r="G11" t="s">
        <v>245</v>
      </c>
      <c r="H11" s="2">
        <v>150000</v>
      </c>
      <c r="I11" t="s">
        <v>9166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M11" s="7"/>
      <c r="N11" t="s">
        <v>6577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s="106" t="s">
        <v>123</v>
      </c>
      <c r="D12" s="106" t="s">
        <v>106</v>
      </c>
      <c r="E12" s="107">
        <v>8026496039</v>
      </c>
      <c r="F12" s="108">
        <v>45971</v>
      </c>
      <c r="G12" s="106" t="s">
        <v>124</v>
      </c>
      <c r="H12" s="99">
        <v>822429.43</v>
      </c>
      <c r="I12" s="106" t="s">
        <v>9210</v>
      </c>
      <c r="J12" s="106" t="s">
        <v>9211</v>
      </c>
      <c r="K12" s="106" t="str">
        <f t="shared" si="0"/>
        <v>RCT</v>
      </c>
      <c r="L12" s="109" t="str">
        <f>VLOOKUP(D12,'Entity Code'!A:B,2,0)</f>
        <v>LCREE</v>
      </c>
      <c r="M12" s="106"/>
      <c r="N12" s="106" t="s">
        <v>9242</v>
      </c>
      <c r="O12" s="109" t="s">
        <v>8622</v>
      </c>
      <c r="P12" s="106" t="s">
        <v>127</v>
      </c>
      <c r="Q12" s="110" t="s">
        <v>132</v>
      </c>
    </row>
    <row r="13" spans="1:17" x14ac:dyDescent="0.25">
      <c r="B13" s="1">
        <v>9</v>
      </c>
      <c r="C13" t="s">
        <v>121</v>
      </c>
      <c r="D13" t="s">
        <v>43</v>
      </c>
      <c r="E13" s="6" t="s">
        <v>114</v>
      </c>
      <c r="F13" s="3">
        <v>45971</v>
      </c>
      <c r="G13" t="s">
        <v>245</v>
      </c>
      <c r="H13" s="2">
        <v>324288.53999999998</v>
      </c>
      <c r="I13" t="s">
        <v>9165</v>
      </c>
      <c r="J13" t="s">
        <v>261</v>
      </c>
      <c r="K13" t="str">
        <f t="shared" si="0"/>
        <v>RCT</v>
      </c>
      <c r="L13" s="7" t="str">
        <f>VLOOKUP(D13,'Entity Code'!A:B,2,0)</f>
        <v>TUERI</v>
      </c>
      <c r="M13" s="7"/>
      <c r="N13" t="s">
        <v>9234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45971</v>
      </c>
      <c r="G14" t="s">
        <v>124</v>
      </c>
      <c r="H14" s="2">
        <v>3218018.21</v>
      </c>
      <c r="I14" t="s">
        <v>9225</v>
      </c>
      <c r="J14" t="s">
        <v>9226</v>
      </c>
      <c r="K14" t="str">
        <f t="shared" si="0"/>
        <v>RCT</v>
      </c>
      <c r="L14" s="7" t="str">
        <f>VLOOKUP(D14,'Entity Code'!A:B,2,0)</f>
        <v>LCREF</v>
      </c>
      <c r="N14" t="s">
        <v>9234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45971</v>
      </c>
      <c r="G15" t="s">
        <v>124</v>
      </c>
      <c r="H15" s="2">
        <v>476723.21</v>
      </c>
      <c r="I15" t="s">
        <v>9227</v>
      </c>
      <c r="J15" t="s">
        <v>9228</v>
      </c>
      <c r="K15" t="str">
        <f t="shared" si="0"/>
        <v>RCT</v>
      </c>
      <c r="L15" s="7" t="str">
        <f>VLOOKUP(D15,'Entity Code'!A:B,2,0)</f>
        <v>LCREF</v>
      </c>
      <c r="N15" t="s">
        <v>6557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105</v>
      </c>
      <c r="E16" s="6">
        <v>8026496047</v>
      </c>
      <c r="F16" s="3">
        <v>45971</v>
      </c>
      <c r="G16" t="s">
        <v>124</v>
      </c>
      <c r="H16" s="2">
        <v>3653238.28</v>
      </c>
      <c r="I16" t="s">
        <v>9212</v>
      </c>
      <c r="J16" t="s">
        <v>9213</v>
      </c>
      <c r="K16" t="str">
        <f t="shared" si="0"/>
        <v>RCT</v>
      </c>
      <c r="L16" s="7" t="str">
        <f>VLOOKUP(D16,'Entity Code'!A:B,2,0)</f>
        <v>LCR3</v>
      </c>
      <c r="N16" t="s">
        <v>9234</v>
      </c>
      <c r="O16" s="7" t="s">
        <v>6548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123</v>
      </c>
      <c r="D17" t="s">
        <v>105</v>
      </c>
      <c r="E17" s="6">
        <v>8026496047</v>
      </c>
      <c r="F17" s="3">
        <v>45971</v>
      </c>
      <c r="G17" t="s">
        <v>124</v>
      </c>
      <c r="H17" s="2">
        <v>2186100.0099999998</v>
      </c>
      <c r="I17" t="s">
        <v>9214</v>
      </c>
      <c r="J17" t="s">
        <v>9215</v>
      </c>
      <c r="K17" t="str">
        <f t="shared" si="0"/>
        <v>RCT</v>
      </c>
      <c r="L17" s="7" t="str">
        <f>VLOOKUP(D17,'Entity Code'!A:B,2,0)</f>
        <v>LCR3</v>
      </c>
      <c r="N17" t="s">
        <v>6557</v>
      </c>
      <c r="O17" s="7" t="s">
        <v>6548</v>
      </c>
      <c r="P17" s="7" t="s">
        <v>127</v>
      </c>
      <c r="Q17" s="1" t="s">
        <v>267</v>
      </c>
    </row>
    <row r="18" spans="2:17" x14ac:dyDescent="0.25">
      <c r="B18" s="1">
        <v>14</v>
      </c>
      <c r="C18" t="s">
        <v>123</v>
      </c>
      <c r="D18" t="s">
        <v>89</v>
      </c>
      <c r="E18" s="6">
        <v>8026459916</v>
      </c>
      <c r="F18" s="3">
        <v>45971</v>
      </c>
      <c r="G18" t="s">
        <v>124</v>
      </c>
      <c r="H18" s="2">
        <v>1069275.04</v>
      </c>
      <c r="I18" t="s">
        <v>9173</v>
      </c>
      <c r="J18" t="s">
        <v>9174</v>
      </c>
      <c r="K18" t="str">
        <f t="shared" si="0"/>
        <v>RCT</v>
      </c>
      <c r="L18" s="7" t="str">
        <f>VLOOKUP(D18,'Entity Code'!A:B,2,0)</f>
        <v>LCF</v>
      </c>
      <c r="M18" s="7"/>
      <c r="N18" t="s">
        <v>9234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15</v>
      </c>
      <c r="C19" t="s">
        <v>123</v>
      </c>
      <c r="D19" t="s">
        <v>90</v>
      </c>
      <c r="E19" s="6">
        <v>8026459924</v>
      </c>
      <c r="F19" s="3">
        <v>45971</v>
      </c>
      <c r="G19" t="s">
        <v>124</v>
      </c>
      <c r="H19" s="2">
        <v>10000000</v>
      </c>
      <c r="I19" t="s">
        <v>9186</v>
      </c>
      <c r="J19" t="s">
        <v>9178</v>
      </c>
      <c r="K19" t="str">
        <f t="shared" si="0"/>
        <v>XFR</v>
      </c>
      <c r="L19" s="7" t="str">
        <f>VLOOKUP(D19,'Entity Code'!A:B,2,0)</f>
        <v>LCFHR</v>
      </c>
      <c r="N19" t="s">
        <v>8581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90</v>
      </c>
      <c r="E20" s="6">
        <v>8026459924</v>
      </c>
      <c r="F20" s="3">
        <v>45971</v>
      </c>
      <c r="G20" t="s">
        <v>125</v>
      </c>
      <c r="H20" s="2">
        <v>-10170000</v>
      </c>
      <c r="I20" t="s">
        <v>9193</v>
      </c>
      <c r="J20" t="s">
        <v>9194</v>
      </c>
      <c r="K20" t="str">
        <f t="shared" si="0"/>
        <v>XFR</v>
      </c>
      <c r="L20" s="7" t="str">
        <f>VLOOKUP(D20,'Entity Code'!A:B,2,0)</f>
        <v>LCFHR</v>
      </c>
      <c r="N20" t="s">
        <v>5476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17</v>
      </c>
      <c r="C21" t="s">
        <v>123</v>
      </c>
      <c r="D21" t="s">
        <v>38</v>
      </c>
      <c r="E21" s="6">
        <v>8026496012</v>
      </c>
      <c r="F21" s="3">
        <v>45971</v>
      </c>
      <c r="G21" t="s">
        <v>124</v>
      </c>
      <c r="H21" s="2">
        <v>1000000</v>
      </c>
      <c r="I21" t="s">
        <v>9187</v>
      </c>
      <c r="J21" t="s">
        <v>9204</v>
      </c>
      <c r="K21" t="str">
        <f t="shared" si="0"/>
        <v>XFR</v>
      </c>
      <c r="L21" s="7" t="str">
        <f>VLOOKUP(D21,'Entity Code'!A:B,2,0)</f>
        <v>LCI</v>
      </c>
      <c r="N21" t="s">
        <v>5469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17</v>
      </c>
      <c r="C22" t="s">
        <v>123</v>
      </c>
      <c r="D22" t="s">
        <v>90</v>
      </c>
      <c r="E22" s="6">
        <v>8026459924</v>
      </c>
      <c r="F22" s="3">
        <v>45971</v>
      </c>
      <c r="G22" t="s">
        <v>125</v>
      </c>
      <c r="H22" s="2">
        <v>-1000000</v>
      </c>
      <c r="I22" t="s">
        <v>9187</v>
      </c>
      <c r="J22" t="s">
        <v>9188</v>
      </c>
      <c r="K22" t="str">
        <f t="shared" si="0"/>
        <v>XFR</v>
      </c>
      <c r="L22" s="7" t="str">
        <f>VLOOKUP(D22,'Entity Code'!A:B,2,0)</f>
        <v>LCFHR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18</v>
      </c>
      <c r="C23" t="s">
        <v>123</v>
      </c>
      <c r="D23" t="s">
        <v>38</v>
      </c>
      <c r="E23" s="6">
        <v>8026496012</v>
      </c>
      <c r="F23" s="3">
        <v>45971</v>
      </c>
      <c r="G23" t="s">
        <v>125</v>
      </c>
      <c r="H23" s="2">
        <v>-1000000</v>
      </c>
      <c r="I23" t="s">
        <v>9206</v>
      </c>
      <c r="J23" t="s">
        <v>9207</v>
      </c>
      <c r="K23" t="str">
        <f t="shared" si="0"/>
        <v>XFR</v>
      </c>
      <c r="L23" s="7" t="str">
        <f>VLOOKUP(D23,'Entity Code'!A:B,2,0)</f>
        <v>LCI</v>
      </c>
      <c r="N23" t="s">
        <v>9235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19</v>
      </c>
      <c r="C24" s="106" t="s">
        <v>123</v>
      </c>
      <c r="D24" s="106" t="s">
        <v>8496</v>
      </c>
      <c r="E24" s="107">
        <v>8026497277</v>
      </c>
      <c r="F24" s="108">
        <v>45971</v>
      </c>
      <c r="G24" s="106" t="s">
        <v>124</v>
      </c>
      <c r="H24" s="99">
        <v>2000000</v>
      </c>
      <c r="I24" s="106" t="s">
        <v>9219</v>
      </c>
      <c r="J24" s="106" t="s">
        <v>9220</v>
      </c>
      <c r="K24" s="106" t="str">
        <f t="shared" si="0"/>
        <v>RCT</v>
      </c>
      <c r="L24" s="109" t="str">
        <f>VLOOKUP(D24,'Entity Code'!A:B,2,0)</f>
        <v>LCREP</v>
      </c>
      <c r="M24" s="106"/>
      <c r="N24" s="106" t="s">
        <v>6205</v>
      </c>
      <c r="O24" s="106" t="s">
        <v>6206</v>
      </c>
      <c r="P24" s="106" t="s">
        <v>127</v>
      </c>
      <c r="Q24" s="110" t="s">
        <v>132</v>
      </c>
    </row>
    <row r="25" spans="2:17" x14ac:dyDescent="0.25">
      <c r="B25" s="1">
        <v>19</v>
      </c>
      <c r="C25" s="106" t="s">
        <v>123</v>
      </c>
      <c r="D25" s="106" t="s">
        <v>98</v>
      </c>
      <c r="E25" s="107">
        <v>8026497285</v>
      </c>
      <c r="F25" s="108">
        <v>45971</v>
      </c>
      <c r="G25" s="106" t="s">
        <v>125</v>
      </c>
      <c r="H25" s="99">
        <v>-2000000</v>
      </c>
      <c r="I25" s="106" t="s">
        <v>9219</v>
      </c>
      <c r="J25" s="106" t="s">
        <v>9230</v>
      </c>
      <c r="K25" s="106" t="str">
        <f t="shared" si="0"/>
        <v>WDL</v>
      </c>
      <c r="L25" s="109" t="str">
        <f>VLOOKUP(D25,'Entity Code'!A:B,2,0)</f>
        <v>LCREF</v>
      </c>
      <c r="M25" s="106"/>
      <c r="N25" s="106" t="s">
        <v>6205</v>
      </c>
      <c r="O25" s="106" t="s">
        <v>6207</v>
      </c>
      <c r="P25" s="106" t="s">
        <v>127</v>
      </c>
      <c r="Q25" s="110" t="s">
        <v>132</v>
      </c>
    </row>
    <row r="26" spans="2:17" x14ac:dyDescent="0.25">
      <c r="B26" s="1">
        <v>20</v>
      </c>
      <c r="C26" s="106" t="s">
        <v>123</v>
      </c>
      <c r="D26" s="106" t="s">
        <v>90</v>
      </c>
      <c r="E26" s="107">
        <v>8026459924</v>
      </c>
      <c r="F26" s="108">
        <v>45971</v>
      </c>
      <c r="G26" s="106" t="s">
        <v>124</v>
      </c>
      <c r="H26" s="99">
        <v>1980000</v>
      </c>
      <c r="I26" s="106" t="s">
        <v>9184</v>
      </c>
      <c r="J26" s="106" t="s">
        <v>9185</v>
      </c>
      <c r="K26" s="106" t="str">
        <f t="shared" si="0"/>
        <v>RCT</v>
      </c>
      <c r="L26" s="109" t="str">
        <f>VLOOKUP(D26,'Entity Code'!A:B,2,0)</f>
        <v>LCFHR</v>
      </c>
      <c r="M26" s="106"/>
      <c r="N26" s="106" t="s">
        <v>6217</v>
      </c>
      <c r="O26" s="106" t="s">
        <v>6292</v>
      </c>
      <c r="P26" s="106" t="s">
        <v>127</v>
      </c>
      <c r="Q26" s="110" t="s">
        <v>132</v>
      </c>
    </row>
    <row r="27" spans="2:17" x14ac:dyDescent="0.25">
      <c r="B27" s="1">
        <v>20</v>
      </c>
      <c r="C27" s="106" t="s">
        <v>123</v>
      </c>
      <c r="D27" s="106" t="s">
        <v>8496</v>
      </c>
      <c r="E27" s="107">
        <v>8026497277</v>
      </c>
      <c r="F27" s="108">
        <v>45971</v>
      </c>
      <c r="G27" s="106" t="s">
        <v>125</v>
      </c>
      <c r="H27" s="99">
        <v>-1980000</v>
      </c>
      <c r="I27" s="106" t="s">
        <v>9184</v>
      </c>
      <c r="J27" s="106" t="s">
        <v>9222</v>
      </c>
      <c r="K27" s="106" t="str">
        <f t="shared" si="0"/>
        <v>WDL</v>
      </c>
      <c r="L27" s="109" t="str">
        <f>VLOOKUP(D27,'Entity Code'!A:B,2,0)</f>
        <v>LCREP</v>
      </c>
      <c r="M27" s="106"/>
      <c r="N27" s="106" t="s">
        <v>6217</v>
      </c>
      <c r="O27" s="106" t="s">
        <v>6210</v>
      </c>
      <c r="P27" s="106" t="s">
        <v>127</v>
      </c>
      <c r="Q27" s="110" t="s">
        <v>132</v>
      </c>
    </row>
    <row r="28" spans="2:17" x14ac:dyDescent="0.25">
      <c r="B28" s="1">
        <v>21</v>
      </c>
      <c r="C28" s="106" t="s">
        <v>123</v>
      </c>
      <c r="D28" s="106" t="s">
        <v>89</v>
      </c>
      <c r="E28" s="107">
        <v>8026459916</v>
      </c>
      <c r="F28" s="108">
        <v>45971</v>
      </c>
      <c r="G28" s="106" t="s">
        <v>124</v>
      </c>
      <c r="H28" s="99">
        <v>20000</v>
      </c>
      <c r="I28" s="106" t="s">
        <v>9171</v>
      </c>
      <c r="J28" s="106" t="s">
        <v>9172</v>
      </c>
      <c r="K28" s="106" t="str">
        <f t="shared" si="0"/>
        <v>RCT</v>
      </c>
      <c r="L28" s="109" t="str">
        <f>VLOOKUP(D28,'Entity Code'!A:B,2,0)</f>
        <v>LCF</v>
      </c>
      <c r="M28" s="109"/>
      <c r="N28" s="106" t="s">
        <v>6217</v>
      </c>
      <c r="O28" s="106" t="s">
        <v>6211</v>
      </c>
      <c r="P28" s="106" t="s">
        <v>127</v>
      </c>
      <c r="Q28" s="110" t="s">
        <v>132</v>
      </c>
    </row>
    <row r="29" spans="2:17" x14ac:dyDescent="0.25">
      <c r="B29" s="1">
        <v>21</v>
      </c>
      <c r="C29" s="106" t="s">
        <v>123</v>
      </c>
      <c r="D29" s="106" t="s">
        <v>8496</v>
      </c>
      <c r="E29" s="107">
        <v>8026497277</v>
      </c>
      <c r="F29" s="108">
        <v>45971</v>
      </c>
      <c r="G29" s="106" t="s">
        <v>125</v>
      </c>
      <c r="H29" s="99">
        <v>-20000</v>
      </c>
      <c r="I29" s="106" t="s">
        <v>9171</v>
      </c>
      <c r="J29" s="106" t="s">
        <v>9224</v>
      </c>
      <c r="K29" s="106" t="str">
        <f t="shared" si="0"/>
        <v>WDL</v>
      </c>
      <c r="L29" s="109" t="str">
        <f>VLOOKUP(D29,'Entity Code'!A:B,2,0)</f>
        <v>LCREP</v>
      </c>
      <c r="M29" s="106"/>
      <c r="N29" s="106" t="s">
        <v>6217</v>
      </c>
      <c r="O29" s="106" t="s">
        <v>6212</v>
      </c>
      <c r="P29" s="106" t="s">
        <v>127</v>
      </c>
      <c r="Q29" s="110" t="s">
        <v>132</v>
      </c>
    </row>
    <row r="30" spans="2:17" x14ac:dyDescent="0.25">
      <c r="B30" s="1">
        <v>22</v>
      </c>
      <c r="C30" t="s">
        <v>123</v>
      </c>
      <c r="D30" t="s">
        <v>48</v>
      </c>
      <c r="E30" s="6">
        <v>8026482868</v>
      </c>
      <c r="F30" s="3">
        <v>45971</v>
      </c>
      <c r="G30" t="s">
        <v>124</v>
      </c>
      <c r="H30" s="2">
        <v>600000</v>
      </c>
      <c r="I30" t="s">
        <v>9189</v>
      </c>
      <c r="J30" t="s">
        <v>9199</v>
      </c>
      <c r="K30" t="str">
        <f t="shared" si="0"/>
        <v>XFR</v>
      </c>
      <c r="L30" s="7" t="str">
        <f>VLOOKUP(D30,'Entity Code'!A:B,2,0)</f>
        <v>LCC</v>
      </c>
      <c r="N30" t="s">
        <v>8579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22</v>
      </c>
      <c r="C31" t="s">
        <v>123</v>
      </c>
      <c r="D31" t="s">
        <v>90</v>
      </c>
      <c r="E31" s="6">
        <v>8026459924</v>
      </c>
      <c r="F31" s="3">
        <v>45971</v>
      </c>
      <c r="G31" t="s">
        <v>125</v>
      </c>
      <c r="H31" s="2">
        <v>-600000</v>
      </c>
      <c r="I31" t="s">
        <v>9189</v>
      </c>
      <c r="J31" t="s">
        <v>9190</v>
      </c>
      <c r="K31" t="str">
        <f t="shared" si="0"/>
        <v>XFR</v>
      </c>
      <c r="L31" s="7" t="str">
        <f>VLOOKUP(D31,'Entity Code'!A:B,2,0)</f>
        <v>LCFHR</v>
      </c>
      <c r="N31" t="s">
        <v>8579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8495</v>
      </c>
      <c r="E32" s="6">
        <v>8026495984</v>
      </c>
      <c r="F32" s="3">
        <v>45971</v>
      </c>
      <c r="G32" t="s">
        <v>124</v>
      </c>
      <c r="H32" s="2">
        <v>600000</v>
      </c>
      <c r="I32" t="s">
        <v>9200</v>
      </c>
      <c r="J32" t="s">
        <v>9202</v>
      </c>
      <c r="K32" t="str">
        <f t="shared" si="0"/>
        <v>RCT</v>
      </c>
      <c r="L32" s="7" t="str">
        <f>VLOOKUP(D32,'Entity Code'!A:B,2,0)</f>
        <v>LTRS1</v>
      </c>
      <c r="N32" t="s">
        <v>6566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23</v>
      </c>
      <c r="C33" t="s">
        <v>123</v>
      </c>
      <c r="D33" t="s">
        <v>48</v>
      </c>
      <c r="E33" s="6">
        <v>8026482868</v>
      </c>
      <c r="F33" s="3">
        <v>45971</v>
      </c>
      <c r="G33" t="s">
        <v>125</v>
      </c>
      <c r="H33" s="2">
        <v>-600000</v>
      </c>
      <c r="I33" t="s">
        <v>9200</v>
      </c>
      <c r="J33" t="s">
        <v>9201</v>
      </c>
      <c r="K33" t="str">
        <f t="shared" si="0"/>
        <v>WDL</v>
      </c>
      <c r="L33" s="7" t="str">
        <f>VLOOKUP(D33,'Entity Code'!A:B,2,0)</f>
        <v>LCC</v>
      </c>
      <c r="N33" t="s">
        <v>6566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89</v>
      </c>
      <c r="E34" s="6">
        <v>8026459916</v>
      </c>
      <c r="F34" s="3">
        <v>45971</v>
      </c>
      <c r="G34" t="s">
        <v>124</v>
      </c>
      <c r="H34" s="2">
        <v>600000</v>
      </c>
      <c r="I34" t="s">
        <v>9167</v>
      </c>
      <c r="J34" t="s">
        <v>9168</v>
      </c>
      <c r="K34" t="str">
        <f t="shared" si="0"/>
        <v>XFR</v>
      </c>
      <c r="L34" s="7" t="str">
        <f>VLOOKUP(D34,'Entity Code'!A:B,2,0)</f>
        <v>LCF</v>
      </c>
      <c r="M34" s="7"/>
      <c r="N34" t="s">
        <v>5229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24</v>
      </c>
      <c r="C35" t="s">
        <v>123</v>
      </c>
      <c r="D35" t="s">
        <v>8495</v>
      </c>
      <c r="E35" s="6">
        <v>8026495984</v>
      </c>
      <c r="F35" s="3">
        <v>45971</v>
      </c>
      <c r="G35" t="s">
        <v>125</v>
      </c>
      <c r="H35" s="2">
        <v>-600000</v>
      </c>
      <c r="I35" t="s">
        <v>9167</v>
      </c>
      <c r="J35" t="s">
        <v>9203</v>
      </c>
      <c r="K35" t="str">
        <f t="shared" si="0"/>
        <v>XFR</v>
      </c>
      <c r="L35" s="7" t="str">
        <f>VLOOKUP(D35,'Entity Code'!A:B,2,0)</f>
        <v>LTRS1</v>
      </c>
      <c r="N35" t="s">
        <v>5229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25</v>
      </c>
      <c r="C36" s="106" t="s">
        <v>123</v>
      </c>
      <c r="D36" s="106" t="s">
        <v>6345</v>
      </c>
      <c r="E36" s="107">
        <v>8147891123</v>
      </c>
      <c r="F36" s="108">
        <v>45971</v>
      </c>
      <c r="G36" s="106" t="s">
        <v>124</v>
      </c>
      <c r="H36" s="99">
        <v>585496.6</v>
      </c>
      <c r="I36" s="106" t="s">
        <v>9175</v>
      </c>
      <c r="J36" s="106" t="s">
        <v>9231</v>
      </c>
      <c r="K36" s="106" t="str">
        <f t="shared" si="0"/>
        <v>XFR</v>
      </c>
      <c r="L36" s="109" t="str">
        <f>VLOOKUP(D36,'Entity Code'!A:B,2,0)</f>
        <v>LCF</v>
      </c>
      <c r="M36" s="106"/>
      <c r="N36" s="106" t="s">
        <v>8525</v>
      </c>
      <c r="O36" s="109" t="str">
        <f>IFERROR(VLOOKUP(E37,'Bank Account'!A:B,2,FALSE),VLOOKUP(_xlfn.NUMBERVALUE(E37),'Bank Account'!A:B,2,FALSE))</f>
        <v>LCF  -1065-0001-000-</v>
      </c>
      <c r="P36" s="106" t="s">
        <v>127</v>
      </c>
      <c r="Q36" s="110" t="s">
        <v>132</v>
      </c>
    </row>
    <row r="37" spans="2:17" x14ac:dyDescent="0.25">
      <c r="B37" s="1">
        <v>25</v>
      </c>
      <c r="C37" s="106" t="s">
        <v>123</v>
      </c>
      <c r="D37" s="106" t="s">
        <v>89</v>
      </c>
      <c r="E37" s="107">
        <v>8026459916</v>
      </c>
      <c r="F37" s="108">
        <v>45971</v>
      </c>
      <c r="G37" s="106" t="s">
        <v>125</v>
      </c>
      <c r="H37" s="99">
        <v>-585496.6</v>
      </c>
      <c r="I37" s="106" t="s">
        <v>9175</v>
      </c>
      <c r="J37" s="106" t="s">
        <v>9176</v>
      </c>
      <c r="K37" s="106" t="str">
        <f t="shared" si="0"/>
        <v>XFR</v>
      </c>
      <c r="L37" s="109" t="str">
        <f>VLOOKUP(D37,'Entity Code'!A:B,2,0)</f>
        <v>LCF</v>
      </c>
      <c r="M37" s="109"/>
      <c r="N37" s="106" t="s">
        <v>8525</v>
      </c>
      <c r="O37" s="109" t="str">
        <f>IFERROR(VLOOKUP(E36,'Bank Account'!A:B,2,FALSE),VLOOKUP(_xlfn.NUMBERVALUE(E36),'Bank Account'!A:B,2,FALSE))</f>
        <v>LCF  -1006-0000-000-</v>
      </c>
      <c r="P37" s="106" t="s">
        <v>127</v>
      </c>
      <c r="Q37" s="110" t="s">
        <v>132</v>
      </c>
    </row>
    <row r="38" spans="2:17" x14ac:dyDescent="0.25">
      <c r="B38" s="1">
        <v>26</v>
      </c>
      <c r="C38" t="s">
        <v>123</v>
      </c>
      <c r="D38" t="s">
        <v>38</v>
      </c>
      <c r="E38" s="6">
        <v>8026496012</v>
      </c>
      <c r="F38" s="3">
        <v>45971</v>
      </c>
      <c r="G38" t="s">
        <v>124</v>
      </c>
      <c r="H38" s="2">
        <v>233000</v>
      </c>
      <c r="I38" t="s">
        <v>9191</v>
      </c>
      <c r="J38" t="s">
        <v>9205</v>
      </c>
      <c r="K38" t="str">
        <f t="shared" si="0"/>
        <v>XFR</v>
      </c>
      <c r="L38" s="7" t="str">
        <f>VLOOKUP(D38,'Entity Code'!A:B,2,0)</f>
        <v>LCI</v>
      </c>
      <c r="N38" t="s">
        <v>5469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26</v>
      </c>
      <c r="C39" t="s">
        <v>123</v>
      </c>
      <c r="D39" t="s">
        <v>90</v>
      </c>
      <c r="E39" s="6">
        <v>8026459924</v>
      </c>
      <c r="F39" s="3">
        <v>45971</v>
      </c>
      <c r="G39" t="s">
        <v>125</v>
      </c>
      <c r="H39" s="2">
        <v>-233000</v>
      </c>
      <c r="I39" t="s">
        <v>9191</v>
      </c>
      <c r="J39" t="s">
        <v>9192</v>
      </c>
      <c r="K39" t="str">
        <f t="shared" si="0"/>
        <v>XFR</v>
      </c>
      <c r="L39" s="7" t="str">
        <f>VLOOKUP(D39,'Entity Code'!A:B,2,0)</f>
        <v>LCFHR</v>
      </c>
      <c r="N39" t="s">
        <v>5469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27</v>
      </c>
      <c r="C40" t="s">
        <v>123</v>
      </c>
      <c r="D40" t="s">
        <v>38</v>
      </c>
      <c r="E40" s="6">
        <v>8026496012</v>
      </c>
      <c r="F40" s="3">
        <v>45971</v>
      </c>
      <c r="G40" t="s">
        <v>125</v>
      </c>
      <c r="H40" s="2">
        <v>-233000</v>
      </c>
      <c r="I40" t="s">
        <v>9208</v>
      </c>
      <c r="J40" t="s">
        <v>9209</v>
      </c>
      <c r="K40" t="str">
        <f t="shared" si="0"/>
        <v>XFR</v>
      </c>
      <c r="L40" s="7" t="str">
        <f>VLOOKUP(D40,'Entity Code'!A:B,2,0)</f>
        <v>LCI</v>
      </c>
      <c r="N40" t="s">
        <v>8580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90</v>
      </c>
      <c r="E41" s="6">
        <v>8026459924</v>
      </c>
      <c r="F41" s="3">
        <v>45971</v>
      </c>
      <c r="G41" t="s">
        <v>124</v>
      </c>
      <c r="H41" s="2">
        <v>5847000</v>
      </c>
      <c r="I41" t="s">
        <v>9180</v>
      </c>
      <c r="J41" t="s">
        <v>9181</v>
      </c>
      <c r="K41" t="str">
        <f t="shared" si="0"/>
        <v>XFR</v>
      </c>
      <c r="L41" s="7" t="str">
        <f>VLOOKUP(D41,'Entity Code'!A:B,2,0)</f>
        <v>LCFHR</v>
      </c>
      <c r="M41" s="7"/>
      <c r="N41" t="s">
        <v>268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28</v>
      </c>
      <c r="C42" t="s">
        <v>123</v>
      </c>
      <c r="D42" t="s">
        <v>105</v>
      </c>
      <c r="E42" s="6">
        <v>8026496047</v>
      </c>
      <c r="F42" s="3">
        <v>45971</v>
      </c>
      <c r="G42" t="s">
        <v>125</v>
      </c>
      <c r="H42" s="2">
        <v>-5847000</v>
      </c>
      <c r="I42" t="s">
        <v>9180</v>
      </c>
      <c r="J42" t="s">
        <v>9216</v>
      </c>
      <c r="K42" t="str">
        <f t="shared" si="0"/>
        <v>XFR</v>
      </c>
      <c r="L42" s="7" t="str">
        <f>VLOOKUP(D42,'Entity Code'!A:B,2,0)</f>
        <v>LCR3</v>
      </c>
      <c r="N42" t="s">
        <v>268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29</v>
      </c>
      <c r="C43" t="s">
        <v>123</v>
      </c>
      <c r="D43" s="106" t="s">
        <v>8496</v>
      </c>
      <c r="E43" s="107">
        <v>8026497277</v>
      </c>
      <c r="F43" s="108">
        <v>45971</v>
      </c>
      <c r="G43" s="106" t="s">
        <v>124</v>
      </c>
      <c r="H43" s="99">
        <v>3700000</v>
      </c>
      <c r="I43" s="106" t="s">
        <v>9217</v>
      </c>
      <c r="J43" s="106" t="s">
        <v>9218</v>
      </c>
      <c r="K43" s="106" t="str">
        <f t="shared" si="0"/>
        <v>RCT</v>
      </c>
      <c r="L43" s="109" t="str">
        <f>VLOOKUP(D43,'Entity Code'!A:B,2,0)</f>
        <v>LCREP</v>
      </c>
      <c r="M43" s="106"/>
      <c r="N43" s="106" t="s">
        <v>6205</v>
      </c>
      <c r="O43" s="106" t="s">
        <v>6206</v>
      </c>
      <c r="P43" s="106" t="s">
        <v>127</v>
      </c>
      <c r="Q43" s="110" t="s">
        <v>132</v>
      </c>
    </row>
    <row r="44" spans="2:17" x14ac:dyDescent="0.25">
      <c r="B44" s="1">
        <v>29</v>
      </c>
      <c r="C44" t="s">
        <v>123</v>
      </c>
      <c r="D44" s="106" t="s">
        <v>98</v>
      </c>
      <c r="E44" s="107">
        <v>8026497285</v>
      </c>
      <c r="F44" s="108">
        <v>45971</v>
      </c>
      <c r="G44" s="106" t="s">
        <v>125</v>
      </c>
      <c r="H44" s="99">
        <v>-3700000</v>
      </c>
      <c r="I44" s="106" t="s">
        <v>9217</v>
      </c>
      <c r="J44" s="106" t="s">
        <v>9229</v>
      </c>
      <c r="K44" s="106" t="str">
        <f t="shared" si="0"/>
        <v>WDL</v>
      </c>
      <c r="L44" s="109" t="str">
        <f>VLOOKUP(D44,'Entity Code'!A:B,2,0)</f>
        <v>LCREF</v>
      </c>
      <c r="M44" s="106"/>
      <c r="N44" s="106" t="s">
        <v>6205</v>
      </c>
      <c r="O44" s="106" t="s">
        <v>6207</v>
      </c>
      <c r="P44" s="106" t="s">
        <v>127</v>
      </c>
      <c r="Q44" s="110" t="s">
        <v>132</v>
      </c>
    </row>
    <row r="45" spans="2:17" x14ac:dyDescent="0.25">
      <c r="B45" s="1">
        <v>30</v>
      </c>
      <c r="C45" t="s">
        <v>123</v>
      </c>
      <c r="D45" s="106" t="s">
        <v>90</v>
      </c>
      <c r="E45" s="107">
        <v>8026459924</v>
      </c>
      <c r="F45" s="108">
        <v>45971</v>
      </c>
      <c r="G45" s="106" t="s">
        <v>124</v>
      </c>
      <c r="H45" s="99">
        <v>3663000</v>
      </c>
      <c r="I45" s="106" t="s">
        <v>9182</v>
      </c>
      <c r="J45" s="106" t="s">
        <v>9183</v>
      </c>
      <c r="K45" s="106" t="str">
        <f t="shared" si="0"/>
        <v>RCT</v>
      </c>
      <c r="L45" s="109" t="str">
        <f>VLOOKUP(D45,'Entity Code'!A:B,2,0)</f>
        <v>LCFHR</v>
      </c>
      <c r="M45" s="109"/>
      <c r="N45" s="106" t="s">
        <v>6217</v>
      </c>
      <c r="O45" s="106" t="s">
        <v>6292</v>
      </c>
      <c r="P45" s="106" t="s">
        <v>127</v>
      </c>
      <c r="Q45" s="110" t="s">
        <v>132</v>
      </c>
    </row>
    <row r="46" spans="2:17" x14ac:dyDescent="0.25">
      <c r="B46" s="1">
        <v>30</v>
      </c>
      <c r="C46" t="s">
        <v>123</v>
      </c>
      <c r="D46" s="106" t="s">
        <v>8496</v>
      </c>
      <c r="E46" s="107">
        <v>8026497277</v>
      </c>
      <c r="F46" s="108">
        <v>45971</v>
      </c>
      <c r="G46" s="106" t="s">
        <v>125</v>
      </c>
      <c r="H46" s="99">
        <v>-3663000</v>
      </c>
      <c r="I46" s="106" t="s">
        <v>9182</v>
      </c>
      <c r="J46" s="106" t="s">
        <v>9221</v>
      </c>
      <c r="K46" s="106" t="str">
        <f t="shared" si="0"/>
        <v>WDL</v>
      </c>
      <c r="L46" s="109" t="str">
        <f>VLOOKUP(D46,'Entity Code'!A:B,2,0)</f>
        <v>LCREP</v>
      </c>
      <c r="M46" s="106"/>
      <c r="N46" s="106" t="s">
        <v>6217</v>
      </c>
      <c r="O46" s="106" t="s">
        <v>6210</v>
      </c>
      <c r="P46" s="106" t="s">
        <v>127</v>
      </c>
      <c r="Q46" s="110" t="s">
        <v>132</v>
      </c>
    </row>
    <row r="47" spans="2:17" x14ac:dyDescent="0.25">
      <c r="B47" s="1">
        <v>31</v>
      </c>
      <c r="C47" t="s">
        <v>123</v>
      </c>
      <c r="D47" s="106" t="s">
        <v>89</v>
      </c>
      <c r="E47" s="107">
        <v>8026459916</v>
      </c>
      <c r="F47" s="108">
        <v>45971</v>
      </c>
      <c r="G47" s="106" t="s">
        <v>124</v>
      </c>
      <c r="H47" s="99">
        <v>37000</v>
      </c>
      <c r="I47" s="106" t="s">
        <v>9169</v>
      </c>
      <c r="J47" s="106" t="s">
        <v>9170</v>
      </c>
      <c r="K47" s="106" t="str">
        <f t="shared" si="0"/>
        <v>RCT</v>
      </c>
      <c r="L47" s="109" t="str">
        <f>VLOOKUP(D47,'Entity Code'!A:B,2,0)</f>
        <v>LCF</v>
      </c>
      <c r="M47" s="109"/>
      <c r="N47" s="106" t="s">
        <v>6217</v>
      </c>
      <c r="O47" s="106" t="s">
        <v>6211</v>
      </c>
      <c r="P47" s="106" t="s">
        <v>127</v>
      </c>
      <c r="Q47" s="110" t="s">
        <v>132</v>
      </c>
    </row>
    <row r="48" spans="2:17" x14ac:dyDescent="0.25">
      <c r="B48" s="1">
        <v>31</v>
      </c>
      <c r="C48" t="s">
        <v>123</v>
      </c>
      <c r="D48" s="106" t="s">
        <v>8496</v>
      </c>
      <c r="E48" s="107">
        <v>8026497277</v>
      </c>
      <c r="F48" s="108">
        <v>45971</v>
      </c>
      <c r="G48" s="106" t="s">
        <v>125</v>
      </c>
      <c r="H48" s="99">
        <v>-37000</v>
      </c>
      <c r="I48" s="106" t="s">
        <v>9169</v>
      </c>
      <c r="J48" s="106" t="s">
        <v>9223</v>
      </c>
      <c r="K48" s="106" t="str">
        <f t="shared" si="0"/>
        <v>WDL</v>
      </c>
      <c r="L48" s="109" t="str">
        <f>VLOOKUP(D48,'Entity Code'!A:B,2,0)</f>
        <v>LCREP</v>
      </c>
      <c r="M48" s="106"/>
      <c r="N48" s="106" t="s">
        <v>6217</v>
      </c>
      <c r="O48" s="106" t="s">
        <v>6212</v>
      </c>
      <c r="P48" s="106" t="s">
        <v>127</v>
      </c>
      <c r="Q48" s="110" t="s">
        <v>132</v>
      </c>
    </row>
    <row r="49" spans="2:17" x14ac:dyDescent="0.25">
      <c r="B49" s="1">
        <v>32</v>
      </c>
      <c r="C49" t="s">
        <v>121</v>
      </c>
      <c r="D49" t="s">
        <v>41</v>
      </c>
      <c r="E49" s="6" t="s">
        <v>263</v>
      </c>
      <c r="F49" s="3">
        <v>45971</v>
      </c>
      <c r="G49" t="s">
        <v>245</v>
      </c>
      <c r="H49" s="2">
        <v>1</v>
      </c>
      <c r="I49" t="s">
        <v>9162</v>
      </c>
      <c r="J49" t="s">
        <v>6576</v>
      </c>
      <c r="K49" t="str">
        <f t="shared" si="0"/>
        <v>XFR</v>
      </c>
      <c r="L49" s="7" t="str">
        <f>VLOOKUP(D49,'Entity Code'!A:B,2,0)</f>
        <v>LCF</v>
      </c>
      <c r="M49" s="7"/>
      <c r="N49" t="s">
        <v>9236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32</v>
      </c>
      <c r="C50" t="s">
        <v>123</v>
      </c>
      <c r="D50" t="s">
        <v>89</v>
      </c>
      <c r="E50" s="6">
        <v>8026459916</v>
      </c>
      <c r="F50" s="3">
        <v>45971</v>
      </c>
      <c r="G50" t="s">
        <v>125</v>
      </c>
      <c r="H50" s="2">
        <v>-1</v>
      </c>
      <c r="I50" t="s">
        <v>9177</v>
      </c>
      <c r="J50" t="s">
        <v>9178</v>
      </c>
      <c r="K50" t="str">
        <f t="shared" si="0"/>
        <v>XFR</v>
      </c>
      <c r="L50" s="7" t="str">
        <f>VLOOKUP(D50,'Entity Code'!A:B,2,0)</f>
        <v>LCF</v>
      </c>
      <c r="M50" s="7"/>
      <c r="N50" t="s">
        <v>9236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33</v>
      </c>
      <c r="C51" s="106" t="s">
        <v>121</v>
      </c>
      <c r="D51" s="106" t="s">
        <v>41</v>
      </c>
      <c r="E51" s="107" t="s">
        <v>263</v>
      </c>
      <c r="F51" s="108">
        <v>45971</v>
      </c>
      <c r="G51" s="106" t="s">
        <v>122</v>
      </c>
      <c r="H51" s="99">
        <v>-20876</v>
      </c>
      <c r="I51" s="106" t="s">
        <v>9163</v>
      </c>
      <c r="J51" s="106" t="s">
        <v>9164</v>
      </c>
      <c r="K51" s="106" t="str">
        <f t="shared" si="0"/>
        <v>AP</v>
      </c>
      <c r="L51" s="109" t="str">
        <f>VLOOKUP(D51,'Entity Code'!A:B,2,0)</f>
        <v>LCF</v>
      </c>
      <c r="M51" s="109"/>
      <c r="N51" s="106" t="s">
        <v>6396</v>
      </c>
      <c r="O51" s="109" t="s">
        <v>127</v>
      </c>
      <c r="P51" s="109" t="s">
        <v>127</v>
      </c>
      <c r="Q51" s="110" t="s">
        <v>132</v>
      </c>
    </row>
    <row r="52" spans="2:17" x14ac:dyDescent="0.25">
      <c r="B52" s="1"/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9672DAB6-7D1A-4A1C-8D49-AA0AE03C2E4B}">
    <sortState xmlns:xlrd2="http://schemas.microsoft.com/office/spreadsheetml/2017/richdata2" ref="B5:Q51">
      <sortCondition ref="B5:B51"/>
      <sortCondition ref="I5:I51"/>
    </sortState>
  </autoFilter>
  <sortState xmlns:xlrd2="http://schemas.microsoft.com/office/spreadsheetml/2017/richdata2" ref="B5:Q51">
    <sortCondition ref="B34:B51"/>
  </sortState>
  <pageMargins left="0.7" right="0.7" top="0.75" bottom="0.75" header="0.3" footer="0.3"/>
  <pageSetup scale="38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A-AA16-4E9C-B518-3464BE93BCAE}">
  <dimension ref="A1:L437"/>
  <sheetViews>
    <sheetView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Checklist!$B$9</f>
        <v>DC1110251</v>
      </c>
      <c r="E2" t="str">
        <f>D2</f>
        <v>DC1110251</v>
      </c>
      <c r="F2" s="3">
        <f>Checklist!$A$10</f>
        <v>45971</v>
      </c>
      <c r="G2" s="65">
        <v>19213.38</v>
      </c>
      <c r="H2" s="65">
        <v>0</v>
      </c>
      <c r="I2" s="3">
        <f t="shared" ref="I2:I65" si="0">$F$2</f>
        <v>45971</v>
      </c>
      <c r="J2" s="66" t="s">
        <v>9237</v>
      </c>
      <c r="K2" s="67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s="61" t="str">
        <f>D2</f>
        <v>DC1110251</v>
      </c>
      <c r="E3" t="str">
        <f t="shared" ref="E3:E25" si="1">D3</f>
        <v>DC1110251</v>
      </c>
      <c r="F3" s="3">
        <f t="shared" ref="F3:F66" si="2">$F$2</f>
        <v>45971</v>
      </c>
      <c r="G3" s="65">
        <v>0</v>
      </c>
      <c r="H3" s="65">
        <v>19213.38</v>
      </c>
      <c r="I3" s="3">
        <f t="shared" si="0"/>
        <v>45971</v>
      </c>
      <c r="J3" s="66" t="s">
        <v>9237</v>
      </c>
      <c r="K3" s="67" t="s">
        <v>9238</v>
      </c>
    </row>
    <row r="4" spans="1:11" x14ac:dyDescent="0.25">
      <c r="A4" t="s">
        <v>19</v>
      </c>
      <c r="B4">
        <f>Checklist!$B$1</f>
        <v>202511</v>
      </c>
      <c r="C4" t="s">
        <v>31</v>
      </c>
      <c r="D4" s="61" t="s">
        <v>9441</v>
      </c>
      <c r="E4" t="str">
        <f t="shared" si="1"/>
        <v>DC1110252</v>
      </c>
      <c r="F4" s="3">
        <f t="shared" si="2"/>
        <v>45971</v>
      </c>
      <c r="G4" s="65">
        <v>585496.6</v>
      </c>
      <c r="H4" s="65">
        <v>0</v>
      </c>
      <c r="I4" s="3">
        <f t="shared" si="0"/>
        <v>45971</v>
      </c>
      <c r="J4" s="66" t="s">
        <v>8525</v>
      </c>
      <c r="K4" s="66" t="s">
        <v>6338</v>
      </c>
    </row>
    <row r="5" spans="1:11" x14ac:dyDescent="0.25">
      <c r="A5" t="s">
        <v>19</v>
      </c>
      <c r="B5">
        <f>Checklist!$B$1</f>
        <v>202511</v>
      </c>
      <c r="C5" t="s">
        <v>31</v>
      </c>
      <c r="D5" s="61" t="str">
        <f t="shared" ref="D5:D67" si="3">D4</f>
        <v>DC1110252</v>
      </c>
      <c r="E5" t="str">
        <f t="shared" si="1"/>
        <v>DC1110252</v>
      </c>
      <c r="F5" s="3">
        <f t="shared" si="2"/>
        <v>45971</v>
      </c>
      <c r="G5" s="65">
        <v>0</v>
      </c>
      <c r="H5" s="65">
        <v>585496.6</v>
      </c>
      <c r="I5" s="3">
        <f t="shared" si="0"/>
        <v>45971</v>
      </c>
      <c r="J5" s="66" t="s">
        <v>8525</v>
      </c>
      <c r="K5" s="66" t="s">
        <v>161</v>
      </c>
    </row>
    <row r="6" spans="1:11" x14ac:dyDescent="0.25">
      <c r="A6" t="s">
        <v>97</v>
      </c>
      <c r="B6">
        <f>Checklist!$B$1</f>
        <v>202511</v>
      </c>
      <c r="C6" t="s">
        <v>31</v>
      </c>
      <c r="D6" s="61" t="s">
        <v>9442</v>
      </c>
      <c r="E6" t="str">
        <f t="shared" si="1"/>
        <v>DC1110253</v>
      </c>
      <c r="F6" s="3">
        <f t="shared" si="2"/>
        <v>45971</v>
      </c>
      <c r="G6" s="10">
        <v>2000000</v>
      </c>
      <c r="H6" s="65">
        <v>0</v>
      </c>
      <c r="I6" s="3">
        <f t="shared" si="0"/>
        <v>45971</v>
      </c>
      <c r="J6" t="s">
        <v>6205</v>
      </c>
      <c r="K6" t="s">
        <v>134</v>
      </c>
    </row>
    <row r="7" spans="1:11" x14ac:dyDescent="0.25">
      <c r="A7" t="s">
        <v>97</v>
      </c>
      <c r="B7">
        <f>Checklist!$B$1</f>
        <v>202511</v>
      </c>
      <c r="C7" t="s">
        <v>31</v>
      </c>
      <c r="D7" s="61" t="str">
        <f t="shared" si="3"/>
        <v>DC1110253</v>
      </c>
      <c r="E7" t="str">
        <f t="shared" si="1"/>
        <v>DC1110253</v>
      </c>
      <c r="F7" s="3">
        <f t="shared" si="2"/>
        <v>45971</v>
      </c>
      <c r="G7" s="20">
        <v>0</v>
      </c>
      <c r="H7" s="10">
        <f>G6</f>
        <v>2000000</v>
      </c>
      <c r="I7" s="3">
        <f t="shared" si="0"/>
        <v>45971</v>
      </c>
      <c r="J7" t="s">
        <v>6205</v>
      </c>
      <c r="K7" s="7" t="s">
        <v>6206</v>
      </c>
    </row>
    <row r="8" spans="1:11" x14ac:dyDescent="0.25">
      <c r="A8" t="s">
        <v>98</v>
      </c>
      <c r="B8">
        <f>Checklist!$B$1</f>
        <v>202511</v>
      </c>
      <c r="C8" t="s">
        <v>31</v>
      </c>
      <c r="D8" s="61" t="str">
        <f t="shared" si="3"/>
        <v>DC1110253</v>
      </c>
      <c r="E8" t="str">
        <f t="shared" si="1"/>
        <v>DC1110253</v>
      </c>
      <c r="F8" s="3">
        <f t="shared" si="2"/>
        <v>45971</v>
      </c>
      <c r="G8" s="65">
        <v>0</v>
      </c>
      <c r="H8" s="10">
        <f>G6</f>
        <v>2000000</v>
      </c>
      <c r="I8" s="3">
        <f t="shared" si="0"/>
        <v>45971</v>
      </c>
      <c r="J8" t="s">
        <v>6205</v>
      </c>
      <c r="K8" t="s">
        <v>136</v>
      </c>
    </row>
    <row r="9" spans="1:11" x14ac:dyDescent="0.25">
      <c r="A9" t="s">
        <v>98</v>
      </c>
      <c r="B9">
        <f>Checklist!$B$1</f>
        <v>202511</v>
      </c>
      <c r="C9" t="s">
        <v>31</v>
      </c>
      <c r="D9" s="61" t="str">
        <f t="shared" si="3"/>
        <v>DC1110253</v>
      </c>
      <c r="E9" t="str">
        <f t="shared" si="1"/>
        <v>DC1110253</v>
      </c>
      <c r="F9" s="3">
        <f t="shared" si="2"/>
        <v>45971</v>
      </c>
      <c r="G9" s="10">
        <f>G6</f>
        <v>2000000</v>
      </c>
      <c r="H9" s="20">
        <v>0</v>
      </c>
      <c r="I9" s="3">
        <f t="shared" si="0"/>
        <v>45971</v>
      </c>
      <c r="J9" t="s">
        <v>6205</v>
      </c>
      <c r="K9" s="7" t="s">
        <v>6207</v>
      </c>
    </row>
    <row r="10" spans="1:11" x14ac:dyDescent="0.25">
      <c r="A10" t="s">
        <v>32</v>
      </c>
      <c r="B10">
        <f>Checklist!$B$1</f>
        <v>202511</v>
      </c>
      <c r="C10" t="s">
        <v>31</v>
      </c>
      <c r="D10" s="61" t="str">
        <f t="shared" si="3"/>
        <v>DC1110253</v>
      </c>
      <c r="E10" t="str">
        <f t="shared" si="1"/>
        <v>DC1110253</v>
      </c>
      <c r="F10" s="3">
        <f t="shared" si="2"/>
        <v>45971</v>
      </c>
      <c r="G10" s="10">
        <v>1980000</v>
      </c>
      <c r="H10" s="65">
        <v>0</v>
      </c>
      <c r="I10" s="3">
        <f t="shared" si="0"/>
        <v>45971</v>
      </c>
      <c r="J10" t="s">
        <v>6217</v>
      </c>
      <c r="K10" s="7" t="s">
        <v>159</v>
      </c>
    </row>
    <row r="11" spans="1:11" x14ac:dyDescent="0.25">
      <c r="A11" t="s">
        <v>32</v>
      </c>
      <c r="B11">
        <f>Checklist!$B$1</f>
        <v>202511</v>
      </c>
      <c r="C11" t="s">
        <v>31</v>
      </c>
      <c r="D11" s="61" t="str">
        <f t="shared" si="3"/>
        <v>DC1110253</v>
      </c>
      <c r="E11" t="str">
        <f t="shared" si="1"/>
        <v>DC1110253</v>
      </c>
      <c r="F11" s="3">
        <f t="shared" si="2"/>
        <v>45971</v>
      </c>
      <c r="G11" s="20">
        <v>0</v>
      </c>
      <c r="H11" s="10">
        <f>G10</f>
        <v>1980000</v>
      </c>
      <c r="I11" s="3">
        <f t="shared" si="0"/>
        <v>45971</v>
      </c>
      <c r="J11" t="s">
        <v>6217</v>
      </c>
      <c r="K11" s="7" t="s">
        <v>6292</v>
      </c>
    </row>
    <row r="12" spans="1:11" x14ac:dyDescent="0.25">
      <c r="A12" t="s">
        <v>97</v>
      </c>
      <c r="B12">
        <f>Checklist!$B$1</f>
        <v>202511</v>
      </c>
      <c r="C12" t="s">
        <v>31</v>
      </c>
      <c r="D12" s="61" t="str">
        <f t="shared" si="3"/>
        <v>DC1110253</v>
      </c>
      <c r="E12" t="str">
        <f t="shared" si="1"/>
        <v>DC1110253</v>
      </c>
      <c r="F12" s="3">
        <f t="shared" si="2"/>
        <v>45971</v>
      </c>
      <c r="G12" s="65">
        <v>0</v>
      </c>
      <c r="H12" s="10">
        <f>G10</f>
        <v>1980000</v>
      </c>
      <c r="I12" s="3">
        <f t="shared" si="0"/>
        <v>45971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202511</v>
      </c>
      <c r="C13" t="s">
        <v>31</v>
      </c>
      <c r="D13" s="61" t="str">
        <f t="shared" si="3"/>
        <v>DC1110253</v>
      </c>
      <c r="E13" t="str">
        <f t="shared" si="1"/>
        <v>DC1110253</v>
      </c>
      <c r="F13" s="3">
        <f t="shared" si="2"/>
        <v>45971</v>
      </c>
      <c r="G13" s="10">
        <f>G10</f>
        <v>1980000</v>
      </c>
      <c r="H13" s="20">
        <v>0</v>
      </c>
      <c r="I13" s="3">
        <f t="shared" si="0"/>
        <v>45971</v>
      </c>
      <c r="J13" t="s">
        <v>6217</v>
      </c>
      <c r="K13" s="7" t="s">
        <v>6210</v>
      </c>
    </row>
    <row r="14" spans="1:11" x14ac:dyDescent="0.25">
      <c r="A14" t="s">
        <v>19</v>
      </c>
      <c r="B14">
        <f>Checklist!$B$1</f>
        <v>202511</v>
      </c>
      <c r="C14" t="s">
        <v>31</v>
      </c>
      <c r="D14" s="61" t="str">
        <f t="shared" si="3"/>
        <v>DC1110253</v>
      </c>
      <c r="E14" t="str">
        <f t="shared" si="1"/>
        <v>DC1110253</v>
      </c>
      <c r="F14" s="3">
        <f t="shared" si="2"/>
        <v>45971</v>
      </c>
      <c r="G14" s="10">
        <v>20000</v>
      </c>
      <c r="H14" s="65">
        <v>0</v>
      </c>
      <c r="I14" s="3">
        <f t="shared" si="0"/>
        <v>45971</v>
      </c>
      <c r="J14" t="s">
        <v>6217</v>
      </c>
      <c r="K14" s="7" t="s">
        <v>161</v>
      </c>
    </row>
    <row r="15" spans="1:11" x14ac:dyDescent="0.25">
      <c r="A15" t="s">
        <v>19</v>
      </c>
      <c r="B15">
        <f>Checklist!$B$1</f>
        <v>202511</v>
      </c>
      <c r="C15" t="s">
        <v>31</v>
      </c>
      <c r="D15" s="61" t="str">
        <f t="shared" si="3"/>
        <v>DC1110253</v>
      </c>
      <c r="E15" t="str">
        <f t="shared" si="1"/>
        <v>DC1110253</v>
      </c>
      <c r="F15" s="3">
        <f t="shared" si="2"/>
        <v>45971</v>
      </c>
      <c r="G15" s="20">
        <v>0</v>
      </c>
      <c r="H15" s="10">
        <f>G14</f>
        <v>20000</v>
      </c>
      <c r="I15" s="3">
        <f t="shared" si="0"/>
        <v>45971</v>
      </c>
      <c r="J15" t="s">
        <v>6217</v>
      </c>
      <c r="K15" s="7" t="s">
        <v>6211</v>
      </c>
    </row>
    <row r="16" spans="1:11" x14ac:dyDescent="0.25">
      <c r="A16" t="s">
        <v>97</v>
      </c>
      <c r="B16">
        <f>Checklist!$B$1</f>
        <v>202511</v>
      </c>
      <c r="C16" t="s">
        <v>31</v>
      </c>
      <c r="D16" s="61" t="str">
        <f t="shared" si="3"/>
        <v>DC1110253</v>
      </c>
      <c r="E16" t="str">
        <f t="shared" si="1"/>
        <v>DC1110253</v>
      </c>
      <c r="F16" s="3">
        <f t="shared" si="2"/>
        <v>45971</v>
      </c>
      <c r="G16" s="65">
        <v>0</v>
      </c>
      <c r="H16" s="10">
        <f>G14</f>
        <v>20000</v>
      </c>
      <c r="I16" s="3">
        <f t="shared" si="0"/>
        <v>45971</v>
      </c>
      <c r="J16" t="s">
        <v>6217</v>
      </c>
      <c r="K16" s="7" t="s">
        <v>134</v>
      </c>
    </row>
    <row r="17" spans="1:11" x14ac:dyDescent="0.25">
      <c r="A17" t="s">
        <v>97</v>
      </c>
      <c r="B17">
        <f>Checklist!$B$1</f>
        <v>202511</v>
      </c>
      <c r="C17" t="s">
        <v>31</v>
      </c>
      <c r="D17" s="61" t="str">
        <f t="shared" si="3"/>
        <v>DC1110253</v>
      </c>
      <c r="E17" t="str">
        <f t="shared" si="1"/>
        <v>DC1110253</v>
      </c>
      <c r="F17" s="3">
        <f t="shared" si="2"/>
        <v>45971</v>
      </c>
      <c r="G17" s="10">
        <f>G14</f>
        <v>20000</v>
      </c>
      <c r="H17" s="20">
        <v>0</v>
      </c>
      <c r="I17" s="3">
        <f t="shared" si="0"/>
        <v>45971</v>
      </c>
      <c r="J17" t="s">
        <v>6217</v>
      </c>
      <c r="K17" s="7" t="s">
        <v>6212</v>
      </c>
    </row>
    <row r="18" spans="1:11" x14ac:dyDescent="0.25">
      <c r="A18" t="s">
        <v>97</v>
      </c>
      <c r="B18">
        <f>Checklist!$B$1</f>
        <v>202511</v>
      </c>
      <c r="C18" t="s">
        <v>31</v>
      </c>
      <c r="D18" s="61" t="s">
        <v>9443</v>
      </c>
      <c r="E18" t="str">
        <f t="shared" si="1"/>
        <v>DC1110254</v>
      </c>
      <c r="F18" s="3">
        <f t="shared" si="2"/>
        <v>45971</v>
      </c>
      <c r="G18" s="10">
        <v>3700000</v>
      </c>
      <c r="H18" s="65">
        <v>0</v>
      </c>
      <c r="I18" s="3">
        <f t="shared" si="0"/>
        <v>45971</v>
      </c>
      <c r="J18" t="s">
        <v>6205</v>
      </c>
      <c r="K18" t="s">
        <v>134</v>
      </c>
    </row>
    <row r="19" spans="1:11" x14ac:dyDescent="0.25">
      <c r="A19" t="s">
        <v>97</v>
      </c>
      <c r="B19">
        <f>Checklist!$B$1</f>
        <v>202511</v>
      </c>
      <c r="C19" t="s">
        <v>31</v>
      </c>
      <c r="D19" s="61" t="str">
        <f t="shared" si="3"/>
        <v>DC1110254</v>
      </c>
      <c r="E19" t="str">
        <f t="shared" si="1"/>
        <v>DC1110254</v>
      </c>
      <c r="F19" s="3">
        <f t="shared" si="2"/>
        <v>45971</v>
      </c>
      <c r="G19" s="20">
        <v>0</v>
      </c>
      <c r="H19" s="10">
        <f>G18</f>
        <v>3700000</v>
      </c>
      <c r="I19" s="3">
        <f t="shared" si="0"/>
        <v>45971</v>
      </c>
      <c r="J19" t="s">
        <v>6205</v>
      </c>
      <c r="K19" s="7" t="s">
        <v>6206</v>
      </c>
    </row>
    <row r="20" spans="1:11" x14ac:dyDescent="0.25">
      <c r="A20" t="s">
        <v>98</v>
      </c>
      <c r="B20">
        <f>Checklist!$B$1</f>
        <v>202511</v>
      </c>
      <c r="C20" t="s">
        <v>31</v>
      </c>
      <c r="D20" s="61" t="str">
        <f t="shared" si="3"/>
        <v>DC1110254</v>
      </c>
      <c r="E20" t="str">
        <f t="shared" si="1"/>
        <v>DC1110254</v>
      </c>
      <c r="F20" s="3">
        <f t="shared" si="2"/>
        <v>45971</v>
      </c>
      <c r="G20" s="65">
        <v>0</v>
      </c>
      <c r="H20" s="10">
        <f>G18</f>
        <v>3700000</v>
      </c>
      <c r="I20" s="3">
        <f t="shared" si="0"/>
        <v>45971</v>
      </c>
      <c r="J20" t="s">
        <v>6205</v>
      </c>
      <c r="K20" t="s">
        <v>136</v>
      </c>
    </row>
    <row r="21" spans="1:11" x14ac:dyDescent="0.25">
      <c r="A21" t="s">
        <v>98</v>
      </c>
      <c r="B21">
        <f>Checklist!$B$1</f>
        <v>202511</v>
      </c>
      <c r="C21" t="s">
        <v>31</v>
      </c>
      <c r="D21" s="61" t="str">
        <f t="shared" si="3"/>
        <v>DC1110254</v>
      </c>
      <c r="E21" t="str">
        <f t="shared" si="1"/>
        <v>DC1110254</v>
      </c>
      <c r="F21" s="3">
        <f t="shared" si="2"/>
        <v>45971</v>
      </c>
      <c r="G21" s="10">
        <f>G18</f>
        <v>3700000</v>
      </c>
      <c r="H21" s="20">
        <v>0</v>
      </c>
      <c r="I21" s="3">
        <f t="shared" si="0"/>
        <v>45971</v>
      </c>
      <c r="J21" t="s">
        <v>6205</v>
      </c>
      <c r="K21" s="7" t="s">
        <v>6207</v>
      </c>
    </row>
    <row r="22" spans="1:11" x14ac:dyDescent="0.25">
      <c r="A22" t="s">
        <v>32</v>
      </c>
      <c r="B22">
        <f>Checklist!$B$1</f>
        <v>202511</v>
      </c>
      <c r="C22" t="s">
        <v>31</v>
      </c>
      <c r="D22" s="61" t="str">
        <f t="shared" si="3"/>
        <v>DC1110254</v>
      </c>
      <c r="E22" t="str">
        <f t="shared" si="1"/>
        <v>DC1110254</v>
      </c>
      <c r="F22" s="3">
        <f t="shared" si="2"/>
        <v>45971</v>
      </c>
      <c r="G22" s="10">
        <v>3663000</v>
      </c>
      <c r="H22" s="65">
        <v>0</v>
      </c>
      <c r="I22" s="3">
        <f t="shared" si="0"/>
        <v>45971</v>
      </c>
      <c r="J22" t="s">
        <v>6217</v>
      </c>
      <c r="K22" s="7" t="s">
        <v>159</v>
      </c>
    </row>
    <row r="23" spans="1:11" x14ac:dyDescent="0.25">
      <c r="A23" t="s">
        <v>32</v>
      </c>
      <c r="B23">
        <f>Checklist!$B$1</f>
        <v>202511</v>
      </c>
      <c r="C23" t="s">
        <v>31</v>
      </c>
      <c r="D23" s="61" t="str">
        <f t="shared" si="3"/>
        <v>DC1110254</v>
      </c>
      <c r="E23" t="str">
        <f t="shared" si="1"/>
        <v>DC1110254</v>
      </c>
      <c r="F23" s="3">
        <f t="shared" si="2"/>
        <v>45971</v>
      </c>
      <c r="G23" s="20">
        <v>0</v>
      </c>
      <c r="H23" s="10">
        <f>G22</f>
        <v>3663000</v>
      </c>
      <c r="I23" s="3">
        <f t="shared" si="0"/>
        <v>45971</v>
      </c>
      <c r="J23" t="s">
        <v>6217</v>
      </c>
      <c r="K23" s="7" t="s">
        <v>6292</v>
      </c>
    </row>
    <row r="24" spans="1:11" x14ac:dyDescent="0.25">
      <c r="A24" t="s">
        <v>97</v>
      </c>
      <c r="B24">
        <f>Checklist!$B$1</f>
        <v>202511</v>
      </c>
      <c r="C24" t="s">
        <v>31</v>
      </c>
      <c r="D24" s="61" t="str">
        <f t="shared" si="3"/>
        <v>DC1110254</v>
      </c>
      <c r="E24" t="str">
        <f t="shared" si="1"/>
        <v>DC1110254</v>
      </c>
      <c r="F24" s="3">
        <f t="shared" si="2"/>
        <v>45971</v>
      </c>
      <c r="G24" s="65">
        <v>0</v>
      </c>
      <c r="H24" s="10">
        <f>G22</f>
        <v>3663000</v>
      </c>
      <c r="I24" s="3">
        <f t="shared" si="0"/>
        <v>45971</v>
      </c>
      <c r="J24" t="s">
        <v>6217</v>
      </c>
      <c r="K24" s="7" t="s">
        <v>134</v>
      </c>
    </row>
    <row r="25" spans="1:11" x14ac:dyDescent="0.25">
      <c r="A25" t="s">
        <v>97</v>
      </c>
      <c r="B25">
        <f>Checklist!$B$1</f>
        <v>202511</v>
      </c>
      <c r="C25" t="s">
        <v>31</v>
      </c>
      <c r="D25" s="61" t="str">
        <f t="shared" si="3"/>
        <v>DC1110254</v>
      </c>
      <c r="E25" t="str">
        <f t="shared" si="1"/>
        <v>DC1110254</v>
      </c>
      <c r="F25" s="3">
        <f t="shared" si="2"/>
        <v>45971</v>
      </c>
      <c r="G25" s="10">
        <f>G22</f>
        <v>3663000</v>
      </c>
      <c r="H25" s="20">
        <v>0</v>
      </c>
      <c r="I25" s="3">
        <f t="shared" si="0"/>
        <v>45971</v>
      </c>
      <c r="J25" t="s">
        <v>6217</v>
      </c>
      <c r="K25" s="7" t="s">
        <v>6210</v>
      </c>
    </row>
    <row r="26" spans="1:11" x14ac:dyDescent="0.25">
      <c r="A26" t="s">
        <v>19</v>
      </c>
      <c r="B26">
        <f>Checklist!$B$1</f>
        <v>202511</v>
      </c>
      <c r="C26" t="s">
        <v>31</v>
      </c>
      <c r="D26" s="61" t="str">
        <f t="shared" si="3"/>
        <v>DC1110254</v>
      </c>
      <c r="E26" t="str">
        <f t="shared" ref="E26:E42" si="4">D26</f>
        <v>DC1110254</v>
      </c>
      <c r="F26" s="3">
        <f t="shared" si="2"/>
        <v>45971</v>
      </c>
      <c r="G26" s="10">
        <v>37000</v>
      </c>
      <c r="H26" s="65">
        <v>0</v>
      </c>
      <c r="I26" s="3">
        <f t="shared" si="0"/>
        <v>45971</v>
      </c>
      <c r="J26" t="s">
        <v>6217</v>
      </c>
      <c r="K26" s="7" t="s">
        <v>161</v>
      </c>
    </row>
    <row r="27" spans="1:11" x14ac:dyDescent="0.25">
      <c r="A27" t="s">
        <v>19</v>
      </c>
      <c r="B27">
        <f>Checklist!$B$1</f>
        <v>202511</v>
      </c>
      <c r="C27" t="s">
        <v>31</v>
      </c>
      <c r="D27" s="61" t="str">
        <f t="shared" si="3"/>
        <v>DC1110254</v>
      </c>
      <c r="E27" t="str">
        <f t="shared" si="4"/>
        <v>DC1110254</v>
      </c>
      <c r="F27" s="3">
        <f t="shared" si="2"/>
        <v>45971</v>
      </c>
      <c r="G27" s="20">
        <v>0</v>
      </c>
      <c r="H27" s="10">
        <f>G26</f>
        <v>37000</v>
      </c>
      <c r="I27" s="3">
        <f t="shared" si="0"/>
        <v>45971</v>
      </c>
      <c r="J27" t="s">
        <v>6217</v>
      </c>
      <c r="K27" s="7" t="s">
        <v>6211</v>
      </c>
    </row>
    <row r="28" spans="1:11" x14ac:dyDescent="0.25">
      <c r="A28" t="s">
        <v>97</v>
      </c>
      <c r="B28">
        <f>Checklist!$B$1</f>
        <v>202511</v>
      </c>
      <c r="C28" t="s">
        <v>31</v>
      </c>
      <c r="D28" s="61" t="str">
        <f t="shared" si="3"/>
        <v>DC1110254</v>
      </c>
      <c r="E28" t="str">
        <f t="shared" si="4"/>
        <v>DC1110254</v>
      </c>
      <c r="F28" s="3">
        <f t="shared" si="2"/>
        <v>45971</v>
      </c>
      <c r="G28" s="65">
        <v>0</v>
      </c>
      <c r="H28" s="10">
        <f>G26</f>
        <v>37000</v>
      </c>
      <c r="I28" s="3">
        <f t="shared" si="0"/>
        <v>45971</v>
      </c>
      <c r="J28" t="s">
        <v>6217</v>
      </c>
      <c r="K28" s="7" t="s">
        <v>134</v>
      </c>
    </row>
    <row r="29" spans="1:11" x14ac:dyDescent="0.25">
      <c r="A29" t="s">
        <v>97</v>
      </c>
      <c r="B29">
        <f>Checklist!$B$1</f>
        <v>202511</v>
      </c>
      <c r="C29" t="s">
        <v>31</v>
      </c>
      <c r="D29" s="61" t="str">
        <f t="shared" si="3"/>
        <v>DC1110254</v>
      </c>
      <c r="E29" t="str">
        <f t="shared" si="4"/>
        <v>DC1110254</v>
      </c>
      <c r="F29" s="3">
        <f t="shared" si="2"/>
        <v>45971</v>
      </c>
      <c r="G29" s="10">
        <f>G26</f>
        <v>37000</v>
      </c>
      <c r="H29" s="20">
        <v>0</v>
      </c>
      <c r="I29" s="3">
        <f t="shared" si="0"/>
        <v>45971</v>
      </c>
      <c r="J29" t="s">
        <v>6217</v>
      </c>
      <c r="K29" s="7" t="s">
        <v>6212</v>
      </c>
    </row>
    <row r="30" spans="1:11" x14ac:dyDescent="0.25">
      <c r="A30" t="s">
        <v>40</v>
      </c>
      <c r="B30">
        <f>Checklist!$B$1</f>
        <v>202511</v>
      </c>
      <c r="C30" t="s">
        <v>31</v>
      </c>
      <c r="D30" s="61" t="s">
        <v>9444</v>
      </c>
      <c r="E30" t="str">
        <f t="shared" si="4"/>
        <v>DC1110255</v>
      </c>
      <c r="F30" s="3">
        <f t="shared" si="2"/>
        <v>45971</v>
      </c>
      <c r="G30" s="10">
        <v>822429.43</v>
      </c>
      <c r="H30" s="20">
        <v>0</v>
      </c>
      <c r="I30" s="3">
        <f t="shared" si="0"/>
        <v>45971</v>
      </c>
      <c r="J30" t="s">
        <v>9242</v>
      </c>
      <c r="K30" t="s">
        <v>116</v>
      </c>
    </row>
    <row r="31" spans="1:11" x14ac:dyDescent="0.25">
      <c r="A31" t="s">
        <v>40</v>
      </c>
      <c r="B31">
        <f>Checklist!$B$1</f>
        <v>202511</v>
      </c>
      <c r="C31" t="s">
        <v>31</v>
      </c>
      <c r="D31" s="61" t="str">
        <f t="shared" si="3"/>
        <v>DC1110255</v>
      </c>
      <c r="E31" t="str">
        <f t="shared" si="4"/>
        <v>DC1110255</v>
      </c>
      <c r="F31" s="3">
        <f t="shared" si="2"/>
        <v>45971</v>
      </c>
      <c r="G31" s="20">
        <v>0</v>
      </c>
      <c r="H31" s="10">
        <v>7777.65</v>
      </c>
      <c r="I31" s="3">
        <f t="shared" si="0"/>
        <v>45971</v>
      </c>
      <c r="J31" t="s">
        <v>9243</v>
      </c>
      <c r="K31" t="s">
        <v>9351</v>
      </c>
    </row>
    <row r="32" spans="1:11" x14ac:dyDescent="0.25">
      <c r="A32" t="s">
        <v>40</v>
      </c>
      <c r="B32">
        <f>Checklist!$B$1</f>
        <v>202511</v>
      </c>
      <c r="C32" t="s">
        <v>31</v>
      </c>
      <c r="D32" s="61" t="str">
        <f t="shared" si="3"/>
        <v>DC1110255</v>
      </c>
      <c r="E32" t="str">
        <f t="shared" si="4"/>
        <v>DC1110255</v>
      </c>
      <c r="F32" s="3">
        <f t="shared" si="2"/>
        <v>45971</v>
      </c>
      <c r="G32" s="10">
        <v>0</v>
      </c>
      <c r="H32" s="10">
        <v>8736.89</v>
      </c>
      <c r="I32" s="3">
        <f t="shared" si="0"/>
        <v>45971</v>
      </c>
      <c r="J32" t="s">
        <v>9244</v>
      </c>
      <c r="K32" t="s">
        <v>8968</v>
      </c>
    </row>
    <row r="33" spans="1:11" x14ac:dyDescent="0.25">
      <c r="A33" t="s">
        <v>40</v>
      </c>
      <c r="B33">
        <f>Checklist!$B$1</f>
        <v>202511</v>
      </c>
      <c r="C33" t="s">
        <v>31</v>
      </c>
      <c r="D33" s="61" t="str">
        <f t="shared" si="3"/>
        <v>DC1110255</v>
      </c>
      <c r="E33" t="str">
        <f t="shared" si="4"/>
        <v>DC1110255</v>
      </c>
      <c r="F33" s="3">
        <f t="shared" si="2"/>
        <v>45971</v>
      </c>
      <c r="G33" s="10">
        <v>0</v>
      </c>
      <c r="H33" s="10">
        <v>6838.27</v>
      </c>
      <c r="I33" s="3">
        <f t="shared" si="0"/>
        <v>45971</v>
      </c>
      <c r="J33" t="s">
        <v>9245</v>
      </c>
      <c r="K33" t="s">
        <v>8980</v>
      </c>
    </row>
    <row r="34" spans="1:11" x14ac:dyDescent="0.25">
      <c r="A34" t="s">
        <v>40</v>
      </c>
      <c r="B34">
        <f>Checklist!$B$1</f>
        <v>202511</v>
      </c>
      <c r="C34" t="s">
        <v>31</v>
      </c>
      <c r="D34" s="61" t="str">
        <f t="shared" si="3"/>
        <v>DC1110255</v>
      </c>
      <c r="E34" t="str">
        <f t="shared" si="4"/>
        <v>DC1110255</v>
      </c>
      <c r="F34" s="3">
        <f t="shared" si="2"/>
        <v>45971</v>
      </c>
      <c r="G34" s="10">
        <v>0</v>
      </c>
      <c r="H34" s="10">
        <v>9047.01</v>
      </c>
      <c r="I34" s="3">
        <f t="shared" si="0"/>
        <v>45971</v>
      </c>
      <c r="J34" t="s">
        <v>9246</v>
      </c>
      <c r="K34" t="s">
        <v>8966</v>
      </c>
    </row>
    <row r="35" spans="1:11" x14ac:dyDescent="0.25">
      <c r="A35" t="s">
        <v>40</v>
      </c>
      <c r="B35">
        <f>Checklist!$B$1</f>
        <v>202511</v>
      </c>
      <c r="C35" t="s">
        <v>31</v>
      </c>
      <c r="D35" s="61" t="str">
        <f t="shared" si="3"/>
        <v>DC1110255</v>
      </c>
      <c r="E35" t="str">
        <f t="shared" si="4"/>
        <v>DC1110255</v>
      </c>
      <c r="F35" s="3">
        <f t="shared" si="2"/>
        <v>45971</v>
      </c>
      <c r="G35" s="10">
        <v>0</v>
      </c>
      <c r="H35" s="10">
        <v>8024.52</v>
      </c>
      <c r="I35" s="3">
        <f t="shared" si="0"/>
        <v>45971</v>
      </c>
      <c r="J35" t="s">
        <v>9247</v>
      </c>
      <c r="K35" t="s">
        <v>9018</v>
      </c>
    </row>
    <row r="36" spans="1:11" x14ac:dyDescent="0.25">
      <c r="A36" t="s">
        <v>40</v>
      </c>
      <c r="B36">
        <f>Checklist!$B$1</f>
        <v>202511</v>
      </c>
      <c r="C36" t="s">
        <v>31</v>
      </c>
      <c r="D36" s="61" t="str">
        <f t="shared" si="3"/>
        <v>DC1110255</v>
      </c>
      <c r="E36" t="str">
        <f t="shared" si="4"/>
        <v>DC1110255</v>
      </c>
      <c r="F36" s="3">
        <f t="shared" si="2"/>
        <v>45971</v>
      </c>
      <c r="G36" s="10">
        <v>0</v>
      </c>
      <c r="H36" s="10">
        <v>7783.95</v>
      </c>
      <c r="I36" s="3">
        <f t="shared" si="0"/>
        <v>45971</v>
      </c>
      <c r="J36" t="s">
        <v>9248</v>
      </c>
      <c r="K36" t="s">
        <v>9352</v>
      </c>
    </row>
    <row r="37" spans="1:11" x14ac:dyDescent="0.25">
      <c r="A37" t="s">
        <v>40</v>
      </c>
      <c r="B37">
        <f>Checklist!$B$1</f>
        <v>202511</v>
      </c>
      <c r="C37" t="s">
        <v>31</v>
      </c>
      <c r="D37" s="61" t="str">
        <f t="shared" si="3"/>
        <v>DC1110255</v>
      </c>
      <c r="E37" t="str">
        <f t="shared" si="4"/>
        <v>DC1110255</v>
      </c>
      <c r="F37" s="3">
        <f t="shared" si="2"/>
        <v>45971</v>
      </c>
      <c r="G37" s="10">
        <v>0</v>
      </c>
      <c r="H37" s="10">
        <v>7958.33</v>
      </c>
      <c r="I37" s="3">
        <f t="shared" si="0"/>
        <v>45971</v>
      </c>
      <c r="J37" t="s">
        <v>9249</v>
      </c>
      <c r="K37" t="s">
        <v>9353</v>
      </c>
    </row>
    <row r="38" spans="1:11" x14ac:dyDescent="0.25">
      <c r="A38" t="s">
        <v>40</v>
      </c>
      <c r="B38">
        <f>Checklist!$B$1</f>
        <v>202511</v>
      </c>
      <c r="C38" t="s">
        <v>31</v>
      </c>
      <c r="D38" s="61" t="str">
        <f t="shared" si="3"/>
        <v>DC1110255</v>
      </c>
      <c r="E38" t="str">
        <f t="shared" si="4"/>
        <v>DC1110255</v>
      </c>
      <c r="F38" s="3">
        <f t="shared" si="2"/>
        <v>45971</v>
      </c>
      <c r="G38" s="10">
        <v>0</v>
      </c>
      <c r="H38" s="10">
        <v>7008.29</v>
      </c>
      <c r="I38" s="3">
        <f t="shared" si="0"/>
        <v>45971</v>
      </c>
      <c r="J38" t="s">
        <v>9250</v>
      </c>
      <c r="K38" t="s">
        <v>9354</v>
      </c>
    </row>
    <row r="39" spans="1:11" x14ac:dyDescent="0.25">
      <c r="A39" t="s">
        <v>40</v>
      </c>
      <c r="B39">
        <f>Checklist!$B$1</f>
        <v>202511</v>
      </c>
      <c r="C39" t="s">
        <v>31</v>
      </c>
      <c r="D39" s="61" t="str">
        <f t="shared" si="3"/>
        <v>DC1110255</v>
      </c>
      <c r="E39" t="str">
        <f t="shared" si="4"/>
        <v>DC1110255</v>
      </c>
      <c r="F39" s="3">
        <f t="shared" si="2"/>
        <v>45971</v>
      </c>
      <c r="G39" s="10">
        <v>0</v>
      </c>
      <c r="H39" s="10">
        <v>7961.57</v>
      </c>
      <c r="I39" s="3">
        <f t="shared" si="0"/>
        <v>45971</v>
      </c>
      <c r="J39" t="s">
        <v>9251</v>
      </c>
      <c r="K39" t="s">
        <v>9062</v>
      </c>
    </row>
    <row r="40" spans="1:11" x14ac:dyDescent="0.25">
      <c r="A40" t="s">
        <v>40</v>
      </c>
      <c r="B40">
        <f>Checklist!$B$1</f>
        <v>202511</v>
      </c>
      <c r="C40" t="s">
        <v>31</v>
      </c>
      <c r="D40" s="61" t="str">
        <f t="shared" si="3"/>
        <v>DC1110255</v>
      </c>
      <c r="E40" t="str">
        <f t="shared" si="4"/>
        <v>DC1110255</v>
      </c>
      <c r="F40" s="3">
        <f t="shared" si="2"/>
        <v>45971</v>
      </c>
      <c r="G40" s="10">
        <v>0</v>
      </c>
      <c r="H40" s="10">
        <v>8222.42</v>
      </c>
      <c r="I40" s="3">
        <f t="shared" si="0"/>
        <v>45971</v>
      </c>
      <c r="J40" t="s">
        <v>9252</v>
      </c>
      <c r="K40" t="s">
        <v>9040</v>
      </c>
    </row>
    <row r="41" spans="1:11" x14ac:dyDescent="0.25">
      <c r="A41" t="s">
        <v>40</v>
      </c>
      <c r="B41">
        <f>Checklist!$B$1</f>
        <v>202511</v>
      </c>
      <c r="C41" t="s">
        <v>31</v>
      </c>
      <c r="D41" s="61" t="str">
        <f t="shared" si="3"/>
        <v>DC1110255</v>
      </c>
      <c r="E41" t="str">
        <f t="shared" si="4"/>
        <v>DC1110255</v>
      </c>
      <c r="F41" s="3">
        <f t="shared" si="2"/>
        <v>45971</v>
      </c>
      <c r="G41" s="10">
        <v>0</v>
      </c>
      <c r="H41" s="10">
        <v>8305.8700000000008</v>
      </c>
      <c r="I41" s="3">
        <f t="shared" si="0"/>
        <v>45971</v>
      </c>
      <c r="J41" t="s">
        <v>9253</v>
      </c>
      <c r="K41" t="s">
        <v>8970</v>
      </c>
    </row>
    <row r="42" spans="1:11" x14ac:dyDescent="0.25">
      <c r="A42" t="s">
        <v>40</v>
      </c>
      <c r="B42">
        <f>Checklist!$B$1</f>
        <v>202511</v>
      </c>
      <c r="C42" t="s">
        <v>31</v>
      </c>
      <c r="D42" s="61" t="str">
        <f t="shared" si="3"/>
        <v>DC1110255</v>
      </c>
      <c r="E42" t="str">
        <f t="shared" si="4"/>
        <v>DC1110255</v>
      </c>
      <c r="F42" s="3">
        <f t="shared" si="2"/>
        <v>45971</v>
      </c>
      <c r="G42" s="10">
        <v>0</v>
      </c>
      <c r="H42" s="10">
        <v>7150.61</v>
      </c>
      <c r="I42" s="3">
        <f t="shared" si="0"/>
        <v>45971</v>
      </c>
      <c r="J42" t="s">
        <v>9254</v>
      </c>
      <c r="K42" t="s">
        <v>9355</v>
      </c>
    </row>
    <row r="43" spans="1:11" x14ac:dyDescent="0.25">
      <c r="A43" t="s">
        <v>40</v>
      </c>
      <c r="B43">
        <f>Checklist!$B$1</f>
        <v>202511</v>
      </c>
      <c r="C43" t="s">
        <v>31</v>
      </c>
      <c r="D43" s="61" t="str">
        <f t="shared" si="3"/>
        <v>DC1110255</v>
      </c>
      <c r="E43" t="str">
        <f t="shared" ref="E43:E106" si="5">D43</f>
        <v>DC1110255</v>
      </c>
      <c r="F43" s="3">
        <f t="shared" si="2"/>
        <v>45971</v>
      </c>
      <c r="G43" s="10">
        <v>0</v>
      </c>
      <c r="H43" s="10">
        <v>7368.78</v>
      </c>
      <c r="I43" s="3">
        <f t="shared" si="0"/>
        <v>45971</v>
      </c>
      <c r="J43" t="s">
        <v>9255</v>
      </c>
      <c r="K43" t="s">
        <v>9046</v>
      </c>
    </row>
    <row r="44" spans="1:11" x14ac:dyDescent="0.25">
      <c r="A44" t="s">
        <v>40</v>
      </c>
      <c r="B44">
        <f>Checklist!$B$1</f>
        <v>202511</v>
      </c>
      <c r="C44" t="s">
        <v>31</v>
      </c>
      <c r="D44" s="61" t="str">
        <f t="shared" si="3"/>
        <v>DC1110255</v>
      </c>
      <c r="E44" t="str">
        <f t="shared" si="5"/>
        <v>DC1110255</v>
      </c>
      <c r="F44" s="3">
        <f t="shared" si="2"/>
        <v>45971</v>
      </c>
      <c r="G44" s="10">
        <v>0</v>
      </c>
      <c r="H44" s="10">
        <v>7604.45</v>
      </c>
      <c r="I44" s="3">
        <f t="shared" si="0"/>
        <v>45971</v>
      </c>
      <c r="J44" t="s">
        <v>9256</v>
      </c>
      <c r="K44" t="s">
        <v>9356</v>
      </c>
    </row>
    <row r="45" spans="1:11" x14ac:dyDescent="0.25">
      <c r="A45" t="s">
        <v>40</v>
      </c>
      <c r="B45">
        <f>Checklist!$B$1</f>
        <v>202511</v>
      </c>
      <c r="C45" t="s">
        <v>31</v>
      </c>
      <c r="D45" s="61" t="str">
        <f t="shared" si="3"/>
        <v>DC1110255</v>
      </c>
      <c r="E45" t="str">
        <f t="shared" si="5"/>
        <v>DC1110255</v>
      </c>
      <c r="F45" s="3">
        <f t="shared" si="2"/>
        <v>45971</v>
      </c>
      <c r="G45" s="10">
        <v>0</v>
      </c>
      <c r="H45" s="10">
        <v>8527.49</v>
      </c>
      <c r="I45" s="3">
        <f t="shared" si="0"/>
        <v>45971</v>
      </c>
      <c r="J45" t="s">
        <v>9257</v>
      </c>
      <c r="K45" t="s">
        <v>9076</v>
      </c>
    </row>
    <row r="46" spans="1:11" x14ac:dyDescent="0.25">
      <c r="A46" t="s">
        <v>40</v>
      </c>
      <c r="B46">
        <f>Checklist!$B$1</f>
        <v>202511</v>
      </c>
      <c r="C46" t="s">
        <v>31</v>
      </c>
      <c r="D46" s="61" t="str">
        <f t="shared" si="3"/>
        <v>DC1110255</v>
      </c>
      <c r="E46" t="str">
        <f t="shared" si="5"/>
        <v>DC1110255</v>
      </c>
      <c r="F46" s="3">
        <f t="shared" si="2"/>
        <v>45971</v>
      </c>
      <c r="G46" s="10">
        <v>0</v>
      </c>
      <c r="H46" s="10">
        <v>7322.46</v>
      </c>
      <c r="I46" s="3">
        <f t="shared" si="0"/>
        <v>45971</v>
      </c>
      <c r="J46" t="s">
        <v>9258</v>
      </c>
      <c r="K46" t="s">
        <v>8962</v>
      </c>
    </row>
    <row r="47" spans="1:11" x14ac:dyDescent="0.25">
      <c r="A47" t="s">
        <v>40</v>
      </c>
      <c r="B47">
        <f>Checklist!$B$1</f>
        <v>202511</v>
      </c>
      <c r="C47" t="s">
        <v>31</v>
      </c>
      <c r="D47" s="61" t="str">
        <f t="shared" si="3"/>
        <v>DC1110255</v>
      </c>
      <c r="E47" t="str">
        <f t="shared" si="5"/>
        <v>DC1110255</v>
      </c>
      <c r="F47" s="3">
        <f t="shared" si="2"/>
        <v>45971</v>
      </c>
      <c r="G47" s="10">
        <v>0</v>
      </c>
      <c r="H47" s="10">
        <v>7604.25</v>
      </c>
      <c r="I47" s="3">
        <f t="shared" si="0"/>
        <v>45971</v>
      </c>
      <c r="J47" t="s">
        <v>9259</v>
      </c>
      <c r="K47" t="s">
        <v>9357</v>
      </c>
    </row>
    <row r="48" spans="1:11" x14ac:dyDescent="0.25">
      <c r="A48" t="s">
        <v>40</v>
      </c>
      <c r="B48">
        <f>Checklist!$B$1</f>
        <v>202511</v>
      </c>
      <c r="C48" t="s">
        <v>31</v>
      </c>
      <c r="D48" s="61" t="str">
        <f t="shared" si="3"/>
        <v>DC1110255</v>
      </c>
      <c r="E48" t="str">
        <f t="shared" si="5"/>
        <v>DC1110255</v>
      </c>
      <c r="F48" s="3">
        <f t="shared" si="2"/>
        <v>45971</v>
      </c>
      <c r="G48" s="10">
        <v>0</v>
      </c>
      <c r="H48" s="10">
        <v>6868.04</v>
      </c>
      <c r="I48" s="3">
        <f t="shared" si="0"/>
        <v>45971</v>
      </c>
      <c r="J48" t="s">
        <v>9260</v>
      </c>
      <c r="K48" t="s">
        <v>9014</v>
      </c>
    </row>
    <row r="49" spans="1:11" x14ac:dyDescent="0.25">
      <c r="A49" t="s">
        <v>40</v>
      </c>
      <c r="B49">
        <f>Checklist!$B$1</f>
        <v>202511</v>
      </c>
      <c r="C49" t="s">
        <v>31</v>
      </c>
      <c r="D49" s="61" t="str">
        <f t="shared" si="3"/>
        <v>DC1110255</v>
      </c>
      <c r="E49" t="str">
        <f t="shared" si="5"/>
        <v>DC1110255</v>
      </c>
      <c r="F49" s="3">
        <f t="shared" si="2"/>
        <v>45971</v>
      </c>
      <c r="G49" s="10">
        <v>0</v>
      </c>
      <c r="H49" s="10">
        <v>7858</v>
      </c>
      <c r="I49" s="3">
        <f t="shared" si="0"/>
        <v>45971</v>
      </c>
      <c r="J49" t="s">
        <v>9261</v>
      </c>
      <c r="K49" t="s">
        <v>9358</v>
      </c>
    </row>
    <row r="50" spans="1:11" x14ac:dyDescent="0.25">
      <c r="A50" t="s">
        <v>40</v>
      </c>
      <c r="B50">
        <f>Checklist!$B$1</f>
        <v>202511</v>
      </c>
      <c r="C50" t="s">
        <v>31</v>
      </c>
      <c r="D50" s="61" t="str">
        <f t="shared" si="3"/>
        <v>DC1110255</v>
      </c>
      <c r="E50" t="str">
        <f t="shared" si="5"/>
        <v>DC1110255</v>
      </c>
      <c r="F50" s="3">
        <f t="shared" si="2"/>
        <v>45971</v>
      </c>
      <c r="G50" s="10">
        <v>0</v>
      </c>
      <c r="H50" s="10">
        <v>7144.95</v>
      </c>
      <c r="I50" s="3">
        <f t="shared" si="0"/>
        <v>45971</v>
      </c>
      <c r="J50" t="s">
        <v>9262</v>
      </c>
      <c r="K50" t="s">
        <v>9359</v>
      </c>
    </row>
    <row r="51" spans="1:11" x14ac:dyDescent="0.25">
      <c r="A51" t="s">
        <v>40</v>
      </c>
      <c r="B51">
        <f>Checklist!$B$1</f>
        <v>202511</v>
      </c>
      <c r="C51" t="s">
        <v>31</v>
      </c>
      <c r="D51" s="61" t="str">
        <f t="shared" si="3"/>
        <v>DC1110255</v>
      </c>
      <c r="E51" t="str">
        <f t="shared" si="5"/>
        <v>DC1110255</v>
      </c>
      <c r="F51" s="3">
        <f t="shared" si="2"/>
        <v>45971</v>
      </c>
      <c r="G51" s="10">
        <v>0</v>
      </c>
      <c r="H51" s="10">
        <v>7709.47</v>
      </c>
      <c r="I51" s="3">
        <f t="shared" si="0"/>
        <v>45971</v>
      </c>
      <c r="J51" t="s">
        <v>9263</v>
      </c>
      <c r="K51" t="s">
        <v>9360</v>
      </c>
    </row>
    <row r="52" spans="1:11" x14ac:dyDescent="0.25">
      <c r="A52" t="s">
        <v>40</v>
      </c>
      <c r="B52">
        <f>Checklist!$B$1</f>
        <v>202511</v>
      </c>
      <c r="C52" t="s">
        <v>31</v>
      </c>
      <c r="D52" s="61" t="str">
        <f t="shared" si="3"/>
        <v>DC1110255</v>
      </c>
      <c r="E52" t="str">
        <f t="shared" si="5"/>
        <v>DC1110255</v>
      </c>
      <c r="F52" s="3">
        <f t="shared" si="2"/>
        <v>45971</v>
      </c>
      <c r="G52" s="10">
        <v>0</v>
      </c>
      <c r="H52" s="10">
        <v>6827.73</v>
      </c>
      <c r="I52" s="3">
        <f t="shared" si="0"/>
        <v>45971</v>
      </c>
      <c r="J52" t="s">
        <v>9264</v>
      </c>
      <c r="K52" t="s">
        <v>9060</v>
      </c>
    </row>
    <row r="53" spans="1:11" x14ac:dyDescent="0.25">
      <c r="A53" t="s">
        <v>40</v>
      </c>
      <c r="B53">
        <f>Checklist!$B$1</f>
        <v>202511</v>
      </c>
      <c r="C53" t="s">
        <v>31</v>
      </c>
      <c r="D53" s="61" t="str">
        <f t="shared" si="3"/>
        <v>DC1110255</v>
      </c>
      <c r="E53" t="str">
        <f t="shared" si="5"/>
        <v>DC1110255</v>
      </c>
      <c r="F53" s="3">
        <f t="shared" si="2"/>
        <v>45971</v>
      </c>
      <c r="G53" s="10">
        <v>0</v>
      </c>
      <c r="H53" s="10">
        <v>8603.09</v>
      </c>
      <c r="I53" s="3">
        <f t="shared" si="0"/>
        <v>45971</v>
      </c>
      <c r="J53" t="s">
        <v>9265</v>
      </c>
      <c r="K53" t="s">
        <v>9024</v>
      </c>
    </row>
    <row r="54" spans="1:11" x14ac:dyDescent="0.25">
      <c r="A54" t="s">
        <v>40</v>
      </c>
      <c r="B54">
        <f>Checklist!$B$1</f>
        <v>202511</v>
      </c>
      <c r="C54" t="s">
        <v>31</v>
      </c>
      <c r="D54" s="61" t="str">
        <f t="shared" si="3"/>
        <v>DC1110255</v>
      </c>
      <c r="E54" t="str">
        <f t="shared" si="5"/>
        <v>DC1110255</v>
      </c>
      <c r="F54" s="3">
        <f t="shared" si="2"/>
        <v>45971</v>
      </c>
      <c r="G54" s="10">
        <v>0</v>
      </c>
      <c r="H54" s="10">
        <v>7143.92</v>
      </c>
      <c r="I54" s="3">
        <f t="shared" si="0"/>
        <v>45971</v>
      </c>
      <c r="J54" t="s">
        <v>9266</v>
      </c>
      <c r="K54" t="s">
        <v>9131</v>
      </c>
    </row>
    <row r="55" spans="1:11" x14ac:dyDescent="0.25">
      <c r="A55" t="s">
        <v>40</v>
      </c>
      <c r="B55">
        <f>Checklist!$B$1</f>
        <v>202511</v>
      </c>
      <c r="C55" t="s">
        <v>31</v>
      </c>
      <c r="D55" s="61" t="str">
        <f t="shared" si="3"/>
        <v>DC1110255</v>
      </c>
      <c r="E55" t="str">
        <f t="shared" si="5"/>
        <v>DC1110255</v>
      </c>
      <c r="F55" s="3">
        <f t="shared" si="2"/>
        <v>45971</v>
      </c>
      <c r="G55" s="10">
        <v>0</v>
      </c>
      <c r="H55" s="10">
        <v>8613.67</v>
      </c>
      <c r="I55" s="3">
        <f t="shared" si="0"/>
        <v>45971</v>
      </c>
      <c r="J55" t="s">
        <v>9267</v>
      </c>
      <c r="K55" t="s">
        <v>9130</v>
      </c>
    </row>
    <row r="56" spans="1:11" x14ac:dyDescent="0.25">
      <c r="A56" t="s">
        <v>40</v>
      </c>
      <c r="B56">
        <f>Checklist!$B$1</f>
        <v>202511</v>
      </c>
      <c r="C56" t="s">
        <v>31</v>
      </c>
      <c r="D56" s="61" t="str">
        <f t="shared" si="3"/>
        <v>DC1110255</v>
      </c>
      <c r="E56" t="str">
        <f t="shared" si="5"/>
        <v>DC1110255</v>
      </c>
      <c r="F56" s="3">
        <f t="shared" si="2"/>
        <v>45971</v>
      </c>
      <c r="G56" s="10">
        <v>0</v>
      </c>
      <c r="H56" s="10">
        <v>8126.08</v>
      </c>
      <c r="I56" s="3">
        <f t="shared" si="0"/>
        <v>45971</v>
      </c>
      <c r="J56" t="s">
        <v>9268</v>
      </c>
      <c r="K56" t="s">
        <v>9361</v>
      </c>
    </row>
    <row r="57" spans="1:11" x14ac:dyDescent="0.25">
      <c r="A57" t="s">
        <v>40</v>
      </c>
      <c r="B57">
        <f>Checklist!$B$1</f>
        <v>202511</v>
      </c>
      <c r="C57" t="s">
        <v>31</v>
      </c>
      <c r="D57" s="61" t="str">
        <f t="shared" si="3"/>
        <v>DC1110255</v>
      </c>
      <c r="E57" t="str">
        <f t="shared" si="5"/>
        <v>DC1110255</v>
      </c>
      <c r="F57" s="3">
        <f t="shared" si="2"/>
        <v>45971</v>
      </c>
      <c r="G57" s="10">
        <v>0</v>
      </c>
      <c r="H57" s="10">
        <v>6755.12</v>
      </c>
      <c r="I57" s="3">
        <f t="shared" si="0"/>
        <v>45971</v>
      </c>
      <c r="J57" t="s">
        <v>9269</v>
      </c>
      <c r="K57" t="s">
        <v>9362</v>
      </c>
    </row>
    <row r="58" spans="1:11" s="145" customFormat="1" x14ac:dyDescent="0.25">
      <c r="A58" t="s">
        <v>9412</v>
      </c>
      <c r="B58">
        <f>Checklist!$B$1</f>
        <v>202511</v>
      </c>
      <c r="C58" t="s">
        <v>31</v>
      </c>
      <c r="D58" s="61" t="str">
        <f t="shared" si="3"/>
        <v>DC1110255</v>
      </c>
      <c r="E58" t="str">
        <f t="shared" si="5"/>
        <v>DC1110255</v>
      </c>
      <c r="F58" s="3">
        <f t="shared" si="2"/>
        <v>45971</v>
      </c>
      <c r="G58" s="144">
        <v>0</v>
      </c>
      <c r="H58" s="144">
        <v>17899</v>
      </c>
      <c r="I58" s="3">
        <f t="shared" si="0"/>
        <v>45971</v>
      </c>
      <c r="J58" s="145" t="s">
        <v>9270</v>
      </c>
      <c r="K58" s="145" t="s">
        <v>9363</v>
      </c>
    </row>
    <row r="59" spans="1:11" x14ac:dyDescent="0.25">
      <c r="A59" t="s">
        <v>40</v>
      </c>
      <c r="B59">
        <f>Checklist!$B$1</f>
        <v>202511</v>
      </c>
      <c r="C59" t="s">
        <v>31</v>
      </c>
      <c r="D59" s="61" t="str">
        <f t="shared" si="3"/>
        <v>DC1110255</v>
      </c>
      <c r="E59" t="str">
        <f t="shared" si="5"/>
        <v>DC1110255</v>
      </c>
      <c r="F59" s="3">
        <f t="shared" si="2"/>
        <v>45971</v>
      </c>
      <c r="G59" s="10">
        <v>0</v>
      </c>
      <c r="H59" s="10">
        <v>7417.81</v>
      </c>
      <c r="I59" s="3">
        <f t="shared" si="0"/>
        <v>45971</v>
      </c>
      <c r="J59" t="s">
        <v>9271</v>
      </c>
      <c r="K59" t="s">
        <v>9364</v>
      </c>
    </row>
    <row r="60" spans="1:11" s="145" customFormat="1" x14ac:dyDescent="0.25">
      <c r="A60" t="s">
        <v>9413</v>
      </c>
      <c r="B60">
        <f>Checklist!$B$1</f>
        <v>202511</v>
      </c>
      <c r="C60" t="s">
        <v>31</v>
      </c>
      <c r="D60" s="61" t="str">
        <f t="shared" si="3"/>
        <v>DC1110255</v>
      </c>
      <c r="E60" t="str">
        <f t="shared" si="5"/>
        <v>DC1110255</v>
      </c>
      <c r="F60" s="3">
        <f t="shared" si="2"/>
        <v>45971</v>
      </c>
      <c r="G60" s="144">
        <v>0</v>
      </c>
      <c r="H60" s="144">
        <v>8807</v>
      </c>
      <c r="I60" s="3">
        <f t="shared" si="0"/>
        <v>45971</v>
      </c>
      <c r="J60" s="145" t="s">
        <v>9272</v>
      </c>
      <c r="K60" s="145" t="s">
        <v>9365</v>
      </c>
    </row>
    <row r="61" spans="1:11" x14ac:dyDescent="0.25">
      <c r="A61" t="s">
        <v>40</v>
      </c>
      <c r="B61">
        <f>Checklist!$B$1</f>
        <v>202511</v>
      </c>
      <c r="C61" t="s">
        <v>31</v>
      </c>
      <c r="D61" s="61" t="str">
        <f t="shared" si="3"/>
        <v>DC1110255</v>
      </c>
      <c r="E61" t="str">
        <f t="shared" si="5"/>
        <v>DC1110255</v>
      </c>
      <c r="F61" s="3">
        <f t="shared" si="2"/>
        <v>45971</v>
      </c>
      <c r="G61" s="10">
        <v>0</v>
      </c>
      <c r="H61" s="10">
        <v>6375.02</v>
      </c>
      <c r="I61" s="3">
        <f t="shared" si="0"/>
        <v>45971</v>
      </c>
      <c r="J61" t="s">
        <v>9273</v>
      </c>
      <c r="K61" t="s">
        <v>9366</v>
      </c>
    </row>
    <row r="62" spans="1:11" s="145" customFormat="1" x14ac:dyDescent="0.25">
      <c r="A62" t="s">
        <v>9414</v>
      </c>
      <c r="B62">
        <f>Checklist!$B$1</f>
        <v>202511</v>
      </c>
      <c r="C62" t="s">
        <v>31</v>
      </c>
      <c r="D62" s="61" t="str">
        <f t="shared" si="3"/>
        <v>DC1110255</v>
      </c>
      <c r="E62" t="str">
        <f t="shared" si="5"/>
        <v>DC1110255</v>
      </c>
      <c r="F62" s="3">
        <f t="shared" si="2"/>
        <v>45971</v>
      </c>
      <c r="G62" s="144">
        <v>0</v>
      </c>
      <c r="H62" s="144">
        <v>10672</v>
      </c>
      <c r="I62" s="3">
        <f t="shared" si="0"/>
        <v>45971</v>
      </c>
      <c r="J62" s="145" t="s">
        <v>9274</v>
      </c>
      <c r="K62" s="145" t="s">
        <v>9367</v>
      </c>
    </row>
    <row r="63" spans="1:11" x14ac:dyDescent="0.25">
      <c r="A63" t="s">
        <v>40</v>
      </c>
      <c r="B63">
        <f>Checklist!$B$1</f>
        <v>202511</v>
      </c>
      <c r="C63" t="s">
        <v>31</v>
      </c>
      <c r="D63" s="61" t="str">
        <f t="shared" si="3"/>
        <v>DC1110255</v>
      </c>
      <c r="E63" t="str">
        <f t="shared" si="5"/>
        <v>DC1110255</v>
      </c>
      <c r="F63" s="3">
        <f t="shared" si="2"/>
        <v>45971</v>
      </c>
      <c r="G63" s="10">
        <v>0</v>
      </c>
      <c r="H63" s="10">
        <v>5635.63</v>
      </c>
      <c r="I63" s="3">
        <f t="shared" si="0"/>
        <v>45971</v>
      </c>
      <c r="J63" t="s">
        <v>9275</v>
      </c>
      <c r="K63" t="s">
        <v>9072</v>
      </c>
    </row>
    <row r="64" spans="1:11" x14ac:dyDescent="0.25">
      <c r="A64" t="s">
        <v>40</v>
      </c>
      <c r="B64">
        <f>Checklist!$B$1</f>
        <v>202511</v>
      </c>
      <c r="C64" t="s">
        <v>31</v>
      </c>
      <c r="D64" s="61" t="str">
        <f t="shared" si="3"/>
        <v>DC1110255</v>
      </c>
      <c r="E64" t="str">
        <f t="shared" si="5"/>
        <v>DC1110255</v>
      </c>
      <c r="F64" s="3">
        <f t="shared" si="2"/>
        <v>45971</v>
      </c>
      <c r="G64" s="10">
        <v>0</v>
      </c>
      <c r="H64" s="10">
        <v>8149.69</v>
      </c>
      <c r="I64" s="3">
        <f t="shared" si="0"/>
        <v>45971</v>
      </c>
      <c r="J64" t="s">
        <v>9276</v>
      </c>
      <c r="K64" t="s">
        <v>9368</v>
      </c>
    </row>
    <row r="65" spans="1:11" x14ac:dyDescent="0.25">
      <c r="A65" t="s">
        <v>40</v>
      </c>
      <c r="B65">
        <f>Checklist!$B$1</f>
        <v>202511</v>
      </c>
      <c r="C65" t="s">
        <v>31</v>
      </c>
      <c r="D65" s="61" t="str">
        <f t="shared" si="3"/>
        <v>DC1110255</v>
      </c>
      <c r="E65" t="str">
        <f t="shared" si="5"/>
        <v>DC1110255</v>
      </c>
      <c r="F65" s="3">
        <f t="shared" si="2"/>
        <v>45971</v>
      </c>
      <c r="G65" s="10">
        <v>0</v>
      </c>
      <c r="H65" s="10">
        <v>6499.3</v>
      </c>
      <c r="I65" s="3">
        <f t="shared" si="0"/>
        <v>45971</v>
      </c>
      <c r="J65" t="s">
        <v>9277</v>
      </c>
      <c r="K65" t="s">
        <v>9369</v>
      </c>
    </row>
    <row r="66" spans="1:11" s="145" customFormat="1" x14ac:dyDescent="0.25">
      <c r="A66" t="s">
        <v>3054</v>
      </c>
      <c r="B66">
        <f>Checklist!$B$1</f>
        <v>202511</v>
      </c>
      <c r="C66" t="s">
        <v>31</v>
      </c>
      <c r="D66" s="61" t="str">
        <f t="shared" si="3"/>
        <v>DC1110255</v>
      </c>
      <c r="E66" t="str">
        <f t="shared" si="5"/>
        <v>DC1110255</v>
      </c>
      <c r="F66" s="3">
        <f t="shared" si="2"/>
        <v>45971</v>
      </c>
      <c r="G66" s="144">
        <v>0</v>
      </c>
      <c r="H66" s="144">
        <v>6894</v>
      </c>
      <c r="I66" s="3">
        <f t="shared" ref="I66:I129" si="6">$F$2</f>
        <v>45971</v>
      </c>
      <c r="J66" s="145" t="s">
        <v>9278</v>
      </c>
      <c r="K66" s="145" t="s">
        <v>9370</v>
      </c>
    </row>
    <row r="67" spans="1:11" x14ac:dyDescent="0.25">
      <c r="A67" t="s">
        <v>40</v>
      </c>
      <c r="B67">
        <f>Checklist!$B$1</f>
        <v>202511</v>
      </c>
      <c r="C67" t="s">
        <v>31</v>
      </c>
      <c r="D67" s="61" t="str">
        <f t="shared" si="3"/>
        <v>DC1110255</v>
      </c>
      <c r="E67" t="str">
        <f t="shared" si="5"/>
        <v>DC1110255</v>
      </c>
      <c r="F67" s="3">
        <f t="shared" ref="F67:F130" si="7">$F$2</f>
        <v>45971</v>
      </c>
      <c r="G67" s="10">
        <v>0</v>
      </c>
      <c r="H67" s="10">
        <v>6801.5</v>
      </c>
      <c r="I67" s="3">
        <f t="shared" si="6"/>
        <v>45971</v>
      </c>
      <c r="J67" t="s">
        <v>9279</v>
      </c>
      <c r="K67" t="s">
        <v>9371</v>
      </c>
    </row>
    <row r="68" spans="1:11" x14ac:dyDescent="0.25">
      <c r="A68" t="s">
        <v>40</v>
      </c>
      <c r="B68">
        <f>Checklist!$B$1</f>
        <v>202511</v>
      </c>
      <c r="C68" t="s">
        <v>31</v>
      </c>
      <c r="D68" s="61" t="str">
        <f t="shared" ref="D68:D131" si="8">D67</f>
        <v>DC1110255</v>
      </c>
      <c r="E68" t="str">
        <f t="shared" si="5"/>
        <v>DC1110255</v>
      </c>
      <c r="F68" s="3">
        <f t="shared" si="7"/>
        <v>45971</v>
      </c>
      <c r="G68" s="10">
        <v>0</v>
      </c>
      <c r="H68" s="10">
        <v>6243.63</v>
      </c>
      <c r="I68" s="3">
        <f t="shared" si="6"/>
        <v>45971</v>
      </c>
      <c r="J68" t="s">
        <v>9280</v>
      </c>
      <c r="K68" t="s">
        <v>9372</v>
      </c>
    </row>
    <row r="69" spans="1:11" s="145" customFormat="1" x14ac:dyDescent="0.25">
      <c r="A69" t="s">
        <v>9158</v>
      </c>
      <c r="B69">
        <f>Checklist!$B$1</f>
        <v>202511</v>
      </c>
      <c r="C69" t="s">
        <v>31</v>
      </c>
      <c r="D69" s="61" t="str">
        <f t="shared" si="8"/>
        <v>DC1110255</v>
      </c>
      <c r="E69" t="str">
        <f t="shared" si="5"/>
        <v>DC1110255</v>
      </c>
      <c r="F69" s="3">
        <f t="shared" si="7"/>
        <v>45971</v>
      </c>
      <c r="G69" s="144">
        <v>0</v>
      </c>
      <c r="H69" s="144">
        <v>8484</v>
      </c>
      <c r="I69" s="3">
        <f t="shared" si="6"/>
        <v>45971</v>
      </c>
      <c r="J69" s="145" t="s">
        <v>9281</v>
      </c>
      <c r="K69" s="145" t="s">
        <v>9373</v>
      </c>
    </row>
    <row r="70" spans="1:11" x14ac:dyDescent="0.25">
      <c r="A70" t="s">
        <v>40</v>
      </c>
      <c r="B70">
        <f>Checklist!$B$1</f>
        <v>202511</v>
      </c>
      <c r="C70" t="s">
        <v>31</v>
      </c>
      <c r="D70" s="61" t="str">
        <f t="shared" si="8"/>
        <v>DC1110255</v>
      </c>
      <c r="E70" t="str">
        <f t="shared" si="5"/>
        <v>DC1110255</v>
      </c>
      <c r="F70" s="3">
        <f t="shared" si="7"/>
        <v>45971</v>
      </c>
      <c r="G70" s="10">
        <v>0</v>
      </c>
      <c r="H70" s="10">
        <v>6608.63</v>
      </c>
      <c r="I70" s="3">
        <f t="shared" si="6"/>
        <v>45971</v>
      </c>
      <c r="J70" t="s">
        <v>9282</v>
      </c>
      <c r="K70" t="s">
        <v>9374</v>
      </c>
    </row>
    <row r="71" spans="1:11" s="145" customFormat="1" x14ac:dyDescent="0.25">
      <c r="A71" t="s">
        <v>3057</v>
      </c>
      <c r="B71">
        <f>Checklist!$B$1</f>
        <v>202511</v>
      </c>
      <c r="C71" t="s">
        <v>31</v>
      </c>
      <c r="D71" s="61" t="str">
        <f t="shared" si="8"/>
        <v>DC1110255</v>
      </c>
      <c r="E71" t="str">
        <f t="shared" si="5"/>
        <v>DC1110255</v>
      </c>
      <c r="F71" s="3">
        <f t="shared" si="7"/>
        <v>45971</v>
      </c>
      <c r="G71" s="144">
        <v>0</v>
      </c>
      <c r="H71" s="144">
        <v>18585.560000000001</v>
      </c>
      <c r="I71" s="3">
        <f t="shared" si="6"/>
        <v>45971</v>
      </c>
      <c r="J71" s="145" t="s">
        <v>9283</v>
      </c>
      <c r="K71" s="145" t="s">
        <v>9375</v>
      </c>
    </row>
    <row r="72" spans="1:11" x14ac:dyDescent="0.25">
      <c r="A72" t="s">
        <v>40</v>
      </c>
      <c r="B72">
        <f>Checklist!$B$1</f>
        <v>202511</v>
      </c>
      <c r="C72" t="s">
        <v>31</v>
      </c>
      <c r="D72" s="61" t="str">
        <f t="shared" si="8"/>
        <v>DC1110255</v>
      </c>
      <c r="E72" t="str">
        <f t="shared" si="5"/>
        <v>DC1110255</v>
      </c>
      <c r="F72" s="3">
        <f t="shared" si="7"/>
        <v>45971</v>
      </c>
      <c r="G72" s="10">
        <v>0</v>
      </c>
      <c r="H72" s="10">
        <v>7125</v>
      </c>
      <c r="I72" s="3">
        <f t="shared" si="6"/>
        <v>45971</v>
      </c>
      <c r="J72" t="s">
        <v>9284</v>
      </c>
      <c r="K72" t="s">
        <v>9034</v>
      </c>
    </row>
    <row r="73" spans="1:11" x14ac:dyDescent="0.25">
      <c r="A73" t="s">
        <v>40</v>
      </c>
      <c r="B73">
        <f>Checklist!$B$1</f>
        <v>202511</v>
      </c>
      <c r="C73" t="s">
        <v>31</v>
      </c>
      <c r="D73" s="61" t="str">
        <f t="shared" si="8"/>
        <v>DC1110255</v>
      </c>
      <c r="E73" t="str">
        <f t="shared" si="5"/>
        <v>DC1110255</v>
      </c>
      <c r="F73" s="3">
        <f t="shared" si="7"/>
        <v>45971</v>
      </c>
      <c r="G73" s="10">
        <v>0</v>
      </c>
      <c r="H73" s="10">
        <v>7251.69</v>
      </c>
      <c r="I73" s="3">
        <f t="shared" si="6"/>
        <v>45971</v>
      </c>
      <c r="J73" t="s">
        <v>9285</v>
      </c>
      <c r="K73" t="s">
        <v>8724</v>
      </c>
    </row>
    <row r="74" spans="1:11" x14ac:dyDescent="0.25">
      <c r="A74" t="s">
        <v>40</v>
      </c>
      <c r="B74">
        <f>Checklist!$B$1</f>
        <v>202511</v>
      </c>
      <c r="C74" t="s">
        <v>31</v>
      </c>
      <c r="D74" s="61" t="str">
        <f t="shared" si="8"/>
        <v>DC1110255</v>
      </c>
      <c r="E74" t="str">
        <f t="shared" si="5"/>
        <v>DC1110255</v>
      </c>
      <c r="F74" s="3">
        <f t="shared" si="7"/>
        <v>45971</v>
      </c>
      <c r="G74" s="10">
        <v>0</v>
      </c>
      <c r="H74" s="10">
        <v>7068.9</v>
      </c>
      <c r="I74" s="3">
        <f t="shared" si="6"/>
        <v>45971</v>
      </c>
      <c r="J74" t="s">
        <v>9286</v>
      </c>
      <c r="K74" t="s">
        <v>9238</v>
      </c>
    </row>
    <row r="75" spans="1:11" x14ac:dyDescent="0.25">
      <c r="A75" t="s">
        <v>40</v>
      </c>
      <c r="B75">
        <f>Checklist!$B$1</f>
        <v>202511</v>
      </c>
      <c r="C75" t="s">
        <v>31</v>
      </c>
      <c r="D75" s="61" t="str">
        <f t="shared" si="8"/>
        <v>DC1110255</v>
      </c>
      <c r="E75" t="str">
        <f t="shared" si="5"/>
        <v>DC1110255</v>
      </c>
      <c r="F75" s="3">
        <f t="shared" si="7"/>
        <v>45971</v>
      </c>
      <c r="G75" s="10">
        <v>0</v>
      </c>
      <c r="H75" s="10">
        <v>5739</v>
      </c>
      <c r="I75" s="3">
        <f t="shared" si="6"/>
        <v>45971</v>
      </c>
      <c r="J75" t="s">
        <v>9287</v>
      </c>
      <c r="K75" t="s">
        <v>9376</v>
      </c>
    </row>
    <row r="76" spans="1:11" x14ac:dyDescent="0.25">
      <c r="A76" t="s">
        <v>40</v>
      </c>
      <c r="B76">
        <f>Checklist!$B$1</f>
        <v>202511</v>
      </c>
      <c r="C76" t="s">
        <v>31</v>
      </c>
      <c r="D76" s="61" t="str">
        <f t="shared" si="8"/>
        <v>DC1110255</v>
      </c>
      <c r="E76" t="str">
        <f t="shared" si="5"/>
        <v>DC1110255</v>
      </c>
      <c r="F76" s="3">
        <f t="shared" si="7"/>
        <v>45971</v>
      </c>
      <c r="G76" s="10">
        <v>0</v>
      </c>
      <c r="H76" s="10">
        <v>6804.37</v>
      </c>
      <c r="I76" s="3">
        <f t="shared" si="6"/>
        <v>45971</v>
      </c>
      <c r="J76" t="s">
        <v>9288</v>
      </c>
      <c r="K76" t="s">
        <v>9377</v>
      </c>
    </row>
    <row r="77" spans="1:11" x14ac:dyDescent="0.25">
      <c r="A77" t="s">
        <v>40</v>
      </c>
      <c r="B77">
        <f>Checklist!$B$1</f>
        <v>202511</v>
      </c>
      <c r="C77" t="s">
        <v>31</v>
      </c>
      <c r="D77" s="61" t="str">
        <f t="shared" si="8"/>
        <v>DC1110255</v>
      </c>
      <c r="E77" t="str">
        <f t="shared" si="5"/>
        <v>DC1110255</v>
      </c>
      <c r="F77" s="3">
        <f t="shared" si="7"/>
        <v>45971</v>
      </c>
      <c r="G77" s="10">
        <v>0</v>
      </c>
      <c r="H77" s="10">
        <v>6360.85</v>
      </c>
      <c r="I77" s="3">
        <f t="shared" si="6"/>
        <v>45971</v>
      </c>
      <c r="J77" t="s">
        <v>9289</v>
      </c>
      <c r="K77" t="s">
        <v>9378</v>
      </c>
    </row>
    <row r="78" spans="1:11" x14ac:dyDescent="0.25">
      <c r="A78" t="s">
        <v>40</v>
      </c>
      <c r="B78">
        <f>Checklist!$B$1</f>
        <v>202511</v>
      </c>
      <c r="C78" t="s">
        <v>31</v>
      </c>
      <c r="D78" s="61" t="str">
        <f t="shared" si="8"/>
        <v>DC1110255</v>
      </c>
      <c r="E78" t="str">
        <f t="shared" si="5"/>
        <v>DC1110255</v>
      </c>
      <c r="F78" s="3">
        <f t="shared" si="7"/>
        <v>45971</v>
      </c>
      <c r="G78" s="10">
        <v>0</v>
      </c>
      <c r="H78" s="10">
        <v>7745.58</v>
      </c>
      <c r="I78" s="3">
        <f t="shared" si="6"/>
        <v>45971</v>
      </c>
      <c r="J78" t="s">
        <v>9290</v>
      </c>
      <c r="K78" t="s">
        <v>9379</v>
      </c>
    </row>
    <row r="79" spans="1:11" x14ac:dyDescent="0.25">
      <c r="A79" t="s">
        <v>40</v>
      </c>
      <c r="B79">
        <f>Checklist!$B$1</f>
        <v>202511</v>
      </c>
      <c r="C79" t="s">
        <v>31</v>
      </c>
      <c r="D79" s="61" t="str">
        <f t="shared" si="8"/>
        <v>DC1110255</v>
      </c>
      <c r="E79" t="str">
        <f t="shared" si="5"/>
        <v>DC1110255</v>
      </c>
      <c r="F79" s="3">
        <f t="shared" si="7"/>
        <v>45971</v>
      </c>
      <c r="G79" s="10">
        <v>0</v>
      </c>
      <c r="H79" s="10">
        <v>7019.44</v>
      </c>
      <c r="I79" s="3">
        <f t="shared" si="6"/>
        <v>45971</v>
      </c>
      <c r="J79" t="s">
        <v>9291</v>
      </c>
      <c r="K79" t="s">
        <v>9380</v>
      </c>
    </row>
    <row r="80" spans="1:11" x14ac:dyDescent="0.25">
      <c r="A80" t="s">
        <v>40</v>
      </c>
      <c r="B80">
        <f>Checklist!$B$1</f>
        <v>202511</v>
      </c>
      <c r="C80" t="s">
        <v>31</v>
      </c>
      <c r="D80" s="61" t="str">
        <f t="shared" si="8"/>
        <v>DC1110255</v>
      </c>
      <c r="E80" t="str">
        <f t="shared" si="5"/>
        <v>DC1110255</v>
      </c>
      <c r="F80" s="3">
        <f t="shared" si="7"/>
        <v>45971</v>
      </c>
      <c r="G80" s="10">
        <v>0</v>
      </c>
      <c r="H80" s="10">
        <v>6666.58</v>
      </c>
      <c r="I80" s="3">
        <f t="shared" si="6"/>
        <v>45971</v>
      </c>
      <c r="J80" t="s">
        <v>9292</v>
      </c>
      <c r="K80" t="s">
        <v>9381</v>
      </c>
    </row>
    <row r="81" spans="1:11" x14ac:dyDescent="0.25">
      <c r="A81" t="s">
        <v>40</v>
      </c>
      <c r="B81">
        <f>Checklist!$B$1</f>
        <v>202511</v>
      </c>
      <c r="C81" t="s">
        <v>31</v>
      </c>
      <c r="D81" s="61" t="str">
        <f t="shared" si="8"/>
        <v>DC1110255</v>
      </c>
      <c r="E81" t="str">
        <f t="shared" si="5"/>
        <v>DC1110255</v>
      </c>
      <c r="F81" s="3">
        <f t="shared" si="7"/>
        <v>45971</v>
      </c>
      <c r="G81" s="10">
        <v>0</v>
      </c>
      <c r="H81" s="10">
        <v>7399.82</v>
      </c>
      <c r="I81" s="3">
        <f t="shared" si="6"/>
        <v>45971</v>
      </c>
      <c r="J81" t="s">
        <v>9293</v>
      </c>
      <c r="K81" t="s">
        <v>9382</v>
      </c>
    </row>
    <row r="82" spans="1:11" x14ac:dyDescent="0.25">
      <c r="A82" t="s">
        <v>40</v>
      </c>
      <c r="B82">
        <f>Checklist!$B$1</f>
        <v>202511</v>
      </c>
      <c r="C82" t="s">
        <v>31</v>
      </c>
      <c r="D82" s="61" t="str">
        <f t="shared" si="8"/>
        <v>DC1110255</v>
      </c>
      <c r="E82" t="str">
        <f t="shared" si="5"/>
        <v>DC1110255</v>
      </c>
      <c r="F82" s="3">
        <f t="shared" si="7"/>
        <v>45971</v>
      </c>
      <c r="G82" s="10">
        <v>0</v>
      </c>
      <c r="H82" s="10">
        <v>7057.37</v>
      </c>
      <c r="I82" s="3">
        <f t="shared" si="6"/>
        <v>45971</v>
      </c>
      <c r="J82" t="s">
        <v>9294</v>
      </c>
      <c r="K82" t="s">
        <v>9383</v>
      </c>
    </row>
    <row r="83" spans="1:11" x14ac:dyDescent="0.25">
      <c r="A83" t="s">
        <v>40</v>
      </c>
      <c r="B83">
        <f>Checklist!$B$1</f>
        <v>202511</v>
      </c>
      <c r="C83" t="s">
        <v>31</v>
      </c>
      <c r="D83" s="61" t="str">
        <f t="shared" si="8"/>
        <v>DC1110255</v>
      </c>
      <c r="E83" t="str">
        <f t="shared" si="5"/>
        <v>DC1110255</v>
      </c>
      <c r="F83" s="3">
        <f t="shared" si="7"/>
        <v>45971</v>
      </c>
      <c r="G83" s="10">
        <v>0</v>
      </c>
      <c r="H83" s="10">
        <v>6306.51</v>
      </c>
      <c r="I83" s="3">
        <f t="shared" si="6"/>
        <v>45971</v>
      </c>
      <c r="J83" t="s">
        <v>9295</v>
      </c>
      <c r="K83" t="s">
        <v>9153</v>
      </c>
    </row>
    <row r="84" spans="1:11" x14ac:dyDescent="0.25">
      <c r="A84" t="s">
        <v>40</v>
      </c>
      <c r="B84">
        <f>Checklist!$B$1</f>
        <v>202511</v>
      </c>
      <c r="C84" t="s">
        <v>31</v>
      </c>
      <c r="D84" s="61" t="str">
        <f t="shared" si="8"/>
        <v>DC1110255</v>
      </c>
      <c r="E84" t="str">
        <f t="shared" si="5"/>
        <v>DC1110255</v>
      </c>
      <c r="F84" s="3">
        <f t="shared" si="7"/>
        <v>45971</v>
      </c>
      <c r="G84" s="10">
        <v>0</v>
      </c>
      <c r="H84" s="10">
        <v>7099.75</v>
      </c>
      <c r="I84" s="3">
        <f t="shared" si="6"/>
        <v>45971</v>
      </c>
      <c r="J84" t="s">
        <v>9296</v>
      </c>
      <c r="K84" t="s">
        <v>9384</v>
      </c>
    </row>
    <row r="85" spans="1:11" x14ac:dyDescent="0.25">
      <c r="A85" t="s">
        <v>40</v>
      </c>
      <c r="B85">
        <f>Checklist!$B$1</f>
        <v>202511</v>
      </c>
      <c r="C85" t="s">
        <v>31</v>
      </c>
      <c r="D85" s="61" t="str">
        <f t="shared" si="8"/>
        <v>DC1110255</v>
      </c>
      <c r="E85" t="str">
        <f t="shared" si="5"/>
        <v>DC1110255</v>
      </c>
      <c r="F85" s="3">
        <f t="shared" si="7"/>
        <v>45971</v>
      </c>
      <c r="G85" s="10">
        <v>0</v>
      </c>
      <c r="H85" s="10">
        <v>6993.73</v>
      </c>
      <c r="I85" s="3">
        <f t="shared" si="6"/>
        <v>45971</v>
      </c>
      <c r="J85" t="s">
        <v>9297</v>
      </c>
      <c r="K85" t="s">
        <v>9385</v>
      </c>
    </row>
    <row r="86" spans="1:11" x14ac:dyDescent="0.25">
      <c r="A86" t="s">
        <v>40</v>
      </c>
      <c r="B86">
        <f>Checklist!$B$1</f>
        <v>202511</v>
      </c>
      <c r="C86" t="s">
        <v>31</v>
      </c>
      <c r="D86" s="61" t="str">
        <f t="shared" si="8"/>
        <v>DC1110255</v>
      </c>
      <c r="E86" t="str">
        <f t="shared" si="5"/>
        <v>DC1110255</v>
      </c>
      <c r="F86" s="3">
        <f t="shared" si="7"/>
        <v>45971</v>
      </c>
      <c r="G86" s="10">
        <v>0</v>
      </c>
      <c r="H86" s="10">
        <v>6905.33</v>
      </c>
      <c r="I86" s="3">
        <f t="shared" si="6"/>
        <v>45971</v>
      </c>
      <c r="J86" t="s">
        <v>9298</v>
      </c>
      <c r="K86" t="s">
        <v>9386</v>
      </c>
    </row>
    <row r="87" spans="1:11" x14ac:dyDescent="0.25">
      <c r="A87" t="s">
        <v>40</v>
      </c>
      <c r="B87">
        <f>Checklist!$B$1</f>
        <v>202511</v>
      </c>
      <c r="C87" t="s">
        <v>31</v>
      </c>
      <c r="D87" s="61" t="str">
        <f t="shared" si="8"/>
        <v>DC1110255</v>
      </c>
      <c r="E87" t="str">
        <f t="shared" si="5"/>
        <v>DC1110255</v>
      </c>
      <c r="F87" s="3">
        <f t="shared" si="7"/>
        <v>45971</v>
      </c>
      <c r="G87" s="10">
        <v>0</v>
      </c>
      <c r="H87" s="10">
        <v>6352.55</v>
      </c>
      <c r="I87" s="3">
        <f t="shared" si="6"/>
        <v>45971</v>
      </c>
      <c r="J87" t="s">
        <v>9299</v>
      </c>
      <c r="K87" t="s">
        <v>9387</v>
      </c>
    </row>
    <row r="88" spans="1:11" x14ac:dyDescent="0.25">
      <c r="A88" t="s">
        <v>40</v>
      </c>
      <c r="B88">
        <f>Checklist!$B$1</f>
        <v>202511</v>
      </c>
      <c r="C88" t="s">
        <v>31</v>
      </c>
      <c r="D88" s="61" t="str">
        <f t="shared" si="8"/>
        <v>DC1110255</v>
      </c>
      <c r="E88" t="str">
        <f t="shared" si="5"/>
        <v>DC1110255</v>
      </c>
      <c r="F88" s="3">
        <f t="shared" si="7"/>
        <v>45971</v>
      </c>
      <c r="G88" s="10">
        <v>0</v>
      </c>
      <c r="H88" s="10">
        <v>7103.42</v>
      </c>
      <c r="I88" s="3">
        <f t="shared" si="6"/>
        <v>45971</v>
      </c>
      <c r="J88" t="s">
        <v>9300</v>
      </c>
      <c r="K88" t="s">
        <v>9048</v>
      </c>
    </row>
    <row r="89" spans="1:11" x14ac:dyDescent="0.25">
      <c r="A89" t="s">
        <v>40</v>
      </c>
      <c r="B89">
        <f>Checklist!$B$1</f>
        <v>202511</v>
      </c>
      <c r="C89" t="s">
        <v>31</v>
      </c>
      <c r="D89" s="61" t="str">
        <f t="shared" si="8"/>
        <v>DC1110255</v>
      </c>
      <c r="E89" t="str">
        <f t="shared" si="5"/>
        <v>DC1110255</v>
      </c>
      <c r="F89" s="3">
        <f t="shared" si="7"/>
        <v>45971</v>
      </c>
      <c r="G89" s="10">
        <v>0</v>
      </c>
      <c r="H89" s="10">
        <v>6340</v>
      </c>
      <c r="I89" s="3">
        <f t="shared" si="6"/>
        <v>45971</v>
      </c>
      <c r="J89" t="s">
        <v>9301</v>
      </c>
      <c r="K89" t="s">
        <v>9388</v>
      </c>
    </row>
    <row r="90" spans="1:11" x14ac:dyDescent="0.25">
      <c r="A90" t="s">
        <v>40</v>
      </c>
      <c r="B90">
        <f>Checklist!$B$1</f>
        <v>202511</v>
      </c>
      <c r="C90" t="s">
        <v>31</v>
      </c>
      <c r="D90" s="61" t="str">
        <f t="shared" si="8"/>
        <v>DC1110255</v>
      </c>
      <c r="E90" t="str">
        <f t="shared" si="5"/>
        <v>DC1110255</v>
      </c>
      <c r="F90" s="3">
        <f t="shared" si="7"/>
        <v>45971</v>
      </c>
      <c r="G90" s="10">
        <v>0</v>
      </c>
      <c r="H90" s="10">
        <v>6655</v>
      </c>
      <c r="I90" s="3">
        <f t="shared" si="6"/>
        <v>45971</v>
      </c>
      <c r="J90" t="s">
        <v>9302</v>
      </c>
      <c r="K90" t="s">
        <v>9016</v>
      </c>
    </row>
    <row r="91" spans="1:11" x14ac:dyDescent="0.25">
      <c r="A91" t="s">
        <v>40</v>
      </c>
      <c r="B91">
        <f>Checklist!$B$1</f>
        <v>202511</v>
      </c>
      <c r="C91" t="s">
        <v>31</v>
      </c>
      <c r="D91" s="61" t="str">
        <f t="shared" si="8"/>
        <v>DC1110255</v>
      </c>
      <c r="E91" t="str">
        <f t="shared" si="5"/>
        <v>DC1110255</v>
      </c>
      <c r="F91" s="3">
        <f t="shared" si="7"/>
        <v>45971</v>
      </c>
      <c r="G91" s="10">
        <v>0</v>
      </c>
      <c r="H91" s="10">
        <v>7286.32</v>
      </c>
      <c r="I91" s="3">
        <f t="shared" si="6"/>
        <v>45971</v>
      </c>
      <c r="J91" t="s">
        <v>9303</v>
      </c>
      <c r="K91" t="s">
        <v>9084</v>
      </c>
    </row>
    <row r="92" spans="1:11" x14ac:dyDescent="0.25">
      <c r="A92" t="s">
        <v>40</v>
      </c>
      <c r="B92">
        <f>Checklist!$B$1</f>
        <v>202511</v>
      </c>
      <c r="C92" t="s">
        <v>31</v>
      </c>
      <c r="D92" s="61" t="str">
        <f t="shared" si="8"/>
        <v>DC1110255</v>
      </c>
      <c r="E92" t="str">
        <f t="shared" si="5"/>
        <v>DC1110255</v>
      </c>
      <c r="F92" s="3">
        <f t="shared" si="7"/>
        <v>45971</v>
      </c>
      <c r="G92" s="10">
        <v>0</v>
      </c>
      <c r="H92" s="10">
        <v>7186.03</v>
      </c>
      <c r="I92" s="3">
        <f t="shared" si="6"/>
        <v>45971</v>
      </c>
      <c r="J92" t="s">
        <v>9304</v>
      </c>
      <c r="K92" t="s">
        <v>9389</v>
      </c>
    </row>
    <row r="93" spans="1:11" x14ac:dyDescent="0.25">
      <c r="A93" t="s">
        <v>40</v>
      </c>
      <c r="B93">
        <f>Checklist!$B$1</f>
        <v>202511</v>
      </c>
      <c r="C93" t="s">
        <v>31</v>
      </c>
      <c r="D93" s="61" t="str">
        <f t="shared" si="8"/>
        <v>DC1110255</v>
      </c>
      <c r="E93" t="str">
        <f t="shared" si="5"/>
        <v>DC1110255</v>
      </c>
      <c r="F93" s="3">
        <f t="shared" si="7"/>
        <v>45971</v>
      </c>
      <c r="G93" s="10">
        <v>0</v>
      </c>
      <c r="H93" s="10">
        <v>7146.41</v>
      </c>
      <c r="I93" s="3">
        <f t="shared" si="6"/>
        <v>45971</v>
      </c>
      <c r="J93" t="s">
        <v>9305</v>
      </c>
      <c r="K93" t="s">
        <v>9390</v>
      </c>
    </row>
    <row r="94" spans="1:11" x14ac:dyDescent="0.25">
      <c r="A94" t="s">
        <v>40</v>
      </c>
      <c r="B94">
        <f>Checklist!$B$1</f>
        <v>202511</v>
      </c>
      <c r="C94" t="s">
        <v>31</v>
      </c>
      <c r="D94" s="61" t="str">
        <f t="shared" si="8"/>
        <v>DC1110255</v>
      </c>
      <c r="E94" t="str">
        <f t="shared" si="5"/>
        <v>DC1110255</v>
      </c>
      <c r="F94" s="3">
        <f t="shared" si="7"/>
        <v>45971</v>
      </c>
      <c r="G94" s="10">
        <v>0</v>
      </c>
      <c r="H94" s="10">
        <v>7839.42</v>
      </c>
      <c r="I94" s="3">
        <f t="shared" si="6"/>
        <v>45971</v>
      </c>
      <c r="J94" t="s">
        <v>9306</v>
      </c>
      <c r="K94" t="s">
        <v>9391</v>
      </c>
    </row>
    <row r="95" spans="1:11" x14ac:dyDescent="0.25">
      <c r="A95" t="s">
        <v>40</v>
      </c>
      <c r="B95">
        <f>Checklist!$B$1</f>
        <v>202511</v>
      </c>
      <c r="C95" t="s">
        <v>31</v>
      </c>
      <c r="D95" s="61" t="str">
        <f t="shared" si="8"/>
        <v>DC1110255</v>
      </c>
      <c r="E95" t="str">
        <f t="shared" si="5"/>
        <v>DC1110255</v>
      </c>
      <c r="F95" s="3">
        <f t="shared" si="7"/>
        <v>45971</v>
      </c>
      <c r="G95" s="10">
        <v>0</v>
      </c>
      <c r="H95" s="10">
        <v>8056.58</v>
      </c>
      <c r="I95" s="3">
        <f t="shared" si="6"/>
        <v>45971</v>
      </c>
      <c r="J95" t="s">
        <v>9307</v>
      </c>
      <c r="K95" t="s">
        <v>8976</v>
      </c>
    </row>
    <row r="96" spans="1:11" x14ac:dyDescent="0.25">
      <c r="A96" t="s">
        <v>40</v>
      </c>
      <c r="B96">
        <f>Checklist!$B$1</f>
        <v>202511</v>
      </c>
      <c r="C96" t="s">
        <v>31</v>
      </c>
      <c r="D96" s="61" t="str">
        <f t="shared" si="8"/>
        <v>DC1110255</v>
      </c>
      <c r="E96" t="str">
        <f t="shared" si="5"/>
        <v>DC1110255</v>
      </c>
      <c r="F96" s="3">
        <f t="shared" si="7"/>
        <v>45971</v>
      </c>
      <c r="G96" s="10">
        <v>0</v>
      </c>
      <c r="H96" s="10">
        <v>7031.25</v>
      </c>
      <c r="I96" s="3">
        <f t="shared" si="6"/>
        <v>45971</v>
      </c>
      <c r="J96" t="s">
        <v>9308</v>
      </c>
      <c r="K96" t="s">
        <v>8978</v>
      </c>
    </row>
    <row r="97" spans="1:11" x14ac:dyDescent="0.25">
      <c r="A97" t="s">
        <v>40</v>
      </c>
      <c r="B97">
        <f>Checklist!$B$1</f>
        <v>202511</v>
      </c>
      <c r="C97" t="s">
        <v>31</v>
      </c>
      <c r="D97" s="61" t="str">
        <f t="shared" si="8"/>
        <v>DC1110255</v>
      </c>
      <c r="E97" t="str">
        <f t="shared" si="5"/>
        <v>DC1110255</v>
      </c>
      <c r="F97" s="3">
        <f t="shared" si="7"/>
        <v>45971</v>
      </c>
      <c r="G97" s="10">
        <v>0</v>
      </c>
      <c r="H97" s="10">
        <v>7305.67</v>
      </c>
      <c r="I97" s="3">
        <f t="shared" si="6"/>
        <v>45971</v>
      </c>
      <c r="J97" t="s">
        <v>9309</v>
      </c>
      <c r="K97" t="s">
        <v>9392</v>
      </c>
    </row>
    <row r="98" spans="1:11" x14ac:dyDescent="0.25">
      <c r="A98" t="s">
        <v>40</v>
      </c>
      <c r="B98">
        <f>Checklist!$B$1</f>
        <v>202511</v>
      </c>
      <c r="C98" t="s">
        <v>31</v>
      </c>
      <c r="D98" s="61" t="str">
        <f t="shared" si="8"/>
        <v>DC1110255</v>
      </c>
      <c r="E98" t="str">
        <f t="shared" si="5"/>
        <v>DC1110255</v>
      </c>
      <c r="F98" s="3">
        <f t="shared" si="7"/>
        <v>45971</v>
      </c>
      <c r="G98" s="10">
        <v>0</v>
      </c>
      <c r="H98" s="10">
        <v>7221.39</v>
      </c>
      <c r="I98" s="3">
        <f t="shared" si="6"/>
        <v>45971</v>
      </c>
      <c r="J98" t="s">
        <v>9310</v>
      </c>
      <c r="K98" t="s">
        <v>9032</v>
      </c>
    </row>
    <row r="99" spans="1:11" x14ac:dyDescent="0.25">
      <c r="A99" t="s">
        <v>40</v>
      </c>
      <c r="B99">
        <f>Checklist!$B$1</f>
        <v>202511</v>
      </c>
      <c r="C99" t="s">
        <v>31</v>
      </c>
      <c r="D99" s="61" t="str">
        <f t="shared" si="8"/>
        <v>DC1110255</v>
      </c>
      <c r="E99" t="str">
        <f t="shared" si="5"/>
        <v>DC1110255</v>
      </c>
      <c r="F99" s="3">
        <f t="shared" si="7"/>
        <v>45971</v>
      </c>
      <c r="G99" s="10">
        <v>0</v>
      </c>
      <c r="H99" s="10">
        <v>5947.49</v>
      </c>
      <c r="I99" s="3">
        <f t="shared" si="6"/>
        <v>45971</v>
      </c>
      <c r="J99" t="s">
        <v>9311</v>
      </c>
      <c r="K99" t="s">
        <v>9056</v>
      </c>
    </row>
    <row r="100" spans="1:11" x14ac:dyDescent="0.25">
      <c r="A100" t="s">
        <v>40</v>
      </c>
      <c r="B100">
        <f>Checklist!$B$1</f>
        <v>202511</v>
      </c>
      <c r="C100" t="s">
        <v>31</v>
      </c>
      <c r="D100" s="61" t="str">
        <f t="shared" si="8"/>
        <v>DC1110255</v>
      </c>
      <c r="E100" t="str">
        <f t="shared" si="5"/>
        <v>DC1110255</v>
      </c>
      <c r="F100" s="3">
        <f t="shared" si="7"/>
        <v>45971</v>
      </c>
      <c r="G100" s="10">
        <v>0</v>
      </c>
      <c r="H100" s="10">
        <v>6889.89</v>
      </c>
      <c r="I100" s="3">
        <f t="shared" si="6"/>
        <v>45971</v>
      </c>
      <c r="J100" t="s">
        <v>9312</v>
      </c>
      <c r="K100" t="s">
        <v>9393</v>
      </c>
    </row>
    <row r="101" spans="1:11" x14ac:dyDescent="0.25">
      <c r="A101" t="s">
        <v>40</v>
      </c>
      <c r="B101">
        <f>Checklist!$B$1</f>
        <v>202511</v>
      </c>
      <c r="C101" t="s">
        <v>31</v>
      </c>
      <c r="D101" s="61" t="str">
        <f t="shared" si="8"/>
        <v>DC1110255</v>
      </c>
      <c r="E101" t="str">
        <f t="shared" si="5"/>
        <v>DC1110255</v>
      </c>
      <c r="F101" s="3">
        <f t="shared" si="7"/>
        <v>45971</v>
      </c>
      <c r="G101" s="10">
        <v>0</v>
      </c>
      <c r="H101" s="10">
        <v>7794.09</v>
      </c>
      <c r="I101" s="3">
        <f t="shared" si="6"/>
        <v>45971</v>
      </c>
      <c r="J101" t="s">
        <v>9313</v>
      </c>
      <c r="K101" t="s">
        <v>9030</v>
      </c>
    </row>
    <row r="102" spans="1:11" x14ac:dyDescent="0.25">
      <c r="A102" t="s">
        <v>40</v>
      </c>
      <c r="B102">
        <f>Checklist!$B$1</f>
        <v>202511</v>
      </c>
      <c r="C102" t="s">
        <v>31</v>
      </c>
      <c r="D102" s="61" t="str">
        <f t="shared" si="8"/>
        <v>DC1110255</v>
      </c>
      <c r="E102" t="str">
        <f t="shared" si="5"/>
        <v>DC1110255</v>
      </c>
      <c r="F102" s="3">
        <f t="shared" si="7"/>
        <v>45971</v>
      </c>
      <c r="G102" s="10">
        <v>0</v>
      </c>
      <c r="H102" s="10">
        <v>7941.39</v>
      </c>
      <c r="I102" s="3">
        <f t="shared" si="6"/>
        <v>45971</v>
      </c>
      <c r="J102" t="s">
        <v>9314</v>
      </c>
      <c r="K102" t="s">
        <v>9026</v>
      </c>
    </row>
    <row r="103" spans="1:11" x14ac:dyDescent="0.25">
      <c r="A103" t="s">
        <v>40</v>
      </c>
      <c r="B103">
        <f>Checklist!$B$1</f>
        <v>202511</v>
      </c>
      <c r="C103" t="s">
        <v>31</v>
      </c>
      <c r="D103" s="61" t="str">
        <f t="shared" si="8"/>
        <v>DC1110255</v>
      </c>
      <c r="E103" t="str">
        <f t="shared" si="5"/>
        <v>DC1110255</v>
      </c>
      <c r="F103" s="3">
        <f t="shared" si="7"/>
        <v>45971</v>
      </c>
      <c r="G103" s="10">
        <v>0</v>
      </c>
      <c r="H103" s="10">
        <v>7589.58</v>
      </c>
      <c r="I103" s="3">
        <f t="shared" si="6"/>
        <v>45971</v>
      </c>
      <c r="J103" t="s">
        <v>9315</v>
      </c>
      <c r="K103" t="s">
        <v>9394</v>
      </c>
    </row>
    <row r="104" spans="1:11" x14ac:dyDescent="0.25">
      <c r="A104" t="s">
        <v>40</v>
      </c>
      <c r="B104">
        <f>Checklist!$B$1</f>
        <v>202511</v>
      </c>
      <c r="C104" t="s">
        <v>31</v>
      </c>
      <c r="D104" s="61" t="str">
        <f t="shared" si="8"/>
        <v>DC1110255</v>
      </c>
      <c r="E104" t="str">
        <f t="shared" si="5"/>
        <v>DC1110255</v>
      </c>
      <c r="F104" s="3">
        <f t="shared" si="7"/>
        <v>45971</v>
      </c>
      <c r="G104" s="10">
        <v>0</v>
      </c>
      <c r="H104" s="10">
        <v>7463.74</v>
      </c>
      <c r="I104" s="3">
        <f t="shared" si="6"/>
        <v>45971</v>
      </c>
      <c r="J104" t="s">
        <v>9316</v>
      </c>
      <c r="K104" t="s">
        <v>9082</v>
      </c>
    </row>
    <row r="105" spans="1:11" x14ac:dyDescent="0.25">
      <c r="A105" t="s">
        <v>40</v>
      </c>
      <c r="B105">
        <f>Checklist!$B$1</f>
        <v>202511</v>
      </c>
      <c r="C105" t="s">
        <v>31</v>
      </c>
      <c r="D105" s="61" t="str">
        <f t="shared" si="8"/>
        <v>DC1110255</v>
      </c>
      <c r="E105" t="str">
        <f t="shared" si="5"/>
        <v>DC1110255</v>
      </c>
      <c r="F105" s="3">
        <f t="shared" si="7"/>
        <v>45971</v>
      </c>
      <c r="G105" s="10">
        <v>0</v>
      </c>
      <c r="H105" s="10">
        <v>7455.31</v>
      </c>
      <c r="I105" s="3">
        <f t="shared" si="6"/>
        <v>45971</v>
      </c>
      <c r="J105" t="s">
        <v>9317</v>
      </c>
      <c r="K105" t="s">
        <v>9070</v>
      </c>
    </row>
    <row r="106" spans="1:11" x14ac:dyDescent="0.25">
      <c r="A106" t="s">
        <v>40</v>
      </c>
      <c r="B106">
        <f>Checklist!$B$1</f>
        <v>202511</v>
      </c>
      <c r="C106" t="s">
        <v>31</v>
      </c>
      <c r="D106" s="61" t="str">
        <f t="shared" si="8"/>
        <v>DC1110255</v>
      </c>
      <c r="E106" t="str">
        <f t="shared" si="5"/>
        <v>DC1110255</v>
      </c>
      <c r="F106" s="3">
        <f t="shared" si="7"/>
        <v>45971</v>
      </c>
      <c r="G106" s="10">
        <v>0</v>
      </c>
      <c r="H106" s="10">
        <v>7556.48</v>
      </c>
      <c r="I106" s="3">
        <f t="shared" si="6"/>
        <v>45971</v>
      </c>
      <c r="J106" t="s">
        <v>9318</v>
      </c>
      <c r="K106" t="s">
        <v>9395</v>
      </c>
    </row>
    <row r="107" spans="1:11" x14ac:dyDescent="0.25">
      <c r="A107" t="s">
        <v>40</v>
      </c>
      <c r="B107">
        <f>Checklist!$B$1</f>
        <v>202511</v>
      </c>
      <c r="C107" t="s">
        <v>31</v>
      </c>
      <c r="D107" s="61" t="str">
        <f t="shared" si="8"/>
        <v>DC1110255</v>
      </c>
      <c r="E107" t="str">
        <f t="shared" ref="E107:E166" si="9">D107</f>
        <v>DC1110255</v>
      </c>
      <c r="F107" s="3">
        <f t="shared" si="7"/>
        <v>45971</v>
      </c>
      <c r="G107" s="10">
        <v>0</v>
      </c>
      <c r="H107" s="10">
        <v>7354.88</v>
      </c>
      <c r="I107" s="3">
        <f t="shared" si="6"/>
        <v>45971</v>
      </c>
      <c r="J107" t="s">
        <v>9319</v>
      </c>
      <c r="K107" t="s">
        <v>9396</v>
      </c>
    </row>
    <row r="108" spans="1:11" x14ac:dyDescent="0.25">
      <c r="A108" t="s">
        <v>40</v>
      </c>
      <c r="B108">
        <f>Checklist!$B$1</f>
        <v>202511</v>
      </c>
      <c r="C108" t="s">
        <v>31</v>
      </c>
      <c r="D108" s="61" t="str">
        <f t="shared" si="8"/>
        <v>DC1110255</v>
      </c>
      <c r="E108" t="str">
        <f t="shared" si="9"/>
        <v>DC1110255</v>
      </c>
      <c r="F108" s="3">
        <f t="shared" si="7"/>
        <v>45971</v>
      </c>
      <c r="G108" s="10">
        <v>0</v>
      </c>
      <c r="H108" s="10">
        <v>7491.67</v>
      </c>
      <c r="I108" s="3">
        <f t="shared" si="6"/>
        <v>45971</v>
      </c>
      <c r="J108" t="s">
        <v>9320</v>
      </c>
      <c r="K108" t="s">
        <v>9397</v>
      </c>
    </row>
    <row r="109" spans="1:11" x14ac:dyDescent="0.25">
      <c r="A109" t="s">
        <v>40</v>
      </c>
      <c r="B109">
        <f>Checklist!$B$1</f>
        <v>202511</v>
      </c>
      <c r="C109" t="s">
        <v>31</v>
      </c>
      <c r="D109" s="61" t="str">
        <f t="shared" si="8"/>
        <v>DC1110255</v>
      </c>
      <c r="E109" t="str">
        <f t="shared" si="9"/>
        <v>DC1110255</v>
      </c>
      <c r="F109" s="3">
        <f t="shared" si="7"/>
        <v>45971</v>
      </c>
      <c r="G109" s="10">
        <v>0</v>
      </c>
      <c r="H109" s="10">
        <v>7129.29</v>
      </c>
      <c r="I109" s="3">
        <f t="shared" si="6"/>
        <v>45971</v>
      </c>
      <c r="J109" t="s">
        <v>9321</v>
      </c>
      <c r="K109" t="s">
        <v>9398</v>
      </c>
    </row>
    <row r="110" spans="1:11" x14ac:dyDescent="0.25">
      <c r="A110" t="s">
        <v>40</v>
      </c>
      <c r="B110">
        <f>Checklist!$B$1</f>
        <v>202511</v>
      </c>
      <c r="C110" t="s">
        <v>31</v>
      </c>
      <c r="D110" s="61" t="str">
        <f t="shared" si="8"/>
        <v>DC1110255</v>
      </c>
      <c r="E110" t="str">
        <f t="shared" si="9"/>
        <v>DC1110255</v>
      </c>
      <c r="F110" s="3">
        <f t="shared" si="7"/>
        <v>45971</v>
      </c>
      <c r="G110" s="10">
        <v>0</v>
      </c>
      <c r="H110" s="10">
        <v>7659.24</v>
      </c>
      <c r="I110" s="3">
        <f t="shared" si="6"/>
        <v>45971</v>
      </c>
      <c r="J110" t="s">
        <v>9322</v>
      </c>
      <c r="K110" t="s">
        <v>9080</v>
      </c>
    </row>
    <row r="111" spans="1:11" x14ac:dyDescent="0.25">
      <c r="A111" t="s">
        <v>40</v>
      </c>
      <c r="B111">
        <f>Checklist!$B$1</f>
        <v>202511</v>
      </c>
      <c r="C111" t="s">
        <v>31</v>
      </c>
      <c r="D111" s="61" t="str">
        <f t="shared" si="8"/>
        <v>DC1110255</v>
      </c>
      <c r="E111" t="str">
        <f t="shared" si="9"/>
        <v>DC1110255</v>
      </c>
      <c r="F111" s="3">
        <f t="shared" si="7"/>
        <v>45971</v>
      </c>
      <c r="G111" s="10">
        <v>0</v>
      </c>
      <c r="H111" s="10">
        <v>7027.05</v>
      </c>
      <c r="I111" s="3">
        <f t="shared" si="6"/>
        <v>45971</v>
      </c>
      <c r="J111" t="s">
        <v>9323</v>
      </c>
      <c r="K111" t="s">
        <v>9074</v>
      </c>
    </row>
    <row r="112" spans="1:11" x14ac:dyDescent="0.25">
      <c r="A112" t="s">
        <v>40</v>
      </c>
      <c r="B112">
        <f>Checklist!$B$1</f>
        <v>202511</v>
      </c>
      <c r="C112" t="s">
        <v>31</v>
      </c>
      <c r="D112" s="61" t="str">
        <f t="shared" si="8"/>
        <v>DC1110255</v>
      </c>
      <c r="E112" t="str">
        <f t="shared" si="9"/>
        <v>DC1110255</v>
      </c>
      <c r="F112" s="3">
        <f t="shared" si="7"/>
        <v>45971</v>
      </c>
      <c r="G112" s="10">
        <v>0</v>
      </c>
      <c r="H112" s="10">
        <v>8157.15</v>
      </c>
      <c r="I112" s="3">
        <f t="shared" si="6"/>
        <v>45971</v>
      </c>
      <c r="J112" t="s">
        <v>9324</v>
      </c>
      <c r="K112" t="s">
        <v>9058</v>
      </c>
    </row>
    <row r="113" spans="1:11" x14ac:dyDescent="0.25">
      <c r="A113" t="s">
        <v>40</v>
      </c>
      <c r="B113">
        <f>Checklist!$B$1</f>
        <v>202511</v>
      </c>
      <c r="C113" t="s">
        <v>31</v>
      </c>
      <c r="D113" s="61" t="str">
        <f t="shared" si="8"/>
        <v>DC1110255</v>
      </c>
      <c r="E113" t="str">
        <f t="shared" si="9"/>
        <v>DC1110255</v>
      </c>
      <c r="F113" s="3">
        <f t="shared" si="7"/>
        <v>45971</v>
      </c>
      <c r="G113" s="10">
        <v>0</v>
      </c>
      <c r="H113" s="10">
        <v>7849.74</v>
      </c>
      <c r="I113" s="3">
        <f t="shared" si="6"/>
        <v>45971</v>
      </c>
      <c r="J113" t="s">
        <v>9325</v>
      </c>
      <c r="K113" t="s">
        <v>9399</v>
      </c>
    </row>
    <row r="114" spans="1:11" x14ac:dyDescent="0.25">
      <c r="A114" t="s">
        <v>40</v>
      </c>
      <c r="B114">
        <f>Checklist!$B$1</f>
        <v>202511</v>
      </c>
      <c r="C114" t="s">
        <v>31</v>
      </c>
      <c r="D114" s="61" t="str">
        <f t="shared" si="8"/>
        <v>DC1110255</v>
      </c>
      <c r="E114" t="str">
        <f t="shared" si="9"/>
        <v>DC1110255</v>
      </c>
      <c r="F114" s="3">
        <f t="shared" si="7"/>
        <v>45971</v>
      </c>
      <c r="G114" s="10">
        <v>0</v>
      </c>
      <c r="H114" s="10">
        <v>7216.5</v>
      </c>
      <c r="I114" s="3">
        <f t="shared" si="6"/>
        <v>45971</v>
      </c>
      <c r="J114" t="s">
        <v>9326</v>
      </c>
      <c r="K114" t="s">
        <v>9086</v>
      </c>
    </row>
    <row r="115" spans="1:11" x14ac:dyDescent="0.25">
      <c r="A115" t="s">
        <v>40</v>
      </c>
      <c r="B115">
        <f>Checklist!$B$1</f>
        <v>202511</v>
      </c>
      <c r="C115" t="s">
        <v>31</v>
      </c>
      <c r="D115" s="61" t="str">
        <f t="shared" si="8"/>
        <v>DC1110255</v>
      </c>
      <c r="E115" t="str">
        <f t="shared" si="9"/>
        <v>DC1110255</v>
      </c>
      <c r="F115" s="3">
        <f t="shared" si="7"/>
        <v>45971</v>
      </c>
      <c r="G115" s="10">
        <v>0</v>
      </c>
      <c r="H115" s="10">
        <v>7104.17</v>
      </c>
      <c r="I115" s="3">
        <f t="shared" si="6"/>
        <v>45971</v>
      </c>
      <c r="J115" t="s">
        <v>9327</v>
      </c>
      <c r="K115" t="s">
        <v>9090</v>
      </c>
    </row>
    <row r="116" spans="1:11" x14ac:dyDescent="0.25">
      <c r="A116" t="s">
        <v>40</v>
      </c>
      <c r="B116">
        <f>Checklist!$B$1</f>
        <v>202511</v>
      </c>
      <c r="C116" t="s">
        <v>31</v>
      </c>
      <c r="D116" s="61" t="str">
        <f t="shared" si="8"/>
        <v>DC1110255</v>
      </c>
      <c r="E116" t="str">
        <f t="shared" si="9"/>
        <v>DC1110255</v>
      </c>
      <c r="F116" s="3">
        <f t="shared" si="7"/>
        <v>45971</v>
      </c>
      <c r="G116" s="10">
        <v>0</v>
      </c>
      <c r="H116" s="10">
        <v>7476.25</v>
      </c>
      <c r="I116" s="3">
        <f t="shared" si="6"/>
        <v>45971</v>
      </c>
      <c r="J116" t="s">
        <v>9328</v>
      </c>
      <c r="K116" t="s">
        <v>9064</v>
      </c>
    </row>
    <row r="117" spans="1:11" x14ac:dyDescent="0.25">
      <c r="A117" t="s">
        <v>40</v>
      </c>
      <c r="B117">
        <f>Checklist!$B$1</f>
        <v>202511</v>
      </c>
      <c r="C117" t="s">
        <v>31</v>
      </c>
      <c r="D117" s="61" t="str">
        <f t="shared" si="8"/>
        <v>DC1110255</v>
      </c>
      <c r="E117" t="str">
        <f t="shared" si="9"/>
        <v>DC1110255</v>
      </c>
      <c r="F117" s="3">
        <f t="shared" si="7"/>
        <v>45971</v>
      </c>
      <c r="G117" s="10">
        <v>0</v>
      </c>
      <c r="H117" s="10">
        <v>6991.63</v>
      </c>
      <c r="I117" s="3">
        <f t="shared" si="6"/>
        <v>45971</v>
      </c>
      <c r="J117" t="s">
        <v>9329</v>
      </c>
      <c r="K117" t="s">
        <v>9038</v>
      </c>
    </row>
    <row r="118" spans="1:11" x14ac:dyDescent="0.25">
      <c r="A118" t="s">
        <v>40</v>
      </c>
      <c r="B118">
        <f>Checklist!$B$1</f>
        <v>202511</v>
      </c>
      <c r="C118" t="s">
        <v>31</v>
      </c>
      <c r="D118" s="61" t="str">
        <f t="shared" si="8"/>
        <v>DC1110255</v>
      </c>
      <c r="E118" t="str">
        <f t="shared" si="9"/>
        <v>DC1110255</v>
      </c>
      <c r="F118" s="3">
        <f t="shared" si="7"/>
        <v>45971</v>
      </c>
      <c r="G118" s="10">
        <v>0</v>
      </c>
      <c r="H118" s="10">
        <v>7082.67</v>
      </c>
      <c r="I118" s="3">
        <f t="shared" si="6"/>
        <v>45971</v>
      </c>
      <c r="J118" t="s">
        <v>9330</v>
      </c>
      <c r="K118" t="s">
        <v>9400</v>
      </c>
    </row>
    <row r="119" spans="1:11" x14ac:dyDescent="0.25">
      <c r="A119" t="s">
        <v>40</v>
      </c>
      <c r="B119">
        <f>Checklist!$B$1</f>
        <v>202511</v>
      </c>
      <c r="C119" t="s">
        <v>31</v>
      </c>
      <c r="D119" s="61" t="str">
        <f t="shared" si="8"/>
        <v>DC1110255</v>
      </c>
      <c r="E119" t="str">
        <f t="shared" si="9"/>
        <v>DC1110255</v>
      </c>
      <c r="F119" s="3">
        <f t="shared" si="7"/>
        <v>45971</v>
      </c>
      <c r="G119" s="10">
        <v>0</v>
      </c>
      <c r="H119" s="10">
        <v>6862.75</v>
      </c>
      <c r="I119" s="3">
        <f t="shared" si="6"/>
        <v>45971</v>
      </c>
      <c r="J119" t="s">
        <v>9331</v>
      </c>
      <c r="K119" t="s">
        <v>9088</v>
      </c>
    </row>
    <row r="120" spans="1:11" x14ac:dyDescent="0.25">
      <c r="A120" t="s">
        <v>40</v>
      </c>
      <c r="B120">
        <f>Checklist!$B$1</f>
        <v>202511</v>
      </c>
      <c r="C120" t="s">
        <v>31</v>
      </c>
      <c r="D120" s="61" t="str">
        <f t="shared" si="8"/>
        <v>DC1110255</v>
      </c>
      <c r="E120" t="str">
        <f t="shared" si="9"/>
        <v>DC1110255</v>
      </c>
      <c r="F120" s="3">
        <f t="shared" si="7"/>
        <v>45971</v>
      </c>
      <c r="G120" s="10">
        <v>0</v>
      </c>
      <c r="H120" s="10">
        <v>7458.33</v>
      </c>
      <c r="I120" s="3">
        <f t="shared" si="6"/>
        <v>45971</v>
      </c>
      <c r="J120" t="s">
        <v>9332</v>
      </c>
      <c r="K120" t="s">
        <v>9068</v>
      </c>
    </row>
    <row r="121" spans="1:11" x14ac:dyDescent="0.25">
      <c r="A121" t="s">
        <v>40</v>
      </c>
      <c r="B121">
        <f>Checklist!$B$1</f>
        <v>202511</v>
      </c>
      <c r="C121" t="s">
        <v>31</v>
      </c>
      <c r="D121" s="61" t="str">
        <f t="shared" si="8"/>
        <v>DC1110255</v>
      </c>
      <c r="E121" t="str">
        <f t="shared" si="9"/>
        <v>DC1110255</v>
      </c>
      <c r="F121" s="3">
        <f t="shared" si="7"/>
        <v>45971</v>
      </c>
      <c r="G121" s="10">
        <v>0</v>
      </c>
      <c r="H121" s="10">
        <v>6634</v>
      </c>
      <c r="I121" s="3">
        <f t="shared" si="6"/>
        <v>45971</v>
      </c>
      <c r="J121" t="s">
        <v>9333</v>
      </c>
      <c r="K121" t="s">
        <v>8586</v>
      </c>
    </row>
    <row r="122" spans="1:11" x14ac:dyDescent="0.25">
      <c r="A122" t="s">
        <v>40</v>
      </c>
      <c r="B122">
        <f>Checklist!$B$1</f>
        <v>202511</v>
      </c>
      <c r="C122" t="s">
        <v>31</v>
      </c>
      <c r="D122" s="61" t="str">
        <f t="shared" si="8"/>
        <v>DC1110255</v>
      </c>
      <c r="E122" t="str">
        <f t="shared" si="9"/>
        <v>DC1110255</v>
      </c>
      <c r="F122" s="3">
        <f t="shared" si="7"/>
        <v>45971</v>
      </c>
      <c r="G122" s="10">
        <v>0</v>
      </c>
      <c r="H122" s="10">
        <v>7499.59</v>
      </c>
      <c r="I122" s="3">
        <f t="shared" si="6"/>
        <v>45971</v>
      </c>
      <c r="J122" t="s">
        <v>9334</v>
      </c>
      <c r="K122" t="s">
        <v>9020</v>
      </c>
    </row>
    <row r="123" spans="1:11" x14ac:dyDescent="0.25">
      <c r="A123" t="s">
        <v>40</v>
      </c>
      <c r="B123">
        <f>Checklist!$B$1</f>
        <v>202511</v>
      </c>
      <c r="C123" t="s">
        <v>31</v>
      </c>
      <c r="D123" s="61" t="str">
        <f t="shared" si="8"/>
        <v>DC1110255</v>
      </c>
      <c r="E123" t="str">
        <f t="shared" si="9"/>
        <v>DC1110255</v>
      </c>
      <c r="F123" s="3">
        <f t="shared" si="7"/>
        <v>45971</v>
      </c>
      <c r="G123" s="10">
        <v>0</v>
      </c>
      <c r="H123" s="10">
        <v>7093</v>
      </c>
      <c r="I123" s="3">
        <f t="shared" si="6"/>
        <v>45971</v>
      </c>
      <c r="J123" t="s">
        <v>9335</v>
      </c>
      <c r="K123" t="s">
        <v>9054</v>
      </c>
    </row>
    <row r="124" spans="1:11" x14ac:dyDescent="0.25">
      <c r="A124" t="s">
        <v>40</v>
      </c>
      <c r="B124">
        <f>Checklist!$B$1</f>
        <v>202511</v>
      </c>
      <c r="C124" t="s">
        <v>31</v>
      </c>
      <c r="D124" s="61" t="str">
        <f t="shared" si="8"/>
        <v>DC1110255</v>
      </c>
      <c r="E124" t="str">
        <f t="shared" si="9"/>
        <v>DC1110255</v>
      </c>
      <c r="F124" s="3">
        <f t="shared" si="7"/>
        <v>45971</v>
      </c>
      <c r="G124" s="10">
        <v>0</v>
      </c>
      <c r="H124" s="10">
        <v>7218.62</v>
      </c>
      <c r="I124" s="3">
        <f t="shared" si="6"/>
        <v>45971</v>
      </c>
      <c r="J124" t="s">
        <v>9336</v>
      </c>
      <c r="K124" t="s">
        <v>9078</v>
      </c>
    </row>
    <row r="125" spans="1:11" x14ac:dyDescent="0.25">
      <c r="A125" t="s">
        <v>40</v>
      </c>
      <c r="B125">
        <f>Checklist!$B$1</f>
        <v>202511</v>
      </c>
      <c r="C125" t="s">
        <v>31</v>
      </c>
      <c r="D125" s="61" t="str">
        <f t="shared" si="8"/>
        <v>DC1110255</v>
      </c>
      <c r="E125" t="str">
        <f t="shared" si="9"/>
        <v>DC1110255</v>
      </c>
      <c r="F125" s="3">
        <f t="shared" si="7"/>
        <v>45971</v>
      </c>
      <c r="G125" s="10">
        <v>0</v>
      </c>
      <c r="H125" s="10">
        <v>7495.83</v>
      </c>
      <c r="I125" s="3">
        <f t="shared" si="6"/>
        <v>45971</v>
      </c>
      <c r="J125" t="s">
        <v>9337</v>
      </c>
      <c r="K125" t="s">
        <v>8974</v>
      </c>
    </row>
    <row r="126" spans="1:11" x14ac:dyDescent="0.25">
      <c r="A126" t="s">
        <v>40</v>
      </c>
      <c r="B126">
        <f>Checklist!$B$1</f>
        <v>202511</v>
      </c>
      <c r="C126" t="s">
        <v>31</v>
      </c>
      <c r="D126" s="61" t="str">
        <f t="shared" si="8"/>
        <v>DC1110255</v>
      </c>
      <c r="E126" t="str">
        <f t="shared" si="9"/>
        <v>DC1110255</v>
      </c>
      <c r="F126" s="3">
        <f t="shared" si="7"/>
        <v>45971</v>
      </c>
      <c r="G126" s="10">
        <v>0</v>
      </c>
      <c r="H126" s="10">
        <v>7239.43</v>
      </c>
      <c r="I126" s="3">
        <f t="shared" si="6"/>
        <v>45971</v>
      </c>
      <c r="J126" t="s">
        <v>9338</v>
      </c>
      <c r="K126" t="s">
        <v>9022</v>
      </c>
    </row>
    <row r="127" spans="1:11" x14ac:dyDescent="0.25">
      <c r="A127" t="s">
        <v>40</v>
      </c>
      <c r="B127">
        <f>Checklist!$B$1</f>
        <v>202511</v>
      </c>
      <c r="C127" t="s">
        <v>31</v>
      </c>
      <c r="D127" s="61" t="str">
        <f t="shared" si="8"/>
        <v>DC1110255</v>
      </c>
      <c r="E127" t="str">
        <f t="shared" si="9"/>
        <v>DC1110255</v>
      </c>
      <c r="F127" s="3">
        <f t="shared" si="7"/>
        <v>45971</v>
      </c>
      <c r="G127" s="10">
        <v>0</v>
      </c>
      <c r="H127" s="10">
        <v>7026.21</v>
      </c>
      <c r="I127" s="3">
        <f t="shared" si="6"/>
        <v>45971</v>
      </c>
      <c r="J127" t="s">
        <v>9339</v>
      </c>
      <c r="K127" t="s">
        <v>9066</v>
      </c>
    </row>
    <row r="128" spans="1:11" x14ac:dyDescent="0.25">
      <c r="A128" t="s">
        <v>40</v>
      </c>
      <c r="B128">
        <f>Checklist!$B$1</f>
        <v>202511</v>
      </c>
      <c r="C128" t="s">
        <v>31</v>
      </c>
      <c r="D128" s="61" t="str">
        <f t="shared" si="8"/>
        <v>DC1110255</v>
      </c>
      <c r="E128" t="str">
        <f t="shared" si="9"/>
        <v>DC1110255</v>
      </c>
      <c r="F128" s="3">
        <f t="shared" si="7"/>
        <v>45971</v>
      </c>
      <c r="G128" s="10">
        <v>0</v>
      </c>
      <c r="H128" s="10">
        <v>7589.02</v>
      </c>
      <c r="I128" s="3">
        <f t="shared" si="6"/>
        <v>45971</v>
      </c>
      <c r="J128" t="s">
        <v>9340</v>
      </c>
      <c r="K128" t="s">
        <v>9052</v>
      </c>
    </row>
    <row r="129" spans="1:12" x14ac:dyDescent="0.25">
      <c r="A129" t="s">
        <v>40</v>
      </c>
      <c r="B129">
        <f>Checklist!$B$1</f>
        <v>202511</v>
      </c>
      <c r="C129" t="s">
        <v>31</v>
      </c>
      <c r="D129" s="61" t="str">
        <f t="shared" si="8"/>
        <v>DC1110255</v>
      </c>
      <c r="E129" t="str">
        <f t="shared" si="9"/>
        <v>DC1110255</v>
      </c>
      <c r="F129" s="3">
        <f t="shared" si="7"/>
        <v>45971</v>
      </c>
      <c r="G129" s="10">
        <v>0</v>
      </c>
      <c r="H129" s="10">
        <v>6941.67</v>
      </c>
      <c r="I129" s="3">
        <f t="shared" si="6"/>
        <v>45971</v>
      </c>
      <c r="J129" t="s">
        <v>9341</v>
      </c>
      <c r="K129" t="s">
        <v>9010</v>
      </c>
    </row>
    <row r="130" spans="1:12" x14ac:dyDescent="0.25">
      <c r="A130" t="s">
        <v>40</v>
      </c>
      <c r="B130">
        <f>Checklist!$B$1</f>
        <v>202511</v>
      </c>
      <c r="C130" t="s">
        <v>31</v>
      </c>
      <c r="D130" s="61" t="str">
        <f t="shared" si="8"/>
        <v>DC1110255</v>
      </c>
      <c r="E130" t="str">
        <f t="shared" si="9"/>
        <v>DC1110255</v>
      </c>
      <c r="F130" s="3">
        <f t="shared" si="7"/>
        <v>45971</v>
      </c>
      <c r="G130" s="10">
        <v>0</v>
      </c>
      <c r="H130" s="10">
        <v>7155.51</v>
      </c>
      <c r="I130" s="3">
        <f t="shared" ref="I130:I166" si="10">$F$2</f>
        <v>45971</v>
      </c>
      <c r="J130" t="s">
        <v>9342</v>
      </c>
      <c r="K130" t="s">
        <v>9044</v>
      </c>
    </row>
    <row r="131" spans="1:12" x14ac:dyDescent="0.25">
      <c r="A131" t="s">
        <v>40</v>
      </c>
      <c r="B131">
        <f>Checklist!$B$1</f>
        <v>202511</v>
      </c>
      <c r="C131" t="s">
        <v>31</v>
      </c>
      <c r="D131" s="61" t="str">
        <f t="shared" si="8"/>
        <v>DC1110255</v>
      </c>
      <c r="E131" t="str">
        <f t="shared" si="9"/>
        <v>DC1110255</v>
      </c>
      <c r="F131" s="3">
        <f t="shared" ref="F131:F166" si="11">$F$2</f>
        <v>45971</v>
      </c>
      <c r="G131" s="10">
        <v>0</v>
      </c>
      <c r="H131" s="10">
        <v>7229.63</v>
      </c>
      <c r="I131" s="3">
        <f t="shared" si="10"/>
        <v>45971</v>
      </c>
      <c r="J131" t="s">
        <v>9343</v>
      </c>
      <c r="K131" t="s">
        <v>9401</v>
      </c>
    </row>
    <row r="132" spans="1:12" x14ac:dyDescent="0.25">
      <c r="A132" t="s">
        <v>40</v>
      </c>
      <c r="B132">
        <f>Checklist!$B$1</f>
        <v>202511</v>
      </c>
      <c r="C132" t="s">
        <v>31</v>
      </c>
      <c r="D132" s="61" t="str">
        <f t="shared" ref="D132:D166" si="12">D131</f>
        <v>DC1110255</v>
      </c>
      <c r="E132" t="str">
        <f t="shared" si="9"/>
        <v>DC1110255</v>
      </c>
      <c r="F132" s="3">
        <f t="shared" si="11"/>
        <v>45971</v>
      </c>
      <c r="G132" s="10">
        <v>0</v>
      </c>
      <c r="H132" s="10">
        <v>7079.27</v>
      </c>
      <c r="I132" s="3">
        <f t="shared" si="10"/>
        <v>45971</v>
      </c>
      <c r="J132" t="s">
        <v>9344</v>
      </c>
      <c r="K132" t="s">
        <v>9012</v>
      </c>
    </row>
    <row r="133" spans="1:12" x14ac:dyDescent="0.25">
      <c r="A133" t="s">
        <v>40</v>
      </c>
      <c r="B133">
        <f>Checklist!$B$1</f>
        <v>202511</v>
      </c>
      <c r="C133" t="s">
        <v>31</v>
      </c>
      <c r="D133" s="61" t="str">
        <f t="shared" si="12"/>
        <v>DC1110255</v>
      </c>
      <c r="E133" t="str">
        <f t="shared" si="9"/>
        <v>DC1110255</v>
      </c>
      <c r="F133" s="3">
        <f t="shared" si="11"/>
        <v>45971</v>
      </c>
      <c r="G133" s="10">
        <v>0</v>
      </c>
      <c r="H133" s="10">
        <v>8281.99</v>
      </c>
      <c r="I133" s="3">
        <f t="shared" si="10"/>
        <v>45971</v>
      </c>
      <c r="J133" t="s">
        <v>9345</v>
      </c>
      <c r="K133" t="s">
        <v>9042</v>
      </c>
    </row>
    <row r="134" spans="1:12" x14ac:dyDescent="0.25">
      <c r="A134" t="s">
        <v>40</v>
      </c>
      <c r="B134">
        <f>Checklist!$B$1</f>
        <v>202511</v>
      </c>
      <c r="C134" t="s">
        <v>31</v>
      </c>
      <c r="D134" s="61" t="str">
        <f t="shared" si="12"/>
        <v>DC1110255</v>
      </c>
      <c r="E134" t="str">
        <f t="shared" si="9"/>
        <v>DC1110255</v>
      </c>
      <c r="F134" s="3">
        <f t="shared" si="11"/>
        <v>45971</v>
      </c>
      <c r="G134" s="10">
        <v>0</v>
      </c>
      <c r="H134" s="10">
        <v>7125.05</v>
      </c>
      <c r="I134" s="3">
        <f t="shared" si="10"/>
        <v>45971</v>
      </c>
      <c r="J134" t="s">
        <v>9346</v>
      </c>
      <c r="K134" t="s">
        <v>9036</v>
      </c>
    </row>
    <row r="135" spans="1:12" x14ac:dyDescent="0.25">
      <c r="A135" t="s">
        <v>40</v>
      </c>
      <c r="B135">
        <f>Checklist!$B$1</f>
        <v>202511</v>
      </c>
      <c r="C135" t="s">
        <v>31</v>
      </c>
      <c r="D135" s="61" t="str">
        <f t="shared" si="12"/>
        <v>DC1110255</v>
      </c>
      <c r="E135" t="str">
        <f t="shared" si="9"/>
        <v>DC1110255</v>
      </c>
      <c r="F135" s="3">
        <f t="shared" si="11"/>
        <v>45971</v>
      </c>
      <c r="G135" s="10">
        <v>0</v>
      </c>
      <c r="H135" s="10">
        <v>7037.22</v>
      </c>
      <c r="I135" s="3">
        <f t="shared" si="10"/>
        <v>45971</v>
      </c>
      <c r="J135" t="s">
        <v>9347</v>
      </c>
      <c r="K135" t="s">
        <v>9050</v>
      </c>
    </row>
    <row r="136" spans="1:12" x14ac:dyDescent="0.25">
      <c r="A136" t="s">
        <v>40</v>
      </c>
      <c r="B136">
        <f>Checklist!$B$1</f>
        <v>202511</v>
      </c>
      <c r="C136" t="s">
        <v>31</v>
      </c>
      <c r="D136" s="61" t="str">
        <f t="shared" si="12"/>
        <v>DC1110255</v>
      </c>
      <c r="E136" t="str">
        <f t="shared" si="9"/>
        <v>DC1110255</v>
      </c>
      <c r="F136" s="3">
        <f t="shared" si="11"/>
        <v>45971</v>
      </c>
      <c r="G136" s="10">
        <v>0</v>
      </c>
      <c r="H136" s="10">
        <v>7397.77</v>
      </c>
      <c r="I136" s="3">
        <f t="shared" si="10"/>
        <v>45971</v>
      </c>
      <c r="J136" t="s">
        <v>9348</v>
      </c>
      <c r="K136" t="s">
        <v>9008</v>
      </c>
    </row>
    <row r="137" spans="1:12" x14ac:dyDescent="0.25">
      <c r="A137" t="s">
        <v>40</v>
      </c>
      <c r="B137">
        <f>Checklist!$B$1</f>
        <v>202511</v>
      </c>
      <c r="C137" t="s">
        <v>31</v>
      </c>
      <c r="D137" s="61" t="str">
        <f t="shared" si="12"/>
        <v>DC1110255</v>
      </c>
      <c r="E137" t="str">
        <f t="shared" si="9"/>
        <v>DC1110255</v>
      </c>
      <c r="F137" s="3">
        <f t="shared" si="11"/>
        <v>45971</v>
      </c>
      <c r="G137" s="10">
        <v>0</v>
      </c>
      <c r="H137" s="10">
        <v>7790.77</v>
      </c>
      <c r="I137" s="3">
        <f t="shared" si="10"/>
        <v>45971</v>
      </c>
      <c r="J137" t="s">
        <v>9349</v>
      </c>
      <c r="K137" t="s">
        <v>9006</v>
      </c>
    </row>
    <row r="138" spans="1:12" x14ac:dyDescent="0.25">
      <c r="A138" t="s">
        <v>40</v>
      </c>
      <c r="B138">
        <f>Checklist!$B$1</f>
        <v>202511</v>
      </c>
      <c r="C138" t="s">
        <v>31</v>
      </c>
      <c r="D138" s="61" t="str">
        <f t="shared" si="12"/>
        <v>DC1110255</v>
      </c>
      <c r="E138" t="str">
        <f t="shared" si="9"/>
        <v>DC1110255</v>
      </c>
      <c r="F138" s="3">
        <f t="shared" si="11"/>
        <v>45971</v>
      </c>
      <c r="G138" s="10">
        <v>0</v>
      </c>
      <c r="H138" s="10">
        <v>7562.65</v>
      </c>
      <c r="I138" s="3">
        <f t="shared" si="10"/>
        <v>45971</v>
      </c>
      <c r="J138" t="s">
        <v>9350</v>
      </c>
      <c r="K138" t="s">
        <v>9028</v>
      </c>
    </row>
    <row r="139" spans="1:12" x14ac:dyDescent="0.25">
      <c r="A139" t="s">
        <v>40</v>
      </c>
      <c r="B139">
        <f>Checklist!$B$1</f>
        <v>202511</v>
      </c>
      <c r="C139" t="s">
        <v>31</v>
      </c>
      <c r="D139" s="61" t="str">
        <f t="shared" si="12"/>
        <v>DC1110255</v>
      </c>
      <c r="E139" t="str">
        <f t="shared" si="9"/>
        <v>DC1110255</v>
      </c>
      <c r="F139" s="3">
        <f t="shared" si="11"/>
        <v>45971</v>
      </c>
      <c r="G139" s="10">
        <v>0</v>
      </c>
      <c r="H139" s="10">
        <v>6499.3</v>
      </c>
      <c r="I139" s="3">
        <f t="shared" si="10"/>
        <v>45971</v>
      </c>
      <c r="J139" t="s">
        <v>9277</v>
      </c>
      <c r="K139" t="s">
        <v>9369</v>
      </c>
      <c r="L139" t="s">
        <v>9415</v>
      </c>
    </row>
    <row r="140" spans="1:12" s="145" customFormat="1" x14ac:dyDescent="0.25">
      <c r="A140" t="s">
        <v>9412</v>
      </c>
      <c r="B140">
        <f>Checklist!$B$1</f>
        <v>202511</v>
      </c>
      <c r="C140" t="s">
        <v>31</v>
      </c>
      <c r="D140" s="61" t="str">
        <f t="shared" si="12"/>
        <v>DC1110255</v>
      </c>
      <c r="E140" t="str">
        <f t="shared" si="9"/>
        <v>DC1110255</v>
      </c>
      <c r="F140" s="3">
        <f t="shared" si="11"/>
        <v>45971</v>
      </c>
      <c r="G140" s="144">
        <v>17899</v>
      </c>
      <c r="H140" s="144">
        <v>0</v>
      </c>
      <c r="I140" s="3">
        <f t="shared" si="10"/>
        <v>45971</v>
      </c>
      <c r="J140" s="145" t="s">
        <v>9270</v>
      </c>
      <c r="K140" s="145" t="s">
        <v>9404</v>
      </c>
    </row>
    <row r="141" spans="1:12" s="145" customFormat="1" x14ac:dyDescent="0.25">
      <c r="A141" t="s">
        <v>9413</v>
      </c>
      <c r="B141">
        <f>Checklist!$B$1</f>
        <v>202511</v>
      </c>
      <c r="C141" t="s">
        <v>31</v>
      </c>
      <c r="D141" s="61" t="str">
        <f t="shared" si="12"/>
        <v>DC1110255</v>
      </c>
      <c r="E141" t="str">
        <f t="shared" si="9"/>
        <v>DC1110255</v>
      </c>
      <c r="F141" s="3">
        <f t="shared" si="11"/>
        <v>45971</v>
      </c>
      <c r="G141" s="144">
        <v>8807</v>
      </c>
      <c r="H141" s="144">
        <v>0</v>
      </c>
      <c r="I141" s="3">
        <f t="shared" si="10"/>
        <v>45971</v>
      </c>
      <c r="J141" s="145" t="s">
        <v>9272</v>
      </c>
      <c r="K141" s="145" t="s">
        <v>9402</v>
      </c>
    </row>
    <row r="142" spans="1:12" s="145" customFormat="1" x14ac:dyDescent="0.25">
      <c r="A142" t="s">
        <v>9414</v>
      </c>
      <c r="B142">
        <f>Checklist!$B$1</f>
        <v>202511</v>
      </c>
      <c r="C142" t="s">
        <v>31</v>
      </c>
      <c r="D142" s="61" t="str">
        <f t="shared" si="12"/>
        <v>DC1110255</v>
      </c>
      <c r="E142" t="str">
        <f t="shared" si="9"/>
        <v>DC1110255</v>
      </c>
      <c r="F142" s="3">
        <f t="shared" si="11"/>
        <v>45971</v>
      </c>
      <c r="G142" s="144">
        <v>10672</v>
      </c>
      <c r="H142" s="144">
        <v>0</v>
      </c>
      <c r="I142" s="3">
        <f t="shared" si="10"/>
        <v>45971</v>
      </c>
      <c r="J142" s="145" t="s">
        <v>9274</v>
      </c>
      <c r="K142" s="145" t="s">
        <v>9405</v>
      </c>
    </row>
    <row r="143" spans="1:12" s="145" customFormat="1" x14ac:dyDescent="0.25">
      <c r="A143" t="s">
        <v>3054</v>
      </c>
      <c r="B143">
        <f>Checklist!$B$1</f>
        <v>202511</v>
      </c>
      <c r="C143" t="s">
        <v>31</v>
      </c>
      <c r="D143" s="61" t="str">
        <f t="shared" si="12"/>
        <v>DC1110255</v>
      </c>
      <c r="E143" t="str">
        <f t="shared" si="9"/>
        <v>DC1110255</v>
      </c>
      <c r="F143" s="3">
        <f t="shared" si="11"/>
        <v>45971</v>
      </c>
      <c r="G143" s="144">
        <v>6894</v>
      </c>
      <c r="H143" s="144">
        <v>0</v>
      </c>
      <c r="I143" s="3">
        <f t="shared" si="10"/>
        <v>45971</v>
      </c>
      <c r="J143" s="145" t="s">
        <v>9278</v>
      </c>
      <c r="K143" s="145" t="s">
        <v>9406</v>
      </c>
    </row>
    <row r="144" spans="1:12" s="145" customFormat="1" x14ac:dyDescent="0.25">
      <c r="A144" t="s">
        <v>9158</v>
      </c>
      <c r="B144">
        <f>Checklist!$B$1</f>
        <v>202511</v>
      </c>
      <c r="C144" t="s">
        <v>31</v>
      </c>
      <c r="D144" s="61" t="str">
        <f t="shared" si="12"/>
        <v>DC1110255</v>
      </c>
      <c r="E144" t="str">
        <f t="shared" si="9"/>
        <v>DC1110255</v>
      </c>
      <c r="F144" s="3">
        <f t="shared" si="11"/>
        <v>45971</v>
      </c>
      <c r="G144" s="144">
        <v>8484</v>
      </c>
      <c r="H144" s="144">
        <v>0</v>
      </c>
      <c r="I144" s="3">
        <f t="shared" si="10"/>
        <v>45971</v>
      </c>
      <c r="J144" s="145" t="s">
        <v>9281</v>
      </c>
      <c r="K144" s="145" t="s">
        <v>9155</v>
      </c>
    </row>
    <row r="145" spans="1:11" s="145" customFormat="1" x14ac:dyDescent="0.25">
      <c r="A145" t="s">
        <v>3057</v>
      </c>
      <c r="B145">
        <f>Checklist!$B$1</f>
        <v>202511</v>
      </c>
      <c r="C145" t="s">
        <v>31</v>
      </c>
      <c r="D145" s="61" t="str">
        <f t="shared" si="12"/>
        <v>DC1110255</v>
      </c>
      <c r="E145" t="str">
        <f t="shared" si="9"/>
        <v>DC1110255</v>
      </c>
      <c r="F145" s="3">
        <f t="shared" si="11"/>
        <v>45971</v>
      </c>
      <c r="G145" s="144">
        <v>18585.560000000001</v>
      </c>
      <c r="H145" s="144">
        <v>0</v>
      </c>
      <c r="I145" s="3">
        <f t="shared" si="10"/>
        <v>45971</v>
      </c>
      <c r="J145" s="145" t="s">
        <v>9283</v>
      </c>
      <c r="K145" s="145" t="s">
        <v>9407</v>
      </c>
    </row>
    <row r="146" spans="1:11" s="145" customFormat="1" x14ac:dyDescent="0.25">
      <c r="A146" t="s">
        <v>40</v>
      </c>
      <c r="B146">
        <f>Checklist!$B$1</f>
        <v>202511</v>
      </c>
      <c r="C146" t="s">
        <v>31</v>
      </c>
      <c r="D146" s="61" t="str">
        <f t="shared" si="12"/>
        <v>DC1110255</v>
      </c>
      <c r="E146" t="str">
        <f t="shared" si="9"/>
        <v>DC1110255</v>
      </c>
      <c r="F146" s="3">
        <f t="shared" si="11"/>
        <v>45971</v>
      </c>
      <c r="G146" s="144">
        <v>0</v>
      </c>
      <c r="H146" s="144">
        <v>17899</v>
      </c>
      <c r="I146" s="3">
        <f t="shared" si="10"/>
        <v>45971</v>
      </c>
      <c r="J146" s="145" t="s">
        <v>9270</v>
      </c>
      <c r="K146" s="145" t="s">
        <v>9408</v>
      </c>
    </row>
    <row r="147" spans="1:11" s="145" customFormat="1" x14ac:dyDescent="0.25">
      <c r="A147" t="s">
        <v>40</v>
      </c>
      <c r="B147">
        <f>Checklist!$B$1</f>
        <v>202511</v>
      </c>
      <c r="C147" t="s">
        <v>31</v>
      </c>
      <c r="D147" s="61" t="str">
        <f t="shared" si="12"/>
        <v>DC1110255</v>
      </c>
      <c r="E147" t="str">
        <f t="shared" si="9"/>
        <v>DC1110255</v>
      </c>
      <c r="F147" s="3">
        <f t="shared" si="11"/>
        <v>45971</v>
      </c>
      <c r="G147" s="144">
        <v>0</v>
      </c>
      <c r="H147" s="144">
        <v>8807</v>
      </c>
      <c r="I147" s="3">
        <f t="shared" si="10"/>
        <v>45971</v>
      </c>
      <c r="J147" s="145" t="s">
        <v>9272</v>
      </c>
      <c r="K147" s="145" t="s">
        <v>9403</v>
      </c>
    </row>
    <row r="148" spans="1:11" s="145" customFormat="1" x14ac:dyDescent="0.25">
      <c r="A148" t="s">
        <v>40</v>
      </c>
      <c r="B148">
        <f>Checklist!$B$1</f>
        <v>202511</v>
      </c>
      <c r="C148" t="s">
        <v>31</v>
      </c>
      <c r="D148" s="61" t="str">
        <f t="shared" si="12"/>
        <v>DC1110255</v>
      </c>
      <c r="E148" t="str">
        <f t="shared" si="9"/>
        <v>DC1110255</v>
      </c>
      <c r="F148" s="3">
        <f t="shared" si="11"/>
        <v>45971</v>
      </c>
      <c r="G148" s="144">
        <v>0</v>
      </c>
      <c r="H148" s="144">
        <v>10672</v>
      </c>
      <c r="I148" s="3">
        <f t="shared" si="10"/>
        <v>45971</v>
      </c>
      <c r="J148" s="145" t="s">
        <v>9274</v>
      </c>
      <c r="K148" s="145" t="s">
        <v>9409</v>
      </c>
    </row>
    <row r="149" spans="1:11" s="145" customFormat="1" x14ac:dyDescent="0.25">
      <c r="A149" t="s">
        <v>40</v>
      </c>
      <c r="B149">
        <f>Checklist!$B$1</f>
        <v>202511</v>
      </c>
      <c r="C149" t="s">
        <v>31</v>
      </c>
      <c r="D149" s="61" t="str">
        <f t="shared" si="12"/>
        <v>DC1110255</v>
      </c>
      <c r="E149" t="str">
        <f t="shared" si="9"/>
        <v>DC1110255</v>
      </c>
      <c r="F149" s="3">
        <f t="shared" si="11"/>
        <v>45971</v>
      </c>
      <c r="G149" s="144">
        <v>0</v>
      </c>
      <c r="H149" s="144">
        <v>6894</v>
      </c>
      <c r="I149" s="3">
        <f t="shared" si="10"/>
        <v>45971</v>
      </c>
      <c r="J149" s="145" t="s">
        <v>9278</v>
      </c>
      <c r="K149" s="145" t="s">
        <v>9410</v>
      </c>
    </row>
    <row r="150" spans="1:11" s="145" customFormat="1" x14ac:dyDescent="0.25">
      <c r="A150" t="s">
        <v>40</v>
      </c>
      <c r="B150">
        <f>Checklist!$B$1</f>
        <v>202511</v>
      </c>
      <c r="C150" t="s">
        <v>31</v>
      </c>
      <c r="D150" s="61" t="str">
        <f t="shared" si="12"/>
        <v>DC1110255</v>
      </c>
      <c r="E150" t="str">
        <f t="shared" si="9"/>
        <v>DC1110255</v>
      </c>
      <c r="F150" s="3">
        <f t="shared" si="11"/>
        <v>45971</v>
      </c>
      <c r="G150" s="144">
        <v>0</v>
      </c>
      <c r="H150" s="144">
        <v>8484</v>
      </c>
      <c r="I150" s="3">
        <f t="shared" si="10"/>
        <v>45971</v>
      </c>
      <c r="J150" s="145" t="s">
        <v>9281</v>
      </c>
      <c r="K150" s="145" t="s">
        <v>9156</v>
      </c>
    </row>
    <row r="151" spans="1:11" s="145" customFormat="1" x14ac:dyDescent="0.25">
      <c r="A151" t="s">
        <v>40</v>
      </c>
      <c r="B151">
        <f>Checklist!$B$1</f>
        <v>202511</v>
      </c>
      <c r="C151" t="s">
        <v>31</v>
      </c>
      <c r="D151" s="61" t="str">
        <f t="shared" si="12"/>
        <v>DC1110255</v>
      </c>
      <c r="E151" t="str">
        <f t="shared" si="9"/>
        <v>DC1110255</v>
      </c>
      <c r="F151" s="3">
        <f t="shared" si="11"/>
        <v>45971</v>
      </c>
      <c r="G151" s="144">
        <v>0</v>
      </c>
      <c r="H151" s="144">
        <v>18585.560000000001</v>
      </c>
      <c r="I151" s="3">
        <f t="shared" si="10"/>
        <v>45971</v>
      </c>
      <c r="J151" s="145" t="s">
        <v>9283</v>
      </c>
      <c r="K151" s="145" t="s">
        <v>9411</v>
      </c>
    </row>
    <row r="152" spans="1:11" x14ac:dyDescent="0.25">
      <c r="A152" t="s">
        <v>40</v>
      </c>
      <c r="B152">
        <f>Checklist!$B$1</f>
        <v>202511</v>
      </c>
      <c r="C152" t="s">
        <v>31</v>
      </c>
      <c r="D152" s="61" t="str">
        <f t="shared" si="12"/>
        <v>DC1110255</v>
      </c>
      <c r="E152" t="str">
        <f t="shared" si="9"/>
        <v>DC1110255</v>
      </c>
      <c r="F152" s="3">
        <f t="shared" si="11"/>
        <v>45971</v>
      </c>
      <c r="G152" s="10"/>
      <c r="H152" s="10"/>
      <c r="I152" s="3">
        <f t="shared" si="10"/>
        <v>45971</v>
      </c>
    </row>
    <row r="153" spans="1:11" x14ac:dyDescent="0.25">
      <c r="A153" t="s">
        <v>40</v>
      </c>
      <c r="B153">
        <f>Checklist!$B$1</f>
        <v>202511</v>
      </c>
      <c r="C153" t="s">
        <v>31</v>
      </c>
      <c r="D153" s="61" t="str">
        <f t="shared" si="12"/>
        <v>DC1110255</v>
      </c>
      <c r="E153" t="str">
        <f t="shared" si="9"/>
        <v>DC1110255</v>
      </c>
      <c r="F153" s="3">
        <f t="shared" si="11"/>
        <v>45971</v>
      </c>
      <c r="G153" s="10"/>
      <c r="H153" s="10"/>
      <c r="I153" s="3">
        <f t="shared" si="10"/>
        <v>45971</v>
      </c>
    </row>
    <row r="154" spans="1:11" x14ac:dyDescent="0.25">
      <c r="A154" t="s">
        <v>40</v>
      </c>
      <c r="B154">
        <f>Checklist!$B$1</f>
        <v>202511</v>
      </c>
      <c r="C154" t="s">
        <v>31</v>
      </c>
      <c r="D154" s="61" t="str">
        <f t="shared" si="12"/>
        <v>DC1110255</v>
      </c>
      <c r="E154" t="str">
        <f t="shared" si="9"/>
        <v>DC1110255</v>
      </c>
      <c r="F154" s="3">
        <f t="shared" si="11"/>
        <v>45971</v>
      </c>
      <c r="G154" s="10"/>
      <c r="H154" s="10"/>
      <c r="I154" s="3">
        <f t="shared" si="10"/>
        <v>45971</v>
      </c>
    </row>
    <row r="155" spans="1:11" x14ac:dyDescent="0.25">
      <c r="A155" t="s">
        <v>40</v>
      </c>
      <c r="B155">
        <f>Checklist!$B$1</f>
        <v>202511</v>
      </c>
      <c r="C155" t="s">
        <v>31</v>
      </c>
      <c r="D155" s="61" t="str">
        <f t="shared" si="12"/>
        <v>DC1110255</v>
      </c>
      <c r="E155" t="str">
        <f t="shared" si="9"/>
        <v>DC1110255</v>
      </c>
      <c r="F155" s="3">
        <f t="shared" si="11"/>
        <v>45971</v>
      </c>
      <c r="G155" s="10"/>
      <c r="H155" s="10"/>
      <c r="I155" s="3">
        <f t="shared" si="10"/>
        <v>45971</v>
      </c>
    </row>
    <row r="156" spans="1:11" x14ac:dyDescent="0.25">
      <c r="A156" t="s">
        <v>40</v>
      </c>
      <c r="B156">
        <f>Checklist!$B$1</f>
        <v>202511</v>
      </c>
      <c r="C156" t="s">
        <v>31</v>
      </c>
      <c r="D156" s="61" t="str">
        <f t="shared" si="12"/>
        <v>DC1110255</v>
      </c>
      <c r="E156" t="str">
        <f t="shared" si="9"/>
        <v>DC1110255</v>
      </c>
      <c r="F156" s="3">
        <f t="shared" si="11"/>
        <v>45971</v>
      </c>
      <c r="G156" s="10"/>
      <c r="H156" s="10"/>
      <c r="I156" s="3">
        <f t="shared" si="10"/>
        <v>45971</v>
      </c>
    </row>
    <row r="157" spans="1:11" x14ac:dyDescent="0.25">
      <c r="A157" t="s">
        <v>40</v>
      </c>
      <c r="B157">
        <f>Checklist!$B$1</f>
        <v>202511</v>
      </c>
      <c r="C157" t="s">
        <v>31</v>
      </c>
      <c r="D157" s="61" t="str">
        <f t="shared" si="12"/>
        <v>DC1110255</v>
      </c>
      <c r="E157" t="str">
        <f t="shared" si="9"/>
        <v>DC1110255</v>
      </c>
      <c r="F157" s="3">
        <f t="shared" si="11"/>
        <v>45971</v>
      </c>
      <c r="G157" s="10"/>
      <c r="H157" s="10"/>
      <c r="I157" s="3">
        <f t="shared" si="10"/>
        <v>45971</v>
      </c>
    </row>
    <row r="158" spans="1:11" x14ac:dyDescent="0.25">
      <c r="A158" t="s">
        <v>40</v>
      </c>
      <c r="B158">
        <f>Checklist!$B$1</f>
        <v>202511</v>
      </c>
      <c r="C158" t="s">
        <v>31</v>
      </c>
      <c r="D158" s="61" t="str">
        <f t="shared" si="12"/>
        <v>DC1110255</v>
      </c>
      <c r="E158" t="str">
        <f t="shared" si="9"/>
        <v>DC1110255</v>
      </c>
      <c r="F158" s="3">
        <f t="shared" si="11"/>
        <v>45971</v>
      </c>
      <c r="G158" s="10"/>
      <c r="H158" s="10"/>
      <c r="I158" s="3">
        <f t="shared" si="10"/>
        <v>45971</v>
      </c>
    </row>
    <row r="159" spans="1:11" x14ac:dyDescent="0.25">
      <c r="A159" t="s">
        <v>40</v>
      </c>
      <c r="B159">
        <f>Checklist!$B$1</f>
        <v>202511</v>
      </c>
      <c r="C159" t="s">
        <v>31</v>
      </c>
      <c r="D159" s="61" t="str">
        <f t="shared" si="12"/>
        <v>DC1110255</v>
      </c>
      <c r="E159" t="str">
        <f t="shared" si="9"/>
        <v>DC1110255</v>
      </c>
      <c r="F159" s="3">
        <f t="shared" si="11"/>
        <v>45971</v>
      </c>
      <c r="G159" s="10"/>
      <c r="H159" s="10"/>
      <c r="I159" s="3">
        <f t="shared" si="10"/>
        <v>45971</v>
      </c>
    </row>
    <row r="160" spans="1:11" x14ac:dyDescent="0.25">
      <c r="A160" t="s">
        <v>40</v>
      </c>
      <c r="B160">
        <f>Checklist!$B$1</f>
        <v>202511</v>
      </c>
      <c r="C160" t="s">
        <v>31</v>
      </c>
      <c r="D160" s="61" t="str">
        <f t="shared" si="12"/>
        <v>DC1110255</v>
      </c>
      <c r="E160" t="str">
        <f t="shared" si="9"/>
        <v>DC1110255</v>
      </c>
      <c r="F160" s="3">
        <f t="shared" si="11"/>
        <v>45971</v>
      </c>
      <c r="G160" s="10"/>
      <c r="H160" s="10"/>
      <c r="I160" s="3">
        <f t="shared" si="10"/>
        <v>45971</v>
      </c>
    </row>
    <row r="161" spans="1:9" x14ac:dyDescent="0.25">
      <c r="A161" t="s">
        <v>40</v>
      </c>
      <c r="B161">
        <f>Checklist!$B$1</f>
        <v>202511</v>
      </c>
      <c r="C161" t="s">
        <v>31</v>
      </c>
      <c r="D161" s="61" t="str">
        <f t="shared" si="12"/>
        <v>DC1110255</v>
      </c>
      <c r="E161" t="str">
        <f t="shared" si="9"/>
        <v>DC1110255</v>
      </c>
      <c r="F161" s="3">
        <f t="shared" si="11"/>
        <v>45971</v>
      </c>
      <c r="G161" s="10"/>
      <c r="H161" s="10"/>
      <c r="I161" s="3">
        <f t="shared" si="10"/>
        <v>45971</v>
      </c>
    </row>
    <row r="162" spans="1:9" x14ac:dyDescent="0.25">
      <c r="A162" t="s">
        <v>40</v>
      </c>
      <c r="B162">
        <f>Checklist!$B$1</f>
        <v>202511</v>
      </c>
      <c r="C162" t="s">
        <v>31</v>
      </c>
      <c r="D162" s="61" t="str">
        <f t="shared" si="12"/>
        <v>DC1110255</v>
      </c>
      <c r="E162" t="str">
        <f t="shared" si="9"/>
        <v>DC1110255</v>
      </c>
      <c r="F162" s="3">
        <f t="shared" si="11"/>
        <v>45971</v>
      </c>
      <c r="G162" s="10"/>
      <c r="H162" s="10"/>
      <c r="I162" s="3">
        <f t="shared" si="10"/>
        <v>45971</v>
      </c>
    </row>
    <row r="163" spans="1:9" x14ac:dyDescent="0.25">
      <c r="A163" t="s">
        <v>40</v>
      </c>
      <c r="B163">
        <f>Checklist!$B$1</f>
        <v>202511</v>
      </c>
      <c r="C163" t="s">
        <v>31</v>
      </c>
      <c r="D163" s="61" t="str">
        <f t="shared" si="12"/>
        <v>DC1110255</v>
      </c>
      <c r="E163" t="str">
        <f t="shared" si="9"/>
        <v>DC1110255</v>
      </c>
      <c r="F163" s="3">
        <f t="shared" si="11"/>
        <v>45971</v>
      </c>
      <c r="G163" s="10"/>
      <c r="H163" s="10"/>
      <c r="I163" s="3">
        <f t="shared" si="10"/>
        <v>45971</v>
      </c>
    </row>
    <row r="164" spans="1:9" x14ac:dyDescent="0.25">
      <c r="A164" t="s">
        <v>40</v>
      </c>
      <c r="B164">
        <f>Checklist!$B$1</f>
        <v>202511</v>
      </c>
      <c r="C164" t="s">
        <v>31</v>
      </c>
      <c r="D164" s="61" t="str">
        <f t="shared" si="12"/>
        <v>DC1110255</v>
      </c>
      <c r="E164" t="str">
        <f t="shared" si="9"/>
        <v>DC1110255</v>
      </c>
      <c r="F164" s="3">
        <f t="shared" si="11"/>
        <v>45971</v>
      </c>
      <c r="G164" s="10"/>
      <c r="H164" s="10"/>
      <c r="I164" s="3">
        <f t="shared" si="10"/>
        <v>45971</v>
      </c>
    </row>
    <row r="165" spans="1:9" x14ac:dyDescent="0.25">
      <c r="A165" t="s">
        <v>40</v>
      </c>
      <c r="B165">
        <f>Checklist!$B$1</f>
        <v>202511</v>
      </c>
      <c r="C165" t="s">
        <v>31</v>
      </c>
      <c r="D165" s="61" t="str">
        <f t="shared" si="12"/>
        <v>DC1110255</v>
      </c>
      <c r="E165" t="str">
        <f t="shared" si="9"/>
        <v>DC1110255</v>
      </c>
      <c r="F165" s="3">
        <f t="shared" si="11"/>
        <v>45971</v>
      </c>
      <c r="G165" s="10"/>
      <c r="H165" s="10"/>
      <c r="I165" s="3">
        <f t="shared" si="10"/>
        <v>45971</v>
      </c>
    </row>
    <row r="166" spans="1:9" x14ac:dyDescent="0.25">
      <c r="A166" t="s">
        <v>40</v>
      </c>
      <c r="B166">
        <f>Checklist!$B$1</f>
        <v>202511</v>
      </c>
      <c r="C166" t="s">
        <v>31</v>
      </c>
      <c r="D166" s="61" t="str">
        <f t="shared" si="12"/>
        <v>DC1110255</v>
      </c>
      <c r="E166" t="str">
        <f t="shared" si="9"/>
        <v>DC1110255</v>
      </c>
      <c r="F166" s="3">
        <f t="shared" si="11"/>
        <v>45971</v>
      </c>
      <c r="G166" s="10"/>
      <c r="H166" s="10"/>
      <c r="I166" s="3">
        <f t="shared" si="10"/>
        <v>45971</v>
      </c>
    </row>
    <row r="167" spans="1:9" x14ac:dyDescent="0.25">
      <c r="F167" s="3"/>
      <c r="G167" s="10"/>
      <c r="H167" s="10"/>
      <c r="I167" s="3"/>
    </row>
    <row r="168" spans="1:9" x14ac:dyDescent="0.25">
      <c r="F168" s="3"/>
      <c r="G168" s="10"/>
      <c r="H168" s="10"/>
      <c r="I168" s="3"/>
    </row>
    <row r="169" spans="1:9" x14ac:dyDescent="0.25">
      <c r="F169" s="3"/>
      <c r="G169" s="10"/>
      <c r="H169" s="10"/>
      <c r="I169" s="3"/>
    </row>
    <row r="170" spans="1:9" x14ac:dyDescent="0.25">
      <c r="F170" s="3"/>
      <c r="G170" s="10"/>
      <c r="H170" s="10"/>
      <c r="I170" s="3"/>
    </row>
    <row r="171" spans="1:9" x14ac:dyDescent="0.25">
      <c r="F171" s="3"/>
      <c r="G171" s="10"/>
      <c r="H171" s="10"/>
      <c r="I171" s="3"/>
    </row>
    <row r="172" spans="1:9" x14ac:dyDescent="0.25">
      <c r="F172" s="3"/>
      <c r="G172" s="10"/>
      <c r="H172" s="10"/>
      <c r="I172" s="3"/>
    </row>
    <row r="173" spans="1:9" x14ac:dyDescent="0.25">
      <c r="F173" s="3"/>
      <c r="G173" s="10"/>
      <c r="H173" s="10"/>
      <c r="I173" s="3"/>
    </row>
    <row r="174" spans="1:9" x14ac:dyDescent="0.25">
      <c r="F174" s="3"/>
      <c r="G174" s="10"/>
      <c r="H174" s="10"/>
      <c r="I174" s="3"/>
    </row>
    <row r="175" spans="1:9" x14ac:dyDescent="0.25">
      <c r="F175" s="3"/>
      <c r="G175" s="10"/>
      <c r="H175" s="10"/>
      <c r="I175" s="3"/>
    </row>
    <row r="176" spans="1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</sheetData>
  <autoFilter ref="A1:K166" xr:uid="{00000000-0009-0000-0000-000001000000}"/>
  <pageMargins left="0.7" right="0.7" top="0.75" bottom="0.75" header="0.3" footer="0.3"/>
  <pageSetup paperSize="1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EDE-3F1E-4C3C-AD43-55D904A55996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"&amp;MONTH(Checklist!A11)&amp;"/"&amp;DAY(Checklist!A11)&amp;"/"&amp;YEAR(Checklist!A11)</f>
        <v>Daily Bank Activity - 11/12/2025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45973</v>
      </c>
      <c r="G5" t="s">
        <v>124</v>
      </c>
      <c r="H5" s="2">
        <v>2429.9499999999998</v>
      </c>
      <c r="I5" t="s">
        <v>242</v>
      </c>
      <c r="J5" t="s">
        <v>9470</v>
      </c>
      <c r="K5" t="str">
        <f t="shared" ref="K5:K3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45973</v>
      </c>
      <c r="G6" t="s">
        <v>124</v>
      </c>
      <c r="H6" s="2">
        <v>14078263.67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45973</v>
      </c>
      <c r="G7" t="s">
        <v>125</v>
      </c>
      <c r="H7" s="2">
        <v>-14480161.800000001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123</v>
      </c>
      <c r="D8" s="106" t="s">
        <v>6345</v>
      </c>
      <c r="E8" s="107">
        <v>8147891123</v>
      </c>
      <c r="F8" s="108">
        <v>45973</v>
      </c>
      <c r="G8" s="106" t="s">
        <v>125</v>
      </c>
      <c r="H8" s="99">
        <v>-585496.6</v>
      </c>
      <c r="I8" s="106" t="s">
        <v>9507</v>
      </c>
      <c r="J8" s="106" t="s">
        <v>9478</v>
      </c>
      <c r="K8" s="106" t="str">
        <f t="shared" si="0"/>
        <v>WDL</v>
      </c>
      <c r="L8" s="109" t="str">
        <f>VLOOKUP(D8,'Entity Code'!A:B,2,0)</f>
        <v>LCF</v>
      </c>
      <c r="M8" s="109"/>
      <c r="N8" s="106" t="s">
        <v>6348</v>
      </c>
      <c r="O8" s="109" t="s">
        <v>6349</v>
      </c>
      <c r="P8" s="109" t="s">
        <v>127</v>
      </c>
      <c r="Q8" s="110" t="s">
        <v>132</v>
      </c>
    </row>
    <row r="9" spans="1:17" x14ac:dyDescent="0.25">
      <c r="B9" s="1">
        <v>5</v>
      </c>
      <c r="C9" t="s">
        <v>123</v>
      </c>
      <c r="D9" t="s">
        <v>98</v>
      </c>
      <c r="E9" s="6">
        <v>8026497285</v>
      </c>
      <c r="F9" s="3">
        <v>45973</v>
      </c>
      <c r="G9" t="s">
        <v>125</v>
      </c>
      <c r="H9" s="2">
        <v>-437030</v>
      </c>
      <c r="I9" t="s">
        <v>9505</v>
      </c>
      <c r="J9" t="s">
        <v>9506</v>
      </c>
      <c r="K9" t="str">
        <f t="shared" si="0"/>
        <v>WDL</v>
      </c>
      <c r="L9" s="7" t="str">
        <f>VLOOKUP(D9,'Entity Code'!A:B,2,0)</f>
        <v>LCREF</v>
      </c>
      <c r="N9" t="s">
        <v>9514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48</v>
      </c>
      <c r="E10" s="6">
        <v>8026482868</v>
      </c>
      <c r="F10" s="3">
        <v>45973</v>
      </c>
      <c r="G10" t="s">
        <v>125</v>
      </c>
      <c r="H10" s="2">
        <v>-81770.7</v>
      </c>
      <c r="I10" t="s">
        <v>9492</v>
      </c>
      <c r="J10" t="s">
        <v>9493</v>
      </c>
      <c r="K10" t="str">
        <f t="shared" si="0"/>
        <v>WDL</v>
      </c>
      <c r="L10" s="7" t="str">
        <f>VLOOKUP(D10,'Entity Code'!A:B,2,0)</f>
        <v>LCC</v>
      </c>
      <c r="N10" t="s">
        <v>6543</v>
      </c>
      <c r="O10" s="7" t="s">
        <v>6544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59</v>
      </c>
      <c r="E11" s="6" t="s">
        <v>248</v>
      </c>
      <c r="F11" s="3">
        <v>45973</v>
      </c>
      <c r="G11" t="s">
        <v>122</v>
      </c>
      <c r="H11" s="2">
        <v>-400</v>
      </c>
      <c r="I11" t="s">
        <v>9463</v>
      </c>
      <c r="J11" t="s">
        <v>126</v>
      </c>
      <c r="K11" t="str">
        <f t="shared" si="0"/>
        <v>WDL</v>
      </c>
      <c r="L11" s="7" t="str">
        <f>VLOOKUP(D11,'Entity Code'!A:B,2,0)</f>
        <v>LTRS1</v>
      </c>
      <c r="M11" s="7"/>
      <c r="N11" t="s">
        <v>9508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45973</v>
      </c>
      <c r="G12" t="s">
        <v>124</v>
      </c>
      <c r="H12" s="2">
        <v>145.16999999999999</v>
      </c>
      <c r="I12" t="s">
        <v>9477</v>
      </c>
      <c r="J12" t="s">
        <v>9478</v>
      </c>
      <c r="K12" t="str">
        <f t="shared" si="0"/>
        <v>RCT</v>
      </c>
      <c r="L12" s="7" t="str">
        <f>VLOOKUP(D12,'Entity Code'!A:B,2,0)</f>
        <v>LCFHR</v>
      </c>
      <c r="M12" s="7"/>
      <c r="N12" t="s">
        <v>9509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45973</v>
      </c>
      <c r="G13" t="s">
        <v>124</v>
      </c>
      <c r="H13" s="2">
        <v>1703.01</v>
      </c>
      <c r="I13" t="s">
        <v>9475</v>
      </c>
      <c r="J13" t="s">
        <v>9476</v>
      </c>
      <c r="K13" t="str">
        <f t="shared" si="0"/>
        <v>RCT</v>
      </c>
      <c r="L13" s="7" t="str">
        <f>VLOOKUP(D13,'Entity Code'!A:B,2,0)</f>
        <v>LCFHR</v>
      </c>
      <c r="M13" s="7"/>
      <c r="N13" t="s">
        <v>9510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91</v>
      </c>
      <c r="E14" s="6">
        <v>8026478877</v>
      </c>
      <c r="F14" s="3">
        <v>45973</v>
      </c>
      <c r="G14" t="s">
        <v>124</v>
      </c>
      <c r="H14" s="2">
        <v>15000</v>
      </c>
      <c r="I14" t="s">
        <v>9489</v>
      </c>
      <c r="J14" t="s">
        <v>9490</v>
      </c>
      <c r="K14" t="str">
        <f t="shared" si="0"/>
        <v>RCT</v>
      </c>
      <c r="L14" s="7" t="str">
        <f>VLOOKUP(D14,'Entity Code'!A:B,2,0)</f>
        <v>LCF</v>
      </c>
      <c r="N14" t="s">
        <v>9511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91</v>
      </c>
      <c r="E15" s="6">
        <v>8026478877</v>
      </c>
      <c r="F15" s="3">
        <v>45973</v>
      </c>
      <c r="G15" t="s">
        <v>124</v>
      </c>
      <c r="H15" s="2">
        <v>285000</v>
      </c>
      <c r="I15" t="s">
        <v>9487</v>
      </c>
      <c r="J15" t="s">
        <v>9488</v>
      </c>
      <c r="K15" t="str">
        <f t="shared" si="0"/>
        <v>RCT</v>
      </c>
      <c r="L15" s="7" t="str">
        <f>VLOOKUP(D15,'Entity Code'!A:B,2,0)</f>
        <v>LCF</v>
      </c>
      <c r="N15" t="s">
        <v>9511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38</v>
      </c>
      <c r="E16" s="6">
        <v>8026496012</v>
      </c>
      <c r="F16" s="3">
        <v>45973</v>
      </c>
      <c r="G16" t="s">
        <v>124</v>
      </c>
      <c r="H16" s="2">
        <v>700000</v>
      </c>
      <c r="I16" t="s">
        <v>9479</v>
      </c>
      <c r="J16" t="s">
        <v>9494</v>
      </c>
      <c r="K16" t="str">
        <f t="shared" si="0"/>
        <v>XFR</v>
      </c>
      <c r="L16" s="7" t="str">
        <f>VLOOKUP(D16,'Entity Code'!A:B,2,0)</f>
        <v>LCI</v>
      </c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90</v>
      </c>
      <c r="E17" s="6">
        <v>8026459924</v>
      </c>
      <c r="F17" s="3">
        <v>45973</v>
      </c>
      <c r="G17" t="s">
        <v>125</v>
      </c>
      <c r="H17" s="2">
        <v>-700000</v>
      </c>
      <c r="I17" t="s">
        <v>9479</v>
      </c>
      <c r="J17" t="s">
        <v>9480</v>
      </c>
      <c r="K17" t="str">
        <f t="shared" si="0"/>
        <v>XFR</v>
      </c>
      <c r="L17" s="7" t="str">
        <f>VLOOKUP(D17,'Entity Code'!A:B,2,0)</f>
        <v>LCFHR</v>
      </c>
      <c r="M17" s="7"/>
      <c r="N17" t="s">
        <v>5469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38</v>
      </c>
      <c r="E18" s="6">
        <v>8026496012</v>
      </c>
      <c r="F18" s="3">
        <v>45973</v>
      </c>
      <c r="G18" t="s">
        <v>125</v>
      </c>
      <c r="H18" s="2">
        <v>-700000</v>
      </c>
      <c r="I18" t="s">
        <v>9495</v>
      </c>
      <c r="J18" t="s">
        <v>9496</v>
      </c>
      <c r="K18" t="str">
        <f t="shared" si="0"/>
        <v>XFR</v>
      </c>
      <c r="L18" s="7" t="str">
        <f>VLOOKUP(D18,'Entity Code'!A:B,2,0)</f>
        <v>LCI</v>
      </c>
      <c r="N18" t="s">
        <v>9235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48</v>
      </c>
      <c r="E19" s="6">
        <v>8026482868</v>
      </c>
      <c r="F19" s="3">
        <v>45973</v>
      </c>
      <c r="G19" t="s">
        <v>124</v>
      </c>
      <c r="H19" s="2">
        <v>81780</v>
      </c>
      <c r="I19" t="s">
        <v>9483</v>
      </c>
      <c r="J19" t="s">
        <v>9491</v>
      </c>
      <c r="K19" t="str">
        <f t="shared" si="0"/>
        <v>XFR</v>
      </c>
      <c r="L19" s="7" t="str">
        <f>VLOOKUP(D19,'Entity Code'!A:B,2,0)</f>
        <v>LCC</v>
      </c>
      <c r="N19" t="s">
        <v>8579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90</v>
      </c>
      <c r="E20" s="6">
        <v>8026459924</v>
      </c>
      <c r="F20" s="3">
        <v>45973</v>
      </c>
      <c r="G20" t="s">
        <v>125</v>
      </c>
      <c r="H20" s="2">
        <v>-81780</v>
      </c>
      <c r="I20" t="s">
        <v>9483</v>
      </c>
      <c r="J20" t="s">
        <v>9484</v>
      </c>
      <c r="K20" t="str">
        <f t="shared" si="0"/>
        <v>XFR</v>
      </c>
      <c r="L20" s="7" t="str">
        <f>VLOOKUP(D20,'Entity Code'!A:B,2,0)</f>
        <v>LCFHR</v>
      </c>
      <c r="M20" s="7"/>
      <c r="N20" t="s">
        <v>8579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90</v>
      </c>
      <c r="E21" s="6">
        <v>8026459924</v>
      </c>
      <c r="F21" s="3">
        <v>45973</v>
      </c>
      <c r="G21" t="s">
        <v>125</v>
      </c>
      <c r="H21" s="2">
        <v>-150000</v>
      </c>
      <c r="I21" t="s">
        <v>9485</v>
      </c>
      <c r="J21" t="s">
        <v>9486</v>
      </c>
      <c r="K21" t="str">
        <f t="shared" si="0"/>
        <v>XFR</v>
      </c>
      <c r="L21" s="7" t="str">
        <f>VLOOKUP(D21,'Entity Code'!A:B,2,0)</f>
        <v>LCFHR</v>
      </c>
      <c r="N21" t="s">
        <v>5476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105</v>
      </c>
      <c r="E22" s="6">
        <v>8026496047</v>
      </c>
      <c r="F22" s="3">
        <v>45973</v>
      </c>
      <c r="G22" t="s">
        <v>124</v>
      </c>
      <c r="H22" s="2">
        <v>946255.03</v>
      </c>
      <c r="I22" t="s">
        <v>9466</v>
      </c>
      <c r="J22" t="s">
        <v>9498</v>
      </c>
      <c r="K22" t="str">
        <f t="shared" si="0"/>
        <v>RCT</v>
      </c>
      <c r="L22" s="7" t="str">
        <f>VLOOKUP(D22,'Entity Code'!A:B,2,0)</f>
        <v>LCR3</v>
      </c>
      <c r="N22" t="s">
        <v>9512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89</v>
      </c>
      <c r="E23" s="6">
        <v>8026459916</v>
      </c>
      <c r="F23" s="3">
        <v>45973</v>
      </c>
      <c r="G23" t="s">
        <v>125</v>
      </c>
      <c r="H23" s="2">
        <v>-946255.03</v>
      </c>
      <c r="I23" t="s">
        <v>9466</v>
      </c>
      <c r="J23" t="s">
        <v>9467</v>
      </c>
      <c r="K23" t="str">
        <f t="shared" si="0"/>
        <v>WDL</v>
      </c>
      <c r="L23" s="7" t="str">
        <f>VLOOKUP(D23,'Entity Code'!A:B,2,0)</f>
        <v>LCF</v>
      </c>
      <c r="M23" s="7"/>
      <c r="N23" t="s">
        <v>9512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90</v>
      </c>
      <c r="E24" s="6">
        <v>8026459924</v>
      </c>
      <c r="F24" s="3">
        <v>45973</v>
      </c>
      <c r="G24" t="s">
        <v>124</v>
      </c>
      <c r="H24" s="2">
        <v>947000</v>
      </c>
      <c r="I24" t="s">
        <v>9471</v>
      </c>
      <c r="J24" t="s">
        <v>9472</v>
      </c>
      <c r="K24" t="str">
        <f t="shared" si="0"/>
        <v>XFR</v>
      </c>
      <c r="L24" s="7" t="str">
        <f>VLOOKUP(D24,'Entity Code'!A:B,2,0)</f>
        <v>LCFHR</v>
      </c>
      <c r="M24" s="7"/>
      <c r="N24" t="s">
        <v>268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17</v>
      </c>
      <c r="C25" t="s">
        <v>123</v>
      </c>
      <c r="D25" t="s">
        <v>105</v>
      </c>
      <c r="E25" s="6">
        <v>8026496047</v>
      </c>
      <c r="F25" s="3">
        <v>45973</v>
      </c>
      <c r="G25" t="s">
        <v>125</v>
      </c>
      <c r="H25" s="2">
        <v>-947000</v>
      </c>
      <c r="I25" t="s">
        <v>9471</v>
      </c>
      <c r="J25" t="s">
        <v>9499</v>
      </c>
      <c r="K25" t="str">
        <f t="shared" si="0"/>
        <v>XFR</v>
      </c>
      <c r="L25" s="7" t="str">
        <f>VLOOKUP(D25,'Entity Code'!A:B,2,0)</f>
        <v>LCR3</v>
      </c>
      <c r="N25" t="s">
        <v>268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18</v>
      </c>
      <c r="C26" s="106" t="s">
        <v>123</v>
      </c>
      <c r="D26" s="106" t="s">
        <v>90</v>
      </c>
      <c r="E26" s="107">
        <v>8026459924</v>
      </c>
      <c r="F26" s="108">
        <v>45973</v>
      </c>
      <c r="G26" s="106" t="s">
        <v>124</v>
      </c>
      <c r="H26" s="99">
        <v>818000</v>
      </c>
      <c r="I26" s="106" t="s">
        <v>9473</v>
      </c>
      <c r="J26" s="106" t="s">
        <v>9474</v>
      </c>
      <c r="K26" s="106" t="str">
        <f t="shared" si="0"/>
        <v>XFR</v>
      </c>
      <c r="L26" s="109" t="str">
        <f>VLOOKUP(D26,'Entity Code'!A:B,2,0)</f>
        <v>LCFHR</v>
      </c>
      <c r="M26" s="109"/>
      <c r="N26" s="106" t="s">
        <v>258</v>
      </c>
      <c r="O26" s="109" t="str">
        <f>IFERROR(VLOOKUP(E27,'Bank Account'!A:B,2,FALSE),VLOOKUP(_xlfn.NUMBERVALUE(E27),'Bank Account'!A:B,2,FALSE))</f>
        <v>LCREE-1065-0008-000-</v>
      </c>
      <c r="P26" s="109" t="s">
        <v>127</v>
      </c>
      <c r="Q26" s="110" t="s">
        <v>132</v>
      </c>
    </row>
    <row r="27" spans="2:17" x14ac:dyDescent="0.25">
      <c r="B27" s="1">
        <v>18</v>
      </c>
      <c r="C27" s="106" t="s">
        <v>123</v>
      </c>
      <c r="D27" s="106" t="s">
        <v>106</v>
      </c>
      <c r="E27" s="107">
        <v>8026496039</v>
      </c>
      <c r="F27" s="108">
        <v>45973</v>
      </c>
      <c r="G27" s="106" t="s">
        <v>125</v>
      </c>
      <c r="H27" s="99">
        <v>-818000</v>
      </c>
      <c r="I27" s="106" t="s">
        <v>9473</v>
      </c>
      <c r="J27" s="106" t="s">
        <v>9497</v>
      </c>
      <c r="K27" s="106" t="str">
        <f t="shared" si="0"/>
        <v>XFR</v>
      </c>
      <c r="L27" s="109" t="str">
        <f>VLOOKUP(D27,'Entity Code'!A:B,2,0)</f>
        <v>LCREE</v>
      </c>
      <c r="M27" s="106"/>
      <c r="N27" s="106" t="s">
        <v>258</v>
      </c>
      <c r="O27" s="109" t="str">
        <f>IFERROR(VLOOKUP(E26,'Bank Account'!A:B,2,FALSE),VLOOKUP(_xlfn.NUMBERVALUE(E26),'Bank Account'!A:B,2,FALSE))</f>
        <v>LCFHR-1065-0002-000-</v>
      </c>
      <c r="P27" s="109" t="s">
        <v>127</v>
      </c>
      <c r="Q27" s="110" t="s">
        <v>132</v>
      </c>
    </row>
    <row r="28" spans="2:17" x14ac:dyDescent="0.25">
      <c r="B28" s="1">
        <v>19</v>
      </c>
      <c r="C28" t="s">
        <v>123</v>
      </c>
      <c r="D28" t="s">
        <v>8496</v>
      </c>
      <c r="E28" s="6">
        <v>8026497277</v>
      </c>
      <c r="F28" s="3">
        <v>45973</v>
      </c>
      <c r="G28" t="s">
        <v>124</v>
      </c>
      <c r="H28" s="2">
        <v>435600</v>
      </c>
      <c r="I28" t="s">
        <v>9481</v>
      </c>
      <c r="J28" t="s">
        <v>9500</v>
      </c>
      <c r="K28" t="str">
        <f t="shared" si="0"/>
        <v>RCT</v>
      </c>
      <c r="L28" s="7" t="str">
        <f>VLOOKUP(D28,'Entity Code'!A:B,2,0)</f>
        <v>LCREP</v>
      </c>
      <c r="N28" t="s">
        <v>6204</v>
      </c>
      <c r="O28" s="7" t="s">
        <v>6213</v>
      </c>
      <c r="P28" t="s">
        <v>127</v>
      </c>
      <c r="Q28" s="1" t="s">
        <v>132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45973</v>
      </c>
      <c r="G29" t="s">
        <v>125</v>
      </c>
      <c r="H29" s="2">
        <v>-435600</v>
      </c>
      <c r="I29" t="s">
        <v>9481</v>
      </c>
      <c r="J29" t="s">
        <v>9482</v>
      </c>
      <c r="K29" t="str">
        <f t="shared" si="0"/>
        <v>WDL</v>
      </c>
      <c r="L29" s="7" t="str">
        <f>VLOOKUP(D29,'Entity Code'!A:B,2,0)</f>
        <v>LCFHR</v>
      </c>
      <c r="M29" s="7"/>
      <c r="N29" t="s">
        <v>6204</v>
      </c>
      <c r="O29" s="7" t="s">
        <v>6214</v>
      </c>
      <c r="P29" s="7" t="s">
        <v>127</v>
      </c>
      <c r="Q29" s="1" t="s">
        <v>132</v>
      </c>
    </row>
    <row r="30" spans="2:17" x14ac:dyDescent="0.25">
      <c r="B30" s="1">
        <v>20</v>
      </c>
      <c r="C30" t="s">
        <v>123</v>
      </c>
      <c r="D30" t="s">
        <v>8496</v>
      </c>
      <c r="E30" s="6">
        <v>8026497277</v>
      </c>
      <c r="F30" s="3">
        <v>45973</v>
      </c>
      <c r="G30" t="s">
        <v>124</v>
      </c>
      <c r="H30" s="2">
        <v>4400</v>
      </c>
      <c r="I30" t="s">
        <v>9468</v>
      </c>
      <c r="J30" t="s">
        <v>9501</v>
      </c>
      <c r="K30" t="str">
        <f t="shared" si="0"/>
        <v>RCT</v>
      </c>
      <c r="L30" s="7" t="str">
        <f>VLOOKUP(D30,'Entity Code'!A:B,2,0)</f>
        <v>LCREP</v>
      </c>
      <c r="N30" t="s">
        <v>6204</v>
      </c>
      <c r="O30" s="7" t="s">
        <v>6215</v>
      </c>
      <c r="P30" t="s">
        <v>127</v>
      </c>
      <c r="Q30" s="1" t="s">
        <v>132</v>
      </c>
    </row>
    <row r="31" spans="2:17" x14ac:dyDescent="0.25">
      <c r="B31" s="1">
        <v>20</v>
      </c>
      <c r="C31" t="s">
        <v>123</v>
      </c>
      <c r="D31" t="s">
        <v>89</v>
      </c>
      <c r="E31" s="6">
        <v>8026459916</v>
      </c>
      <c r="F31" s="3">
        <v>45973</v>
      </c>
      <c r="G31" t="s">
        <v>125</v>
      </c>
      <c r="H31" s="2">
        <v>-4400</v>
      </c>
      <c r="I31" t="s">
        <v>9468</v>
      </c>
      <c r="J31" t="s">
        <v>9469</v>
      </c>
      <c r="K31" t="str">
        <f t="shared" si="0"/>
        <v>WDL</v>
      </c>
      <c r="L31" s="7" t="str">
        <f>VLOOKUP(D31,'Entity Code'!A:B,2,0)</f>
        <v>LCF</v>
      </c>
      <c r="M31" s="7"/>
      <c r="N31" t="s">
        <v>6204</v>
      </c>
      <c r="O31" s="7" t="s">
        <v>6216</v>
      </c>
      <c r="P31" s="7" t="s">
        <v>127</v>
      </c>
      <c r="Q31" s="1" t="s">
        <v>132</v>
      </c>
    </row>
    <row r="32" spans="2:17" x14ac:dyDescent="0.25">
      <c r="B32" s="1">
        <v>21</v>
      </c>
      <c r="C32" t="s">
        <v>123</v>
      </c>
      <c r="D32" t="s">
        <v>98</v>
      </c>
      <c r="E32" s="6">
        <v>8026497285</v>
      </c>
      <c r="F32" s="3">
        <v>45973</v>
      </c>
      <c r="G32" t="s">
        <v>124</v>
      </c>
      <c r="H32" s="2">
        <v>440000</v>
      </c>
      <c r="I32" t="s">
        <v>9502</v>
      </c>
      <c r="J32" t="s">
        <v>9504</v>
      </c>
      <c r="K32" t="str">
        <f t="shared" si="0"/>
        <v>RCT</v>
      </c>
      <c r="L32" s="7" t="str">
        <f>VLOOKUP(D32,'Entity Code'!A:B,2,0)</f>
        <v>LCREF</v>
      </c>
      <c r="N32" t="s">
        <v>6205</v>
      </c>
      <c r="O32" s="7" t="s">
        <v>6208</v>
      </c>
      <c r="P32" t="s">
        <v>127</v>
      </c>
      <c r="Q32" s="1" t="s">
        <v>132</v>
      </c>
    </row>
    <row r="33" spans="2:17" x14ac:dyDescent="0.25">
      <c r="B33" s="1">
        <v>21</v>
      </c>
      <c r="C33" t="s">
        <v>123</v>
      </c>
      <c r="D33" t="s">
        <v>8496</v>
      </c>
      <c r="E33" s="6">
        <v>8026497277</v>
      </c>
      <c r="F33" s="3">
        <v>45973</v>
      </c>
      <c r="G33" t="s">
        <v>125</v>
      </c>
      <c r="H33" s="2">
        <v>-440000</v>
      </c>
      <c r="I33" t="s">
        <v>9502</v>
      </c>
      <c r="J33" t="s">
        <v>9503</v>
      </c>
      <c r="K33" t="str">
        <f t="shared" si="0"/>
        <v>WDL</v>
      </c>
      <c r="L33" s="7" t="str">
        <f>VLOOKUP(D33,'Entity Code'!A:B,2,0)</f>
        <v>LCREP</v>
      </c>
      <c r="N33" t="s">
        <v>6205</v>
      </c>
      <c r="O33" s="7" t="s">
        <v>6209</v>
      </c>
      <c r="P33" t="s">
        <v>127</v>
      </c>
      <c r="Q33" s="1" t="s">
        <v>132</v>
      </c>
    </row>
    <row r="34" spans="2:17" x14ac:dyDescent="0.25">
      <c r="B34" s="1">
        <v>22</v>
      </c>
      <c r="C34" t="s">
        <v>121</v>
      </c>
      <c r="D34" t="s">
        <v>14</v>
      </c>
      <c r="E34" s="6" t="s">
        <v>103</v>
      </c>
      <c r="F34" s="3">
        <v>45973</v>
      </c>
      <c r="G34" t="s">
        <v>245</v>
      </c>
      <c r="H34" s="2">
        <v>510981.58</v>
      </c>
      <c r="I34" t="s">
        <v>9465</v>
      </c>
      <c r="J34" t="s">
        <v>8588</v>
      </c>
      <c r="K34" t="str">
        <f t="shared" si="0"/>
        <v>XFR</v>
      </c>
      <c r="L34" s="7" t="str">
        <f>VLOOKUP(D34,'Entity Code'!A:B,2,0)</f>
        <v>LCF</v>
      </c>
      <c r="M34" s="7"/>
      <c r="N34" t="s">
        <v>9515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23</v>
      </c>
      <c r="C35" t="s">
        <v>121</v>
      </c>
      <c r="D35" t="s">
        <v>41</v>
      </c>
      <c r="E35" s="6" t="s">
        <v>263</v>
      </c>
      <c r="F35" s="3">
        <v>45973</v>
      </c>
      <c r="G35" t="s">
        <v>122</v>
      </c>
      <c r="H35" s="2">
        <v>-6130.13</v>
      </c>
      <c r="I35" t="s">
        <v>9464</v>
      </c>
      <c r="J35" t="s">
        <v>1275</v>
      </c>
      <c r="K35" t="str">
        <f t="shared" si="0"/>
        <v>WDL</v>
      </c>
      <c r="L35" s="7" t="str">
        <f>VLOOKUP(D35,'Entity Code'!A:B,2,0)</f>
        <v>LCF</v>
      </c>
      <c r="M35" s="7"/>
      <c r="N35" t="s">
        <v>6424</v>
      </c>
      <c r="O35" s="7" t="s">
        <v>127</v>
      </c>
      <c r="P35" s="7" t="s">
        <v>127</v>
      </c>
      <c r="Q35" s="1" t="s">
        <v>132</v>
      </c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30" xr:uid="{00000000-0001-0000-0000-000000000000}">
    <sortState xmlns:xlrd2="http://schemas.microsoft.com/office/spreadsheetml/2017/richdata2" ref="B5:Q36">
      <sortCondition ref="B5:B36"/>
      <sortCondition ref="I5:I36"/>
    </sortState>
  </autoFilter>
  <sortState xmlns:xlrd2="http://schemas.microsoft.com/office/spreadsheetml/2017/richdata2" ref="B5:Q35">
    <sortCondition ref="B16:B35"/>
  </sortState>
  <pageMargins left="0.7" right="0.7" top="0.75" bottom="0.75" header="0.3" footer="0.3"/>
  <pageSetup scale="38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BA8-B680-4E3F-BAB8-07BA82BC86C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Checklist!$B$11</f>
        <v>DC1112251</v>
      </c>
      <c r="E2" t="str">
        <f>D2</f>
        <v>DC1112251</v>
      </c>
      <c r="F2" s="3">
        <f>Checklist!$A$11</f>
        <v>45973</v>
      </c>
      <c r="G2" s="20">
        <v>818000</v>
      </c>
      <c r="H2" s="20">
        <v>0</v>
      </c>
      <c r="I2" s="3">
        <f t="shared" ref="I2:I25" si="0">$F$2</f>
        <v>45973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DC1112251</v>
      </c>
      <c r="E3" t="str">
        <f t="shared" ref="E3:E25" si="1">D3</f>
        <v>DC1112251</v>
      </c>
      <c r="F3" s="3">
        <f t="shared" ref="F3:F25" si="2">$F$2</f>
        <v>45973</v>
      </c>
      <c r="G3" s="20">
        <v>0</v>
      </c>
      <c r="H3" s="20">
        <v>818000</v>
      </c>
      <c r="I3" s="3">
        <f t="shared" si="0"/>
        <v>45973</v>
      </c>
      <c r="J3" t="s">
        <v>258</v>
      </c>
      <c r="K3" t="s">
        <v>116</v>
      </c>
    </row>
    <row r="4" spans="1:11" x14ac:dyDescent="0.25">
      <c r="A4" t="s">
        <v>19</v>
      </c>
      <c r="B4">
        <f>Checklist!$B$1</f>
        <v>202511</v>
      </c>
      <c r="C4" t="s">
        <v>31</v>
      </c>
      <c r="D4" t="s">
        <v>9513</v>
      </c>
      <c r="E4" t="str">
        <f t="shared" si="1"/>
        <v>DC1112252</v>
      </c>
      <c r="F4" s="3">
        <f t="shared" si="2"/>
        <v>45973</v>
      </c>
      <c r="G4" s="20">
        <v>585496.6</v>
      </c>
      <c r="H4" s="20">
        <v>0</v>
      </c>
      <c r="I4" s="3">
        <f t="shared" si="0"/>
        <v>45973</v>
      </c>
      <c r="J4" t="s">
        <v>6348</v>
      </c>
      <c r="K4" s="7" t="s">
        <v>6349</v>
      </c>
    </row>
    <row r="5" spans="1:11" x14ac:dyDescent="0.25">
      <c r="A5" t="s">
        <v>19</v>
      </c>
      <c r="B5">
        <f>Checklist!$B$1</f>
        <v>202511</v>
      </c>
      <c r="C5" t="s">
        <v>31</v>
      </c>
      <c r="D5" t="str">
        <f t="shared" ref="D5:D25" si="3">D4</f>
        <v>DC1112252</v>
      </c>
      <c r="E5" t="str">
        <f t="shared" si="1"/>
        <v>DC1112252</v>
      </c>
      <c r="F5" s="3">
        <f t="shared" si="2"/>
        <v>45973</v>
      </c>
      <c r="G5" s="20">
        <v>0</v>
      </c>
      <c r="H5" s="20">
        <v>585496.6</v>
      </c>
      <c r="I5" s="3">
        <f t="shared" si="0"/>
        <v>45973</v>
      </c>
      <c r="J5" t="s">
        <v>6348</v>
      </c>
      <c r="K5" t="s">
        <v>6338</v>
      </c>
    </row>
    <row r="6" spans="1:11" x14ac:dyDescent="0.25">
      <c r="B6">
        <f>Checklist!$B$1</f>
        <v>202511</v>
      </c>
      <c r="C6" t="s">
        <v>31</v>
      </c>
      <c r="D6" t="s">
        <v>9516</v>
      </c>
      <c r="E6" t="str">
        <f t="shared" si="1"/>
        <v>DC1112253</v>
      </c>
      <c r="F6" s="3">
        <f t="shared" si="2"/>
        <v>45973</v>
      </c>
      <c r="I6" s="3">
        <f t="shared" si="0"/>
        <v>45973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DC1112253</v>
      </c>
      <c r="E7" t="str">
        <f t="shared" si="1"/>
        <v>DC1112253</v>
      </c>
      <c r="F7" s="3">
        <f t="shared" si="2"/>
        <v>45973</v>
      </c>
      <c r="I7" s="3">
        <f t="shared" si="0"/>
        <v>45973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DC1112253</v>
      </c>
      <c r="E8" t="str">
        <f t="shared" si="1"/>
        <v>DC1112253</v>
      </c>
      <c r="F8" s="3">
        <f t="shared" si="2"/>
        <v>45973</v>
      </c>
      <c r="I8" s="3">
        <f t="shared" si="0"/>
        <v>45973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DC1112253</v>
      </c>
      <c r="E9" t="str">
        <f t="shared" si="1"/>
        <v>DC1112253</v>
      </c>
      <c r="F9" s="3">
        <f t="shared" si="2"/>
        <v>45973</v>
      </c>
      <c r="I9" s="3">
        <f t="shared" si="0"/>
        <v>45973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DC1112253</v>
      </c>
      <c r="E10" t="str">
        <f t="shared" si="1"/>
        <v>DC1112253</v>
      </c>
      <c r="F10" s="3">
        <f t="shared" si="2"/>
        <v>45973</v>
      </c>
      <c r="I10" s="3">
        <f t="shared" si="0"/>
        <v>45973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DC1112253</v>
      </c>
      <c r="E11" t="str">
        <f t="shared" si="1"/>
        <v>DC1112253</v>
      </c>
      <c r="F11" s="3">
        <f t="shared" si="2"/>
        <v>45973</v>
      </c>
      <c r="I11" s="3">
        <f t="shared" si="0"/>
        <v>45973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DC1112253</v>
      </c>
      <c r="E12" t="str">
        <f t="shared" si="1"/>
        <v>DC1112253</v>
      </c>
      <c r="F12" s="3">
        <f t="shared" si="2"/>
        <v>45973</v>
      </c>
      <c r="I12" s="3">
        <f t="shared" si="0"/>
        <v>45973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DC1112253</v>
      </c>
      <c r="E13" t="str">
        <f t="shared" si="1"/>
        <v>DC1112253</v>
      </c>
      <c r="F13" s="3">
        <f t="shared" si="2"/>
        <v>45973</v>
      </c>
      <c r="I13" s="3">
        <f t="shared" si="0"/>
        <v>45973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DC1112253</v>
      </c>
      <c r="E14" t="str">
        <f t="shared" si="1"/>
        <v>DC1112253</v>
      </c>
      <c r="F14" s="3">
        <f t="shared" si="2"/>
        <v>45973</v>
      </c>
      <c r="I14" s="3">
        <f t="shared" si="0"/>
        <v>45973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DC1112253</v>
      </c>
      <c r="E15" t="str">
        <f t="shared" si="1"/>
        <v>DC1112253</v>
      </c>
      <c r="F15" s="3">
        <f t="shared" si="2"/>
        <v>45973</v>
      </c>
      <c r="I15" s="3">
        <f t="shared" si="0"/>
        <v>45973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DC1112253</v>
      </c>
      <c r="E16" t="str">
        <f t="shared" si="1"/>
        <v>DC1112253</v>
      </c>
      <c r="F16" s="3">
        <f t="shared" si="2"/>
        <v>45973</v>
      </c>
      <c r="I16" s="3">
        <f t="shared" si="0"/>
        <v>45973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DC1112253</v>
      </c>
      <c r="E17" t="str">
        <f t="shared" si="1"/>
        <v>DC1112253</v>
      </c>
      <c r="F17" s="3">
        <f t="shared" si="2"/>
        <v>45973</v>
      </c>
      <c r="I17" s="3">
        <f t="shared" si="0"/>
        <v>45973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DC1112253</v>
      </c>
      <c r="E18" t="str">
        <f t="shared" si="1"/>
        <v>DC1112253</v>
      </c>
      <c r="F18" s="3">
        <f t="shared" si="2"/>
        <v>45973</v>
      </c>
      <c r="I18" s="3">
        <f t="shared" si="0"/>
        <v>45973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DC1112253</v>
      </c>
      <c r="E19" t="str">
        <f t="shared" si="1"/>
        <v>DC1112253</v>
      </c>
      <c r="F19" s="3">
        <f t="shared" si="2"/>
        <v>45973</v>
      </c>
      <c r="I19" s="3">
        <f t="shared" si="0"/>
        <v>45973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DC1112253</v>
      </c>
      <c r="E20" t="str">
        <f t="shared" si="1"/>
        <v>DC1112253</v>
      </c>
      <c r="F20" s="3">
        <f t="shared" si="2"/>
        <v>45973</v>
      </c>
      <c r="I20" s="3">
        <f t="shared" si="0"/>
        <v>45973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DC1112253</v>
      </c>
      <c r="E21" t="str">
        <f t="shared" si="1"/>
        <v>DC1112253</v>
      </c>
      <c r="F21" s="3">
        <f t="shared" si="2"/>
        <v>45973</v>
      </c>
      <c r="I21" s="3">
        <f t="shared" si="0"/>
        <v>45973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DC1112253</v>
      </c>
      <c r="E22" t="str">
        <f t="shared" si="1"/>
        <v>DC1112253</v>
      </c>
      <c r="F22" s="3">
        <f t="shared" si="2"/>
        <v>45973</v>
      </c>
      <c r="I22" s="3">
        <f t="shared" si="0"/>
        <v>45973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DC1112253</v>
      </c>
      <c r="E23" t="str">
        <f t="shared" si="1"/>
        <v>DC1112253</v>
      </c>
      <c r="F23" s="3">
        <f t="shared" si="2"/>
        <v>45973</v>
      </c>
      <c r="I23" s="3">
        <f t="shared" si="0"/>
        <v>45973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DC1112253</v>
      </c>
      <c r="E24" t="str">
        <f t="shared" si="1"/>
        <v>DC1112253</v>
      </c>
      <c r="F24" s="3">
        <f t="shared" si="2"/>
        <v>45973</v>
      </c>
      <c r="I24" s="3">
        <f t="shared" si="0"/>
        <v>45973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DC1112253</v>
      </c>
      <c r="E25" t="str">
        <f t="shared" si="1"/>
        <v>DC1112253</v>
      </c>
      <c r="F25" s="3">
        <f t="shared" si="2"/>
        <v>45973</v>
      </c>
      <c r="I25" s="3">
        <f t="shared" si="0"/>
        <v>45973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BBFA-C4B1-496D-9829-8A0B8BC5D52D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"&amp;MONTH(Checklist!A12)&amp;"/"&amp;DAY(Checklist!A12)&amp;"/"&amp;YEAR(Checklist!A12)</f>
        <v>Daily Bank Activity - 11/13/2025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45974</v>
      </c>
      <c r="G5" t="s">
        <v>245</v>
      </c>
      <c r="H5" s="2">
        <v>1249.6600000000001</v>
      </c>
      <c r="I5" t="s">
        <v>242</v>
      </c>
      <c r="J5" t="s">
        <v>9520</v>
      </c>
      <c r="K5" t="str">
        <f t="shared" ref="K5:K1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45974</v>
      </c>
      <c r="G6" t="s">
        <v>245</v>
      </c>
      <c r="H6" s="2">
        <v>14480161.800000001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45974</v>
      </c>
      <c r="G7" t="s">
        <v>122</v>
      </c>
      <c r="H7" s="2">
        <v>-4169411.46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39</v>
      </c>
      <c r="E8" s="107" t="s">
        <v>260</v>
      </c>
      <c r="F8" s="108">
        <v>45974</v>
      </c>
      <c r="G8" s="106" t="s">
        <v>245</v>
      </c>
      <c r="H8" s="99">
        <v>7992.57</v>
      </c>
      <c r="I8" s="106" t="s">
        <v>9517</v>
      </c>
      <c r="J8" s="106" t="s">
        <v>6536</v>
      </c>
      <c r="K8" s="106" t="str">
        <f t="shared" si="0"/>
        <v>RCT</v>
      </c>
      <c r="L8" s="109" t="str">
        <f>VLOOKUP(D8,'Entity Code'!A:B,2,0)</f>
        <v>LCREE</v>
      </c>
      <c r="M8" s="109"/>
      <c r="N8" s="106" t="s">
        <v>9527</v>
      </c>
      <c r="O8" s="109" t="s">
        <v>9529</v>
      </c>
      <c r="P8" s="109" t="s">
        <v>127</v>
      </c>
      <c r="Q8" s="110" t="s">
        <v>132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45974</v>
      </c>
      <c r="G9" s="106" t="s">
        <v>245</v>
      </c>
      <c r="H9" s="99">
        <v>26662.43</v>
      </c>
      <c r="I9" s="106" t="s">
        <v>9518</v>
      </c>
      <c r="J9" s="106" t="s">
        <v>261</v>
      </c>
      <c r="K9" s="106" t="str">
        <f t="shared" si="0"/>
        <v>RCT</v>
      </c>
      <c r="L9" s="109" t="str">
        <f>VLOOKUP(D9,'Entity Code'!A:B,2,0)</f>
        <v>LCREE</v>
      </c>
      <c r="M9" s="109"/>
      <c r="N9" s="106" t="s">
        <v>9528</v>
      </c>
      <c r="O9" s="109" t="s">
        <v>9531</v>
      </c>
      <c r="P9" s="109" t="s">
        <v>127</v>
      </c>
      <c r="Q9" s="110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45974</v>
      </c>
      <c r="G10" t="s">
        <v>245</v>
      </c>
      <c r="H10" s="2">
        <v>100000</v>
      </c>
      <c r="I10" t="s">
        <v>9524</v>
      </c>
      <c r="J10" t="s">
        <v>9525</v>
      </c>
      <c r="K10" t="str">
        <f t="shared" si="0"/>
        <v>RCT</v>
      </c>
      <c r="L10" s="7" t="str">
        <f>VLOOKUP(D10,'Entity Code'!A:B,2,0)</f>
        <v>LCF</v>
      </c>
      <c r="M10" s="7"/>
      <c r="N10" t="s">
        <v>9526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45974</v>
      </c>
      <c r="G11" t="s">
        <v>122</v>
      </c>
      <c r="H11" s="2">
        <v>312000</v>
      </c>
      <c r="I11" t="s">
        <v>9522</v>
      </c>
      <c r="J11" t="s">
        <v>9523</v>
      </c>
      <c r="K11" t="str">
        <f t="shared" si="0"/>
        <v>XFR</v>
      </c>
      <c r="L11" s="7" t="str">
        <f>VLOOKUP(D11,'Entity Code'!A:B,2,0)</f>
        <v>LCFHR</v>
      </c>
      <c r="M11" s="7"/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45974</v>
      </c>
      <c r="G12" t="s">
        <v>122</v>
      </c>
      <c r="H12" s="2">
        <v>10000000</v>
      </c>
      <c r="I12" t="s">
        <v>9521</v>
      </c>
      <c r="J12" t="s">
        <v>8597</v>
      </c>
      <c r="K12" t="str">
        <f t="shared" si="0"/>
        <v>XFR</v>
      </c>
      <c r="L12" s="7" t="str">
        <f>VLOOKUP(D12,'Entity Code'!A:B,2,0)</f>
        <v>LCFHR</v>
      </c>
      <c r="M12" s="7"/>
      <c r="N12" t="s">
        <v>269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s="106" t="s">
        <v>121</v>
      </c>
      <c r="D13" s="106" t="s">
        <v>41</v>
      </c>
      <c r="E13" s="107" t="s">
        <v>263</v>
      </c>
      <c r="F13" s="108">
        <v>45974</v>
      </c>
      <c r="G13" s="106" t="s">
        <v>122</v>
      </c>
      <c r="H13" s="99">
        <v>-79322.42</v>
      </c>
      <c r="I13" s="106" t="s">
        <v>9519</v>
      </c>
      <c r="J13" s="106" t="s">
        <v>126</v>
      </c>
      <c r="K13" s="106" t="str">
        <f t="shared" si="0"/>
        <v>AP</v>
      </c>
      <c r="L13" s="109" t="str">
        <f>VLOOKUP(D13,'Entity Code'!A:B,2,0)</f>
        <v>LCF</v>
      </c>
      <c r="M13" s="109"/>
      <c r="N13" s="106" t="s">
        <v>9592</v>
      </c>
      <c r="O13" s="109" t="s">
        <v>127</v>
      </c>
      <c r="P13" s="109" t="s">
        <v>127</v>
      </c>
      <c r="Q13" s="110" t="s">
        <v>132</v>
      </c>
    </row>
    <row r="14" spans="1:17" x14ac:dyDescent="0.25">
      <c r="B14" s="1"/>
      <c r="L14" s="7"/>
      <c r="M14" s="7"/>
      <c r="O14" s="7"/>
      <c r="P14" s="7"/>
      <c r="Q14" s="1"/>
    </row>
    <row r="15" spans="1:17" x14ac:dyDescent="0.25">
      <c r="B15" s="1"/>
      <c r="L15" s="7"/>
      <c r="M15" s="7"/>
      <c r="O15" s="7"/>
      <c r="P15" s="7"/>
      <c r="Q15" s="1"/>
    </row>
    <row r="16" spans="1:17" x14ac:dyDescent="0.25">
      <c r="B16" s="1"/>
      <c r="L16" s="7"/>
      <c r="M16" s="7"/>
      <c r="O16" s="7"/>
      <c r="P16" s="7"/>
      <c r="Q16" s="1"/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3">
    <sortCondition ref="B13:B14"/>
  </sortState>
  <pageMargins left="0.7" right="0.7" top="0.75" bottom="0.75" header="0.3" footer="0.3"/>
  <pageSetup scale="3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40B-D005-4B49-BB5C-2ACE5A9D64CE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Checklist!$B$12</f>
        <v>DC1113251</v>
      </c>
      <c r="E2" t="str">
        <f>D2</f>
        <v>DC1113251</v>
      </c>
      <c r="F2" s="3">
        <f>Checklist!$A$12</f>
        <v>45974</v>
      </c>
      <c r="G2" s="20">
        <v>7992.57</v>
      </c>
      <c r="H2" s="20">
        <v>0</v>
      </c>
      <c r="I2" s="3">
        <f t="shared" ref="I2:I25" si="0">$F$2</f>
        <v>45974</v>
      </c>
      <c r="J2" t="s">
        <v>9527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DC1113251</v>
      </c>
      <c r="E3" t="str">
        <f t="shared" ref="E3:E25" si="1">D3</f>
        <v>DC1113251</v>
      </c>
      <c r="F3" s="3">
        <f t="shared" ref="F3:F25" si="2">$F$2</f>
        <v>45974</v>
      </c>
      <c r="G3" s="20">
        <v>0</v>
      </c>
      <c r="H3" s="20">
        <v>7992.57</v>
      </c>
      <c r="I3" s="3">
        <f t="shared" si="0"/>
        <v>45974</v>
      </c>
      <c r="J3" t="s">
        <v>9527</v>
      </c>
      <c r="K3" t="s">
        <v>9385</v>
      </c>
    </row>
    <row r="4" spans="1:11" x14ac:dyDescent="0.25">
      <c r="A4" t="s">
        <v>9533</v>
      </c>
      <c r="B4">
        <f>Checklist!$B$1</f>
        <v>202511</v>
      </c>
      <c r="C4" t="s">
        <v>31</v>
      </c>
      <c r="D4" t="str">
        <f t="shared" ref="D4:D25" si="3">D3</f>
        <v>DC1113251</v>
      </c>
      <c r="E4" t="str">
        <f t="shared" si="1"/>
        <v>DC1113251</v>
      </c>
      <c r="F4" s="3">
        <f t="shared" si="2"/>
        <v>45974</v>
      </c>
      <c r="G4" s="20">
        <v>7992.57</v>
      </c>
      <c r="H4" s="20">
        <v>0</v>
      </c>
      <c r="I4" s="3">
        <f t="shared" si="0"/>
        <v>45974</v>
      </c>
      <c r="J4" t="s">
        <v>9527</v>
      </c>
      <c r="K4" t="s">
        <v>9530</v>
      </c>
    </row>
    <row r="5" spans="1:11" x14ac:dyDescent="0.25">
      <c r="A5" t="s">
        <v>9533</v>
      </c>
      <c r="B5">
        <f>Checklist!$B$1</f>
        <v>202511</v>
      </c>
      <c r="C5" t="s">
        <v>31</v>
      </c>
      <c r="D5" t="str">
        <f t="shared" si="3"/>
        <v>DC1113251</v>
      </c>
      <c r="E5" t="str">
        <f t="shared" si="1"/>
        <v>DC1113251</v>
      </c>
      <c r="F5" s="3">
        <f t="shared" si="2"/>
        <v>45974</v>
      </c>
      <c r="G5" s="20">
        <v>0</v>
      </c>
      <c r="H5" s="20">
        <v>7992.57</v>
      </c>
      <c r="I5" s="3">
        <f t="shared" si="0"/>
        <v>45974</v>
      </c>
      <c r="J5" t="s">
        <v>9527</v>
      </c>
      <c r="K5" t="s">
        <v>9529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9534</v>
      </c>
      <c r="E6" t="str">
        <f t="shared" si="1"/>
        <v>DC1113252</v>
      </c>
      <c r="F6" s="3">
        <f t="shared" si="2"/>
        <v>45974</v>
      </c>
      <c r="G6" s="2">
        <v>26662.43</v>
      </c>
      <c r="H6" s="20">
        <v>0</v>
      </c>
      <c r="I6" s="3">
        <f t="shared" si="0"/>
        <v>45974</v>
      </c>
      <c r="J6" t="s">
        <v>9528</v>
      </c>
      <c r="K6" t="s">
        <v>189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DC1113252</v>
      </c>
      <c r="E7" t="str">
        <f t="shared" si="1"/>
        <v>DC1113252</v>
      </c>
      <c r="F7" s="3">
        <f t="shared" si="2"/>
        <v>45974</v>
      </c>
      <c r="G7" s="20">
        <v>0</v>
      </c>
      <c r="H7" s="2">
        <v>26662.43</v>
      </c>
      <c r="I7" s="3">
        <f t="shared" si="0"/>
        <v>45974</v>
      </c>
      <c r="J7" t="s">
        <v>9528</v>
      </c>
      <c r="K7" t="s">
        <v>9379</v>
      </c>
    </row>
    <row r="8" spans="1:11" x14ac:dyDescent="0.25">
      <c r="A8" t="s">
        <v>8941</v>
      </c>
      <c r="B8">
        <f>Checklist!$B$1</f>
        <v>202511</v>
      </c>
      <c r="C8" t="s">
        <v>31</v>
      </c>
      <c r="D8" t="str">
        <f t="shared" si="3"/>
        <v>DC1113252</v>
      </c>
      <c r="E8" t="str">
        <f t="shared" si="1"/>
        <v>DC1113252</v>
      </c>
      <c r="F8" s="3">
        <f t="shared" si="2"/>
        <v>45974</v>
      </c>
      <c r="G8" s="2">
        <v>26662.43</v>
      </c>
      <c r="H8" s="20">
        <v>0</v>
      </c>
      <c r="I8" s="3">
        <f t="shared" si="0"/>
        <v>45974</v>
      </c>
      <c r="J8" t="s">
        <v>9528</v>
      </c>
      <c r="K8" t="s">
        <v>9532</v>
      </c>
    </row>
    <row r="9" spans="1:11" x14ac:dyDescent="0.25">
      <c r="A9" t="s">
        <v>8941</v>
      </c>
      <c r="B9">
        <f>Checklist!$B$1</f>
        <v>202511</v>
      </c>
      <c r="C9" t="s">
        <v>31</v>
      </c>
      <c r="D9" t="str">
        <f t="shared" si="3"/>
        <v>DC1113252</v>
      </c>
      <c r="E9" t="str">
        <f t="shared" si="1"/>
        <v>DC1113252</v>
      </c>
      <c r="F9" s="3">
        <f t="shared" si="2"/>
        <v>45974</v>
      </c>
      <c r="G9" s="20">
        <v>0</v>
      </c>
      <c r="H9" s="2">
        <v>26662.43</v>
      </c>
      <c r="I9" s="3">
        <f t="shared" si="0"/>
        <v>45974</v>
      </c>
      <c r="J9" t="s">
        <v>9528</v>
      </c>
      <c r="K9" t="s">
        <v>9531</v>
      </c>
    </row>
    <row r="10" spans="1:11" x14ac:dyDescent="0.25">
      <c r="B10">
        <f>Checklist!$B$1</f>
        <v>202511</v>
      </c>
      <c r="C10" t="s">
        <v>31</v>
      </c>
      <c r="D10" t="s">
        <v>9535</v>
      </c>
      <c r="E10" t="str">
        <f t="shared" si="1"/>
        <v>DC1113253</v>
      </c>
      <c r="F10" s="3">
        <f t="shared" si="2"/>
        <v>45974</v>
      </c>
      <c r="I10" s="3">
        <f t="shared" si="0"/>
        <v>45974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DC1113253</v>
      </c>
      <c r="E11" t="str">
        <f t="shared" si="1"/>
        <v>DC1113253</v>
      </c>
      <c r="F11" s="3">
        <f t="shared" si="2"/>
        <v>45974</v>
      </c>
      <c r="I11" s="3">
        <f t="shared" si="0"/>
        <v>45974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DC1113253</v>
      </c>
      <c r="E12" t="str">
        <f t="shared" si="1"/>
        <v>DC1113253</v>
      </c>
      <c r="F12" s="3">
        <f t="shared" si="2"/>
        <v>45974</v>
      </c>
      <c r="I12" s="3">
        <f t="shared" si="0"/>
        <v>45974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DC1113253</v>
      </c>
      <c r="E13" t="str">
        <f t="shared" si="1"/>
        <v>DC1113253</v>
      </c>
      <c r="F13" s="3">
        <f t="shared" si="2"/>
        <v>45974</v>
      </c>
      <c r="I13" s="3">
        <f t="shared" si="0"/>
        <v>45974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DC1113253</v>
      </c>
      <c r="E14" t="str">
        <f t="shared" si="1"/>
        <v>DC1113253</v>
      </c>
      <c r="F14" s="3">
        <f t="shared" si="2"/>
        <v>45974</v>
      </c>
      <c r="I14" s="3">
        <f t="shared" si="0"/>
        <v>45974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DC1113253</v>
      </c>
      <c r="E15" t="str">
        <f t="shared" si="1"/>
        <v>DC1113253</v>
      </c>
      <c r="F15" s="3">
        <f t="shared" si="2"/>
        <v>45974</v>
      </c>
      <c r="I15" s="3">
        <f t="shared" si="0"/>
        <v>45974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DC1113253</v>
      </c>
      <c r="E16" t="str">
        <f t="shared" si="1"/>
        <v>DC1113253</v>
      </c>
      <c r="F16" s="3">
        <f t="shared" si="2"/>
        <v>45974</v>
      </c>
      <c r="I16" s="3">
        <f t="shared" si="0"/>
        <v>45974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DC1113253</v>
      </c>
      <c r="E17" t="str">
        <f t="shared" si="1"/>
        <v>DC1113253</v>
      </c>
      <c r="F17" s="3">
        <f t="shared" si="2"/>
        <v>45974</v>
      </c>
      <c r="I17" s="3">
        <f t="shared" si="0"/>
        <v>45974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DC1113253</v>
      </c>
      <c r="E18" t="str">
        <f t="shared" si="1"/>
        <v>DC1113253</v>
      </c>
      <c r="F18" s="3">
        <f t="shared" si="2"/>
        <v>45974</v>
      </c>
      <c r="I18" s="3">
        <f t="shared" si="0"/>
        <v>45974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DC1113253</v>
      </c>
      <c r="E19" t="str">
        <f t="shared" si="1"/>
        <v>DC1113253</v>
      </c>
      <c r="F19" s="3">
        <f t="shared" si="2"/>
        <v>45974</v>
      </c>
      <c r="I19" s="3">
        <f t="shared" si="0"/>
        <v>45974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DC1113253</v>
      </c>
      <c r="E20" t="str">
        <f t="shared" si="1"/>
        <v>DC1113253</v>
      </c>
      <c r="F20" s="3">
        <f t="shared" si="2"/>
        <v>45974</v>
      </c>
      <c r="I20" s="3">
        <f t="shared" si="0"/>
        <v>45974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DC1113253</v>
      </c>
      <c r="E21" t="str">
        <f t="shared" si="1"/>
        <v>DC1113253</v>
      </c>
      <c r="F21" s="3">
        <f t="shared" si="2"/>
        <v>45974</v>
      </c>
      <c r="I21" s="3">
        <f t="shared" si="0"/>
        <v>45974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DC1113253</v>
      </c>
      <c r="E22" t="str">
        <f t="shared" si="1"/>
        <v>DC1113253</v>
      </c>
      <c r="F22" s="3">
        <f t="shared" si="2"/>
        <v>45974</v>
      </c>
      <c r="I22" s="3">
        <f t="shared" si="0"/>
        <v>45974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DC1113253</v>
      </c>
      <c r="E23" t="str">
        <f t="shared" si="1"/>
        <v>DC1113253</v>
      </c>
      <c r="F23" s="3">
        <f t="shared" si="2"/>
        <v>45974</v>
      </c>
      <c r="I23" s="3">
        <f t="shared" si="0"/>
        <v>45974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DC1113253</v>
      </c>
      <c r="E24" t="str">
        <f t="shared" si="1"/>
        <v>DC1113253</v>
      </c>
      <c r="F24" s="3">
        <f t="shared" si="2"/>
        <v>45974</v>
      </c>
      <c r="I24" s="3">
        <f t="shared" si="0"/>
        <v>45974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DC1113253</v>
      </c>
      <c r="E25" t="str">
        <f t="shared" si="1"/>
        <v>DC1113253</v>
      </c>
      <c r="F25" s="3">
        <f t="shared" si="2"/>
        <v>45974</v>
      </c>
      <c r="I25" s="3">
        <f t="shared" si="0"/>
        <v>45974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80E-8AA9-45D6-A6F4-8C65293622A2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"&amp;MONTH(Checklist!A13)&amp;"/"&amp;DAY(Checklist!A13)&amp;"/"&amp;YEAR(Checklist!A13)</f>
        <v>Daily Bank Activity - 11/14/2025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45975</v>
      </c>
      <c r="G5" t="s">
        <v>245</v>
      </c>
      <c r="H5" s="2">
        <v>359.83</v>
      </c>
      <c r="I5" t="s">
        <v>242</v>
      </c>
      <c r="J5" t="s">
        <v>9545</v>
      </c>
      <c r="K5" t="str">
        <f t="shared" ref="K5:K18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45975</v>
      </c>
      <c r="G6" t="s">
        <v>245</v>
      </c>
      <c r="H6" s="2">
        <v>4169411.46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45975</v>
      </c>
      <c r="G7" t="s">
        <v>122</v>
      </c>
      <c r="H7" s="2">
        <v>-4169771.29</v>
      </c>
      <c r="I7" t="s">
        <v>242</v>
      </c>
      <c r="J7" t="s">
        <v>8544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106" t="s">
        <v>121</v>
      </c>
      <c r="D8" s="106" t="s">
        <v>41</v>
      </c>
      <c r="E8" s="107" t="s">
        <v>263</v>
      </c>
      <c r="F8" s="108">
        <v>45975</v>
      </c>
      <c r="G8" s="106" t="s">
        <v>122</v>
      </c>
      <c r="H8" s="99">
        <v>-2405</v>
      </c>
      <c r="I8" s="106" t="s">
        <v>9539</v>
      </c>
      <c r="J8" s="106" t="s">
        <v>126</v>
      </c>
      <c r="K8" s="106" t="str">
        <f t="shared" si="0"/>
        <v>AP</v>
      </c>
      <c r="L8" s="109" t="str">
        <f>VLOOKUP(D8,'Entity Code'!A:B,2,0)</f>
        <v>LCF</v>
      </c>
      <c r="M8" s="109"/>
      <c r="N8" s="106" t="s">
        <v>9556</v>
      </c>
      <c r="O8" s="109" t="s">
        <v>127</v>
      </c>
      <c r="P8" s="109" t="s">
        <v>127</v>
      </c>
      <c r="Q8" s="110" t="s">
        <v>132</v>
      </c>
    </row>
    <row r="9" spans="1:17" x14ac:dyDescent="0.25">
      <c r="B9" s="1">
        <v>5</v>
      </c>
      <c r="C9" s="106" t="s">
        <v>121</v>
      </c>
      <c r="D9" s="106" t="s">
        <v>39</v>
      </c>
      <c r="E9" s="107" t="s">
        <v>260</v>
      </c>
      <c r="F9" s="108">
        <v>45975</v>
      </c>
      <c r="G9" s="106" t="s">
        <v>122</v>
      </c>
      <c r="H9" s="99">
        <v>-1319.19</v>
      </c>
      <c r="I9" s="106" t="s">
        <v>9536</v>
      </c>
      <c r="J9" s="106" t="s">
        <v>126</v>
      </c>
      <c r="K9" s="106" t="str">
        <f t="shared" si="0"/>
        <v>WDL</v>
      </c>
      <c r="L9" s="109" t="str">
        <f>VLOOKUP(D9,'Entity Code'!A:B,2,0)</f>
        <v>LCREE</v>
      </c>
      <c r="M9" s="109"/>
      <c r="N9" s="106" t="s">
        <v>9550</v>
      </c>
      <c r="O9" s="109" t="s">
        <v>9558</v>
      </c>
      <c r="P9" s="109" t="s">
        <v>127</v>
      </c>
      <c r="Q9" s="110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45975</v>
      </c>
      <c r="G10" t="s">
        <v>245</v>
      </c>
      <c r="H10" s="2">
        <v>38114.35</v>
      </c>
      <c r="I10" t="s">
        <v>9546</v>
      </c>
      <c r="J10" t="s">
        <v>9547</v>
      </c>
      <c r="K10" t="str">
        <f t="shared" si="0"/>
        <v>RCT</v>
      </c>
      <c r="L10" s="7" t="str">
        <f>VLOOKUP(D10,'Entity Code'!A:B,2,0)</f>
        <v>LCF</v>
      </c>
      <c r="M10" s="7"/>
      <c r="N10" t="s">
        <v>9551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s="106" t="s">
        <v>121</v>
      </c>
      <c r="D11" s="106" t="s">
        <v>41</v>
      </c>
      <c r="E11" s="107" t="s">
        <v>263</v>
      </c>
      <c r="F11" s="108">
        <v>45975</v>
      </c>
      <c r="G11" s="106" t="s">
        <v>245</v>
      </c>
      <c r="H11" s="99">
        <v>121327.36</v>
      </c>
      <c r="I11" s="106" t="s">
        <v>9537</v>
      </c>
      <c r="J11" s="106" t="s">
        <v>6536</v>
      </c>
      <c r="K11" s="106" t="str">
        <f t="shared" si="0"/>
        <v>RCT</v>
      </c>
      <c r="L11" s="109" t="str">
        <f>VLOOKUP(D11,'Entity Code'!A:B,2,0)</f>
        <v>LCF</v>
      </c>
      <c r="M11" s="109"/>
      <c r="N11" s="106" t="s">
        <v>9445</v>
      </c>
      <c r="O11" s="109" t="s">
        <v>9456</v>
      </c>
      <c r="P11" s="109" t="s">
        <v>127</v>
      </c>
      <c r="Q11" s="110" t="s">
        <v>132</v>
      </c>
    </row>
    <row r="12" spans="1:17" x14ac:dyDescent="0.25">
      <c r="B12" s="1">
        <v>8</v>
      </c>
      <c r="C12" t="s">
        <v>121</v>
      </c>
      <c r="D12" t="s">
        <v>43</v>
      </c>
      <c r="E12" s="6" t="s">
        <v>114</v>
      </c>
      <c r="F12" s="3">
        <v>45975</v>
      </c>
      <c r="G12" t="s">
        <v>245</v>
      </c>
      <c r="H12" s="2">
        <v>14850</v>
      </c>
      <c r="I12" t="s">
        <v>9542</v>
      </c>
      <c r="J12" t="s">
        <v>261</v>
      </c>
      <c r="K12" t="str">
        <f t="shared" si="0"/>
        <v>RCT</v>
      </c>
      <c r="L12" s="7" t="str">
        <f>VLOOKUP(D12,'Entity Code'!A:B,2,0)</f>
        <v>TUERI</v>
      </c>
      <c r="M12" s="7"/>
      <c r="N12" t="s">
        <v>9234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89</v>
      </c>
      <c r="E13" s="6">
        <v>8026459916</v>
      </c>
      <c r="F13" s="3">
        <v>45975</v>
      </c>
      <c r="G13" t="s">
        <v>245</v>
      </c>
      <c r="H13" s="2">
        <v>85311.98</v>
      </c>
      <c r="I13" t="s">
        <v>9543</v>
      </c>
      <c r="J13" t="s">
        <v>9544</v>
      </c>
      <c r="K13" t="str">
        <f t="shared" si="0"/>
        <v>RCT</v>
      </c>
      <c r="L13" s="7" t="str">
        <f>VLOOKUP(D13,'Entity Code'!A:B,2,0)</f>
        <v>LCF</v>
      </c>
      <c r="M13" s="7"/>
      <c r="N13" t="s">
        <v>9234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105</v>
      </c>
      <c r="E14" s="6">
        <v>8026496047</v>
      </c>
      <c r="F14" s="3">
        <v>45975</v>
      </c>
      <c r="G14" t="s">
        <v>245</v>
      </c>
      <c r="H14" s="2">
        <v>491752.79</v>
      </c>
      <c r="I14" t="s">
        <v>9548</v>
      </c>
      <c r="J14" t="s">
        <v>9549</v>
      </c>
      <c r="K14" t="str">
        <f t="shared" si="0"/>
        <v>RCT</v>
      </c>
      <c r="L14" s="7" t="str">
        <f>VLOOKUP(D14,'Entity Code'!A:B,2,0)</f>
        <v>LCR3</v>
      </c>
      <c r="M14" s="7"/>
      <c r="N14" t="s">
        <v>9234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41</v>
      </c>
      <c r="E15" s="6" t="s">
        <v>263</v>
      </c>
      <c r="F15" s="3">
        <v>45975</v>
      </c>
      <c r="G15" t="s">
        <v>245</v>
      </c>
      <c r="H15" s="2">
        <v>200000</v>
      </c>
      <c r="I15" t="s">
        <v>9538</v>
      </c>
      <c r="J15" t="s">
        <v>246</v>
      </c>
      <c r="K15" t="str">
        <f t="shared" si="0"/>
        <v>XFR</v>
      </c>
      <c r="L15" s="7" t="str">
        <f>VLOOKUP(D15,'Entity Code'!A:B,2,0)</f>
        <v>LCF</v>
      </c>
      <c r="M15" s="7"/>
      <c r="N15" t="s">
        <v>270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121</v>
      </c>
      <c r="D16" t="s">
        <v>14</v>
      </c>
      <c r="E16" s="6" t="s">
        <v>103</v>
      </c>
      <c r="F16" s="3">
        <v>45975</v>
      </c>
      <c r="G16" t="s">
        <v>122</v>
      </c>
      <c r="H16" s="2">
        <v>-200000</v>
      </c>
      <c r="I16" t="s">
        <v>9538</v>
      </c>
      <c r="J16" t="s">
        <v>247</v>
      </c>
      <c r="K16" t="str">
        <f t="shared" si="0"/>
        <v>XFR</v>
      </c>
      <c r="L16" s="7" t="str">
        <f>VLOOKUP(D16,'Entity Code'!A:B,2,0)</f>
        <v>LCF</v>
      </c>
      <c r="M16" s="7"/>
      <c r="N16" t="s">
        <v>270</v>
      </c>
      <c r="O16" s="7" t="s">
        <v>6380</v>
      </c>
      <c r="P16" s="7" t="s">
        <v>127</v>
      </c>
      <c r="Q16" s="1" t="s">
        <v>267</v>
      </c>
    </row>
    <row r="17" spans="2:17" s="101" customFormat="1" x14ac:dyDescent="0.25">
      <c r="B17" s="100">
        <v>10</v>
      </c>
      <c r="C17" s="101" t="s">
        <v>121</v>
      </c>
      <c r="D17" s="101" t="s">
        <v>41</v>
      </c>
      <c r="E17" s="102" t="s">
        <v>263</v>
      </c>
      <c r="F17" s="103">
        <v>45975</v>
      </c>
      <c r="G17" s="101" t="s">
        <v>122</v>
      </c>
      <c r="H17" s="104">
        <v>-121327.36</v>
      </c>
      <c r="I17" s="101" t="s">
        <v>9540</v>
      </c>
      <c r="J17" s="101" t="s">
        <v>1275</v>
      </c>
      <c r="K17" s="101" t="str">
        <f t="shared" si="0"/>
        <v>WDL</v>
      </c>
      <c r="L17" s="105" t="str">
        <f>VLOOKUP(D17,'Entity Code'!A:B,2,0)</f>
        <v>LCF</v>
      </c>
      <c r="M17" s="105"/>
      <c r="N17" s="101" t="s">
        <v>9552</v>
      </c>
      <c r="O17" s="105"/>
      <c r="P17" s="105" t="s">
        <v>127</v>
      </c>
      <c r="Q17" s="100" t="s">
        <v>132</v>
      </c>
    </row>
    <row r="18" spans="2:17" s="101" customFormat="1" x14ac:dyDescent="0.25">
      <c r="B18" s="100">
        <v>11</v>
      </c>
      <c r="C18" s="101" t="s">
        <v>121</v>
      </c>
      <c r="D18" s="101" t="s">
        <v>41</v>
      </c>
      <c r="E18" s="102" t="s">
        <v>263</v>
      </c>
      <c r="F18" s="103">
        <v>45975</v>
      </c>
      <c r="G18" s="101" t="s">
        <v>122</v>
      </c>
      <c r="H18" s="104">
        <v>-1</v>
      </c>
      <c r="I18" s="101" t="s">
        <v>9541</v>
      </c>
      <c r="J18" s="101" t="s">
        <v>1275</v>
      </c>
      <c r="K18" s="101" t="str">
        <f t="shared" si="0"/>
        <v>WDL</v>
      </c>
      <c r="L18" s="105" t="str">
        <f>VLOOKUP(D18,'Entity Code'!A:B,2,0)</f>
        <v>LCF</v>
      </c>
      <c r="M18" s="105"/>
      <c r="N18" s="101" t="s">
        <v>9553</v>
      </c>
      <c r="O18" s="105"/>
      <c r="P18" s="105" t="s">
        <v>127</v>
      </c>
      <c r="Q18" s="100" t="s">
        <v>132</v>
      </c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N22" s="7"/>
      <c r="O22" s="7"/>
      <c r="P22" s="7"/>
      <c r="Q22" s="7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8">
    <sortCondition ref="B18"/>
  </sortState>
  <pageMargins left="0.7" right="0.7" top="0.75" bottom="0.75" header="0.3" footer="0.3"/>
  <pageSetup scale="3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E1A-9269-4B78-8FE8-A024026A1CDD}">
  <sheetPr>
    <tabColor rgb="FFFFC000"/>
  </sheetPr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55.14062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Checklist!$B$13</f>
        <v>DC1114251</v>
      </c>
      <c r="E2" t="str">
        <f>D2</f>
        <v>DC1114251</v>
      </c>
      <c r="F2" s="3">
        <f>Checklist!$A$13</f>
        <v>45975</v>
      </c>
      <c r="G2" s="10">
        <v>121327.36</v>
      </c>
      <c r="H2" s="20">
        <v>0</v>
      </c>
      <c r="I2" s="3">
        <f t="shared" ref="I2:I5" si="0">$F$2</f>
        <v>45975</v>
      </c>
      <c r="J2" s="3" t="s">
        <v>9445</v>
      </c>
      <c r="K2" s="7" t="s">
        <v>230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DC1114251</v>
      </c>
      <c r="E3" t="str">
        <f t="shared" ref="E3:E25" si="1">D3</f>
        <v>DC1114251</v>
      </c>
      <c r="F3" s="3">
        <f t="shared" ref="F3:F25" si="2">$F$2</f>
        <v>45975</v>
      </c>
      <c r="G3" s="20">
        <v>0</v>
      </c>
      <c r="H3" s="10">
        <v>121327.36</v>
      </c>
      <c r="I3" s="3">
        <f t="shared" si="0"/>
        <v>45975</v>
      </c>
      <c r="J3" s="3" t="s">
        <v>9445</v>
      </c>
      <c r="K3" s="7" t="s">
        <v>9457</v>
      </c>
    </row>
    <row r="4" spans="1:11" x14ac:dyDescent="0.25">
      <c r="A4" t="s">
        <v>9461</v>
      </c>
      <c r="B4">
        <f>Checklist!$B$1</f>
        <v>202511</v>
      </c>
      <c r="C4" t="s">
        <v>31</v>
      </c>
      <c r="D4" t="str">
        <f t="shared" ref="D4:D25" si="3">D3</f>
        <v>DC1114251</v>
      </c>
      <c r="E4" t="str">
        <f t="shared" si="1"/>
        <v>DC1114251</v>
      </c>
      <c r="F4" s="3">
        <f t="shared" si="2"/>
        <v>45975</v>
      </c>
      <c r="G4" s="10">
        <v>121327.36</v>
      </c>
      <c r="H4" s="20">
        <v>0</v>
      </c>
      <c r="I4" s="3">
        <f t="shared" si="0"/>
        <v>45975</v>
      </c>
      <c r="J4" s="3" t="s">
        <v>9445</v>
      </c>
      <c r="K4" s="7" t="s">
        <v>9458</v>
      </c>
    </row>
    <row r="5" spans="1:11" x14ac:dyDescent="0.25">
      <c r="A5" t="s">
        <v>9461</v>
      </c>
      <c r="B5">
        <f>Checklist!$B$1</f>
        <v>202511</v>
      </c>
      <c r="C5" t="s">
        <v>31</v>
      </c>
      <c r="D5" t="str">
        <f t="shared" si="3"/>
        <v>DC1114251</v>
      </c>
      <c r="E5" t="str">
        <f t="shared" si="1"/>
        <v>DC1114251</v>
      </c>
      <c r="F5" s="3">
        <f t="shared" si="2"/>
        <v>45975</v>
      </c>
      <c r="G5" s="20">
        <v>0</v>
      </c>
      <c r="H5" s="10">
        <v>121327.36</v>
      </c>
      <c r="I5" s="3">
        <f t="shared" si="0"/>
        <v>45975</v>
      </c>
      <c r="J5" s="3" t="s">
        <v>9445</v>
      </c>
      <c r="K5" s="7" t="s">
        <v>9456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9557</v>
      </c>
      <c r="E6" t="str">
        <f t="shared" si="1"/>
        <v>DC1114252</v>
      </c>
      <c r="F6" s="3">
        <f t="shared" si="2"/>
        <v>45975</v>
      </c>
      <c r="G6" s="20">
        <v>1319.19</v>
      </c>
      <c r="H6" s="20">
        <v>0</v>
      </c>
      <c r="I6" s="3">
        <f t="shared" ref="I6:I25" si="4">$F$2</f>
        <v>45975</v>
      </c>
      <c r="J6" t="s">
        <v>9550</v>
      </c>
      <c r="K6" s="7" t="s">
        <v>9558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DC1114252</v>
      </c>
      <c r="E7" t="str">
        <f t="shared" si="1"/>
        <v>DC1114252</v>
      </c>
      <c r="F7" s="3">
        <f t="shared" si="2"/>
        <v>45975</v>
      </c>
      <c r="G7" s="20">
        <v>0</v>
      </c>
      <c r="H7" s="20">
        <v>1319.19</v>
      </c>
      <c r="I7" s="3">
        <f t="shared" si="4"/>
        <v>45975</v>
      </c>
      <c r="J7" t="s">
        <v>9550</v>
      </c>
      <c r="K7" t="s">
        <v>189</v>
      </c>
    </row>
    <row r="8" spans="1:11" s="101" customFormat="1" x14ac:dyDescent="0.25">
      <c r="A8" s="101" t="s">
        <v>19</v>
      </c>
      <c r="B8" s="101">
        <f>Checklist!$B$1</f>
        <v>202511</v>
      </c>
      <c r="C8" s="101" t="s">
        <v>31</v>
      </c>
      <c r="D8" s="101" t="s">
        <v>9559</v>
      </c>
      <c r="E8" s="101" t="str">
        <f t="shared" si="1"/>
        <v>DC1114253</v>
      </c>
      <c r="F8" s="103">
        <f t="shared" si="2"/>
        <v>45975</v>
      </c>
      <c r="G8" s="142">
        <v>121327.36</v>
      </c>
      <c r="H8" s="142">
        <v>0</v>
      </c>
      <c r="I8" s="103">
        <f t="shared" si="4"/>
        <v>45975</v>
      </c>
      <c r="J8" s="101" t="s">
        <v>9552</v>
      </c>
      <c r="K8" s="105" t="s">
        <v>9560</v>
      </c>
    </row>
    <row r="9" spans="1:11" s="101" customFormat="1" x14ac:dyDescent="0.25">
      <c r="A9" s="101" t="s">
        <v>19</v>
      </c>
      <c r="B9" s="101">
        <f>Checklist!$B$1</f>
        <v>202511</v>
      </c>
      <c r="C9" s="101" t="s">
        <v>31</v>
      </c>
      <c r="D9" s="101" t="str">
        <f t="shared" si="3"/>
        <v>DC1114253</v>
      </c>
      <c r="E9" s="101" t="str">
        <f t="shared" si="1"/>
        <v>DC1114253</v>
      </c>
      <c r="F9" s="103">
        <f t="shared" si="2"/>
        <v>45975</v>
      </c>
      <c r="G9" s="142">
        <v>0</v>
      </c>
      <c r="H9" s="142">
        <v>121327.36</v>
      </c>
      <c r="I9" s="103">
        <f t="shared" si="4"/>
        <v>45975</v>
      </c>
      <c r="J9" s="101" t="s">
        <v>9552</v>
      </c>
      <c r="K9" s="101" t="s">
        <v>230</v>
      </c>
    </row>
    <row r="10" spans="1:11" s="101" customFormat="1" x14ac:dyDescent="0.25">
      <c r="A10" s="101" t="s">
        <v>9461</v>
      </c>
      <c r="B10" s="101">
        <f>Checklist!$B$1</f>
        <v>202511</v>
      </c>
      <c r="C10" s="101" t="s">
        <v>31</v>
      </c>
      <c r="D10" s="101" t="str">
        <f t="shared" si="3"/>
        <v>DC1114253</v>
      </c>
      <c r="E10" s="101" t="str">
        <f t="shared" si="1"/>
        <v>DC1114253</v>
      </c>
      <c r="F10" s="103">
        <f t="shared" si="2"/>
        <v>45975</v>
      </c>
      <c r="G10" s="142">
        <v>121327.36</v>
      </c>
      <c r="H10" s="142">
        <v>0</v>
      </c>
      <c r="I10" s="103">
        <f t="shared" si="4"/>
        <v>45975</v>
      </c>
      <c r="J10" s="101" t="s">
        <v>9552</v>
      </c>
      <c r="K10" s="105" t="s">
        <v>9561</v>
      </c>
    </row>
    <row r="11" spans="1:11" s="101" customFormat="1" x14ac:dyDescent="0.25">
      <c r="A11" s="101" t="s">
        <v>9461</v>
      </c>
      <c r="B11" s="101">
        <f>Checklist!$B$1</f>
        <v>202511</v>
      </c>
      <c r="C11" s="101" t="s">
        <v>31</v>
      </c>
      <c r="D11" s="101" t="str">
        <f t="shared" si="3"/>
        <v>DC1114253</v>
      </c>
      <c r="E11" s="101" t="str">
        <f t="shared" si="1"/>
        <v>DC1114253</v>
      </c>
      <c r="F11" s="103">
        <f t="shared" si="2"/>
        <v>45975</v>
      </c>
      <c r="G11" s="142">
        <v>0</v>
      </c>
      <c r="H11" s="142">
        <v>121327.36</v>
      </c>
      <c r="I11" s="103">
        <f t="shared" si="4"/>
        <v>45975</v>
      </c>
      <c r="J11" s="101" t="s">
        <v>9552</v>
      </c>
    </row>
    <row r="12" spans="1:11" s="101" customFormat="1" x14ac:dyDescent="0.25">
      <c r="A12" s="101" t="s">
        <v>19</v>
      </c>
      <c r="B12" s="101">
        <f>Checklist!$B$1</f>
        <v>202511</v>
      </c>
      <c r="C12" s="101" t="s">
        <v>31</v>
      </c>
      <c r="D12" s="101" t="s">
        <v>9562</v>
      </c>
      <c r="E12" s="101" t="str">
        <f t="shared" si="1"/>
        <v>DC1114254</v>
      </c>
      <c r="F12" s="103">
        <f t="shared" si="2"/>
        <v>45975</v>
      </c>
      <c r="G12" s="142">
        <v>1</v>
      </c>
      <c r="H12" s="142">
        <v>0</v>
      </c>
      <c r="I12" s="103">
        <f t="shared" si="4"/>
        <v>45975</v>
      </c>
      <c r="J12" s="101" t="s">
        <v>9553</v>
      </c>
      <c r="K12" s="105" t="s">
        <v>9560</v>
      </c>
    </row>
    <row r="13" spans="1:11" s="101" customFormat="1" x14ac:dyDescent="0.25">
      <c r="A13" s="101" t="s">
        <v>19</v>
      </c>
      <c r="B13" s="101">
        <f>Checklist!$B$1</f>
        <v>202511</v>
      </c>
      <c r="C13" s="101" t="s">
        <v>31</v>
      </c>
      <c r="D13" s="101" t="str">
        <f t="shared" si="3"/>
        <v>DC1114254</v>
      </c>
      <c r="E13" s="101" t="str">
        <f t="shared" si="1"/>
        <v>DC1114254</v>
      </c>
      <c r="F13" s="103">
        <f t="shared" si="2"/>
        <v>45975</v>
      </c>
      <c r="G13" s="142">
        <v>0</v>
      </c>
      <c r="H13" s="142">
        <v>1</v>
      </c>
      <c r="I13" s="103">
        <f t="shared" si="4"/>
        <v>45975</v>
      </c>
      <c r="J13" s="101" t="s">
        <v>9553</v>
      </c>
      <c r="K13" s="101" t="s">
        <v>230</v>
      </c>
    </row>
    <row r="14" spans="1:11" s="101" customFormat="1" x14ac:dyDescent="0.25">
      <c r="A14" s="101" t="s">
        <v>9461</v>
      </c>
      <c r="B14" s="101">
        <f>Checklist!$B$1</f>
        <v>202511</v>
      </c>
      <c r="C14" s="101" t="s">
        <v>31</v>
      </c>
      <c r="D14" s="101" t="str">
        <f t="shared" si="3"/>
        <v>DC1114254</v>
      </c>
      <c r="E14" s="101" t="str">
        <f t="shared" si="1"/>
        <v>DC1114254</v>
      </c>
      <c r="F14" s="103">
        <f t="shared" si="2"/>
        <v>45975</v>
      </c>
      <c r="G14" s="142">
        <v>1</v>
      </c>
      <c r="H14" s="142">
        <v>0</v>
      </c>
      <c r="I14" s="103">
        <f t="shared" si="4"/>
        <v>45975</v>
      </c>
      <c r="J14" s="101" t="s">
        <v>9553</v>
      </c>
      <c r="K14" s="105" t="s">
        <v>9561</v>
      </c>
    </row>
    <row r="15" spans="1:11" s="101" customFormat="1" x14ac:dyDescent="0.25">
      <c r="A15" s="101" t="s">
        <v>9461</v>
      </c>
      <c r="B15" s="101">
        <f>Checklist!$B$1</f>
        <v>202511</v>
      </c>
      <c r="C15" s="101" t="s">
        <v>31</v>
      </c>
      <c r="D15" s="101" t="str">
        <f t="shared" si="3"/>
        <v>DC1114254</v>
      </c>
      <c r="E15" s="101" t="str">
        <f t="shared" si="1"/>
        <v>DC1114254</v>
      </c>
      <c r="F15" s="103">
        <f t="shared" si="2"/>
        <v>45975</v>
      </c>
      <c r="G15" s="142">
        <v>0</v>
      </c>
      <c r="H15" s="142">
        <v>1</v>
      </c>
      <c r="I15" s="103">
        <f t="shared" si="4"/>
        <v>45975</v>
      </c>
      <c r="J15" s="101" t="s">
        <v>9553</v>
      </c>
    </row>
    <row r="16" spans="1:11" x14ac:dyDescent="0.25">
      <c r="B16">
        <f>Checklist!$B$1</f>
        <v>202511</v>
      </c>
      <c r="C16" t="s">
        <v>31</v>
      </c>
      <c r="D16" t="s">
        <v>9563</v>
      </c>
      <c r="E16" t="str">
        <f t="shared" si="1"/>
        <v>DC1114255</v>
      </c>
      <c r="F16" s="3">
        <f t="shared" si="2"/>
        <v>45975</v>
      </c>
      <c r="I16" s="3">
        <f t="shared" si="4"/>
        <v>45975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DC1114255</v>
      </c>
      <c r="E17" t="str">
        <f t="shared" si="1"/>
        <v>DC1114255</v>
      </c>
      <c r="F17" s="3">
        <f t="shared" si="2"/>
        <v>45975</v>
      </c>
      <c r="I17" s="3">
        <f t="shared" si="4"/>
        <v>45975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DC1114255</v>
      </c>
      <c r="E18" t="str">
        <f t="shared" si="1"/>
        <v>DC1114255</v>
      </c>
      <c r="F18" s="3">
        <f t="shared" si="2"/>
        <v>45975</v>
      </c>
      <c r="I18" s="3">
        <f t="shared" si="4"/>
        <v>45975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DC1114255</v>
      </c>
      <c r="E19" t="str">
        <f t="shared" si="1"/>
        <v>DC1114255</v>
      </c>
      <c r="F19" s="3">
        <f t="shared" si="2"/>
        <v>45975</v>
      </c>
      <c r="I19" s="3">
        <f t="shared" si="4"/>
        <v>45975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DC1114255</v>
      </c>
      <c r="E20" t="str">
        <f t="shared" si="1"/>
        <v>DC1114255</v>
      </c>
      <c r="F20" s="3">
        <f t="shared" si="2"/>
        <v>45975</v>
      </c>
      <c r="I20" s="3">
        <f t="shared" si="4"/>
        <v>45975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DC1114255</v>
      </c>
      <c r="E21" t="str">
        <f t="shared" si="1"/>
        <v>DC1114255</v>
      </c>
      <c r="F21" s="3">
        <f t="shared" si="2"/>
        <v>45975</v>
      </c>
      <c r="I21" s="3">
        <f t="shared" si="4"/>
        <v>45975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DC1114255</v>
      </c>
      <c r="E22" t="str">
        <f t="shared" si="1"/>
        <v>DC1114255</v>
      </c>
      <c r="F22" s="3">
        <f t="shared" si="2"/>
        <v>45975</v>
      </c>
      <c r="I22" s="3">
        <f t="shared" si="4"/>
        <v>45975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DC1114255</v>
      </c>
      <c r="E23" t="str">
        <f t="shared" si="1"/>
        <v>DC1114255</v>
      </c>
      <c r="F23" s="3">
        <f t="shared" si="2"/>
        <v>45975</v>
      </c>
      <c r="I23" s="3">
        <f t="shared" si="4"/>
        <v>45975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DC1114255</v>
      </c>
      <c r="E24" t="str">
        <f t="shared" si="1"/>
        <v>DC1114255</v>
      </c>
      <c r="F24" s="3">
        <f t="shared" si="2"/>
        <v>45975</v>
      </c>
      <c r="I24" s="3">
        <f t="shared" si="4"/>
        <v>45975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DC1114255</v>
      </c>
      <c r="E25" t="str">
        <f t="shared" si="1"/>
        <v>DC1114255</v>
      </c>
      <c r="F25" s="3">
        <f t="shared" si="2"/>
        <v>45975</v>
      </c>
      <c r="I25" s="3">
        <f t="shared" si="4"/>
        <v>45975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2FE-B335-46CD-8123-F09855FA6C96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"&amp;MONTH(Checklist!A14)&amp;"/"&amp;DAY(Checklist!A14)&amp;"/"&amp;YEAR(Checklist!A14)</f>
        <v>Daily Bank Activity - 11/17/2025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45978</v>
      </c>
      <c r="G5" t="s">
        <v>245</v>
      </c>
      <c r="H5" s="2">
        <v>1079.57</v>
      </c>
      <c r="I5" t="s">
        <v>242</v>
      </c>
      <c r="J5" t="s">
        <v>9575</v>
      </c>
      <c r="K5" t="str">
        <f t="shared" ref="K5:K2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45978</v>
      </c>
      <c r="G6" t="s">
        <v>245</v>
      </c>
      <c r="H6" s="2">
        <v>4169771.29</v>
      </c>
      <c r="I6" t="s">
        <v>242</v>
      </c>
      <c r="J6" t="s">
        <v>8538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45978</v>
      </c>
      <c r="G7" t="s">
        <v>122</v>
      </c>
      <c r="H7" s="2">
        <v>-20070850.859999999</v>
      </c>
      <c r="I7" t="s">
        <v>242</v>
      </c>
      <c r="J7" t="s">
        <v>8641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 t="s">
        <v>263</v>
      </c>
      <c r="F8" s="3">
        <v>45978</v>
      </c>
      <c r="G8" t="s">
        <v>122</v>
      </c>
      <c r="H8" s="2">
        <v>-5391.63</v>
      </c>
      <c r="I8">
        <v>0</v>
      </c>
      <c r="J8" t="s">
        <v>6353</v>
      </c>
      <c r="K8" t="str">
        <f t="shared" si="0"/>
        <v>WDL</v>
      </c>
      <c r="L8" s="7" t="str">
        <f>VLOOKUP(D8,'Entity Code'!A:B,2,0)</f>
        <v>LCF</v>
      </c>
      <c r="M8" s="7"/>
      <c r="N8" t="s">
        <v>6540</v>
      </c>
      <c r="O8" s="7" t="s">
        <v>6355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45978</v>
      </c>
      <c r="G9" t="s">
        <v>245</v>
      </c>
      <c r="H9" s="2">
        <v>8000000</v>
      </c>
      <c r="I9" t="s">
        <v>9578</v>
      </c>
      <c r="J9" t="s">
        <v>9579</v>
      </c>
      <c r="K9" t="str">
        <f t="shared" si="0"/>
        <v>XFR</v>
      </c>
      <c r="L9" s="7" t="str">
        <f>VLOOKUP(D9,'Entity Code'!A:B,2,0)</f>
        <v>LCFHR</v>
      </c>
      <c r="M9" s="7"/>
      <c r="N9" t="s">
        <v>8581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45978</v>
      </c>
      <c r="G10" t="s">
        <v>122</v>
      </c>
      <c r="H10" s="2">
        <v>-8600000</v>
      </c>
      <c r="I10" t="s">
        <v>9580</v>
      </c>
      <c r="J10" t="s">
        <v>9581</v>
      </c>
      <c r="K10" t="str">
        <f t="shared" si="0"/>
        <v>XFR</v>
      </c>
      <c r="L10" s="7" t="str">
        <f>VLOOKUP(D10,'Entity Code'!A:B,2,0)</f>
        <v>LCFHR</v>
      </c>
      <c r="M10" s="7"/>
      <c r="N10" t="s">
        <v>5476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14</v>
      </c>
      <c r="E11" s="6" t="s">
        <v>103</v>
      </c>
      <c r="F11" s="3">
        <v>45978</v>
      </c>
      <c r="G11" t="s">
        <v>245</v>
      </c>
      <c r="H11" s="2">
        <v>400000</v>
      </c>
      <c r="I11" t="s">
        <v>9572</v>
      </c>
      <c r="J11" t="s">
        <v>261</v>
      </c>
      <c r="K11" t="str">
        <f t="shared" si="0"/>
        <v>XFR</v>
      </c>
      <c r="L11" s="7" t="str">
        <f>VLOOKUP(D11,'Entity Code'!A:B,2,0)</f>
        <v>LCF</v>
      </c>
      <c r="M11" s="7"/>
      <c r="N11" t="s">
        <v>5940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89</v>
      </c>
      <c r="E12" s="6">
        <v>8026459916</v>
      </c>
      <c r="F12" s="3">
        <v>45978</v>
      </c>
      <c r="G12" t="s">
        <v>122</v>
      </c>
      <c r="H12" s="2">
        <v>-400000</v>
      </c>
      <c r="I12" t="s">
        <v>9573</v>
      </c>
      <c r="J12" t="s">
        <v>9574</v>
      </c>
      <c r="K12" t="str">
        <f t="shared" si="0"/>
        <v>XFR</v>
      </c>
      <c r="L12" s="7" t="str">
        <f>VLOOKUP(D12,'Entity Code'!A:B,2,0)</f>
        <v>LCF</v>
      </c>
      <c r="M12" s="7"/>
      <c r="N12" t="s">
        <v>5940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38</v>
      </c>
      <c r="E13" s="6">
        <v>8026496012</v>
      </c>
      <c r="F13" s="3">
        <v>45978</v>
      </c>
      <c r="G13" t="s">
        <v>245</v>
      </c>
      <c r="H13" s="2">
        <v>16500000</v>
      </c>
      <c r="I13" t="s">
        <v>9582</v>
      </c>
      <c r="J13" t="s">
        <v>8552</v>
      </c>
      <c r="K13" t="str">
        <f t="shared" si="0"/>
        <v>XFR</v>
      </c>
      <c r="L13" s="7" t="str">
        <f>VLOOKUP(D13,'Entity Code'!A:B,2,0)</f>
        <v>LCI</v>
      </c>
      <c r="M13" s="7"/>
      <c r="N13" t="s">
        <v>9585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45978</v>
      </c>
      <c r="G14" t="s">
        <v>245</v>
      </c>
      <c r="H14" s="2">
        <v>16500000</v>
      </c>
      <c r="I14" t="s">
        <v>9576</v>
      </c>
      <c r="J14" t="s">
        <v>9577</v>
      </c>
      <c r="K14" t="str">
        <f t="shared" si="0"/>
        <v>XFR</v>
      </c>
      <c r="L14" s="7" t="str">
        <f>VLOOKUP(D14,'Entity Code'!A:B,2,0)</f>
        <v>LCFHR</v>
      </c>
      <c r="M14" s="7"/>
      <c r="N14" t="s">
        <v>5174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38</v>
      </c>
      <c r="E15" s="6">
        <v>8026496012</v>
      </c>
      <c r="F15" s="3">
        <v>45978</v>
      </c>
      <c r="G15" t="s">
        <v>122</v>
      </c>
      <c r="H15" s="2">
        <v>-16500000</v>
      </c>
      <c r="I15" t="s">
        <v>9576</v>
      </c>
      <c r="J15" t="s">
        <v>9583</v>
      </c>
      <c r="K15" t="str">
        <f t="shared" si="0"/>
        <v>XFR</v>
      </c>
      <c r="L15" s="7" t="str">
        <f>VLOOKUP(D15,'Entity Code'!A:B,2,0)</f>
        <v>LCI</v>
      </c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s="106" t="s">
        <v>121</v>
      </c>
      <c r="D16" s="106" t="s">
        <v>39</v>
      </c>
      <c r="E16" s="107" t="s">
        <v>260</v>
      </c>
      <c r="F16" s="108">
        <v>45978</v>
      </c>
      <c r="G16" s="106" t="s">
        <v>245</v>
      </c>
      <c r="H16" s="99">
        <v>48812.32</v>
      </c>
      <c r="I16" s="106" t="s">
        <v>9567</v>
      </c>
      <c r="J16" s="106" t="s">
        <v>261</v>
      </c>
      <c r="K16" s="106" t="str">
        <f t="shared" si="0"/>
        <v>RCT</v>
      </c>
      <c r="L16" s="109" t="str">
        <f>VLOOKUP(D16,'Entity Code'!A:B,2,0)</f>
        <v>LCREE</v>
      </c>
      <c r="M16" s="109"/>
      <c r="N16" s="106" t="s">
        <v>9586</v>
      </c>
      <c r="O16" s="109" t="s">
        <v>9360</v>
      </c>
      <c r="P16" s="109" t="s">
        <v>127</v>
      </c>
      <c r="Q16" s="110" t="s">
        <v>132</v>
      </c>
    </row>
    <row r="17" spans="1:17" x14ac:dyDescent="0.25">
      <c r="A17" s="136"/>
      <c r="B17" s="1">
        <v>11</v>
      </c>
      <c r="C17" s="106" t="s">
        <v>121</v>
      </c>
      <c r="D17" s="106" t="s">
        <v>39</v>
      </c>
      <c r="E17" s="107" t="s">
        <v>260</v>
      </c>
      <c r="F17" s="108">
        <v>45978</v>
      </c>
      <c r="G17" s="106" t="s">
        <v>245</v>
      </c>
      <c r="H17" s="99">
        <v>16533.38</v>
      </c>
      <c r="I17" s="106" t="s">
        <v>9568</v>
      </c>
      <c r="J17" s="106" t="s">
        <v>261</v>
      </c>
      <c r="K17" s="106" t="str">
        <f t="shared" si="0"/>
        <v>RCT</v>
      </c>
      <c r="L17" s="109" t="str">
        <f>VLOOKUP(D17,'Entity Code'!A:B,2,0)</f>
        <v>LCREE</v>
      </c>
      <c r="M17" s="109"/>
      <c r="N17" s="106" t="s">
        <v>9587</v>
      </c>
      <c r="O17" s="109" t="s">
        <v>9383</v>
      </c>
      <c r="P17" s="109" t="s">
        <v>127</v>
      </c>
      <c r="Q17" s="110" t="s">
        <v>132</v>
      </c>
    </row>
    <row r="18" spans="1:17" x14ac:dyDescent="0.25">
      <c r="B18" s="1">
        <v>12</v>
      </c>
      <c r="C18" s="106" t="s">
        <v>121</v>
      </c>
      <c r="D18" s="106" t="s">
        <v>39</v>
      </c>
      <c r="E18" s="107" t="s">
        <v>260</v>
      </c>
      <c r="F18" s="108">
        <v>45978</v>
      </c>
      <c r="G18" s="106" t="s">
        <v>122</v>
      </c>
      <c r="H18" s="99">
        <v>-128.13999999999999</v>
      </c>
      <c r="I18" s="106" t="s">
        <v>9569</v>
      </c>
      <c r="J18" s="106" t="s">
        <v>126</v>
      </c>
      <c r="K18" s="106" t="str">
        <f t="shared" si="0"/>
        <v>WDL</v>
      </c>
      <c r="L18" s="109" t="str">
        <f>VLOOKUP(D18,'Entity Code'!A:B,2,0)</f>
        <v>LCREE</v>
      </c>
      <c r="M18" s="109"/>
      <c r="N18" s="106" t="s">
        <v>9450</v>
      </c>
      <c r="O18" s="109" t="s">
        <v>9454</v>
      </c>
      <c r="P18" s="109" t="s">
        <v>127</v>
      </c>
      <c r="Q18" s="110" t="s">
        <v>132</v>
      </c>
    </row>
    <row r="19" spans="1:17" x14ac:dyDescent="0.25">
      <c r="B19" s="1">
        <v>13</v>
      </c>
      <c r="C19" s="106" t="s">
        <v>121</v>
      </c>
      <c r="D19" s="106" t="s">
        <v>39</v>
      </c>
      <c r="E19" s="107" t="s">
        <v>260</v>
      </c>
      <c r="F19" s="108">
        <v>45978</v>
      </c>
      <c r="G19" s="106" t="s">
        <v>122</v>
      </c>
      <c r="H19" s="99">
        <v>-128.13999999999999</v>
      </c>
      <c r="I19" s="106" t="s">
        <v>9570</v>
      </c>
      <c r="J19" s="106" t="s">
        <v>126</v>
      </c>
      <c r="K19" s="106" t="str">
        <f t="shared" si="0"/>
        <v>WDL</v>
      </c>
      <c r="L19" s="109" t="str">
        <f>VLOOKUP(D19,'Entity Code'!A:B,2,0)</f>
        <v>LCREE</v>
      </c>
      <c r="M19" s="109"/>
      <c r="N19" s="106" t="s">
        <v>9451</v>
      </c>
      <c r="O19" s="109" t="s">
        <v>9455</v>
      </c>
      <c r="P19" s="109" t="s">
        <v>127</v>
      </c>
      <c r="Q19" s="110" t="s">
        <v>132</v>
      </c>
    </row>
    <row r="20" spans="1:17" x14ac:dyDescent="0.25">
      <c r="B20" s="1">
        <v>14</v>
      </c>
      <c r="C20" s="106" t="s">
        <v>121</v>
      </c>
      <c r="D20" s="106" t="s">
        <v>41</v>
      </c>
      <c r="E20" s="107" t="s">
        <v>263</v>
      </c>
      <c r="F20" s="108">
        <v>45978</v>
      </c>
      <c r="G20" s="106" t="s">
        <v>122</v>
      </c>
      <c r="H20" s="99">
        <v>-53704.46</v>
      </c>
      <c r="I20" s="106" t="s">
        <v>9571</v>
      </c>
      <c r="J20" s="106" t="s">
        <v>9164</v>
      </c>
      <c r="K20" s="106" t="str">
        <f t="shared" si="0"/>
        <v>AP</v>
      </c>
      <c r="L20" s="109" t="str">
        <f>VLOOKUP(D20,'Entity Code'!A:B,2,0)</f>
        <v>LCF</v>
      </c>
      <c r="M20" s="109"/>
      <c r="N20" s="106" t="s">
        <v>6396</v>
      </c>
      <c r="O20" s="109" t="s">
        <v>127</v>
      </c>
      <c r="P20" s="109" t="s">
        <v>127</v>
      </c>
      <c r="Q20" s="110" t="s">
        <v>132</v>
      </c>
    </row>
    <row r="21" spans="1:17" x14ac:dyDescent="0.25">
      <c r="B21" s="1"/>
      <c r="L21" s="7"/>
      <c r="O21" s="7"/>
      <c r="P21" s="7"/>
      <c r="Q21" s="1"/>
    </row>
    <row r="22" spans="1:17" x14ac:dyDescent="0.25">
      <c r="B22" s="1"/>
      <c r="L22" s="7"/>
      <c r="O22" s="7"/>
      <c r="P22" s="7"/>
      <c r="Q22" s="1"/>
    </row>
    <row r="23" spans="1:17" x14ac:dyDescent="0.25">
      <c r="B23" s="1"/>
      <c r="L23" s="7"/>
      <c r="O23" s="7"/>
      <c r="P23" s="7"/>
      <c r="Q23" s="1"/>
    </row>
    <row r="24" spans="1:17" x14ac:dyDescent="0.25">
      <c r="B24" s="1"/>
      <c r="L24" s="7"/>
      <c r="O24" s="7"/>
      <c r="P24" s="7"/>
      <c r="Q24" s="1"/>
    </row>
    <row r="25" spans="1:17" x14ac:dyDescent="0.25">
      <c r="B25" s="1"/>
      <c r="L25" s="7"/>
      <c r="O25" s="7"/>
      <c r="P25" s="7"/>
      <c r="Q25" s="1"/>
    </row>
    <row r="26" spans="1:17" x14ac:dyDescent="0.25">
      <c r="B26" s="1"/>
      <c r="L26" s="7"/>
      <c r="O26" s="7"/>
      <c r="P26" s="7"/>
      <c r="Q26" s="1"/>
    </row>
    <row r="27" spans="1:17" x14ac:dyDescent="0.25">
      <c r="B27" s="1"/>
      <c r="L27" s="7"/>
      <c r="O27" s="7"/>
      <c r="P27" s="7"/>
      <c r="Q27" s="1"/>
    </row>
    <row r="28" spans="1:17" x14ac:dyDescent="0.25">
      <c r="B28" s="1"/>
      <c r="L28" s="7"/>
      <c r="O28" s="7"/>
      <c r="P28" s="7"/>
      <c r="Q28" s="1"/>
    </row>
    <row r="29" spans="1:17" x14ac:dyDescent="0.25">
      <c r="B29" s="1"/>
      <c r="L29" s="7"/>
      <c r="O29" s="7"/>
    </row>
    <row r="30" spans="1:17" x14ac:dyDescent="0.25">
      <c r="B30" s="1"/>
      <c r="L30" s="7"/>
    </row>
    <row r="31" spans="1:17" x14ac:dyDescent="0.25">
      <c r="B31" s="1"/>
    </row>
    <row r="32" spans="1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/>
  <sortState xmlns:xlrd2="http://schemas.microsoft.com/office/spreadsheetml/2017/richdata2" ref="B5:Q20">
    <sortCondition ref="B20"/>
  </sortState>
  <pageMargins left="0.7" right="0.7" top="0.75" bottom="0.75" header="0.3" footer="0.3"/>
  <pageSetup scale="3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21E-8342-4231-9BAF-31E8C3E79604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Checklist!$B$14</f>
        <v>DC1117251</v>
      </c>
      <c r="E2" t="str">
        <f>D2</f>
        <v>DC1117251</v>
      </c>
      <c r="F2" s="3">
        <f>Checklist!$A$14</f>
        <v>45978</v>
      </c>
      <c r="G2" s="20">
        <v>48812.32</v>
      </c>
      <c r="H2" s="20">
        <v>0</v>
      </c>
      <c r="I2" s="3">
        <f t="shared" ref="I2:I25" si="0">$F$2</f>
        <v>45978</v>
      </c>
      <c r="J2" t="s">
        <v>9586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DC1117251</v>
      </c>
      <c r="E3" t="str">
        <f t="shared" ref="E3:E25" si="1">D3</f>
        <v>DC1117251</v>
      </c>
      <c r="F3" s="3">
        <f t="shared" ref="F3:F25" si="2">$F$2</f>
        <v>45978</v>
      </c>
      <c r="G3" s="20">
        <v>0</v>
      </c>
      <c r="H3" s="20">
        <v>48812.32</v>
      </c>
      <c r="I3" s="3">
        <f t="shared" si="0"/>
        <v>45978</v>
      </c>
      <c r="J3" t="s">
        <v>9586</v>
      </c>
      <c r="K3" t="s">
        <v>9360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9588</v>
      </c>
      <c r="E4" t="str">
        <f t="shared" si="1"/>
        <v>DC1117252</v>
      </c>
      <c r="F4" s="3">
        <f t="shared" si="2"/>
        <v>45978</v>
      </c>
      <c r="G4" s="20">
        <v>16533.38</v>
      </c>
      <c r="H4" s="20">
        <v>0</v>
      </c>
      <c r="I4" s="3">
        <f t="shared" si="0"/>
        <v>45978</v>
      </c>
      <c r="J4" t="s">
        <v>9587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DC1117252</v>
      </c>
      <c r="E5" t="str">
        <f t="shared" si="1"/>
        <v>DC1117252</v>
      </c>
      <c r="F5" s="3">
        <f t="shared" si="2"/>
        <v>45978</v>
      </c>
      <c r="G5" s="20">
        <v>0</v>
      </c>
      <c r="H5" s="20">
        <v>16533.38</v>
      </c>
      <c r="I5" s="3">
        <f t="shared" si="0"/>
        <v>45978</v>
      </c>
      <c r="J5" t="s">
        <v>9587</v>
      </c>
      <c r="K5" t="s">
        <v>9383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9589</v>
      </c>
      <c r="E6" t="str">
        <f t="shared" si="1"/>
        <v>DC1117253</v>
      </c>
      <c r="F6" s="3">
        <f t="shared" si="2"/>
        <v>45978</v>
      </c>
      <c r="G6" s="20">
        <v>128.13999999999999</v>
      </c>
      <c r="H6" s="20">
        <v>0</v>
      </c>
      <c r="I6" s="3">
        <f t="shared" si="0"/>
        <v>45978</v>
      </c>
      <c r="J6" t="s">
        <v>9450</v>
      </c>
      <c r="K6" t="s">
        <v>9454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DC1117253</v>
      </c>
      <c r="E7" t="str">
        <f t="shared" si="1"/>
        <v>DC1117253</v>
      </c>
      <c r="F7" s="3">
        <f t="shared" si="2"/>
        <v>45978</v>
      </c>
      <c r="G7" s="20">
        <v>0</v>
      </c>
      <c r="H7" s="20">
        <v>128.13999999999999</v>
      </c>
      <c r="I7" s="3">
        <f t="shared" si="0"/>
        <v>45978</v>
      </c>
      <c r="J7" t="s">
        <v>9450</v>
      </c>
      <c r="K7" t="s">
        <v>189</v>
      </c>
    </row>
    <row r="8" spans="1:11" x14ac:dyDescent="0.25">
      <c r="A8" t="s">
        <v>40</v>
      </c>
      <c r="B8">
        <f>Checklist!$B$1</f>
        <v>202511</v>
      </c>
      <c r="C8" t="s">
        <v>31</v>
      </c>
      <c r="D8" t="s">
        <v>9590</v>
      </c>
      <c r="E8" t="str">
        <f t="shared" si="1"/>
        <v>DC1117254</v>
      </c>
      <c r="F8" s="3">
        <f t="shared" si="2"/>
        <v>45978</v>
      </c>
      <c r="G8" s="20">
        <v>128.13999999999999</v>
      </c>
      <c r="H8" s="20">
        <v>0</v>
      </c>
      <c r="I8" s="3">
        <f t="shared" si="0"/>
        <v>45978</v>
      </c>
      <c r="J8" t="s">
        <v>9451</v>
      </c>
      <c r="K8" t="s">
        <v>9455</v>
      </c>
    </row>
    <row r="9" spans="1:11" x14ac:dyDescent="0.25">
      <c r="A9" t="s">
        <v>40</v>
      </c>
      <c r="B9">
        <f>Checklist!$B$1</f>
        <v>202511</v>
      </c>
      <c r="C9" t="s">
        <v>31</v>
      </c>
      <c r="D9" t="str">
        <f t="shared" si="3"/>
        <v>DC1117254</v>
      </c>
      <c r="E9" t="str">
        <f t="shared" si="1"/>
        <v>DC1117254</v>
      </c>
      <c r="F9" s="3">
        <f t="shared" si="2"/>
        <v>45978</v>
      </c>
      <c r="G9" s="20">
        <v>0</v>
      </c>
      <c r="H9" s="20">
        <v>128.13999999999999</v>
      </c>
      <c r="I9" s="3">
        <f t="shared" si="0"/>
        <v>45978</v>
      </c>
      <c r="J9" t="s">
        <v>9451</v>
      </c>
      <c r="K9" t="s">
        <v>189</v>
      </c>
    </row>
    <row r="10" spans="1:11" x14ac:dyDescent="0.25">
      <c r="B10">
        <f>Checklist!$B$1</f>
        <v>202511</v>
      </c>
      <c r="C10" t="s">
        <v>31</v>
      </c>
      <c r="D10" t="s">
        <v>9591</v>
      </c>
      <c r="E10" t="str">
        <f t="shared" si="1"/>
        <v>DC1117255</v>
      </c>
      <c r="F10" s="3">
        <f t="shared" si="2"/>
        <v>45978</v>
      </c>
      <c r="I10" s="3">
        <f t="shared" si="0"/>
        <v>45978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DC1117255</v>
      </c>
      <c r="E11" t="str">
        <f t="shared" si="1"/>
        <v>DC1117255</v>
      </c>
      <c r="F11" s="3">
        <f t="shared" si="2"/>
        <v>45978</v>
      </c>
      <c r="I11" s="3">
        <f t="shared" si="0"/>
        <v>45978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DC1117255</v>
      </c>
      <c r="E12" t="str">
        <f t="shared" si="1"/>
        <v>DC1117255</v>
      </c>
      <c r="F12" s="3">
        <f t="shared" si="2"/>
        <v>45978</v>
      </c>
      <c r="I12" s="3">
        <f t="shared" si="0"/>
        <v>45978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DC1117255</v>
      </c>
      <c r="E13" t="str">
        <f t="shared" si="1"/>
        <v>DC1117255</v>
      </c>
      <c r="F13" s="3">
        <f t="shared" si="2"/>
        <v>45978</v>
      </c>
      <c r="I13" s="3">
        <f t="shared" si="0"/>
        <v>45978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DC1117255</v>
      </c>
      <c r="E14" t="str">
        <f t="shared" si="1"/>
        <v>DC1117255</v>
      </c>
      <c r="F14" s="3">
        <f t="shared" si="2"/>
        <v>45978</v>
      </c>
      <c r="I14" s="3">
        <f t="shared" si="0"/>
        <v>45978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DC1117255</v>
      </c>
      <c r="E15" t="str">
        <f t="shared" si="1"/>
        <v>DC1117255</v>
      </c>
      <c r="F15" s="3">
        <f t="shared" si="2"/>
        <v>45978</v>
      </c>
      <c r="I15" s="3">
        <f t="shared" si="0"/>
        <v>45978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DC1117255</v>
      </c>
      <c r="E16" t="str">
        <f t="shared" si="1"/>
        <v>DC1117255</v>
      </c>
      <c r="F16" s="3">
        <f t="shared" si="2"/>
        <v>45978</v>
      </c>
      <c r="I16" s="3">
        <f t="shared" si="0"/>
        <v>45978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DC1117255</v>
      </c>
      <c r="E17" t="str">
        <f t="shared" si="1"/>
        <v>DC1117255</v>
      </c>
      <c r="F17" s="3">
        <f t="shared" si="2"/>
        <v>45978</v>
      </c>
      <c r="I17" s="3">
        <f t="shared" si="0"/>
        <v>45978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DC1117255</v>
      </c>
      <c r="E18" t="str">
        <f t="shared" si="1"/>
        <v>DC1117255</v>
      </c>
      <c r="F18" s="3">
        <f t="shared" si="2"/>
        <v>45978</v>
      </c>
      <c r="I18" s="3">
        <f t="shared" si="0"/>
        <v>45978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DC1117255</v>
      </c>
      <c r="E19" t="str">
        <f t="shared" si="1"/>
        <v>DC1117255</v>
      </c>
      <c r="F19" s="3">
        <f t="shared" si="2"/>
        <v>45978</v>
      </c>
      <c r="I19" s="3">
        <f t="shared" si="0"/>
        <v>45978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DC1117255</v>
      </c>
      <c r="E20" t="str">
        <f t="shared" si="1"/>
        <v>DC1117255</v>
      </c>
      <c r="F20" s="3">
        <f t="shared" si="2"/>
        <v>45978</v>
      </c>
      <c r="I20" s="3">
        <f t="shared" si="0"/>
        <v>45978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DC1117255</v>
      </c>
      <c r="E21" t="str">
        <f t="shared" si="1"/>
        <v>DC1117255</v>
      </c>
      <c r="F21" s="3">
        <f t="shared" si="2"/>
        <v>45978</v>
      </c>
      <c r="I21" s="3">
        <f t="shared" si="0"/>
        <v>45978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DC1117255</v>
      </c>
      <c r="E22" t="str">
        <f t="shared" si="1"/>
        <v>DC1117255</v>
      </c>
      <c r="F22" s="3">
        <f t="shared" si="2"/>
        <v>45978</v>
      </c>
      <c r="I22" s="3">
        <f t="shared" si="0"/>
        <v>45978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DC1117255</v>
      </c>
      <c r="E23" t="str">
        <f t="shared" si="1"/>
        <v>DC1117255</v>
      </c>
      <c r="F23" s="3">
        <f t="shared" si="2"/>
        <v>45978</v>
      </c>
      <c r="I23" s="3">
        <f t="shared" si="0"/>
        <v>45978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DC1117255</v>
      </c>
      <c r="E24" t="str">
        <f t="shared" si="1"/>
        <v>DC1117255</v>
      </c>
      <c r="F24" s="3">
        <f t="shared" si="2"/>
        <v>45978</v>
      </c>
      <c r="I24" s="3">
        <f t="shared" si="0"/>
        <v>45978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DC1117255</v>
      </c>
      <c r="E25" t="str">
        <f t="shared" si="1"/>
        <v>DC1117255</v>
      </c>
      <c r="F25" s="3">
        <f t="shared" si="2"/>
        <v>45978</v>
      </c>
      <c r="I25" s="3">
        <f t="shared" si="0"/>
        <v>45978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97E5-6AAA-40F3-8397-32EA6EA19395}">
  <sheetPr>
    <tabColor rgb="FFFFFF00"/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G20" sqref="G20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8" s="2" customFormat="1" x14ac:dyDescent="0.25">
      <c r="A1" s="9" t="str">
        <f>"Daily Bank Activity - "&amp;MONTH(Checklist!A15)&amp;"/"&amp;DAY(Checklist!A15)&amp;"/"&amp;YEAR(Checklist!A15)</f>
        <v>Daily Bank Activity - 11/18/2025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8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8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8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8" x14ac:dyDescent="0.25">
      <c r="B5" s="1">
        <v>1</v>
      </c>
      <c r="C5" t="s">
        <v>123</v>
      </c>
      <c r="D5" t="s">
        <v>90</v>
      </c>
      <c r="E5" s="6">
        <v>8026459924</v>
      </c>
      <c r="F5" s="3">
        <v>45979</v>
      </c>
      <c r="G5" t="s">
        <v>245</v>
      </c>
      <c r="H5" s="2">
        <v>1732.14</v>
      </c>
      <c r="I5" t="s">
        <v>9618</v>
      </c>
      <c r="J5" t="s">
        <v>9599</v>
      </c>
      <c r="K5" t="str">
        <f t="shared" ref="K5:K2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8" x14ac:dyDescent="0.25">
      <c r="B6" s="1">
        <v>2</v>
      </c>
      <c r="C6" t="s">
        <v>123</v>
      </c>
      <c r="D6" t="s">
        <v>90</v>
      </c>
      <c r="E6" s="6">
        <v>8026459924</v>
      </c>
      <c r="F6" s="3">
        <v>45979</v>
      </c>
      <c r="G6" t="s">
        <v>245</v>
      </c>
      <c r="H6" s="2">
        <v>20070850.859999999</v>
      </c>
      <c r="I6" t="s">
        <v>9618</v>
      </c>
      <c r="J6" t="s">
        <v>9598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8" x14ac:dyDescent="0.25">
      <c r="B7" s="1">
        <v>3</v>
      </c>
      <c r="C7" t="s">
        <v>123</v>
      </c>
      <c r="D7" t="s">
        <v>90</v>
      </c>
      <c r="E7" s="6">
        <v>8026459924</v>
      </c>
      <c r="F7" s="3">
        <v>45979</v>
      </c>
      <c r="G7" t="s">
        <v>122</v>
      </c>
      <c r="H7" s="2">
        <v>-57592583</v>
      </c>
      <c r="I7" t="s">
        <v>9618</v>
      </c>
      <c r="J7" t="s">
        <v>9604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8" x14ac:dyDescent="0.25">
      <c r="B8" s="1">
        <v>4</v>
      </c>
      <c r="C8" t="s">
        <v>123</v>
      </c>
      <c r="D8" t="s">
        <v>90</v>
      </c>
      <c r="E8" s="6">
        <v>8026459924</v>
      </c>
      <c r="F8" s="3">
        <v>45979</v>
      </c>
      <c r="G8" t="s">
        <v>245</v>
      </c>
      <c r="H8" s="2">
        <v>20000000</v>
      </c>
      <c r="I8" t="s">
        <v>9620</v>
      </c>
      <c r="J8" t="s">
        <v>9601</v>
      </c>
      <c r="K8" t="str">
        <f t="shared" si="0"/>
        <v>RCT</v>
      </c>
      <c r="L8" s="7" t="str">
        <f>VLOOKUP(D8,'Entity Code'!A:B,2,0)</f>
        <v>LCFHR</v>
      </c>
      <c r="M8" s="7"/>
      <c r="N8" t="s">
        <v>9627</v>
      </c>
      <c r="O8" s="7" t="s">
        <v>6380</v>
      </c>
      <c r="P8" s="7" t="s">
        <v>127</v>
      </c>
      <c r="Q8" s="1" t="s">
        <v>267</v>
      </c>
    </row>
    <row r="9" spans="1:18" x14ac:dyDescent="0.25">
      <c r="B9" s="1">
        <v>5</v>
      </c>
      <c r="C9" t="s">
        <v>123</v>
      </c>
      <c r="D9" t="s">
        <v>91</v>
      </c>
      <c r="E9" s="6">
        <v>8026478877</v>
      </c>
      <c r="F9" s="3">
        <v>45979</v>
      </c>
      <c r="G9" t="s">
        <v>245</v>
      </c>
      <c r="H9" s="2">
        <v>130000</v>
      </c>
      <c r="I9" t="s">
        <v>9624</v>
      </c>
      <c r="J9" t="s">
        <v>9606</v>
      </c>
      <c r="K9" t="str">
        <f t="shared" si="0"/>
        <v>RCT</v>
      </c>
      <c r="L9" s="7" t="str">
        <f>VLOOKUP(D9,'Entity Code'!A:B,2,0)</f>
        <v>LCF</v>
      </c>
      <c r="N9" t="s">
        <v>9628</v>
      </c>
      <c r="O9" s="7" t="s">
        <v>6548</v>
      </c>
      <c r="P9" s="7" t="s">
        <v>127</v>
      </c>
      <c r="Q9" s="1" t="s">
        <v>267</v>
      </c>
    </row>
    <row r="10" spans="1:18" x14ac:dyDescent="0.25">
      <c r="B10" s="1">
        <v>6</v>
      </c>
      <c r="C10" s="106" t="s">
        <v>121</v>
      </c>
      <c r="D10" s="106" t="s">
        <v>39</v>
      </c>
      <c r="E10" s="107">
        <v>528280121</v>
      </c>
      <c r="F10" s="108">
        <v>45979</v>
      </c>
      <c r="G10" s="106" t="s">
        <v>245</v>
      </c>
      <c r="H10" s="99">
        <v>33950.01</v>
      </c>
      <c r="I10" s="106" t="s">
        <v>9611</v>
      </c>
      <c r="J10" s="106" t="s">
        <v>9593</v>
      </c>
      <c r="K10" s="106" t="str">
        <f t="shared" si="0"/>
        <v>RCT</v>
      </c>
      <c r="L10" s="109" t="str">
        <f>VLOOKUP(D10,'Entity Code'!A:B,2,0)</f>
        <v>LCREE</v>
      </c>
      <c r="M10" s="109"/>
      <c r="N10" s="106" t="s">
        <v>9629</v>
      </c>
      <c r="O10" s="109" t="s">
        <v>9387</v>
      </c>
      <c r="P10" s="109" t="s">
        <v>127</v>
      </c>
      <c r="Q10" s="110" t="s">
        <v>132</v>
      </c>
    </row>
    <row r="11" spans="1:18" x14ac:dyDescent="0.25">
      <c r="B11" s="1">
        <v>7</v>
      </c>
      <c r="C11" s="106" t="s">
        <v>121</v>
      </c>
      <c r="D11" s="106" t="s">
        <v>39</v>
      </c>
      <c r="E11" s="107">
        <v>528280121</v>
      </c>
      <c r="F11" s="108">
        <v>45979</v>
      </c>
      <c r="G11" s="106" t="s">
        <v>245</v>
      </c>
      <c r="H11" s="99">
        <v>6182.93</v>
      </c>
      <c r="I11" s="106" t="s">
        <v>9612</v>
      </c>
      <c r="J11" s="106" t="s">
        <v>9593</v>
      </c>
      <c r="K11" s="106" t="str">
        <f t="shared" si="0"/>
        <v>RCT</v>
      </c>
      <c r="L11" s="109" t="str">
        <f>VLOOKUP(D11,'Entity Code'!A:B,2,0)</f>
        <v>LCREE</v>
      </c>
      <c r="M11" s="109"/>
      <c r="N11" s="106" t="s">
        <v>9630</v>
      </c>
      <c r="O11" s="109" t="s">
        <v>9386</v>
      </c>
      <c r="P11" s="109" t="s">
        <v>127</v>
      </c>
      <c r="Q11" s="110" t="s">
        <v>132</v>
      </c>
      <c r="R11" t="s">
        <v>9632</v>
      </c>
    </row>
    <row r="12" spans="1:18" x14ac:dyDescent="0.25">
      <c r="B12" s="1">
        <v>8</v>
      </c>
      <c r="C12" s="106" t="s">
        <v>121</v>
      </c>
      <c r="D12" s="106" t="s">
        <v>39</v>
      </c>
      <c r="E12" s="107">
        <v>528280121</v>
      </c>
      <c r="F12" s="108">
        <v>45979</v>
      </c>
      <c r="G12" s="106" t="s">
        <v>245</v>
      </c>
      <c r="H12" s="99">
        <v>5622.6</v>
      </c>
      <c r="I12" s="106" t="s">
        <v>9613</v>
      </c>
      <c r="J12" s="106" t="s">
        <v>9593</v>
      </c>
      <c r="K12" s="106" t="str">
        <f t="shared" si="0"/>
        <v>RCT</v>
      </c>
      <c r="L12" s="109" t="str">
        <f>VLOOKUP(D12,'Entity Code'!A:B,2,0)</f>
        <v>LCREE</v>
      </c>
      <c r="M12" s="109"/>
      <c r="N12" s="106" t="s">
        <v>9631</v>
      </c>
      <c r="O12" s="109" t="s">
        <v>9388</v>
      </c>
      <c r="P12" s="109" t="s">
        <v>127</v>
      </c>
      <c r="Q12" s="110" t="s">
        <v>132</v>
      </c>
      <c r="R12" t="s">
        <v>9632</v>
      </c>
    </row>
    <row r="13" spans="1:18" x14ac:dyDescent="0.25">
      <c r="B13" s="1">
        <v>9</v>
      </c>
      <c r="C13" t="s">
        <v>121</v>
      </c>
      <c r="D13" t="s">
        <v>41</v>
      </c>
      <c r="E13" s="6">
        <v>865357602</v>
      </c>
      <c r="F13" s="3">
        <v>45979</v>
      </c>
      <c r="G13" t="s">
        <v>122</v>
      </c>
      <c r="H13" s="2">
        <v>-5769.23</v>
      </c>
      <c r="I13" t="s">
        <v>9615</v>
      </c>
      <c r="J13" t="s">
        <v>9595</v>
      </c>
      <c r="K13" t="str">
        <f t="shared" si="0"/>
        <v>AP</v>
      </c>
      <c r="L13" s="7" t="str">
        <f>VLOOKUP(D13,'Entity Code'!A:B,2,0)</f>
        <v>LCF</v>
      </c>
      <c r="M13" s="7"/>
      <c r="N13" t="s">
        <v>8722</v>
      </c>
      <c r="O13" s="7" t="s">
        <v>127</v>
      </c>
      <c r="P13" s="7" t="s">
        <v>127</v>
      </c>
      <c r="Q13" s="1" t="s">
        <v>132</v>
      </c>
    </row>
    <row r="14" spans="1:18" x14ac:dyDescent="0.25">
      <c r="B14" s="1">
        <v>10</v>
      </c>
      <c r="C14" t="s">
        <v>123</v>
      </c>
      <c r="D14" t="s">
        <v>48</v>
      </c>
      <c r="E14" s="6">
        <v>8026482868</v>
      </c>
      <c r="F14" s="3">
        <v>45979</v>
      </c>
      <c r="G14" t="s">
        <v>122</v>
      </c>
      <c r="H14" s="2">
        <v>-29866.1</v>
      </c>
      <c r="I14" t="s">
        <v>9625</v>
      </c>
      <c r="J14" t="s">
        <v>9608</v>
      </c>
      <c r="K14" t="str">
        <f t="shared" si="0"/>
        <v>WDL</v>
      </c>
      <c r="L14" s="7" t="str">
        <f>VLOOKUP(D14,'Entity Code'!A:B,2,0)</f>
        <v>LCC</v>
      </c>
      <c r="N14" t="s">
        <v>6543</v>
      </c>
      <c r="O14" s="7" t="s">
        <v>6544</v>
      </c>
      <c r="P14" s="7" t="s">
        <v>127</v>
      </c>
      <c r="Q14" s="1" t="s">
        <v>267</v>
      </c>
    </row>
    <row r="15" spans="1:18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45979</v>
      </c>
      <c r="G15" t="s">
        <v>245</v>
      </c>
      <c r="H15" s="2">
        <v>10000000</v>
      </c>
      <c r="I15" t="s">
        <v>9621</v>
      </c>
      <c r="J15" t="s">
        <v>9602</v>
      </c>
      <c r="K15" t="str">
        <f t="shared" si="0"/>
        <v>XFR</v>
      </c>
      <c r="L15" s="7" t="str">
        <f>VLOOKUP(D15,'Entity Code'!A:B,2,0)</f>
        <v>LCFHR</v>
      </c>
      <c r="M15" s="7"/>
      <c r="N15" t="s">
        <v>8581</v>
      </c>
      <c r="O15" s="7" t="s">
        <v>6380</v>
      </c>
      <c r="P15" s="7" t="s">
        <v>127</v>
      </c>
      <c r="Q15" s="1" t="s">
        <v>267</v>
      </c>
    </row>
    <row r="16" spans="1:18" x14ac:dyDescent="0.25">
      <c r="B16" s="1">
        <v>12</v>
      </c>
      <c r="C16" t="s">
        <v>121</v>
      </c>
      <c r="D16" t="s">
        <v>41</v>
      </c>
      <c r="E16" s="6">
        <v>865357602</v>
      </c>
      <c r="F16" s="3">
        <v>45979</v>
      </c>
      <c r="G16" t="s">
        <v>245</v>
      </c>
      <c r="H16" s="2">
        <v>400000</v>
      </c>
      <c r="I16" t="s">
        <v>9614</v>
      </c>
      <c r="J16" t="s">
        <v>9594</v>
      </c>
      <c r="K16" t="str">
        <f t="shared" si="0"/>
        <v>XFR</v>
      </c>
      <c r="L16" s="7" t="str">
        <f>VLOOKUP(D16,'Entity Code'!A:B,2,0)</f>
        <v>LCF</v>
      </c>
      <c r="M16" s="7"/>
      <c r="N16" t="s">
        <v>270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121</v>
      </c>
      <c r="D17" t="s">
        <v>14</v>
      </c>
      <c r="E17" s="6">
        <v>865357610</v>
      </c>
      <c r="F17" s="3">
        <v>45979</v>
      </c>
      <c r="G17" t="s">
        <v>122</v>
      </c>
      <c r="H17" s="2">
        <v>-400000</v>
      </c>
      <c r="I17" t="s">
        <v>9614</v>
      </c>
      <c r="J17" t="s">
        <v>9597</v>
      </c>
      <c r="K17" t="str">
        <f t="shared" si="0"/>
        <v>XFR</v>
      </c>
      <c r="L17" s="7" t="str">
        <f>VLOOKUP(D17,'Entity Code'!A:B,2,0)</f>
        <v>LCF</v>
      </c>
      <c r="M17" s="7"/>
      <c r="N17" t="s">
        <v>270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48</v>
      </c>
      <c r="E18" s="6">
        <v>8026482868</v>
      </c>
      <c r="F18" s="3">
        <v>45979</v>
      </c>
      <c r="G18" t="s">
        <v>245</v>
      </c>
      <c r="H18" s="2">
        <v>30000</v>
      </c>
      <c r="I18" t="s">
        <v>9623</v>
      </c>
      <c r="J18" t="s">
        <v>9607</v>
      </c>
      <c r="K18" t="str">
        <f t="shared" si="0"/>
        <v>XFR</v>
      </c>
      <c r="L18" s="7" t="str">
        <f>VLOOKUP(D18,'Entity Code'!A:B,2,0)</f>
        <v>LCC</v>
      </c>
      <c r="N18" t="s">
        <v>8579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90</v>
      </c>
      <c r="E19" s="6">
        <v>8026459924</v>
      </c>
      <c r="F19" s="3">
        <v>45979</v>
      </c>
      <c r="G19" t="s">
        <v>122</v>
      </c>
      <c r="H19" s="2">
        <v>-30000</v>
      </c>
      <c r="I19" t="s">
        <v>9623</v>
      </c>
      <c r="J19" t="s">
        <v>9605</v>
      </c>
      <c r="K19" t="str">
        <f t="shared" si="0"/>
        <v>XFR</v>
      </c>
      <c r="L19" s="7" t="str">
        <f>VLOOKUP(D19,'Entity Code'!A:B,2,0)</f>
        <v>LCFHR</v>
      </c>
      <c r="N19" t="s">
        <v>8579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38</v>
      </c>
      <c r="E20" s="6">
        <v>8026496012</v>
      </c>
      <c r="F20" s="3">
        <v>45979</v>
      </c>
      <c r="G20" t="s">
        <v>245</v>
      </c>
      <c r="H20" s="2">
        <v>4300000</v>
      </c>
      <c r="I20" t="s">
        <v>9626</v>
      </c>
      <c r="J20" t="s">
        <v>9609</v>
      </c>
      <c r="K20" t="str">
        <f t="shared" si="0"/>
        <v>XFR</v>
      </c>
      <c r="L20" s="7" t="str">
        <f>VLOOKUP(D20,'Entity Code'!A:B,2,0)</f>
        <v>LCI</v>
      </c>
      <c r="N20" t="s">
        <v>9585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90</v>
      </c>
      <c r="E21" s="6">
        <v>8026459924</v>
      </c>
      <c r="F21" s="3">
        <v>45979</v>
      </c>
      <c r="G21" t="s">
        <v>245</v>
      </c>
      <c r="H21" s="2">
        <v>4300000</v>
      </c>
      <c r="I21" t="s">
        <v>9619</v>
      </c>
      <c r="J21" t="s">
        <v>9600</v>
      </c>
      <c r="K21" t="str">
        <f t="shared" si="0"/>
        <v>XFR</v>
      </c>
      <c r="L21" s="7" t="str">
        <f>VLOOKUP(D21,'Entity Code'!A:B,2,0)</f>
        <v>LCFHR</v>
      </c>
      <c r="M21" s="7"/>
      <c r="N21" t="s">
        <v>5174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45979</v>
      </c>
      <c r="G22" t="s">
        <v>122</v>
      </c>
      <c r="H22" s="2">
        <v>-4300000</v>
      </c>
      <c r="I22" t="s">
        <v>9619</v>
      </c>
      <c r="J22" t="s">
        <v>9610</v>
      </c>
      <c r="K22" t="str">
        <f t="shared" si="0"/>
        <v>XFR</v>
      </c>
      <c r="L22" s="7" t="str">
        <f>VLOOKUP(D22,'Entity Code'!A:B,2,0)</f>
        <v>LCI</v>
      </c>
      <c r="N22" t="s">
        <v>5174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90</v>
      </c>
      <c r="E23" s="6">
        <v>8026459924</v>
      </c>
      <c r="F23" s="3">
        <v>45979</v>
      </c>
      <c r="G23" t="s">
        <v>245</v>
      </c>
      <c r="H23" s="2">
        <v>3250000</v>
      </c>
      <c r="I23" t="s">
        <v>9622</v>
      </c>
      <c r="J23" t="s">
        <v>9603</v>
      </c>
      <c r="K23" t="str">
        <f t="shared" si="0"/>
        <v>XFR</v>
      </c>
      <c r="L23" s="7" t="str">
        <f>VLOOKUP(D23,'Entity Code'!A:B,2,0)</f>
        <v>LCFHR</v>
      </c>
      <c r="M23" s="7"/>
      <c r="N23" t="s">
        <v>5936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121</v>
      </c>
      <c r="D24" t="s">
        <v>41</v>
      </c>
      <c r="E24" s="6">
        <v>865357602</v>
      </c>
      <c r="F24" s="3">
        <v>45979</v>
      </c>
      <c r="G24" t="s">
        <v>122</v>
      </c>
      <c r="H24" s="2">
        <v>-1672.8</v>
      </c>
      <c r="I24" t="s">
        <v>9616</v>
      </c>
      <c r="J24" t="s">
        <v>9595</v>
      </c>
      <c r="K24" t="str">
        <f t="shared" si="0"/>
        <v>AP</v>
      </c>
      <c r="L24" s="7" t="str">
        <f>VLOOKUP(D24,'Entity Code'!A:B,2,0)</f>
        <v>LCF</v>
      </c>
      <c r="M24" s="7"/>
      <c r="N24" t="s">
        <v>6432</v>
      </c>
      <c r="O24" s="7" t="s">
        <v>127</v>
      </c>
      <c r="P24" s="7" t="s">
        <v>127</v>
      </c>
      <c r="Q24" s="1" t="s">
        <v>132</v>
      </c>
    </row>
    <row r="25" spans="2:17" x14ac:dyDescent="0.25">
      <c r="B25" s="1">
        <v>18</v>
      </c>
      <c r="C25" t="s">
        <v>121</v>
      </c>
      <c r="D25" t="s">
        <v>41</v>
      </c>
      <c r="E25" s="6">
        <v>865357602</v>
      </c>
      <c r="F25" s="3">
        <v>45979</v>
      </c>
      <c r="G25" t="s">
        <v>122</v>
      </c>
      <c r="H25" s="2">
        <v>-9676.8700000000008</v>
      </c>
      <c r="I25" t="s">
        <v>9617</v>
      </c>
      <c r="J25" t="s">
        <v>9596</v>
      </c>
      <c r="K25" t="str">
        <f t="shared" si="0"/>
        <v>WDL</v>
      </c>
      <c r="L25" s="7" t="str">
        <f>VLOOKUP(D25,'Entity Code'!A:B,2,0)</f>
        <v>LCF</v>
      </c>
      <c r="M25" s="7"/>
      <c r="N25" t="s">
        <v>6424</v>
      </c>
      <c r="O25" s="7" t="s">
        <v>127</v>
      </c>
      <c r="P25" s="7" t="s">
        <v>127</v>
      </c>
      <c r="Q25" s="1" t="s">
        <v>132</v>
      </c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5">
    <sortCondition ref="B17:B25"/>
  </sortState>
  <pageMargins left="0.7" right="0.7" top="0.75" bottom="0.75" header="0.3" footer="0.3"/>
  <pageSetup scale="3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3C8-3790-4FB9-9FF7-274B661CC900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Checklist!$B$15</f>
        <v>DC1118251</v>
      </c>
      <c r="E2" t="str">
        <f>D2</f>
        <v>DC1118251</v>
      </c>
      <c r="F2" s="3">
        <f>Checklist!$A$15</f>
        <v>45979</v>
      </c>
      <c r="G2" s="20">
        <v>33950.01</v>
      </c>
      <c r="H2" s="20">
        <v>0</v>
      </c>
      <c r="I2" s="3">
        <f t="shared" ref="I2:I25" si="0">$F$2</f>
        <v>45979</v>
      </c>
      <c r="J2" t="s">
        <v>9629</v>
      </c>
      <c r="K2" t="s">
        <v>189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DC1118251</v>
      </c>
      <c r="E3" t="str">
        <f t="shared" ref="E3:E25" si="1">D3</f>
        <v>DC1118251</v>
      </c>
      <c r="F3" s="3">
        <f t="shared" ref="F3:F25" si="2">$F$2</f>
        <v>45979</v>
      </c>
      <c r="G3" s="20">
        <v>6182.93</v>
      </c>
      <c r="H3" s="20">
        <v>0</v>
      </c>
      <c r="I3" s="3">
        <f t="shared" si="0"/>
        <v>45979</v>
      </c>
      <c r="J3" t="s">
        <v>9630</v>
      </c>
      <c r="K3" t="s">
        <v>189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tr">
        <f t="shared" ref="D4:D25" si="3">D3</f>
        <v>DC1118251</v>
      </c>
      <c r="E4" t="str">
        <f t="shared" si="1"/>
        <v>DC1118251</v>
      </c>
      <c r="F4" s="3">
        <f t="shared" si="2"/>
        <v>45979</v>
      </c>
      <c r="G4" s="20">
        <v>5622.6</v>
      </c>
      <c r="H4" s="20">
        <v>0</v>
      </c>
      <c r="I4" s="3">
        <f t="shared" si="0"/>
        <v>45979</v>
      </c>
      <c r="J4" t="s">
        <v>9631</v>
      </c>
      <c r="K4" t="s">
        <v>189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si="3"/>
        <v>DC1118251</v>
      </c>
      <c r="E5" t="str">
        <f t="shared" si="1"/>
        <v>DC1118251</v>
      </c>
      <c r="F5" s="3">
        <f t="shared" si="2"/>
        <v>45979</v>
      </c>
      <c r="G5" s="20">
        <v>0</v>
      </c>
      <c r="H5" s="20">
        <v>33950.01</v>
      </c>
      <c r="I5" s="3">
        <f t="shared" si="0"/>
        <v>45979</v>
      </c>
      <c r="J5" t="s">
        <v>9629</v>
      </c>
      <c r="K5" t="s">
        <v>9387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tr">
        <f t="shared" si="3"/>
        <v>DC1118251</v>
      </c>
      <c r="E6" t="str">
        <f t="shared" si="1"/>
        <v>DC1118251</v>
      </c>
      <c r="F6" s="3">
        <f t="shared" si="2"/>
        <v>45979</v>
      </c>
      <c r="G6" s="20">
        <v>0</v>
      </c>
      <c r="H6" s="20">
        <v>6182.93</v>
      </c>
      <c r="I6" s="3">
        <f t="shared" si="0"/>
        <v>45979</v>
      </c>
      <c r="J6" t="s">
        <v>9630</v>
      </c>
      <c r="K6" t="s">
        <v>9386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DC1118251</v>
      </c>
      <c r="E7" t="str">
        <f t="shared" si="1"/>
        <v>DC1118251</v>
      </c>
      <c r="F7" s="3">
        <f t="shared" si="2"/>
        <v>45979</v>
      </c>
      <c r="G7" s="20">
        <v>0</v>
      </c>
      <c r="H7" s="20">
        <v>5622.6</v>
      </c>
      <c r="I7" s="3">
        <f t="shared" si="0"/>
        <v>45979</v>
      </c>
      <c r="J7" t="s">
        <v>9631</v>
      </c>
      <c r="K7" t="s">
        <v>9388</v>
      </c>
    </row>
    <row r="8" spans="1:11" x14ac:dyDescent="0.25">
      <c r="B8">
        <f>Checklist!$B$1</f>
        <v>202511</v>
      </c>
      <c r="C8" t="s">
        <v>31</v>
      </c>
      <c r="D8" t="s">
        <v>9633</v>
      </c>
      <c r="E8" t="str">
        <f t="shared" si="1"/>
        <v>DC1118252</v>
      </c>
      <c r="F8" s="3">
        <f t="shared" si="2"/>
        <v>45979</v>
      </c>
      <c r="I8" s="3">
        <f t="shared" si="0"/>
        <v>45979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DC1118252</v>
      </c>
      <c r="E9" t="str">
        <f t="shared" si="1"/>
        <v>DC1118252</v>
      </c>
      <c r="F9" s="3">
        <f t="shared" si="2"/>
        <v>45979</v>
      </c>
      <c r="I9" s="3">
        <f t="shared" si="0"/>
        <v>45979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DC1118252</v>
      </c>
      <c r="E10" t="str">
        <f t="shared" si="1"/>
        <v>DC1118252</v>
      </c>
      <c r="F10" s="3">
        <f t="shared" si="2"/>
        <v>45979</v>
      </c>
      <c r="I10" s="3">
        <f t="shared" si="0"/>
        <v>45979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DC1118252</v>
      </c>
      <c r="E11" t="str">
        <f t="shared" si="1"/>
        <v>DC1118252</v>
      </c>
      <c r="F11" s="3">
        <f t="shared" si="2"/>
        <v>45979</v>
      </c>
      <c r="I11" s="3">
        <f t="shared" si="0"/>
        <v>45979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DC1118252</v>
      </c>
      <c r="E12" t="str">
        <f t="shared" si="1"/>
        <v>DC1118252</v>
      </c>
      <c r="F12" s="3">
        <f t="shared" si="2"/>
        <v>45979</v>
      </c>
      <c r="I12" s="3">
        <f t="shared" si="0"/>
        <v>45979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DC1118252</v>
      </c>
      <c r="E13" t="str">
        <f t="shared" si="1"/>
        <v>DC1118252</v>
      </c>
      <c r="F13" s="3">
        <f t="shared" si="2"/>
        <v>45979</v>
      </c>
      <c r="I13" s="3">
        <f t="shared" si="0"/>
        <v>45979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DC1118252</v>
      </c>
      <c r="E14" t="str">
        <f t="shared" si="1"/>
        <v>DC1118252</v>
      </c>
      <c r="F14" s="3">
        <f t="shared" si="2"/>
        <v>45979</v>
      </c>
      <c r="I14" s="3">
        <f t="shared" si="0"/>
        <v>45979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DC1118252</v>
      </c>
      <c r="E15" t="str">
        <f t="shared" si="1"/>
        <v>DC1118252</v>
      </c>
      <c r="F15" s="3">
        <f t="shared" si="2"/>
        <v>45979</v>
      </c>
      <c r="I15" s="3">
        <f t="shared" si="0"/>
        <v>45979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DC1118252</v>
      </c>
      <c r="E16" t="str">
        <f t="shared" si="1"/>
        <v>DC1118252</v>
      </c>
      <c r="F16" s="3">
        <f t="shared" si="2"/>
        <v>45979</v>
      </c>
      <c r="I16" s="3">
        <f t="shared" si="0"/>
        <v>45979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DC1118252</v>
      </c>
      <c r="E17" t="str">
        <f t="shared" si="1"/>
        <v>DC1118252</v>
      </c>
      <c r="F17" s="3">
        <f t="shared" si="2"/>
        <v>45979</v>
      </c>
      <c r="I17" s="3">
        <f t="shared" si="0"/>
        <v>45979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DC1118252</v>
      </c>
      <c r="E18" t="str">
        <f t="shared" si="1"/>
        <v>DC1118252</v>
      </c>
      <c r="F18" s="3">
        <f t="shared" si="2"/>
        <v>45979</v>
      </c>
      <c r="I18" s="3">
        <f t="shared" si="0"/>
        <v>45979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DC1118252</v>
      </c>
      <c r="E19" t="str">
        <f t="shared" si="1"/>
        <v>DC1118252</v>
      </c>
      <c r="F19" s="3">
        <f t="shared" si="2"/>
        <v>45979</v>
      </c>
      <c r="I19" s="3">
        <f t="shared" si="0"/>
        <v>45979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DC1118252</v>
      </c>
      <c r="E20" t="str">
        <f t="shared" si="1"/>
        <v>DC1118252</v>
      </c>
      <c r="F20" s="3">
        <f t="shared" si="2"/>
        <v>45979</v>
      </c>
      <c r="I20" s="3">
        <f t="shared" si="0"/>
        <v>45979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DC1118252</v>
      </c>
      <c r="E21" t="str">
        <f t="shared" si="1"/>
        <v>DC1118252</v>
      </c>
      <c r="F21" s="3">
        <f t="shared" si="2"/>
        <v>45979</v>
      </c>
      <c r="I21" s="3">
        <f t="shared" si="0"/>
        <v>45979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DC1118252</v>
      </c>
      <c r="E22" t="str">
        <f t="shared" si="1"/>
        <v>DC1118252</v>
      </c>
      <c r="F22" s="3">
        <f t="shared" si="2"/>
        <v>45979</v>
      </c>
      <c r="I22" s="3">
        <f t="shared" si="0"/>
        <v>45979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DC1118252</v>
      </c>
      <c r="E23" t="str">
        <f t="shared" si="1"/>
        <v>DC1118252</v>
      </c>
      <c r="F23" s="3">
        <f t="shared" si="2"/>
        <v>45979</v>
      </c>
      <c r="I23" s="3">
        <f t="shared" si="0"/>
        <v>45979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DC1118252</v>
      </c>
      <c r="E24" t="str">
        <f t="shared" si="1"/>
        <v>DC1118252</v>
      </c>
      <c r="F24" s="3">
        <f t="shared" si="2"/>
        <v>45979</v>
      </c>
      <c r="I24" s="3">
        <f t="shared" si="0"/>
        <v>45979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DC1118252</v>
      </c>
      <c r="E25" t="str">
        <f t="shared" si="1"/>
        <v>DC1118252</v>
      </c>
      <c r="F25" s="3">
        <f t="shared" si="2"/>
        <v>45979</v>
      </c>
      <c r="I25" s="3">
        <f t="shared" si="0"/>
        <v>45979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0FE-9FCE-466B-839C-B7F0FD9EC77F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"&amp;MONTH(Checklist!A16)&amp;"/"&amp;DAY(Checklist!A16)&amp;"/"&amp;YEAR(Checklist!A16)</f>
        <v>Daily Bank Activity - 11/19/2025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45980</v>
      </c>
      <c r="G5" t="s">
        <v>124</v>
      </c>
      <c r="H5" s="2">
        <v>4970.32</v>
      </c>
      <c r="I5" t="s">
        <v>9618</v>
      </c>
      <c r="J5" t="s">
        <v>9639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  <c r="R5">
        <f t="shared" ref="R5:R27" si="1">ABS(H5)</f>
        <v>4970.32</v>
      </c>
      <c r="S5">
        <f t="shared" ref="S5:S27" si="2">IF(H5&lt;0,2,1)</f>
        <v>1</v>
      </c>
    </row>
    <row r="6" spans="1:19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45980</v>
      </c>
      <c r="G6" t="s">
        <v>124</v>
      </c>
      <c r="H6" s="2">
        <v>57592583</v>
      </c>
      <c r="I6" t="s">
        <v>9618</v>
      </c>
      <c r="J6" t="s">
        <v>9598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  <c r="R6">
        <f t="shared" si="1"/>
        <v>57592583</v>
      </c>
      <c r="S6">
        <f t="shared" si="2"/>
        <v>1</v>
      </c>
    </row>
    <row r="7" spans="1:19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45980</v>
      </c>
      <c r="G7" t="s">
        <v>125</v>
      </c>
      <c r="H7" s="2">
        <v>-6257441.9500000002</v>
      </c>
      <c r="I7" t="s">
        <v>9618</v>
      </c>
      <c r="J7" t="s">
        <v>9640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  <c r="R7">
        <f t="shared" si="1"/>
        <v>6257441.9500000002</v>
      </c>
      <c r="S7">
        <f t="shared" si="2"/>
        <v>2</v>
      </c>
    </row>
    <row r="8" spans="1:19" x14ac:dyDescent="0.25">
      <c r="B8" s="1">
        <v>4</v>
      </c>
      <c r="C8" t="s">
        <v>123</v>
      </c>
      <c r="D8" t="s">
        <v>89</v>
      </c>
      <c r="E8" s="6">
        <v>8026459916</v>
      </c>
      <c r="F8" s="3">
        <v>45980</v>
      </c>
      <c r="G8" t="s">
        <v>125</v>
      </c>
      <c r="H8" s="2">
        <v>-47989046.490000002</v>
      </c>
      <c r="I8" t="s">
        <v>9660</v>
      </c>
      <c r="J8" t="s">
        <v>9638</v>
      </c>
      <c r="K8" t="str">
        <f t="shared" si="0"/>
        <v>WDL</v>
      </c>
      <c r="L8" s="7" t="str">
        <f>VLOOKUP(D8,'Entity Code'!A:B,2,0)</f>
        <v>LCF</v>
      </c>
      <c r="M8" s="7"/>
      <c r="N8" t="s">
        <v>9667</v>
      </c>
      <c r="O8" s="7" t="s">
        <v>6548</v>
      </c>
      <c r="P8" s="7" t="s">
        <v>127</v>
      </c>
      <c r="Q8" s="1" t="s">
        <v>267</v>
      </c>
      <c r="R8">
        <f t="shared" si="1"/>
        <v>47989046.490000002</v>
      </c>
      <c r="S8">
        <f t="shared" si="2"/>
        <v>2</v>
      </c>
    </row>
    <row r="9" spans="1:19" x14ac:dyDescent="0.25">
      <c r="B9" s="1">
        <v>5</v>
      </c>
      <c r="C9" t="s">
        <v>123</v>
      </c>
      <c r="D9" t="s">
        <v>90</v>
      </c>
      <c r="E9" s="6">
        <v>8026459924</v>
      </c>
      <c r="F9" s="3">
        <v>45980</v>
      </c>
      <c r="G9" t="s">
        <v>125</v>
      </c>
      <c r="H9" s="2">
        <v>-2085021.37</v>
      </c>
      <c r="I9" t="s">
        <v>9663</v>
      </c>
      <c r="J9" t="s">
        <v>9643</v>
      </c>
      <c r="K9" t="str">
        <f t="shared" si="0"/>
        <v>WDL</v>
      </c>
      <c r="L9" s="7" t="str">
        <f>VLOOKUP(D9,'Entity Code'!A:B,2,0)</f>
        <v>LCFHR</v>
      </c>
      <c r="M9" s="7"/>
      <c r="N9" t="s">
        <v>9668</v>
      </c>
      <c r="O9" s="7" t="s">
        <v>6380</v>
      </c>
      <c r="P9" s="7" t="s">
        <v>127</v>
      </c>
      <c r="Q9" s="1" t="s">
        <v>267</v>
      </c>
      <c r="R9">
        <f t="shared" si="1"/>
        <v>2085021.37</v>
      </c>
      <c r="S9">
        <f t="shared" si="2"/>
        <v>2</v>
      </c>
    </row>
    <row r="10" spans="1:19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45980</v>
      </c>
      <c r="G10" t="s">
        <v>125</v>
      </c>
      <c r="H10" s="2">
        <v>-150090</v>
      </c>
      <c r="I10" t="s">
        <v>9664</v>
      </c>
      <c r="J10" t="s">
        <v>9644</v>
      </c>
      <c r="K10" t="str">
        <f t="shared" si="0"/>
        <v>WDL</v>
      </c>
      <c r="L10" s="7" t="str">
        <f>VLOOKUP(D10,'Entity Code'!A:B,2,0)</f>
        <v>LCFHR</v>
      </c>
      <c r="N10" t="s">
        <v>9670</v>
      </c>
      <c r="O10" s="7" t="s">
        <v>6380</v>
      </c>
      <c r="P10" s="7" t="s">
        <v>127</v>
      </c>
      <c r="Q10" s="1" t="s">
        <v>267</v>
      </c>
      <c r="R10">
        <f t="shared" si="1"/>
        <v>150090</v>
      </c>
      <c r="S10">
        <f t="shared" si="2"/>
        <v>2</v>
      </c>
    </row>
    <row r="11" spans="1:19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45980</v>
      </c>
      <c r="G11" t="s">
        <v>125</v>
      </c>
      <c r="H11" s="2">
        <v>-103856</v>
      </c>
      <c r="I11" t="s">
        <v>9666</v>
      </c>
      <c r="J11" t="s">
        <v>9649</v>
      </c>
      <c r="K11" t="str">
        <f t="shared" si="0"/>
        <v>WDL</v>
      </c>
      <c r="L11" s="7" t="str">
        <f>VLOOKUP(D11,'Entity Code'!A:B,2,0)</f>
        <v>LCC</v>
      </c>
      <c r="N11" t="s">
        <v>6543</v>
      </c>
      <c r="O11" s="7" t="s">
        <v>6544</v>
      </c>
      <c r="P11" s="7" t="s">
        <v>127</v>
      </c>
      <c r="Q11" s="1" t="s">
        <v>267</v>
      </c>
      <c r="R11">
        <f t="shared" si="1"/>
        <v>103856</v>
      </c>
      <c r="S11">
        <f t="shared" si="2"/>
        <v>2</v>
      </c>
    </row>
    <row r="12" spans="1:19" x14ac:dyDescent="0.25">
      <c r="B12" s="1">
        <v>8</v>
      </c>
      <c r="C12" s="106" t="s">
        <v>121</v>
      </c>
      <c r="D12" s="106" t="s">
        <v>41</v>
      </c>
      <c r="E12" s="107">
        <v>865357602</v>
      </c>
      <c r="F12" s="108">
        <v>45980</v>
      </c>
      <c r="G12" s="106" t="s">
        <v>245</v>
      </c>
      <c r="H12" s="99">
        <v>36539.54</v>
      </c>
      <c r="I12" s="106" t="s">
        <v>9652</v>
      </c>
      <c r="J12" s="106" t="s">
        <v>9634</v>
      </c>
      <c r="K12" s="106" t="str">
        <f t="shared" si="0"/>
        <v>RCT</v>
      </c>
      <c r="L12" s="109" t="str">
        <f>VLOOKUP(D12,'Entity Code'!A:B,2,0)</f>
        <v>LCF</v>
      </c>
      <c r="M12" s="109"/>
      <c r="N12" s="106" t="s">
        <v>9669</v>
      </c>
      <c r="O12" s="109" t="s">
        <v>9677</v>
      </c>
      <c r="P12" s="109" t="s">
        <v>127</v>
      </c>
      <c r="Q12" s="110" t="s">
        <v>132</v>
      </c>
      <c r="R12">
        <f t="shared" si="1"/>
        <v>36539.54</v>
      </c>
      <c r="S12">
        <f t="shared" si="2"/>
        <v>1</v>
      </c>
    </row>
    <row r="13" spans="1:19" x14ac:dyDescent="0.25">
      <c r="B13" s="1">
        <v>9</v>
      </c>
      <c r="C13" t="s">
        <v>123</v>
      </c>
      <c r="D13" t="s">
        <v>48</v>
      </c>
      <c r="E13" s="6">
        <v>8026482868</v>
      </c>
      <c r="F13" s="3">
        <v>45980</v>
      </c>
      <c r="G13" t="s">
        <v>124</v>
      </c>
      <c r="H13" s="2">
        <v>105000</v>
      </c>
      <c r="I13" t="s">
        <v>9662</v>
      </c>
      <c r="J13" t="s">
        <v>9647</v>
      </c>
      <c r="K13" t="str">
        <f t="shared" si="0"/>
        <v>XFR</v>
      </c>
      <c r="L13" s="7" t="str">
        <f>VLOOKUP(D13,'Entity Code'!A:B,2,0)</f>
        <v>LCC</v>
      </c>
      <c r="N13" t="s">
        <v>8579</v>
      </c>
      <c r="O13" s="7" t="s">
        <v>6380</v>
      </c>
      <c r="P13" s="7" t="s">
        <v>127</v>
      </c>
      <c r="Q13" s="1" t="s">
        <v>267</v>
      </c>
      <c r="R13">
        <f t="shared" si="1"/>
        <v>105000</v>
      </c>
      <c r="S13">
        <f t="shared" si="2"/>
        <v>1</v>
      </c>
    </row>
    <row r="14" spans="1:19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45980</v>
      </c>
      <c r="G14" t="s">
        <v>125</v>
      </c>
      <c r="H14" s="2">
        <v>-105000</v>
      </c>
      <c r="I14" t="s">
        <v>9662</v>
      </c>
      <c r="J14" t="s">
        <v>9642</v>
      </c>
      <c r="K14" t="str">
        <f t="shared" si="0"/>
        <v>XFR</v>
      </c>
      <c r="L14" s="7" t="str">
        <f>VLOOKUP(D14,'Entity Code'!A:B,2,0)</f>
        <v>LCFHR</v>
      </c>
      <c r="M14" s="7"/>
      <c r="N14" t="s">
        <v>8579</v>
      </c>
      <c r="O14" s="7" t="s">
        <v>6380</v>
      </c>
      <c r="P14" s="7" t="s">
        <v>127</v>
      </c>
      <c r="Q14" s="1" t="s">
        <v>267</v>
      </c>
      <c r="R14">
        <f t="shared" si="1"/>
        <v>105000</v>
      </c>
      <c r="S14">
        <f t="shared" si="2"/>
        <v>2</v>
      </c>
    </row>
    <row r="15" spans="1:19" x14ac:dyDescent="0.25">
      <c r="B15" s="1">
        <v>10</v>
      </c>
      <c r="C15" t="s">
        <v>123</v>
      </c>
      <c r="D15" t="s">
        <v>48</v>
      </c>
      <c r="E15" s="6">
        <v>8026482868</v>
      </c>
      <c r="F15" s="3">
        <v>45980</v>
      </c>
      <c r="G15" t="s">
        <v>124</v>
      </c>
      <c r="H15" s="2">
        <v>49000000</v>
      </c>
      <c r="I15" t="s">
        <v>9661</v>
      </c>
      <c r="J15" t="s">
        <v>9646</v>
      </c>
      <c r="K15" t="str">
        <f t="shared" si="0"/>
        <v>XFR</v>
      </c>
      <c r="L15" s="7" t="str">
        <f>VLOOKUP(D15,'Entity Code'!A:B,2,0)</f>
        <v>LCC</v>
      </c>
      <c r="N15" t="s">
        <v>8579</v>
      </c>
      <c r="O15" s="7" t="s">
        <v>6380</v>
      </c>
      <c r="P15" s="7" t="s">
        <v>127</v>
      </c>
      <c r="Q15" s="1" t="s">
        <v>267</v>
      </c>
      <c r="R15">
        <f t="shared" si="1"/>
        <v>49000000</v>
      </c>
      <c r="S15">
        <f t="shared" si="2"/>
        <v>1</v>
      </c>
    </row>
    <row r="16" spans="1:19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45980</v>
      </c>
      <c r="G16" t="s">
        <v>125</v>
      </c>
      <c r="H16" s="2">
        <v>-49000000</v>
      </c>
      <c r="I16" t="s">
        <v>9661</v>
      </c>
      <c r="J16" t="s">
        <v>9641</v>
      </c>
      <c r="K16" t="str">
        <f t="shared" si="0"/>
        <v>XFR</v>
      </c>
      <c r="L16" s="7" t="str">
        <f>VLOOKUP(D16,'Entity Code'!A:B,2,0)</f>
        <v>LCFHR</v>
      </c>
      <c r="M16" s="7"/>
      <c r="N16" t="s">
        <v>8579</v>
      </c>
      <c r="O16" s="7" t="s">
        <v>6380</v>
      </c>
      <c r="P16" s="7" t="s">
        <v>127</v>
      </c>
      <c r="Q16" s="1" t="s">
        <v>267</v>
      </c>
      <c r="R16">
        <f t="shared" si="1"/>
        <v>49000000</v>
      </c>
      <c r="S16">
        <f t="shared" si="2"/>
        <v>2</v>
      </c>
    </row>
    <row r="17" spans="2:19" x14ac:dyDescent="0.25">
      <c r="B17" s="1">
        <v>11</v>
      </c>
      <c r="C17" t="s">
        <v>123</v>
      </c>
      <c r="D17" t="s">
        <v>8495</v>
      </c>
      <c r="E17" s="6">
        <v>8026495984</v>
      </c>
      <c r="F17" s="3">
        <v>45980</v>
      </c>
      <c r="G17" t="s">
        <v>124</v>
      </c>
      <c r="H17" s="2">
        <v>49000000</v>
      </c>
      <c r="I17" t="s">
        <v>9665</v>
      </c>
      <c r="J17" t="s">
        <v>9650</v>
      </c>
      <c r="K17" t="str">
        <f t="shared" si="0"/>
        <v>RCT</v>
      </c>
      <c r="L17" s="7" t="str">
        <f>VLOOKUP(D17,'Entity Code'!A:B,2,0)</f>
        <v>LTRS1</v>
      </c>
      <c r="N17" t="s">
        <v>6566</v>
      </c>
      <c r="O17" s="7" t="s">
        <v>6380</v>
      </c>
      <c r="P17" s="7" t="s">
        <v>127</v>
      </c>
      <c r="Q17" s="1" t="s">
        <v>267</v>
      </c>
      <c r="R17">
        <f t="shared" si="1"/>
        <v>49000000</v>
      </c>
      <c r="S17">
        <f t="shared" si="2"/>
        <v>1</v>
      </c>
    </row>
    <row r="18" spans="2:19" x14ac:dyDescent="0.25">
      <c r="B18" s="1">
        <v>11</v>
      </c>
      <c r="C18" t="s">
        <v>123</v>
      </c>
      <c r="D18" t="s">
        <v>48</v>
      </c>
      <c r="E18" s="6">
        <v>8026482868</v>
      </c>
      <c r="F18" s="3">
        <v>45980</v>
      </c>
      <c r="G18" t="s">
        <v>125</v>
      </c>
      <c r="H18" s="2">
        <v>-49000000</v>
      </c>
      <c r="I18" t="s">
        <v>9665</v>
      </c>
      <c r="J18" t="s">
        <v>9648</v>
      </c>
      <c r="K18" t="str">
        <f t="shared" si="0"/>
        <v>WDL</v>
      </c>
      <c r="L18" s="7" t="str">
        <f>VLOOKUP(D18,'Entity Code'!A:B,2,0)</f>
        <v>LCC</v>
      </c>
      <c r="N18" t="s">
        <v>6566</v>
      </c>
      <c r="O18" s="7" t="s">
        <v>6380</v>
      </c>
      <c r="P18" s="7" t="s">
        <v>127</v>
      </c>
      <c r="Q18" s="1" t="s">
        <v>267</v>
      </c>
      <c r="R18">
        <f t="shared" si="1"/>
        <v>49000000</v>
      </c>
      <c r="S18">
        <f t="shared" si="2"/>
        <v>2</v>
      </c>
    </row>
    <row r="19" spans="2:19" x14ac:dyDescent="0.25">
      <c r="B19" s="1">
        <v>12</v>
      </c>
      <c r="C19" t="s">
        <v>123</v>
      </c>
      <c r="D19" t="s">
        <v>89</v>
      </c>
      <c r="E19" s="6">
        <v>8026459916</v>
      </c>
      <c r="F19" s="3">
        <v>45980</v>
      </c>
      <c r="G19" t="s">
        <v>124</v>
      </c>
      <c r="H19" s="2">
        <v>49000000</v>
      </c>
      <c r="I19" t="s">
        <v>9658</v>
      </c>
      <c r="J19" t="s">
        <v>9636</v>
      </c>
      <c r="K19" t="str">
        <f t="shared" si="0"/>
        <v>XFR</v>
      </c>
      <c r="L19" s="7" t="str">
        <f>VLOOKUP(D19,'Entity Code'!A:B,2,0)</f>
        <v>LCF</v>
      </c>
      <c r="M19" s="7"/>
      <c r="N19" t="s">
        <v>5229</v>
      </c>
      <c r="O19" s="7" t="s">
        <v>6380</v>
      </c>
      <c r="P19" s="7" t="s">
        <v>127</v>
      </c>
      <c r="Q19" s="1" t="s">
        <v>267</v>
      </c>
      <c r="R19">
        <f t="shared" si="1"/>
        <v>49000000</v>
      </c>
      <c r="S19">
        <f t="shared" si="2"/>
        <v>1</v>
      </c>
    </row>
    <row r="20" spans="2:19" x14ac:dyDescent="0.25">
      <c r="B20" s="1">
        <v>12</v>
      </c>
      <c r="C20" t="s">
        <v>123</v>
      </c>
      <c r="D20" t="s">
        <v>8495</v>
      </c>
      <c r="E20" s="6">
        <v>8026495984</v>
      </c>
      <c r="F20" s="3">
        <v>45980</v>
      </c>
      <c r="G20" t="s">
        <v>125</v>
      </c>
      <c r="H20" s="2">
        <v>-49000000</v>
      </c>
      <c r="I20" t="s">
        <v>9658</v>
      </c>
      <c r="J20" t="s">
        <v>9651</v>
      </c>
      <c r="K20" t="str">
        <f t="shared" si="0"/>
        <v>XFR</v>
      </c>
      <c r="L20" s="7" t="str">
        <f>VLOOKUP(D20,'Entity Code'!A:B,2,0)</f>
        <v>LTRS1</v>
      </c>
      <c r="N20" t="s">
        <v>5229</v>
      </c>
      <c r="O20" s="7" t="s">
        <v>6380</v>
      </c>
      <c r="P20" s="7" t="s">
        <v>127</v>
      </c>
      <c r="Q20" s="1" t="s">
        <v>267</v>
      </c>
      <c r="R20">
        <f t="shared" si="1"/>
        <v>49000000</v>
      </c>
      <c r="S20">
        <f t="shared" si="2"/>
        <v>2</v>
      </c>
    </row>
    <row r="21" spans="2:19" x14ac:dyDescent="0.25">
      <c r="B21" s="1">
        <v>13</v>
      </c>
      <c r="C21" t="s">
        <v>123</v>
      </c>
      <c r="D21" t="s">
        <v>89</v>
      </c>
      <c r="E21" s="6">
        <v>8026459916</v>
      </c>
      <c r="F21" s="3">
        <v>45980</v>
      </c>
      <c r="G21" t="s">
        <v>124</v>
      </c>
      <c r="H21" s="2">
        <v>150000</v>
      </c>
      <c r="I21" t="s">
        <v>9659</v>
      </c>
      <c r="J21" t="s">
        <v>9637</v>
      </c>
      <c r="K21" t="str">
        <f t="shared" si="0"/>
        <v>XFR</v>
      </c>
      <c r="L21" s="7" t="str">
        <f>VLOOKUP(D21,'Entity Code'!A:B,2,0)</f>
        <v>LCF</v>
      </c>
      <c r="M21" s="7"/>
      <c r="N21" t="s">
        <v>5362</v>
      </c>
      <c r="O21" s="7" t="s">
        <v>6380</v>
      </c>
      <c r="P21" s="7" t="s">
        <v>127</v>
      </c>
      <c r="Q21" s="1" t="s">
        <v>267</v>
      </c>
      <c r="R21">
        <f t="shared" si="1"/>
        <v>150000</v>
      </c>
      <c r="S21">
        <f t="shared" si="2"/>
        <v>1</v>
      </c>
    </row>
    <row r="22" spans="2:19" x14ac:dyDescent="0.25">
      <c r="B22" s="1">
        <v>13</v>
      </c>
      <c r="C22" t="s">
        <v>123</v>
      </c>
      <c r="D22" t="s">
        <v>91</v>
      </c>
      <c r="E22" s="6">
        <v>8026478877</v>
      </c>
      <c r="F22" s="3">
        <v>45980</v>
      </c>
      <c r="G22" t="s">
        <v>125</v>
      </c>
      <c r="H22" s="2">
        <v>-150000</v>
      </c>
      <c r="I22" t="s">
        <v>9659</v>
      </c>
      <c r="J22" t="s">
        <v>9645</v>
      </c>
      <c r="K22" t="str">
        <f t="shared" si="0"/>
        <v>XFR</v>
      </c>
      <c r="L22" s="7" t="str">
        <f>VLOOKUP(D22,'Entity Code'!A:B,2,0)</f>
        <v>LCF</v>
      </c>
      <c r="N22" t="s">
        <v>5362</v>
      </c>
      <c r="O22" s="7" t="s">
        <v>6380</v>
      </c>
      <c r="P22" s="7" t="s">
        <v>127</v>
      </c>
      <c r="Q22" s="1" t="s">
        <v>267</v>
      </c>
      <c r="R22">
        <f t="shared" si="1"/>
        <v>150000</v>
      </c>
      <c r="S22">
        <f t="shared" si="2"/>
        <v>2</v>
      </c>
    </row>
    <row r="23" spans="2:19" x14ac:dyDescent="0.25">
      <c r="B23" s="1">
        <v>14</v>
      </c>
      <c r="C23" s="106" t="s">
        <v>121</v>
      </c>
      <c r="D23" s="106" t="s">
        <v>41</v>
      </c>
      <c r="E23" s="107">
        <v>865357602</v>
      </c>
      <c r="F23" s="108">
        <v>45980</v>
      </c>
      <c r="G23" s="106" t="s">
        <v>122</v>
      </c>
      <c r="H23" s="99">
        <v>-253911</v>
      </c>
      <c r="I23" s="106" t="s">
        <v>9653</v>
      </c>
      <c r="J23" s="106" t="s">
        <v>9596</v>
      </c>
      <c r="K23" s="106" t="str">
        <f t="shared" si="0"/>
        <v>AP</v>
      </c>
      <c r="L23" s="109" t="str">
        <f>VLOOKUP(D23,'Entity Code'!A:B,2,0)</f>
        <v>LCF</v>
      </c>
      <c r="M23" s="109"/>
      <c r="N23" s="106" t="s">
        <v>9673</v>
      </c>
      <c r="O23" s="109" t="s">
        <v>127</v>
      </c>
      <c r="P23" s="109" t="s">
        <v>127</v>
      </c>
      <c r="Q23" s="110" t="s">
        <v>132</v>
      </c>
      <c r="R23">
        <f t="shared" si="1"/>
        <v>253911</v>
      </c>
      <c r="S23">
        <f t="shared" si="2"/>
        <v>2</v>
      </c>
    </row>
    <row r="24" spans="2:19" x14ac:dyDescent="0.25">
      <c r="B24" s="1">
        <v>15</v>
      </c>
      <c r="C24" s="106" t="s">
        <v>121</v>
      </c>
      <c r="D24" s="106" t="s">
        <v>41</v>
      </c>
      <c r="E24" s="107">
        <v>865357602</v>
      </c>
      <c r="F24" s="108">
        <v>45980</v>
      </c>
      <c r="G24" s="106" t="s">
        <v>122</v>
      </c>
      <c r="H24" s="99">
        <v>-137782</v>
      </c>
      <c r="I24" s="106" t="s">
        <v>9654</v>
      </c>
      <c r="J24" s="106" t="s">
        <v>9596</v>
      </c>
      <c r="K24" s="106" t="str">
        <f t="shared" si="0"/>
        <v>AP</v>
      </c>
      <c r="L24" s="109" t="str">
        <f>VLOOKUP(D24,'Entity Code'!A:B,2,0)</f>
        <v>LCF</v>
      </c>
      <c r="M24" s="109"/>
      <c r="N24" s="106" t="s">
        <v>9673</v>
      </c>
      <c r="O24" s="109" t="s">
        <v>127</v>
      </c>
      <c r="P24" s="109" t="s">
        <v>127</v>
      </c>
      <c r="Q24" s="110" t="s">
        <v>132</v>
      </c>
      <c r="R24">
        <f t="shared" si="1"/>
        <v>137782</v>
      </c>
      <c r="S24">
        <f t="shared" si="2"/>
        <v>2</v>
      </c>
    </row>
    <row r="25" spans="2:19" x14ac:dyDescent="0.25">
      <c r="B25" s="1">
        <v>16</v>
      </c>
      <c r="C25" s="106" t="s">
        <v>121</v>
      </c>
      <c r="D25" s="106" t="s">
        <v>41</v>
      </c>
      <c r="E25" s="107">
        <v>865357602</v>
      </c>
      <c r="F25" s="108">
        <v>45980</v>
      </c>
      <c r="G25" s="106" t="s">
        <v>122</v>
      </c>
      <c r="H25" s="99">
        <v>-51825</v>
      </c>
      <c r="I25" s="106" t="s">
        <v>9655</v>
      </c>
      <c r="J25" s="106" t="s">
        <v>9596</v>
      </c>
      <c r="K25" s="106" t="str">
        <f t="shared" si="0"/>
        <v>AP</v>
      </c>
      <c r="L25" s="109" t="str">
        <f>VLOOKUP(D25,'Entity Code'!A:B,2,0)</f>
        <v>LCF</v>
      </c>
      <c r="M25" s="109"/>
      <c r="N25" s="106" t="s">
        <v>9673</v>
      </c>
      <c r="O25" s="109" t="s">
        <v>127</v>
      </c>
      <c r="P25" s="109" t="s">
        <v>127</v>
      </c>
      <c r="Q25" s="110" t="s">
        <v>132</v>
      </c>
      <c r="R25">
        <f t="shared" si="1"/>
        <v>51825</v>
      </c>
      <c r="S25">
        <f t="shared" si="2"/>
        <v>2</v>
      </c>
    </row>
    <row r="26" spans="2:19" x14ac:dyDescent="0.25">
      <c r="B26" s="1">
        <v>17</v>
      </c>
      <c r="C26" s="106" t="s">
        <v>121</v>
      </c>
      <c r="D26" s="106" t="s">
        <v>41</v>
      </c>
      <c r="E26" s="107">
        <v>865357602</v>
      </c>
      <c r="F26" s="108">
        <v>45980</v>
      </c>
      <c r="G26" s="106" t="s">
        <v>122</v>
      </c>
      <c r="H26" s="99">
        <v>-150</v>
      </c>
      <c r="I26" s="106" t="s">
        <v>9656</v>
      </c>
      <c r="J26" s="106" t="s">
        <v>9596</v>
      </c>
      <c r="K26" s="106" t="str">
        <f t="shared" si="0"/>
        <v>AP</v>
      </c>
      <c r="L26" s="109" t="str">
        <f>VLOOKUP(D26,'Entity Code'!A:B,2,0)</f>
        <v>LCF</v>
      </c>
      <c r="M26" s="109"/>
      <c r="N26" s="106" t="s">
        <v>9674</v>
      </c>
      <c r="O26" s="109" t="s">
        <v>127</v>
      </c>
      <c r="P26" s="109" t="s">
        <v>127</v>
      </c>
      <c r="Q26" s="110" t="s">
        <v>132</v>
      </c>
      <c r="R26">
        <f t="shared" si="1"/>
        <v>150</v>
      </c>
      <c r="S26">
        <f t="shared" si="2"/>
        <v>2</v>
      </c>
    </row>
    <row r="27" spans="2:19" x14ac:dyDescent="0.25">
      <c r="B27" s="1">
        <v>18</v>
      </c>
      <c r="C27" s="106" t="s">
        <v>121</v>
      </c>
      <c r="D27" s="106" t="s">
        <v>41</v>
      </c>
      <c r="E27" s="107">
        <v>865357602</v>
      </c>
      <c r="F27" s="108">
        <v>45980</v>
      </c>
      <c r="G27" s="106" t="s">
        <v>122</v>
      </c>
      <c r="H27" s="99">
        <v>-1742</v>
      </c>
      <c r="I27" s="106" t="s">
        <v>9657</v>
      </c>
      <c r="J27" s="106" t="s">
        <v>9635</v>
      </c>
      <c r="K27" s="106" t="str">
        <f t="shared" si="0"/>
        <v>AP</v>
      </c>
      <c r="L27" s="109" t="str">
        <f>VLOOKUP(D27,'Entity Code'!A:B,2,0)</f>
        <v>LCF</v>
      </c>
      <c r="M27" s="109"/>
      <c r="N27" s="106" t="s">
        <v>6396</v>
      </c>
      <c r="O27" s="109" t="s">
        <v>127</v>
      </c>
      <c r="P27" s="109" t="s">
        <v>127</v>
      </c>
      <c r="Q27" s="110" t="s">
        <v>132</v>
      </c>
      <c r="R27">
        <f t="shared" si="1"/>
        <v>1742</v>
      </c>
      <c r="S27">
        <f t="shared" si="2"/>
        <v>2</v>
      </c>
    </row>
    <row r="28" spans="2:19" x14ac:dyDescent="0.25">
      <c r="B28" s="1"/>
      <c r="L28" s="7"/>
      <c r="O28" s="7"/>
      <c r="P28" s="7"/>
      <c r="Q28" s="1"/>
    </row>
    <row r="29" spans="2:19" x14ac:dyDescent="0.25">
      <c r="B29" s="1"/>
      <c r="L29" s="7"/>
      <c r="O29" s="7"/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sortState xmlns:xlrd2="http://schemas.microsoft.com/office/spreadsheetml/2017/richdata2" ref="B5:S27">
    <sortCondition ref="B25:B27"/>
  </sortState>
  <pageMargins left="0.7" right="0.7" top="0.75" bottom="0.75" header="0.3" footer="0.3"/>
  <pageSetup scale="3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D24-44BC-4BA0-8538-E303A95031F3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202511</v>
      </c>
      <c r="C2" t="s">
        <v>31</v>
      </c>
      <c r="D2" s="61" t="str">
        <f>Checklist!$B$16</f>
        <v>DC1119251</v>
      </c>
      <c r="E2" t="str">
        <f>D2</f>
        <v>DC1119251</v>
      </c>
      <c r="F2" s="3">
        <f>Checklist!$A$16</f>
        <v>45980</v>
      </c>
      <c r="G2" s="20">
        <v>36539.54</v>
      </c>
      <c r="H2" s="20">
        <v>0</v>
      </c>
      <c r="I2" s="3">
        <f t="shared" ref="I2:I25" si="0">$F$2</f>
        <v>45980</v>
      </c>
      <c r="J2" t="s">
        <v>9669</v>
      </c>
      <c r="K2" t="s">
        <v>230</v>
      </c>
    </row>
    <row r="3" spans="1:11" x14ac:dyDescent="0.25">
      <c r="A3" t="s">
        <v>19</v>
      </c>
      <c r="B3">
        <f>Checklist!$B$1</f>
        <v>202511</v>
      </c>
      <c r="C3" t="s">
        <v>31</v>
      </c>
      <c r="D3" t="str">
        <f>D2</f>
        <v>DC1119251</v>
      </c>
      <c r="E3" t="str">
        <f t="shared" ref="E3:E25" si="1">D3</f>
        <v>DC1119251</v>
      </c>
      <c r="F3" s="3">
        <f t="shared" ref="F3:F25" si="2">$F$2</f>
        <v>45980</v>
      </c>
      <c r="G3" s="20">
        <v>0</v>
      </c>
      <c r="H3" s="20">
        <v>36539.54</v>
      </c>
      <c r="I3" s="3">
        <f t="shared" si="0"/>
        <v>45980</v>
      </c>
      <c r="J3" t="s">
        <v>9669</v>
      </c>
      <c r="K3" t="s">
        <v>9675</v>
      </c>
    </row>
    <row r="4" spans="1:11" x14ac:dyDescent="0.25">
      <c r="A4" t="s">
        <v>9676</v>
      </c>
      <c r="B4">
        <f>Checklist!$B$1</f>
        <v>202511</v>
      </c>
      <c r="C4" t="s">
        <v>31</v>
      </c>
      <c r="D4" t="str">
        <f t="shared" ref="D4:D25" si="3">D3</f>
        <v>DC1119251</v>
      </c>
      <c r="E4" t="str">
        <f t="shared" si="1"/>
        <v>DC1119251</v>
      </c>
      <c r="F4" s="3">
        <f t="shared" si="2"/>
        <v>45980</v>
      </c>
      <c r="G4" s="20">
        <v>36539.54</v>
      </c>
      <c r="H4" s="20">
        <v>0</v>
      </c>
      <c r="I4" s="3">
        <f t="shared" si="0"/>
        <v>45980</v>
      </c>
      <c r="J4" t="s">
        <v>9669</v>
      </c>
      <c r="K4" t="s">
        <v>9678</v>
      </c>
    </row>
    <row r="5" spans="1:11" x14ac:dyDescent="0.25">
      <c r="A5" t="s">
        <v>9676</v>
      </c>
      <c r="B5">
        <f>Checklist!$B$1</f>
        <v>202511</v>
      </c>
      <c r="C5" t="s">
        <v>31</v>
      </c>
      <c r="D5" t="str">
        <f t="shared" si="3"/>
        <v>DC1119251</v>
      </c>
      <c r="E5" t="str">
        <f t="shared" si="1"/>
        <v>DC1119251</v>
      </c>
      <c r="F5" s="3">
        <f t="shared" si="2"/>
        <v>45980</v>
      </c>
      <c r="G5" s="20">
        <v>0</v>
      </c>
      <c r="H5" s="20">
        <v>36539.54</v>
      </c>
      <c r="I5" s="3">
        <f t="shared" si="0"/>
        <v>45980</v>
      </c>
      <c r="J5" t="s">
        <v>9669</v>
      </c>
      <c r="K5" t="s">
        <v>9677</v>
      </c>
    </row>
    <row r="6" spans="1:11" x14ac:dyDescent="0.25">
      <c r="B6">
        <f>Checklist!$B$1</f>
        <v>202511</v>
      </c>
      <c r="C6" t="s">
        <v>31</v>
      </c>
      <c r="D6" t="s">
        <v>9679</v>
      </c>
      <c r="E6" t="str">
        <f t="shared" si="1"/>
        <v>DC1119252</v>
      </c>
      <c r="F6" s="3">
        <f t="shared" si="2"/>
        <v>45980</v>
      </c>
      <c r="I6" s="3">
        <f t="shared" si="0"/>
        <v>45980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DC1119252</v>
      </c>
      <c r="E7" t="str">
        <f t="shared" si="1"/>
        <v>DC1119252</v>
      </c>
      <c r="F7" s="3">
        <f t="shared" si="2"/>
        <v>45980</v>
      </c>
      <c r="I7" s="3">
        <f t="shared" si="0"/>
        <v>45980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DC1119252</v>
      </c>
      <c r="E8" t="str">
        <f t="shared" si="1"/>
        <v>DC1119252</v>
      </c>
      <c r="F8" s="3">
        <f t="shared" si="2"/>
        <v>45980</v>
      </c>
      <c r="I8" s="3">
        <f t="shared" si="0"/>
        <v>45980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DC1119252</v>
      </c>
      <c r="E9" t="str">
        <f t="shared" si="1"/>
        <v>DC1119252</v>
      </c>
      <c r="F9" s="3">
        <f t="shared" si="2"/>
        <v>45980</v>
      </c>
      <c r="I9" s="3">
        <f t="shared" si="0"/>
        <v>45980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DC1119252</v>
      </c>
      <c r="E10" t="str">
        <f t="shared" si="1"/>
        <v>DC1119252</v>
      </c>
      <c r="F10" s="3">
        <f t="shared" si="2"/>
        <v>45980</v>
      </c>
      <c r="I10" s="3">
        <f t="shared" si="0"/>
        <v>45980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DC1119252</v>
      </c>
      <c r="E11" t="str">
        <f t="shared" si="1"/>
        <v>DC1119252</v>
      </c>
      <c r="F11" s="3">
        <f t="shared" si="2"/>
        <v>45980</v>
      </c>
      <c r="I11" s="3">
        <f t="shared" si="0"/>
        <v>45980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DC1119252</v>
      </c>
      <c r="E12" t="str">
        <f t="shared" si="1"/>
        <v>DC1119252</v>
      </c>
      <c r="F12" s="3">
        <f t="shared" si="2"/>
        <v>45980</v>
      </c>
      <c r="I12" s="3">
        <f t="shared" si="0"/>
        <v>45980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DC1119252</v>
      </c>
      <c r="E13" t="str">
        <f t="shared" si="1"/>
        <v>DC1119252</v>
      </c>
      <c r="F13" s="3">
        <f t="shared" si="2"/>
        <v>45980</v>
      </c>
      <c r="I13" s="3">
        <f t="shared" si="0"/>
        <v>45980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DC1119252</v>
      </c>
      <c r="E14" t="str">
        <f t="shared" si="1"/>
        <v>DC1119252</v>
      </c>
      <c r="F14" s="3">
        <f t="shared" si="2"/>
        <v>45980</v>
      </c>
      <c r="I14" s="3">
        <f t="shared" si="0"/>
        <v>45980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DC1119252</v>
      </c>
      <c r="E15" t="str">
        <f t="shared" si="1"/>
        <v>DC1119252</v>
      </c>
      <c r="F15" s="3">
        <f t="shared" si="2"/>
        <v>45980</v>
      </c>
      <c r="I15" s="3">
        <f t="shared" si="0"/>
        <v>45980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DC1119252</v>
      </c>
      <c r="E16" t="str">
        <f t="shared" si="1"/>
        <v>DC1119252</v>
      </c>
      <c r="F16" s="3">
        <f t="shared" si="2"/>
        <v>45980</v>
      </c>
      <c r="I16" s="3">
        <f t="shared" si="0"/>
        <v>45980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DC1119252</v>
      </c>
      <c r="E17" t="str">
        <f t="shared" si="1"/>
        <v>DC1119252</v>
      </c>
      <c r="F17" s="3">
        <f t="shared" si="2"/>
        <v>45980</v>
      </c>
      <c r="I17" s="3">
        <f t="shared" si="0"/>
        <v>45980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DC1119252</v>
      </c>
      <c r="E18" t="str">
        <f t="shared" si="1"/>
        <v>DC1119252</v>
      </c>
      <c r="F18" s="3">
        <f t="shared" si="2"/>
        <v>45980</v>
      </c>
      <c r="I18" s="3">
        <f t="shared" si="0"/>
        <v>45980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DC1119252</v>
      </c>
      <c r="E19" t="str">
        <f t="shared" si="1"/>
        <v>DC1119252</v>
      </c>
      <c r="F19" s="3">
        <f t="shared" si="2"/>
        <v>45980</v>
      </c>
      <c r="I19" s="3">
        <f t="shared" si="0"/>
        <v>45980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DC1119252</v>
      </c>
      <c r="E20" t="str">
        <f t="shared" si="1"/>
        <v>DC1119252</v>
      </c>
      <c r="F20" s="3">
        <f t="shared" si="2"/>
        <v>45980</v>
      </c>
      <c r="I20" s="3">
        <f t="shared" si="0"/>
        <v>45980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DC1119252</v>
      </c>
      <c r="E21" t="str">
        <f t="shared" si="1"/>
        <v>DC1119252</v>
      </c>
      <c r="F21" s="3">
        <f t="shared" si="2"/>
        <v>45980</v>
      </c>
      <c r="I21" s="3">
        <f t="shared" si="0"/>
        <v>45980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DC1119252</v>
      </c>
      <c r="E22" t="str">
        <f t="shared" si="1"/>
        <v>DC1119252</v>
      </c>
      <c r="F22" s="3">
        <f t="shared" si="2"/>
        <v>45980</v>
      </c>
      <c r="I22" s="3">
        <f t="shared" si="0"/>
        <v>45980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DC1119252</v>
      </c>
      <c r="E23" t="str">
        <f t="shared" si="1"/>
        <v>DC1119252</v>
      </c>
      <c r="F23" s="3">
        <f t="shared" si="2"/>
        <v>45980</v>
      </c>
      <c r="I23" s="3">
        <f t="shared" si="0"/>
        <v>45980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DC1119252</v>
      </c>
      <c r="E24" t="str">
        <f t="shared" si="1"/>
        <v>DC1119252</v>
      </c>
      <c r="F24" s="3">
        <f t="shared" si="2"/>
        <v>45980</v>
      </c>
      <c r="I24" s="3">
        <f t="shared" si="0"/>
        <v>45980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DC1119252</v>
      </c>
      <c r="E25" t="str">
        <f t="shared" si="1"/>
        <v>DC1119252</v>
      </c>
      <c r="F25" s="3">
        <f t="shared" si="2"/>
        <v>45980</v>
      </c>
      <c r="I25" s="3">
        <f t="shared" si="0"/>
        <v>45980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8BD-160B-4A2F-B4B2-5A8193B7511F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H16" sqref="H1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"&amp;MONTH(Checklist!A17)&amp;"/"&amp;DAY(Checklist!A17)&amp;"/"&amp;YEAR(Checklist!A17)</f>
        <v>Daily Bank Activity - 11/20/2025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>
        <v>1</v>
      </c>
      <c r="C5" t="s">
        <v>123</v>
      </c>
      <c r="D5" t="s">
        <v>90</v>
      </c>
      <c r="E5" s="6">
        <v>8026459924</v>
      </c>
      <c r="F5" s="3">
        <v>45981</v>
      </c>
      <c r="G5" t="s">
        <v>124</v>
      </c>
      <c r="H5" s="2">
        <v>540.03</v>
      </c>
      <c r="I5" t="s">
        <v>9618</v>
      </c>
      <c r="J5" t="s">
        <v>9691</v>
      </c>
      <c r="K5" t="str">
        <f t="shared" ref="K5:K4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  <c r="R5">
        <f t="shared" ref="R5:R41" si="1">ABS(H5)</f>
        <v>540.03</v>
      </c>
      <c r="S5">
        <f t="shared" ref="S5:S41" si="2">IF(H5&lt;0,2,1)</f>
        <v>1</v>
      </c>
    </row>
    <row r="6" spans="1:19" x14ac:dyDescent="0.25">
      <c r="B6" s="1">
        <v>2</v>
      </c>
      <c r="C6" t="s">
        <v>123</v>
      </c>
      <c r="D6" t="s">
        <v>90</v>
      </c>
      <c r="E6" s="6">
        <v>8026459924</v>
      </c>
      <c r="F6" s="3">
        <v>45981</v>
      </c>
      <c r="G6" t="s">
        <v>124</v>
      </c>
      <c r="H6" s="2">
        <v>6257441.9500000002</v>
      </c>
      <c r="I6" t="s">
        <v>9618</v>
      </c>
      <c r="J6" t="s">
        <v>9598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  <c r="R6">
        <f t="shared" si="1"/>
        <v>6257441.9500000002</v>
      </c>
      <c r="S6">
        <f t="shared" si="2"/>
        <v>1</v>
      </c>
    </row>
    <row r="7" spans="1:19" x14ac:dyDescent="0.25">
      <c r="B7" s="1">
        <v>3</v>
      </c>
      <c r="C7" t="s">
        <v>123</v>
      </c>
      <c r="D7" t="s">
        <v>90</v>
      </c>
      <c r="E7" s="6">
        <v>8026459924</v>
      </c>
      <c r="F7" s="3">
        <v>45981</v>
      </c>
      <c r="G7" t="s">
        <v>125</v>
      </c>
      <c r="H7" s="2">
        <v>-15512681.98</v>
      </c>
      <c r="I7" t="s">
        <v>9618</v>
      </c>
      <c r="J7" t="s">
        <v>9604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  <c r="R7">
        <f t="shared" si="1"/>
        <v>15512681.98</v>
      </c>
      <c r="S7">
        <f t="shared" si="2"/>
        <v>2</v>
      </c>
    </row>
    <row r="8" spans="1:19" x14ac:dyDescent="0.25">
      <c r="B8" s="1">
        <v>4</v>
      </c>
      <c r="C8" s="106" t="s">
        <v>121</v>
      </c>
      <c r="D8" s="106" t="s">
        <v>39</v>
      </c>
      <c r="E8" s="107">
        <v>528280121</v>
      </c>
      <c r="F8" s="108">
        <v>45981</v>
      </c>
      <c r="G8" s="106" t="s">
        <v>122</v>
      </c>
      <c r="H8" s="99">
        <v>-7103.98</v>
      </c>
      <c r="I8" s="106" t="s">
        <v>9680</v>
      </c>
      <c r="J8" s="106" t="s">
        <v>9595</v>
      </c>
      <c r="K8" s="106" t="str">
        <f t="shared" si="0"/>
        <v>WDL</v>
      </c>
      <c r="L8" s="109" t="str">
        <f>VLOOKUP(D8,'Entity Code'!A:B,2,0)</f>
        <v>LCREE</v>
      </c>
      <c r="M8" s="106"/>
      <c r="N8" s="106" t="s">
        <v>9745</v>
      </c>
      <c r="O8" s="109" t="s">
        <v>9746</v>
      </c>
      <c r="P8" s="109" t="s">
        <v>127</v>
      </c>
      <c r="Q8" s="110" t="s">
        <v>132</v>
      </c>
      <c r="R8">
        <f t="shared" si="1"/>
        <v>7103.98</v>
      </c>
      <c r="S8">
        <f t="shared" si="2"/>
        <v>2</v>
      </c>
    </row>
    <row r="9" spans="1:19" x14ac:dyDescent="0.25">
      <c r="B9" s="1">
        <v>5</v>
      </c>
      <c r="C9" s="106" t="s">
        <v>123</v>
      </c>
      <c r="D9" s="106" t="s">
        <v>106</v>
      </c>
      <c r="E9" s="107">
        <v>8026496039</v>
      </c>
      <c r="F9" s="108">
        <v>45981</v>
      </c>
      <c r="G9" s="106" t="s">
        <v>124</v>
      </c>
      <c r="H9" s="99">
        <v>38326.22</v>
      </c>
      <c r="I9" s="106" t="s">
        <v>9725</v>
      </c>
      <c r="J9" s="106" t="s">
        <v>9726</v>
      </c>
      <c r="K9" s="106" t="str">
        <f t="shared" si="0"/>
        <v>RCT</v>
      </c>
      <c r="L9" s="109" t="str">
        <f>VLOOKUP(D9,'Entity Code'!A:B,2,0)</f>
        <v>LCREE</v>
      </c>
      <c r="M9" s="106"/>
      <c r="N9" s="106" t="s">
        <v>9747</v>
      </c>
      <c r="O9" s="109" t="s">
        <v>9748</v>
      </c>
      <c r="P9" s="109" t="s">
        <v>127</v>
      </c>
      <c r="Q9" s="110" t="s">
        <v>132</v>
      </c>
      <c r="R9">
        <f t="shared" si="1"/>
        <v>38326.22</v>
      </c>
      <c r="S9">
        <f t="shared" si="2"/>
        <v>1</v>
      </c>
    </row>
    <row r="10" spans="1:19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45981</v>
      </c>
      <c r="G10" t="s">
        <v>124</v>
      </c>
      <c r="H10" s="2">
        <v>135000</v>
      </c>
      <c r="I10" t="s">
        <v>9707</v>
      </c>
      <c r="J10" t="s">
        <v>9708</v>
      </c>
      <c r="K10" t="str">
        <f t="shared" si="0"/>
        <v>RCT</v>
      </c>
      <c r="L10" s="7" t="str">
        <f>VLOOKUP(D10,'Entity Code'!A:B,2,0)</f>
        <v>LCF</v>
      </c>
      <c r="N10" t="s">
        <v>9732</v>
      </c>
      <c r="O10" s="7" t="s">
        <v>6548</v>
      </c>
      <c r="P10" s="7" t="s">
        <v>127</v>
      </c>
      <c r="Q10" s="1" t="s">
        <v>267</v>
      </c>
      <c r="R10">
        <f t="shared" si="1"/>
        <v>135000</v>
      </c>
      <c r="S10">
        <f t="shared" si="2"/>
        <v>1</v>
      </c>
    </row>
    <row r="11" spans="1:19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45981</v>
      </c>
      <c r="G11" t="s">
        <v>124</v>
      </c>
      <c r="H11" s="2">
        <v>10000000</v>
      </c>
      <c r="I11" t="s">
        <v>9700</v>
      </c>
      <c r="J11" t="s">
        <v>9701</v>
      </c>
      <c r="K11" t="str">
        <f t="shared" si="0"/>
        <v>RCT</v>
      </c>
      <c r="L11" s="7" t="str">
        <f>VLOOKUP(D11,'Entity Code'!A:B,2,0)</f>
        <v>LCFHR</v>
      </c>
      <c r="M11" s="7"/>
      <c r="N11" t="s">
        <v>9627</v>
      </c>
      <c r="O11" s="7" t="s">
        <v>6380</v>
      </c>
      <c r="P11" s="7" t="s">
        <v>127</v>
      </c>
      <c r="Q11" s="1" t="s">
        <v>267</v>
      </c>
      <c r="R11">
        <f t="shared" si="1"/>
        <v>10000000</v>
      </c>
      <c r="S11">
        <f t="shared" si="2"/>
        <v>1</v>
      </c>
    </row>
    <row r="12" spans="1:19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45981</v>
      </c>
      <c r="G12" t="s">
        <v>124</v>
      </c>
      <c r="H12" s="2">
        <v>1780000</v>
      </c>
      <c r="I12" t="s">
        <v>9703</v>
      </c>
      <c r="J12" t="s">
        <v>9719</v>
      </c>
      <c r="K12" t="str">
        <f t="shared" si="0"/>
        <v>XFR</v>
      </c>
      <c r="L12" s="7" t="str">
        <f>VLOOKUP(D12,'Entity Code'!A:B,2,0)</f>
        <v>LCI</v>
      </c>
      <c r="N12" t="s">
        <v>5469</v>
      </c>
      <c r="O12" s="7" t="s">
        <v>6380</v>
      </c>
      <c r="P12" s="7" t="s">
        <v>127</v>
      </c>
      <c r="Q12" s="1" t="s">
        <v>267</v>
      </c>
      <c r="R12">
        <f t="shared" si="1"/>
        <v>1780000</v>
      </c>
      <c r="S12">
        <f t="shared" si="2"/>
        <v>1</v>
      </c>
    </row>
    <row r="13" spans="1:19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45981</v>
      </c>
      <c r="G13" t="s">
        <v>125</v>
      </c>
      <c r="H13" s="2">
        <v>-1780000</v>
      </c>
      <c r="I13" t="s">
        <v>9703</v>
      </c>
      <c r="J13" t="s">
        <v>9704</v>
      </c>
      <c r="K13" t="str">
        <f t="shared" si="0"/>
        <v>XFR</v>
      </c>
      <c r="L13" s="7" t="str">
        <f>VLOOKUP(D13,'Entity Code'!A:B,2,0)</f>
        <v>LCFHR</v>
      </c>
      <c r="N13" t="s">
        <v>5469</v>
      </c>
      <c r="O13" s="7" t="s">
        <v>6380</v>
      </c>
      <c r="P13" s="7" t="s">
        <v>127</v>
      </c>
      <c r="Q13" s="1" t="s">
        <v>267</v>
      </c>
      <c r="R13">
        <f t="shared" si="1"/>
        <v>1780000</v>
      </c>
      <c r="S13">
        <f t="shared" si="2"/>
        <v>2</v>
      </c>
    </row>
    <row r="14" spans="1:19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45981</v>
      </c>
      <c r="G14" t="s">
        <v>125</v>
      </c>
      <c r="H14" s="2">
        <v>-1780000</v>
      </c>
      <c r="I14" t="s">
        <v>9721</v>
      </c>
      <c r="J14" t="s">
        <v>9722</v>
      </c>
      <c r="K14" t="str">
        <f t="shared" si="0"/>
        <v>XFR</v>
      </c>
      <c r="L14" s="7" t="str">
        <f>VLOOKUP(D14,'Entity Code'!A:B,2,0)</f>
        <v>LCI</v>
      </c>
      <c r="N14" t="s">
        <v>9235</v>
      </c>
      <c r="O14" s="7" t="s">
        <v>6380</v>
      </c>
      <c r="P14" s="7" t="s">
        <v>127</v>
      </c>
      <c r="Q14" s="1" t="s">
        <v>267</v>
      </c>
      <c r="R14">
        <f t="shared" si="1"/>
        <v>1780000</v>
      </c>
      <c r="S14">
        <f t="shared" si="2"/>
        <v>2</v>
      </c>
    </row>
    <row r="15" spans="1:19" x14ac:dyDescent="0.25">
      <c r="B15" s="1">
        <v>10</v>
      </c>
      <c r="C15" t="s">
        <v>123</v>
      </c>
      <c r="D15" t="s">
        <v>89</v>
      </c>
      <c r="E15" s="6">
        <v>8026459916</v>
      </c>
      <c r="F15" s="3">
        <v>45981</v>
      </c>
      <c r="G15" t="s">
        <v>124</v>
      </c>
      <c r="H15" s="2">
        <v>13080000</v>
      </c>
      <c r="I15" t="s">
        <v>9685</v>
      </c>
      <c r="J15" t="s">
        <v>9686</v>
      </c>
      <c r="K15" t="str">
        <f t="shared" si="0"/>
        <v>XFR</v>
      </c>
      <c r="L15" s="7" t="str">
        <f>VLOOKUP(D15,'Entity Code'!A:B,2,0)</f>
        <v>LCF</v>
      </c>
      <c r="M15" s="7"/>
      <c r="N15" t="s">
        <v>5646</v>
      </c>
      <c r="O15" s="7" t="s">
        <v>6380</v>
      </c>
      <c r="P15" s="7" t="s">
        <v>127</v>
      </c>
      <c r="Q15" s="1" t="s">
        <v>267</v>
      </c>
      <c r="R15">
        <f t="shared" si="1"/>
        <v>13080000</v>
      </c>
      <c r="S15">
        <f t="shared" si="2"/>
        <v>1</v>
      </c>
    </row>
    <row r="16" spans="1:19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45981</v>
      </c>
      <c r="G16" t="s">
        <v>125</v>
      </c>
      <c r="H16" s="2">
        <v>-13080000</v>
      </c>
      <c r="I16" t="s">
        <v>9685</v>
      </c>
      <c r="J16" t="s">
        <v>9702</v>
      </c>
      <c r="K16" t="str">
        <f t="shared" si="0"/>
        <v>XFR</v>
      </c>
      <c r="L16" s="7" t="str">
        <f>VLOOKUP(D16,'Entity Code'!A:B,2,0)</f>
        <v>LCFHR</v>
      </c>
      <c r="N16" t="s">
        <v>5646</v>
      </c>
      <c r="O16" s="7" t="s">
        <v>6380</v>
      </c>
      <c r="P16" s="7" t="s">
        <v>127</v>
      </c>
      <c r="Q16" s="1" t="s">
        <v>267</v>
      </c>
      <c r="R16">
        <f t="shared" si="1"/>
        <v>13080000</v>
      </c>
      <c r="S16">
        <f t="shared" si="2"/>
        <v>2</v>
      </c>
    </row>
    <row r="17" spans="2:19" x14ac:dyDescent="0.25">
      <c r="B17" s="1">
        <v>11</v>
      </c>
      <c r="C17" t="s">
        <v>123</v>
      </c>
      <c r="D17" t="s">
        <v>8495</v>
      </c>
      <c r="E17" s="6">
        <v>8026495984</v>
      </c>
      <c r="F17" s="3">
        <v>45981</v>
      </c>
      <c r="G17" t="s">
        <v>124</v>
      </c>
      <c r="H17" s="2">
        <v>13500000</v>
      </c>
      <c r="I17" t="s">
        <v>9687</v>
      </c>
      <c r="J17" t="s">
        <v>9715</v>
      </c>
      <c r="K17" t="str">
        <f t="shared" si="0"/>
        <v>XFR</v>
      </c>
      <c r="L17" s="7" t="str">
        <f>VLOOKUP(D17,'Entity Code'!A:B,2,0)</f>
        <v>LTRS1</v>
      </c>
      <c r="N17" t="s">
        <v>6052</v>
      </c>
      <c r="O17" s="7" t="s">
        <v>6380</v>
      </c>
      <c r="P17" s="7" t="s">
        <v>127</v>
      </c>
      <c r="Q17" s="1" t="s">
        <v>267</v>
      </c>
      <c r="R17">
        <f t="shared" si="1"/>
        <v>13500000</v>
      </c>
      <c r="S17">
        <f t="shared" si="2"/>
        <v>1</v>
      </c>
    </row>
    <row r="18" spans="2:19" x14ac:dyDescent="0.25">
      <c r="B18" s="1">
        <v>11</v>
      </c>
      <c r="C18" t="s">
        <v>123</v>
      </c>
      <c r="D18" t="s">
        <v>89</v>
      </c>
      <c r="E18" s="6">
        <v>8026459916</v>
      </c>
      <c r="F18" s="3">
        <v>45981</v>
      </c>
      <c r="G18" t="s">
        <v>125</v>
      </c>
      <c r="H18" s="2">
        <v>-13500000</v>
      </c>
      <c r="I18" t="s">
        <v>9687</v>
      </c>
      <c r="J18" t="s">
        <v>9688</v>
      </c>
      <c r="K18" t="str">
        <f t="shared" si="0"/>
        <v>XFR</v>
      </c>
      <c r="L18" s="7" t="str">
        <f>VLOOKUP(D18,'Entity Code'!A:B,2,0)</f>
        <v>LCF</v>
      </c>
      <c r="M18" s="7"/>
      <c r="N18" t="s">
        <v>6052</v>
      </c>
      <c r="O18" s="7" t="s">
        <v>6380</v>
      </c>
      <c r="P18" s="7" t="s">
        <v>127</v>
      </c>
      <c r="Q18" s="1" t="s">
        <v>267</v>
      </c>
      <c r="R18">
        <f t="shared" si="1"/>
        <v>13500000</v>
      </c>
      <c r="S18">
        <f t="shared" si="2"/>
        <v>2</v>
      </c>
    </row>
    <row r="19" spans="2:19" x14ac:dyDescent="0.25">
      <c r="B19" s="1">
        <v>12</v>
      </c>
      <c r="C19" t="s">
        <v>123</v>
      </c>
      <c r="D19" t="s">
        <v>6344</v>
      </c>
      <c r="E19" s="6">
        <v>8026517995</v>
      </c>
      <c r="F19" s="3">
        <v>45981</v>
      </c>
      <c r="G19" t="s">
        <v>124</v>
      </c>
      <c r="H19" s="2">
        <v>112500</v>
      </c>
      <c r="I19" t="s">
        <v>9717</v>
      </c>
      <c r="J19" t="s">
        <v>9730</v>
      </c>
      <c r="K19" t="str">
        <f t="shared" si="0"/>
        <v>XFR</v>
      </c>
      <c r="L19" s="7" t="str">
        <f>VLOOKUP(D19,'Entity Code'!A:B,2,0)</f>
        <v>LMID2</v>
      </c>
      <c r="N19" t="s">
        <v>9735</v>
      </c>
      <c r="O19" s="7" t="s">
        <v>6380</v>
      </c>
      <c r="P19" s="7" t="s">
        <v>127</v>
      </c>
      <c r="Q19" s="1" t="s">
        <v>267</v>
      </c>
      <c r="R19">
        <f t="shared" si="1"/>
        <v>112500</v>
      </c>
      <c r="S19">
        <f t="shared" si="2"/>
        <v>1</v>
      </c>
    </row>
    <row r="20" spans="2:19" x14ac:dyDescent="0.25">
      <c r="B20" s="1">
        <v>12</v>
      </c>
      <c r="C20" t="s">
        <v>123</v>
      </c>
      <c r="D20" t="s">
        <v>8495</v>
      </c>
      <c r="E20" s="6">
        <v>8026495984</v>
      </c>
      <c r="F20" s="3">
        <v>45981</v>
      </c>
      <c r="G20" t="s">
        <v>125</v>
      </c>
      <c r="H20" s="2">
        <v>-112500</v>
      </c>
      <c r="I20" t="s">
        <v>9717</v>
      </c>
      <c r="J20" t="s">
        <v>9718</v>
      </c>
      <c r="K20" t="str">
        <f t="shared" si="0"/>
        <v>XFR</v>
      </c>
      <c r="L20" s="7" t="str">
        <f>VLOOKUP(D20,'Entity Code'!A:B,2,0)</f>
        <v>LTRS1</v>
      </c>
      <c r="N20" t="s">
        <v>9735</v>
      </c>
      <c r="O20" s="7" t="s">
        <v>6380</v>
      </c>
      <c r="P20" s="7" t="s">
        <v>127</v>
      </c>
      <c r="Q20" s="1" t="s">
        <v>267</v>
      </c>
      <c r="R20">
        <f t="shared" si="1"/>
        <v>112500</v>
      </c>
      <c r="S20">
        <f t="shared" si="2"/>
        <v>2</v>
      </c>
    </row>
    <row r="21" spans="2:19" x14ac:dyDescent="0.25">
      <c r="B21" s="1">
        <v>13</v>
      </c>
      <c r="C21" t="s">
        <v>123</v>
      </c>
      <c r="D21" t="s">
        <v>48</v>
      </c>
      <c r="E21" s="6">
        <v>8026482868</v>
      </c>
      <c r="F21" s="3">
        <v>45981</v>
      </c>
      <c r="G21" t="s">
        <v>124</v>
      </c>
      <c r="H21" s="2">
        <v>112500</v>
      </c>
      <c r="I21" t="s">
        <v>9711</v>
      </c>
      <c r="J21" t="s">
        <v>9712</v>
      </c>
      <c r="K21" t="str">
        <f t="shared" si="0"/>
        <v>XFR</v>
      </c>
      <c r="L21" s="7" t="str">
        <f>VLOOKUP(D21,'Entity Code'!A:B,2,0)</f>
        <v>LCC</v>
      </c>
      <c r="N21" t="s">
        <v>9736</v>
      </c>
      <c r="O21" s="7" t="s">
        <v>6380</v>
      </c>
      <c r="P21" s="7" t="s">
        <v>127</v>
      </c>
      <c r="Q21" s="1" t="s">
        <v>267</v>
      </c>
      <c r="R21">
        <f t="shared" si="1"/>
        <v>112500</v>
      </c>
      <c r="S21">
        <f t="shared" si="2"/>
        <v>1</v>
      </c>
    </row>
    <row r="22" spans="2:19" x14ac:dyDescent="0.25">
      <c r="B22" s="1">
        <v>13</v>
      </c>
      <c r="C22" t="s">
        <v>123</v>
      </c>
      <c r="D22" t="s">
        <v>6344</v>
      </c>
      <c r="E22" s="6">
        <v>8026517995</v>
      </c>
      <c r="F22" s="3">
        <v>45981</v>
      </c>
      <c r="G22" t="s">
        <v>125</v>
      </c>
      <c r="H22" s="2">
        <v>-112500</v>
      </c>
      <c r="I22" t="s">
        <v>9711</v>
      </c>
      <c r="J22" t="s">
        <v>9731</v>
      </c>
      <c r="K22" t="str">
        <f t="shared" si="0"/>
        <v>XFR</v>
      </c>
      <c r="L22" s="7" t="str">
        <f>VLOOKUP(D22,'Entity Code'!A:B,2,0)</f>
        <v>LMID2</v>
      </c>
      <c r="N22" t="s">
        <v>9736</v>
      </c>
      <c r="O22" s="7" t="s">
        <v>6380</v>
      </c>
      <c r="P22" s="7" t="s">
        <v>127</v>
      </c>
      <c r="Q22" s="1" t="s">
        <v>267</v>
      </c>
      <c r="R22">
        <f t="shared" si="1"/>
        <v>112500</v>
      </c>
      <c r="S22">
        <f t="shared" si="2"/>
        <v>2</v>
      </c>
    </row>
    <row r="23" spans="2:19" x14ac:dyDescent="0.25">
      <c r="B23" s="1">
        <v>14</v>
      </c>
      <c r="C23" t="s">
        <v>123</v>
      </c>
      <c r="D23" t="s">
        <v>48</v>
      </c>
      <c r="E23" s="6">
        <v>8026482868</v>
      </c>
      <c r="F23" s="3">
        <v>45981</v>
      </c>
      <c r="G23" t="s">
        <v>124</v>
      </c>
      <c r="H23" s="2">
        <v>13387500</v>
      </c>
      <c r="I23" t="s">
        <v>9709</v>
      </c>
      <c r="J23" t="s">
        <v>9710</v>
      </c>
      <c r="K23" t="str">
        <f t="shared" si="0"/>
        <v>RCT</v>
      </c>
      <c r="L23" s="7" t="str">
        <f>VLOOKUP(D23,'Entity Code'!A:B,2,0)</f>
        <v>LCC</v>
      </c>
      <c r="N23" t="s">
        <v>6566</v>
      </c>
      <c r="O23" s="7" t="s">
        <v>6380</v>
      </c>
      <c r="P23" s="7" t="s">
        <v>127</v>
      </c>
      <c r="Q23" s="1" t="s">
        <v>267</v>
      </c>
      <c r="R23">
        <f t="shared" si="1"/>
        <v>13387500</v>
      </c>
      <c r="S23">
        <f t="shared" si="2"/>
        <v>1</v>
      </c>
    </row>
    <row r="24" spans="2:19" x14ac:dyDescent="0.25">
      <c r="B24" s="1">
        <v>14</v>
      </c>
      <c r="C24" t="s">
        <v>123</v>
      </c>
      <c r="D24" t="s">
        <v>8495</v>
      </c>
      <c r="E24" s="6">
        <v>8026495984</v>
      </c>
      <c r="F24" s="3">
        <v>45981</v>
      </c>
      <c r="G24" t="s">
        <v>125</v>
      </c>
      <c r="H24" s="2">
        <v>-13387500</v>
      </c>
      <c r="I24" t="s">
        <v>9709</v>
      </c>
      <c r="J24" t="s">
        <v>9716</v>
      </c>
      <c r="K24" t="str">
        <f t="shared" si="0"/>
        <v>WDL</v>
      </c>
      <c r="L24" s="7" t="str">
        <f>VLOOKUP(D24,'Entity Code'!A:B,2,0)</f>
        <v>LTRS1</v>
      </c>
      <c r="N24" t="s">
        <v>6566</v>
      </c>
      <c r="O24" s="7" t="s">
        <v>6380</v>
      </c>
      <c r="P24" s="7" t="s">
        <v>127</v>
      </c>
      <c r="Q24" s="1" t="s">
        <v>267</v>
      </c>
      <c r="R24">
        <f t="shared" si="1"/>
        <v>13387500</v>
      </c>
      <c r="S24">
        <f t="shared" si="2"/>
        <v>2</v>
      </c>
    </row>
    <row r="25" spans="2:19" x14ac:dyDescent="0.25">
      <c r="B25" s="1">
        <v>15</v>
      </c>
      <c r="C25" t="s">
        <v>123</v>
      </c>
      <c r="D25" t="s">
        <v>90</v>
      </c>
      <c r="E25" s="6">
        <v>8026459924</v>
      </c>
      <c r="F25" s="3">
        <v>45981</v>
      </c>
      <c r="G25" t="s">
        <v>124</v>
      </c>
      <c r="H25" s="2">
        <v>13387500</v>
      </c>
      <c r="I25" t="s">
        <v>9692</v>
      </c>
      <c r="J25" t="s">
        <v>9693</v>
      </c>
      <c r="K25" t="str">
        <f t="shared" si="0"/>
        <v>XFR</v>
      </c>
      <c r="L25" s="7" t="str">
        <f>VLOOKUP(D25,'Entity Code'!A:B,2,0)</f>
        <v>LCFHR</v>
      </c>
      <c r="M25" s="7"/>
      <c r="N25" t="s">
        <v>8960</v>
      </c>
      <c r="O25" s="7" t="s">
        <v>6380</v>
      </c>
      <c r="P25" s="7" t="s">
        <v>127</v>
      </c>
      <c r="Q25" s="1" t="s">
        <v>267</v>
      </c>
      <c r="R25">
        <f t="shared" si="1"/>
        <v>13387500</v>
      </c>
      <c r="S25">
        <f t="shared" si="2"/>
        <v>1</v>
      </c>
    </row>
    <row r="26" spans="2:19" x14ac:dyDescent="0.25">
      <c r="B26" s="1">
        <v>15</v>
      </c>
      <c r="C26" t="s">
        <v>123</v>
      </c>
      <c r="D26" t="s">
        <v>48</v>
      </c>
      <c r="E26" s="6">
        <v>8026482868</v>
      </c>
      <c r="F26" s="3">
        <v>45981</v>
      </c>
      <c r="G26" t="s">
        <v>125</v>
      </c>
      <c r="H26" s="2">
        <v>-13387500</v>
      </c>
      <c r="I26" t="s">
        <v>9692</v>
      </c>
      <c r="J26" t="s">
        <v>9713</v>
      </c>
      <c r="K26" t="str">
        <f t="shared" si="0"/>
        <v>XFR</v>
      </c>
      <c r="L26" s="7" t="str">
        <f>VLOOKUP(D26,'Entity Code'!A:B,2,0)</f>
        <v>LCC</v>
      </c>
      <c r="N26" t="s">
        <v>8960</v>
      </c>
      <c r="O26" s="7" t="s">
        <v>6380</v>
      </c>
      <c r="P26" s="7" t="s">
        <v>127</v>
      </c>
      <c r="Q26" s="1" t="s">
        <v>267</v>
      </c>
      <c r="R26">
        <f t="shared" si="1"/>
        <v>13387500</v>
      </c>
      <c r="S26">
        <f t="shared" si="2"/>
        <v>2</v>
      </c>
    </row>
    <row r="27" spans="2:19" x14ac:dyDescent="0.25">
      <c r="B27" s="1">
        <v>16</v>
      </c>
      <c r="C27" t="s">
        <v>123</v>
      </c>
      <c r="D27" t="s">
        <v>90</v>
      </c>
      <c r="E27" s="6">
        <v>8026459924</v>
      </c>
      <c r="F27" s="3">
        <v>45981</v>
      </c>
      <c r="G27" t="s">
        <v>124</v>
      </c>
      <c r="H27" s="2">
        <v>112500</v>
      </c>
      <c r="I27" t="s">
        <v>9696</v>
      </c>
      <c r="J27" t="s">
        <v>9697</v>
      </c>
      <c r="K27" t="str">
        <f t="shared" si="0"/>
        <v>XFR</v>
      </c>
      <c r="L27" s="7" t="str">
        <f>VLOOKUP(D27,'Entity Code'!A:B,2,0)</f>
        <v>LCFHR</v>
      </c>
      <c r="M27" s="7"/>
      <c r="N27" t="s">
        <v>8960</v>
      </c>
      <c r="O27" s="7" t="s">
        <v>6380</v>
      </c>
      <c r="P27" s="7" t="s">
        <v>127</v>
      </c>
      <c r="Q27" s="1" t="s">
        <v>267</v>
      </c>
      <c r="R27">
        <f t="shared" si="1"/>
        <v>112500</v>
      </c>
      <c r="S27">
        <f t="shared" si="2"/>
        <v>1</v>
      </c>
    </row>
    <row r="28" spans="2:19" x14ac:dyDescent="0.25">
      <c r="B28" s="1">
        <v>16</v>
      </c>
      <c r="C28" t="s">
        <v>123</v>
      </c>
      <c r="D28" t="s">
        <v>48</v>
      </c>
      <c r="E28" s="6">
        <v>8026482868</v>
      </c>
      <c r="F28" s="3">
        <v>45981</v>
      </c>
      <c r="G28" t="s">
        <v>125</v>
      </c>
      <c r="H28" s="2">
        <v>-112500</v>
      </c>
      <c r="I28" t="s">
        <v>9696</v>
      </c>
      <c r="J28" t="s">
        <v>9714</v>
      </c>
      <c r="K28" t="str">
        <f t="shared" si="0"/>
        <v>XFR</v>
      </c>
      <c r="L28" s="7" t="str">
        <f>VLOOKUP(D28,'Entity Code'!A:B,2,0)</f>
        <v>LCC</v>
      </c>
      <c r="N28" t="s">
        <v>8960</v>
      </c>
      <c r="O28" s="7" t="s">
        <v>6380</v>
      </c>
      <c r="P28" s="7" t="s">
        <v>127</v>
      </c>
      <c r="Q28" s="1" t="s">
        <v>267</v>
      </c>
      <c r="R28">
        <f t="shared" si="1"/>
        <v>112500</v>
      </c>
      <c r="S28">
        <f t="shared" si="2"/>
        <v>2</v>
      </c>
    </row>
    <row r="29" spans="2:19" x14ac:dyDescent="0.25">
      <c r="B29" s="1">
        <v>17</v>
      </c>
      <c r="C29" t="s">
        <v>123</v>
      </c>
      <c r="D29" t="s">
        <v>105</v>
      </c>
      <c r="E29" s="6">
        <v>8026496047</v>
      </c>
      <c r="F29" s="3">
        <v>45981</v>
      </c>
      <c r="G29" t="s">
        <v>124</v>
      </c>
      <c r="H29" s="2">
        <v>85311.98</v>
      </c>
      <c r="I29" t="s">
        <v>9689</v>
      </c>
      <c r="J29" t="s">
        <v>9728</v>
      </c>
      <c r="K29" t="str">
        <f t="shared" si="0"/>
        <v>RCT</v>
      </c>
      <c r="L29" s="7" t="str">
        <f>VLOOKUP(D29,'Entity Code'!A:B,2,0)</f>
        <v>LCR3</v>
      </c>
      <c r="N29" t="s">
        <v>9512</v>
      </c>
      <c r="O29" s="7" t="s">
        <v>6548</v>
      </c>
      <c r="P29" s="7" t="s">
        <v>127</v>
      </c>
      <c r="Q29" s="1" t="s">
        <v>267</v>
      </c>
      <c r="R29">
        <f t="shared" si="1"/>
        <v>85311.98</v>
      </c>
      <c r="S29">
        <f t="shared" si="2"/>
        <v>1</v>
      </c>
    </row>
    <row r="30" spans="2:19" x14ac:dyDescent="0.25">
      <c r="B30" s="1">
        <v>17</v>
      </c>
      <c r="C30" t="s">
        <v>123</v>
      </c>
      <c r="D30" t="s">
        <v>89</v>
      </c>
      <c r="E30" s="6">
        <v>8026459916</v>
      </c>
      <c r="F30" s="3">
        <v>45981</v>
      </c>
      <c r="G30" t="s">
        <v>125</v>
      </c>
      <c r="H30" s="2">
        <v>-85311.98</v>
      </c>
      <c r="I30" t="s">
        <v>9689</v>
      </c>
      <c r="J30" t="s">
        <v>9690</v>
      </c>
      <c r="K30" t="str">
        <f t="shared" si="0"/>
        <v>WDL</v>
      </c>
      <c r="L30" s="7" t="str">
        <f>VLOOKUP(D30,'Entity Code'!A:B,2,0)</f>
        <v>LCF</v>
      </c>
      <c r="M30" s="7"/>
      <c r="N30" t="s">
        <v>9512</v>
      </c>
      <c r="O30" s="7" t="s">
        <v>6548</v>
      </c>
      <c r="P30" s="7" t="s">
        <v>127</v>
      </c>
      <c r="Q30" s="1" t="s">
        <v>267</v>
      </c>
      <c r="R30">
        <f t="shared" si="1"/>
        <v>85311.98</v>
      </c>
      <c r="S30">
        <f t="shared" si="2"/>
        <v>2</v>
      </c>
    </row>
    <row r="31" spans="2:19" x14ac:dyDescent="0.25">
      <c r="B31" s="1">
        <v>18</v>
      </c>
      <c r="C31" t="s">
        <v>123</v>
      </c>
      <c r="D31" t="s">
        <v>90</v>
      </c>
      <c r="E31" s="6">
        <v>8026459924</v>
      </c>
      <c r="F31" s="3">
        <v>45981</v>
      </c>
      <c r="G31" t="s">
        <v>124</v>
      </c>
      <c r="H31" s="2">
        <v>576000</v>
      </c>
      <c r="I31" t="s">
        <v>9694</v>
      </c>
      <c r="J31" t="s">
        <v>9695</v>
      </c>
      <c r="K31" t="str">
        <f t="shared" si="0"/>
        <v>XFR</v>
      </c>
      <c r="L31" s="7" t="str">
        <f>VLOOKUP(D31,'Entity Code'!A:B,2,0)</f>
        <v>LCFHR</v>
      </c>
      <c r="M31" s="7"/>
      <c r="N31" t="s">
        <v>268</v>
      </c>
      <c r="O31" s="7" t="s">
        <v>6380</v>
      </c>
      <c r="P31" s="7" t="s">
        <v>127</v>
      </c>
      <c r="Q31" s="1" t="s">
        <v>267</v>
      </c>
      <c r="R31">
        <f t="shared" si="1"/>
        <v>576000</v>
      </c>
      <c r="S31">
        <f t="shared" si="2"/>
        <v>1</v>
      </c>
    </row>
    <row r="32" spans="2:19" x14ac:dyDescent="0.25">
      <c r="B32" s="1">
        <v>18</v>
      </c>
      <c r="C32" t="s">
        <v>123</v>
      </c>
      <c r="D32" t="s">
        <v>105</v>
      </c>
      <c r="E32" s="6">
        <v>8026496047</v>
      </c>
      <c r="F32" s="3">
        <v>45981</v>
      </c>
      <c r="G32" t="s">
        <v>125</v>
      </c>
      <c r="H32" s="2">
        <v>-576000</v>
      </c>
      <c r="I32" t="s">
        <v>9694</v>
      </c>
      <c r="J32" t="s">
        <v>9729</v>
      </c>
      <c r="K32" t="str">
        <f t="shared" si="0"/>
        <v>XFR</v>
      </c>
      <c r="L32" s="7" t="str">
        <f>VLOOKUP(D32,'Entity Code'!A:B,2,0)</f>
        <v>LCR3</v>
      </c>
      <c r="N32" t="s">
        <v>268</v>
      </c>
      <c r="O32" s="7" t="s">
        <v>6380</v>
      </c>
      <c r="P32" s="7" t="s">
        <v>127</v>
      </c>
      <c r="Q32" s="1" t="s">
        <v>267</v>
      </c>
      <c r="R32">
        <f t="shared" si="1"/>
        <v>576000</v>
      </c>
      <c r="S32">
        <f t="shared" si="2"/>
        <v>2</v>
      </c>
    </row>
    <row r="33" spans="2:19" x14ac:dyDescent="0.25">
      <c r="B33" s="1">
        <v>19</v>
      </c>
      <c r="C33" s="106" t="s">
        <v>123</v>
      </c>
      <c r="D33" s="106" t="s">
        <v>90</v>
      </c>
      <c r="E33" s="107">
        <v>8026459924</v>
      </c>
      <c r="F33" s="108">
        <v>45981</v>
      </c>
      <c r="G33" s="106" t="s">
        <v>124</v>
      </c>
      <c r="H33" s="99">
        <v>40000</v>
      </c>
      <c r="I33" s="106" t="s">
        <v>9698</v>
      </c>
      <c r="J33" s="106" t="s">
        <v>9699</v>
      </c>
      <c r="K33" s="106" t="str">
        <f t="shared" si="0"/>
        <v>XFR</v>
      </c>
      <c r="L33" s="109" t="str">
        <f>VLOOKUP(D33,'Entity Code'!A:B,2,0)</f>
        <v>LCFHR</v>
      </c>
      <c r="M33" s="109"/>
      <c r="N33" s="106" t="s">
        <v>258</v>
      </c>
      <c r="O33" s="109" t="str">
        <f>IFERROR(VLOOKUP(E34,'Bank Account'!A:B,2,FALSE),VLOOKUP(_xlfn.NUMBERVALUE(E34),'Bank Account'!A:B,2,FALSE))</f>
        <v>LCREE-1065-0008-000-</v>
      </c>
      <c r="P33" s="109" t="s">
        <v>127</v>
      </c>
      <c r="Q33" s="110" t="s">
        <v>132</v>
      </c>
      <c r="R33">
        <f t="shared" si="1"/>
        <v>40000</v>
      </c>
      <c r="S33">
        <f t="shared" si="2"/>
        <v>1</v>
      </c>
    </row>
    <row r="34" spans="2:19" x14ac:dyDescent="0.25">
      <c r="B34" s="1">
        <v>19</v>
      </c>
      <c r="C34" s="106" t="s">
        <v>123</v>
      </c>
      <c r="D34" s="106" t="s">
        <v>106</v>
      </c>
      <c r="E34" s="107">
        <v>8026496039</v>
      </c>
      <c r="F34" s="108">
        <v>45981</v>
      </c>
      <c r="G34" s="106" t="s">
        <v>125</v>
      </c>
      <c r="H34" s="99">
        <v>-40000</v>
      </c>
      <c r="I34" s="106" t="s">
        <v>9698</v>
      </c>
      <c r="J34" s="106" t="s">
        <v>9727</v>
      </c>
      <c r="K34" s="106" t="str">
        <f t="shared" si="0"/>
        <v>XFR</v>
      </c>
      <c r="L34" s="109" t="str">
        <f>VLOOKUP(D34,'Entity Code'!A:B,2,0)</f>
        <v>LCREE</v>
      </c>
      <c r="M34" s="106"/>
      <c r="N34" s="106" t="s">
        <v>258</v>
      </c>
      <c r="O34" s="109" t="str">
        <f>IFERROR(VLOOKUP(E33,'Bank Account'!A:B,2,FALSE),VLOOKUP(_xlfn.NUMBERVALUE(E33),'Bank Account'!A:B,2,FALSE))</f>
        <v>LCFHR-1065-0002-000-</v>
      </c>
      <c r="P34" s="109" t="s">
        <v>127</v>
      </c>
      <c r="Q34" s="110" t="s">
        <v>132</v>
      </c>
      <c r="R34">
        <f t="shared" si="1"/>
        <v>40000</v>
      </c>
      <c r="S34">
        <f t="shared" si="2"/>
        <v>2</v>
      </c>
    </row>
    <row r="35" spans="2:19" x14ac:dyDescent="0.25">
      <c r="B35" s="1">
        <v>20</v>
      </c>
      <c r="C35" t="s">
        <v>123</v>
      </c>
      <c r="D35" t="s">
        <v>38</v>
      </c>
      <c r="E35" s="6">
        <v>8026496012</v>
      </c>
      <c r="F35" s="3">
        <v>45981</v>
      </c>
      <c r="G35" t="s">
        <v>124</v>
      </c>
      <c r="H35" s="2">
        <v>1300</v>
      </c>
      <c r="I35" t="s">
        <v>9705</v>
      </c>
      <c r="J35" t="s">
        <v>9720</v>
      </c>
      <c r="K35" t="str">
        <f t="shared" si="0"/>
        <v>XFR</v>
      </c>
      <c r="L35" s="7" t="str">
        <f>VLOOKUP(D35,'Entity Code'!A:B,2,0)</f>
        <v>LCI</v>
      </c>
      <c r="N35" t="s">
        <v>5469</v>
      </c>
      <c r="O35" s="7" t="s">
        <v>6380</v>
      </c>
      <c r="P35" s="7" t="s">
        <v>127</v>
      </c>
      <c r="Q35" s="1" t="s">
        <v>267</v>
      </c>
      <c r="R35">
        <f t="shared" si="1"/>
        <v>1300</v>
      </c>
      <c r="S35">
        <f t="shared" si="2"/>
        <v>1</v>
      </c>
    </row>
    <row r="36" spans="2:19" x14ac:dyDescent="0.25">
      <c r="B36" s="1">
        <v>20</v>
      </c>
      <c r="C36" t="s">
        <v>123</v>
      </c>
      <c r="D36" t="s">
        <v>90</v>
      </c>
      <c r="E36" s="6">
        <v>8026459924</v>
      </c>
      <c r="F36" s="3">
        <v>45981</v>
      </c>
      <c r="G36" t="s">
        <v>125</v>
      </c>
      <c r="H36" s="2">
        <v>-1300</v>
      </c>
      <c r="I36" t="s">
        <v>9705</v>
      </c>
      <c r="J36" t="s">
        <v>9706</v>
      </c>
      <c r="K36" t="str">
        <f t="shared" si="0"/>
        <v>XFR</v>
      </c>
      <c r="L36" s="7" t="str">
        <f>VLOOKUP(D36,'Entity Code'!A:B,2,0)</f>
        <v>LCFHR</v>
      </c>
      <c r="N36" t="s">
        <v>5469</v>
      </c>
      <c r="O36" s="7" t="s">
        <v>6380</v>
      </c>
      <c r="P36" s="7" t="s">
        <v>127</v>
      </c>
      <c r="Q36" s="1" t="s">
        <v>267</v>
      </c>
      <c r="R36">
        <f t="shared" si="1"/>
        <v>1300</v>
      </c>
      <c r="S36">
        <f t="shared" si="2"/>
        <v>2</v>
      </c>
    </row>
    <row r="37" spans="2:19" x14ac:dyDescent="0.25">
      <c r="B37" s="1">
        <v>21</v>
      </c>
      <c r="C37" t="s">
        <v>123</v>
      </c>
      <c r="D37" t="s">
        <v>38</v>
      </c>
      <c r="E37" s="6">
        <v>8026496012</v>
      </c>
      <c r="F37" s="3">
        <v>45981</v>
      </c>
      <c r="G37" t="s">
        <v>125</v>
      </c>
      <c r="H37" s="2">
        <v>-1300</v>
      </c>
      <c r="I37" t="s">
        <v>9723</v>
      </c>
      <c r="J37" t="s">
        <v>9724</v>
      </c>
      <c r="K37" t="str">
        <f t="shared" si="0"/>
        <v>XFR</v>
      </c>
      <c r="L37" s="7" t="str">
        <f>VLOOKUP(D37,'Entity Code'!A:B,2,0)</f>
        <v>LCI</v>
      </c>
      <c r="N37" t="s">
        <v>8580</v>
      </c>
      <c r="O37" s="7" t="s">
        <v>6380</v>
      </c>
      <c r="P37" s="7" t="s">
        <v>127</v>
      </c>
      <c r="Q37" s="1" t="s">
        <v>267</v>
      </c>
      <c r="R37">
        <f t="shared" si="1"/>
        <v>1300</v>
      </c>
      <c r="S37">
        <f t="shared" si="2"/>
        <v>2</v>
      </c>
    </row>
    <row r="38" spans="2:19" x14ac:dyDescent="0.25">
      <c r="B38" s="1">
        <v>22</v>
      </c>
      <c r="C38" t="s">
        <v>121</v>
      </c>
      <c r="D38" t="s">
        <v>41</v>
      </c>
      <c r="E38" s="6">
        <v>865357602</v>
      </c>
      <c r="F38" s="3">
        <v>45981</v>
      </c>
      <c r="G38" t="s">
        <v>122</v>
      </c>
      <c r="H38" s="2">
        <v>-36539.54</v>
      </c>
      <c r="I38" t="s">
        <v>9681</v>
      </c>
      <c r="J38" t="s">
        <v>9596</v>
      </c>
      <c r="K38" t="str">
        <f t="shared" si="0"/>
        <v>AP</v>
      </c>
      <c r="L38" s="7" t="str">
        <f>VLOOKUP(D38,'Entity Code'!A:B,2,0)</f>
        <v>LCF</v>
      </c>
      <c r="M38" s="7"/>
      <c r="N38" t="s">
        <v>9740</v>
      </c>
      <c r="O38" s="7" t="s">
        <v>127</v>
      </c>
      <c r="P38" s="7" t="s">
        <v>127</v>
      </c>
      <c r="Q38" s="1" t="s">
        <v>132</v>
      </c>
      <c r="R38">
        <f t="shared" si="1"/>
        <v>36539.54</v>
      </c>
      <c r="S38">
        <f t="shared" si="2"/>
        <v>2</v>
      </c>
    </row>
    <row r="39" spans="2:19" x14ac:dyDescent="0.25">
      <c r="B39" s="1">
        <v>23</v>
      </c>
      <c r="C39" s="106" t="s">
        <v>121</v>
      </c>
      <c r="D39" s="106" t="s">
        <v>41</v>
      </c>
      <c r="E39" s="107">
        <v>865357602</v>
      </c>
      <c r="F39" s="108">
        <v>45981</v>
      </c>
      <c r="G39" s="106" t="s">
        <v>122</v>
      </c>
      <c r="H39" s="99">
        <v>-750</v>
      </c>
      <c r="I39" s="106" t="s">
        <v>9682</v>
      </c>
      <c r="J39" s="106" t="s">
        <v>9596</v>
      </c>
      <c r="K39" s="106" t="str">
        <f t="shared" si="0"/>
        <v>AP</v>
      </c>
      <c r="L39" s="109" t="str">
        <f>VLOOKUP(D39,'Entity Code'!A:B,2,0)</f>
        <v>LCF</v>
      </c>
      <c r="M39" s="109"/>
      <c r="N39" s="106" t="s">
        <v>9743</v>
      </c>
      <c r="O39" s="109" t="s">
        <v>127</v>
      </c>
      <c r="P39" s="109" t="s">
        <v>127</v>
      </c>
      <c r="Q39" s="110" t="s">
        <v>132</v>
      </c>
      <c r="R39">
        <f t="shared" si="1"/>
        <v>750</v>
      </c>
      <c r="S39">
        <f t="shared" si="2"/>
        <v>2</v>
      </c>
    </row>
    <row r="40" spans="2:19" x14ac:dyDescent="0.25">
      <c r="B40" s="1">
        <v>24</v>
      </c>
      <c r="C40" s="106" t="s">
        <v>121</v>
      </c>
      <c r="D40" s="106" t="s">
        <v>41</v>
      </c>
      <c r="E40" s="107">
        <v>865357602</v>
      </c>
      <c r="F40" s="108">
        <v>45981</v>
      </c>
      <c r="G40" s="106" t="s">
        <v>122</v>
      </c>
      <c r="H40" s="99">
        <v>-250</v>
      </c>
      <c r="I40" s="106" t="s">
        <v>9683</v>
      </c>
      <c r="J40" s="106" t="s">
        <v>9596</v>
      </c>
      <c r="K40" s="106" t="str">
        <f t="shared" si="0"/>
        <v>AP</v>
      </c>
      <c r="L40" s="109" t="str">
        <f>VLOOKUP(D40,'Entity Code'!A:B,2,0)</f>
        <v>LCF</v>
      </c>
      <c r="M40" s="109"/>
      <c r="N40" s="106" t="s">
        <v>9743</v>
      </c>
      <c r="O40" s="109" t="s">
        <v>127</v>
      </c>
      <c r="P40" s="109" t="s">
        <v>127</v>
      </c>
      <c r="Q40" s="110" t="s">
        <v>132</v>
      </c>
      <c r="R40">
        <f t="shared" si="1"/>
        <v>250</v>
      </c>
      <c r="S40">
        <f t="shared" si="2"/>
        <v>2</v>
      </c>
    </row>
    <row r="41" spans="2:19" x14ac:dyDescent="0.25">
      <c r="B41" s="1">
        <v>25</v>
      </c>
      <c r="C41" s="106" t="s">
        <v>121</v>
      </c>
      <c r="D41" s="106" t="s">
        <v>41</v>
      </c>
      <c r="E41" s="107">
        <v>865357602</v>
      </c>
      <c r="F41" s="108">
        <v>45981</v>
      </c>
      <c r="G41" s="106" t="s">
        <v>122</v>
      </c>
      <c r="H41" s="99">
        <v>-13</v>
      </c>
      <c r="I41" s="106" t="s">
        <v>9684</v>
      </c>
      <c r="J41" s="106" t="s">
        <v>9596</v>
      </c>
      <c r="K41" s="106" t="str">
        <f t="shared" si="0"/>
        <v>AP</v>
      </c>
      <c r="L41" s="109" t="str">
        <f>VLOOKUP(D41,'Entity Code'!A:B,2,0)</f>
        <v>LCF</v>
      </c>
      <c r="M41" s="109"/>
      <c r="N41" s="106" t="s">
        <v>9742</v>
      </c>
      <c r="O41" s="109" t="s">
        <v>127</v>
      </c>
      <c r="P41" s="109" t="s">
        <v>127</v>
      </c>
      <c r="Q41" s="110" t="s">
        <v>132</v>
      </c>
      <c r="R41">
        <f t="shared" si="1"/>
        <v>13</v>
      </c>
      <c r="S41">
        <f t="shared" si="2"/>
        <v>2</v>
      </c>
    </row>
    <row r="42" spans="2:19" x14ac:dyDescent="0.25">
      <c r="B42" s="1"/>
    </row>
    <row r="43" spans="2:19" x14ac:dyDescent="0.25">
      <c r="B43" s="1"/>
    </row>
    <row r="44" spans="2:19" x14ac:dyDescent="0.25">
      <c r="B44" s="1"/>
    </row>
    <row r="45" spans="2:19" x14ac:dyDescent="0.25">
      <c r="B45" s="1"/>
    </row>
    <row r="46" spans="2:19" x14ac:dyDescent="0.25">
      <c r="B46" s="1"/>
    </row>
    <row r="47" spans="2:19" x14ac:dyDescent="0.25">
      <c r="B47" s="1"/>
    </row>
    <row r="48" spans="2:19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41">
      <sortCondition ref="B5:B41"/>
      <sortCondition ref="R5:R41"/>
      <sortCondition ref="I5:I41"/>
      <sortCondition ref="S5:S41"/>
    </sortState>
  </autoFilter>
  <sortState xmlns:xlrd2="http://schemas.microsoft.com/office/spreadsheetml/2017/richdata2" ref="B5:S41">
    <sortCondition ref="B40:B41"/>
  </sortState>
  <pageMargins left="0.7" right="0.7" top="0.75" bottom="0.75" header="0.3" footer="0.3"/>
  <pageSetup scale="3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E5F-1F2E-4E46-A161-B9357E6118F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202511</v>
      </c>
      <c r="C2" t="s">
        <v>31</v>
      </c>
      <c r="D2" s="61" t="str">
        <f>Checklist!$B$17</f>
        <v>DC1120251</v>
      </c>
      <c r="E2" t="str">
        <f>D2</f>
        <v>DC1120251</v>
      </c>
      <c r="F2" s="3">
        <f>Checklist!$A$17</f>
        <v>45981</v>
      </c>
      <c r="G2" s="20">
        <v>40000</v>
      </c>
      <c r="H2" s="20">
        <v>0</v>
      </c>
      <c r="I2" s="3">
        <f t="shared" ref="I2:I25" si="0">$F$2</f>
        <v>45981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202511</v>
      </c>
      <c r="C3" t="s">
        <v>31</v>
      </c>
      <c r="D3" t="str">
        <f>D2</f>
        <v>DC1120251</v>
      </c>
      <c r="E3" t="str">
        <f t="shared" ref="E3:E25" si="1">D3</f>
        <v>DC1120251</v>
      </c>
      <c r="F3" s="3">
        <f t="shared" ref="F3:F25" si="2">$F$2</f>
        <v>45981</v>
      </c>
      <c r="G3" s="20">
        <v>0</v>
      </c>
      <c r="H3" s="20">
        <v>40000</v>
      </c>
      <c r="I3" s="3">
        <f t="shared" si="0"/>
        <v>45981</v>
      </c>
      <c r="J3" t="s">
        <v>258</v>
      </c>
      <c r="K3" t="s">
        <v>116</v>
      </c>
    </row>
    <row r="4" spans="1:11" x14ac:dyDescent="0.25">
      <c r="A4" t="s">
        <v>40</v>
      </c>
      <c r="B4">
        <f>Checklist!$B$1</f>
        <v>202511</v>
      </c>
      <c r="C4" t="s">
        <v>31</v>
      </c>
      <c r="D4" t="s">
        <v>9744</v>
      </c>
      <c r="E4" t="str">
        <f t="shared" si="1"/>
        <v>DC1120252</v>
      </c>
      <c r="F4" s="3">
        <f t="shared" si="2"/>
        <v>45981</v>
      </c>
      <c r="G4" s="20">
        <v>7103.98</v>
      </c>
      <c r="H4" s="20">
        <v>0</v>
      </c>
      <c r="I4" s="3">
        <f t="shared" si="0"/>
        <v>45981</v>
      </c>
      <c r="J4" t="s">
        <v>9745</v>
      </c>
      <c r="K4" t="s">
        <v>9746</v>
      </c>
    </row>
    <row r="5" spans="1:11" x14ac:dyDescent="0.25">
      <c r="A5" t="s">
        <v>40</v>
      </c>
      <c r="B5">
        <f>Checklist!$B$1</f>
        <v>202511</v>
      </c>
      <c r="C5" t="s">
        <v>31</v>
      </c>
      <c r="D5" t="str">
        <f t="shared" ref="D5:D25" si="3">D4</f>
        <v>DC1120252</v>
      </c>
      <c r="E5" t="str">
        <f t="shared" si="1"/>
        <v>DC1120252</v>
      </c>
      <c r="F5" s="3">
        <f t="shared" si="2"/>
        <v>45981</v>
      </c>
      <c r="G5" s="20">
        <v>0</v>
      </c>
      <c r="H5" s="20">
        <v>7103.98</v>
      </c>
      <c r="I5" s="3">
        <f t="shared" si="0"/>
        <v>45981</v>
      </c>
      <c r="J5" t="s">
        <v>9745</v>
      </c>
      <c r="K5" t="s">
        <v>189</v>
      </c>
    </row>
    <row r="6" spans="1:11" x14ac:dyDescent="0.25">
      <c r="A6" t="s">
        <v>40</v>
      </c>
      <c r="B6">
        <f>Checklist!$B$1</f>
        <v>202511</v>
      </c>
      <c r="C6" t="s">
        <v>31</v>
      </c>
      <c r="D6" t="s">
        <v>9749</v>
      </c>
      <c r="E6" t="str">
        <f t="shared" si="1"/>
        <v>DC1120253</v>
      </c>
      <c r="F6" s="3">
        <f t="shared" si="2"/>
        <v>45981</v>
      </c>
      <c r="G6" s="20">
        <v>38326.22</v>
      </c>
      <c r="H6" s="20">
        <v>0</v>
      </c>
      <c r="I6" s="3">
        <f t="shared" si="0"/>
        <v>45981</v>
      </c>
      <c r="J6" t="s">
        <v>9747</v>
      </c>
      <c r="K6" t="s">
        <v>116</v>
      </c>
    </row>
    <row r="7" spans="1:11" x14ac:dyDescent="0.25">
      <c r="A7" t="s">
        <v>40</v>
      </c>
      <c r="B7">
        <f>Checklist!$B$1</f>
        <v>202511</v>
      </c>
      <c r="C7" t="s">
        <v>31</v>
      </c>
      <c r="D7" t="str">
        <f t="shared" si="3"/>
        <v>DC1120253</v>
      </c>
      <c r="E7" t="str">
        <f t="shared" si="1"/>
        <v>DC1120253</v>
      </c>
      <c r="F7" s="3">
        <f t="shared" si="2"/>
        <v>45981</v>
      </c>
      <c r="G7" s="20">
        <v>0</v>
      </c>
      <c r="H7" s="20">
        <v>38326.22</v>
      </c>
      <c r="I7" s="3">
        <f t="shared" si="0"/>
        <v>45981</v>
      </c>
      <c r="J7" t="s">
        <v>9747</v>
      </c>
      <c r="K7" t="s">
        <v>9748</v>
      </c>
    </row>
    <row r="8" spans="1:11" x14ac:dyDescent="0.25">
      <c r="B8">
        <f>Checklist!$B$1</f>
        <v>202511</v>
      </c>
      <c r="C8" t="s">
        <v>31</v>
      </c>
      <c r="D8" t="s">
        <v>9750</v>
      </c>
      <c r="E8" t="str">
        <f t="shared" si="1"/>
        <v>DC1120254</v>
      </c>
      <c r="F8" s="3">
        <f t="shared" si="2"/>
        <v>45981</v>
      </c>
      <c r="I8" s="3">
        <f t="shared" si="0"/>
        <v>45981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DC1120254</v>
      </c>
      <c r="E9" t="str">
        <f t="shared" si="1"/>
        <v>DC1120254</v>
      </c>
      <c r="F9" s="3">
        <f t="shared" si="2"/>
        <v>45981</v>
      </c>
      <c r="I9" s="3">
        <f t="shared" si="0"/>
        <v>45981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DC1120254</v>
      </c>
      <c r="E10" t="str">
        <f t="shared" si="1"/>
        <v>DC1120254</v>
      </c>
      <c r="F10" s="3">
        <f t="shared" si="2"/>
        <v>45981</v>
      </c>
      <c r="I10" s="3">
        <f t="shared" si="0"/>
        <v>45981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DC1120254</v>
      </c>
      <c r="E11" t="str">
        <f t="shared" si="1"/>
        <v>DC1120254</v>
      </c>
      <c r="F11" s="3">
        <f t="shared" si="2"/>
        <v>45981</v>
      </c>
      <c r="I11" s="3">
        <f t="shared" si="0"/>
        <v>45981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DC1120254</v>
      </c>
      <c r="E12" t="str">
        <f t="shared" si="1"/>
        <v>DC1120254</v>
      </c>
      <c r="F12" s="3">
        <f t="shared" si="2"/>
        <v>45981</v>
      </c>
      <c r="I12" s="3">
        <f t="shared" si="0"/>
        <v>45981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DC1120254</v>
      </c>
      <c r="E13" t="str">
        <f t="shared" si="1"/>
        <v>DC1120254</v>
      </c>
      <c r="F13" s="3">
        <f t="shared" si="2"/>
        <v>45981</v>
      </c>
      <c r="I13" s="3">
        <f t="shared" si="0"/>
        <v>45981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DC1120254</v>
      </c>
      <c r="E14" t="str">
        <f t="shared" si="1"/>
        <v>DC1120254</v>
      </c>
      <c r="F14" s="3">
        <f t="shared" si="2"/>
        <v>45981</v>
      </c>
      <c r="I14" s="3">
        <f t="shared" si="0"/>
        <v>45981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DC1120254</v>
      </c>
      <c r="E15" t="str">
        <f t="shared" si="1"/>
        <v>DC1120254</v>
      </c>
      <c r="F15" s="3">
        <f t="shared" si="2"/>
        <v>45981</v>
      </c>
      <c r="I15" s="3">
        <f t="shared" si="0"/>
        <v>45981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DC1120254</v>
      </c>
      <c r="E16" t="str">
        <f t="shared" si="1"/>
        <v>DC1120254</v>
      </c>
      <c r="F16" s="3">
        <f t="shared" si="2"/>
        <v>45981</v>
      </c>
      <c r="I16" s="3">
        <f t="shared" si="0"/>
        <v>45981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DC1120254</v>
      </c>
      <c r="E17" t="str">
        <f t="shared" si="1"/>
        <v>DC1120254</v>
      </c>
      <c r="F17" s="3">
        <f t="shared" si="2"/>
        <v>45981</v>
      </c>
      <c r="I17" s="3">
        <f t="shared" si="0"/>
        <v>45981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DC1120254</v>
      </c>
      <c r="E18" t="str">
        <f t="shared" si="1"/>
        <v>DC1120254</v>
      </c>
      <c r="F18" s="3">
        <f t="shared" si="2"/>
        <v>45981</v>
      </c>
      <c r="I18" s="3">
        <f t="shared" si="0"/>
        <v>45981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DC1120254</v>
      </c>
      <c r="E19" t="str">
        <f t="shared" si="1"/>
        <v>DC1120254</v>
      </c>
      <c r="F19" s="3">
        <f t="shared" si="2"/>
        <v>45981</v>
      </c>
      <c r="I19" s="3">
        <f t="shared" si="0"/>
        <v>45981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DC1120254</v>
      </c>
      <c r="E20" t="str">
        <f t="shared" si="1"/>
        <v>DC1120254</v>
      </c>
      <c r="F20" s="3">
        <f t="shared" si="2"/>
        <v>45981</v>
      </c>
      <c r="I20" s="3">
        <f t="shared" si="0"/>
        <v>45981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DC1120254</v>
      </c>
      <c r="E21" t="str">
        <f t="shared" si="1"/>
        <v>DC1120254</v>
      </c>
      <c r="F21" s="3">
        <f t="shared" si="2"/>
        <v>45981</v>
      </c>
      <c r="I21" s="3">
        <f t="shared" si="0"/>
        <v>45981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DC1120254</v>
      </c>
      <c r="E22" t="str">
        <f t="shared" si="1"/>
        <v>DC1120254</v>
      </c>
      <c r="F22" s="3">
        <f t="shared" si="2"/>
        <v>45981</v>
      </c>
      <c r="I22" s="3">
        <f t="shared" si="0"/>
        <v>45981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DC1120254</v>
      </c>
      <c r="E23" t="str">
        <f t="shared" si="1"/>
        <v>DC1120254</v>
      </c>
      <c r="F23" s="3">
        <f t="shared" si="2"/>
        <v>45981</v>
      </c>
      <c r="I23" s="3">
        <f t="shared" si="0"/>
        <v>45981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DC1120254</v>
      </c>
      <c r="E24" t="str">
        <f t="shared" si="1"/>
        <v>DC1120254</v>
      </c>
      <c r="F24" s="3">
        <f t="shared" si="2"/>
        <v>45981</v>
      </c>
      <c r="I24" s="3">
        <f t="shared" si="0"/>
        <v>45981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DC1120254</v>
      </c>
      <c r="E25" t="str">
        <f t="shared" si="1"/>
        <v>DC1120254</v>
      </c>
      <c r="F25" s="3">
        <f t="shared" si="2"/>
        <v>45981</v>
      </c>
      <c r="I25" s="3">
        <f t="shared" si="0"/>
        <v>45981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98CD-A8DD-45AD-9BFF-26C94AFC81B4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"&amp;MONTH(Checklist!A18)&amp;"/"&amp;DAY(Checklist!A18)&amp;"/"&amp;YEAR(Checklist!A18)</f>
        <v>Daily Bank Activity - 11/21/2025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C6B-B4E4-4060-955A-9CBB1824C9F5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Checklist!$B$18</f>
        <v>DC1121251</v>
      </c>
      <c r="E2" t="str">
        <f>D2</f>
        <v>DC1121251</v>
      </c>
      <c r="F2" s="3">
        <f>Checklist!$A$18</f>
        <v>45982</v>
      </c>
      <c r="I2" s="3">
        <f t="shared" ref="I2:I25" si="0">$F$2</f>
        <v>45982</v>
      </c>
    </row>
    <row r="3" spans="1:11" x14ac:dyDescent="0.25">
      <c r="B3">
        <f>Checklist!$B$1</f>
        <v>202511</v>
      </c>
      <c r="C3" t="s">
        <v>31</v>
      </c>
      <c r="D3" t="str">
        <f>D2</f>
        <v>DC1121251</v>
      </c>
      <c r="E3" t="str">
        <f t="shared" ref="E3:E25" si="1">D3</f>
        <v>DC1121251</v>
      </c>
      <c r="F3" s="3">
        <f t="shared" ref="F3:F25" si="2">$F$2</f>
        <v>45982</v>
      </c>
      <c r="I3" s="3">
        <f t="shared" si="0"/>
        <v>45982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DC1121251</v>
      </c>
      <c r="E4" t="str">
        <f t="shared" si="1"/>
        <v>DC1121251</v>
      </c>
      <c r="F4" s="3">
        <f t="shared" si="2"/>
        <v>45982</v>
      </c>
      <c r="I4" s="3">
        <f t="shared" si="0"/>
        <v>45982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DC1121251</v>
      </c>
      <c r="E5" t="str">
        <f t="shared" si="1"/>
        <v>DC1121251</v>
      </c>
      <c r="F5" s="3">
        <f t="shared" si="2"/>
        <v>45982</v>
      </c>
      <c r="I5" s="3">
        <f t="shared" si="0"/>
        <v>45982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DC1121251</v>
      </c>
      <c r="E6" t="str">
        <f t="shared" si="1"/>
        <v>DC1121251</v>
      </c>
      <c r="F6" s="3">
        <f t="shared" si="2"/>
        <v>45982</v>
      </c>
      <c r="I6" s="3">
        <f t="shared" si="0"/>
        <v>45982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DC1121251</v>
      </c>
      <c r="E7" t="str">
        <f t="shared" si="1"/>
        <v>DC1121251</v>
      </c>
      <c r="F7" s="3">
        <f t="shared" si="2"/>
        <v>45982</v>
      </c>
      <c r="I7" s="3">
        <f t="shared" si="0"/>
        <v>45982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DC1121251</v>
      </c>
      <c r="E8" t="str">
        <f t="shared" si="1"/>
        <v>DC1121251</v>
      </c>
      <c r="F8" s="3">
        <f t="shared" si="2"/>
        <v>45982</v>
      </c>
      <c r="I8" s="3">
        <f t="shared" si="0"/>
        <v>45982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DC1121251</v>
      </c>
      <c r="E9" t="str">
        <f t="shared" si="1"/>
        <v>DC1121251</v>
      </c>
      <c r="F9" s="3">
        <f t="shared" si="2"/>
        <v>45982</v>
      </c>
      <c r="I9" s="3">
        <f t="shared" si="0"/>
        <v>45982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DC1121251</v>
      </c>
      <c r="E10" t="str">
        <f t="shared" si="1"/>
        <v>DC1121251</v>
      </c>
      <c r="F10" s="3">
        <f t="shared" si="2"/>
        <v>45982</v>
      </c>
      <c r="I10" s="3">
        <f t="shared" si="0"/>
        <v>45982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DC1121251</v>
      </c>
      <c r="E11" t="str">
        <f t="shared" si="1"/>
        <v>DC1121251</v>
      </c>
      <c r="F11" s="3">
        <f t="shared" si="2"/>
        <v>45982</v>
      </c>
      <c r="I11" s="3">
        <f t="shared" si="0"/>
        <v>45982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DC1121251</v>
      </c>
      <c r="E12" t="str">
        <f t="shared" si="1"/>
        <v>DC1121251</v>
      </c>
      <c r="F12" s="3">
        <f t="shared" si="2"/>
        <v>45982</v>
      </c>
      <c r="I12" s="3">
        <f t="shared" si="0"/>
        <v>45982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DC1121251</v>
      </c>
      <c r="E13" t="str">
        <f t="shared" si="1"/>
        <v>DC1121251</v>
      </c>
      <c r="F13" s="3">
        <f t="shared" si="2"/>
        <v>45982</v>
      </c>
      <c r="I13" s="3">
        <f t="shared" si="0"/>
        <v>45982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DC1121251</v>
      </c>
      <c r="E14" t="str">
        <f t="shared" si="1"/>
        <v>DC1121251</v>
      </c>
      <c r="F14" s="3">
        <f t="shared" si="2"/>
        <v>45982</v>
      </c>
      <c r="I14" s="3">
        <f t="shared" si="0"/>
        <v>45982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DC1121251</v>
      </c>
      <c r="E15" t="str">
        <f t="shared" si="1"/>
        <v>DC1121251</v>
      </c>
      <c r="F15" s="3">
        <f t="shared" si="2"/>
        <v>45982</v>
      </c>
      <c r="I15" s="3">
        <f t="shared" si="0"/>
        <v>45982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DC1121251</v>
      </c>
      <c r="E16" t="str">
        <f t="shared" si="1"/>
        <v>DC1121251</v>
      </c>
      <c r="F16" s="3">
        <f t="shared" si="2"/>
        <v>45982</v>
      </c>
      <c r="I16" s="3">
        <f t="shared" si="0"/>
        <v>45982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DC1121251</v>
      </c>
      <c r="E17" t="str">
        <f t="shared" si="1"/>
        <v>DC1121251</v>
      </c>
      <c r="F17" s="3">
        <f t="shared" si="2"/>
        <v>45982</v>
      </c>
      <c r="I17" s="3">
        <f t="shared" si="0"/>
        <v>45982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DC1121251</v>
      </c>
      <c r="E18" t="str">
        <f t="shared" si="1"/>
        <v>DC1121251</v>
      </c>
      <c r="F18" s="3">
        <f t="shared" si="2"/>
        <v>45982</v>
      </c>
      <c r="I18" s="3">
        <f t="shared" si="0"/>
        <v>45982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DC1121251</v>
      </c>
      <c r="E19" t="str">
        <f t="shared" si="1"/>
        <v>DC1121251</v>
      </c>
      <c r="F19" s="3">
        <f t="shared" si="2"/>
        <v>45982</v>
      </c>
      <c r="I19" s="3">
        <f t="shared" si="0"/>
        <v>45982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DC1121251</v>
      </c>
      <c r="E20" t="str">
        <f t="shared" si="1"/>
        <v>DC1121251</v>
      </c>
      <c r="F20" s="3">
        <f t="shared" si="2"/>
        <v>45982</v>
      </c>
      <c r="I20" s="3">
        <f t="shared" si="0"/>
        <v>45982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DC1121251</v>
      </c>
      <c r="E21" t="str">
        <f t="shared" si="1"/>
        <v>DC1121251</v>
      </c>
      <c r="F21" s="3">
        <f t="shared" si="2"/>
        <v>45982</v>
      </c>
      <c r="I21" s="3">
        <f t="shared" si="0"/>
        <v>45982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DC1121251</v>
      </c>
      <c r="E22" t="str">
        <f t="shared" si="1"/>
        <v>DC1121251</v>
      </c>
      <c r="F22" s="3">
        <f t="shared" si="2"/>
        <v>45982</v>
      </c>
      <c r="I22" s="3">
        <f t="shared" si="0"/>
        <v>45982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DC1121251</v>
      </c>
      <c r="E23" t="str">
        <f t="shared" si="1"/>
        <v>DC1121251</v>
      </c>
      <c r="F23" s="3">
        <f t="shared" si="2"/>
        <v>45982</v>
      </c>
      <c r="I23" s="3">
        <f t="shared" si="0"/>
        <v>45982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DC1121251</v>
      </c>
      <c r="E24" t="str">
        <f t="shared" si="1"/>
        <v>DC1121251</v>
      </c>
      <c r="F24" s="3">
        <f t="shared" si="2"/>
        <v>45982</v>
      </c>
      <c r="I24" s="3">
        <f t="shared" si="0"/>
        <v>45982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DC1121251</v>
      </c>
      <c r="E25" t="str">
        <f t="shared" si="1"/>
        <v>DC1121251</v>
      </c>
      <c r="F25" s="3">
        <f t="shared" si="2"/>
        <v>45982</v>
      </c>
      <c r="I25" s="3">
        <f t="shared" si="0"/>
        <v>45982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9C95-2846-43AF-A480-CB2F30048A02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"&amp;MONTH(Checklist!A19)&amp;"/"&amp;DAY(Checklist!A19)&amp;"/"&amp;YEAR(Checklist!A19)</f>
        <v>Daily Bank Activity - 11/24/2025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1B2-C938-4FE4-9884-5906D15DC8AC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Checklist!$B$19</f>
        <v>DC1124251</v>
      </c>
      <c r="E2" t="str">
        <f>D2</f>
        <v>DC1124251</v>
      </c>
      <c r="F2" s="3">
        <f>Checklist!$A$19</f>
        <v>45985</v>
      </c>
      <c r="I2" s="3">
        <f t="shared" ref="I2:I25" si="0">$F$2</f>
        <v>45985</v>
      </c>
    </row>
    <row r="3" spans="1:11" x14ac:dyDescent="0.25">
      <c r="B3">
        <f>Checklist!$B$1</f>
        <v>202511</v>
      </c>
      <c r="C3" t="s">
        <v>31</v>
      </c>
      <c r="D3" t="str">
        <f>D2</f>
        <v>DC1124251</v>
      </c>
      <c r="E3" t="str">
        <f t="shared" ref="E3:E25" si="1">D3</f>
        <v>DC1124251</v>
      </c>
      <c r="F3" s="3">
        <f t="shared" ref="F3:F25" si="2">$F$2</f>
        <v>45985</v>
      </c>
      <c r="I3" s="3">
        <f t="shared" si="0"/>
        <v>45985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DC1124251</v>
      </c>
      <c r="E4" t="str">
        <f t="shared" si="1"/>
        <v>DC1124251</v>
      </c>
      <c r="F4" s="3">
        <f t="shared" si="2"/>
        <v>45985</v>
      </c>
      <c r="I4" s="3">
        <f t="shared" si="0"/>
        <v>45985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DC1124251</v>
      </c>
      <c r="E5" t="str">
        <f t="shared" si="1"/>
        <v>DC1124251</v>
      </c>
      <c r="F5" s="3">
        <f t="shared" si="2"/>
        <v>45985</v>
      </c>
      <c r="I5" s="3">
        <f t="shared" si="0"/>
        <v>45985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DC1124251</v>
      </c>
      <c r="E6" t="str">
        <f t="shared" si="1"/>
        <v>DC1124251</v>
      </c>
      <c r="F6" s="3">
        <f t="shared" si="2"/>
        <v>45985</v>
      </c>
      <c r="I6" s="3">
        <f t="shared" si="0"/>
        <v>45985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DC1124251</v>
      </c>
      <c r="E7" t="str">
        <f t="shared" si="1"/>
        <v>DC1124251</v>
      </c>
      <c r="F7" s="3">
        <f t="shared" si="2"/>
        <v>45985</v>
      </c>
      <c r="I7" s="3">
        <f t="shared" si="0"/>
        <v>45985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DC1124251</v>
      </c>
      <c r="E8" t="str">
        <f t="shared" si="1"/>
        <v>DC1124251</v>
      </c>
      <c r="F8" s="3">
        <f t="shared" si="2"/>
        <v>45985</v>
      </c>
      <c r="I8" s="3">
        <f t="shared" si="0"/>
        <v>45985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DC1124251</v>
      </c>
      <c r="E9" t="str">
        <f t="shared" si="1"/>
        <v>DC1124251</v>
      </c>
      <c r="F9" s="3">
        <f t="shared" si="2"/>
        <v>45985</v>
      </c>
      <c r="I9" s="3">
        <f t="shared" si="0"/>
        <v>45985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DC1124251</v>
      </c>
      <c r="E10" t="str">
        <f t="shared" si="1"/>
        <v>DC1124251</v>
      </c>
      <c r="F10" s="3">
        <f t="shared" si="2"/>
        <v>45985</v>
      </c>
      <c r="I10" s="3">
        <f t="shared" si="0"/>
        <v>45985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DC1124251</v>
      </c>
      <c r="E11" t="str">
        <f t="shared" si="1"/>
        <v>DC1124251</v>
      </c>
      <c r="F11" s="3">
        <f t="shared" si="2"/>
        <v>45985</v>
      </c>
      <c r="I11" s="3">
        <f t="shared" si="0"/>
        <v>45985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DC1124251</v>
      </c>
      <c r="E12" t="str">
        <f t="shared" si="1"/>
        <v>DC1124251</v>
      </c>
      <c r="F12" s="3">
        <f t="shared" si="2"/>
        <v>45985</v>
      </c>
      <c r="I12" s="3">
        <f t="shared" si="0"/>
        <v>45985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DC1124251</v>
      </c>
      <c r="E13" t="str">
        <f t="shared" si="1"/>
        <v>DC1124251</v>
      </c>
      <c r="F13" s="3">
        <f t="shared" si="2"/>
        <v>45985</v>
      </c>
      <c r="I13" s="3">
        <f t="shared" si="0"/>
        <v>45985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DC1124251</v>
      </c>
      <c r="E14" t="str">
        <f t="shared" si="1"/>
        <v>DC1124251</v>
      </c>
      <c r="F14" s="3">
        <f t="shared" si="2"/>
        <v>45985</v>
      </c>
      <c r="I14" s="3">
        <f t="shared" si="0"/>
        <v>45985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DC1124251</v>
      </c>
      <c r="E15" t="str">
        <f t="shared" si="1"/>
        <v>DC1124251</v>
      </c>
      <c r="F15" s="3">
        <f t="shared" si="2"/>
        <v>45985</v>
      </c>
      <c r="I15" s="3">
        <f t="shared" si="0"/>
        <v>45985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DC1124251</v>
      </c>
      <c r="E16" t="str">
        <f t="shared" si="1"/>
        <v>DC1124251</v>
      </c>
      <c r="F16" s="3">
        <f t="shared" si="2"/>
        <v>45985</v>
      </c>
      <c r="I16" s="3">
        <f t="shared" si="0"/>
        <v>45985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DC1124251</v>
      </c>
      <c r="E17" t="str">
        <f t="shared" si="1"/>
        <v>DC1124251</v>
      </c>
      <c r="F17" s="3">
        <f t="shared" si="2"/>
        <v>45985</v>
      </c>
      <c r="I17" s="3">
        <f t="shared" si="0"/>
        <v>45985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DC1124251</v>
      </c>
      <c r="E18" t="str">
        <f t="shared" si="1"/>
        <v>DC1124251</v>
      </c>
      <c r="F18" s="3">
        <f t="shared" si="2"/>
        <v>45985</v>
      </c>
      <c r="I18" s="3">
        <f t="shared" si="0"/>
        <v>45985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DC1124251</v>
      </c>
      <c r="E19" t="str">
        <f t="shared" si="1"/>
        <v>DC1124251</v>
      </c>
      <c r="F19" s="3">
        <f t="shared" si="2"/>
        <v>45985</v>
      </c>
      <c r="I19" s="3">
        <f t="shared" si="0"/>
        <v>45985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DC1124251</v>
      </c>
      <c r="E20" t="str">
        <f t="shared" si="1"/>
        <v>DC1124251</v>
      </c>
      <c r="F20" s="3">
        <f t="shared" si="2"/>
        <v>45985</v>
      </c>
      <c r="I20" s="3">
        <f t="shared" si="0"/>
        <v>45985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DC1124251</v>
      </c>
      <c r="E21" t="str">
        <f t="shared" si="1"/>
        <v>DC1124251</v>
      </c>
      <c r="F21" s="3">
        <f t="shared" si="2"/>
        <v>45985</v>
      </c>
      <c r="I21" s="3">
        <f t="shared" si="0"/>
        <v>45985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DC1124251</v>
      </c>
      <c r="E22" t="str">
        <f t="shared" si="1"/>
        <v>DC1124251</v>
      </c>
      <c r="F22" s="3">
        <f t="shared" si="2"/>
        <v>45985</v>
      </c>
      <c r="I22" s="3">
        <f t="shared" si="0"/>
        <v>45985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DC1124251</v>
      </c>
      <c r="E23" t="str">
        <f t="shared" si="1"/>
        <v>DC1124251</v>
      </c>
      <c r="F23" s="3">
        <f t="shared" si="2"/>
        <v>45985</v>
      </c>
      <c r="I23" s="3">
        <f t="shared" si="0"/>
        <v>45985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DC1124251</v>
      </c>
      <c r="E24" t="str">
        <f t="shared" si="1"/>
        <v>DC1124251</v>
      </c>
      <c r="F24" s="3">
        <f t="shared" si="2"/>
        <v>45985</v>
      </c>
      <c r="I24" s="3">
        <f t="shared" si="0"/>
        <v>45985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DC1124251</v>
      </c>
      <c r="E25" t="str">
        <f t="shared" si="1"/>
        <v>DC1124251</v>
      </c>
      <c r="F25" s="3">
        <f t="shared" si="2"/>
        <v>45985</v>
      </c>
      <c r="I25" s="3">
        <f t="shared" si="0"/>
        <v>45985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8C1-537F-405F-97DF-B078422D8DB7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"&amp;MONTH(Checklist!A20)&amp;"/"&amp;DAY(Checklist!A20)&amp;"/"&amp;YEAR(Checklist!A20)</f>
        <v>Daily Bank Activity - 11/25/2025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CCFD-2A87-4D48-8059-E818D9EB90CA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Checklist!$B$20</f>
        <v>DC1125251</v>
      </c>
      <c r="E2" t="str">
        <f>D2</f>
        <v>DC1125251</v>
      </c>
      <c r="F2" s="3">
        <f>Checklist!$A$20</f>
        <v>45986</v>
      </c>
      <c r="I2" s="3">
        <f t="shared" ref="I2:I25" si="0">$F$2</f>
        <v>45986</v>
      </c>
    </row>
    <row r="3" spans="1:11" x14ac:dyDescent="0.25">
      <c r="B3">
        <f>Checklist!$B$1</f>
        <v>202511</v>
      </c>
      <c r="C3" t="s">
        <v>31</v>
      </c>
      <c r="D3" t="str">
        <f>D2</f>
        <v>DC1125251</v>
      </c>
      <c r="E3" t="str">
        <f t="shared" ref="E3:E25" si="1">D3</f>
        <v>DC1125251</v>
      </c>
      <c r="F3" s="3">
        <f t="shared" ref="F3:F25" si="2">$F$2</f>
        <v>45986</v>
      </c>
      <c r="I3" s="3">
        <f t="shared" si="0"/>
        <v>45986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DC1125251</v>
      </c>
      <c r="E4" t="str">
        <f t="shared" si="1"/>
        <v>DC1125251</v>
      </c>
      <c r="F4" s="3">
        <f t="shared" si="2"/>
        <v>45986</v>
      </c>
      <c r="I4" s="3">
        <f t="shared" si="0"/>
        <v>45986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DC1125251</v>
      </c>
      <c r="E5" t="str">
        <f t="shared" si="1"/>
        <v>DC1125251</v>
      </c>
      <c r="F5" s="3">
        <f t="shared" si="2"/>
        <v>45986</v>
      </c>
      <c r="I5" s="3">
        <f t="shared" si="0"/>
        <v>45986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DC1125251</v>
      </c>
      <c r="E6" t="str">
        <f t="shared" si="1"/>
        <v>DC1125251</v>
      </c>
      <c r="F6" s="3">
        <f t="shared" si="2"/>
        <v>45986</v>
      </c>
      <c r="I6" s="3">
        <f t="shared" si="0"/>
        <v>45986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DC1125251</v>
      </c>
      <c r="E7" t="str">
        <f t="shared" si="1"/>
        <v>DC1125251</v>
      </c>
      <c r="F7" s="3">
        <f t="shared" si="2"/>
        <v>45986</v>
      </c>
      <c r="I7" s="3">
        <f t="shared" si="0"/>
        <v>45986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DC1125251</v>
      </c>
      <c r="E8" t="str">
        <f t="shared" si="1"/>
        <v>DC1125251</v>
      </c>
      <c r="F8" s="3">
        <f t="shared" si="2"/>
        <v>45986</v>
      </c>
      <c r="I8" s="3">
        <f t="shared" si="0"/>
        <v>45986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DC1125251</v>
      </c>
      <c r="E9" t="str">
        <f t="shared" si="1"/>
        <v>DC1125251</v>
      </c>
      <c r="F9" s="3">
        <f t="shared" si="2"/>
        <v>45986</v>
      </c>
      <c r="I9" s="3">
        <f t="shared" si="0"/>
        <v>45986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DC1125251</v>
      </c>
      <c r="E10" t="str">
        <f t="shared" si="1"/>
        <v>DC1125251</v>
      </c>
      <c r="F10" s="3">
        <f t="shared" si="2"/>
        <v>45986</v>
      </c>
      <c r="I10" s="3">
        <f t="shared" si="0"/>
        <v>45986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DC1125251</v>
      </c>
      <c r="E11" t="str">
        <f t="shared" si="1"/>
        <v>DC1125251</v>
      </c>
      <c r="F11" s="3">
        <f t="shared" si="2"/>
        <v>45986</v>
      </c>
      <c r="I11" s="3">
        <f t="shared" si="0"/>
        <v>45986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DC1125251</v>
      </c>
      <c r="E12" t="str">
        <f t="shared" si="1"/>
        <v>DC1125251</v>
      </c>
      <c r="F12" s="3">
        <f t="shared" si="2"/>
        <v>45986</v>
      </c>
      <c r="I12" s="3">
        <f t="shared" si="0"/>
        <v>45986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DC1125251</v>
      </c>
      <c r="E13" t="str">
        <f t="shared" si="1"/>
        <v>DC1125251</v>
      </c>
      <c r="F13" s="3">
        <f t="shared" si="2"/>
        <v>45986</v>
      </c>
      <c r="I13" s="3">
        <f t="shared" si="0"/>
        <v>45986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DC1125251</v>
      </c>
      <c r="E14" t="str">
        <f t="shared" si="1"/>
        <v>DC1125251</v>
      </c>
      <c r="F14" s="3">
        <f t="shared" si="2"/>
        <v>45986</v>
      </c>
      <c r="I14" s="3">
        <f t="shared" si="0"/>
        <v>45986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DC1125251</v>
      </c>
      <c r="E15" t="str">
        <f t="shared" si="1"/>
        <v>DC1125251</v>
      </c>
      <c r="F15" s="3">
        <f t="shared" si="2"/>
        <v>45986</v>
      </c>
      <c r="I15" s="3">
        <f t="shared" si="0"/>
        <v>45986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DC1125251</v>
      </c>
      <c r="E16" t="str">
        <f t="shared" si="1"/>
        <v>DC1125251</v>
      </c>
      <c r="F16" s="3">
        <f t="shared" si="2"/>
        <v>45986</v>
      </c>
      <c r="I16" s="3">
        <f t="shared" si="0"/>
        <v>45986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DC1125251</v>
      </c>
      <c r="E17" t="str">
        <f t="shared" si="1"/>
        <v>DC1125251</v>
      </c>
      <c r="F17" s="3">
        <f t="shared" si="2"/>
        <v>45986</v>
      </c>
      <c r="I17" s="3">
        <f t="shared" si="0"/>
        <v>45986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DC1125251</v>
      </c>
      <c r="E18" t="str">
        <f t="shared" si="1"/>
        <v>DC1125251</v>
      </c>
      <c r="F18" s="3">
        <f t="shared" si="2"/>
        <v>45986</v>
      </c>
      <c r="I18" s="3">
        <f t="shared" si="0"/>
        <v>45986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DC1125251</v>
      </c>
      <c r="E19" t="str">
        <f t="shared" si="1"/>
        <v>DC1125251</v>
      </c>
      <c r="F19" s="3">
        <f t="shared" si="2"/>
        <v>45986</v>
      </c>
      <c r="I19" s="3">
        <f t="shared" si="0"/>
        <v>45986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DC1125251</v>
      </c>
      <c r="E20" t="str">
        <f t="shared" si="1"/>
        <v>DC1125251</v>
      </c>
      <c r="F20" s="3">
        <f t="shared" si="2"/>
        <v>45986</v>
      </c>
      <c r="I20" s="3">
        <f t="shared" si="0"/>
        <v>45986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DC1125251</v>
      </c>
      <c r="E21" t="str">
        <f t="shared" si="1"/>
        <v>DC1125251</v>
      </c>
      <c r="F21" s="3">
        <f t="shared" si="2"/>
        <v>45986</v>
      </c>
      <c r="I21" s="3">
        <f t="shared" si="0"/>
        <v>45986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DC1125251</v>
      </c>
      <c r="E22" t="str">
        <f t="shared" si="1"/>
        <v>DC1125251</v>
      </c>
      <c r="F22" s="3">
        <f t="shared" si="2"/>
        <v>45986</v>
      </c>
      <c r="I22" s="3">
        <f t="shared" si="0"/>
        <v>45986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DC1125251</v>
      </c>
      <c r="E23" t="str">
        <f t="shared" si="1"/>
        <v>DC1125251</v>
      </c>
      <c r="F23" s="3">
        <f t="shared" si="2"/>
        <v>45986</v>
      </c>
      <c r="I23" s="3">
        <f t="shared" si="0"/>
        <v>45986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DC1125251</v>
      </c>
      <c r="E24" t="str">
        <f t="shared" si="1"/>
        <v>DC1125251</v>
      </c>
      <c r="F24" s="3">
        <f t="shared" si="2"/>
        <v>45986</v>
      </c>
      <c r="I24" s="3">
        <f t="shared" si="0"/>
        <v>45986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DC1125251</v>
      </c>
      <c r="E25" t="str">
        <f t="shared" si="1"/>
        <v>DC1125251</v>
      </c>
      <c r="F25" s="3">
        <f t="shared" si="2"/>
        <v>45986</v>
      </c>
      <c r="I25" s="3">
        <f t="shared" si="0"/>
        <v>45986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6A7-2C04-427E-A2B9-0A693EFF5B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"&amp;MONTH(Checklist!A21)&amp;"/"&amp;DAY(Checklist!A21)&amp;"/"&amp;YEAR(Checklist!A21)</f>
        <v>Daily Bank Activity - 11/26/2025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EDF3-8D8E-4C1F-BE6F-24407FCA5BA5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Checklist!$B$21</f>
        <v>DC1126251</v>
      </c>
      <c r="E2" t="str">
        <f>D2</f>
        <v>DC1126251</v>
      </c>
      <c r="F2" s="3">
        <f>Checklist!$A$21</f>
        <v>45987</v>
      </c>
      <c r="I2" s="3">
        <f t="shared" ref="I2:I25" si="0">$F$2</f>
        <v>45987</v>
      </c>
    </row>
    <row r="3" spans="1:11" x14ac:dyDescent="0.25">
      <c r="B3">
        <f>Checklist!$B$1</f>
        <v>202511</v>
      </c>
      <c r="C3" t="s">
        <v>31</v>
      </c>
      <c r="D3" t="str">
        <f>D2</f>
        <v>DC1126251</v>
      </c>
      <c r="E3" t="str">
        <f t="shared" ref="E3:E25" si="1">D3</f>
        <v>DC1126251</v>
      </c>
      <c r="F3" s="3">
        <f t="shared" ref="F3:F25" si="2">$F$2</f>
        <v>45987</v>
      </c>
      <c r="I3" s="3">
        <f t="shared" si="0"/>
        <v>45987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DC1126251</v>
      </c>
      <c r="E4" t="str">
        <f t="shared" si="1"/>
        <v>DC1126251</v>
      </c>
      <c r="F4" s="3">
        <f t="shared" si="2"/>
        <v>45987</v>
      </c>
      <c r="I4" s="3">
        <f t="shared" si="0"/>
        <v>45987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DC1126251</v>
      </c>
      <c r="E5" t="str">
        <f t="shared" si="1"/>
        <v>DC1126251</v>
      </c>
      <c r="F5" s="3">
        <f t="shared" si="2"/>
        <v>45987</v>
      </c>
      <c r="I5" s="3">
        <f t="shared" si="0"/>
        <v>45987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DC1126251</v>
      </c>
      <c r="E6" t="str">
        <f t="shared" si="1"/>
        <v>DC1126251</v>
      </c>
      <c r="F6" s="3">
        <f t="shared" si="2"/>
        <v>45987</v>
      </c>
      <c r="I6" s="3">
        <f t="shared" si="0"/>
        <v>45987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DC1126251</v>
      </c>
      <c r="E7" t="str">
        <f t="shared" si="1"/>
        <v>DC1126251</v>
      </c>
      <c r="F7" s="3">
        <f t="shared" si="2"/>
        <v>45987</v>
      </c>
      <c r="I7" s="3">
        <f t="shared" si="0"/>
        <v>45987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DC1126251</v>
      </c>
      <c r="E8" t="str">
        <f t="shared" si="1"/>
        <v>DC1126251</v>
      </c>
      <c r="F8" s="3">
        <f t="shared" si="2"/>
        <v>45987</v>
      </c>
      <c r="I8" s="3">
        <f t="shared" si="0"/>
        <v>45987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DC1126251</v>
      </c>
      <c r="E9" t="str">
        <f t="shared" si="1"/>
        <v>DC1126251</v>
      </c>
      <c r="F9" s="3">
        <f t="shared" si="2"/>
        <v>45987</v>
      </c>
      <c r="I9" s="3">
        <f t="shared" si="0"/>
        <v>45987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DC1126251</v>
      </c>
      <c r="E10" t="str">
        <f t="shared" si="1"/>
        <v>DC1126251</v>
      </c>
      <c r="F10" s="3">
        <f t="shared" si="2"/>
        <v>45987</v>
      </c>
      <c r="I10" s="3">
        <f t="shared" si="0"/>
        <v>45987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DC1126251</v>
      </c>
      <c r="E11" t="str">
        <f t="shared" si="1"/>
        <v>DC1126251</v>
      </c>
      <c r="F11" s="3">
        <f t="shared" si="2"/>
        <v>45987</v>
      </c>
      <c r="I11" s="3">
        <f t="shared" si="0"/>
        <v>45987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DC1126251</v>
      </c>
      <c r="E12" t="str">
        <f t="shared" si="1"/>
        <v>DC1126251</v>
      </c>
      <c r="F12" s="3">
        <f t="shared" si="2"/>
        <v>45987</v>
      </c>
      <c r="I12" s="3">
        <f t="shared" si="0"/>
        <v>45987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DC1126251</v>
      </c>
      <c r="E13" t="str">
        <f t="shared" si="1"/>
        <v>DC1126251</v>
      </c>
      <c r="F13" s="3">
        <f t="shared" si="2"/>
        <v>45987</v>
      </c>
      <c r="I13" s="3">
        <f t="shared" si="0"/>
        <v>45987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DC1126251</v>
      </c>
      <c r="E14" t="str">
        <f t="shared" si="1"/>
        <v>DC1126251</v>
      </c>
      <c r="F14" s="3">
        <f t="shared" si="2"/>
        <v>45987</v>
      </c>
      <c r="I14" s="3">
        <f t="shared" si="0"/>
        <v>45987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DC1126251</v>
      </c>
      <c r="E15" t="str">
        <f t="shared" si="1"/>
        <v>DC1126251</v>
      </c>
      <c r="F15" s="3">
        <f t="shared" si="2"/>
        <v>45987</v>
      </c>
      <c r="I15" s="3">
        <f t="shared" si="0"/>
        <v>45987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DC1126251</v>
      </c>
      <c r="E16" t="str">
        <f t="shared" si="1"/>
        <v>DC1126251</v>
      </c>
      <c r="F16" s="3">
        <f t="shared" si="2"/>
        <v>45987</v>
      </c>
      <c r="I16" s="3">
        <f t="shared" si="0"/>
        <v>45987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DC1126251</v>
      </c>
      <c r="E17" t="str">
        <f t="shared" si="1"/>
        <v>DC1126251</v>
      </c>
      <c r="F17" s="3">
        <f t="shared" si="2"/>
        <v>45987</v>
      </c>
      <c r="I17" s="3">
        <f t="shared" si="0"/>
        <v>45987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DC1126251</v>
      </c>
      <c r="E18" t="str">
        <f t="shared" si="1"/>
        <v>DC1126251</v>
      </c>
      <c r="F18" s="3">
        <f t="shared" si="2"/>
        <v>45987</v>
      </c>
      <c r="I18" s="3">
        <f t="shared" si="0"/>
        <v>45987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DC1126251</v>
      </c>
      <c r="E19" t="str">
        <f t="shared" si="1"/>
        <v>DC1126251</v>
      </c>
      <c r="F19" s="3">
        <f t="shared" si="2"/>
        <v>45987</v>
      </c>
      <c r="I19" s="3">
        <f t="shared" si="0"/>
        <v>45987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DC1126251</v>
      </c>
      <c r="E20" t="str">
        <f t="shared" si="1"/>
        <v>DC1126251</v>
      </c>
      <c r="F20" s="3">
        <f t="shared" si="2"/>
        <v>45987</v>
      </c>
      <c r="I20" s="3">
        <f t="shared" si="0"/>
        <v>45987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DC1126251</v>
      </c>
      <c r="E21" t="str">
        <f t="shared" si="1"/>
        <v>DC1126251</v>
      </c>
      <c r="F21" s="3">
        <f t="shared" si="2"/>
        <v>45987</v>
      </c>
      <c r="I21" s="3">
        <f t="shared" si="0"/>
        <v>45987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DC1126251</v>
      </c>
      <c r="E22" t="str">
        <f t="shared" si="1"/>
        <v>DC1126251</v>
      </c>
      <c r="F22" s="3">
        <f t="shared" si="2"/>
        <v>45987</v>
      </c>
      <c r="I22" s="3">
        <f t="shared" si="0"/>
        <v>45987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DC1126251</v>
      </c>
      <c r="E23" t="str">
        <f t="shared" si="1"/>
        <v>DC1126251</v>
      </c>
      <c r="F23" s="3">
        <f t="shared" si="2"/>
        <v>45987</v>
      </c>
      <c r="I23" s="3">
        <f t="shared" si="0"/>
        <v>45987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DC1126251</v>
      </c>
      <c r="E24" t="str">
        <f t="shared" si="1"/>
        <v>DC1126251</v>
      </c>
      <c r="F24" s="3">
        <f t="shared" si="2"/>
        <v>45987</v>
      </c>
      <c r="I24" s="3">
        <f t="shared" si="0"/>
        <v>45987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DC1126251</v>
      </c>
      <c r="E25" t="str">
        <f t="shared" si="1"/>
        <v>DC1126251</v>
      </c>
      <c r="F25" s="3">
        <f t="shared" si="2"/>
        <v>45987</v>
      </c>
      <c r="I25" s="3">
        <f t="shared" si="0"/>
        <v>45987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1BDD-7A3F-4667-876E-4634DB162531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"&amp;MONTH(Checklist!A22)&amp;"/"&amp;DAY(Checklist!A22)&amp;"/"&amp;YEAR(Checklist!A22)</f>
        <v>Daily Bank Activity - 11/27/2025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5DA9-925E-40F2-A79A-15BB63508C35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Checklist!$B$22</f>
        <v>DC1127251</v>
      </c>
      <c r="E2" t="str">
        <f>D2</f>
        <v>DC1127251</v>
      </c>
      <c r="F2" s="3">
        <f>Checklist!$A$22</f>
        <v>45988</v>
      </c>
      <c r="I2" s="3">
        <f t="shared" ref="I2:I25" si="0">$F$2</f>
        <v>45988</v>
      </c>
    </row>
    <row r="3" spans="1:11" x14ac:dyDescent="0.25">
      <c r="B3">
        <f>Checklist!$B$1</f>
        <v>202511</v>
      </c>
      <c r="C3" t="s">
        <v>31</v>
      </c>
      <c r="D3" t="str">
        <f>D2</f>
        <v>DC1127251</v>
      </c>
      <c r="E3" t="str">
        <f t="shared" ref="E3:E25" si="1">D3</f>
        <v>DC1127251</v>
      </c>
      <c r="F3" s="3">
        <f t="shared" ref="F3:F25" si="2">$F$2</f>
        <v>45988</v>
      </c>
      <c r="I3" s="3">
        <f t="shared" si="0"/>
        <v>45988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DC1127251</v>
      </c>
      <c r="E4" t="str">
        <f t="shared" si="1"/>
        <v>DC1127251</v>
      </c>
      <c r="F4" s="3">
        <f t="shared" si="2"/>
        <v>45988</v>
      </c>
      <c r="I4" s="3">
        <f t="shared" si="0"/>
        <v>45988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DC1127251</v>
      </c>
      <c r="E5" t="str">
        <f t="shared" si="1"/>
        <v>DC1127251</v>
      </c>
      <c r="F5" s="3">
        <f t="shared" si="2"/>
        <v>45988</v>
      </c>
      <c r="I5" s="3">
        <f t="shared" si="0"/>
        <v>45988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DC1127251</v>
      </c>
      <c r="E6" t="str">
        <f t="shared" si="1"/>
        <v>DC1127251</v>
      </c>
      <c r="F6" s="3">
        <f t="shared" si="2"/>
        <v>45988</v>
      </c>
      <c r="I6" s="3">
        <f t="shared" si="0"/>
        <v>45988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DC1127251</v>
      </c>
      <c r="E7" t="str">
        <f t="shared" si="1"/>
        <v>DC1127251</v>
      </c>
      <c r="F7" s="3">
        <f t="shared" si="2"/>
        <v>45988</v>
      </c>
      <c r="I7" s="3">
        <f t="shared" si="0"/>
        <v>45988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DC1127251</v>
      </c>
      <c r="E8" t="str">
        <f t="shared" si="1"/>
        <v>DC1127251</v>
      </c>
      <c r="F8" s="3">
        <f t="shared" si="2"/>
        <v>45988</v>
      </c>
      <c r="I8" s="3">
        <f t="shared" si="0"/>
        <v>45988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DC1127251</v>
      </c>
      <c r="E9" t="str">
        <f t="shared" si="1"/>
        <v>DC1127251</v>
      </c>
      <c r="F9" s="3">
        <f t="shared" si="2"/>
        <v>45988</v>
      </c>
      <c r="I9" s="3">
        <f t="shared" si="0"/>
        <v>45988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DC1127251</v>
      </c>
      <c r="E10" t="str">
        <f t="shared" si="1"/>
        <v>DC1127251</v>
      </c>
      <c r="F10" s="3">
        <f t="shared" si="2"/>
        <v>45988</v>
      </c>
      <c r="I10" s="3">
        <f t="shared" si="0"/>
        <v>45988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DC1127251</v>
      </c>
      <c r="E11" t="str">
        <f t="shared" si="1"/>
        <v>DC1127251</v>
      </c>
      <c r="F11" s="3">
        <f t="shared" si="2"/>
        <v>45988</v>
      </c>
      <c r="I11" s="3">
        <f t="shared" si="0"/>
        <v>45988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DC1127251</v>
      </c>
      <c r="E12" t="str">
        <f t="shared" si="1"/>
        <v>DC1127251</v>
      </c>
      <c r="F12" s="3">
        <f t="shared" si="2"/>
        <v>45988</v>
      </c>
      <c r="I12" s="3">
        <f t="shared" si="0"/>
        <v>45988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DC1127251</v>
      </c>
      <c r="E13" t="str">
        <f t="shared" si="1"/>
        <v>DC1127251</v>
      </c>
      <c r="F13" s="3">
        <f t="shared" si="2"/>
        <v>45988</v>
      </c>
      <c r="I13" s="3">
        <f t="shared" si="0"/>
        <v>45988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DC1127251</v>
      </c>
      <c r="E14" t="str">
        <f t="shared" si="1"/>
        <v>DC1127251</v>
      </c>
      <c r="F14" s="3">
        <f t="shared" si="2"/>
        <v>45988</v>
      </c>
      <c r="I14" s="3">
        <f t="shared" si="0"/>
        <v>45988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DC1127251</v>
      </c>
      <c r="E15" t="str">
        <f t="shared" si="1"/>
        <v>DC1127251</v>
      </c>
      <c r="F15" s="3">
        <f t="shared" si="2"/>
        <v>45988</v>
      </c>
      <c r="I15" s="3">
        <f t="shared" si="0"/>
        <v>45988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DC1127251</v>
      </c>
      <c r="E16" t="str">
        <f t="shared" si="1"/>
        <v>DC1127251</v>
      </c>
      <c r="F16" s="3">
        <f t="shared" si="2"/>
        <v>45988</v>
      </c>
      <c r="I16" s="3">
        <f t="shared" si="0"/>
        <v>45988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DC1127251</v>
      </c>
      <c r="E17" t="str">
        <f t="shared" si="1"/>
        <v>DC1127251</v>
      </c>
      <c r="F17" s="3">
        <f t="shared" si="2"/>
        <v>45988</v>
      </c>
      <c r="I17" s="3">
        <f t="shared" si="0"/>
        <v>45988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DC1127251</v>
      </c>
      <c r="E18" t="str">
        <f t="shared" si="1"/>
        <v>DC1127251</v>
      </c>
      <c r="F18" s="3">
        <f t="shared" si="2"/>
        <v>45988</v>
      </c>
      <c r="I18" s="3">
        <f t="shared" si="0"/>
        <v>45988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DC1127251</v>
      </c>
      <c r="E19" t="str">
        <f t="shared" si="1"/>
        <v>DC1127251</v>
      </c>
      <c r="F19" s="3">
        <f t="shared" si="2"/>
        <v>45988</v>
      </c>
      <c r="I19" s="3">
        <f t="shared" si="0"/>
        <v>45988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DC1127251</v>
      </c>
      <c r="E20" t="str">
        <f t="shared" si="1"/>
        <v>DC1127251</v>
      </c>
      <c r="F20" s="3">
        <f t="shared" si="2"/>
        <v>45988</v>
      </c>
      <c r="I20" s="3">
        <f t="shared" si="0"/>
        <v>45988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DC1127251</v>
      </c>
      <c r="E21" t="str">
        <f t="shared" si="1"/>
        <v>DC1127251</v>
      </c>
      <c r="F21" s="3">
        <f t="shared" si="2"/>
        <v>45988</v>
      </c>
      <c r="I21" s="3">
        <f t="shared" si="0"/>
        <v>45988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DC1127251</v>
      </c>
      <c r="E22" t="str">
        <f t="shared" si="1"/>
        <v>DC1127251</v>
      </c>
      <c r="F22" s="3">
        <f t="shared" si="2"/>
        <v>45988</v>
      </c>
      <c r="I22" s="3">
        <f t="shared" si="0"/>
        <v>45988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DC1127251</v>
      </c>
      <c r="E23" t="str">
        <f t="shared" si="1"/>
        <v>DC1127251</v>
      </c>
      <c r="F23" s="3">
        <f t="shared" si="2"/>
        <v>45988</v>
      </c>
      <c r="I23" s="3">
        <f t="shared" si="0"/>
        <v>45988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DC1127251</v>
      </c>
      <c r="E24" t="str">
        <f t="shared" si="1"/>
        <v>DC1127251</v>
      </c>
      <c r="F24" s="3">
        <f t="shared" si="2"/>
        <v>45988</v>
      </c>
      <c r="I24" s="3">
        <f t="shared" si="0"/>
        <v>45988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DC1127251</v>
      </c>
      <c r="E25" t="str">
        <f t="shared" si="1"/>
        <v>DC1127251</v>
      </c>
      <c r="F25" s="3">
        <f t="shared" si="2"/>
        <v>45988</v>
      </c>
      <c r="I25" s="3">
        <f t="shared" si="0"/>
        <v>45988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88-F201-45D2-A736-DE86A41744C8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J24" sqref="J24"/>
      <selection pane="topRight" activeCell="J24" sqref="J24"/>
      <selection pane="bottomLeft" activeCell="J24" sqref="J24"/>
      <selection pane="bottomRight" activeCell="J24" sqref="J2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"&amp;MONTH(Checklist!A23)&amp;"/"&amp;DAY(Checklist!A23)&amp;"/"&amp;YEAR(Checklist!A23)</f>
        <v>Daily Bank Activity - 11/28/2025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8C2-458C-4855-9C8E-970F56131C41}">
  <dimension ref="A1:K442"/>
  <sheetViews>
    <sheetView zoomScale="85" zoomScaleNormal="85" workbookViewId="0">
      <selection activeCell="J24" sqref="J24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 t="str">
        <f>Checklist!$B$23</f>
        <v>DC1128251</v>
      </c>
      <c r="E2" t="str">
        <f>D2</f>
        <v>DC1128251</v>
      </c>
      <c r="F2" s="3">
        <f>Checklist!$A$23</f>
        <v>45989</v>
      </c>
      <c r="I2" s="3">
        <f t="shared" ref="I2:I25" si="0">$F$2</f>
        <v>45989</v>
      </c>
    </row>
    <row r="3" spans="1:11" x14ac:dyDescent="0.25">
      <c r="B3">
        <f>Checklist!$B$1</f>
        <v>202511</v>
      </c>
      <c r="C3" t="s">
        <v>31</v>
      </c>
      <c r="D3" t="str">
        <f>D2</f>
        <v>DC1128251</v>
      </c>
      <c r="E3" t="str">
        <f t="shared" ref="E3:E25" si="1">D3</f>
        <v>DC1128251</v>
      </c>
      <c r="F3" s="3">
        <f t="shared" ref="F3:F25" si="2">$F$2</f>
        <v>45989</v>
      </c>
      <c r="I3" s="3">
        <f t="shared" si="0"/>
        <v>45989</v>
      </c>
    </row>
    <row r="4" spans="1:11" x14ac:dyDescent="0.25">
      <c r="B4">
        <f>Checklist!$B$1</f>
        <v>202511</v>
      </c>
      <c r="C4" t="s">
        <v>31</v>
      </c>
      <c r="D4" t="str">
        <f t="shared" ref="D4:D25" si="3">D3</f>
        <v>DC1128251</v>
      </c>
      <c r="E4" t="str">
        <f t="shared" si="1"/>
        <v>DC1128251</v>
      </c>
      <c r="F4" s="3">
        <f t="shared" si="2"/>
        <v>45989</v>
      </c>
      <c r="I4" s="3">
        <f t="shared" si="0"/>
        <v>45989</v>
      </c>
    </row>
    <row r="5" spans="1:11" x14ac:dyDescent="0.25">
      <c r="B5">
        <f>Checklist!$B$1</f>
        <v>202511</v>
      </c>
      <c r="C5" t="s">
        <v>31</v>
      </c>
      <c r="D5" t="str">
        <f t="shared" si="3"/>
        <v>DC1128251</v>
      </c>
      <c r="E5" t="str">
        <f t="shared" si="1"/>
        <v>DC1128251</v>
      </c>
      <c r="F5" s="3">
        <f t="shared" si="2"/>
        <v>45989</v>
      </c>
      <c r="I5" s="3">
        <f t="shared" si="0"/>
        <v>45989</v>
      </c>
    </row>
    <row r="6" spans="1:11" x14ac:dyDescent="0.25">
      <c r="B6">
        <f>Checklist!$B$1</f>
        <v>202511</v>
      </c>
      <c r="C6" t="s">
        <v>31</v>
      </c>
      <c r="D6" t="str">
        <f t="shared" si="3"/>
        <v>DC1128251</v>
      </c>
      <c r="E6" t="str">
        <f t="shared" si="1"/>
        <v>DC1128251</v>
      </c>
      <c r="F6" s="3">
        <f t="shared" si="2"/>
        <v>45989</v>
      </c>
      <c r="I6" s="3">
        <f t="shared" si="0"/>
        <v>45989</v>
      </c>
    </row>
    <row r="7" spans="1:11" x14ac:dyDescent="0.25">
      <c r="B7">
        <f>Checklist!$B$1</f>
        <v>202511</v>
      </c>
      <c r="C7" t="s">
        <v>31</v>
      </c>
      <c r="D7" t="str">
        <f t="shared" si="3"/>
        <v>DC1128251</v>
      </c>
      <c r="E7" t="str">
        <f t="shared" si="1"/>
        <v>DC1128251</v>
      </c>
      <c r="F7" s="3">
        <f t="shared" si="2"/>
        <v>45989</v>
      </c>
      <c r="I7" s="3">
        <f t="shared" si="0"/>
        <v>45989</v>
      </c>
    </row>
    <row r="8" spans="1:11" x14ac:dyDescent="0.25">
      <c r="B8">
        <f>Checklist!$B$1</f>
        <v>202511</v>
      </c>
      <c r="C8" t="s">
        <v>31</v>
      </c>
      <c r="D8" t="str">
        <f t="shared" si="3"/>
        <v>DC1128251</v>
      </c>
      <c r="E8" t="str">
        <f t="shared" si="1"/>
        <v>DC1128251</v>
      </c>
      <c r="F8" s="3">
        <f t="shared" si="2"/>
        <v>45989</v>
      </c>
      <c r="I8" s="3">
        <f t="shared" si="0"/>
        <v>45989</v>
      </c>
    </row>
    <row r="9" spans="1:11" x14ac:dyDescent="0.25">
      <c r="B9">
        <f>Checklist!$B$1</f>
        <v>202511</v>
      </c>
      <c r="C9" t="s">
        <v>31</v>
      </c>
      <c r="D9" t="str">
        <f t="shared" si="3"/>
        <v>DC1128251</v>
      </c>
      <c r="E9" t="str">
        <f t="shared" si="1"/>
        <v>DC1128251</v>
      </c>
      <c r="F9" s="3">
        <f t="shared" si="2"/>
        <v>45989</v>
      </c>
      <c r="I9" s="3">
        <f t="shared" si="0"/>
        <v>45989</v>
      </c>
    </row>
    <row r="10" spans="1:11" x14ac:dyDescent="0.25">
      <c r="B10">
        <f>Checklist!$B$1</f>
        <v>202511</v>
      </c>
      <c r="C10" t="s">
        <v>31</v>
      </c>
      <c r="D10" t="str">
        <f t="shared" si="3"/>
        <v>DC1128251</v>
      </c>
      <c r="E10" t="str">
        <f t="shared" si="1"/>
        <v>DC1128251</v>
      </c>
      <c r="F10" s="3">
        <f t="shared" si="2"/>
        <v>45989</v>
      </c>
      <c r="I10" s="3">
        <f t="shared" si="0"/>
        <v>45989</v>
      </c>
    </row>
    <row r="11" spans="1:11" x14ac:dyDescent="0.25">
      <c r="B11">
        <f>Checklist!$B$1</f>
        <v>202511</v>
      </c>
      <c r="C11" t="s">
        <v>31</v>
      </c>
      <c r="D11" t="str">
        <f t="shared" si="3"/>
        <v>DC1128251</v>
      </c>
      <c r="E11" t="str">
        <f t="shared" si="1"/>
        <v>DC1128251</v>
      </c>
      <c r="F11" s="3">
        <f t="shared" si="2"/>
        <v>45989</v>
      </c>
      <c r="I11" s="3">
        <f t="shared" si="0"/>
        <v>45989</v>
      </c>
    </row>
    <row r="12" spans="1:11" x14ac:dyDescent="0.25">
      <c r="B12">
        <f>Checklist!$B$1</f>
        <v>202511</v>
      </c>
      <c r="C12" t="s">
        <v>31</v>
      </c>
      <c r="D12" t="str">
        <f t="shared" si="3"/>
        <v>DC1128251</v>
      </c>
      <c r="E12" t="str">
        <f t="shared" si="1"/>
        <v>DC1128251</v>
      </c>
      <c r="F12" s="3">
        <f t="shared" si="2"/>
        <v>45989</v>
      </c>
      <c r="I12" s="3">
        <f t="shared" si="0"/>
        <v>45989</v>
      </c>
      <c r="K12" s="7"/>
    </row>
    <row r="13" spans="1:11" x14ac:dyDescent="0.25">
      <c r="B13">
        <f>Checklist!$B$1</f>
        <v>202511</v>
      </c>
      <c r="C13" t="s">
        <v>31</v>
      </c>
      <c r="D13" t="str">
        <f t="shared" si="3"/>
        <v>DC1128251</v>
      </c>
      <c r="E13" t="str">
        <f t="shared" si="1"/>
        <v>DC1128251</v>
      </c>
      <c r="F13" s="3">
        <f t="shared" si="2"/>
        <v>45989</v>
      </c>
      <c r="I13" s="3">
        <f t="shared" si="0"/>
        <v>45989</v>
      </c>
      <c r="K13" s="7"/>
    </row>
    <row r="14" spans="1:11" x14ac:dyDescent="0.25">
      <c r="B14">
        <f>Checklist!$B$1</f>
        <v>202511</v>
      </c>
      <c r="C14" t="s">
        <v>31</v>
      </c>
      <c r="D14" t="str">
        <f t="shared" si="3"/>
        <v>DC1128251</v>
      </c>
      <c r="E14" t="str">
        <f t="shared" si="1"/>
        <v>DC1128251</v>
      </c>
      <c r="F14" s="3">
        <f t="shared" si="2"/>
        <v>45989</v>
      </c>
      <c r="I14" s="3">
        <f t="shared" si="0"/>
        <v>45989</v>
      </c>
      <c r="K14" s="7"/>
    </row>
    <row r="15" spans="1:11" x14ac:dyDescent="0.25">
      <c r="B15">
        <f>Checklist!$B$1</f>
        <v>202511</v>
      </c>
      <c r="C15" t="s">
        <v>31</v>
      </c>
      <c r="D15" t="str">
        <f t="shared" si="3"/>
        <v>DC1128251</v>
      </c>
      <c r="E15" t="str">
        <f t="shared" si="1"/>
        <v>DC1128251</v>
      </c>
      <c r="F15" s="3">
        <f t="shared" si="2"/>
        <v>45989</v>
      </c>
      <c r="I15" s="3">
        <f t="shared" si="0"/>
        <v>45989</v>
      </c>
      <c r="K15" s="7"/>
    </row>
    <row r="16" spans="1:11" x14ac:dyDescent="0.25">
      <c r="B16">
        <f>Checklist!$B$1</f>
        <v>202511</v>
      </c>
      <c r="C16" t="s">
        <v>31</v>
      </c>
      <c r="D16" t="str">
        <f t="shared" si="3"/>
        <v>DC1128251</v>
      </c>
      <c r="E16" t="str">
        <f t="shared" si="1"/>
        <v>DC1128251</v>
      </c>
      <c r="F16" s="3">
        <f t="shared" si="2"/>
        <v>45989</v>
      </c>
      <c r="I16" s="3">
        <f t="shared" si="0"/>
        <v>45989</v>
      </c>
      <c r="K16" s="7"/>
    </row>
    <row r="17" spans="2:11" x14ac:dyDescent="0.25">
      <c r="B17">
        <f>Checklist!$B$1</f>
        <v>202511</v>
      </c>
      <c r="C17" t="s">
        <v>31</v>
      </c>
      <c r="D17" t="str">
        <f t="shared" si="3"/>
        <v>DC1128251</v>
      </c>
      <c r="E17" t="str">
        <f t="shared" si="1"/>
        <v>DC1128251</v>
      </c>
      <c r="F17" s="3">
        <f t="shared" si="2"/>
        <v>45989</v>
      </c>
      <c r="I17" s="3">
        <f t="shared" si="0"/>
        <v>45989</v>
      </c>
      <c r="K17" s="7"/>
    </row>
    <row r="18" spans="2:11" x14ac:dyDescent="0.25">
      <c r="B18">
        <f>Checklist!$B$1</f>
        <v>202511</v>
      </c>
      <c r="C18" t="s">
        <v>31</v>
      </c>
      <c r="D18" t="str">
        <f t="shared" si="3"/>
        <v>DC1128251</v>
      </c>
      <c r="E18" t="str">
        <f t="shared" si="1"/>
        <v>DC1128251</v>
      </c>
      <c r="F18" s="3">
        <f t="shared" si="2"/>
        <v>45989</v>
      </c>
      <c r="I18" s="3">
        <f t="shared" si="0"/>
        <v>45989</v>
      </c>
      <c r="K18" s="7"/>
    </row>
    <row r="19" spans="2:11" x14ac:dyDescent="0.25">
      <c r="B19">
        <f>Checklist!$B$1</f>
        <v>202511</v>
      </c>
      <c r="C19" t="s">
        <v>31</v>
      </c>
      <c r="D19" t="str">
        <f t="shared" si="3"/>
        <v>DC1128251</v>
      </c>
      <c r="E19" t="str">
        <f t="shared" si="1"/>
        <v>DC1128251</v>
      </c>
      <c r="F19" s="3">
        <f t="shared" si="2"/>
        <v>45989</v>
      </c>
      <c r="I19" s="3">
        <f t="shared" si="0"/>
        <v>45989</v>
      </c>
      <c r="K19" s="7"/>
    </row>
    <row r="20" spans="2:11" x14ac:dyDescent="0.25">
      <c r="B20">
        <f>Checklist!$B$1</f>
        <v>202511</v>
      </c>
      <c r="C20" t="s">
        <v>31</v>
      </c>
      <c r="D20" t="str">
        <f t="shared" si="3"/>
        <v>DC1128251</v>
      </c>
      <c r="E20" t="str">
        <f t="shared" si="1"/>
        <v>DC1128251</v>
      </c>
      <c r="F20" s="3">
        <f t="shared" si="2"/>
        <v>45989</v>
      </c>
      <c r="I20" s="3">
        <f t="shared" si="0"/>
        <v>45989</v>
      </c>
      <c r="K20" s="7"/>
    </row>
    <row r="21" spans="2:11" x14ac:dyDescent="0.25">
      <c r="B21">
        <f>Checklist!$B$1</f>
        <v>202511</v>
      </c>
      <c r="C21" t="s">
        <v>31</v>
      </c>
      <c r="D21" t="str">
        <f t="shared" si="3"/>
        <v>DC1128251</v>
      </c>
      <c r="E21" t="str">
        <f t="shared" si="1"/>
        <v>DC1128251</v>
      </c>
      <c r="F21" s="3">
        <f t="shared" si="2"/>
        <v>45989</v>
      </c>
      <c r="I21" s="3">
        <f t="shared" si="0"/>
        <v>45989</v>
      </c>
    </row>
    <row r="22" spans="2:11" x14ac:dyDescent="0.25">
      <c r="B22">
        <f>Checklist!$B$1</f>
        <v>202511</v>
      </c>
      <c r="C22" t="s">
        <v>31</v>
      </c>
      <c r="D22" t="str">
        <f t="shared" si="3"/>
        <v>DC1128251</v>
      </c>
      <c r="E22" t="str">
        <f t="shared" si="1"/>
        <v>DC1128251</v>
      </c>
      <c r="F22" s="3">
        <f t="shared" si="2"/>
        <v>45989</v>
      </c>
      <c r="I22" s="3">
        <f t="shared" si="0"/>
        <v>45989</v>
      </c>
    </row>
    <row r="23" spans="2:11" x14ac:dyDescent="0.25">
      <c r="B23">
        <f>Checklist!$B$1</f>
        <v>202511</v>
      </c>
      <c r="C23" t="s">
        <v>31</v>
      </c>
      <c r="D23" t="str">
        <f t="shared" si="3"/>
        <v>DC1128251</v>
      </c>
      <c r="E23" t="str">
        <f t="shared" si="1"/>
        <v>DC1128251</v>
      </c>
      <c r="F23" s="3">
        <f t="shared" si="2"/>
        <v>45989</v>
      </c>
      <c r="I23" s="3">
        <f t="shared" si="0"/>
        <v>45989</v>
      </c>
    </row>
    <row r="24" spans="2:11" x14ac:dyDescent="0.25">
      <c r="B24">
        <f>Checklist!$B$1</f>
        <v>202511</v>
      </c>
      <c r="C24" t="s">
        <v>31</v>
      </c>
      <c r="D24" t="str">
        <f t="shared" si="3"/>
        <v>DC1128251</v>
      </c>
      <c r="E24" t="str">
        <f t="shared" si="1"/>
        <v>DC1128251</v>
      </c>
      <c r="F24" s="3">
        <f t="shared" si="2"/>
        <v>45989</v>
      </c>
      <c r="I24" s="3">
        <f t="shared" si="0"/>
        <v>45989</v>
      </c>
    </row>
    <row r="25" spans="2:11" x14ac:dyDescent="0.25">
      <c r="B25">
        <f>Checklist!$B$1</f>
        <v>202511</v>
      </c>
      <c r="C25" t="s">
        <v>31</v>
      </c>
      <c r="D25" t="str">
        <f t="shared" si="3"/>
        <v>DC1128251</v>
      </c>
      <c r="E25" t="str">
        <f t="shared" si="1"/>
        <v>DC1128251</v>
      </c>
      <c r="F25" s="3">
        <f t="shared" si="2"/>
        <v>45989</v>
      </c>
      <c r="I25" s="3">
        <f t="shared" si="0"/>
        <v>45989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3DA-81D6-410E-B819-06E992D7C35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"&amp;MONTH(Checklist!A24)&amp;"/"&amp;DAY(Checklist!A24)&amp;"/"&amp;YEAR(Checklist!A24)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992-B86A-4619-BCB0-A2A3CD09403B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Checklist!$B$24</f>
        <v>0</v>
      </c>
      <c r="E2">
        <f>D2</f>
        <v>0</v>
      </c>
      <c r="F2" s="3">
        <f>Checklist!$A$24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F58-CD92-4768-BEC8-10BDD8C759F0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"&amp;MONTH(Checklist!A25)&amp;"/"&amp;DAY(Checklist!A25)&amp;"/"&amp;YEAR(Checklist!A25)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E3D-62A3-4EB5-8DE4-FEE9729EF707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Checklist!$B$25</f>
        <v>0</v>
      </c>
      <c r="E2">
        <f>D2</f>
        <v>0</v>
      </c>
      <c r="F2" s="3">
        <f>Checklist!$A$25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7E4-E107-4513-9823-EE85928A7E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"&amp;MONTH(Checklist!A26)&amp;"/"&amp;DAY(Checklist!A26)&amp;"/"&amp;YEAR(Checklist!A26)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B5-4C27-4194-B366-73954D9967E4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202511</v>
      </c>
      <c r="C2" t="s">
        <v>31</v>
      </c>
      <c r="D2" s="61">
        <f>Checklist!$B$26</f>
        <v>0</v>
      </c>
      <c r="E2">
        <f>D2</f>
        <v>0</v>
      </c>
      <c r="F2" s="3">
        <f>Checklist!$A$26</f>
        <v>0</v>
      </c>
      <c r="I2" s="3">
        <f t="shared" ref="I2:I25" si="0">$F$2</f>
        <v>0</v>
      </c>
    </row>
    <row r="3" spans="1:11" x14ac:dyDescent="0.25">
      <c r="B3">
        <f>Checklist!$B$1</f>
        <v>202511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202511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202511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202511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202511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202511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202511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202511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202511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202511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202511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202511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202511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202511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202511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202511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202511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202511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202511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202511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202511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202511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202511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>
    <tabColor theme="1" tint="0.499984740745262"/>
  </sheetPr>
  <dimension ref="A1:B75"/>
  <sheetViews>
    <sheetView zoomScale="80" zoomScaleNormal="80" workbookViewId="0"/>
  </sheetViews>
  <sheetFormatPr defaultRowHeight="15" x14ac:dyDescent="0.25"/>
  <cols>
    <col min="1" max="1" width="41" bestFit="1" customWidth="1"/>
    <col min="2" max="2" width="14.85546875" style="5" customWidth="1"/>
  </cols>
  <sheetData>
    <row r="1" spans="1:2" x14ac:dyDescent="0.25">
      <c r="A1" s="4" t="s">
        <v>6342</v>
      </c>
      <c r="B1" s="4" t="s">
        <v>6343</v>
      </c>
    </row>
    <row r="2" spans="1:2" x14ac:dyDescent="0.25">
      <c r="A2" s="6" t="s">
        <v>41</v>
      </c>
      <c r="B2" s="5" t="s">
        <v>19</v>
      </c>
    </row>
    <row r="3" spans="1:2" x14ac:dyDescent="0.25">
      <c r="A3" s="6" t="s">
        <v>44</v>
      </c>
      <c r="B3" s="5" t="s">
        <v>48</v>
      </c>
    </row>
    <row r="4" spans="1:2" x14ac:dyDescent="0.25">
      <c r="A4" s="6" t="s">
        <v>18</v>
      </c>
      <c r="B4" s="5" t="s">
        <v>32</v>
      </c>
    </row>
    <row r="5" spans="1:2" x14ac:dyDescent="0.25">
      <c r="A5" s="6" t="s">
        <v>14</v>
      </c>
      <c r="B5" s="5" t="s">
        <v>19</v>
      </c>
    </row>
    <row r="6" spans="1:2" x14ac:dyDescent="0.25">
      <c r="A6" s="6" t="s">
        <v>39</v>
      </c>
      <c r="B6" s="5" t="s">
        <v>40</v>
      </c>
    </row>
    <row r="7" spans="1:2" x14ac:dyDescent="0.25">
      <c r="A7" s="6" t="s">
        <v>58</v>
      </c>
      <c r="B7" s="5" t="s">
        <v>62</v>
      </c>
    </row>
    <row r="8" spans="1:2" x14ac:dyDescent="0.25">
      <c r="A8" s="6" t="s">
        <v>33</v>
      </c>
      <c r="B8" s="5" t="s">
        <v>34</v>
      </c>
    </row>
    <row r="9" spans="1:2" x14ac:dyDescent="0.25">
      <c r="A9" s="6" t="s">
        <v>42</v>
      </c>
      <c r="B9" s="5" t="s">
        <v>45</v>
      </c>
    </row>
    <row r="10" spans="1:2" x14ac:dyDescent="0.25">
      <c r="A10" s="6" t="s">
        <v>43</v>
      </c>
      <c r="B10" s="5" t="s">
        <v>80</v>
      </c>
    </row>
    <row r="11" spans="1:2" x14ac:dyDescent="0.25">
      <c r="A11" s="6" t="s">
        <v>35</v>
      </c>
      <c r="B11" s="5" t="s">
        <v>38</v>
      </c>
    </row>
    <row r="12" spans="1:2" x14ac:dyDescent="0.25">
      <c r="A12" s="6" t="s">
        <v>57</v>
      </c>
      <c r="B12" s="5" t="s">
        <v>50</v>
      </c>
    </row>
    <row r="13" spans="1:2" x14ac:dyDescent="0.25">
      <c r="A13" s="6" t="s">
        <v>36</v>
      </c>
      <c r="B13" s="5" t="s">
        <v>37</v>
      </c>
    </row>
    <row r="14" spans="1:2" x14ac:dyDescent="0.25">
      <c r="A14" s="6" t="s">
        <v>51</v>
      </c>
      <c r="B14" s="5" t="s">
        <v>52</v>
      </c>
    </row>
    <row r="15" spans="1:2" x14ac:dyDescent="0.25">
      <c r="A15" s="6" t="s">
        <v>49</v>
      </c>
      <c r="B15" s="5" t="s">
        <v>50</v>
      </c>
    </row>
    <row r="16" spans="1:2" x14ac:dyDescent="0.25">
      <c r="A16" s="6" t="s">
        <v>53</v>
      </c>
      <c r="B16" s="5" t="s">
        <v>54</v>
      </c>
    </row>
    <row r="17" spans="1:2" x14ac:dyDescent="0.25">
      <c r="A17" s="6" t="s">
        <v>46</v>
      </c>
      <c r="B17" s="5" t="s">
        <v>47</v>
      </c>
    </row>
    <row r="18" spans="1:2" x14ac:dyDescent="0.25">
      <c r="A18" s="6" t="s">
        <v>55</v>
      </c>
      <c r="B18" s="5" t="s">
        <v>19</v>
      </c>
    </row>
    <row r="19" spans="1:2" x14ac:dyDescent="0.25">
      <c r="A19" s="6" t="s">
        <v>59</v>
      </c>
      <c r="B19" s="5" t="s">
        <v>63</v>
      </c>
    </row>
    <row r="20" spans="1:2" x14ac:dyDescent="0.25">
      <c r="A20" s="6" t="s">
        <v>56</v>
      </c>
      <c r="B20" s="5" t="s">
        <v>64</v>
      </c>
    </row>
    <row r="21" spans="1:2" x14ac:dyDescent="0.25">
      <c r="A21" s="6" t="s">
        <v>60</v>
      </c>
      <c r="B21" s="5" t="s">
        <v>65</v>
      </c>
    </row>
    <row r="22" spans="1:2" x14ac:dyDescent="0.25">
      <c r="A22" s="6" t="s">
        <v>43</v>
      </c>
      <c r="B22" s="5" t="s">
        <v>80</v>
      </c>
    </row>
    <row r="23" spans="1:2" x14ac:dyDescent="0.25">
      <c r="A23" s="6" t="s">
        <v>61</v>
      </c>
      <c r="B23" s="5" t="s">
        <v>65</v>
      </c>
    </row>
    <row r="24" spans="1:2" x14ac:dyDescent="0.25">
      <c r="A24" s="6" t="s">
        <v>55</v>
      </c>
      <c r="B24" s="5" t="s">
        <v>19</v>
      </c>
    </row>
    <row r="25" spans="1:2" x14ac:dyDescent="0.25">
      <c r="A25" s="6" t="s">
        <v>53</v>
      </c>
      <c r="B25" s="5" t="s">
        <v>54</v>
      </c>
    </row>
    <row r="26" spans="1:2" x14ac:dyDescent="0.25">
      <c r="A26" s="6" t="s">
        <v>57</v>
      </c>
      <c r="B26" s="5" t="s">
        <v>50</v>
      </c>
    </row>
    <row r="27" spans="1:2" x14ac:dyDescent="0.25">
      <c r="A27" s="6" t="s">
        <v>53</v>
      </c>
      <c r="B27" s="5" t="s">
        <v>54</v>
      </c>
    </row>
    <row r="28" spans="1:2" x14ac:dyDescent="0.25">
      <c r="A28" s="6" t="s">
        <v>66</v>
      </c>
      <c r="B28" s="5" t="s">
        <v>68</v>
      </c>
    </row>
    <row r="29" spans="1:2" x14ac:dyDescent="0.25">
      <c r="A29" t="s">
        <v>67</v>
      </c>
      <c r="B29" s="5" t="s">
        <v>62</v>
      </c>
    </row>
    <row r="30" spans="1:2" x14ac:dyDescent="0.25">
      <c r="A30" t="s">
        <v>69</v>
      </c>
      <c r="B30" s="5" t="s">
        <v>70</v>
      </c>
    </row>
    <row r="31" spans="1:2" x14ac:dyDescent="0.25">
      <c r="A31" t="s">
        <v>71</v>
      </c>
      <c r="B31" s="5" t="s">
        <v>72</v>
      </c>
    </row>
    <row r="32" spans="1:2" x14ac:dyDescent="0.25">
      <c r="A32" t="s">
        <v>73</v>
      </c>
      <c r="B32" s="5" t="s">
        <v>19</v>
      </c>
    </row>
    <row r="33" spans="1:2" x14ac:dyDescent="0.25">
      <c r="A33" t="s">
        <v>74</v>
      </c>
      <c r="B33" s="5" t="s">
        <v>32</v>
      </c>
    </row>
    <row r="34" spans="1:2" x14ac:dyDescent="0.25">
      <c r="A34" t="s">
        <v>75</v>
      </c>
      <c r="B34" s="5" t="s">
        <v>34</v>
      </c>
    </row>
    <row r="35" spans="1:2" x14ac:dyDescent="0.25">
      <c r="A35" t="s">
        <v>76</v>
      </c>
      <c r="B35" s="5" t="s">
        <v>32</v>
      </c>
    </row>
    <row r="36" spans="1:2" x14ac:dyDescent="0.25">
      <c r="A36" t="s">
        <v>77</v>
      </c>
      <c r="B36" s="5" t="s">
        <v>19</v>
      </c>
    </row>
    <row r="37" spans="1:2" x14ac:dyDescent="0.25">
      <c r="A37" s="7" t="s">
        <v>78</v>
      </c>
      <c r="B37" s="5" t="s">
        <v>70</v>
      </c>
    </row>
    <row r="38" spans="1:2" x14ac:dyDescent="0.25">
      <c r="A38" s="7" t="s">
        <v>79</v>
      </c>
      <c r="B38" s="5" t="s">
        <v>34</v>
      </c>
    </row>
    <row r="39" spans="1:2" x14ac:dyDescent="0.25">
      <c r="A39" s="15" t="s">
        <v>81</v>
      </c>
      <c r="B39" s="5" t="s">
        <v>19</v>
      </c>
    </row>
    <row r="40" spans="1:2" x14ac:dyDescent="0.25">
      <c r="A40" t="s">
        <v>82</v>
      </c>
      <c r="B40" s="5" t="s">
        <v>48</v>
      </c>
    </row>
    <row r="41" spans="1:2" x14ac:dyDescent="0.25">
      <c r="A41" t="s">
        <v>83</v>
      </c>
      <c r="B41" s="5" t="s">
        <v>32</v>
      </c>
    </row>
    <row r="42" spans="1:2" x14ac:dyDescent="0.25">
      <c r="A42" t="s">
        <v>84</v>
      </c>
      <c r="B42" s="5" t="s">
        <v>40</v>
      </c>
    </row>
    <row r="43" spans="1:2" x14ac:dyDescent="0.25">
      <c r="A43" s="18" t="s">
        <v>85</v>
      </c>
      <c r="B43" s="68" t="s">
        <v>80</v>
      </c>
    </row>
    <row r="44" spans="1:2" x14ac:dyDescent="0.25">
      <c r="A44" t="s">
        <v>86</v>
      </c>
      <c r="B44" s="5" t="s">
        <v>38</v>
      </c>
    </row>
    <row r="45" spans="1:2" x14ac:dyDescent="0.25">
      <c r="A45" t="s">
        <v>87</v>
      </c>
      <c r="B45" s="5" t="s">
        <v>63</v>
      </c>
    </row>
    <row r="46" spans="1:2" x14ac:dyDescent="0.25">
      <c r="A46" t="s">
        <v>88</v>
      </c>
      <c r="B46" s="69"/>
    </row>
    <row r="47" spans="1:2" x14ac:dyDescent="0.25">
      <c r="A47" t="s">
        <v>89</v>
      </c>
      <c r="B47" s="5" t="s">
        <v>19</v>
      </c>
    </row>
    <row r="48" spans="1:2" x14ac:dyDescent="0.25">
      <c r="A48" t="s">
        <v>90</v>
      </c>
      <c r="B48" s="5" t="s">
        <v>32</v>
      </c>
    </row>
    <row r="49" spans="1:2" x14ac:dyDescent="0.25">
      <c r="A49" t="s">
        <v>91</v>
      </c>
      <c r="B49" s="5" t="s">
        <v>19</v>
      </c>
    </row>
    <row r="50" spans="1:2" x14ac:dyDescent="0.25">
      <c r="A50" t="s">
        <v>92</v>
      </c>
      <c r="B50" s="5" t="s">
        <v>34</v>
      </c>
    </row>
    <row r="51" spans="1:2" x14ac:dyDescent="0.25">
      <c r="A51" t="s">
        <v>48</v>
      </c>
      <c r="B51" s="5" t="s">
        <v>48</v>
      </c>
    </row>
    <row r="52" spans="1:2" x14ac:dyDescent="0.25">
      <c r="A52" t="s">
        <v>93</v>
      </c>
      <c r="B52" s="5" t="s">
        <v>38</v>
      </c>
    </row>
    <row r="53" spans="1:2" x14ac:dyDescent="0.25">
      <c r="A53" t="s">
        <v>94</v>
      </c>
      <c r="B53" s="5" t="s">
        <v>99</v>
      </c>
    </row>
    <row r="54" spans="1:2" x14ac:dyDescent="0.25">
      <c r="A54" t="s">
        <v>95</v>
      </c>
      <c r="B54" s="5" t="s">
        <v>97</v>
      </c>
    </row>
    <row r="55" spans="1:2" x14ac:dyDescent="0.25">
      <c r="A55" t="s">
        <v>96</v>
      </c>
      <c r="B55" s="5" t="s">
        <v>98</v>
      </c>
    </row>
    <row r="56" spans="1:2" x14ac:dyDescent="0.25">
      <c r="A56" t="s">
        <v>105</v>
      </c>
      <c r="B56" s="5" t="s">
        <v>99</v>
      </c>
    </row>
    <row r="57" spans="1:2" x14ac:dyDescent="0.25">
      <c r="A57" s="7" t="s">
        <v>40</v>
      </c>
      <c r="B57" s="5" t="s">
        <v>40</v>
      </c>
    </row>
    <row r="58" spans="1:2" x14ac:dyDescent="0.25">
      <c r="A58" s="7" t="s">
        <v>107</v>
      </c>
      <c r="B58" s="5" t="s">
        <v>108</v>
      </c>
    </row>
    <row r="59" spans="1:2" x14ac:dyDescent="0.25">
      <c r="A59" t="s">
        <v>106</v>
      </c>
      <c r="B59" s="5" t="s">
        <v>40</v>
      </c>
    </row>
    <row r="60" spans="1:2" x14ac:dyDescent="0.25">
      <c r="A60" t="s">
        <v>111</v>
      </c>
    </row>
    <row r="61" spans="1:2" x14ac:dyDescent="0.25">
      <c r="A61" t="s">
        <v>117</v>
      </c>
      <c r="B61" s="5" t="s">
        <v>72</v>
      </c>
    </row>
    <row r="62" spans="1:2" x14ac:dyDescent="0.25">
      <c r="A62" t="s">
        <v>118</v>
      </c>
      <c r="B62" s="5" t="s">
        <v>119</v>
      </c>
    </row>
    <row r="63" spans="1:2" x14ac:dyDescent="0.25">
      <c r="A63" t="s">
        <v>264</v>
      </c>
      <c r="B63" s="5" t="s">
        <v>19</v>
      </c>
    </row>
    <row r="64" spans="1:2" x14ac:dyDescent="0.25">
      <c r="A64" t="s">
        <v>266</v>
      </c>
      <c r="B64" s="5" t="s">
        <v>19</v>
      </c>
    </row>
    <row r="65" spans="1:2" x14ac:dyDescent="0.25">
      <c r="A65" t="s">
        <v>6340</v>
      </c>
      <c r="B65" s="5" t="s">
        <v>6244</v>
      </c>
    </row>
    <row r="66" spans="1:2" x14ac:dyDescent="0.25">
      <c r="A66" t="s">
        <v>6344</v>
      </c>
      <c r="B66" s="5" t="s">
        <v>6306</v>
      </c>
    </row>
    <row r="67" spans="1:2" x14ac:dyDescent="0.25">
      <c r="A67" t="s">
        <v>6345</v>
      </c>
      <c r="B67" s="5" t="s">
        <v>19</v>
      </c>
    </row>
    <row r="68" spans="1:2" x14ac:dyDescent="0.25">
      <c r="A68" t="s">
        <v>38</v>
      </c>
      <c r="B68" s="5" t="s">
        <v>38</v>
      </c>
    </row>
    <row r="69" spans="1:2" x14ac:dyDescent="0.25">
      <c r="A69" t="s">
        <v>98</v>
      </c>
      <c r="B69" s="5" t="s">
        <v>98</v>
      </c>
    </row>
    <row r="70" spans="1:2" x14ac:dyDescent="0.25">
      <c r="A70" t="s">
        <v>8495</v>
      </c>
      <c r="B70" s="5" t="s">
        <v>63</v>
      </c>
    </row>
    <row r="71" spans="1:2" x14ac:dyDescent="0.25">
      <c r="A71" t="s">
        <v>8496</v>
      </c>
      <c r="B71" s="5" t="s">
        <v>97</v>
      </c>
    </row>
    <row r="72" spans="1:2" x14ac:dyDescent="0.25">
      <c r="A72" t="s">
        <v>8497</v>
      </c>
      <c r="B72" s="5" t="s">
        <v>52</v>
      </c>
    </row>
    <row r="73" spans="1:2" x14ac:dyDescent="0.25">
      <c r="A73" t="s">
        <v>8498</v>
      </c>
      <c r="B73" s="5" t="s">
        <v>80</v>
      </c>
    </row>
    <row r="74" spans="1:2" x14ac:dyDescent="0.25">
      <c r="A74" t="s">
        <v>8508</v>
      </c>
      <c r="B74" s="5" t="s">
        <v>19</v>
      </c>
    </row>
    <row r="75" spans="1:2" x14ac:dyDescent="0.25">
      <c r="A75" t="s">
        <v>8509</v>
      </c>
      <c r="B75" s="5" t="s">
        <v>47</v>
      </c>
    </row>
  </sheetData>
  <autoFilter ref="A1:D63" xr:uid="{00000000-0009-0000-0000-00002E000000}"/>
  <conditionalFormatting sqref="A1:A4 A29:A36 A40:A42 A44:A56 A59:A65 A68:A1048576">
    <cfRule type="duplicateValues" dxfId="25" priority="10"/>
  </conditionalFormatting>
  <conditionalFormatting sqref="A2:A4">
    <cfRule type="duplicateValues" dxfId="24" priority="11"/>
  </conditionalFormatting>
  <conditionalFormatting sqref="A5:A9 A11 A24">
    <cfRule type="duplicateValues" dxfId="23" priority="8"/>
    <cfRule type="duplicateValues" dxfId="22" priority="9"/>
  </conditionalFormatting>
  <conditionalFormatting sqref="A10">
    <cfRule type="duplicateValues" dxfId="21" priority="6"/>
    <cfRule type="duplicateValues" dxfId="20" priority="7"/>
  </conditionalFormatting>
  <conditionalFormatting sqref="A12:A23">
    <cfRule type="duplicateValues" dxfId="19" priority="4"/>
    <cfRule type="duplicateValues" dxfId="18" priority="5"/>
  </conditionalFormatting>
  <conditionalFormatting sqref="A25:A28">
    <cfRule type="duplicateValues" dxfId="17" priority="2"/>
    <cfRule type="duplicateValues" dxfId="16" priority="3"/>
  </conditionalFormatting>
  <conditionalFormatting sqref="A66:A67">
    <cfRule type="duplicateValues" dxfId="15" priority="1"/>
  </conditionalFormatting>
  <pageMargins left="0.7" right="0.7" top="0.75" bottom="0.75" header="0.3" footer="0.3"/>
  <pageSetup orientation="portrait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A7-2434-45F6-BFA1-E46594870091}">
  <sheetPr codeName="Sheet47">
    <tabColor theme="1" tint="0.499984740745262"/>
  </sheetPr>
  <dimension ref="A1:O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0.140625" style="21" customWidth="1"/>
    <col min="2" max="2" width="21.28515625" bestFit="1" customWidth="1"/>
    <col min="3" max="3" width="44.7109375" bestFit="1" customWidth="1"/>
    <col min="4" max="4" width="20.28515625" bestFit="1" customWidth="1"/>
    <col min="5" max="5" width="8.85546875" customWidth="1"/>
    <col min="6" max="13" width="8.85546875" hidden="1" customWidth="1"/>
  </cols>
  <sheetData>
    <row r="1" spans="1:15" x14ac:dyDescent="0.25">
      <c r="A1" s="5" t="s">
        <v>241</v>
      </c>
      <c r="B1" t="s">
        <v>240</v>
      </c>
      <c r="C1" t="s">
        <v>239</v>
      </c>
      <c r="D1" t="s">
        <v>6192</v>
      </c>
      <c r="N1" t="s">
        <v>6203</v>
      </c>
      <c r="O1" s="22" t="e">
        <v>#N/A</v>
      </c>
    </row>
    <row r="2" spans="1:15" x14ac:dyDescent="0.25">
      <c r="A2" s="21">
        <v>496564993</v>
      </c>
      <c r="B2" t="s">
        <v>238</v>
      </c>
      <c r="C2" t="s">
        <v>237</v>
      </c>
    </row>
    <row r="3" spans="1:15" x14ac:dyDescent="0.25">
      <c r="A3" s="21">
        <v>134785991</v>
      </c>
      <c r="B3" t="s">
        <v>236</v>
      </c>
      <c r="C3" t="s">
        <v>235</v>
      </c>
    </row>
    <row r="4" spans="1:15" x14ac:dyDescent="0.25">
      <c r="A4" s="21">
        <v>134801270</v>
      </c>
      <c r="B4" t="s">
        <v>234</v>
      </c>
      <c r="C4" t="s">
        <v>233</v>
      </c>
    </row>
    <row r="5" spans="1:15" x14ac:dyDescent="0.25">
      <c r="A5" s="21">
        <v>134786009</v>
      </c>
      <c r="B5" t="s">
        <v>232</v>
      </c>
      <c r="C5" t="s">
        <v>231</v>
      </c>
    </row>
    <row r="6" spans="1:15" x14ac:dyDescent="0.25">
      <c r="A6" s="21">
        <v>865357602</v>
      </c>
      <c r="B6" t="s">
        <v>230</v>
      </c>
      <c r="C6" t="s">
        <v>229</v>
      </c>
    </row>
    <row r="7" spans="1:15" x14ac:dyDescent="0.25">
      <c r="A7" s="21">
        <v>865357610</v>
      </c>
      <c r="B7" t="s">
        <v>228</v>
      </c>
      <c r="C7" t="s">
        <v>227</v>
      </c>
    </row>
    <row r="8" spans="1:15" x14ac:dyDescent="0.25">
      <c r="A8" s="21" t="s">
        <v>226</v>
      </c>
      <c r="B8" t="s">
        <v>225</v>
      </c>
      <c r="C8" t="s">
        <v>224</v>
      </c>
    </row>
    <row r="9" spans="1:15" x14ac:dyDescent="0.25">
      <c r="A9" s="21" t="s">
        <v>223</v>
      </c>
      <c r="B9" t="s">
        <v>222</v>
      </c>
      <c r="C9" t="s">
        <v>221</v>
      </c>
    </row>
    <row r="10" spans="1:15" x14ac:dyDescent="0.25">
      <c r="A10" s="21">
        <v>1688000178</v>
      </c>
      <c r="B10" t="s">
        <v>220</v>
      </c>
      <c r="C10" t="s">
        <v>219</v>
      </c>
      <c r="D10" t="s">
        <v>6629</v>
      </c>
    </row>
    <row r="11" spans="1:15" x14ac:dyDescent="0.25">
      <c r="A11" s="21">
        <v>10253670</v>
      </c>
      <c r="B11" t="s">
        <v>218</v>
      </c>
      <c r="C11" t="s">
        <v>217</v>
      </c>
    </row>
    <row r="12" spans="1:15" x14ac:dyDescent="0.25">
      <c r="A12" s="21" t="s">
        <v>216</v>
      </c>
      <c r="B12" t="s">
        <v>215</v>
      </c>
      <c r="C12" t="s">
        <v>212</v>
      </c>
    </row>
    <row r="13" spans="1:15" x14ac:dyDescent="0.25">
      <c r="A13" s="21" t="s">
        <v>214</v>
      </c>
      <c r="B13" t="s">
        <v>213</v>
      </c>
      <c r="C13" t="s">
        <v>212</v>
      </c>
    </row>
    <row r="14" spans="1:15" x14ac:dyDescent="0.25">
      <c r="A14" s="21">
        <v>657597899</v>
      </c>
      <c r="B14" t="s">
        <v>211</v>
      </c>
      <c r="C14" t="s">
        <v>210</v>
      </c>
    </row>
    <row r="15" spans="1:15" x14ac:dyDescent="0.25">
      <c r="A15" s="21">
        <v>134785983</v>
      </c>
      <c r="B15" t="s">
        <v>209</v>
      </c>
      <c r="C15" t="s">
        <v>208</v>
      </c>
    </row>
    <row r="16" spans="1:15" x14ac:dyDescent="0.25">
      <c r="A16" s="21">
        <v>4121794069</v>
      </c>
      <c r="B16" t="s">
        <v>207</v>
      </c>
      <c r="C16" t="s">
        <v>206</v>
      </c>
    </row>
    <row r="17" spans="1:3" x14ac:dyDescent="0.25">
      <c r="A17" s="21">
        <v>657597873</v>
      </c>
      <c r="B17" t="s">
        <v>205</v>
      </c>
      <c r="C17" t="s">
        <v>204</v>
      </c>
    </row>
    <row r="18" spans="1:3" x14ac:dyDescent="0.25">
      <c r="A18" s="21">
        <v>134795636</v>
      </c>
      <c r="B18" t="s">
        <v>203</v>
      </c>
      <c r="C18" t="s">
        <v>202</v>
      </c>
    </row>
    <row r="19" spans="1:3" x14ac:dyDescent="0.25">
      <c r="A19" s="21" t="s">
        <v>201</v>
      </c>
      <c r="B19" t="s">
        <v>200</v>
      </c>
      <c r="C19" t="s">
        <v>199</v>
      </c>
    </row>
    <row r="20" spans="1:3" x14ac:dyDescent="0.25">
      <c r="A20" s="21">
        <v>964256283</v>
      </c>
      <c r="B20" t="s">
        <v>198</v>
      </c>
      <c r="C20" t="s">
        <v>197</v>
      </c>
    </row>
    <row r="21" spans="1:3" x14ac:dyDescent="0.25">
      <c r="A21" s="21">
        <v>10246045</v>
      </c>
      <c r="B21" t="s">
        <v>196</v>
      </c>
      <c r="C21" t="s">
        <v>195</v>
      </c>
    </row>
    <row r="22" spans="1:3" x14ac:dyDescent="0.25">
      <c r="A22" s="21">
        <v>496575502</v>
      </c>
      <c r="B22" t="s">
        <v>194</v>
      </c>
      <c r="C22" t="s">
        <v>193</v>
      </c>
    </row>
    <row r="23" spans="1:3" x14ac:dyDescent="0.25">
      <c r="A23" s="21" t="s">
        <v>192</v>
      </c>
      <c r="B23" t="s">
        <v>191</v>
      </c>
      <c r="C23" t="s">
        <v>190</v>
      </c>
    </row>
    <row r="24" spans="1:3" x14ac:dyDescent="0.25">
      <c r="A24" s="21">
        <v>528280121</v>
      </c>
      <c r="B24" t="s">
        <v>189</v>
      </c>
      <c r="C24" t="s">
        <v>188</v>
      </c>
    </row>
    <row r="25" spans="1:3" x14ac:dyDescent="0.25">
      <c r="A25" s="21">
        <v>657597907</v>
      </c>
      <c r="B25" t="s">
        <v>187</v>
      </c>
      <c r="C25" t="s">
        <v>186</v>
      </c>
    </row>
    <row r="26" spans="1:3" x14ac:dyDescent="0.25">
      <c r="A26" s="21">
        <v>469797513</v>
      </c>
      <c r="B26" t="s">
        <v>185</v>
      </c>
      <c r="C26" t="s">
        <v>184</v>
      </c>
    </row>
    <row r="27" spans="1:3" x14ac:dyDescent="0.25">
      <c r="A27" s="21" t="s">
        <v>183</v>
      </c>
      <c r="B27" t="s">
        <v>182</v>
      </c>
      <c r="C27" t="s">
        <v>181</v>
      </c>
    </row>
    <row r="28" spans="1:3" x14ac:dyDescent="0.25">
      <c r="A28" s="21" t="s">
        <v>180</v>
      </c>
      <c r="B28" t="s">
        <v>179</v>
      </c>
      <c r="C28" t="s">
        <v>178</v>
      </c>
    </row>
    <row r="29" spans="1:3" x14ac:dyDescent="0.25">
      <c r="A29" s="21">
        <v>780181777</v>
      </c>
      <c r="B29" t="s">
        <v>177</v>
      </c>
      <c r="C29" t="s">
        <v>176</v>
      </c>
    </row>
    <row r="30" spans="1:3" x14ac:dyDescent="0.25">
      <c r="A30" s="21">
        <v>657598053</v>
      </c>
      <c r="B30" t="s">
        <v>175</v>
      </c>
      <c r="C30" t="s">
        <v>174</v>
      </c>
    </row>
    <row r="31" spans="1:3" x14ac:dyDescent="0.25">
      <c r="A31" s="21">
        <v>878371595</v>
      </c>
      <c r="B31" t="s">
        <v>173</v>
      </c>
      <c r="C31" t="s">
        <v>172</v>
      </c>
    </row>
    <row r="32" spans="1:3" x14ac:dyDescent="0.25">
      <c r="A32" s="21" t="s">
        <v>171</v>
      </c>
      <c r="B32" t="s">
        <v>170</v>
      </c>
      <c r="C32" t="s">
        <v>169</v>
      </c>
    </row>
    <row r="33" spans="1:4" x14ac:dyDescent="0.25">
      <c r="A33" s="21" t="s">
        <v>168</v>
      </c>
      <c r="B33" t="s">
        <v>167</v>
      </c>
      <c r="C33" t="s">
        <v>166</v>
      </c>
    </row>
    <row r="34" spans="1:4" x14ac:dyDescent="0.25">
      <c r="A34" s="21" t="s">
        <v>165</v>
      </c>
      <c r="B34" t="s">
        <v>164</v>
      </c>
      <c r="C34" t="s">
        <v>163</v>
      </c>
    </row>
    <row r="35" spans="1:4" x14ac:dyDescent="0.25">
      <c r="A35" s="21" t="s">
        <v>162</v>
      </c>
      <c r="B35" t="s">
        <v>161</v>
      </c>
      <c r="C35" t="s">
        <v>160</v>
      </c>
    </row>
    <row r="36" spans="1:4" x14ac:dyDescent="0.25">
      <c r="A36" s="21">
        <v>8026459924</v>
      </c>
      <c r="B36" t="s">
        <v>159</v>
      </c>
      <c r="C36" t="s">
        <v>158</v>
      </c>
    </row>
    <row r="37" spans="1:4" x14ac:dyDescent="0.25">
      <c r="A37" s="21">
        <v>153028122</v>
      </c>
      <c r="B37" t="s">
        <v>157</v>
      </c>
      <c r="C37" t="s">
        <v>156</v>
      </c>
    </row>
    <row r="38" spans="1:4" x14ac:dyDescent="0.25">
      <c r="A38" s="21">
        <v>8026459932</v>
      </c>
      <c r="B38" t="s">
        <v>155</v>
      </c>
      <c r="C38" t="s">
        <v>154</v>
      </c>
    </row>
    <row r="39" spans="1:4" x14ac:dyDescent="0.25">
      <c r="A39" s="21">
        <v>1688001546</v>
      </c>
      <c r="B39" t="s">
        <v>153</v>
      </c>
      <c r="C39" t="s">
        <v>152</v>
      </c>
    </row>
    <row r="40" spans="1:4" x14ac:dyDescent="0.25">
      <c r="A40" s="21">
        <v>8026478877</v>
      </c>
      <c r="B40" t="s">
        <v>151</v>
      </c>
      <c r="C40" t="s">
        <v>150</v>
      </c>
    </row>
    <row r="41" spans="1:4" x14ac:dyDescent="0.25">
      <c r="A41" s="21">
        <v>8026482868</v>
      </c>
      <c r="B41" t="s">
        <v>149</v>
      </c>
      <c r="C41" t="s">
        <v>148</v>
      </c>
    </row>
    <row r="42" spans="1:4" x14ac:dyDescent="0.25">
      <c r="A42" s="21">
        <v>1688002185</v>
      </c>
      <c r="B42" t="s">
        <v>147</v>
      </c>
      <c r="C42" t="s">
        <v>146</v>
      </c>
      <c r="D42" t="s">
        <v>6629</v>
      </c>
    </row>
    <row r="43" spans="1:4" x14ac:dyDescent="0.25">
      <c r="A43" s="21">
        <v>8026496012</v>
      </c>
      <c r="B43" t="s">
        <v>145</v>
      </c>
      <c r="C43" t="s">
        <v>144</v>
      </c>
    </row>
    <row r="44" spans="1:4" x14ac:dyDescent="0.25">
      <c r="A44" s="21">
        <v>8026496039</v>
      </c>
      <c r="B44" t="s">
        <v>116</v>
      </c>
      <c r="C44" t="s">
        <v>143</v>
      </c>
    </row>
    <row r="45" spans="1:4" x14ac:dyDescent="0.25">
      <c r="A45" s="21">
        <v>8026495984</v>
      </c>
      <c r="B45" t="s">
        <v>142</v>
      </c>
      <c r="C45" t="s">
        <v>141</v>
      </c>
    </row>
    <row r="46" spans="1:4" x14ac:dyDescent="0.25">
      <c r="A46" s="21">
        <v>8026495976</v>
      </c>
      <c r="B46" t="s">
        <v>140</v>
      </c>
      <c r="C46" t="s">
        <v>139</v>
      </c>
    </row>
    <row r="47" spans="1:4" x14ac:dyDescent="0.25">
      <c r="A47" s="21">
        <v>8026496047</v>
      </c>
      <c r="B47" t="s">
        <v>138</v>
      </c>
      <c r="C47" t="s">
        <v>137</v>
      </c>
    </row>
    <row r="48" spans="1:4" x14ac:dyDescent="0.25">
      <c r="A48" s="21">
        <v>8026497285</v>
      </c>
      <c r="B48" t="s">
        <v>136</v>
      </c>
      <c r="C48" t="s">
        <v>135</v>
      </c>
    </row>
    <row r="49" spans="1:4" x14ac:dyDescent="0.25">
      <c r="A49" s="21">
        <v>8026497277</v>
      </c>
      <c r="B49" t="s">
        <v>134</v>
      </c>
      <c r="C49" t="s">
        <v>133</v>
      </c>
    </row>
    <row r="50" spans="1:4" x14ac:dyDescent="0.25">
      <c r="A50" s="21">
        <v>8147891123</v>
      </c>
      <c r="B50" t="s">
        <v>6338</v>
      </c>
      <c r="C50" t="s">
        <v>6339</v>
      </c>
    </row>
    <row r="51" spans="1:4" x14ac:dyDescent="0.25">
      <c r="A51" s="21">
        <v>8026459916</v>
      </c>
      <c r="B51" s="6" t="s">
        <v>161</v>
      </c>
      <c r="C51" t="s">
        <v>160</v>
      </c>
    </row>
    <row r="52" spans="1:4" x14ac:dyDescent="0.25">
      <c r="A52" s="21">
        <v>8026518007</v>
      </c>
      <c r="B52" t="s">
        <v>6378</v>
      </c>
      <c r="C52" t="s">
        <v>6379</v>
      </c>
    </row>
    <row r="53" spans="1:4" x14ac:dyDescent="0.25">
      <c r="A53" s="21" t="s">
        <v>1508</v>
      </c>
      <c r="B53" t="s">
        <v>6346</v>
      </c>
      <c r="C53" t="s">
        <v>6347</v>
      </c>
    </row>
    <row r="54" spans="1:4" x14ac:dyDescent="0.25">
      <c r="A54" s="21">
        <v>8026517995</v>
      </c>
      <c r="B54" t="s">
        <v>6378</v>
      </c>
      <c r="C54" t="s">
        <v>6379</v>
      </c>
    </row>
    <row r="55" spans="1:4" x14ac:dyDescent="0.25">
      <c r="A55" s="21">
        <v>8180060487</v>
      </c>
      <c r="B55" t="s">
        <v>6627</v>
      </c>
      <c r="C55" t="s">
        <v>6628</v>
      </c>
      <c r="D55" t="s">
        <v>6630</v>
      </c>
    </row>
    <row r="56" spans="1:4" x14ac:dyDescent="0.25">
      <c r="A56" s="21">
        <v>8180452958</v>
      </c>
      <c r="B56" t="s">
        <v>8510</v>
      </c>
      <c r="D56" t="s">
        <v>8511</v>
      </c>
    </row>
    <row r="57" spans="1:4" x14ac:dyDescent="0.25">
      <c r="A57" s="21">
        <v>8180452966</v>
      </c>
      <c r="B57" t="s">
        <v>8512</v>
      </c>
      <c r="D57" t="s">
        <v>8511</v>
      </c>
    </row>
  </sheetData>
  <autoFilter ref="A1:D1" xr:uid="{138FEBA7-2434-45F6-BFA1-E46594870091}"/>
  <conditionalFormatting sqref="A1:A54 A56:A1048576">
    <cfRule type="duplicateValues" dxfId="14" priority="3"/>
  </conditionalFormatting>
  <conditionalFormatting sqref="A55">
    <cfRule type="duplicateValues" dxfId="13" priority="2"/>
  </conditionalFormatting>
  <conditionalFormatting sqref="B53">
    <cfRule type="duplicateValues" dxfId="12" priority="4"/>
  </conditionalFormatting>
  <conditionalFormatting sqref="B55">
    <cfRule type="duplicateValues" dxfId="11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4EC-2227-4464-B792-8DA82BF116EC}">
  <sheetPr>
    <tabColor theme="1" tint="0.499984740745262"/>
  </sheetPr>
  <dimension ref="A1:S89"/>
  <sheetViews>
    <sheetView workbookViewId="0"/>
  </sheetViews>
  <sheetFormatPr defaultColWidth="8.85546875" defaultRowHeight="12" outlineLevelCol="1" x14ac:dyDescent="0.2"/>
  <cols>
    <col min="1" max="1" width="9.7109375" style="79" customWidth="1"/>
    <col min="2" max="2" width="1.42578125" style="79" customWidth="1"/>
    <col min="3" max="4" width="16.42578125" style="79" bestFit="1" customWidth="1"/>
    <col min="5" max="5" width="14.28515625" style="79" bestFit="1" customWidth="1"/>
    <col min="6" max="6" width="3.5703125" style="78" customWidth="1"/>
    <col min="7" max="7" width="5.140625" style="79" hidden="1" customWidth="1" outlineLevel="1"/>
    <col min="8" max="8" width="5.28515625" style="79" hidden="1" customWidth="1" outlineLevel="1"/>
    <col min="9" max="9" width="1.5703125" style="79" hidden="1" customWidth="1" outlineLevel="1"/>
    <col min="10" max="10" width="5" style="79" hidden="1" customWidth="1" outlineLevel="1"/>
    <col min="11" max="11" width="4.5703125" style="79" customWidth="1" collapsed="1"/>
    <col min="12" max="12" width="32.7109375" style="79" hidden="1" customWidth="1" outlineLevel="1"/>
    <col min="13" max="15" width="19" style="79" hidden="1" customWidth="1" outlineLevel="1"/>
    <col min="16" max="16" width="32.7109375" style="79" bestFit="1" customWidth="1" collapsed="1"/>
    <col min="17" max="17" width="13.28515625" style="80" bestFit="1" customWidth="1"/>
    <col min="18" max="16384" width="8.85546875" style="79"/>
  </cols>
  <sheetData>
    <row r="1" spans="1:19" x14ac:dyDescent="0.2">
      <c r="A1" s="76" t="s">
        <v>250</v>
      </c>
      <c r="B1" s="76"/>
      <c r="C1" s="76"/>
      <c r="D1" s="76"/>
      <c r="E1" s="77"/>
    </row>
    <row r="2" spans="1:19" x14ac:dyDescent="0.2">
      <c r="A2" s="81" t="s">
        <v>251</v>
      </c>
      <c r="B2" s="82"/>
      <c r="C2" s="83" t="s">
        <v>252</v>
      </c>
      <c r="D2" s="83" t="s">
        <v>253</v>
      </c>
      <c r="E2" s="83" t="s">
        <v>4</v>
      </c>
      <c r="Q2" s="80" t="str">
        <f>IF(ISNUMBER(SEARCH("LCREE",P2,1)),"Ladder to post","")</f>
        <v/>
      </c>
    </row>
    <row r="3" spans="1:19" x14ac:dyDescent="0.2">
      <c r="A3" s="84" t="s">
        <v>9584</v>
      </c>
      <c r="B3" s="85"/>
      <c r="C3" s="86" t="s">
        <v>76</v>
      </c>
      <c r="D3" s="86" t="s">
        <v>86</v>
      </c>
      <c r="E3" s="87">
        <v>1780000</v>
      </c>
      <c r="F3" s="78">
        <v>8</v>
      </c>
      <c r="G3" s="79" t="str">
        <f t="shared" ref="G3" si="0">IFERROR(LEFT(C3,FIND("-",C3)-2),C3)</f>
        <v>LCFHR</v>
      </c>
      <c r="H3" s="79" t="str">
        <f>IFERROR(TRIM(MID(C3,FIND("-",C3)+2,50)),C3)</f>
        <v>PNC</v>
      </c>
      <c r="I3" s="88"/>
      <c r="J3" s="79" t="str">
        <f t="shared" ref="J3" si="1">IFERROR(LEFT(D3,FIND("-",D3)-2),D3)</f>
        <v>LCI</v>
      </c>
      <c r="K3" s="79" t="str">
        <f>IFERROR(TRIM(MID(D3,FIND("-",D3)+2,50)),D3)</f>
        <v>PNC</v>
      </c>
      <c r="L3" s="79" t="str">
        <f t="shared" ref="L3" si="2">IF(A3="","",IF(ISNUMBER(SEARCH("IC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",G3," ","to ",J3," ",K3),IF(J3=K3,CONCATENATE("XFR from"," ",G3," ",H3," ","to ",J3),CONCATENATE("XFR from"," ",G3," ",H3," ","to ",J3," ",K3))))))))))))</f>
        <v>XFR from LCFHR PNC to LCI PNC</v>
      </c>
      <c r="M3" s="89" t="str">
        <f>VLOOKUP(C3,Key!C:D,2,FALSE)</f>
        <v>LCFHR PNC</v>
      </c>
      <c r="N3" s="79" t="str">
        <f>VLOOKUP(D3,Key!C:D,2,FALSE)</f>
        <v>LCI PNC</v>
      </c>
      <c r="O3" s="79" t="str">
        <f t="shared" ref="O3" si="3">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",M3," ","to ",N3),IF(J3=K3,CONCATENATE("XFR from"," ",M3,"to ",N3),CONCATENATE("XFR from"," ",M3,"to ",N3)))))))))))</f>
        <v>XFR from LCFHR PNCto LCI PNC</v>
      </c>
      <c r="P3" s="79" t="str">
        <f t="shared" ref="P3:P32" si="4">IFERROR(IF(ISNUMBER(SEARCH("Loan Deposit",A3)),A3,IF(ISNUMBER(SEARCH("Return",A3)),A3,IF(ISNUMBER(SEARCH("Loan Purchase",A3)),A3,IF(ISNUMBER(SEARCH("IC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Loan",A3,CONCATENATE("XFR from ",M3," to ",N3)))))))))))),L3)</f>
        <v>XFR from LCFHR PNC to LCI PNC</v>
      </c>
      <c r="Q3" s="80" t="str">
        <f t="shared" ref="Q3:Q31" si="5">IF(ISNUMBER(SEARCH("LCREE",P3,1)),"Ladder to post","")</f>
        <v/>
      </c>
      <c r="R3" s="79" t="str">
        <f>VLOOKUP(C3,Sheet4!$A:$H,8,FALSE)</f>
        <v>LCFHR - PNC</v>
      </c>
      <c r="S3" s="79" t="str">
        <f>VLOOKUP(D3,Sheet4!$A:$H,8,FALSE)</f>
        <v>LCI - PNC</v>
      </c>
    </row>
    <row r="4" spans="1:19" x14ac:dyDescent="0.2">
      <c r="A4" s="84" t="s">
        <v>9584</v>
      </c>
      <c r="B4" s="85"/>
      <c r="C4" s="86" t="s">
        <v>86</v>
      </c>
      <c r="D4" s="86" t="s">
        <v>117</v>
      </c>
      <c r="E4" s="87">
        <v>1780000</v>
      </c>
      <c r="F4" s="78">
        <v>9</v>
      </c>
      <c r="G4" s="79" t="str">
        <f t="shared" ref="G4:G67" si="6">IFERROR(LEFT(C4,FIND("-",C4)-2),C4)</f>
        <v>LCI</v>
      </c>
      <c r="H4" s="79" t="str">
        <f t="shared" ref="H4:H67" si="7">IFERROR(TRIM(MID(C4,FIND("-",C4)+2,50)),C4)</f>
        <v>PNC</v>
      </c>
      <c r="I4" s="88"/>
      <c r="J4" s="79" t="str">
        <f t="shared" ref="J4:J67" si="8">IFERROR(LEFT(D4,FIND("-",D4)-2),D4)</f>
        <v>2LAD</v>
      </c>
      <c r="K4" s="79" t="str">
        <f t="shared" ref="K4:K20" si="9">IFERROR(TRIM(MID(D4,FIND("-",D4)+2,50)),D4)</f>
        <v>2LAD</v>
      </c>
      <c r="L4" s="79" t="str">
        <f t="shared" ref="L4:L20" si="10">IF(A4="","",IF(ISNUMBER(SEARCH("IC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",G4," ","to ",J4," ",K4),IF(J4=K4,CONCATENATE("XFR from"," ",G4," ",H4," ","to ",J4),CONCATENATE("XFR from"," ",G4," ",H4," ","to ",J4," ",K4))))))))))))</f>
        <v>XFR from LCI PNC to 2LAD</v>
      </c>
      <c r="M4" s="89" t="str">
        <f>VLOOKUP(C4,Key!C:D,2,FALSE)</f>
        <v>LCI PNC</v>
      </c>
      <c r="N4" s="79" t="str">
        <f>VLOOKUP(D4,Key!C:D,2,FALSE)</f>
        <v>LCFP</v>
      </c>
      <c r="O4" s="79" t="str">
        <f t="shared" ref="O4:O20" si="11">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",M4," ","to ",N4),IF(J4=K4,CONCATENATE("XFR from"," ",M4,"to ",N4),CONCATENATE("XFR from"," ",M4,"to ",N4)))))))))))</f>
        <v>XFR from LCI PNCto LCFP</v>
      </c>
      <c r="P4" s="79" t="str">
        <f t="shared" ref="P4:P20" si="12">IFERROR(IF(ISNUMBER(SEARCH("Loan Deposit",A4)),A4,IF(ISNUMBER(SEARCH("Return",A4)),A4,IF(ISNUMBER(SEARCH("Loan Purchase",A4)),A4,IF(ISNUMBER(SEARCH("IC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Loan",A4,CONCATENATE("XFR from ",M4," to ",N4)))))))))))),L4)</f>
        <v>XFR from LCI PNC to LCFP</v>
      </c>
      <c r="Q4" s="80" t="str">
        <f t="shared" si="5"/>
        <v/>
      </c>
      <c r="R4" s="79" t="str">
        <f>VLOOKUP(C4,Sheet4!$A:$H,8,FALSE)</f>
        <v>LCI - PNC</v>
      </c>
      <c r="S4" s="79" t="str">
        <f>VLOOKUP(D4,Sheet4!$A:$H,8,FALSE)</f>
        <v>LCFP</v>
      </c>
    </row>
    <row r="5" spans="1:19" x14ac:dyDescent="0.2">
      <c r="A5" s="84" t="s">
        <v>9733</v>
      </c>
      <c r="B5" s="85"/>
      <c r="C5" s="86" t="s">
        <v>76</v>
      </c>
      <c r="D5" s="86" t="s">
        <v>77</v>
      </c>
      <c r="E5" s="87">
        <v>13080000</v>
      </c>
      <c r="F5" s="78">
        <v>10</v>
      </c>
      <c r="G5" s="79" t="str">
        <f t="shared" si="6"/>
        <v>LCFHR</v>
      </c>
      <c r="H5" s="79" t="str">
        <f t="shared" si="7"/>
        <v>PNC</v>
      </c>
      <c r="I5" s="88"/>
      <c r="J5" s="79" t="str">
        <f t="shared" si="8"/>
        <v>LCF</v>
      </c>
      <c r="K5" s="79" t="str">
        <f t="shared" si="9"/>
        <v>PNC</v>
      </c>
      <c r="L5" s="79" t="str">
        <f t="shared" si="10"/>
        <v>XFR from LCFHR PNC to LCF PNC</v>
      </c>
      <c r="M5" s="89" t="str">
        <f>VLOOKUP(C5,Key!C:D,2,FALSE)</f>
        <v>LCFHR PNC</v>
      </c>
      <c r="N5" s="79" t="e">
        <f>VLOOKUP(D5,Key!C:D,2,FALSE)</f>
        <v>#N/A</v>
      </c>
      <c r="O5" s="79" t="e">
        <f t="shared" si="11"/>
        <v>#N/A</v>
      </c>
      <c r="P5" s="79" t="str">
        <f t="shared" si="12"/>
        <v>XFR from LCFHR PNC to LCF PNC</v>
      </c>
      <c r="Q5" s="80" t="str">
        <f t="shared" si="5"/>
        <v/>
      </c>
      <c r="R5" s="79" t="str">
        <f>VLOOKUP(C5,Sheet4!$A:$H,8,FALSE)</f>
        <v>LCFHR - PNC</v>
      </c>
      <c r="S5" s="79" t="str">
        <f>VLOOKUP(D5,Sheet4!$A:$H,8,FALSE)</f>
        <v>LCF - PNC</v>
      </c>
    </row>
    <row r="6" spans="1:19" x14ac:dyDescent="0.2">
      <c r="A6" s="84" t="s">
        <v>9584</v>
      </c>
      <c r="B6" s="85"/>
      <c r="C6" s="86" t="s">
        <v>77</v>
      </c>
      <c r="D6" s="86" t="s">
        <v>87</v>
      </c>
      <c r="E6" s="87">
        <v>13500000</v>
      </c>
      <c r="F6" s="78">
        <v>11</v>
      </c>
      <c r="G6" s="79" t="str">
        <f t="shared" si="6"/>
        <v>LCF</v>
      </c>
      <c r="H6" s="79" t="str">
        <f t="shared" si="7"/>
        <v>PNC</v>
      </c>
      <c r="I6" s="88"/>
      <c r="J6" s="79" t="str">
        <f t="shared" si="8"/>
        <v>TRS1</v>
      </c>
      <c r="K6" s="79" t="str">
        <f t="shared" si="9"/>
        <v>PNC</v>
      </c>
      <c r="L6" s="79" t="str">
        <f t="shared" si="10"/>
        <v>XFR from LCF PNC to TRS1 PNC</v>
      </c>
      <c r="M6" s="89" t="e">
        <f>VLOOKUP(C6,Key!C:D,2,FALSE)</f>
        <v>#N/A</v>
      </c>
      <c r="N6" s="79" t="e">
        <f>VLOOKUP(D6,Key!C:D,2,FALSE)</f>
        <v>#N/A</v>
      </c>
      <c r="O6" s="79" t="e">
        <f t="shared" si="11"/>
        <v>#N/A</v>
      </c>
      <c r="P6" s="79" t="str">
        <f t="shared" si="12"/>
        <v>XFR from LCF PNC to TRS1 PNC</v>
      </c>
      <c r="Q6" s="80" t="str">
        <f t="shared" si="5"/>
        <v/>
      </c>
      <c r="R6" s="79" t="str">
        <f>VLOOKUP(C6,Sheet4!$A:$H,8,FALSE)</f>
        <v>LCF - PNC</v>
      </c>
      <c r="S6" s="79" t="str">
        <f>VLOOKUP(D6,Sheet4!$A:$H,8,FALSE)</f>
        <v>TRS1 - PNC</v>
      </c>
    </row>
    <row r="7" spans="1:19" x14ac:dyDescent="0.2">
      <c r="A7" s="84" t="s">
        <v>9584</v>
      </c>
      <c r="B7" s="85"/>
      <c r="C7" s="86" t="s">
        <v>87</v>
      </c>
      <c r="D7" s="86" t="s">
        <v>8678</v>
      </c>
      <c r="E7" s="87">
        <v>112500</v>
      </c>
      <c r="F7" s="78">
        <v>12</v>
      </c>
      <c r="G7" s="79" t="str">
        <f t="shared" si="6"/>
        <v>TRS1</v>
      </c>
      <c r="H7" s="79" t="str">
        <f t="shared" si="7"/>
        <v>PNC</v>
      </c>
      <c r="I7" s="88"/>
      <c r="J7" s="79" t="str">
        <f t="shared" si="8"/>
        <v>MID2T</v>
      </c>
      <c r="K7" s="79" t="str">
        <f t="shared" si="9"/>
        <v>PNC</v>
      </c>
      <c r="L7" s="79" t="str">
        <f t="shared" si="10"/>
        <v>XFR from TRS1 PNC to MID2T PNC</v>
      </c>
      <c r="M7" s="89" t="e">
        <f>VLOOKUP(C7,Key!C:D,2,FALSE)</f>
        <v>#N/A</v>
      </c>
      <c r="N7" s="79" t="e">
        <f>VLOOKUP(D7,Key!C:D,2,FALSE)</f>
        <v>#N/A</v>
      </c>
      <c r="O7" s="79" t="e">
        <f t="shared" si="11"/>
        <v>#N/A</v>
      </c>
      <c r="P7" s="79" t="str">
        <f t="shared" si="12"/>
        <v>XFR from TRS1 PNC to MID2T PNC</v>
      </c>
      <c r="Q7" s="80" t="str">
        <f t="shared" si="5"/>
        <v/>
      </c>
      <c r="R7" s="79" t="str">
        <f>VLOOKUP(C7,Sheet4!$A:$H,8,FALSE)</f>
        <v>TRS1 - PNC</v>
      </c>
      <c r="S7" s="79" t="str">
        <f>VLOOKUP(D7,Sheet4!$A:$H,8,FALSE)</f>
        <v>MID2T - PNC</v>
      </c>
    </row>
    <row r="8" spans="1:19" x14ac:dyDescent="0.2">
      <c r="A8" s="84" t="s">
        <v>9734</v>
      </c>
      <c r="B8" s="85"/>
      <c r="C8" s="86" t="s">
        <v>8678</v>
      </c>
      <c r="D8" s="86" t="s">
        <v>82</v>
      </c>
      <c r="E8" s="87">
        <v>112500</v>
      </c>
      <c r="F8" s="78">
        <v>13</v>
      </c>
      <c r="G8" s="79" t="str">
        <f t="shared" si="6"/>
        <v>MID2T</v>
      </c>
      <c r="H8" s="79" t="str">
        <f t="shared" si="7"/>
        <v>PNC</v>
      </c>
      <c r="I8" s="88"/>
      <c r="J8" s="79" t="str">
        <f t="shared" si="8"/>
        <v>LCC</v>
      </c>
      <c r="K8" s="79" t="str">
        <f t="shared" si="9"/>
        <v>PNC</v>
      </c>
      <c r="L8" s="79" t="str">
        <f t="shared" si="10"/>
        <v>XFR from MID2T PNC to LCC PNC</v>
      </c>
      <c r="M8" s="89" t="e">
        <f>VLOOKUP(C8,Key!C:D,2,FALSE)</f>
        <v>#N/A</v>
      </c>
      <c r="N8" s="79" t="str">
        <f>VLOOKUP(D8,Key!C:D,2,FALSE)</f>
        <v>LCC</v>
      </c>
      <c r="O8" s="79" t="e">
        <f t="shared" si="11"/>
        <v>#N/A</v>
      </c>
      <c r="P8" s="79" t="str">
        <f t="shared" si="12"/>
        <v>XFR from MID2T PNC to LCC PNC</v>
      </c>
      <c r="Q8" s="80" t="str">
        <f t="shared" si="5"/>
        <v/>
      </c>
      <c r="R8" s="79" t="str">
        <f>VLOOKUP(C8,Sheet4!$A:$H,8,FALSE)</f>
        <v>MID2T - PNC</v>
      </c>
      <c r="S8" s="79" t="str">
        <f>VLOOKUP(D8,Sheet4!$A:$H,8,FALSE)</f>
        <v>LCC - PNC</v>
      </c>
    </row>
    <row r="9" spans="1:19" x14ac:dyDescent="0.2">
      <c r="A9" s="84" t="s">
        <v>6566</v>
      </c>
      <c r="B9" s="85"/>
      <c r="C9" s="85" t="s">
        <v>87</v>
      </c>
      <c r="D9" s="85" t="s">
        <v>82</v>
      </c>
      <c r="E9" s="87">
        <v>13387500</v>
      </c>
      <c r="F9" s="78">
        <v>14</v>
      </c>
      <c r="G9" s="79" t="str">
        <f t="shared" si="6"/>
        <v>TRS1</v>
      </c>
      <c r="H9" s="79" t="str">
        <f t="shared" si="7"/>
        <v>PNC</v>
      </c>
      <c r="I9" s="88"/>
      <c r="J9" s="79" t="str">
        <f t="shared" si="8"/>
        <v>LCC</v>
      </c>
      <c r="K9" s="79" t="str">
        <f t="shared" si="9"/>
        <v>PNC</v>
      </c>
      <c r="L9" s="79" t="str">
        <f t="shared" si="10"/>
        <v>IC Loan</v>
      </c>
      <c r="M9" s="89" t="e">
        <f>VLOOKUP(C9,Key!C:D,2,FALSE)</f>
        <v>#N/A</v>
      </c>
      <c r="N9" s="79" t="str">
        <f>VLOOKUP(D9,Key!C:D,2,FALSE)</f>
        <v>LCC</v>
      </c>
      <c r="O9" s="79" t="str">
        <f t="shared" si="11"/>
        <v>IC Loan</v>
      </c>
      <c r="P9" s="79" t="str">
        <f t="shared" si="12"/>
        <v>IC Loan</v>
      </c>
      <c r="Q9" s="80" t="str">
        <f t="shared" si="5"/>
        <v/>
      </c>
      <c r="R9" s="79" t="str">
        <f>VLOOKUP(C9,Sheet4!$A:$H,8,FALSE)</f>
        <v>TRS1 - PNC</v>
      </c>
      <c r="S9" s="79" t="str">
        <f>VLOOKUP(D9,Sheet4!$A:$H,8,FALSE)</f>
        <v>LCC - PNC</v>
      </c>
    </row>
    <row r="10" spans="1:19" x14ac:dyDescent="0.2">
      <c r="A10" s="84" t="s">
        <v>9584</v>
      </c>
      <c r="B10" s="85"/>
      <c r="C10" s="86" t="s">
        <v>82</v>
      </c>
      <c r="D10" s="86" t="s">
        <v>76</v>
      </c>
      <c r="E10" s="87">
        <v>13387500</v>
      </c>
      <c r="F10" s="78">
        <v>15</v>
      </c>
      <c r="G10" s="79" t="str">
        <f t="shared" si="6"/>
        <v>LCC</v>
      </c>
      <c r="H10" s="79" t="str">
        <f t="shared" si="7"/>
        <v>PNC</v>
      </c>
      <c r="I10" s="88"/>
      <c r="J10" s="79" t="str">
        <f t="shared" si="8"/>
        <v>LCFHR</v>
      </c>
      <c r="K10" s="79" t="str">
        <f t="shared" si="9"/>
        <v>PNC</v>
      </c>
      <c r="L10" s="79" t="str">
        <f t="shared" si="10"/>
        <v>XFR from LCC PNC to LCFHR PNC</v>
      </c>
      <c r="M10" s="89" t="str">
        <f>VLOOKUP(C10,Key!C:D,2,FALSE)</f>
        <v>LCC</v>
      </c>
      <c r="N10" s="79" t="str">
        <f>VLOOKUP(D10,Key!C:D,2,FALSE)</f>
        <v>LCFHR PNC</v>
      </c>
      <c r="O10" s="79" t="str">
        <f t="shared" si="11"/>
        <v>XFR from LCCto LCFHR PNC</v>
      </c>
      <c r="P10" s="79" t="str">
        <f t="shared" si="12"/>
        <v>XFR from LCC to LCFHR PNC</v>
      </c>
      <c r="Q10" s="80" t="str">
        <f t="shared" si="5"/>
        <v/>
      </c>
      <c r="R10" s="79" t="str">
        <f>VLOOKUP(C10,Sheet4!$A:$H,8,FALSE)</f>
        <v>LCC - PNC</v>
      </c>
      <c r="S10" s="79" t="str">
        <f>VLOOKUP(D10,Sheet4!$A:$H,8,FALSE)</f>
        <v>LCFHR - PNC</v>
      </c>
    </row>
    <row r="11" spans="1:19" x14ac:dyDescent="0.2">
      <c r="A11" s="84" t="s">
        <v>9584</v>
      </c>
      <c r="B11" s="85"/>
      <c r="C11" s="86" t="s">
        <v>82</v>
      </c>
      <c r="D11" s="86" t="s">
        <v>76</v>
      </c>
      <c r="E11" s="87">
        <v>112500</v>
      </c>
      <c r="F11" s="78">
        <v>16</v>
      </c>
      <c r="G11" s="79" t="str">
        <f t="shared" si="6"/>
        <v>LCC</v>
      </c>
      <c r="H11" s="79" t="str">
        <f t="shared" si="7"/>
        <v>PNC</v>
      </c>
      <c r="I11" s="88"/>
      <c r="J11" s="79" t="str">
        <f t="shared" si="8"/>
        <v>LCFHR</v>
      </c>
      <c r="K11" s="79" t="str">
        <f t="shared" si="9"/>
        <v>PNC</v>
      </c>
      <c r="L11" s="79" t="str">
        <f t="shared" si="10"/>
        <v>XFR from LCC PNC to LCFHR PNC</v>
      </c>
      <c r="M11" s="89" t="str">
        <f>VLOOKUP(C11,Key!C:D,2,FALSE)</f>
        <v>LCC</v>
      </c>
      <c r="N11" s="79" t="str">
        <f>VLOOKUP(D11,Key!C:D,2,FALSE)</f>
        <v>LCFHR PNC</v>
      </c>
      <c r="O11" s="79" t="str">
        <f t="shared" si="11"/>
        <v>XFR from LCCto LCFHR PNC</v>
      </c>
      <c r="P11" s="79" t="str">
        <f t="shared" si="12"/>
        <v>XFR from LCC to LCFHR PNC</v>
      </c>
      <c r="Q11" s="80" t="str">
        <f t="shared" si="5"/>
        <v/>
      </c>
      <c r="R11" s="79" t="str">
        <f>VLOOKUP(C11,Sheet4!$A:$H,8,FALSE)</f>
        <v>LCC - PNC</v>
      </c>
      <c r="S11" s="79" t="str">
        <f>VLOOKUP(D11,Sheet4!$A:$H,8,FALSE)</f>
        <v>LCFHR - PNC</v>
      </c>
    </row>
    <row r="12" spans="1:19" x14ac:dyDescent="0.2">
      <c r="A12" s="84" t="s">
        <v>9512</v>
      </c>
      <c r="B12" s="85"/>
      <c r="C12" s="86" t="s">
        <v>77</v>
      </c>
      <c r="D12" s="86" t="s">
        <v>6197</v>
      </c>
      <c r="E12" s="87">
        <v>85311.98</v>
      </c>
      <c r="F12" s="78">
        <v>17</v>
      </c>
      <c r="G12" s="79" t="str">
        <f t="shared" si="6"/>
        <v>LCF</v>
      </c>
      <c r="H12" s="79" t="str">
        <f t="shared" si="7"/>
        <v>PNC</v>
      </c>
      <c r="I12" s="88"/>
      <c r="J12" s="79" t="str">
        <f t="shared" si="8"/>
        <v>LCR3</v>
      </c>
      <c r="K12" s="79" t="str">
        <f t="shared" si="9"/>
        <v>PNC</v>
      </c>
      <c r="L12" s="79" t="str">
        <f t="shared" si="10"/>
        <v>Correction: Loan P&amp;I Remit</v>
      </c>
      <c r="M12" s="89" t="e">
        <f>VLOOKUP(C12,Key!C:D,2,FALSE)</f>
        <v>#N/A</v>
      </c>
      <c r="N12" s="79" t="str">
        <f>VLOOKUP(D12,Key!C:D,2,FALSE)</f>
        <v>LCR3 PNC</v>
      </c>
      <c r="O12" s="79" t="str">
        <f t="shared" si="11"/>
        <v>Correction: Loan P&amp;I Remit</v>
      </c>
      <c r="P12" s="79" t="str">
        <f t="shared" si="12"/>
        <v>Correction: Loan P&amp;I Remit</v>
      </c>
      <c r="Q12" s="80" t="str">
        <f t="shared" si="5"/>
        <v/>
      </c>
      <c r="R12" s="79" t="str">
        <f>VLOOKUP(C12,Sheet4!$A:$H,8,FALSE)</f>
        <v>LCF - PNC</v>
      </c>
      <c r="S12" s="79" t="str">
        <f>VLOOKUP(D12,Sheet4!$A:$H,8,FALSE)</f>
        <v>LCR3 - PNC</v>
      </c>
    </row>
    <row r="13" spans="1:19" x14ac:dyDescent="0.2">
      <c r="A13" s="84" t="s">
        <v>9584</v>
      </c>
      <c r="B13" s="85"/>
      <c r="C13" s="86" t="s">
        <v>6197</v>
      </c>
      <c r="D13" s="86" t="s">
        <v>76</v>
      </c>
      <c r="E13" s="87">
        <v>576000</v>
      </c>
      <c r="F13" s="78">
        <v>18</v>
      </c>
      <c r="G13" s="79" t="str">
        <f t="shared" si="6"/>
        <v>LCR3</v>
      </c>
      <c r="H13" s="79" t="str">
        <f t="shared" si="7"/>
        <v>PNC</v>
      </c>
      <c r="I13" s="88"/>
      <c r="J13" s="79" t="str">
        <f t="shared" si="8"/>
        <v>LCFHR</v>
      </c>
      <c r="K13" s="79" t="str">
        <f t="shared" si="9"/>
        <v>PNC</v>
      </c>
      <c r="L13" s="79" t="str">
        <f t="shared" si="10"/>
        <v>XFR from LCR3 PNC to LCFHR PNC</v>
      </c>
      <c r="M13" s="89" t="str">
        <f>VLOOKUP(C13,Key!C:D,2,FALSE)</f>
        <v>LCR3 PNC</v>
      </c>
      <c r="N13" s="79" t="str">
        <f>VLOOKUP(D13,Key!C:D,2,FALSE)</f>
        <v>LCFHR PNC</v>
      </c>
      <c r="O13" s="79" t="str">
        <f t="shared" si="11"/>
        <v>XFR from LCR3 PNCto LCFHR PNC</v>
      </c>
      <c r="P13" s="79" t="str">
        <f t="shared" si="12"/>
        <v>XFR from LCR3 PNC to LCFHR PNC</v>
      </c>
      <c r="Q13" s="80" t="str">
        <f t="shared" si="5"/>
        <v/>
      </c>
      <c r="R13" s="79" t="str">
        <f>VLOOKUP(C13,Sheet4!$A:$H,8,FALSE)</f>
        <v>LCR3 - PNC</v>
      </c>
      <c r="S13" s="79" t="str">
        <f>VLOOKUP(D13,Sheet4!$A:$H,8,FALSE)</f>
        <v>LCFHR - PNC</v>
      </c>
    </row>
    <row r="14" spans="1:19" x14ac:dyDescent="0.2">
      <c r="A14" s="84" t="s">
        <v>9584</v>
      </c>
      <c r="B14" s="85"/>
      <c r="C14" s="86" t="s">
        <v>84</v>
      </c>
      <c r="D14" s="86" t="s">
        <v>76</v>
      </c>
      <c r="E14" s="87">
        <v>40000</v>
      </c>
      <c r="F14" s="78">
        <v>19</v>
      </c>
      <c r="G14" s="79" t="str">
        <f t="shared" si="6"/>
        <v>LCREE</v>
      </c>
      <c r="H14" s="79" t="str">
        <f t="shared" si="7"/>
        <v>PNC</v>
      </c>
      <c r="I14" s="88"/>
      <c r="J14" s="79" t="str">
        <f t="shared" si="8"/>
        <v>LCFHR</v>
      </c>
      <c r="K14" s="79" t="str">
        <f t="shared" si="9"/>
        <v>PNC</v>
      </c>
      <c r="L14" s="79" t="str">
        <f t="shared" si="10"/>
        <v>XFR from LCREE PNC to LCFHR PNC</v>
      </c>
      <c r="M14" s="89" t="e">
        <f>VLOOKUP(C14,Key!C:D,2,FALSE)</f>
        <v>#N/A</v>
      </c>
      <c r="N14" s="79" t="str">
        <f>VLOOKUP(D14,Key!C:D,2,FALSE)</f>
        <v>LCFHR PNC</v>
      </c>
      <c r="O14" s="79" t="e">
        <f t="shared" si="11"/>
        <v>#N/A</v>
      </c>
      <c r="P14" s="79" t="str">
        <f t="shared" si="12"/>
        <v>XFR from LCREE PNC to LCFHR PNC</v>
      </c>
      <c r="Q14" s="80" t="str">
        <f t="shared" si="5"/>
        <v>Ladder to post</v>
      </c>
      <c r="R14" s="79" t="str">
        <f>VLOOKUP(C14,Sheet4!$A:$H,8,FALSE)</f>
        <v>LCREE - PNC</v>
      </c>
      <c r="S14" s="79" t="str">
        <f>VLOOKUP(D14,Sheet4!$A:$H,8,FALSE)</f>
        <v>LCFHR - PNC</v>
      </c>
    </row>
    <row r="15" spans="1:19" x14ac:dyDescent="0.2">
      <c r="A15" s="84" t="s">
        <v>9584</v>
      </c>
      <c r="B15" s="85"/>
      <c r="C15" s="86" t="s">
        <v>76</v>
      </c>
      <c r="D15" s="86" t="s">
        <v>86</v>
      </c>
      <c r="E15" s="87">
        <v>1300</v>
      </c>
      <c r="F15" s="78">
        <v>20</v>
      </c>
      <c r="G15" s="79" t="str">
        <f t="shared" si="6"/>
        <v>LCFHR</v>
      </c>
      <c r="H15" s="79" t="str">
        <f t="shared" si="7"/>
        <v>PNC</v>
      </c>
      <c r="I15" s="88"/>
      <c r="J15" s="79" t="str">
        <f t="shared" si="8"/>
        <v>LCI</v>
      </c>
      <c r="K15" s="79" t="str">
        <f t="shared" si="9"/>
        <v>PNC</v>
      </c>
      <c r="L15" s="79" t="str">
        <f t="shared" si="10"/>
        <v>XFR from LCFHR PNC to LCI PNC</v>
      </c>
      <c r="M15" s="89" t="str">
        <f>VLOOKUP(C15,Key!C:D,2,FALSE)</f>
        <v>LCFHR PNC</v>
      </c>
      <c r="N15" s="79" t="str">
        <f>VLOOKUP(D15,Key!C:D,2,FALSE)</f>
        <v>LCI PNC</v>
      </c>
      <c r="O15" s="79" t="str">
        <f t="shared" si="11"/>
        <v>XFR from LCFHR PNCto LCI PNC</v>
      </c>
      <c r="P15" s="79" t="str">
        <f t="shared" si="12"/>
        <v>XFR from LCFHR PNC to LCI PNC</v>
      </c>
      <c r="Q15" s="80" t="str">
        <f t="shared" si="5"/>
        <v/>
      </c>
      <c r="R15" s="79" t="str">
        <f>VLOOKUP(C15,Sheet4!$A:$H,8,FALSE)</f>
        <v>LCFHR - PNC</v>
      </c>
      <c r="S15" s="79" t="str">
        <f>VLOOKUP(D15,Sheet4!$A:$H,8,FALSE)</f>
        <v>LCI - PNC</v>
      </c>
    </row>
    <row r="16" spans="1:19" x14ac:dyDescent="0.2">
      <c r="A16" s="84" t="s">
        <v>9584</v>
      </c>
      <c r="B16" s="85"/>
      <c r="C16" s="86" t="s">
        <v>86</v>
      </c>
      <c r="D16" s="86" t="s">
        <v>8688</v>
      </c>
      <c r="E16" s="87">
        <v>1300</v>
      </c>
      <c r="F16" s="78">
        <v>21</v>
      </c>
      <c r="G16" s="79" t="str">
        <f t="shared" si="6"/>
        <v>LCI</v>
      </c>
      <c r="H16" s="79" t="str">
        <f t="shared" si="7"/>
        <v>PNC</v>
      </c>
      <c r="I16" s="88"/>
      <c r="J16" s="79" t="str">
        <f t="shared" si="8"/>
        <v>LCFP</v>
      </c>
      <c r="K16" s="79" t="str">
        <f t="shared" si="9"/>
        <v>Equity PB</v>
      </c>
      <c r="L16" s="79" t="str">
        <f t="shared" si="10"/>
        <v>XFR from LCI PNC to LCFP Equity PB</v>
      </c>
      <c r="M16" s="89" t="str">
        <f>VLOOKUP(C16,Key!C:D,2,FALSE)</f>
        <v>LCI PNC</v>
      </c>
      <c r="N16" s="79" t="e">
        <f>VLOOKUP(D16,Key!C:D,2,FALSE)</f>
        <v>#N/A</v>
      </c>
      <c r="O16" s="79" t="e">
        <f t="shared" si="11"/>
        <v>#N/A</v>
      </c>
      <c r="P16" s="79" t="str">
        <f t="shared" si="12"/>
        <v>XFR from LCI PNC to LCFP Equity PB</v>
      </c>
      <c r="Q16" s="80" t="str">
        <f t="shared" si="5"/>
        <v/>
      </c>
      <c r="R16" s="79" t="str">
        <f>VLOOKUP(C16,Sheet4!$A:$H,8,FALSE)</f>
        <v>LCI - PNC</v>
      </c>
      <c r="S16" s="79" t="str">
        <f>VLOOKUP(D16,Sheet4!$A:$H,8,FALSE)</f>
        <v>LCFP - Equity PB</v>
      </c>
    </row>
    <row r="17" spans="1:19" x14ac:dyDescent="0.2">
      <c r="A17" s="84"/>
      <c r="B17" s="85"/>
      <c r="C17" s="86"/>
      <c r="D17" s="86"/>
      <c r="E17" s="87"/>
      <c r="G17" s="79">
        <f t="shared" si="6"/>
        <v>0</v>
      </c>
      <c r="H17" s="79">
        <f t="shared" si="7"/>
        <v>0</v>
      </c>
      <c r="I17" s="88"/>
      <c r="J17" s="79">
        <f t="shared" si="8"/>
        <v>0</v>
      </c>
      <c r="K17" s="79">
        <f t="shared" si="9"/>
        <v>0</v>
      </c>
      <c r="L17" s="79" t="str">
        <f t="shared" si="10"/>
        <v/>
      </c>
      <c r="M17" s="89" t="e">
        <f>VLOOKUP(C17,Key!C:D,2,FALSE)</f>
        <v>#N/A</v>
      </c>
      <c r="N17" s="79" t="e">
        <f>VLOOKUP(D17,Key!C:D,2,FALSE)</f>
        <v>#N/A</v>
      </c>
      <c r="O17" s="79" t="e">
        <f t="shared" si="11"/>
        <v>#N/A</v>
      </c>
      <c r="P17" s="79" t="str">
        <f t="shared" si="12"/>
        <v/>
      </c>
      <c r="Q17" s="80" t="str">
        <f t="shared" si="5"/>
        <v/>
      </c>
      <c r="R17" s="79" t="e">
        <f>VLOOKUP(C17,Sheet4!$A:$H,8,FALSE)</f>
        <v>#N/A</v>
      </c>
      <c r="S17" s="79" t="e">
        <f>VLOOKUP(D17,Sheet4!$A:$H,8,FALSE)</f>
        <v>#N/A</v>
      </c>
    </row>
    <row r="18" spans="1:19" x14ac:dyDescent="0.2">
      <c r="A18" s="84"/>
      <c r="B18" s="85"/>
      <c r="C18" s="86"/>
      <c r="D18" s="86"/>
      <c r="E18" s="87"/>
      <c r="G18" s="79">
        <f t="shared" si="6"/>
        <v>0</v>
      </c>
      <c r="H18" s="79">
        <f t="shared" si="7"/>
        <v>0</v>
      </c>
      <c r="I18" s="88"/>
      <c r="J18" s="79">
        <f t="shared" si="8"/>
        <v>0</v>
      </c>
      <c r="K18" s="79">
        <f t="shared" si="9"/>
        <v>0</v>
      </c>
      <c r="L18" s="79" t="str">
        <f t="shared" si="10"/>
        <v/>
      </c>
      <c r="M18" s="89" t="e">
        <f>VLOOKUP(C18,Key!C:D,2,FALSE)</f>
        <v>#N/A</v>
      </c>
      <c r="N18" s="79" t="e">
        <f>VLOOKUP(D18,Key!C:D,2,FALSE)</f>
        <v>#N/A</v>
      </c>
      <c r="O18" s="79" t="e">
        <f t="shared" si="11"/>
        <v>#N/A</v>
      </c>
      <c r="P18" s="79" t="str">
        <f t="shared" si="12"/>
        <v/>
      </c>
      <c r="Q18" s="80" t="str">
        <f t="shared" si="5"/>
        <v/>
      </c>
      <c r="R18" s="79" t="e">
        <f>VLOOKUP(C18,Sheet4!$A:$H,8,FALSE)</f>
        <v>#N/A</v>
      </c>
      <c r="S18" s="79" t="e">
        <f>VLOOKUP(D18,Sheet4!$A:$H,8,FALSE)</f>
        <v>#N/A</v>
      </c>
    </row>
    <row r="19" spans="1:19" x14ac:dyDescent="0.2">
      <c r="A19" s="84"/>
      <c r="B19" s="85"/>
      <c r="C19" s="86"/>
      <c r="D19" s="86"/>
      <c r="E19" s="87"/>
      <c r="G19" s="79">
        <f t="shared" si="6"/>
        <v>0</v>
      </c>
      <c r="H19" s="79">
        <f t="shared" si="7"/>
        <v>0</v>
      </c>
      <c r="I19" s="88"/>
      <c r="J19" s="79">
        <f t="shared" si="8"/>
        <v>0</v>
      </c>
      <c r="K19" s="79">
        <f t="shared" si="9"/>
        <v>0</v>
      </c>
      <c r="L19" s="79" t="str">
        <f t="shared" si="10"/>
        <v/>
      </c>
      <c r="M19" s="89" t="e">
        <f>VLOOKUP(C19,Key!C:D,2,FALSE)</f>
        <v>#N/A</v>
      </c>
      <c r="N19" s="79" t="e">
        <f>VLOOKUP(D19,Key!C:D,2,FALSE)</f>
        <v>#N/A</v>
      </c>
      <c r="O19" s="79" t="e">
        <f t="shared" si="11"/>
        <v>#N/A</v>
      </c>
      <c r="P19" s="79" t="str">
        <f t="shared" si="12"/>
        <v/>
      </c>
      <c r="Q19" s="80" t="str">
        <f t="shared" si="5"/>
        <v/>
      </c>
      <c r="R19" s="79" t="e">
        <f>VLOOKUP(C19,Sheet4!$A:$H,8,FALSE)</f>
        <v>#N/A</v>
      </c>
      <c r="S19" s="79" t="e">
        <f>VLOOKUP(D19,Sheet4!$A:$H,8,FALSE)</f>
        <v>#N/A</v>
      </c>
    </row>
    <row r="20" spans="1:19" x14ac:dyDescent="0.2">
      <c r="A20" s="84"/>
      <c r="B20" s="85"/>
      <c r="C20" s="86"/>
      <c r="D20" s="86"/>
      <c r="E20" s="87"/>
      <c r="G20" s="79">
        <f t="shared" si="6"/>
        <v>0</v>
      </c>
      <c r="H20" s="79">
        <f t="shared" si="7"/>
        <v>0</v>
      </c>
      <c r="I20" s="88"/>
      <c r="J20" s="79">
        <f t="shared" si="8"/>
        <v>0</v>
      </c>
      <c r="K20" s="79">
        <f t="shared" si="9"/>
        <v>0</v>
      </c>
      <c r="L20" s="79" t="str">
        <f t="shared" si="10"/>
        <v/>
      </c>
      <c r="M20" s="89" t="e">
        <f>VLOOKUP(C20,Key!C:D,2,FALSE)</f>
        <v>#N/A</v>
      </c>
      <c r="N20" s="79" t="e">
        <f>VLOOKUP(D20,Key!C:D,2,FALSE)</f>
        <v>#N/A</v>
      </c>
      <c r="O20" s="79" t="e">
        <f t="shared" si="11"/>
        <v>#N/A</v>
      </c>
      <c r="P20" s="79" t="str">
        <f t="shared" si="12"/>
        <v/>
      </c>
      <c r="Q20" s="80" t="str">
        <f t="shared" si="5"/>
        <v/>
      </c>
      <c r="R20" s="79" t="e">
        <f>VLOOKUP(C20,Sheet4!$A:$H,8,FALSE)</f>
        <v>#N/A</v>
      </c>
      <c r="S20" s="79" t="e">
        <f>VLOOKUP(D20,Sheet4!$A:$H,8,FALSE)</f>
        <v>#N/A</v>
      </c>
    </row>
    <row r="21" spans="1:19" x14ac:dyDescent="0.2">
      <c r="A21" s="84"/>
      <c r="B21" s="85"/>
      <c r="C21" s="86"/>
      <c r="D21" s="86"/>
      <c r="E21" s="87"/>
      <c r="G21" s="79">
        <f t="shared" si="6"/>
        <v>0</v>
      </c>
      <c r="H21" s="79">
        <f t="shared" si="7"/>
        <v>0</v>
      </c>
      <c r="I21" s="88"/>
      <c r="J21" s="79">
        <f t="shared" si="8"/>
        <v>0</v>
      </c>
      <c r="K21" s="79">
        <f t="shared" ref="K21:K67" si="13">IFERROR(TRIM(MID(D21,FIND("-",D21)+2,50)),D21)</f>
        <v>0</v>
      </c>
      <c r="L21" s="79" t="str">
        <f t="shared" ref="L21:L67" si="14">IF(A21="","",IF(ISNUMBER(SEARCH("IC Loan Interest Settlement",A21)),A21,IF(ISNUMBER(SEARCH("P&amp;I",A21)),A21,IF(ISNUMBER(SEARCH("Cash Equivalents",A21)),"",IF(ISNUMBER(SEARCH("Dividend",A21)),A21,IF(ISNUMBER(SEARCH("Contribution",A21)),A21,IF(ISNUMBER(SEARCH("Distribution",A21)),A21,IF(ISNUMBER(SEARCH("Bond",A21)),A21,IF(A21="IC Loan",A21,IF(G21=H21,CONCATENATE("XFR from"," ",G21," ","to ",J21," ",K21),IF(J21=K21,CONCATENATE("XFR from"," ",G21," ",H21," ","to ",J21),CONCATENATE("XFR from"," ",G21," ",H21," ","to ",J21," ",K21))))))))))))</f>
        <v/>
      </c>
      <c r="M21" s="89" t="e">
        <f>VLOOKUP(C21,Key!C:D,2,FALSE)</f>
        <v>#N/A</v>
      </c>
      <c r="N21" s="79" t="e">
        <f>VLOOKUP(D21,Key!C:D,2,FALSE)</f>
        <v>#N/A</v>
      </c>
      <c r="O21" s="79" t="e">
        <f t="shared" ref="O21:O67" si="15">IF(ISNUMBER(SEARCH("IC Loan Interest Settlement",A21)),A21,IF(ISNUMBER(SEARCH("P&amp;I",A21)),A21,IF(ISNUMBER(SEARCH("Cash Equivalents",A21)),"",IF(ISNUMBER(SEARCH("Dividend",A21)),A21,IF(ISNUMBER(SEARCH("Contribution",A21)),A21,IF(ISNUMBER(SEARCH("Distribution",A21)),A21,IF(ISNUMBER(SEARCH("Bond",A21)),A21,IF(A21="IC Loan",A21,IF(G21=H21,CONCATENATE("XFR from"," ",M21," ","to ",N21),IF(J21=K21,CONCATENATE("XFR from"," ",M21,"to ",N21),CONCATENATE("XFR from"," ",M21,"to ",N21)))))))))))</f>
        <v>#N/A</v>
      </c>
      <c r="P21" s="79" t="str">
        <f t="shared" si="4"/>
        <v/>
      </c>
      <c r="Q21" s="80" t="str">
        <f t="shared" si="5"/>
        <v/>
      </c>
      <c r="R21" s="79" t="e">
        <f>VLOOKUP(C21,Sheet4!$A:$H,8,FALSE)</f>
        <v>#N/A</v>
      </c>
      <c r="S21" s="79" t="e">
        <f>VLOOKUP(D21,Sheet4!$A:$H,8,FALSE)</f>
        <v>#N/A</v>
      </c>
    </row>
    <row r="22" spans="1:19" x14ac:dyDescent="0.2">
      <c r="A22" s="84"/>
      <c r="B22" s="85"/>
      <c r="C22" s="86"/>
      <c r="D22" s="86"/>
      <c r="E22" s="87"/>
      <c r="G22" s="79">
        <f t="shared" si="6"/>
        <v>0</v>
      </c>
      <c r="H22" s="79">
        <f t="shared" si="7"/>
        <v>0</v>
      </c>
      <c r="I22" s="88"/>
      <c r="J22" s="79">
        <f t="shared" si="8"/>
        <v>0</v>
      </c>
      <c r="K22" s="79">
        <f t="shared" si="13"/>
        <v>0</v>
      </c>
      <c r="L22" s="79" t="str">
        <f t="shared" si="14"/>
        <v/>
      </c>
      <c r="M22" s="89" t="e">
        <f>VLOOKUP(C22,Key!C:D,2,FALSE)</f>
        <v>#N/A</v>
      </c>
      <c r="N22" s="79" t="e">
        <f>VLOOKUP(D22,Key!C:D,2,FALSE)</f>
        <v>#N/A</v>
      </c>
      <c r="O22" s="79" t="e">
        <f t="shared" si="15"/>
        <v>#N/A</v>
      </c>
      <c r="P22" s="79" t="str">
        <f t="shared" si="4"/>
        <v/>
      </c>
      <c r="Q22" s="80" t="str">
        <f t="shared" si="5"/>
        <v/>
      </c>
      <c r="R22" s="79" t="e">
        <f>VLOOKUP(C22,Sheet4!$A:$H,8,FALSE)</f>
        <v>#N/A</v>
      </c>
      <c r="S22" s="79" t="e">
        <f>VLOOKUP(D22,Sheet4!$A:$H,8,FALSE)</f>
        <v>#N/A</v>
      </c>
    </row>
    <row r="23" spans="1:19" x14ac:dyDescent="0.2">
      <c r="A23" s="84"/>
      <c r="B23" s="85"/>
      <c r="C23" s="86"/>
      <c r="D23" s="86"/>
      <c r="E23" s="87"/>
      <c r="G23" s="79">
        <f t="shared" si="6"/>
        <v>0</v>
      </c>
      <c r="H23" s="79">
        <f t="shared" si="7"/>
        <v>0</v>
      </c>
      <c r="I23" s="88"/>
      <c r="J23" s="79">
        <f t="shared" si="8"/>
        <v>0</v>
      </c>
      <c r="K23" s="79">
        <f t="shared" si="13"/>
        <v>0</v>
      </c>
      <c r="L23" s="79" t="str">
        <f t="shared" si="14"/>
        <v/>
      </c>
      <c r="M23" s="89" t="e">
        <f>VLOOKUP(C23,Key!C:D,2,FALSE)</f>
        <v>#N/A</v>
      </c>
      <c r="N23" s="79" t="e">
        <f>VLOOKUP(D23,Key!C:D,2,FALSE)</f>
        <v>#N/A</v>
      </c>
      <c r="O23" s="79" t="e">
        <f t="shared" si="15"/>
        <v>#N/A</v>
      </c>
      <c r="P23" s="79" t="str">
        <f t="shared" si="4"/>
        <v/>
      </c>
      <c r="Q23" s="80" t="str">
        <f t="shared" si="5"/>
        <v/>
      </c>
      <c r="R23" s="79" t="e">
        <f>VLOOKUP(C23,Sheet4!$A:$H,8,FALSE)</f>
        <v>#N/A</v>
      </c>
      <c r="S23" s="79" t="e">
        <f>VLOOKUP(D23,Sheet4!$A:$H,8,FALSE)</f>
        <v>#N/A</v>
      </c>
    </row>
    <row r="24" spans="1:19" x14ac:dyDescent="0.2">
      <c r="A24" s="84"/>
      <c r="B24" s="85"/>
      <c r="C24" s="86"/>
      <c r="D24" s="86"/>
      <c r="E24" s="87"/>
      <c r="G24" s="79">
        <f t="shared" si="6"/>
        <v>0</v>
      </c>
      <c r="H24" s="79">
        <f t="shared" si="7"/>
        <v>0</v>
      </c>
      <c r="I24" s="88"/>
      <c r="J24" s="79">
        <f t="shared" si="8"/>
        <v>0</v>
      </c>
      <c r="K24" s="79">
        <f t="shared" si="13"/>
        <v>0</v>
      </c>
      <c r="L24" s="79" t="str">
        <f t="shared" si="14"/>
        <v/>
      </c>
      <c r="M24" s="89" t="e">
        <f>VLOOKUP(C24,Key!C:D,2,FALSE)</f>
        <v>#N/A</v>
      </c>
      <c r="N24" s="79" t="e">
        <f>VLOOKUP(D24,Key!C:D,2,FALSE)</f>
        <v>#N/A</v>
      </c>
      <c r="O24" s="79" t="e">
        <f t="shared" si="15"/>
        <v>#N/A</v>
      </c>
      <c r="P24" s="79" t="str">
        <f t="shared" si="4"/>
        <v/>
      </c>
      <c r="Q24" s="80" t="str">
        <f t="shared" si="5"/>
        <v/>
      </c>
      <c r="R24" s="79" t="e">
        <f>VLOOKUP(C24,Sheet4!$A:$H,8,FALSE)</f>
        <v>#N/A</v>
      </c>
      <c r="S24" s="79" t="e">
        <f>VLOOKUP(D24,Sheet4!$A:$H,8,FALSE)</f>
        <v>#N/A</v>
      </c>
    </row>
    <row r="25" spans="1:19" x14ac:dyDescent="0.2">
      <c r="A25" s="84"/>
      <c r="B25" s="85"/>
      <c r="C25" s="86"/>
      <c r="D25" s="86"/>
      <c r="E25" s="87"/>
      <c r="G25" s="79">
        <f t="shared" si="6"/>
        <v>0</v>
      </c>
      <c r="H25" s="79">
        <f t="shared" si="7"/>
        <v>0</v>
      </c>
      <c r="I25" s="88"/>
      <c r="J25" s="79">
        <f t="shared" si="8"/>
        <v>0</v>
      </c>
      <c r="K25" s="79">
        <f t="shared" si="13"/>
        <v>0</v>
      </c>
      <c r="L25" s="79" t="str">
        <f t="shared" si="14"/>
        <v/>
      </c>
      <c r="M25" s="89" t="e">
        <f>VLOOKUP(C25,Key!C:D,2,FALSE)</f>
        <v>#N/A</v>
      </c>
      <c r="N25" s="79" t="e">
        <f>VLOOKUP(D25,Key!C:D,2,FALSE)</f>
        <v>#N/A</v>
      </c>
      <c r="O25" s="79" t="e">
        <f t="shared" si="15"/>
        <v>#N/A</v>
      </c>
      <c r="P25" s="79" t="str">
        <f t="shared" si="4"/>
        <v/>
      </c>
      <c r="Q25" s="80" t="str">
        <f t="shared" si="5"/>
        <v/>
      </c>
      <c r="R25" s="79" t="e">
        <f>VLOOKUP(C25,Sheet4!$A:$H,8,FALSE)</f>
        <v>#N/A</v>
      </c>
      <c r="S25" s="79" t="e">
        <f>VLOOKUP(D25,Sheet4!$A:$H,8,FALSE)</f>
        <v>#N/A</v>
      </c>
    </row>
    <row r="26" spans="1:19" x14ac:dyDescent="0.2">
      <c r="E26" s="141"/>
      <c r="G26" s="79">
        <f t="shared" si="6"/>
        <v>0</v>
      </c>
      <c r="H26" s="79">
        <f t="shared" si="7"/>
        <v>0</v>
      </c>
      <c r="I26" s="88"/>
      <c r="J26" s="79">
        <f t="shared" si="8"/>
        <v>0</v>
      </c>
      <c r="K26" s="79">
        <f t="shared" si="13"/>
        <v>0</v>
      </c>
      <c r="L26" s="79" t="str">
        <f t="shared" si="14"/>
        <v/>
      </c>
      <c r="M26" s="89" t="e">
        <f>VLOOKUP(C26,Key!C:D,2,FALSE)</f>
        <v>#N/A</v>
      </c>
      <c r="N26" s="79" t="e">
        <f>VLOOKUP(D26,Key!C:D,2,FALSE)</f>
        <v>#N/A</v>
      </c>
      <c r="O26" s="79" t="e">
        <f t="shared" si="15"/>
        <v>#N/A</v>
      </c>
      <c r="P26" s="79" t="str">
        <f t="shared" si="4"/>
        <v/>
      </c>
      <c r="Q26" s="80" t="str">
        <f t="shared" si="5"/>
        <v/>
      </c>
      <c r="R26" s="79" t="e">
        <f>VLOOKUP(C26,Sheet4!$A:$H,8,FALSE)</f>
        <v>#N/A</v>
      </c>
      <c r="S26" s="79" t="e">
        <f>VLOOKUP(D26,Sheet4!$A:$H,8,FALSE)</f>
        <v>#N/A</v>
      </c>
    </row>
    <row r="27" spans="1:19" x14ac:dyDescent="0.2">
      <c r="G27" s="79">
        <f t="shared" si="6"/>
        <v>0</v>
      </c>
      <c r="H27" s="79">
        <f t="shared" si="7"/>
        <v>0</v>
      </c>
      <c r="I27" s="88"/>
      <c r="J27" s="79">
        <f t="shared" si="8"/>
        <v>0</v>
      </c>
      <c r="K27" s="79">
        <f t="shared" si="13"/>
        <v>0</v>
      </c>
      <c r="L27" s="79" t="str">
        <f t="shared" si="14"/>
        <v/>
      </c>
      <c r="M27" s="89" t="e">
        <f>VLOOKUP(C27,Key!C:D,2,FALSE)</f>
        <v>#N/A</v>
      </c>
      <c r="N27" s="79" t="e">
        <f>VLOOKUP(D27,Key!C:D,2,FALSE)</f>
        <v>#N/A</v>
      </c>
      <c r="O27" s="79" t="e">
        <f t="shared" si="15"/>
        <v>#N/A</v>
      </c>
      <c r="P27" s="79" t="str">
        <f t="shared" si="4"/>
        <v/>
      </c>
      <c r="Q27" s="80" t="str">
        <f t="shared" si="5"/>
        <v/>
      </c>
    </row>
    <row r="28" spans="1:19" x14ac:dyDescent="0.2">
      <c r="G28" s="79">
        <f t="shared" si="6"/>
        <v>0</v>
      </c>
      <c r="H28" s="79">
        <f t="shared" si="7"/>
        <v>0</v>
      </c>
      <c r="I28" s="88"/>
      <c r="J28" s="79">
        <f t="shared" si="8"/>
        <v>0</v>
      </c>
      <c r="K28" s="79">
        <f t="shared" si="13"/>
        <v>0</v>
      </c>
      <c r="L28" s="79" t="str">
        <f t="shared" si="14"/>
        <v/>
      </c>
      <c r="M28" s="89" t="e">
        <f>VLOOKUP(C28,Key!C:D,2,FALSE)</f>
        <v>#N/A</v>
      </c>
      <c r="N28" s="79" t="e">
        <f>VLOOKUP(D28,Key!C:D,2,FALSE)</f>
        <v>#N/A</v>
      </c>
      <c r="O28" s="79" t="e">
        <f t="shared" si="15"/>
        <v>#N/A</v>
      </c>
      <c r="P28" s="79" t="str">
        <f t="shared" si="4"/>
        <v/>
      </c>
      <c r="Q28" s="80" t="str">
        <f t="shared" si="5"/>
        <v/>
      </c>
    </row>
    <row r="29" spans="1:19" x14ac:dyDescent="0.2">
      <c r="G29" s="79">
        <f t="shared" si="6"/>
        <v>0</v>
      </c>
      <c r="H29" s="79">
        <f t="shared" si="7"/>
        <v>0</v>
      </c>
      <c r="I29" s="88"/>
      <c r="J29" s="79">
        <f t="shared" si="8"/>
        <v>0</v>
      </c>
      <c r="K29" s="79">
        <f t="shared" si="13"/>
        <v>0</v>
      </c>
      <c r="L29" s="79" t="str">
        <f t="shared" si="14"/>
        <v/>
      </c>
      <c r="M29" s="89" t="e">
        <f>VLOOKUP(C29,Key!C:D,2,FALSE)</f>
        <v>#N/A</v>
      </c>
      <c r="N29" s="79" t="e">
        <f>VLOOKUP(D29,Key!C:D,2,FALSE)</f>
        <v>#N/A</v>
      </c>
      <c r="O29" s="79" t="e">
        <f t="shared" si="15"/>
        <v>#N/A</v>
      </c>
      <c r="P29" s="79" t="str">
        <f t="shared" si="4"/>
        <v/>
      </c>
      <c r="Q29" s="80" t="str">
        <f t="shared" si="5"/>
        <v/>
      </c>
    </row>
    <row r="30" spans="1:19" x14ac:dyDescent="0.2">
      <c r="G30" s="79">
        <f t="shared" si="6"/>
        <v>0</v>
      </c>
      <c r="H30" s="79">
        <f t="shared" si="7"/>
        <v>0</v>
      </c>
      <c r="I30" s="88"/>
      <c r="J30" s="79">
        <f t="shared" si="8"/>
        <v>0</v>
      </c>
      <c r="K30" s="79">
        <f t="shared" si="13"/>
        <v>0</v>
      </c>
      <c r="L30" s="79" t="str">
        <f t="shared" si="14"/>
        <v/>
      </c>
      <c r="M30" s="89" t="e">
        <f>VLOOKUP(C30,Key!C:D,2,FALSE)</f>
        <v>#N/A</v>
      </c>
      <c r="N30" s="79" t="e">
        <f>VLOOKUP(D30,Key!C:D,2,FALSE)</f>
        <v>#N/A</v>
      </c>
      <c r="O30" s="79" t="e">
        <f t="shared" si="15"/>
        <v>#N/A</v>
      </c>
      <c r="P30" s="79" t="str">
        <f t="shared" si="4"/>
        <v/>
      </c>
      <c r="Q30" s="80" t="str">
        <f t="shared" si="5"/>
        <v/>
      </c>
    </row>
    <row r="31" spans="1:19" x14ac:dyDescent="0.2">
      <c r="G31" s="79">
        <f t="shared" si="6"/>
        <v>0</v>
      </c>
      <c r="H31" s="79">
        <f t="shared" si="7"/>
        <v>0</v>
      </c>
      <c r="I31" s="88"/>
      <c r="J31" s="79">
        <f t="shared" si="8"/>
        <v>0</v>
      </c>
      <c r="K31" s="79">
        <f t="shared" si="13"/>
        <v>0</v>
      </c>
      <c r="L31" s="79" t="str">
        <f t="shared" si="14"/>
        <v/>
      </c>
      <c r="M31" s="89" t="e">
        <f>VLOOKUP(C31,Key!C:D,2,FALSE)</f>
        <v>#N/A</v>
      </c>
      <c r="N31" s="79" t="e">
        <f>VLOOKUP(D31,Key!C:D,2,FALSE)</f>
        <v>#N/A</v>
      </c>
      <c r="O31" s="79" t="e">
        <f t="shared" si="15"/>
        <v>#N/A</v>
      </c>
      <c r="P31" s="79" t="str">
        <f t="shared" si="4"/>
        <v/>
      </c>
      <c r="Q31" s="80" t="str">
        <f t="shared" si="5"/>
        <v/>
      </c>
    </row>
    <row r="32" spans="1:19" x14ac:dyDescent="0.2">
      <c r="G32" s="79">
        <f t="shared" si="6"/>
        <v>0</v>
      </c>
      <c r="H32" s="79">
        <f t="shared" si="7"/>
        <v>0</v>
      </c>
      <c r="I32" s="88"/>
      <c r="J32" s="79">
        <f t="shared" si="8"/>
        <v>0</v>
      </c>
      <c r="K32" s="79">
        <f t="shared" si="13"/>
        <v>0</v>
      </c>
      <c r="L32" s="79" t="str">
        <f t="shared" si="14"/>
        <v/>
      </c>
      <c r="M32" s="89" t="e">
        <f>VLOOKUP(C32,Key!C:D,2,FALSE)</f>
        <v>#N/A</v>
      </c>
      <c r="N32" s="79" t="e">
        <f>VLOOKUP(D32,Key!C:D,2,FALSE)</f>
        <v>#N/A</v>
      </c>
      <c r="O32" s="79" t="e">
        <f t="shared" si="15"/>
        <v>#N/A</v>
      </c>
      <c r="P32" s="79" t="str">
        <f t="shared" si="4"/>
        <v/>
      </c>
    </row>
    <row r="33" spans="7:16" x14ac:dyDescent="0.2">
      <c r="G33" s="79">
        <f t="shared" si="6"/>
        <v>0</v>
      </c>
      <c r="H33" s="79">
        <f t="shared" si="7"/>
        <v>0</v>
      </c>
      <c r="I33" s="88"/>
      <c r="J33" s="79">
        <f t="shared" si="8"/>
        <v>0</v>
      </c>
      <c r="K33" s="79">
        <f t="shared" si="13"/>
        <v>0</v>
      </c>
      <c r="L33" s="79" t="str">
        <f t="shared" si="14"/>
        <v/>
      </c>
      <c r="M33" s="89" t="e">
        <f>VLOOKUP(C33,Key!C:D,2,FALSE)</f>
        <v>#N/A</v>
      </c>
      <c r="N33" s="79" t="e">
        <f>VLOOKUP(D33,Key!C:D,2,FALSE)</f>
        <v>#N/A</v>
      </c>
      <c r="O33" s="79" t="e">
        <f t="shared" si="15"/>
        <v>#N/A</v>
      </c>
      <c r="P33" s="79" t="str">
        <f t="shared" ref="P33:P65" si="16">IFERROR(IF(ISNUMBER(SEARCH("Return",A33)),A33,IF(ISNUMBER(SEARCH("Loan Purchase",A33)),A33,IF(ISNUMBER(SEARCH("IC Loan Interest Settlement",A33)),A33,IF(ISNUMBER(SEARCH("P&amp;I",A33)),A33,IF(ISNUMBER(SEARCH("Cash Equivalents",A33)),"",IF(ISNUMBER(SEARCH("Dividend",A33)),A33,IF(ISNUMBER(SEARCH("Contribution",A33)),A33,IF(ISNUMBER(SEARCH("Distribution",A33)),A33,IF(ISNUMBER(SEARCH("Bond",A33)),A33,IF(A33="IC Loan",A33,CONCATENATE("XFR from ",M33," to ",N33))))))))))),L33)</f>
        <v/>
      </c>
    </row>
    <row r="34" spans="7:16" x14ac:dyDescent="0.2">
      <c r="G34" s="79">
        <f t="shared" si="6"/>
        <v>0</v>
      </c>
      <c r="H34" s="79">
        <f t="shared" si="7"/>
        <v>0</v>
      </c>
      <c r="I34" s="88"/>
      <c r="J34" s="79">
        <f t="shared" si="8"/>
        <v>0</v>
      </c>
      <c r="K34" s="79">
        <f t="shared" si="13"/>
        <v>0</v>
      </c>
      <c r="L34" s="79" t="str">
        <f t="shared" si="14"/>
        <v/>
      </c>
      <c r="M34" s="89" t="e">
        <f>VLOOKUP(C34,Key!C:D,2,FALSE)</f>
        <v>#N/A</v>
      </c>
      <c r="N34" s="79" t="e">
        <f>VLOOKUP(D34,Key!C:D,2,FALSE)</f>
        <v>#N/A</v>
      </c>
      <c r="O34" s="79" t="e">
        <f t="shared" si="15"/>
        <v>#N/A</v>
      </c>
      <c r="P34" s="79" t="str">
        <f t="shared" si="16"/>
        <v/>
      </c>
    </row>
    <row r="35" spans="7:16" x14ac:dyDescent="0.2">
      <c r="G35" s="79">
        <f t="shared" si="6"/>
        <v>0</v>
      </c>
      <c r="H35" s="79">
        <f t="shared" si="7"/>
        <v>0</v>
      </c>
      <c r="I35" s="88"/>
      <c r="J35" s="79">
        <f t="shared" si="8"/>
        <v>0</v>
      </c>
      <c r="K35" s="79">
        <f t="shared" si="13"/>
        <v>0</v>
      </c>
      <c r="L35" s="79" t="str">
        <f t="shared" si="14"/>
        <v/>
      </c>
      <c r="M35" s="89" t="e">
        <f>VLOOKUP(C35,Key!C:D,2,FALSE)</f>
        <v>#N/A</v>
      </c>
      <c r="N35" s="79" t="e">
        <f>VLOOKUP(D35,Key!C:D,2,FALSE)</f>
        <v>#N/A</v>
      </c>
      <c r="O35" s="79" t="e">
        <f t="shared" si="15"/>
        <v>#N/A</v>
      </c>
      <c r="P35" s="79" t="str">
        <f t="shared" si="16"/>
        <v/>
      </c>
    </row>
    <row r="36" spans="7:16" x14ac:dyDescent="0.2">
      <c r="G36" s="79">
        <f t="shared" si="6"/>
        <v>0</v>
      </c>
      <c r="H36" s="79">
        <f t="shared" si="7"/>
        <v>0</v>
      </c>
      <c r="I36" s="88"/>
      <c r="J36" s="79">
        <f t="shared" si="8"/>
        <v>0</v>
      </c>
      <c r="K36" s="79">
        <f t="shared" si="13"/>
        <v>0</v>
      </c>
      <c r="L36" s="79" t="str">
        <f t="shared" si="14"/>
        <v/>
      </c>
      <c r="M36" s="89" t="e">
        <f>VLOOKUP(C36,Key!C:D,2,FALSE)</f>
        <v>#N/A</v>
      </c>
      <c r="N36" s="79" t="e">
        <f>VLOOKUP(D36,Key!C:D,2,FALSE)</f>
        <v>#N/A</v>
      </c>
      <c r="O36" s="79" t="e">
        <f t="shared" si="15"/>
        <v>#N/A</v>
      </c>
      <c r="P36" s="79" t="str">
        <f t="shared" si="16"/>
        <v/>
      </c>
    </row>
    <row r="37" spans="7:16" x14ac:dyDescent="0.2">
      <c r="G37" s="79">
        <f t="shared" si="6"/>
        <v>0</v>
      </c>
      <c r="H37" s="79">
        <f t="shared" si="7"/>
        <v>0</v>
      </c>
      <c r="I37" s="88"/>
      <c r="J37" s="79">
        <f t="shared" si="8"/>
        <v>0</v>
      </c>
      <c r="K37" s="79">
        <f t="shared" si="13"/>
        <v>0</v>
      </c>
      <c r="L37" s="79" t="str">
        <f t="shared" si="14"/>
        <v/>
      </c>
      <c r="M37" s="89" t="e">
        <f>VLOOKUP(C37,Key!C:D,2,FALSE)</f>
        <v>#N/A</v>
      </c>
      <c r="N37" s="79" t="e">
        <f>VLOOKUP(D37,Key!C:D,2,FALSE)</f>
        <v>#N/A</v>
      </c>
      <c r="O37" s="79" t="e">
        <f t="shared" si="15"/>
        <v>#N/A</v>
      </c>
      <c r="P37" s="79" t="str">
        <f t="shared" si="16"/>
        <v/>
      </c>
    </row>
    <row r="38" spans="7:16" x14ac:dyDescent="0.2">
      <c r="G38" s="79">
        <f t="shared" si="6"/>
        <v>0</v>
      </c>
      <c r="H38" s="79">
        <f t="shared" si="7"/>
        <v>0</v>
      </c>
      <c r="I38" s="88"/>
      <c r="J38" s="79">
        <f t="shared" si="8"/>
        <v>0</v>
      </c>
      <c r="K38" s="79">
        <f t="shared" si="13"/>
        <v>0</v>
      </c>
      <c r="L38" s="79" t="str">
        <f t="shared" si="14"/>
        <v/>
      </c>
      <c r="M38" s="89" t="e">
        <f>VLOOKUP(C38,Key!C:D,2,FALSE)</f>
        <v>#N/A</v>
      </c>
      <c r="N38" s="79" t="e">
        <f>VLOOKUP(D38,Key!C:D,2,FALSE)</f>
        <v>#N/A</v>
      </c>
      <c r="O38" s="79" t="e">
        <f t="shared" si="15"/>
        <v>#N/A</v>
      </c>
      <c r="P38" s="79" t="str">
        <f t="shared" si="16"/>
        <v/>
      </c>
    </row>
    <row r="39" spans="7:16" x14ac:dyDescent="0.2">
      <c r="G39" s="79">
        <f t="shared" si="6"/>
        <v>0</v>
      </c>
      <c r="H39" s="79">
        <f t="shared" si="7"/>
        <v>0</v>
      </c>
      <c r="I39" s="88"/>
      <c r="J39" s="79">
        <f t="shared" si="8"/>
        <v>0</v>
      </c>
      <c r="K39" s="79">
        <f t="shared" si="13"/>
        <v>0</v>
      </c>
      <c r="L39" s="79" t="str">
        <f t="shared" si="14"/>
        <v/>
      </c>
      <c r="M39" s="89" t="e">
        <f>VLOOKUP(C39,Key!C:D,2,FALSE)</f>
        <v>#N/A</v>
      </c>
      <c r="N39" s="79" t="e">
        <f>VLOOKUP(D39,Key!C:D,2,FALSE)</f>
        <v>#N/A</v>
      </c>
      <c r="O39" s="79" t="e">
        <f t="shared" si="15"/>
        <v>#N/A</v>
      </c>
      <c r="P39" s="79" t="str">
        <f t="shared" si="16"/>
        <v/>
      </c>
    </row>
    <row r="40" spans="7:16" x14ac:dyDescent="0.2">
      <c r="G40" s="79">
        <f t="shared" si="6"/>
        <v>0</v>
      </c>
      <c r="H40" s="79">
        <f t="shared" si="7"/>
        <v>0</v>
      </c>
      <c r="I40" s="88"/>
      <c r="J40" s="79">
        <f t="shared" si="8"/>
        <v>0</v>
      </c>
      <c r="K40" s="79">
        <f t="shared" si="13"/>
        <v>0</v>
      </c>
      <c r="L40" s="79" t="str">
        <f t="shared" si="14"/>
        <v/>
      </c>
      <c r="M40" s="89" t="e">
        <f>VLOOKUP(C40,Key!C:D,2,FALSE)</f>
        <v>#N/A</v>
      </c>
      <c r="N40" s="79" t="e">
        <f>VLOOKUP(D40,Key!C:D,2,FALSE)</f>
        <v>#N/A</v>
      </c>
      <c r="O40" s="79" t="e">
        <f t="shared" si="15"/>
        <v>#N/A</v>
      </c>
      <c r="P40" s="79" t="str">
        <f t="shared" si="16"/>
        <v/>
      </c>
    </row>
    <row r="41" spans="7:16" x14ac:dyDescent="0.2">
      <c r="G41" s="79">
        <f t="shared" si="6"/>
        <v>0</v>
      </c>
      <c r="H41" s="79">
        <f t="shared" si="7"/>
        <v>0</v>
      </c>
      <c r="I41" s="88"/>
      <c r="J41" s="79">
        <f t="shared" si="8"/>
        <v>0</v>
      </c>
      <c r="K41" s="79">
        <f t="shared" si="13"/>
        <v>0</v>
      </c>
      <c r="L41" s="79" t="str">
        <f t="shared" si="14"/>
        <v/>
      </c>
      <c r="M41" s="89" t="e">
        <f>VLOOKUP(C41,Key!C:D,2,FALSE)</f>
        <v>#N/A</v>
      </c>
      <c r="N41" s="79" t="e">
        <f>VLOOKUP(D41,Key!C:D,2,FALSE)</f>
        <v>#N/A</v>
      </c>
      <c r="O41" s="79" t="e">
        <f t="shared" si="15"/>
        <v>#N/A</v>
      </c>
      <c r="P41" s="79" t="str">
        <f t="shared" si="16"/>
        <v/>
      </c>
    </row>
    <row r="42" spans="7:16" x14ac:dyDescent="0.2">
      <c r="G42" s="79">
        <f t="shared" si="6"/>
        <v>0</v>
      </c>
      <c r="H42" s="79">
        <f t="shared" si="7"/>
        <v>0</v>
      </c>
      <c r="I42" s="88"/>
      <c r="J42" s="79">
        <f t="shared" si="8"/>
        <v>0</v>
      </c>
      <c r="K42" s="79">
        <f t="shared" si="13"/>
        <v>0</v>
      </c>
      <c r="L42" s="79" t="str">
        <f t="shared" si="14"/>
        <v/>
      </c>
      <c r="M42" s="89" t="e">
        <f>VLOOKUP(C42,Key!C:D,2,FALSE)</f>
        <v>#N/A</v>
      </c>
      <c r="N42" s="79" t="e">
        <f>VLOOKUP(D42,Key!C:D,2,FALSE)</f>
        <v>#N/A</v>
      </c>
      <c r="O42" s="79" t="e">
        <f t="shared" si="15"/>
        <v>#N/A</v>
      </c>
      <c r="P42" s="79" t="str">
        <f t="shared" si="16"/>
        <v/>
      </c>
    </row>
    <row r="43" spans="7:16" x14ac:dyDescent="0.2">
      <c r="G43" s="79">
        <f t="shared" si="6"/>
        <v>0</v>
      </c>
      <c r="H43" s="79">
        <f t="shared" si="7"/>
        <v>0</v>
      </c>
      <c r="I43" s="88"/>
      <c r="J43" s="79">
        <f t="shared" si="8"/>
        <v>0</v>
      </c>
      <c r="K43" s="79">
        <f t="shared" si="13"/>
        <v>0</v>
      </c>
      <c r="L43" s="79" t="str">
        <f t="shared" si="14"/>
        <v/>
      </c>
      <c r="M43" s="89" t="e">
        <f>VLOOKUP(C43,Key!C:D,2,FALSE)</f>
        <v>#N/A</v>
      </c>
      <c r="N43" s="79" t="e">
        <f>VLOOKUP(D43,Key!C:D,2,FALSE)</f>
        <v>#N/A</v>
      </c>
      <c r="O43" s="79" t="e">
        <f t="shared" si="15"/>
        <v>#N/A</v>
      </c>
      <c r="P43" s="79" t="str">
        <f t="shared" si="16"/>
        <v/>
      </c>
    </row>
    <row r="44" spans="7:16" x14ac:dyDescent="0.2">
      <c r="G44" s="79">
        <f t="shared" si="6"/>
        <v>0</v>
      </c>
      <c r="H44" s="79">
        <f t="shared" si="7"/>
        <v>0</v>
      </c>
      <c r="I44" s="88"/>
      <c r="J44" s="79">
        <f t="shared" si="8"/>
        <v>0</v>
      </c>
      <c r="K44" s="79">
        <f t="shared" si="13"/>
        <v>0</v>
      </c>
      <c r="L44" s="79" t="str">
        <f t="shared" si="14"/>
        <v/>
      </c>
      <c r="M44" s="89" t="e">
        <f>VLOOKUP(C44,Key!C:D,2,FALSE)</f>
        <v>#N/A</v>
      </c>
      <c r="N44" s="79" t="e">
        <f>VLOOKUP(D44,Key!C:D,2,FALSE)</f>
        <v>#N/A</v>
      </c>
      <c r="O44" s="79" t="e">
        <f t="shared" si="15"/>
        <v>#N/A</v>
      </c>
      <c r="P44" s="79" t="str">
        <f t="shared" si="16"/>
        <v/>
      </c>
    </row>
    <row r="45" spans="7:16" x14ac:dyDescent="0.2">
      <c r="G45" s="79">
        <f t="shared" si="6"/>
        <v>0</v>
      </c>
      <c r="H45" s="79">
        <f t="shared" si="7"/>
        <v>0</v>
      </c>
      <c r="I45" s="88"/>
      <c r="J45" s="79">
        <f t="shared" si="8"/>
        <v>0</v>
      </c>
      <c r="K45" s="79">
        <f t="shared" si="13"/>
        <v>0</v>
      </c>
      <c r="L45" s="79" t="str">
        <f t="shared" si="14"/>
        <v/>
      </c>
      <c r="M45" s="89" t="e">
        <f>VLOOKUP(C45,Key!C:D,2,FALSE)</f>
        <v>#N/A</v>
      </c>
      <c r="N45" s="79" t="e">
        <f>VLOOKUP(D45,Key!C:D,2,FALSE)</f>
        <v>#N/A</v>
      </c>
      <c r="O45" s="79" t="e">
        <f t="shared" si="15"/>
        <v>#N/A</v>
      </c>
      <c r="P45" s="79" t="str">
        <f t="shared" si="16"/>
        <v/>
      </c>
    </row>
    <row r="46" spans="7:16" x14ac:dyDescent="0.2">
      <c r="G46" s="79">
        <f t="shared" si="6"/>
        <v>0</v>
      </c>
      <c r="H46" s="79">
        <f t="shared" si="7"/>
        <v>0</v>
      </c>
      <c r="I46" s="88"/>
      <c r="J46" s="79">
        <f t="shared" si="8"/>
        <v>0</v>
      </c>
      <c r="K46" s="79">
        <f t="shared" si="13"/>
        <v>0</v>
      </c>
      <c r="L46" s="79" t="str">
        <f t="shared" si="14"/>
        <v/>
      </c>
      <c r="M46" s="89" t="e">
        <f>VLOOKUP(C46,Key!C:D,2,FALSE)</f>
        <v>#N/A</v>
      </c>
      <c r="N46" s="79" t="e">
        <f>VLOOKUP(D46,Key!C:D,2,FALSE)</f>
        <v>#N/A</v>
      </c>
      <c r="O46" s="79" t="e">
        <f t="shared" si="15"/>
        <v>#N/A</v>
      </c>
      <c r="P46" s="79" t="str">
        <f t="shared" si="16"/>
        <v/>
      </c>
    </row>
    <row r="47" spans="7:16" x14ac:dyDescent="0.2">
      <c r="G47" s="79">
        <f t="shared" si="6"/>
        <v>0</v>
      </c>
      <c r="H47" s="79">
        <f t="shared" si="7"/>
        <v>0</v>
      </c>
      <c r="I47" s="88"/>
      <c r="J47" s="79">
        <f t="shared" si="8"/>
        <v>0</v>
      </c>
      <c r="K47" s="79">
        <f t="shared" si="13"/>
        <v>0</v>
      </c>
      <c r="L47" s="79" t="str">
        <f t="shared" si="14"/>
        <v/>
      </c>
      <c r="M47" s="89" t="e">
        <f>VLOOKUP(C47,Key!C:D,2,FALSE)</f>
        <v>#N/A</v>
      </c>
      <c r="N47" s="79" t="e">
        <f>VLOOKUP(D47,Key!C:D,2,FALSE)</f>
        <v>#N/A</v>
      </c>
      <c r="O47" s="79" t="e">
        <f t="shared" si="15"/>
        <v>#N/A</v>
      </c>
      <c r="P47" s="79" t="str">
        <f t="shared" si="16"/>
        <v/>
      </c>
    </row>
    <row r="48" spans="7:16" x14ac:dyDescent="0.2">
      <c r="G48" s="79">
        <f t="shared" si="6"/>
        <v>0</v>
      </c>
      <c r="H48" s="79">
        <f t="shared" si="7"/>
        <v>0</v>
      </c>
      <c r="I48" s="88"/>
      <c r="J48" s="79">
        <f t="shared" si="8"/>
        <v>0</v>
      </c>
      <c r="K48" s="79">
        <f t="shared" si="13"/>
        <v>0</v>
      </c>
      <c r="L48" s="79" t="str">
        <f t="shared" si="14"/>
        <v/>
      </c>
      <c r="M48" s="89" t="e">
        <f>VLOOKUP(C48,Key!C:D,2,FALSE)</f>
        <v>#N/A</v>
      </c>
      <c r="N48" s="79" t="e">
        <f>VLOOKUP(D48,Key!C:D,2,FALSE)</f>
        <v>#N/A</v>
      </c>
      <c r="O48" s="79" t="e">
        <f t="shared" si="15"/>
        <v>#N/A</v>
      </c>
      <c r="P48" s="79" t="str">
        <f t="shared" si="16"/>
        <v/>
      </c>
    </row>
    <row r="49" spans="7:16" x14ac:dyDescent="0.2">
      <c r="G49" s="79">
        <f t="shared" si="6"/>
        <v>0</v>
      </c>
      <c r="H49" s="79">
        <f t="shared" si="7"/>
        <v>0</v>
      </c>
      <c r="I49" s="88"/>
      <c r="J49" s="79">
        <f t="shared" si="8"/>
        <v>0</v>
      </c>
      <c r="K49" s="79">
        <f t="shared" si="13"/>
        <v>0</v>
      </c>
      <c r="L49" s="79" t="str">
        <f t="shared" si="14"/>
        <v/>
      </c>
      <c r="M49" s="89" t="e">
        <f>VLOOKUP(C49,Key!C:D,2,FALSE)</f>
        <v>#N/A</v>
      </c>
      <c r="N49" s="79" t="e">
        <f>VLOOKUP(D49,Key!C:D,2,FALSE)</f>
        <v>#N/A</v>
      </c>
      <c r="O49" s="79" t="e">
        <f t="shared" si="15"/>
        <v>#N/A</v>
      </c>
      <c r="P49" s="79" t="str">
        <f t="shared" si="16"/>
        <v/>
      </c>
    </row>
    <row r="50" spans="7:16" x14ac:dyDescent="0.2">
      <c r="G50" s="79">
        <f t="shared" si="6"/>
        <v>0</v>
      </c>
      <c r="H50" s="79">
        <f t="shared" si="7"/>
        <v>0</v>
      </c>
      <c r="I50" s="88"/>
      <c r="J50" s="79">
        <f t="shared" si="8"/>
        <v>0</v>
      </c>
      <c r="K50" s="79">
        <f t="shared" si="13"/>
        <v>0</v>
      </c>
      <c r="L50" s="79" t="str">
        <f t="shared" si="14"/>
        <v/>
      </c>
      <c r="M50" s="89" t="e">
        <f>VLOOKUP(C50,Key!C:D,2,FALSE)</f>
        <v>#N/A</v>
      </c>
      <c r="N50" s="79" t="e">
        <f>VLOOKUP(D50,Key!C:D,2,FALSE)</f>
        <v>#N/A</v>
      </c>
      <c r="O50" s="79" t="e">
        <f t="shared" si="15"/>
        <v>#N/A</v>
      </c>
      <c r="P50" s="79" t="str">
        <f t="shared" si="16"/>
        <v/>
      </c>
    </row>
    <row r="51" spans="7:16" x14ac:dyDescent="0.2">
      <c r="G51" s="79">
        <f t="shared" si="6"/>
        <v>0</v>
      </c>
      <c r="H51" s="79">
        <f t="shared" si="7"/>
        <v>0</v>
      </c>
      <c r="I51" s="88"/>
      <c r="J51" s="79">
        <f t="shared" si="8"/>
        <v>0</v>
      </c>
      <c r="K51" s="79">
        <f t="shared" si="13"/>
        <v>0</v>
      </c>
      <c r="L51" s="79" t="str">
        <f t="shared" si="14"/>
        <v/>
      </c>
      <c r="M51" s="89" t="e">
        <f>VLOOKUP(C51,Key!C:D,2,FALSE)</f>
        <v>#N/A</v>
      </c>
      <c r="N51" s="79" t="e">
        <f>VLOOKUP(D51,Key!C:D,2,FALSE)</f>
        <v>#N/A</v>
      </c>
      <c r="O51" s="79" t="e">
        <f t="shared" si="15"/>
        <v>#N/A</v>
      </c>
      <c r="P51" s="79" t="str">
        <f t="shared" si="16"/>
        <v/>
      </c>
    </row>
    <row r="52" spans="7:16" x14ac:dyDescent="0.2">
      <c r="G52" s="79">
        <f t="shared" si="6"/>
        <v>0</v>
      </c>
      <c r="H52" s="79">
        <f t="shared" si="7"/>
        <v>0</v>
      </c>
      <c r="I52" s="88"/>
      <c r="J52" s="79">
        <f t="shared" si="8"/>
        <v>0</v>
      </c>
      <c r="K52" s="79">
        <f t="shared" si="13"/>
        <v>0</v>
      </c>
      <c r="L52" s="79" t="str">
        <f t="shared" si="14"/>
        <v/>
      </c>
      <c r="M52" s="89" t="e">
        <f>VLOOKUP(C52,Key!C:D,2,FALSE)</f>
        <v>#N/A</v>
      </c>
      <c r="N52" s="79" t="e">
        <f>VLOOKUP(D52,Key!C:D,2,FALSE)</f>
        <v>#N/A</v>
      </c>
      <c r="O52" s="79" t="e">
        <f t="shared" si="15"/>
        <v>#N/A</v>
      </c>
      <c r="P52" s="79" t="str">
        <f t="shared" si="16"/>
        <v/>
      </c>
    </row>
    <row r="53" spans="7:16" x14ac:dyDescent="0.2">
      <c r="G53" s="79">
        <f t="shared" si="6"/>
        <v>0</v>
      </c>
      <c r="H53" s="79">
        <f t="shared" si="7"/>
        <v>0</v>
      </c>
      <c r="I53" s="88"/>
      <c r="J53" s="79">
        <f t="shared" si="8"/>
        <v>0</v>
      </c>
      <c r="K53" s="79">
        <f t="shared" si="13"/>
        <v>0</v>
      </c>
      <c r="L53" s="79" t="str">
        <f t="shared" si="14"/>
        <v/>
      </c>
      <c r="M53" s="89" t="e">
        <f>VLOOKUP(C53,Key!C:D,2,FALSE)</f>
        <v>#N/A</v>
      </c>
      <c r="N53" s="79" t="e">
        <f>VLOOKUP(D53,Key!C:D,2,FALSE)</f>
        <v>#N/A</v>
      </c>
      <c r="O53" s="79" t="e">
        <f t="shared" si="15"/>
        <v>#N/A</v>
      </c>
      <c r="P53" s="79" t="str">
        <f t="shared" si="16"/>
        <v/>
      </c>
    </row>
    <row r="54" spans="7:16" x14ac:dyDescent="0.2">
      <c r="G54" s="79">
        <f t="shared" si="6"/>
        <v>0</v>
      </c>
      <c r="H54" s="79">
        <f t="shared" si="7"/>
        <v>0</v>
      </c>
      <c r="I54" s="88"/>
      <c r="J54" s="79">
        <f t="shared" si="8"/>
        <v>0</v>
      </c>
      <c r="K54" s="79">
        <f t="shared" si="13"/>
        <v>0</v>
      </c>
      <c r="L54" s="79" t="str">
        <f t="shared" si="14"/>
        <v/>
      </c>
      <c r="M54" s="89" t="e">
        <f>VLOOKUP(C54,Key!C:D,2,FALSE)</f>
        <v>#N/A</v>
      </c>
      <c r="N54" s="79" t="e">
        <f>VLOOKUP(D54,Key!C:D,2,FALSE)</f>
        <v>#N/A</v>
      </c>
      <c r="O54" s="79" t="e">
        <f t="shared" si="15"/>
        <v>#N/A</v>
      </c>
      <c r="P54" s="79" t="str">
        <f t="shared" si="16"/>
        <v/>
      </c>
    </row>
    <row r="55" spans="7:16" x14ac:dyDescent="0.2">
      <c r="G55" s="79">
        <f t="shared" si="6"/>
        <v>0</v>
      </c>
      <c r="H55" s="79">
        <f t="shared" si="7"/>
        <v>0</v>
      </c>
      <c r="I55" s="88"/>
      <c r="J55" s="79">
        <f t="shared" si="8"/>
        <v>0</v>
      </c>
      <c r="K55" s="79">
        <f t="shared" si="13"/>
        <v>0</v>
      </c>
      <c r="L55" s="79" t="str">
        <f t="shared" si="14"/>
        <v/>
      </c>
      <c r="M55" s="89" t="e">
        <f>VLOOKUP(C55,Key!C:D,2,FALSE)</f>
        <v>#N/A</v>
      </c>
      <c r="N55" s="79" t="e">
        <f>VLOOKUP(D55,Key!C:D,2,FALSE)</f>
        <v>#N/A</v>
      </c>
      <c r="O55" s="79" t="e">
        <f t="shared" si="15"/>
        <v>#N/A</v>
      </c>
      <c r="P55" s="79" t="str">
        <f t="shared" si="16"/>
        <v/>
      </c>
    </row>
    <row r="56" spans="7:16" x14ac:dyDescent="0.2">
      <c r="G56" s="79">
        <f t="shared" si="6"/>
        <v>0</v>
      </c>
      <c r="H56" s="79">
        <f t="shared" si="7"/>
        <v>0</v>
      </c>
      <c r="I56" s="88"/>
      <c r="J56" s="79">
        <f t="shared" si="8"/>
        <v>0</v>
      </c>
      <c r="K56" s="79">
        <f t="shared" si="13"/>
        <v>0</v>
      </c>
      <c r="L56" s="79" t="str">
        <f t="shared" si="14"/>
        <v/>
      </c>
      <c r="M56" s="89" t="e">
        <f>VLOOKUP(C56,Key!C:D,2,FALSE)</f>
        <v>#N/A</v>
      </c>
      <c r="N56" s="79" t="e">
        <f>VLOOKUP(D56,Key!C:D,2,FALSE)</f>
        <v>#N/A</v>
      </c>
      <c r="O56" s="79" t="e">
        <f t="shared" si="15"/>
        <v>#N/A</v>
      </c>
      <c r="P56" s="79" t="str">
        <f t="shared" si="16"/>
        <v/>
      </c>
    </row>
    <row r="57" spans="7:16" x14ac:dyDescent="0.2">
      <c r="G57" s="79">
        <f t="shared" si="6"/>
        <v>0</v>
      </c>
      <c r="H57" s="79">
        <f t="shared" si="7"/>
        <v>0</v>
      </c>
      <c r="I57" s="88"/>
      <c r="J57" s="79">
        <f t="shared" si="8"/>
        <v>0</v>
      </c>
      <c r="K57" s="79">
        <f t="shared" si="13"/>
        <v>0</v>
      </c>
      <c r="L57" s="79" t="str">
        <f t="shared" si="14"/>
        <v/>
      </c>
      <c r="M57" s="89" t="e">
        <f>VLOOKUP(C57,Key!C:D,2,FALSE)</f>
        <v>#N/A</v>
      </c>
      <c r="N57" s="79" t="e">
        <f>VLOOKUP(D57,Key!C:D,2,FALSE)</f>
        <v>#N/A</v>
      </c>
      <c r="O57" s="79" t="e">
        <f t="shared" si="15"/>
        <v>#N/A</v>
      </c>
      <c r="P57" s="79" t="str">
        <f t="shared" si="16"/>
        <v/>
      </c>
    </row>
    <row r="58" spans="7:16" x14ac:dyDescent="0.2">
      <c r="G58" s="79">
        <f t="shared" si="6"/>
        <v>0</v>
      </c>
      <c r="H58" s="79">
        <f t="shared" si="7"/>
        <v>0</v>
      </c>
      <c r="I58" s="88"/>
      <c r="J58" s="79">
        <f t="shared" si="8"/>
        <v>0</v>
      </c>
      <c r="K58" s="79">
        <f t="shared" si="13"/>
        <v>0</v>
      </c>
      <c r="L58" s="79" t="str">
        <f t="shared" si="14"/>
        <v/>
      </c>
      <c r="M58" s="89" t="e">
        <f>VLOOKUP(C58,Key!C:D,2,FALSE)</f>
        <v>#N/A</v>
      </c>
      <c r="N58" s="79" t="e">
        <f>VLOOKUP(D58,Key!C:D,2,FALSE)</f>
        <v>#N/A</v>
      </c>
      <c r="O58" s="79" t="e">
        <f t="shared" si="15"/>
        <v>#N/A</v>
      </c>
      <c r="P58" s="79" t="str">
        <f t="shared" si="16"/>
        <v/>
      </c>
    </row>
    <row r="59" spans="7:16" x14ac:dyDescent="0.2">
      <c r="G59" s="79">
        <f t="shared" si="6"/>
        <v>0</v>
      </c>
      <c r="H59" s="79">
        <f t="shared" si="7"/>
        <v>0</v>
      </c>
      <c r="I59" s="88"/>
      <c r="J59" s="79">
        <f t="shared" si="8"/>
        <v>0</v>
      </c>
      <c r="K59" s="79">
        <f t="shared" si="13"/>
        <v>0</v>
      </c>
      <c r="L59" s="79" t="str">
        <f t="shared" si="14"/>
        <v/>
      </c>
      <c r="M59" s="89" t="e">
        <f>VLOOKUP(C59,Key!C:D,2,FALSE)</f>
        <v>#N/A</v>
      </c>
      <c r="N59" s="79" t="e">
        <f>VLOOKUP(D59,Key!C:D,2,FALSE)</f>
        <v>#N/A</v>
      </c>
      <c r="O59" s="79" t="e">
        <f t="shared" si="15"/>
        <v>#N/A</v>
      </c>
      <c r="P59" s="79" t="str">
        <f t="shared" si="16"/>
        <v/>
      </c>
    </row>
    <row r="60" spans="7:16" x14ac:dyDescent="0.2">
      <c r="G60" s="79">
        <f t="shared" si="6"/>
        <v>0</v>
      </c>
      <c r="H60" s="79">
        <f t="shared" si="7"/>
        <v>0</v>
      </c>
      <c r="I60" s="88"/>
      <c r="J60" s="79">
        <f t="shared" si="8"/>
        <v>0</v>
      </c>
      <c r="K60" s="79">
        <f t="shared" si="13"/>
        <v>0</v>
      </c>
      <c r="L60" s="79" t="str">
        <f t="shared" si="14"/>
        <v/>
      </c>
      <c r="M60" s="89" t="e">
        <f>VLOOKUP(C60,Key!C:D,2,FALSE)</f>
        <v>#N/A</v>
      </c>
      <c r="N60" s="79" t="e">
        <f>VLOOKUP(D60,Key!C:D,2,FALSE)</f>
        <v>#N/A</v>
      </c>
      <c r="O60" s="79" t="e">
        <f t="shared" si="15"/>
        <v>#N/A</v>
      </c>
      <c r="P60" s="79" t="str">
        <f t="shared" si="16"/>
        <v/>
      </c>
    </row>
    <row r="61" spans="7:16" x14ac:dyDescent="0.2">
      <c r="G61" s="79">
        <f t="shared" si="6"/>
        <v>0</v>
      </c>
      <c r="H61" s="79">
        <f t="shared" si="7"/>
        <v>0</v>
      </c>
      <c r="I61" s="88"/>
      <c r="J61" s="79">
        <f t="shared" si="8"/>
        <v>0</v>
      </c>
      <c r="K61" s="79">
        <f t="shared" si="13"/>
        <v>0</v>
      </c>
      <c r="L61" s="79" t="str">
        <f t="shared" si="14"/>
        <v/>
      </c>
      <c r="M61" s="89" t="e">
        <f>VLOOKUP(C61,Key!C:D,2,FALSE)</f>
        <v>#N/A</v>
      </c>
      <c r="N61" s="79" t="e">
        <f>VLOOKUP(D61,Key!C:D,2,FALSE)</f>
        <v>#N/A</v>
      </c>
      <c r="O61" s="79" t="e">
        <f t="shared" si="15"/>
        <v>#N/A</v>
      </c>
      <c r="P61" s="79" t="str">
        <f t="shared" si="16"/>
        <v/>
      </c>
    </row>
    <row r="62" spans="7:16" x14ac:dyDescent="0.2">
      <c r="G62" s="79">
        <f t="shared" si="6"/>
        <v>0</v>
      </c>
      <c r="H62" s="79">
        <f t="shared" si="7"/>
        <v>0</v>
      </c>
      <c r="I62" s="88"/>
      <c r="J62" s="79">
        <f t="shared" si="8"/>
        <v>0</v>
      </c>
      <c r="K62" s="79">
        <f t="shared" si="13"/>
        <v>0</v>
      </c>
      <c r="L62" s="79" t="str">
        <f t="shared" si="14"/>
        <v/>
      </c>
      <c r="M62" s="89" t="e">
        <f>VLOOKUP(C62,Key!C:D,2,FALSE)</f>
        <v>#N/A</v>
      </c>
      <c r="N62" s="79" t="e">
        <f>VLOOKUP(D62,Key!C:D,2,FALSE)</f>
        <v>#N/A</v>
      </c>
      <c r="O62" s="79" t="e">
        <f t="shared" si="15"/>
        <v>#N/A</v>
      </c>
      <c r="P62" s="79" t="str">
        <f t="shared" si="16"/>
        <v/>
      </c>
    </row>
    <row r="63" spans="7:16" x14ac:dyDescent="0.2">
      <c r="G63" s="79">
        <f t="shared" si="6"/>
        <v>0</v>
      </c>
      <c r="H63" s="79">
        <f t="shared" si="7"/>
        <v>0</v>
      </c>
      <c r="I63" s="88"/>
      <c r="J63" s="79">
        <f t="shared" si="8"/>
        <v>0</v>
      </c>
      <c r="K63" s="79">
        <f t="shared" si="13"/>
        <v>0</v>
      </c>
      <c r="L63" s="79" t="str">
        <f t="shared" si="14"/>
        <v/>
      </c>
      <c r="M63" s="89" t="e">
        <f>VLOOKUP(C63,Key!C:D,2,FALSE)</f>
        <v>#N/A</v>
      </c>
      <c r="N63" s="79" t="e">
        <f>VLOOKUP(D63,Key!C:D,2,FALSE)</f>
        <v>#N/A</v>
      </c>
      <c r="O63" s="79" t="e">
        <f t="shared" si="15"/>
        <v>#N/A</v>
      </c>
      <c r="P63" s="79" t="str">
        <f t="shared" si="16"/>
        <v/>
      </c>
    </row>
    <row r="64" spans="7:16" x14ac:dyDescent="0.2">
      <c r="G64" s="79">
        <f t="shared" si="6"/>
        <v>0</v>
      </c>
      <c r="H64" s="79">
        <f t="shared" si="7"/>
        <v>0</v>
      </c>
      <c r="I64" s="88"/>
      <c r="J64" s="79">
        <f t="shared" si="8"/>
        <v>0</v>
      </c>
      <c r="K64" s="79">
        <f t="shared" si="13"/>
        <v>0</v>
      </c>
      <c r="L64" s="79" t="str">
        <f t="shared" si="14"/>
        <v/>
      </c>
      <c r="M64" s="89" t="e">
        <f>VLOOKUP(C64,Key!C:D,2,FALSE)</f>
        <v>#N/A</v>
      </c>
      <c r="N64" s="79" t="e">
        <f>VLOOKUP(D64,Key!C:D,2,FALSE)</f>
        <v>#N/A</v>
      </c>
      <c r="O64" s="79" t="e">
        <f t="shared" si="15"/>
        <v>#N/A</v>
      </c>
      <c r="P64" s="79" t="str">
        <f t="shared" si="16"/>
        <v/>
      </c>
    </row>
    <row r="65" spans="7:16" x14ac:dyDescent="0.2">
      <c r="G65" s="79">
        <f t="shared" si="6"/>
        <v>0</v>
      </c>
      <c r="H65" s="79">
        <f t="shared" si="7"/>
        <v>0</v>
      </c>
      <c r="I65" s="88"/>
      <c r="J65" s="79">
        <f t="shared" si="8"/>
        <v>0</v>
      </c>
      <c r="K65" s="79">
        <f t="shared" si="13"/>
        <v>0</v>
      </c>
      <c r="L65" s="79" t="str">
        <f t="shared" si="14"/>
        <v/>
      </c>
      <c r="M65" s="89" t="e">
        <f>VLOOKUP(C65,Key!C:D,2,FALSE)</f>
        <v>#N/A</v>
      </c>
      <c r="N65" s="79" t="e">
        <f>VLOOKUP(D65,Key!C:D,2,FALSE)</f>
        <v>#N/A</v>
      </c>
      <c r="O65" s="79" t="e">
        <f t="shared" si="15"/>
        <v>#N/A</v>
      </c>
      <c r="P65" s="79" t="str">
        <f t="shared" si="16"/>
        <v/>
      </c>
    </row>
    <row r="66" spans="7:16" x14ac:dyDescent="0.2">
      <c r="G66" s="79">
        <f t="shared" si="6"/>
        <v>0</v>
      </c>
      <c r="H66" s="79">
        <f t="shared" si="7"/>
        <v>0</v>
      </c>
      <c r="I66" s="88"/>
      <c r="J66" s="79">
        <f t="shared" si="8"/>
        <v>0</v>
      </c>
      <c r="K66" s="79">
        <f t="shared" si="13"/>
        <v>0</v>
      </c>
      <c r="L66" s="79" t="str">
        <f t="shared" si="14"/>
        <v/>
      </c>
      <c r="M66" s="89" t="e">
        <f>VLOOKUP(C66,Key!C:D,2,FALSE)</f>
        <v>#N/A</v>
      </c>
      <c r="N66" s="79" t="e">
        <f>VLOOKUP(D66,Key!C:D,2,FALSE)</f>
        <v>#N/A</v>
      </c>
      <c r="O66" s="79" t="e">
        <f t="shared" si="15"/>
        <v>#N/A</v>
      </c>
      <c r="P66" s="79" t="str">
        <f t="shared" ref="P66:P80" si="17">IFERROR(IF(ISNUMBER(SEARCH("Return",A66)),A66,IF(ISNUMBER(SEARCH("Loan Purchase",A66)),A66,IF(ISNUMBER(SEARCH("IC Loan Interest Settlement",A66)),A66,IF(ISNUMBER(SEARCH("P&amp;I",A66)),A66,IF(ISNUMBER(SEARCH("Cash Equivalents",A66)),"",IF(ISNUMBER(SEARCH("Dividend",A66)),A66,IF(ISNUMBER(SEARCH("Contribution",A66)),A66,IF(ISNUMBER(SEARCH("Distribution",A66)),A66,IF(ISNUMBER(SEARCH("Bond",A66)),A66,IF(A66="IC Loan",A66,CONCATENATE("XFR from ",M66," to ",N66))))))))))),L66)</f>
        <v/>
      </c>
    </row>
    <row r="67" spans="7:16" x14ac:dyDescent="0.2">
      <c r="G67" s="79">
        <f t="shared" si="6"/>
        <v>0</v>
      </c>
      <c r="H67" s="79">
        <f t="shared" si="7"/>
        <v>0</v>
      </c>
      <c r="I67" s="88"/>
      <c r="J67" s="79">
        <f t="shared" si="8"/>
        <v>0</v>
      </c>
      <c r="K67" s="79">
        <f t="shared" si="13"/>
        <v>0</v>
      </c>
      <c r="L67" s="79" t="str">
        <f t="shared" si="14"/>
        <v/>
      </c>
      <c r="M67" s="89" t="e">
        <f>VLOOKUP(C67,Key!C:D,2,FALSE)</f>
        <v>#N/A</v>
      </c>
      <c r="N67" s="79" t="e">
        <f>VLOOKUP(D67,Key!C:D,2,FALSE)</f>
        <v>#N/A</v>
      </c>
      <c r="O67" s="79" t="e">
        <f t="shared" si="15"/>
        <v>#N/A</v>
      </c>
      <c r="P67" s="79" t="str">
        <f t="shared" si="17"/>
        <v/>
      </c>
    </row>
    <row r="68" spans="7:16" x14ac:dyDescent="0.2">
      <c r="G68" s="79">
        <f t="shared" ref="G68:G89" si="18">IFERROR(LEFT(C68,FIND("-",C68)-2),C68)</f>
        <v>0</v>
      </c>
      <c r="H68" s="79">
        <f t="shared" ref="H68:H89" si="19">IFERROR(TRIM(MID(C68,FIND("-",C68)+2,50)),C68)</f>
        <v>0</v>
      </c>
      <c r="I68" s="88"/>
      <c r="J68" s="79">
        <f t="shared" ref="J68:J89" si="20">IFERROR(LEFT(D68,FIND("-",D68)-2),D68)</f>
        <v>0</v>
      </c>
      <c r="K68" s="79">
        <f t="shared" ref="K68:K89" si="21">IFERROR(TRIM(MID(D68,FIND("-",D68)+2,50)),D68)</f>
        <v>0</v>
      </c>
      <c r="L68" s="79" t="str">
        <f t="shared" ref="L68:L89" si="22">IF(A68="","",IF(ISNUMBER(SEARCH("IC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",G68," ","to ",J68," ",K68),IF(J68=K68,CONCATENATE("XFR from"," ",G68," ",H68," ","to ",J68),CONCATENATE("XFR from"," ",G68," ",H68," ","to ",J68," ",K68))))))))))))</f>
        <v/>
      </c>
      <c r="M68" s="89" t="e">
        <f>VLOOKUP(C68,Key!C:D,2,FALSE)</f>
        <v>#N/A</v>
      </c>
      <c r="N68" s="79" t="e">
        <f>VLOOKUP(D68,Key!C:D,2,FALSE)</f>
        <v>#N/A</v>
      </c>
      <c r="O68" s="79" t="e">
        <f t="shared" ref="O68:O89" si="23">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",M68," ","to ",N68),IF(J68=K68,CONCATENATE("XFR from"," ",M68,"to ",N68),CONCATENATE("XFR from"," ",M68,"to ",N68)))))))))))</f>
        <v>#N/A</v>
      </c>
      <c r="P68" s="79" t="str">
        <f t="shared" si="17"/>
        <v/>
      </c>
    </row>
    <row r="69" spans="7:16" x14ac:dyDescent="0.2">
      <c r="G69" s="79">
        <f t="shared" si="18"/>
        <v>0</v>
      </c>
      <c r="H69" s="79">
        <f t="shared" si="19"/>
        <v>0</v>
      </c>
      <c r="I69" s="88"/>
      <c r="J69" s="79">
        <f t="shared" si="20"/>
        <v>0</v>
      </c>
      <c r="K69" s="79">
        <f t="shared" si="21"/>
        <v>0</v>
      </c>
      <c r="L69" s="79" t="str">
        <f t="shared" si="22"/>
        <v/>
      </c>
      <c r="M69" s="89" t="e">
        <f>VLOOKUP(C69,Key!C:D,2,FALSE)</f>
        <v>#N/A</v>
      </c>
      <c r="N69" s="79" t="e">
        <f>VLOOKUP(D69,Key!C:D,2,FALSE)</f>
        <v>#N/A</v>
      </c>
      <c r="O69" s="79" t="e">
        <f t="shared" si="23"/>
        <v>#N/A</v>
      </c>
      <c r="P69" s="79" t="str">
        <f t="shared" si="17"/>
        <v/>
      </c>
    </row>
    <row r="70" spans="7:16" x14ac:dyDescent="0.2">
      <c r="G70" s="79">
        <f t="shared" si="18"/>
        <v>0</v>
      </c>
      <c r="H70" s="79">
        <f t="shared" si="19"/>
        <v>0</v>
      </c>
      <c r="I70" s="88"/>
      <c r="J70" s="79">
        <f t="shared" si="20"/>
        <v>0</v>
      </c>
      <c r="K70" s="79">
        <f t="shared" si="21"/>
        <v>0</v>
      </c>
      <c r="L70" s="79" t="str">
        <f t="shared" si="22"/>
        <v/>
      </c>
      <c r="M70" s="89" t="e">
        <f>VLOOKUP(C70,Key!C:D,2,FALSE)</f>
        <v>#N/A</v>
      </c>
      <c r="N70" s="79" t="e">
        <f>VLOOKUP(D70,Key!C:D,2,FALSE)</f>
        <v>#N/A</v>
      </c>
      <c r="O70" s="79" t="e">
        <f t="shared" si="23"/>
        <v>#N/A</v>
      </c>
      <c r="P70" s="79" t="str">
        <f t="shared" si="17"/>
        <v/>
      </c>
    </row>
    <row r="71" spans="7:16" x14ac:dyDescent="0.2">
      <c r="G71" s="79">
        <f t="shared" si="18"/>
        <v>0</v>
      </c>
      <c r="H71" s="79">
        <f t="shared" si="19"/>
        <v>0</v>
      </c>
      <c r="I71" s="88"/>
      <c r="J71" s="79">
        <f t="shared" si="20"/>
        <v>0</v>
      </c>
      <c r="K71" s="79">
        <f t="shared" si="21"/>
        <v>0</v>
      </c>
      <c r="L71" s="79" t="str">
        <f t="shared" si="22"/>
        <v/>
      </c>
      <c r="M71" s="89" t="e">
        <f>VLOOKUP(C71,Key!C:D,2,FALSE)</f>
        <v>#N/A</v>
      </c>
      <c r="N71" s="79" t="e">
        <f>VLOOKUP(D71,Key!C:D,2,FALSE)</f>
        <v>#N/A</v>
      </c>
      <c r="O71" s="79" t="e">
        <f t="shared" si="23"/>
        <v>#N/A</v>
      </c>
      <c r="P71" s="79" t="str">
        <f t="shared" si="17"/>
        <v/>
      </c>
    </row>
    <row r="72" spans="7:16" x14ac:dyDescent="0.2">
      <c r="G72" s="79">
        <f t="shared" si="18"/>
        <v>0</v>
      </c>
      <c r="H72" s="79">
        <f t="shared" si="19"/>
        <v>0</v>
      </c>
      <c r="I72" s="88"/>
      <c r="J72" s="79">
        <f t="shared" si="20"/>
        <v>0</v>
      </c>
      <c r="K72" s="79">
        <f t="shared" si="21"/>
        <v>0</v>
      </c>
      <c r="L72" s="79" t="str">
        <f t="shared" si="22"/>
        <v/>
      </c>
      <c r="M72" s="89" t="e">
        <f>VLOOKUP(C72,Key!C:D,2,FALSE)</f>
        <v>#N/A</v>
      </c>
      <c r="N72" s="79" t="e">
        <f>VLOOKUP(D72,Key!C:D,2,FALSE)</f>
        <v>#N/A</v>
      </c>
      <c r="O72" s="79" t="e">
        <f t="shared" si="23"/>
        <v>#N/A</v>
      </c>
      <c r="P72" s="79" t="str">
        <f t="shared" si="17"/>
        <v/>
      </c>
    </row>
    <row r="73" spans="7:16" x14ac:dyDescent="0.2">
      <c r="G73" s="79">
        <f t="shared" si="18"/>
        <v>0</v>
      </c>
      <c r="H73" s="79">
        <f t="shared" si="19"/>
        <v>0</v>
      </c>
      <c r="I73" s="88"/>
      <c r="J73" s="79">
        <f t="shared" si="20"/>
        <v>0</v>
      </c>
      <c r="K73" s="79">
        <f t="shared" si="21"/>
        <v>0</v>
      </c>
      <c r="L73" s="79" t="str">
        <f t="shared" si="22"/>
        <v/>
      </c>
      <c r="M73" s="89" t="e">
        <f>VLOOKUP(C73,Key!C:D,2,FALSE)</f>
        <v>#N/A</v>
      </c>
      <c r="N73" s="79" t="e">
        <f>VLOOKUP(D73,Key!C:D,2,FALSE)</f>
        <v>#N/A</v>
      </c>
      <c r="O73" s="79" t="e">
        <f t="shared" si="23"/>
        <v>#N/A</v>
      </c>
      <c r="P73" s="79" t="str">
        <f t="shared" si="17"/>
        <v/>
      </c>
    </row>
    <row r="74" spans="7:16" x14ac:dyDescent="0.2">
      <c r="G74" s="79">
        <f t="shared" si="18"/>
        <v>0</v>
      </c>
      <c r="H74" s="79">
        <f t="shared" si="19"/>
        <v>0</v>
      </c>
      <c r="I74" s="88"/>
      <c r="J74" s="79">
        <f t="shared" si="20"/>
        <v>0</v>
      </c>
      <c r="K74" s="79">
        <f t="shared" si="21"/>
        <v>0</v>
      </c>
      <c r="L74" s="79" t="str">
        <f t="shared" si="22"/>
        <v/>
      </c>
      <c r="M74" s="89" t="e">
        <f>VLOOKUP(C74,Key!C:D,2,FALSE)</f>
        <v>#N/A</v>
      </c>
      <c r="N74" s="79" t="e">
        <f>VLOOKUP(D74,Key!C:D,2,FALSE)</f>
        <v>#N/A</v>
      </c>
      <c r="O74" s="79" t="e">
        <f t="shared" si="23"/>
        <v>#N/A</v>
      </c>
      <c r="P74" s="79" t="str">
        <f t="shared" si="17"/>
        <v/>
      </c>
    </row>
    <row r="75" spans="7:16" x14ac:dyDescent="0.2">
      <c r="G75" s="79">
        <f t="shared" si="18"/>
        <v>0</v>
      </c>
      <c r="H75" s="79">
        <f t="shared" si="19"/>
        <v>0</v>
      </c>
      <c r="I75" s="88"/>
      <c r="J75" s="79">
        <f t="shared" si="20"/>
        <v>0</v>
      </c>
      <c r="K75" s="79">
        <f t="shared" si="21"/>
        <v>0</v>
      </c>
      <c r="L75" s="79" t="str">
        <f t="shared" si="22"/>
        <v/>
      </c>
      <c r="M75" s="89" t="e">
        <f>VLOOKUP(C75,Key!C:D,2,FALSE)</f>
        <v>#N/A</v>
      </c>
      <c r="N75" s="79" t="e">
        <f>VLOOKUP(D75,Key!C:D,2,FALSE)</f>
        <v>#N/A</v>
      </c>
      <c r="O75" s="79" t="e">
        <f t="shared" si="23"/>
        <v>#N/A</v>
      </c>
      <c r="P75" s="79" t="str">
        <f t="shared" si="17"/>
        <v/>
      </c>
    </row>
    <row r="76" spans="7:16" x14ac:dyDescent="0.2">
      <c r="G76" s="79">
        <f t="shared" si="18"/>
        <v>0</v>
      </c>
      <c r="H76" s="79">
        <f t="shared" si="19"/>
        <v>0</v>
      </c>
      <c r="I76" s="88"/>
      <c r="J76" s="79">
        <f t="shared" si="20"/>
        <v>0</v>
      </c>
      <c r="K76" s="79">
        <f t="shared" si="21"/>
        <v>0</v>
      </c>
      <c r="L76" s="79" t="str">
        <f t="shared" si="22"/>
        <v/>
      </c>
      <c r="M76" s="89" t="e">
        <f>VLOOKUP(C76,Key!C:D,2,FALSE)</f>
        <v>#N/A</v>
      </c>
      <c r="N76" s="79" t="e">
        <f>VLOOKUP(D76,Key!C:D,2,FALSE)</f>
        <v>#N/A</v>
      </c>
      <c r="O76" s="79" t="e">
        <f t="shared" si="23"/>
        <v>#N/A</v>
      </c>
      <c r="P76" s="79" t="str">
        <f t="shared" si="17"/>
        <v/>
      </c>
    </row>
    <row r="77" spans="7:16" x14ac:dyDescent="0.2">
      <c r="G77" s="79">
        <f t="shared" si="18"/>
        <v>0</v>
      </c>
      <c r="H77" s="79">
        <f t="shared" si="19"/>
        <v>0</v>
      </c>
      <c r="I77" s="88"/>
      <c r="J77" s="79">
        <f t="shared" si="20"/>
        <v>0</v>
      </c>
      <c r="K77" s="79">
        <f t="shared" si="21"/>
        <v>0</v>
      </c>
      <c r="L77" s="79" t="str">
        <f t="shared" si="22"/>
        <v/>
      </c>
      <c r="M77" s="89" t="e">
        <f>VLOOKUP(C77,Key!C:D,2,FALSE)</f>
        <v>#N/A</v>
      </c>
      <c r="N77" s="79" t="e">
        <f>VLOOKUP(D77,Key!C:D,2,FALSE)</f>
        <v>#N/A</v>
      </c>
      <c r="O77" s="79" t="e">
        <f t="shared" si="23"/>
        <v>#N/A</v>
      </c>
      <c r="P77" s="79" t="str">
        <f t="shared" si="17"/>
        <v/>
      </c>
    </row>
    <row r="78" spans="7:16" x14ac:dyDescent="0.2">
      <c r="G78" s="79">
        <f t="shared" si="18"/>
        <v>0</v>
      </c>
      <c r="H78" s="79">
        <f t="shared" si="19"/>
        <v>0</v>
      </c>
      <c r="I78" s="88"/>
      <c r="J78" s="79">
        <f t="shared" si="20"/>
        <v>0</v>
      </c>
      <c r="K78" s="79">
        <f t="shared" si="21"/>
        <v>0</v>
      </c>
      <c r="L78" s="79" t="str">
        <f t="shared" si="22"/>
        <v/>
      </c>
      <c r="M78" s="89" t="e">
        <f>VLOOKUP(C78,Key!C:D,2,FALSE)</f>
        <v>#N/A</v>
      </c>
      <c r="N78" s="79" t="e">
        <f>VLOOKUP(D78,Key!C:D,2,FALSE)</f>
        <v>#N/A</v>
      </c>
      <c r="O78" s="79" t="e">
        <f t="shared" si="23"/>
        <v>#N/A</v>
      </c>
      <c r="P78" s="79" t="str">
        <f t="shared" si="17"/>
        <v/>
      </c>
    </row>
    <row r="79" spans="7:16" x14ac:dyDescent="0.2">
      <c r="G79" s="79">
        <f t="shared" si="18"/>
        <v>0</v>
      </c>
      <c r="H79" s="79">
        <f t="shared" si="19"/>
        <v>0</v>
      </c>
      <c r="I79" s="88"/>
      <c r="J79" s="79">
        <f t="shared" si="20"/>
        <v>0</v>
      </c>
      <c r="K79" s="79">
        <f t="shared" si="21"/>
        <v>0</v>
      </c>
      <c r="L79" s="79" t="str">
        <f t="shared" si="22"/>
        <v/>
      </c>
      <c r="M79" s="89" t="e">
        <f>VLOOKUP(C79,Key!C:D,2,FALSE)</f>
        <v>#N/A</v>
      </c>
      <c r="N79" s="79" t="e">
        <f>VLOOKUP(D79,Key!C:D,2,FALSE)</f>
        <v>#N/A</v>
      </c>
      <c r="O79" s="79" t="e">
        <f t="shared" si="23"/>
        <v>#N/A</v>
      </c>
      <c r="P79" s="79" t="str">
        <f t="shared" si="17"/>
        <v/>
      </c>
    </row>
    <row r="80" spans="7:16" x14ac:dyDescent="0.2">
      <c r="G80" s="79">
        <f t="shared" si="18"/>
        <v>0</v>
      </c>
      <c r="H80" s="79">
        <f t="shared" si="19"/>
        <v>0</v>
      </c>
      <c r="I80" s="88"/>
      <c r="J80" s="79">
        <f t="shared" si="20"/>
        <v>0</v>
      </c>
      <c r="K80" s="79">
        <f t="shared" si="21"/>
        <v>0</v>
      </c>
      <c r="L80" s="79" t="str">
        <f t="shared" si="22"/>
        <v/>
      </c>
      <c r="M80" s="89" t="e">
        <f>VLOOKUP(C80,Key!C:D,2,FALSE)</f>
        <v>#N/A</v>
      </c>
      <c r="N80" s="79" t="e">
        <f>VLOOKUP(D80,Key!C:D,2,FALSE)</f>
        <v>#N/A</v>
      </c>
      <c r="O80" s="79" t="e">
        <f t="shared" si="23"/>
        <v>#N/A</v>
      </c>
      <c r="P80" s="79" t="str">
        <f t="shared" si="17"/>
        <v/>
      </c>
    </row>
    <row r="81" spans="7:16" x14ac:dyDescent="0.2">
      <c r="G81" s="79">
        <f t="shared" si="18"/>
        <v>0</v>
      </c>
      <c r="H81" s="79">
        <f t="shared" si="19"/>
        <v>0</v>
      </c>
      <c r="I81" s="88"/>
      <c r="J81" s="79">
        <f t="shared" si="20"/>
        <v>0</v>
      </c>
      <c r="K81" s="79">
        <f t="shared" si="21"/>
        <v>0</v>
      </c>
      <c r="L81" s="79" t="str">
        <f t="shared" si="22"/>
        <v/>
      </c>
      <c r="M81" s="89" t="e">
        <f>VLOOKUP(C81,Key!C:D,2,FALSE)</f>
        <v>#N/A</v>
      </c>
      <c r="N81" s="79" t="e">
        <f>VLOOKUP(D81,Key!C:D,2,FALSE)</f>
        <v>#N/A</v>
      </c>
      <c r="O81" s="79" t="e">
        <f t="shared" si="23"/>
        <v>#N/A</v>
      </c>
      <c r="P81" s="79" t="str">
        <f t="shared" ref="P81:P89" si="24">IFERROR(IF(ISNUMBER(SEARCH("Loan Purchase",A81)),A81,IF(ISNUMBER(SEARCH("IC Loan Interest Settlement",A81)),A81,IF(ISNUMBER(SEARCH("P&amp;I",A81)),A81,IF(ISNUMBER(SEARCH("Cash Equivalents",A81)),"",IF(ISNUMBER(SEARCH("Dividend",A81)),A81,IF(ISNUMBER(SEARCH("Contribution",A81)),A81,IF(ISNUMBER(SEARCH("Distribution",A81)),A81,IF(ISNUMBER(SEARCH("Bond",A81)),A81,IF(A81="IC Loan",A81,CONCATENATE("XFR from ",M81," to ",N81)))))))))),L81)</f>
        <v/>
      </c>
    </row>
    <row r="82" spans="7:16" x14ac:dyDescent="0.2">
      <c r="G82" s="79">
        <f t="shared" si="18"/>
        <v>0</v>
      </c>
      <c r="H82" s="79">
        <f t="shared" si="19"/>
        <v>0</v>
      </c>
      <c r="I82" s="88"/>
      <c r="J82" s="79">
        <f t="shared" si="20"/>
        <v>0</v>
      </c>
      <c r="K82" s="79">
        <f t="shared" si="21"/>
        <v>0</v>
      </c>
      <c r="L82" s="79" t="str">
        <f t="shared" si="22"/>
        <v/>
      </c>
      <c r="M82" s="89" t="e">
        <f>VLOOKUP(C82,Key!C:D,2,FALSE)</f>
        <v>#N/A</v>
      </c>
      <c r="N82" s="79" t="e">
        <f>VLOOKUP(D82,Key!C:D,2,FALSE)</f>
        <v>#N/A</v>
      </c>
      <c r="O82" s="79" t="e">
        <f t="shared" si="23"/>
        <v>#N/A</v>
      </c>
      <c r="P82" s="79" t="str">
        <f t="shared" si="24"/>
        <v/>
      </c>
    </row>
    <row r="83" spans="7:16" x14ac:dyDescent="0.2">
      <c r="G83" s="79">
        <f t="shared" si="18"/>
        <v>0</v>
      </c>
      <c r="H83" s="79">
        <f t="shared" si="19"/>
        <v>0</v>
      </c>
      <c r="I83" s="88"/>
      <c r="J83" s="79">
        <f t="shared" si="20"/>
        <v>0</v>
      </c>
      <c r="K83" s="79">
        <f t="shared" si="21"/>
        <v>0</v>
      </c>
      <c r="L83" s="79" t="str">
        <f t="shared" si="22"/>
        <v/>
      </c>
      <c r="M83" s="89" t="e">
        <f>VLOOKUP(C83,Key!C:D,2,FALSE)</f>
        <v>#N/A</v>
      </c>
      <c r="N83" s="79" t="e">
        <f>VLOOKUP(D83,Key!C:D,2,FALSE)</f>
        <v>#N/A</v>
      </c>
      <c r="O83" s="79" t="e">
        <f t="shared" si="23"/>
        <v>#N/A</v>
      </c>
      <c r="P83" s="79" t="str">
        <f t="shared" si="24"/>
        <v/>
      </c>
    </row>
    <row r="84" spans="7:16" x14ac:dyDescent="0.2">
      <c r="G84" s="79">
        <f t="shared" si="18"/>
        <v>0</v>
      </c>
      <c r="H84" s="79">
        <f t="shared" si="19"/>
        <v>0</v>
      </c>
      <c r="I84" s="88"/>
      <c r="J84" s="79">
        <f t="shared" si="20"/>
        <v>0</v>
      </c>
      <c r="K84" s="79">
        <f t="shared" si="21"/>
        <v>0</v>
      </c>
      <c r="L84" s="79" t="str">
        <f t="shared" si="22"/>
        <v/>
      </c>
      <c r="M84" s="89" t="e">
        <f>VLOOKUP(C84,Key!C:D,2,FALSE)</f>
        <v>#N/A</v>
      </c>
      <c r="N84" s="79" t="e">
        <f>VLOOKUP(D84,Key!C:D,2,FALSE)</f>
        <v>#N/A</v>
      </c>
      <c r="O84" s="79" t="e">
        <f t="shared" si="23"/>
        <v>#N/A</v>
      </c>
      <c r="P84" s="79" t="str">
        <f t="shared" si="24"/>
        <v/>
      </c>
    </row>
    <row r="85" spans="7:16" x14ac:dyDescent="0.2">
      <c r="G85" s="79">
        <f t="shared" si="18"/>
        <v>0</v>
      </c>
      <c r="H85" s="79">
        <f t="shared" si="19"/>
        <v>0</v>
      </c>
      <c r="I85" s="88"/>
      <c r="J85" s="79">
        <f t="shared" si="20"/>
        <v>0</v>
      </c>
      <c r="K85" s="79">
        <f t="shared" si="21"/>
        <v>0</v>
      </c>
      <c r="L85" s="79" t="str">
        <f t="shared" si="22"/>
        <v/>
      </c>
      <c r="M85" s="89" t="e">
        <f>VLOOKUP(C85,Key!C:D,2,FALSE)</f>
        <v>#N/A</v>
      </c>
      <c r="N85" s="79" t="e">
        <f>VLOOKUP(D85,Key!C:D,2,FALSE)</f>
        <v>#N/A</v>
      </c>
      <c r="O85" s="79" t="e">
        <f t="shared" si="23"/>
        <v>#N/A</v>
      </c>
      <c r="P85" s="79" t="str">
        <f t="shared" si="24"/>
        <v/>
      </c>
    </row>
    <row r="86" spans="7:16" x14ac:dyDescent="0.2">
      <c r="G86" s="79">
        <f t="shared" si="18"/>
        <v>0</v>
      </c>
      <c r="H86" s="79">
        <f t="shared" si="19"/>
        <v>0</v>
      </c>
      <c r="I86" s="88"/>
      <c r="J86" s="79">
        <f t="shared" si="20"/>
        <v>0</v>
      </c>
      <c r="K86" s="79">
        <f t="shared" si="21"/>
        <v>0</v>
      </c>
      <c r="L86" s="79" t="str">
        <f t="shared" si="22"/>
        <v/>
      </c>
      <c r="M86" s="89" t="e">
        <f>VLOOKUP(C86,Key!C:D,2,FALSE)</f>
        <v>#N/A</v>
      </c>
      <c r="N86" s="79" t="e">
        <f>VLOOKUP(D86,Key!C:D,2,FALSE)</f>
        <v>#N/A</v>
      </c>
      <c r="O86" s="79" t="e">
        <f t="shared" si="23"/>
        <v>#N/A</v>
      </c>
      <c r="P86" s="79" t="str">
        <f t="shared" si="24"/>
        <v/>
      </c>
    </row>
    <row r="87" spans="7:16" x14ac:dyDescent="0.2">
      <c r="G87" s="79">
        <f t="shared" si="18"/>
        <v>0</v>
      </c>
      <c r="H87" s="79">
        <f t="shared" si="19"/>
        <v>0</v>
      </c>
      <c r="I87" s="88"/>
      <c r="J87" s="79">
        <f t="shared" si="20"/>
        <v>0</v>
      </c>
      <c r="K87" s="79">
        <f t="shared" si="21"/>
        <v>0</v>
      </c>
      <c r="L87" s="79" t="str">
        <f t="shared" si="22"/>
        <v/>
      </c>
      <c r="M87" s="89" t="e">
        <f>VLOOKUP(C87,Key!C:D,2,FALSE)</f>
        <v>#N/A</v>
      </c>
      <c r="N87" s="79" t="e">
        <f>VLOOKUP(D87,Key!C:D,2,FALSE)</f>
        <v>#N/A</v>
      </c>
      <c r="O87" s="79" t="e">
        <f t="shared" si="23"/>
        <v>#N/A</v>
      </c>
      <c r="P87" s="79" t="str">
        <f t="shared" si="24"/>
        <v/>
      </c>
    </row>
    <row r="88" spans="7:16" x14ac:dyDescent="0.2">
      <c r="G88" s="79">
        <f t="shared" si="18"/>
        <v>0</v>
      </c>
      <c r="H88" s="79">
        <f t="shared" si="19"/>
        <v>0</v>
      </c>
      <c r="I88" s="88"/>
      <c r="J88" s="79">
        <f t="shared" si="20"/>
        <v>0</v>
      </c>
      <c r="K88" s="79">
        <f t="shared" si="21"/>
        <v>0</v>
      </c>
      <c r="L88" s="79" t="str">
        <f t="shared" si="22"/>
        <v/>
      </c>
      <c r="M88" s="89" t="e">
        <f>VLOOKUP(C88,Key!C:D,2,FALSE)</f>
        <v>#N/A</v>
      </c>
      <c r="N88" s="79" t="e">
        <f>VLOOKUP(D88,Key!C:D,2,FALSE)</f>
        <v>#N/A</v>
      </c>
      <c r="O88" s="79" t="e">
        <f t="shared" si="23"/>
        <v>#N/A</v>
      </c>
      <c r="P88" s="79" t="str">
        <f t="shared" si="24"/>
        <v/>
      </c>
    </row>
    <row r="89" spans="7:16" x14ac:dyDescent="0.2">
      <c r="G89" s="79">
        <f t="shared" si="18"/>
        <v>0</v>
      </c>
      <c r="H89" s="79">
        <f t="shared" si="19"/>
        <v>0</v>
      </c>
      <c r="I89" s="88"/>
      <c r="J89" s="79">
        <f t="shared" si="20"/>
        <v>0</v>
      </c>
      <c r="K89" s="79">
        <f t="shared" si="21"/>
        <v>0</v>
      </c>
      <c r="L89" s="79" t="str">
        <f t="shared" si="22"/>
        <v/>
      </c>
      <c r="M89" s="89" t="e">
        <f>VLOOKUP(C89,Key!C:D,2,FALSE)</f>
        <v>#N/A</v>
      </c>
      <c r="N89" s="79" t="e">
        <f>VLOOKUP(D89,Key!C:D,2,FALSE)</f>
        <v>#N/A</v>
      </c>
      <c r="O89" s="79" t="e">
        <f t="shared" si="23"/>
        <v>#N/A</v>
      </c>
      <c r="P89" s="79" t="str">
        <f t="shared" si="24"/>
        <v/>
      </c>
    </row>
  </sheetData>
  <conditionalFormatting sqref="E1:E1048576">
    <cfRule type="duplicateValues" dxfId="10" priority="1"/>
  </conditionalFormatting>
  <conditionalFormatting sqref="P1:P1048576">
    <cfRule type="containsText" dxfId="9" priority="2" operator="containsText" text="Payroll">
      <formula>NOT(ISERROR(SEARCH("Payroll",P1)))</formula>
    </cfRule>
    <cfRule type="containsText" dxfId="8" priority="3" operator="containsText" text="LCREE">
      <formula>NOT(ISERROR(SEARCH("LCREE",P1)))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0CE1-4345-4998-8F94-6FF039844BB6}">
  <sheetPr>
    <tabColor theme="1" tint="0.499984740745262"/>
  </sheetPr>
  <dimension ref="A1:E26"/>
  <sheetViews>
    <sheetView workbookViewId="0"/>
  </sheetViews>
  <sheetFormatPr defaultRowHeight="15" x14ac:dyDescent="0.25"/>
  <cols>
    <col min="1" max="1" width="10" style="7" bestFit="1" customWidth="1"/>
    <col min="2" max="2" width="8.85546875" style="7"/>
    <col min="3" max="3" width="16" bestFit="1" customWidth="1"/>
    <col min="4" max="4" width="12.7109375" bestFit="1" customWidth="1"/>
  </cols>
  <sheetData>
    <row r="1" spans="1:5" x14ac:dyDescent="0.25">
      <c r="C1" t="s">
        <v>6193</v>
      </c>
    </row>
    <row r="2" spans="1:5" x14ac:dyDescent="0.25">
      <c r="C2" s="6" t="s">
        <v>85</v>
      </c>
      <c r="D2" t="s">
        <v>110</v>
      </c>
    </row>
    <row r="3" spans="1:5" x14ac:dyDescent="0.25">
      <c r="C3" s="6" t="s">
        <v>111</v>
      </c>
      <c r="D3" t="s">
        <v>275</v>
      </c>
    </row>
    <row r="4" spans="1:5" x14ac:dyDescent="0.25">
      <c r="A4" s="7" t="s">
        <v>115</v>
      </c>
      <c r="B4" t="s">
        <v>34</v>
      </c>
      <c r="C4" t="s">
        <v>112</v>
      </c>
      <c r="D4" t="s">
        <v>276</v>
      </c>
    </row>
    <row r="5" spans="1:5" x14ac:dyDescent="0.25">
      <c r="C5" s="6" t="s">
        <v>38</v>
      </c>
      <c r="D5" s="6" t="s">
        <v>38</v>
      </c>
    </row>
    <row r="6" spans="1:5" x14ac:dyDescent="0.25">
      <c r="C6" s="6" t="s">
        <v>254</v>
      </c>
      <c r="D6" s="6" t="s">
        <v>32</v>
      </c>
      <c r="E6" s="6" t="s">
        <v>120</v>
      </c>
    </row>
    <row r="7" spans="1:5" x14ac:dyDescent="0.25">
      <c r="C7" t="s">
        <v>48</v>
      </c>
      <c r="D7" t="s">
        <v>48</v>
      </c>
    </row>
    <row r="8" spans="1:5" x14ac:dyDescent="0.25">
      <c r="C8" t="s">
        <v>82</v>
      </c>
      <c r="D8" t="s">
        <v>48</v>
      </c>
    </row>
    <row r="9" spans="1:5" x14ac:dyDescent="0.25">
      <c r="C9" s="6" t="s">
        <v>273</v>
      </c>
      <c r="D9" s="7" t="s">
        <v>63</v>
      </c>
    </row>
    <row r="10" spans="1:5" x14ac:dyDescent="0.25">
      <c r="C10" t="s">
        <v>117</v>
      </c>
      <c r="D10" t="s">
        <v>72</v>
      </c>
    </row>
    <row r="11" spans="1:5" x14ac:dyDescent="0.25">
      <c r="C11" t="s">
        <v>107</v>
      </c>
      <c r="D11" t="s">
        <v>108</v>
      </c>
    </row>
    <row r="12" spans="1:5" x14ac:dyDescent="0.25">
      <c r="C12" s="6" t="s">
        <v>259</v>
      </c>
      <c r="D12" t="s">
        <v>6194</v>
      </c>
    </row>
    <row r="13" spans="1:5" x14ac:dyDescent="0.25">
      <c r="C13" s="6" t="s">
        <v>76</v>
      </c>
      <c r="D13" t="s">
        <v>109</v>
      </c>
    </row>
    <row r="14" spans="1:5" x14ac:dyDescent="0.25">
      <c r="C14" s="6" t="s">
        <v>86</v>
      </c>
      <c r="D14" s="6" t="s">
        <v>6195</v>
      </c>
    </row>
    <row r="15" spans="1:5" x14ac:dyDescent="0.25">
      <c r="C15" s="6" t="s">
        <v>75</v>
      </c>
      <c r="D15" s="6" t="s">
        <v>6196</v>
      </c>
    </row>
    <row r="16" spans="1:5" x14ac:dyDescent="0.25">
      <c r="C16" s="6" t="s">
        <v>6197</v>
      </c>
      <c r="D16" t="s">
        <v>6198</v>
      </c>
    </row>
    <row r="17" spans="3:4" x14ac:dyDescent="0.25">
      <c r="C17" s="6" t="s">
        <v>76</v>
      </c>
      <c r="D17" t="s">
        <v>109</v>
      </c>
    </row>
    <row r="18" spans="3:4" x14ac:dyDescent="0.25">
      <c r="C18" t="s">
        <v>118</v>
      </c>
      <c r="D18" t="s">
        <v>119</v>
      </c>
    </row>
    <row r="19" spans="3:4" x14ac:dyDescent="0.25">
      <c r="C19" s="6" t="s">
        <v>112</v>
      </c>
      <c r="D19" t="s">
        <v>276</v>
      </c>
    </row>
    <row r="20" spans="3:4" x14ac:dyDescent="0.25">
      <c r="C20" s="6" t="s">
        <v>6199</v>
      </c>
      <c r="D20" s="6" t="s">
        <v>6200</v>
      </c>
    </row>
    <row r="21" spans="3:4" x14ac:dyDescent="0.25">
      <c r="C21" s="6"/>
      <c r="D21" s="6"/>
    </row>
    <row r="22" spans="3:4" x14ac:dyDescent="0.25">
      <c r="C22" s="6" t="s">
        <v>76</v>
      </c>
      <c r="D22" s="6" t="s">
        <v>76</v>
      </c>
    </row>
    <row r="23" spans="3:4" x14ac:dyDescent="0.25">
      <c r="C23" s="6" t="s">
        <v>6201</v>
      </c>
      <c r="D23" s="6" t="s">
        <v>6202</v>
      </c>
    </row>
    <row r="24" spans="3:4" x14ac:dyDescent="0.25">
      <c r="C24" s="6" t="s">
        <v>6318</v>
      </c>
      <c r="D24" s="6" t="s">
        <v>6319</v>
      </c>
    </row>
    <row r="25" spans="3:4" x14ac:dyDescent="0.25">
      <c r="C25" s="6" t="s">
        <v>6199</v>
      </c>
      <c r="D25" s="6" t="s">
        <v>6200</v>
      </c>
    </row>
    <row r="26" spans="3:4" x14ac:dyDescent="0.25">
      <c r="C26" s="6"/>
      <c r="D26" s="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457-CDBD-4341-99B3-1F66A6D010C0}">
  <sheetPr>
    <tabColor theme="1" tint="0.499984740745262"/>
    <pageSetUpPr fitToPage="1"/>
  </sheetPr>
  <dimension ref="A1:Q66"/>
  <sheetViews>
    <sheetView zoomScale="70" zoomScaleNormal="70" workbookViewId="0">
      <pane xSplit="8" ySplit="4" topLeftCell="I20" activePane="bottomRight" state="frozen"/>
      <selection pane="topRight"/>
      <selection pane="bottomLeft"/>
      <selection pane="bottomRight" activeCell="O46" sqref="O46:Q4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21" customWidth="1"/>
    <col min="5" max="5" width="11.28515625" style="6" bestFit="1" customWidth="1"/>
    <col min="6" max="6" width="11.5703125" style="3" bestFit="1" customWidth="1"/>
    <col min="7" max="7" width="7.85546875" bestFit="1" customWidth="1"/>
    <col min="8" max="8" width="15.7109375" style="2" bestFit="1" customWidth="1"/>
    <col min="9" max="9" width="19.28515625" bestFit="1" customWidth="1"/>
    <col min="10" max="10" width="14.140625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">
        <v>256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/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/>
      <c r="L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/>
      <c r="L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/>
      <c r="L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/>
      <c r="L8" s="7"/>
      <c r="O8" s="7"/>
      <c r="P8" s="7"/>
      <c r="Q8" s="1"/>
    </row>
    <row r="9" spans="1:17" x14ac:dyDescent="0.25">
      <c r="A9" s="9"/>
      <c r="B9" s="1">
        <v>4</v>
      </c>
      <c r="C9" t="s">
        <v>123</v>
      </c>
      <c r="D9" t="s">
        <v>106</v>
      </c>
      <c r="E9" s="6">
        <v>8026496039</v>
      </c>
      <c r="F9" s="3">
        <v>45778</v>
      </c>
      <c r="G9" t="s">
        <v>124</v>
      </c>
      <c r="H9" s="2">
        <v>27083.33</v>
      </c>
      <c r="I9" t="s">
        <v>8479</v>
      </c>
      <c r="J9" t="s">
        <v>8480</v>
      </c>
      <c r="K9" t="s">
        <v>100</v>
      </c>
      <c r="L9" s="7" t="s">
        <v>40</v>
      </c>
      <c r="M9" s="7"/>
      <c r="N9" t="s">
        <v>8481</v>
      </c>
      <c r="O9" s="7" t="s">
        <v>8482</v>
      </c>
      <c r="P9" s="7" t="s">
        <v>127</v>
      </c>
      <c r="Q9" s="1" t="s">
        <v>132</v>
      </c>
    </row>
    <row r="10" spans="1:17" x14ac:dyDescent="0.25">
      <c r="A10" s="9"/>
      <c r="B10" s="1">
        <v>4</v>
      </c>
      <c r="C10" t="s">
        <v>123</v>
      </c>
      <c r="D10" t="s">
        <v>106</v>
      </c>
      <c r="E10" s="6">
        <v>8026496039</v>
      </c>
      <c r="F10" s="3">
        <v>45778</v>
      </c>
      <c r="G10" t="s">
        <v>124</v>
      </c>
      <c r="H10" s="2">
        <v>33250</v>
      </c>
      <c r="I10" t="s">
        <v>8483</v>
      </c>
      <c r="J10" t="s">
        <v>8484</v>
      </c>
      <c r="K10" t="s">
        <v>100</v>
      </c>
      <c r="L10" s="7" t="s">
        <v>40</v>
      </c>
      <c r="M10" s="7"/>
      <c r="N10" t="s">
        <v>8485</v>
      </c>
      <c r="O10" s="7" t="s">
        <v>8486</v>
      </c>
      <c r="P10" s="7" t="s">
        <v>127</v>
      </c>
      <c r="Q10" s="1" t="s">
        <v>132</v>
      </c>
    </row>
    <row r="11" spans="1:17" x14ac:dyDescent="0.25">
      <c r="A11" s="9"/>
      <c r="B11" s="1">
        <v>4</v>
      </c>
      <c r="C11" t="s">
        <v>123</v>
      </c>
      <c r="D11" t="s">
        <v>106</v>
      </c>
      <c r="E11" s="6">
        <v>8026496039</v>
      </c>
      <c r="F11" s="3">
        <v>45778</v>
      </c>
      <c r="G11" t="s">
        <v>124</v>
      </c>
      <c r="H11" s="2">
        <v>36916.660000000003</v>
      </c>
      <c r="I11" t="s">
        <v>8487</v>
      </c>
      <c r="J11" t="s">
        <v>8488</v>
      </c>
      <c r="K11" t="s">
        <v>100</v>
      </c>
      <c r="L11" s="7" t="s">
        <v>40</v>
      </c>
      <c r="M11" s="7"/>
      <c r="N11" t="s">
        <v>8489</v>
      </c>
      <c r="O11" s="7" t="s">
        <v>8490</v>
      </c>
      <c r="P11" s="7" t="s">
        <v>127</v>
      </c>
      <c r="Q11" s="1" t="s">
        <v>132</v>
      </c>
    </row>
    <row r="12" spans="1:17" x14ac:dyDescent="0.25">
      <c r="A12" s="9"/>
      <c r="B12" s="1">
        <v>4</v>
      </c>
      <c r="C12" t="s">
        <v>123</v>
      </c>
      <c r="D12" t="s">
        <v>106</v>
      </c>
      <c r="E12" s="6">
        <v>8026496039</v>
      </c>
      <c r="F12" s="3">
        <v>45778</v>
      </c>
      <c r="G12" t="s">
        <v>124</v>
      </c>
      <c r="H12" s="2">
        <v>50833.33</v>
      </c>
      <c r="I12" t="s">
        <v>8491</v>
      </c>
      <c r="J12" t="s">
        <v>8492</v>
      </c>
      <c r="K12" t="s">
        <v>100</v>
      </c>
      <c r="L12" s="7" t="s">
        <v>40</v>
      </c>
      <c r="M12" s="7"/>
      <c r="N12" t="s">
        <v>8493</v>
      </c>
      <c r="O12" s="7" t="s">
        <v>8494</v>
      </c>
      <c r="P12" s="7" t="s">
        <v>127</v>
      </c>
      <c r="Q12" s="1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Q16" s="1"/>
    </row>
    <row r="17" spans="2:17" x14ac:dyDescent="0.25">
      <c r="N17" t="s">
        <v>6350</v>
      </c>
      <c r="O17" t="s">
        <v>6351</v>
      </c>
      <c r="P17" t="s">
        <v>127</v>
      </c>
      <c r="Q17" s="1" t="s">
        <v>267</v>
      </c>
    </row>
    <row r="18" spans="2:17" x14ac:dyDescent="0.25">
      <c r="N18" t="s">
        <v>6350</v>
      </c>
      <c r="O18" t="s">
        <v>6352</v>
      </c>
      <c r="P18" t="s">
        <v>127</v>
      </c>
      <c r="Q18" s="1" t="s">
        <v>267</v>
      </c>
    </row>
    <row r="19" spans="2:17" x14ac:dyDescent="0.25">
      <c r="E19"/>
      <c r="K19" s="6"/>
      <c r="L19" s="7"/>
      <c r="M19" s="7"/>
      <c r="O19" s="7"/>
      <c r="P19" s="7"/>
      <c r="Q19" s="1"/>
    </row>
    <row r="20" spans="2:17" x14ac:dyDescent="0.25">
      <c r="C20" t="s">
        <v>123</v>
      </c>
      <c r="D20" t="s">
        <v>95</v>
      </c>
      <c r="E20" s="6">
        <v>8026497277</v>
      </c>
      <c r="F20" s="3">
        <v>45427</v>
      </c>
      <c r="G20" t="s">
        <v>124</v>
      </c>
      <c r="H20" s="2">
        <v>3700000</v>
      </c>
      <c r="I20" t="s">
        <v>6356</v>
      </c>
      <c r="J20" t="s">
        <v>6357</v>
      </c>
      <c r="K20" t="s">
        <v>100</v>
      </c>
      <c r="N20" t="s">
        <v>6205</v>
      </c>
      <c r="O20" t="s">
        <v>6206</v>
      </c>
      <c r="P20" t="s">
        <v>127</v>
      </c>
      <c r="Q20" s="1" t="s">
        <v>132</v>
      </c>
    </row>
    <row r="21" spans="2:17" x14ac:dyDescent="0.25">
      <c r="C21" t="s">
        <v>123</v>
      </c>
      <c r="D21" t="s">
        <v>96</v>
      </c>
      <c r="E21" s="6">
        <v>8026497285</v>
      </c>
      <c r="F21" s="3">
        <v>45427</v>
      </c>
      <c r="G21" t="s">
        <v>125</v>
      </c>
      <c r="H21" s="2">
        <v>-3700000</v>
      </c>
      <c r="I21" t="s">
        <v>6356</v>
      </c>
      <c r="J21" t="s">
        <v>6358</v>
      </c>
      <c r="K21" t="s">
        <v>101</v>
      </c>
      <c r="N21" t="s">
        <v>6205</v>
      </c>
      <c r="O21" t="s">
        <v>6207</v>
      </c>
      <c r="P21" t="s">
        <v>127</v>
      </c>
      <c r="Q21" s="1" t="s">
        <v>132</v>
      </c>
    </row>
    <row r="22" spans="2:17" x14ac:dyDescent="0.25">
      <c r="C22" t="s">
        <v>123</v>
      </c>
      <c r="D22" t="s">
        <v>90</v>
      </c>
      <c r="E22" s="6">
        <v>8026459924</v>
      </c>
      <c r="F22" s="3">
        <v>45427</v>
      </c>
      <c r="G22" t="s">
        <v>124</v>
      </c>
      <c r="H22" s="2">
        <v>3663000</v>
      </c>
      <c r="I22" t="s">
        <v>6359</v>
      </c>
      <c r="J22" t="s">
        <v>6360</v>
      </c>
      <c r="K22" t="s">
        <v>100</v>
      </c>
      <c r="N22" t="s">
        <v>6217</v>
      </c>
      <c r="O22" t="s">
        <v>6292</v>
      </c>
      <c r="P22" t="s">
        <v>127</v>
      </c>
      <c r="Q22" s="1" t="s">
        <v>132</v>
      </c>
    </row>
    <row r="23" spans="2:17" x14ac:dyDescent="0.25">
      <c r="C23" t="s">
        <v>123</v>
      </c>
      <c r="D23" t="s">
        <v>95</v>
      </c>
      <c r="E23" s="6">
        <v>8026497277</v>
      </c>
      <c r="F23" s="3">
        <v>45427</v>
      </c>
      <c r="G23" t="s">
        <v>125</v>
      </c>
      <c r="H23" s="2">
        <v>-3663000</v>
      </c>
      <c r="I23" t="s">
        <v>6359</v>
      </c>
      <c r="J23" t="s">
        <v>6361</v>
      </c>
      <c r="K23" t="s">
        <v>101</v>
      </c>
      <c r="N23" t="s">
        <v>6217</v>
      </c>
      <c r="O23" t="s">
        <v>6210</v>
      </c>
      <c r="P23" t="s">
        <v>127</v>
      </c>
      <c r="Q23" s="1" t="s">
        <v>132</v>
      </c>
    </row>
    <row r="24" spans="2:17" x14ac:dyDescent="0.25">
      <c r="C24" t="s">
        <v>123</v>
      </c>
      <c r="D24" t="s">
        <v>89</v>
      </c>
      <c r="E24" s="6">
        <v>8026459916</v>
      </c>
      <c r="F24" s="3">
        <v>45427</v>
      </c>
      <c r="G24" t="s">
        <v>124</v>
      </c>
      <c r="H24" s="2">
        <v>37000</v>
      </c>
      <c r="I24" t="s">
        <v>6362</v>
      </c>
      <c r="J24" t="s">
        <v>6363</v>
      </c>
      <c r="K24" t="s">
        <v>100</v>
      </c>
      <c r="N24" t="s">
        <v>6217</v>
      </c>
      <c r="O24" t="s">
        <v>6211</v>
      </c>
      <c r="P24" t="s">
        <v>127</v>
      </c>
      <c r="Q24" s="1" t="s">
        <v>132</v>
      </c>
    </row>
    <row r="25" spans="2:17" x14ac:dyDescent="0.25">
      <c r="C25" t="s">
        <v>123</v>
      </c>
      <c r="D25" t="s">
        <v>95</v>
      </c>
      <c r="E25" s="6">
        <v>8026497277</v>
      </c>
      <c r="F25" s="3">
        <v>45427</v>
      </c>
      <c r="G25" t="s">
        <v>125</v>
      </c>
      <c r="H25" s="2">
        <v>-37000</v>
      </c>
      <c r="I25" t="s">
        <v>6362</v>
      </c>
      <c r="J25" t="s">
        <v>6364</v>
      </c>
      <c r="K25" t="s">
        <v>101</v>
      </c>
      <c r="N25" t="s">
        <v>6217</v>
      </c>
      <c r="O25" t="s">
        <v>6212</v>
      </c>
      <c r="P25" t="s">
        <v>127</v>
      </c>
      <c r="Q25" s="1" t="s">
        <v>132</v>
      </c>
    </row>
    <row r="26" spans="2:17" x14ac:dyDescent="0.25">
      <c r="Q26" s="1"/>
    </row>
    <row r="27" spans="2:17" x14ac:dyDescent="0.25">
      <c r="B27" s="1"/>
      <c r="C27" t="s">
        <v>123</v>
      </c>
      <c r="D27" t="s">
        <v>95</v>
      </c>
      <c r="E27" s="6">
        <v>8026497277</v>
      </c>
      <c r="F27" s="3">
        <v>45432</v>
      </c>
      <c r="G27" t="s">
        <v>124</v>
      </c>
      <c r="H27" s="2">
        <v>16830000</v>
      </c>
      <c r="I27" t="s">
        <v>6365</v>
      </c>
      <c r="J27" t="s">
        <v>6366</v>
      </c>
      <c r="K27" t="s">
        <v>100</v>
      </c>
      <c r="L27" s="7"/>
      <c r="N27" t="s">
        <v>6204</v>
      </c>
      <c r="O27" s="7" t="s">
        <v>6213</v>
      </c>
      <c r="P27" s="7" t="s">
        <v>127</v>
      </c>
      <c r="Q27" s="1" t="s">
        <v>132</v>
      </c>
    </row>
    <row r="28" spans="2:17" x14ac:dyDescent="0.25">
      <c r="B28" s="1"/>
      <c r="C28" t="s">
        <v>123</v>
      </c>
      <c r="D28" t="s">
        <v>90</v>
      </c>
      <c r="E28" s="6">
        <v>8026459924</v>
      </c>
      <c r="F28" s="3">
        <v>45432</v>
      </c>
      <c r="G28" t="s">
        <v>125</v>
      </c>
      <c r="H28" s="2">
        <v>-16830000</v>
      </c>
      <c r="I28" t="s">
        <v>6365</v>
      </c>
      <c r="J28" t="s">
        <v>6367</v>
      </c>
      <c r="K28" t="s">
        <v>101</v>
      </c>
      <c r="L28" s="7"/>
      <c r="M28" s="7"/>
      <c r="N28" t="s">
        <v>6204</v>
      </c>
      <c r="O28" s="7" t="s">
        <v>6214</v>
      </c>
      <c r="P28" s="7" t="s">
        <v>127</v>
      </c>
      <c r="Q28" s="1" t="s">
        <v>132</v>
      </c>
    </row>
    <row r="29" spans="2:17" x14ac:dyDescent="0.25">
      <c r="B29" s="1"/>
      <c r="C29" t="s">
        <v>123</v>
      </c>
      <c r="D29" t="s">
        <v>95</v>
      </c>
      <c r="E29" s="6">
        <v>8026497277</v>
      </c>
      <c r="F29" s="3">
        <v>45432</v>
      </c>
      <c r="G29" t="s">
        <v>124</v>
      </c>
      <c r="H29" s="2">
        <v>170000</v>
      </c>
      <c r="I29" t="s">
        <v>6368</v>
      </c>
      <c r="J29" t="s">
        <v>6369</v>
      </c>
      <c r="K29" t="s">
        <v>100</v>
      </c>
      <c r="L29" s="7"/>
      <c r="N29" t="s">
        <v>6204</v>
      </c>
      <c r="O29" s="7" t="s">
        <v>6215</v>
      </c>
      <c r="P29" s="7" t="s">
        <v>127</v>
      </c>
      <c r="Q29" s="1" t="s">
        <v>132</v>
      </c>
    </row>
    <row r="30" spans="2:17" x14ac:dyDescent="0.25">
      <c r="B30" s="1"/>
      <c r="C30" t="s">
        <v>123</v>
      </c>
      <c r="D30" t="s">
        <v>89</v>
      </c>
      <c r="E30" s="6">
        <v>8026459916</v>
      </c>
      <c r="F30" s="3">
        <v>45432</v>
      </c>
      <c r="G30" t="s">
        <v>125</v>
      </c>
      <c r="H30" s="2">
        <v>-170000</v>
      </c>
      <c r="I30" t="s">
        <v>6368</v>
      </c>
      <c r="J30" t="s">
        <v>6370</v>
      </c>
      <c r="K30" t="s">
        <v>101</v>
      </c>
      <c r="L30" s="7"/>
      <c r="M30" s="7"/>
      <c r="N30" t="s">
        <v>6204</v>
      </c>
      <c r="O30" s="7" t="s">
        <v>6216</v>
      </c>
      <c r="P30" s="7" t="s">
        <v>127</v>
      </c>
      <c r="Q30" s="1" t="s">
        <v>132</v>
      </c>
    </row>
    <row r="31" spans="2:17" x14ac:dyDescent="0.25">
      <c r="B31" s="1"/>
      <c r="C31" t="s">
        <v>123</v>
      </c>
      <c r="D31" t="s">
        <v>96</v>
      </c>
      <c r="E31" s="6">
        <v>8026497285</v>
      </c>
      <c r="F31" s="3">
        <v>45432</v>
      </c>
      <c r="G31" t="s">
        <v>124</v>
      </c>
      <c r="H31" s="2">
        <v>17000000</v>
      </c>
      <c r="I31" t="s">
        <v>6371</v>
      </c>
      <c r="J31" t="s">
        <v>6372</v>
      </c>
      <c r="K31" t="s">
        <v>100</v>
      </c>
      <c r="L31" s="7"/>
      <c r="N31" t="s">
        <v>6205</v>
      </c>
      <c r="O31" s="7" t="s">
        <v>6208</v>
      </c>
      <c r="P31" t="s">
        <v>127</v>
      </c>
      <c r="Q31" s="1" t="s">
        <v>132</v>
      </c>
    </row>
    <row r="32" spans="2:17" x14ac:dyDescent="0.25">
      <c r="B32" s="1"/>
      <c r="C32" t="s">
        <v>123</v>
      </c>
      <c r="D32" t="s">
        <v>95</v>
      </c>
      <c r="E32" s="6">
        <v>8026497277</v>
      </c>
      <c r="F32" s="3">
        <v>45432</v>
      </c>
      <c r="G32" t="s">
        <v>125</v>
      </c>
      <c r="H32" s="2">
        <v>-17000000</v>
      </c>
      <c r="I32" t="s">
        <v>6371</v>
      </c>
      <c r="J32" t="s">
        <v>6373</v>
      </c>
      <c r="K32" t="s">
        <v>101</v>
      </c>
      <c r="L32" s="7"/>
      <c r="N32" t="s">
        <v>6205</v>
      </c>
      <c r="O32" s="7" t="s">
        <v>6209</v>
      </c>
      <c r="P32" s="7" t="s">
        <v>127</v>
      </c>
      <c r="Q32" s="1" t="s">
        <v>132</v>
      </c>
    </row>
    <row r="33" spans="1:17" x14ac:dyDescent="0.25">
      <c r="Q33" s="1"/>
    </row>
    <row r="34" spans="1:17" x14ac:dyDescent="0.25">
      <c r="B34" s="1"/>
      <c r="C34" t="s">
        <v>123</v>
      </c>
      <c r="D34" t="s">
        <v>89</v>
      </c>
      <c r="E34" s="6">
        <v>8026459916</v>
      </c>
      <c r="F34" s="3">
        <v>45749</v>
      </c>
      <c r="G34" t="s">
        <v>125</v>
      </c>
      <c r="H34" s="2">
        <v>-500000</v>
      </c>
      <c r="I34" t="s">
        <v>6572</v>
      </c>
      <c r="J34" t="s">
        <v>6573</v>
      </c>
      <c r="K34" t="s">
        <v>101</v>
      </c>
      <c r="L34" s="7"/>
      <c r="M34" s="7"/>
      <c r="N34" t="s">
        <v>6574</v>
      </c>
      <c r="O34" s="7" t="s">
        <v>6380</v>
      </c>
      <c r="P34" s="7" t="s">
        <v>127</v>
      </c>
      <c r="Q34" s="1" t="s">
        <v>267</v>
      </c>
    </row>
    <row r="35" spans="1:17" x14ac:dyDescent="0.25">
      <c r="C35" t="s">
        <v>123</v>
      </c>
      <c r="D35" t="s">
        <v>43</v>
      </c>
      <c r="E35">
        <v>8026495976</v>
      </c>
      <c r="F35" s="3">
        <v>45580</v>
      </c>
      <c r="G35" t="s">
        <v>125</v>
      </c>
      <c r="H35" s="2">
        <v>-99980.27</v>
      </c>
      <c r="I35" t="s">
        <v>6532</v>
      </c>
      <c r="J35" t="s">
        <v>6533</v>
      </c>
      <c r="K35" s="6" t="s">
        <v>101</v>
      </c>
      <c r="L35" s="7"/>
      <c r="M35" s="7"/>
      <c r="N35" t="s">
        <v>6534</v>
      </c>
      <c r="O35" s="7" t="s">
        <v>6380</v>
      </c>
      <c r="P35" s="7" t="s">
        <v>127</v>
      </c>
      <c r="Q35" s="1"/>
    </row>
    <row r="36" spans="1:17" x14ac:dyDescent="0.25">
      <c r="C36" t="s">
        <v>121</v>
      </c>
      <c r="D36" t="s">
        <v>43</v>
      </c>
      <c r="E36" t="s">
        <v>114</v>
      </c>
      <c r="F36" s="3">
        <v>45580</v>
      </c>
      <c r="G36" t="s">
        <v>245</v>
      </c>
      <c r="H36" s="2">
        <v>698706.29</v>
      </c>
      <c r="I36" t="s">
        <v>6535</v>
      </c>
      <c r="J36" t="s">
        <v>6536</v>
      </c>
      <c r="K36" s="6" t="s">
        <v>100</v>
      </c>
      <c r="L36" s="7"/>
      <c r="M36" s="7"/>
      <c r="N36" t="s">
        <v>6537</v>
      </c>
      <c r="O36" s="7" t="s">
        <v>6380</v>
      </c>
      <c r="P36" s="7" t="s">
        <v>127</v>
      </c>
      <c r="Q36" s="1"/>
    </row>
    <row r="37" spans="1:17" x14ac:dyDescent="0.25">
      <c r="C37" t="s">
        <v>121</v>
      </c>
      <c r="D37" t="s">
        <v>51</v>
      </c>
      <c r="E37" t="s">
        <v>272</v>
      </c>
      <c r="F37" s="3">
        <v>45583</v>
      </c>
      <c r="G37" t="s">
        <v>245</v>
      </c>
      <c r="H37" s="2">
        <v>43825.26</v>
      </c>
      <c r="I37" t="s">
        <v>6538</v>
      </c>
      <c r="J37" t="s">
        <v>6536</v>
      </c>
      <c r="K37" s="6" t="s">
        <v>100</v>
      </c>
      <c r="L37" s="7"/>
      <c r="M37" s="7"/>
      <c r="N37" t="s">
        <v>6539</v>
      </c>
      <c r="O37" s="7" t="s">
        <v>6380</v>
      </c>
      <c r="P37" s="7" t="s">
        <v>127</v>
      </c>
      <c r="Q37" s="1"/>
    </row>
    <row r="38" spans="1:17" x14ac:dyDescent="0.25">
      <c r="B38" s="1"/>
      <c r="C38" t="s">
        <v>123</v>
      </c>
      <c r="D38" t="s">
        <v>59</v>
      </c>
      <c r="E38" s="6">
        <v>8026495984</v>
      </c>
      <c r="F38" s="3">
        <v>45751</v>
      </c>
      <c r="G38" t="s">
        <v>124</v>
      </c>
      <c r="H38" s="2">
        <v>415156.47</v>
      </c>
      <c r="I38" t="s">
        <v>6578</v>
      </c>
      <c r="J38" t="s">
        <v>6579</v>
      </c>
      <c r="K38" t="s">
        <v>100</v>
      </c>
      <c r="L38" s="7"/>
      <c r="N38" t="s">
        <v>6580</v>
      </c>
      <c r="O38" s="7" t="s">
        <v>6380</v>
      </c>
      <c r="P38" s="7" t="s">
        <v>127</v>
      </c>
      <c r="Q38" s="1" t="s">
        <v>267</v>
      </c>
    </row>
    <row r="39" spans="1:17" x14ac:dyDescent="0.25">
      <c r="B39" s="1"/>
      <c r="C39" t="s">
        <v>123</v>
      </c>
      <c r="D39" t="s">
        <v>92</v>
      </c>
      <c r="E39" s="6">
        <v>8026459932</v>
      </c>
      <c r="F39" s="3">
        <v>45618</v>
      </c>
      <c r="G39" t="s">
        <v>124</v>
      </c>
      <c r="H39" s="2">
        <v>13388000</v>
      </c>
      <c r="I39" t="s">
        <v>6564</v>
      </c>
      <c r="J39" t="s">
        <v>6565</v>
      </c>
      <c r="K39" t="s">
        <v>100</v>
      </c>
      <c r="L39" s="7"/>
      <c r="M39" s="7"/>
      <c r="N39" t="s">
        <v>6566</v>
      </c>
      <c r="O39" s="7" t="s">
        <v>6380</v>
      </c>
      <c r="P39" s="7" t="s">
        <v>127</v>
      </c>
      <c r="Q39" s="1" t="s">
        <v>267</v>
      </c>
    </row>
    <row r="40" spans="1:17" x14ac:dyDescent="0.25">
      <c r="B40" s="1"/>
      <c r="C40" t="s">
        <v>123</v>
      </c>
      <c r="D40" t="s">
        <v>90</v>
      </c>
      <c r="E40" s="6">
        <v>8026459924</v>
      </c>
      <c r="F40" s="3">
        <v>45618</v>
      </c>
      <c r="G40" t="s">
        <v>125</v>
      </c>
      <c r="H40" s="2">
        <v>-326929.69</v>
      </c>
      <c r="I40" t="s">
        <v>6561</v>
      </c>
      <c r="J40" t="s">
        <v>6562</v>
      </c>
      <c r="K40" t="s">
        <v>101</v>
      </c>
      <c r="L40" s="7"/>
      <c r="M40" s="7"/>
      <c r="N40" t="s">
        <v>6563</v>
      </c>
      <c r="O40" s="7" t="s">
        <v>6380</v>
      </c>
      <c r="P40" s="7" t="s">
        <v>127</v>
      </c>
      <c r="Q40" s="1" t="s">
        <v>267</v>
      </c>
    </row>
    <row r="41" spans="1:17" x14ac:dyDescent="0.25">
      <c r="B41" s="1"/>
      <c r="C41" t="s">
        <v>123</v>
      </c>
      <c r="D41" t="s">
        <v>90</v>
      </c>
      <c r="E41" s="6">
        <v>8026459924</v>
      </c>
      <c r="F41" s="3">
        <v>45749</v>
      </c>
      <c r="G41" t="s">
        <v>124</v>
      </c>
      <c r="H41" s="2">
        <v>131250</v>
      </c>
      <c r="I41" t="s">
        <v>6569</v>
      </c>
      <c r="J41" t="s">
        <v>6570</v>
      </c>
      <c r="K41" t="s">
        <v>100</v>
      </c>
      <c r="L41" s="7"/>
      <c r="M41" s="7"/>
      <c r="N41" t="s">
        <v>6571</v>
      </c>
      <c r="O41" s="7" t="s">
        <v>6380</v>
      </c>
      <c r="P41" s="7" t="s">
        <v>127</v>
      </c>
      <c r="Q41" s="1" t="s">
        <v>267</v>
      </c>
    </row>
    <row r="42" spans="1:17" x14ac:dyDescent="0.25">
      <c r="C42" t="s">
        <v>123</v>
      </c>
      <c r="D42" t="s">
        <v>59</v>
      </c>
      <c r="E42">
        <v>8026495984</v>
      </c>
      <c r="F42" s="3">
        <v>45474</v>
      </c>
      <c r="G42" t="s">
        <v>125</v>
      </c>
      <c r="H42" s="2">
        <v>-25000</v>
      </c>
      <c r="I42" t="s">
        <v>6383</v>
      </c>
      <c r="J42" t="s">
        <v>6382</v>
      </c>
      <c r="K42" s="6" t="s">
        <v>101</v>
      </c>
      <c r="L42" s="7"/>
      <c r="M42" s="7"/>
      <c r="N42" t="s">
        <v>6381</v>
      </c>
      <c r="O42" s="7" t="s">
        <v>6380</v>
      </c>
      <c r="P42" s="7" t="s">
        <v>127</v>
      </c>
      <c r="Q42" s="1" t="s">
        <v>267</v>
      </c>
    </row>
    <row r="43" spans="1:17" x14ac:dyDescent="0.25">
      <c r="B43" s="1"/>
      <c r="L43" s="7"/>
      <c r="M43" s="7"/>
      <c r="O43" s="7"/>
      <c r="P43" s="7"/>
      <c r="Q43" s="1"/>
    </row>
    <row r="44" spans="1:17" x14ac:dyDescent="0.25">
      <c r="B44" s="1"/>
      <c r="C44" t="s">
        <v>123</v>
      </c>
      <c r="D44" t="s">
        <v>59</v>
      </c>
      <c r="E44" s="6">
        <v>8026495984</v>
      </c>
      <c r="F44" s="3">
        <v>45611</v>
      </c>
      <c r="G44" t="s">
        <v>124</v>
      </c>
      <c r="H44" s="2">
        <v>6500</v>
      </c>
      <c r="I44" t="s">
        <v>6549</v>
      </c>
      <c r="J44" t="s">
        <v>6550</v>
      </c>
      <c r="K44" t="s">
        <v>100</v>
      </c>
      <c r="L44" s="7"/>
      <c r="N44" t="s">
        <v>6551</v>
      </c>
      <c r="O44" s="7" t="s">
        <v>6548</v>
      </c>
      <c r="P44" s="7" t="s">
        <v>127</v>
      </c>
      <c r="Q44" s="1" t="s">
        <v>267</v>
      </c>
    </row>
    <row r="45" spans="1:17" x14ac:dyDescent="0.25">
      <c r="B45" s="1"/>
      <c r="C45" t="s">
        <v>123</v>
      </c>
      <c r="D45" t="s">
        <v>105</v>
      </c>
      <c r="E45" s="6">
        <v>8026496047</v>
      </c>
      <c r="F45" s="3">
        <v>45611</v>
      </c>
      <c r="G45" t="s">
        <v>124</v>
      </c>
      <c r="H45" s="2">
        <v>237578.39</v>
      </c>
      <c r="I45" t="s">
        <v>6558</v>
      </c>
      <c r="J45" t="s">
        <v>6559</v>
      </c>
      <c r="K45" t="s">
        <v>100</v>
      </c>
      <c r="L45" s="7"/>
      <c r="N45" t="s">
        <v>6560</v>
      </c>
      <c r="O45" s="7" t="s">
        <v>6548</v>
      </c>
      <c r="P45" s="7" t="s">
        <v>127</v>
      </c>
      <c r="Q45" s="1" t="s">
        <v>267</v>
      </c>
    </row>
    <row r="46" spans="1:17" x14ac:dyDescent="0.25">
      <c r="B46" s="1"/>
      <c r="C46" t="s">
        <v>123</v>
      </c>
      <c r="D46" t="s">
        <v>105</v>
      </c>
      <c r="E46" s="6">
        <v>8026496047</v>
      </c>
      <c r="F46" s="3">
        <v>45611</v>
      </c>
      <c r="G46" t="s">
        <v>124</v>
      </c>
      <c r="H46" s="2">
        <v>197538.33</v>
      </c>
      <c r="I46" t="s">
        <v>6552</v>
      </c>
      <c r="J46" t="s">
        <v>6553</v>
      </c>
      <c r="K46" t="s">
        <v>100</v>
      </c>
      <c r="L46" s="7"/>
      <c r="N46" t="s">
        <v>6554</v>
      </c>
      <c r="O46" s="7" t="s">
        <v>6548</v>
      </c>
      <c r="P46" s="7" t="s">
        <v>127</v>
      </c>
      <c r="Q46" s="1" t="s">
        <v>267</v>
      </c>
    </row>
    <row r="47" spans="1:17" x14ac:dyDescent="0.25">
      <c r="B47" s="1"/>
      <c r="C47" t="s">
        <v>123</v>
      </c>
      <c r="D47" t="s">
        <v>105</v>
      </c>
      <c r="E47" s="6">
        <v>8026496047</v>
      </c>
      <c r="F47" s="3">
        <v>45611</v>
      </c>
      <c r="G47" t="s">
        <v>124</v>
      </c>
      <c r="H47" s="2">
        <v>218130.06</v>
      </c>
      <c r="I47" t="s">
        <v>6555</v>
      </c>
      <c r="J47" t="s">
        <v>6556</v>
      </c>
      <c r="K47" t="s">
        <v>100</v>
      </c>
      <c r="L47" s="7"/>
      <c r="N47" t="s">
        <v>6557</v>
      </c>
      <c r="O47" s="7" t="s">
        <v>6548</v>
      </c>
      <c r="P47" s="7" t="s">
        <v>127</v>
      </c>
      <c r="Q47" s="1" t="s">
        <v>267</v>
      </c>
    </row>
    <row r="48" spans="1:17" x14ac:dyDescent="0.25">
      <c r="A48" s="9"/>
      <c r="B48" s="1"/>
      <c r="C48" t="s">
        <v>123</v>
      </c>
      <c r="D48" t="s">
        <v>105</v>
      </c>
      <c r="E48" s="6">
        <v>8026496047</v>
      </c>
      <c r="F48" s="3">
        <v>45597</v>
      </c>
      <c r="G48" t="s">
        <v>125</v>
      </c>
      <c r="H48" s="2">
        <v>-624121.09</v>
      </c>
      <c r="I48" t="s">
        <v>6545</v>
      </c>
      <c r="J48" t="s">
        <v>6546</v>
      </c>
      <c r="K48" t="s">
        <v>101</v>
      </c>
      <c r="L48" s="7"/>
      <c r="N48" t="s">
        <v>6547</v>
      </c>
      <c r="O48" s="7" t="s">
        <v>6548</v>
      </c>
      <c r="P48" s="7" t="s">
        <v>127</v>
      </c>
      <c r="Q48" s="1" t="s">
        <v>267</v>
      </c>
    </row>
    <row r="49" spans="1:17" x14ac:dyDescent="0.25">
      <c r="B49" s="1"/>
      <c r="C49" t="s">
        <v>121</v>
      </c>
      <c r="D49" t="s">
        <v>43</v>
      </c>
      <c r="E49" s="6" t="s">
        <v>114</v>
      </c>
      <c r="F49" s="3">
        <v>45751</v>
      </c>
      <c r="G49" t="s">
        <v>245</v>
      </c>
      <c r="H49" s="2">
        <v>150000</v>
      </c>
      <c r="I49" t="s">
        <v>6575</v>
      </c>
      <c r="J49" t="s">
        <v>6576</v>
      </c>
      <c r="K49" t="s">
        <v>100</v>
      </c>
      <c r="L49" s="7"/>
      <c r="N49" t="s">
        <v>6577</v>
      </c>
      <c r="O49" s="7" t="s">
        <v>6548</v>
      </c>
      <c r="P49" s="7" t="s">
        <v>127</v>
      </c>
      <c r="Q49" s="1" t="s">
        <v>267</v>
      </c>
    </row>
    <row r="50" spans="1:17" x14ac:dyDescent="0.25">
      <c r="B50" s="1">
        <v>7</v>
      </c>
      <c r="C50" t="s">
        <v>121</v>
      </c>
      <c r="D50" t="s">
        <v>14</v>
      </c>
      <c r="E50" s="6" t="s">
        <v>103</v>
      </c>
      <c r="F50" s="3">
        <v>45755</v>
      </c>
      <c r="G50" t="s">
        <v>245</v>
      </c>
      <c r="H50" s="2">
        <v>1586.28</v>
      </c>
      <c r="I50" t="s">
        <v>6584</v>
      </c>
      <c r="J50" t="s">
        <v>6536</v>
      </c>
      <c r="K50" t="s">
        <v>100</v>
      </c>
      <c r="L50" s="7"/>
      <c r="M50" s="7"/>
      <c r="N50" t="s">
        <v>6585</v>
      </c>
      <c r="O50" s="7" t="s">
        <v>6548</v>
      </c>
      <c r="P50" s="7" t="s">
        <v>127</v>
      </c>
      <c r="Q50" s="1" t="s">
        <v>267</v>
      </c>
    </row>
    <row r="52" spans="1:17" x14ac:dyDescent="0.25">
      <c r="C52" t="s">
        <v>121</v>
      </c>
      <c r="D52" t="s">
        <v>41</v>
      </c>
      <c r="E52" t="s">
        <v>263</v>
      </c>
      <c r="F52" s="3">
        <v>45580</v>
      </c>
      <c r="G52" t="s">
        <v>122</v>
      </c>
      <c r="H52" s="2">
        <v>-6019.39</v>
      </c>
      <c r="I52">
        <v>0</v>
      </c>
      <c r="J52" t="s">
        <v>6353</v>
      </c>
      <c r="K52" s="6" t="s">
        <v>101</v>
      </c>
      <c r="L52" s="7"/>
      <c r="M52" s="7"/>
      <c r="N52" t="s">
        <v>6540</v>
      </c>
      <c r="O52" s="7" t="s">
        <v>6355</v>
      </c>
      <c r="P52" s="7" t="s">
        <v>127</v>
      </c>
      <c r="Q52" s="1" t="s">
        <v>267</v>
      </c>
    </row>
    <row r="53" spans="1:17" x14ac:dyDescent="0.25">
      <c r="C53" t="s">
        <v>121</v>
      </c>
      <c r="D53" t="s">
        <v>41</v>
      </c>
      <c r="E53" t="s">
        <v>263</v>
      </c>
      <c r="F53" s="3">
        <v>45366</v>
      </c>
      <c r="G53" t="s">
        <v>122</v>
      </c>
      <c r="H53" s="2">
        <v>-3209.67</v>
      </c>
      <c r="I53">
        <v>0</v>
      </c>
      <c r="J53" t="s">
        <v>6353</v>
      </c>
      <c r="K53" s="6" t="s">
        <v>101</v>
      </c>
      <c r="L53" s="7"/>
      <c r="M53" s="7"/>
      <c r="N53" t="s">
        <v>6354</v>
      </c>
      <c r="O53" s="7" t="s">
        <v>6355</v>
      </c>
      <c r="P53" s="7" t="s">
        <v>127</v>
      </c>
      <c r="Q53" s="1" t="s">
        <v>267</v>
      </c>
    </row>
    <row r="54" spans="1:17" x14ac:dyDescent="0.25">
      <c r="B54" s="1">
        <v>30</v>
      </c>
      <c r="C54" t="s">
        <v>123</v>
      </c>
      <c r="D54" t="s">
        <v>89</v>
      </c>
      <c r="E54" s="6">
        <v>8026459916</v>
      </c>
      <c r="F54" s="3">
        <v>45898</v>
      </c>
      <c r="G54" t="s">
        <v>125</v>
      </c>
      <c r="H54" s="2">
        <v>-10125.450000000001</v>
      </c>
      <c r="I54" t="s">
        <v>242</v>
      </c>
      <c r="J54" t="s">
        <v>8522</v>
      </c>
      <c r="K54" t="s">
        <v>101</v>
      </c>
      <c r="L54" s="7" t="s">
        <v>19</v>
      </c>
      <c r="M54" s="7"/>
      <c r="N54" t="s">
        <v>8523</v>
      </c>
      <c r="O54" t="s">
        <v>6355</v>
      </c>
      <c r="P54" t="s">
        <v>127</v>
      </c>
      <c r="Q54" s="1" t="s">
        <v>267</v>
      </c>
    </row>
    <row r="55" spans="1:17" x14ac:dyDescent="0.25">
      <c r="B55" s="1">
        <v>10</v>
      </c>
      <c r="C55" t="s">
        <v>121</v>
      </c>
      <c r="D55" t="s">
        <v>43</v>
      </c>
      <c r="E55" s="6" t="s">
        <v>114</v>
      </c>
      <c r="F55" s="3">
        <v>45898</v>
      </c>
      <c r="G55" t="s">
        <v>245</v>
      </c>
      <c r="H55" s="2">
        <v>197.33</v>
      </c>
      <c r="I55">
        <v>0</v>
      </c>
      <c r="J55" t="s">
        <v>8517</v>
      </c>
      <c r="K55" t="s">
        <v>100</v>
      </c>
      <c r="L55" s="7" t="s">
        <v>80</v>
      </c>
      <c r="M55" s="7"/>
      <c r="N55" t="s">
        <v>8518</v>
      </c>
      <c r="O55" t="s">
        <v>8519</v>
      </c>
      <c r="P55" s="7" t="s">
        <v>127</v>
      </c>
      <c r="Q55" s="1" t="s">
        <v>267</v>
      </c>
    </row>
    <row r="56" spans="1:17" x14ac:dyDescent="0.25">
      <c r="B56" s="1">
        <v>11</v>
      </c>
      <c r="C56" t="s">
        <v>123</v>
      </c>
      <c r="D56" t="s">
        <v>89</v>
      </c>
      <c r="E56" s="6">
        <v>8026459916</v>
      </c>
      <c r="F56" s="3">
        <v>45898</v>
      </c>
      <c r="G56" t="s">
        <v>124</v>
      </c>
      <c r="H56" s="2">
        <v>1515.03</v>
      </c>
      <c r="I56" t="s">
        <v>242</v>
      </c>
      <c r="J56" t="s">
        <v>8520</v>
      </c>
      <c r="K56" t="s">
        <v>100</v>
      </c>
      <c r="L56" s="7" t="s">
        <v>19</v>
      </c>
      <c r="M56" s="7"/>
      <c r="N56" t="s">
        <v>8521</v>
      </c>
      <c r="O56" t="s">
        <v>8519</v>
      </c>
      <c r="P56" s="7" t="s">
        <v>127</v>
      </c>
      <c r="Q56" s="1" t="s">
        <v>267</v>
      </c>
    </row>
    <row r="57" spans="1:17" x14ac:dyDescent="0.25">
      <c r="E57"/>
      <c r="K57" s="6"/>
      <c r="L57" s="7"/>
      <c r="M57" s="7"/>
      <c r="O57" s="7"/>
      <c r="P57" s="7"/>
      <c r="Q57" s="1"/>
    </row>
    <row r="58" spans="1:17" x14ac:dyDescent="0.25">
      <c r="B58" s="1"/>
      <c r="C58" t="s">
        <v>123</v>
      </c>
      <c r="D58" t="s">
        <v>48</v>
      </c>
      <c r="E58" s="6">
        <v>8026482868</v>
      </c>
      <c r="F58" s="3">
        <v>45615</v>
      </c>
      <c r="G58" t="s">
        <v>125</v>
      </c>
      <c r="H58" s="2">
        <v>-58237.5</v>
      </c>
      <c r="I58" t="s">
        <v>6541</v>
      </c>
      <c r="J58" t="s">
        <v>6542</v>
      </c>
      <c r="K58" t="s">
        <v>101</v>
      </c>
      <c r="L58" s="7"/>
      <c r="M58" s="7"/>
      <c r="N58" t="s">
        <v>6543</v>
      </c>
      <c r="O58" s="7" t="s">
        <v>6544</v>
      </c>
      <c r="P58" s="7" t="s">
        <v>127</v>
      </c>
      <c r="Q58" s="1" t="s">
        <v>267</v>
      </c>
    </row>
    <row r="59" spans="1:17" x14ac:dyDescent="0.25">
      <c r="B59" s="1"/>
      <c r="L59" s="7"/>
      <c r="M59" s="7"/>
      <c r="O59" s="7"/>
      <c r="P59" s="7"/>
      <c r="Q59" s="1"/>
    </row>
    <row r="60" spans="1:17" x14ac:dyDescent="0.25">
      <c r="N60" t="s">
        <v>6348</v>
      </c>
      <c r="O60" s="7" t="s">
        <v>6349</v>
      </c>
      <c r="P60" s="7" t="s">
        <v>127</v>
      </c>
      <c r="Q60" s="1" t="s">
        <v>132</v>
      </c>
    </row>
    <row r="61" spans="1:17" x14ac:dyDescent="0.25">
      <c r="B61" s="1"/>
      <c r="C61" t="s">
        <v>121</v>
      </c>
      <c r="D61" t="s">
        <v>41</v>
      </c>
      <c r="E61" s="6" t="s">
        <v>263</v>
      </c>
      <c r="F61" s="3">
        <v>45751</v>
      </c>
      <c r="G61" t="s">
        <v>122</v>
      </c>
      <c r="H61" s="2">
        <v>-1408.8</v>
      </c>
      <c r="I61" t="s">
        <v>6581</v>
      </c>
      <c r="J61" t="s">
        <v>6582</v>
      </c>
      <c r="K61" t="s">
        <v>101</v>
      </c>
      <c r="L61" s="7"/>
      <c r="N61" t="s">
        <v>6583</v>
      </c>
      <c r="O61" s="7" t="s">
        <v>127</v>
      </c>
      <c r="P61" s="7" t="s">
        <v>127</v>
      </c>
      <c r="Q61" s="1" t="s">
        <v>132</v>
      </c>
    </row>
    <row r="62" spans="1:17" x14ac:dyDescent="0.25">
      <c r="A62" s="9"/>
      <c r="B62" s="1"/>
      <c r="C62" t="s">
        <v>121</v>
      </c>
      <c r="D62" t="s">
        <v>41</v>
      </c>
      <c r="E62" s="6" t="s">
        <v>263</v>
      </c>
      <c r="F62" s="3">
        <v>45748</v>
      </c>
      <c r="G62" t="s">
        <v>122</v>
      </c>
      <c r="H62" s="2">
        <v>-1845.05</v>
      </c>
      <c r="I62" t="s">
        <v>6568</v>
      </c>
      <c r="J62" t="s">
        <v>1275</v>
      </c>
      <c r="K62" t="s">
        <v>101</v>
      </c>
      <c r="L62" s="7"/>
      <c r="M62" s="7"/>
      <c r="N62" t="s">
        <v>6424</v>
      </c>
      <c r="O62" s="7" t="s">
        <v>127</v>
      </c>
      <c r="P62" s="7" t="s">
        <v>127</v>
      </c>
      <c r="Q62" s="1" t="s">
        <v>132</v>
      </c>
    </row>
    <row r="64" spans="1:17" x14ac:dyDescent="0.25">
      <c r="N64" t="s">
        <v>6348</v>
      </c>
      <c r="O64" s="7" t="s">
        <v>6349</v>
      </c>
      <c r="P64" s="7" t="s">
        <v>127</v>
      </c>
      <c r="Q64" s="1" t="s">
        <v>132</v>
      </c>
    </row>
    <row r="65" spans="2:17" x14ac:dyDescent="0.25">
      <c r="B65" s="1">
        <v>20</v>
      </c>
      <c r="C65" t="s">
        <v>123</v>
      </c>
      <c r="D65" t="s">
        <v>6345</v>
      </c>
      <c r="E65" s="6">
        <v>8147891123</v>
      </c>
      <c r="F65" s="3">
        <v>45895</v>
      </c>
      <c r="G65" t="s">
        <v>124</v>
      </c>
      <c r="H65" s="2">
        <v>574386.31999999995</v>
      </c>
      <c r="I65" t="s">
        <v>8526</v>
      </c>
      <c r="J65" t="s">
        <v>8527</v>
      </c>
      <c r="K65" t="s">
        <v>102</v>
      </c>
      <c r="L65" s="7" t="s">
        <v>19</v>
      </c>
      <c r="N65" t="s">
        <v>8525</v>
      </c>
      <c r="O65" s="7" t="s">
        <v>161</v>
      </c>
      <c r="P65" s="7" t="s">
        <v>127</v>
      </c>
      <c r="Q65" s="1" t="s">
        <v>132</v>
      </c>
    </row>
    <row r="66" spans="2:17" x14ac:dyDescent="0.25">
      <c r="B66" s="1">
        <v>20</v>
      </c>
      <c r="C66" t="s">
        <v>123</v>
      </c>
      <c r="D66" t="s">
        <v>89</v>
      </c>
      <c r="E66" s="6">
        <v>8026459916</v>
      </c>
      <c r="F66" s="3">
        <v>45895</v>
      </c>
      <c r="G66" t="s">
        <v>125</v>
      </c>
      <c r="H66" s="2">
        <v>-574386.31999999995</v>
      </c>
      <c r="I66" t="s">
        <v>8526</v>
      </c>
      <c r="J66" t="s">
        <v>8528</v>
      </c>
      <c r="K66" t="s">
        <v>102</v>
      </c>
      <c r="L66" s="7" t="s">
        <v>19</v>
      </c>
      <c r="M66" s="7"/>
      <c r="N66" t="s">
        <v>8525</v>
      </c>
      <c r="O66" s="7" t="s">
        <v>6338</v>
      </c>
      <c r="P66" s="7" t="s">
        <v>127</v>
      </c>
      <c r="Q66" s="1" t="s">
        <v>132</v>
      </c>
    </row>
  </sheetData>
  <autoFilter ref="B4:Q13" xr:uid="{00000000-0009-0000-0000-00002F000000}">
    <sortState xmlns:xlrd2="http://schemas.microsoft.com/office/spreadsheetml/2017/richdata2" ref="B5:Q13">
      <sortCondition ref="B5:B13"/>
      <sortCondition ref="I5:I13"/>
    </sortState>
  </autoFilter>
  <pageMargins left="0.7" right="0.7" top="0.75" bottom="0.75" header="0.3" footer="0.3"/>
  <pageSetup scale="47" orientation="landscape" horizontalDpi="1200" verticalDpi="12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5C55-19F5-4072-8F31-877C672026AC}">
  <sheetPr>
    <tabColor theme="0" tint="-0.499984740745262"/>
  </sheetPr>
  <dimension ref="A1:K43"/>
  <sheetViews>
    <sheetView workbookViewId="0"/>
  </sheetViews>
  <sheetFormatPr defaultRowHeight="15" x14ac:dyDescent="0.25"/>
  <cols>
    <col min="1" max="1" width="20.28515625" bestFit="1" customWidth="1"/>
    <col min="2" max="2" width="25.7109375" bestFit="1" customWidth="1"/>
    <col min="5" max="5" width="25.7109375" bestFit="1" customWidth="1"/>
    <col min="6" max="6" width="10.85546875" bestFit="1" customWidth="1"/>
    <col min="7" max="8" width="11.5703125" bestFit="1" customWidth="1"/>
    <col min="9" max="9" width="9.5703125" bestFit="1" customWidth="1"/>
    <col min="10" max="10" width="21.140625" bestFit="1" customWidth="1"/>
    <col min="11" max="11" width="2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v>202405</v>
      </c>
      <c r="C2" t="s">
        <v>31</v>
      </c>
      <c r="D2" s="61" t="str">
        <f>[89]Checklist!$B$15</f>
        <v>DC0515241</v>
      </c>
      <c r="E2" t="str">
        <f>D2</f>
        <v>DC0515241</v>
      </c>
      <c r="F2" s="3">
        <f>[89]Checklist!$A$15</f>
        <v>45427</v>
      </c>
      <c r="G2" s="10">
        <v>3700000</v>
      </c>
      <c r="H2" s="65">
        <v>0</v>
      </c>
      <c r="I2" s="3">
        <f t="shared" ref="I2:I13" si="0">$F$2</f>
        <v>45427</v>
      </c>
      <c r="J2" t="s">
        <v>6205</v>
      </c>
      <c r="K2" t="s">
        <v>134</v>
      </c>
    </row>
    <row r="3" spans="1:11" x14ac:dyDescent="0.25">
      <c r="A3" t="s">
        <v>97</v>
      </c>
      <c r="B3">
        <v>202405</v>
      </c>
      <c r="C3" t="s">
        <v>31</v>
      </c>
      <c r="D3" t="str">
        <f>D2</f>
        <v>DC0515241</v>
      </c>
      <c r="E3" t="str">
        <f t="shared" ref="E3:E13" si="1">D3</f>
        <v>DC0515241</v>
      </c>
      <c r="F3" s="3">
        <f t="shared" ref="F3:F13" si="2">$F$2</f>
        <v>45427</v>
      </c>
      <c r="G3" s="20">
        <v>0</v>
      </c>
      <c r="H3" s="10">
        <f>G2</f>
        <v>3700000</v>
      </c>
      <c r="I3" s="3">
        <f t="shared" si="0"/>
        <v>45427</v>
      </c>
      <c r="J3" t="s">
        <v>6205</v>
      </c>
      <c r="K3" s="7" t="s">
        <v>6206</v>
      </c>
    </row>
    <row r="4" spans="1:11" x14ac:dyDescent="0.25">
      <c r="A4" t="s">
        <v>98</v>
      </c>
      <c r="B4">
        <v>202405</v>
      </c>
      <c r="C4" t="s">
        <v>31</v>
      </c>
      <c r="D4" t="str">
        <f t="shared" ref="D4:D13" si="3">D3</f>
        <v>DC0515241</v>
      </c>
      <c r="E4" t="str">
        <f t="shared" si="1"/>
        <v>DC0515241</v>
      </c>
      <c r="F4" s="3">
        <f t="shared" si="2"/>
        <v>45427</v>
      </c>
      <c r="G4" s="65">
        <v>0</v>
      </c>
      <c r="H4" s="10">
        <f>G2</f>
        <v>3700000</v>
      </c>
      <c r="I4" s="3">
        <f t="shared" si="0"/>
        <v>45427</v>
      </c>
      <c r="J4" t="s">
        <v>6205</v>
      </c>
      <c r="K4" t="s">
        <v>136</v>
      </c>
    </row>
    <row r="5" spans="1:11" x14ac:dyDescent="0.25">
      <c r="A5" t="s">
        <v>98</v>
      </c>
      <c r="B5">
        <v>202405</v>
      </c>
      <c r="C5" t="s">
        <v>31</v>
      </c>
      <c r="D5" t="str">
        <f t="shared" si="3"/>
        <v>DC0515241</v>
      </c>
      <c r="E5" t="str">
        <f t="shared" si="1"/>
        <v>DC0515241</v>
      </c>
      <c r="F5" s="3">
        <f t="shared" si="2"/>
        <v>45427</v>
      </c>
      <c r="G5" s="10">
        <f>G2</f>
        <v>3700000</v>
      </c>
      <c r="H5" s="20">
        <v>0</v>
      </c>
      <c r="I5" s="3">
        <f t="shared" si="0"/>
        <v>45427</v>
      </c>
      <c r="J5" t="s">
        <v>6205</v>
      </c>
      <c r="K5" s="7" t="s">
        <v>6207</v>
      </c>
    </row>
    <row r="6" spans="1:11" x14ac:dyDescent="0.25">
      <c r="A6" t="s">
        <v>32</v>
      </c>
      <c r="B6">
        <v>202405</v>
      </c>
      <c r="C6" t="s">
        <v>31</v>
      </c>
      <c r="D6" t="s">
        <v>6374</v>
      </c>
      <c r="E6" t="str">
        <f t="shared" si="1"/>
        <v>DC0515242</v>
      </c>
      <c r="F6" s="3">
        <f t="shared" si="2"/>
        <v>45427</v>
      </c>
      <c r="G6" s="10">
        <v>3663000</v>
      </c>
      <c r="H6" s="65">
        <v>0</v>
      </c>
      <c r="I6" s="3">
        <f t="shared" si="0"/>
        <v>45427</v>
      </c>
      <c r="J6" t="s">
        <v>6217</v>
      </c>
      <c r="K6" s="7" t="s">
        <v>159</v>
      </c>
    </row>
    <row r="7" spans="1:11" x14ac:dyDescent="0.25">
      <c r="A7" t="s">
        <v>32</v>
      </c>
      <c r="B7">
        <v>202405</v>
      </c>
      <c r="C7" t="s">
        <v>31</v>
      </c>
      <c r="D7" t="str">
        <f t="shared" si="3"/>
        <v>DC0515242</v>
      </c>
      <c r="E7" t="str">
        <f t="shared" si="1"/>
        <v>DC0515242</v>
      </c>
      <c r="F7" s="3">
        <f t="shared" si="2"/>
        <v>45427</v>
      </c>
      <c r="G7" s="20">
        <v>0</v>
      </c>
      <c r="H7" s="10">
        <f>G6</f>
        <v>3663000</v>
      </c>
      <c r="I7" s="3">
        <f t="shared" si="0"/>
        <v>45427</v>
      </c>
      <c r="J7" t="s">
        <v>6217</v>
      </c>
      <c r="K7" s="7" t="s">
        <v>6292</v>
      </c>
    </row>
    <row r="8" spans="1:11" x14ac:dyDescent="0.25">
      <c r="A8" t="s">
        <v>97</v>
      </c>
      <c r="B8">
        <v>202405</v>
      </c>
      <c r="C8" t="s">
        <v>31</v>
      </c>
      <c r="D8" t="str">
        <f t="shared" si="3"/>
        <v>DC0515242</v>
      </c>
      <c r="E8" t="str">
        <f t="shared" si="1"/>
        <v>DC0515242</v>
      </c>
      <c r="F8" s="3">
        <f t="shared" si="2"/>
        <v>45427</v>
      </c>
      <c r="G8" s="65">
        <v>0</v>
      </c>
      <c r="H8" s="10">
        <f>G6</f>
        <v>3663000</v>
      </c>
      <c r="I8" s="3">
        <f t="shared" si="0"/>
        <v>45427</v>
      </c>
      <c r="J8" t="s">
        <v>6217</v>
      </c>
      <c r="K8" s="7" t="s">
        <v>134</v>
      </c>
    </row>
    <row r="9" spans="1:11" x14ac:dyDescent="0.25">
      <c r="A9" t="s">
        <v>97</v>
      </c>
      <c r="B9">
        <v>202405</v>
      </c>
      <c r="C9" t="s">
        <v>31</v>
      </c>
      <c r="D9" t="str">
        <f t="shared" si="3"/>
        <v>DC0515242</v>
      </c>
      <c r="E9" t="str">
        <f t="shared" si="1"/>
        <v>DC0515242</v>
      </c>
      <c r="F9" s="3">
        <f t="shared" si="2"/>
        <v>45427</v>
      </c>
      <c r="G9" s="10">
        <f>G6</f>
        <v>3663000</v>
      </c>
      <c r="H9" s="20">
        <v>0</v>
      </c>
      <c r="I9" s="3">
        <f t="shared" si="0"/>
        <v>45427</v>
      </c>
      <c r="J9" t="s">
        <v>6217</v>
      </c>
      <c r="K9" s="7" t="s">
        <v>6210</v>
      </c>
    </row>
    <row r="10" spans="1:11" x14ac:dyDescent="0.25">
      <c r="A10" t="s">
        <v>19</v>
      </c>
      <c r="B10">
        <v>202405</v>
      </c>
      <c r="C10" t="s">
        <v>31</v>
      </c>
      <c r="D10" t="s">
        <v>6375</v>
      </c>
      <c r="E10" t="str">
        <f t="shared" si="1"/>
        <v>DC0515243</v>
      </c>
      <c r="F10" s="3">
        <f t="shared" si="2"/>
        <v>45427</v>
      </c>
      <c r="G10" s="10">
        <v>37000</v>
      </c>
      <c r="H10" s="65">
        <v>0</v>
      </c>
      <c r="I10" s="3">
        <f t="shared" si="0"/>
        <v>45427</v>
      </c>
      <c r="J10" t="s">
        <v>6217</v>
      </c>
      <c r="K10" s="7" t="s">
        <v>161</v>
      </c>
    </row>
    <row r="11" spans="1:11" x14ac:dyDescent="0.25">
      <c r="A11" t="s">
        <v>19</v>
      </c>
      <c r="B11">
        <v>202405</v>
      </c>
      <c r="C11" t="s">
        <v>31</v>
      </c>
      <c r="D11" t="str">
        <f t="shared" si="3"/>
        <v>DC0515243</v>
      </c>
      <c r="E11" t="str">
        <f t="shared" si="1"/>
        <v>DC0515243</v>
      </c>
      <c r="F11" s="3">
        <f t="shared" si="2"/>
        <v>45427</v>
      </c>
      <c r="G11" s="20">
        <v>0</v>
      </c>
      <c r="H11" s="10">
        <f>G10</f>
        <v>37000</v>
      </c>
      <c r="I11" s="3">
        <f t="shared" si="0"/>
        <v>45427</v>
      </c>
      <c r="J11" t="s">
        <v>6217</v>
      </c>
      <c r="K11" s="7" t="s">
        <v>6211</v>
      </c>
    </row>
    <row r="12" spans="1:11" x14ac:dyDescent="0.25">
      <c r="A12" t="s">
        <v>97</v>
      </c>
      <c r="B12">
        <v>202405</v>
      </c>
      <c r="C12" t="s">
        <v>31</v>
      </c>
      <c r="D12" t="str">
        <f t="shared" si="3"/>
        <v>DC0515243</v>
      </c>
      <c r="E12" t="str">
        <f t="shared" si="1"/>
        <v>DC0515243</v>
      </c>
      <c r="F12" s="3">
        <f t="shared" si="2"/>
        <v>45427</v>
      </c>
      <c r="G12" s="65">
        <v>0</v>
      </c>
      <c r="H12" s="10">
        <f>G10</f>
        <v>37000</v>
      </c>
      <c r="I12" s="3">
        <f t="shared" si="0"/>
        <v>45427</v>
      </c>
      <c r="J12" t="s">
        <v>6217</v>
      </c>
      <c r="K12" s="7" t="s">
        <v>134</v>
      </c>
    </row>
    <row r="13" spans="1:11" x14ac:dyDescent="0.25">
      <c r="A13" t="s">
        <v>97</v>
      </c>
      <c r="B13">
        <v>202405</v>
      </c>
      <c r="C13" t="s">
        <v>31</v>
      </c>
      <c r="D13" t="str">
        <f t="shared" si="3"/>
        <v>DC0515243</v>
      </c>
      <c r="E13" t="str">
        <f t="shared" si="1"/>
        <v>DC0515243</v>
      </c>
      <c r="F13" s="3">
        <f t="shared" si="2"/>
        <v>45427</v>
      </c>
      <c r="G13" s="10">
        <f>G10</f>
        <v>37000</v>
      </c>
      <c r="H13" s="20">
        <v>0</v>
      </c>
      <c r="I13" s="3">
        <f t="shared" si="0"/>
        <v>45427</v>
      </c>
      <c r="J13" t="s">
        <v>6217</v>
      </c>
      <c r="K13" s="7" t="s">
        <v>6212</v>
      </c>
    </row>
    <row r="16" spans="1:11" x14ac:dyDescent="0.25">
      <c r="A16" t="s">
        <v>97</v>
      </c>
      <c r="B16">
        <v>202405</v>
      </c>
      <c r="C16" t="s">
        <v>31</v>
      </c>
      <c r="D16" s="61" t="str">
        <f>[89]Checklist!$B$18</f>
        <v>DC0520241</v>
      </c>
      <c r="E16" t="str">
        <f>D16</f>
        <v>DC0520241</v>
      </c>
      <c r="F16" s="3">
        <f>[89]Checklist!$A$18</f>
        <v>45432</v>
      </c>
      <c r="G16" s="20">
        <v>16830000</v>
      </c>
      <c r="H16" s="20">
        <v>0</v>
      </c>
      <c r="I16" s="3">
        <f>F16</f>
        <v>45432</v>
      </c>
      <c r="J16" t="s">
        <v>6204</v>
      </c>
      <c r="K16" t="s">
        <v>134</v>
      </c>
    </row>
    <row r="17" spans="1:11" x14ac:dyDescent="0.25">
      <c r="A17" t="s">
        <v>97</v>
      </c>
      <c r="B17">
        <v>202405</v>
      </c>
      <c r="C17" t="s">
        <v>31</v>
      </c>
      <c r="D17" t="str">
        <f>D16</f>
        <v>DC0520241</v>
      </c>
      <c r="E17" t="str">
        <f t="shared" ref="E17:E27" si="4">D17</f>
        <v>DC0520241</v>
      </c>
      <c r="F17" s="3">
        <f t="shared" ref="F17:F27" si="5">$F$2</f>
        <v>45427</v>
      </c>
      <c r="G17" s="20">
        <v>0</v>
      </c>
      <c r="H17" s="20">
        <f>G16</f>
        <v>16830000</v>
      </c>
      <c r="I17" s="3">
        <f t="shared" ref="I17:I27" si="6">F17</f>
        <v>45427</v>
      </c>
      <c r="J17" t="s">
        <v>6204</v>
      </c>
      <c r="K17" t="s">
        <v>6213</v>
      </c>
    </row>
    <row r="18" spans="1:11" x14ac:dyDescent="0.25">
      <c r="A18" t="s">
        <v>32</v>
      </c>
      <c r="B18">
        <v>202405</v>
      </c>
      <c r="C18" t="s">
        <v>31</v>
      </c>
      <c r="D18" t="str">
        <f t="shared" ref="D18:D27" si="7">D17</f>
        <v>DC0520241</v>
      </c>
      <c r="E18" t="str">
        <f>D18</f>
        <v>DC0520241</v>
      </c>
      <c r="F18" s="3">
        <f t="shared" si="5"/>
        <v>45427</v>
      </c>
      <c r="G18" s="20">
        <v>0</v>
      </c>
      <c r="H18" s="20">
        <f>G16</f>
        <v>16830000</v>
      </c>
      <c r="I18" s="3">
        <f t="shared" si="6"/>
        <v>45427</v>
      </c>
      <c r="J18" t="s">
        <v>6204</v>
      </c>
      <c r="K18" t="s">
        <v>159</v>
      </c>
    </row>
    <row r="19" spans="1:11" x14ac:dyDescent="0.25">
      <c r="A19" t="s">
        <v>32</v>
      </c>
      <c r="B19">
        <v>202405</v>
      </c>
      <c r="C19" t="s">
        <v>31</v>
      </c>
      <c r="D19" t="str">
        <f t="shared" si="7"/>
        <v>DC0520241</v>
      </c>
      <c r="E19" t="str">
        <f>D19</f>
        <v>DC0520241</v>
      </c>
      <c r="F19" s="3">
        <f t="shared" si="5"/>
        <v>45427</v>
      </c>
      <c r="G19" s="20">
        <f>G16</f>
        <v>16830000</v>
      </c>
      <c r="H19" s="20">
        <v>0</v>
      </c>
      <c r="I19" s="3">
        <f t="shared" si="6"/>
        <v>45427</v>
      </c>
      <c r="J19" t="s">
        <v>6204</v>
      </c>
      <c r="K19" t="s">
        <v>6214</v>
      </c>
    </row>
    <row r="20" spans="1:11" x14ac:dyDescent="0.25">
      <c r="A20" t="s">
        <v>97</v>
      </c>
      <c r="B20">
        <v>202405</v>
      </c>
      <c r="C20" t="s">
        <v>31</v>
      </c>
      <c r="D20" t="s">
        <v>6376</v>
      </c>
      <c r="E20" t="str">
        <f t="shared" si="4"/>
        <v>DC0520242</v>
      </c>
      <c r="F20" s="3">
        <f t="shared" si="5"/>
        <v>45427</v>
      </c>
      <c r="G20" s="20">
        <v>170000</v>
      </c>
      <c r="H20" s="20">
        <v>0</v>
      </c>
      <c r="I20" s="3">
        <f t="shared" si="6"/>
        <v>45427</v>
      </c>
      <c r="J20" t="s">
        <v>6204</v>
      </c>
      <c r="K20" t="s">
        <v>134</v>
      </c>
    </row>
    <row r="21" spans="1:11" x14ac:dyDescent="0.25">
      <c r="A21" t="s">
        <v>97</v>
      </c>
      <c r="B21">
        <v>202405</v>
      </c>
      <c r="C21" t="s">
        <v>31</v>
      </c>
      <c r="D21" t="str">
        <f t="shared" si="7"/>
        <v>DC0520242</v>
      </c>
      <c r="E21" t="str">
        <f t="shared" si="4"/>
        <v>DC0520242</v>
      </c>
      <c r="F21" s="3">
        <f t="shared" si="5"/>
        <v>45427</v>
      </c>
      <c r="G21" s="20">
        <v>0</v>
      </c>
      <c r="H21" s="20">
        <f>G20</f>
        <v>170000</v>
      </c>
      <c r="I21" s="3">
        <f t="shared" si="6"/>
        <v>45427</v>
      </c>
      <c r="J21" t="s">
        <v>6204</v>
      </c>
      <c r="K21" t="s">
        <v>6215</v>
      </c>
    </row>
    <row r="22" spans="1:11" x14ac:dyDescent="0.25">
      <c r="A22" t="s">
        <v>19</v>
      </c>
      <c r="B22">
        <v>202405</v>
      </c>
      <c r="C22" t="s">
        <v>31</v>
      </c>
      <c r="D22" t="str">
        <f t="shared" si="7"/>
        <v>DC0520242</v>
      </c>
      <c r="E22" t="str">
        <f>D22</f>
        <v>DC0520242</v>
      </c>
      <c r="F22" s="3">
        <f t="shared" si="5"/>
        <v>45427</v>
      </c>
      <c r="G22" s="20">
        <v>0</v>
      </c>
      <c r="H22" s="20">
        <f>G20</f>
        <v>170000</v>
      </c>
      <c r="I22" s="3">
        <f t="shared" si="6"/>
        <v>45427</v>
      </c>
      <c r="J22" t="s">
        <v>6204</v>
      </c>
      <c r="K22" t="s">
        <v>161</v>
      </c>
    </row>
    <row r="23" spans="1:11" x14ac:dyDescent="0.25">
      <c r="A23" t="s">
        <v>19</v>
      </c>
      <c r="B23">
        <v>202405</v>
      </c>
      <c r="C23" t="s">
        <v>31</v>
      </c>
      <c r="D23" t="str">
        <f t="shared" si="7"/>
        <v>DC0520242</v>
      </c>
      <c r="E23" t="str">
        <f>D23</f>
        <v>DC0520242</v>
      </c>
      <c r="F23" s="3">
        <f t="shared" si="5"/>
        <v>45427</v>
      </c>
      <c r="G23" s="20">
        <f>G20</f>
        <v>170000</v>
      </c>
      <c r="H23" s="20">
        <v>0</v>
      </c>
      <c r="I23" s="3">
        <f t="shared" si="6"/>
        <v>45427</v>
      </c>
      <c r="J23" t="s">
        <v>6204</v>
      </c>
      <c r="K23" t="s">
        <v>6216</v>
      </c>
    </row>
    <row r="24" spans="1:11" x14ac:dyDescent="0.25">
      <c r="A24" t="s">
        <v>98</v>
      </c>
      <c r="B24">
        <v>202405</v>
      </c>
      <c r="C24" t="s">
        <v>31</v>
      </c>
      <c r="D24" t="s">
        <v>6377</v>
      </c>
      <c r="E24" t="str">
        <f t="shared" si="4"/>
        <v>DC0520243</v>
      </c>
      <c r="F24" s="3">
        <f t="shared" si="5"/>
        <v>45427</v>
      </c>
      <c r="G24" s="20">
        <v>17000000</v>
      </c>
      <c r="H24" s="20">
        <v>0</v>
      </c>
      <c r="I24" s="3">
        <f t="shared" si="6"/>
        <v>45427</v>
      </c>
      <c r="J24" t="s">
        <v>6205</v>
      </c>
      <c r="K24" t="s">
        <v>136</v>
      </c>
    </row>
    <row r="25" spans="1:11" x14ac:dyDescent="0.25">
      <c r="A25" t="s">
        <v>98</v>
      </c>
      <c r="B25">
        <v>202405</v>
      </c>
      <c r="C25" t="s">
        <v>31</v>
      </c>
      <c r="D25" t="str">
        <f t="shared" si="7"/>
        <v>DC0520243</v>
      </c>
      <c r="E25" t="str">
        <f t="shared" si="4"/>
        <v>DC0520243</v>
      </c>
      <c r="F25" s="3">
        <f t="shared" si="5"/>
        <v>45427</v>
      </c>
      <c r="G25" s="20">
        <v>0</v>
      </c>
      <c r="H25" s="20">
        <f>G24</f>
        <v>17000000</v>
      </c>
      <c r="I25" s="3">
        <f t="shared" si="6"/>
        <v>45427</v>
      </c>
      <c r="J25" t="s">
        <v>6205</v>
      </c>
      <c r="K25" t="s">
        <v>6208</v>
      </c>
    </row>
    <row r="26" spans="1:11" x14ac:dyDescent="0.25">
      <c r="A26" t="s">
        <v>97</v>
      </c>
      <c r="B26">
        <v>202405</v>
      </c>
      <c r="C26" t="s">
        <v>31</v>
      </c>
      <c r="D26" t="str">
        <f t="shared" si="7"/>
        <v>DC0520243</v>
      </c>
      <c r="E26" t="str">
        <f t="shared" si="4"/>
        <v>DC0520243</v>
      </c>
      <c r="F26" s="3">
        <f t="shared" si="5"/>
        <v>45427</v>
      </c>
      <c r="G26" s="20">
        <v>0</v>
      </c>
      <c r="H26" s="20">
        <f>G24</f>
        <v>17000000</v>
      </c>
      <c r="I26" s="3">
        <f t="shared" si="6"/>
        <v>45427</v>
      </c>
      <c r="J26" t="s">
        <v>6205</v>
      </c>
      <c r="K26" t="s">
        <v>134</v>
      </c>
    </row>
    <row r="27" spans="1:11" x14ac:dyDescent="0.25">
      <c r="A27" t="s">
        <v>97</v>
      </c>
      <c r="B27">
        <v>202405</v>
      </c>
      <c r="C27" t="s">
        <v>31</v>
      </c>
      <c r="D27" t="str">
        <f t="shared" si="7"/>
        <v>DC0520243</v>
      </c>
      <c r="E27" t="str">
        <f t="shared" si="4"/>
        <v>DC0520243</v>
      </c>
      <c r="F27" s="3">
        <f t="shared" si="5"/>
        <v>45427</v>
      </c>
      <c r="G27" s="20">
        <f>G24</f>
        <v>17000000</v>
      </c>
      <c r="H27" s="20">
        <v>0</v>
      </c>
      <c r="I27" s="3">
        <f t="shared" si="6"/>
        <v>45427</v>
      </c>
      <c r="J27" t="s">
        <v>6205</v>
      </c>
      <c r="K27" t="s">
        <v>6209</v>
      </c>
    </row>
    <row r="30" spans="1:11" x14ac:dyDescent="0.25">
      <c r="A30" t="s">
        <v>40</v>
      </c>
      <c r="B30">
        <v>202505</v>
      </c>
      <c r="C30" t="s">
        <v>31</v>
      </c>
      <c r="D30" s="61" t="str">
        <f>[90]Checklist!$B$5</f>
        <v>DC0501251</v>
      </c>
      <c r="E30" t="str">
        <f>D30</f>
        <v>DC0501251</v>
      </c>
      <c r="F30" s="3">
        <f>[90]Checklist!$A$5</f>
        <v>45778</v>
      </c>
      <c r="G30" s="20">
        <v>27083.33</v>
      </c>
      <c r="H30" s="20">
        <v>0</v>
      </c>
      <c r="I30" s="3">
        <f t="shared" ref="I30:I37" si="8">$F$2</f>
        <v>45427</v>
      </c>
      <c r="J30" t="s">
        <v>8481</v>
      </c>
      <c r="K30" t="s">
        <v>116</v>
      </c>
    </row>
    <row r="31" spans="1:11" x14ac:dyDescent="0.25">
      <c r="A31" t="s">
        <v>40</v>
      </c>
      <c r="B31">
        <v>202505</v>
      </c>
      <c r="C31" t="s">
        <v>31</v>
      </c>
      <c r="D31" s="61" t="str">
        <f>D30</f>
        <v>DC0501251</v>
      </c>
      <c r="E31" t="str">
        <f t="shared" ref="E31:E37" si="9">D31</f>
        <v>DC0501251</v>
      </c>
      <c r="F31" s="3">
        <f t="shared" ref="F31:F37" si="10">$F$2</f>
        <v>45427</v>
      </c>
      <c r="G31" s="20">
        <v>33250</v>
      </c>
      <c r="H31" s="20">
        <v>0</v>
      </c>
      <c r="I31" s="3">
        <f t="shared" si="8"/>
        <v>45427</v>
      </c>
      <c r="J31" t="s">
        <v>8485</v>
      </c>
      <c r="K31" t="s">
        <v>116</v>
      </c>
    </row>
    <row r="32" spans="1:11" x14ac:dyDescent="0.25">
      <c r="A32" t="s">
        <v>40</v>
      </c>
      <c r="B32">
        <v>202505</v>
      </c>
      <c r="C32" t="s">
        <v>31</v>
      </c>
      <c r="D32" s="61" t="str">
        <f t="shared" ref="D32:D37" si="11">D31</f>
        <v>DC0501251</v>
      </c>
      <c r="E32" t="str">
        <f t="shared" si="9"/>
        <v>DC0501251</v>
      </c>
      <c r="F32" s="3">
        <f t="shared" si="10"/>
        <v>45427</v>
      </c>
      <c r="G32" s="20">
        <v>36916.660000000003</v>
      </c>
      <c r="H32" s="20">
        <v>0</v>
      </c>
      <c r="I32" s="3">
        <f t="shared" si="8"/>
        <v>45427</v>
      </c>
      <c r="J32" t="s">
        <v>8489</v>
      </c>
      <c r="K32" t="s">
        <v>116</v>
      </c>
    </row>
    <row r="33" spans="1:11" x14ac:dyDescent="0.25">
      <c r="A33" t="s">
        <v>40</v>
      </c>
      <c r="B33">
        <v>202505</v>
      </c>
      <c r="C33" t="s">
        <v>31</v>
      </c>
      <c r="D33" s="61" t="str">
        <f t="shared" si="11"/>
        <v>DC0501251</v>
      </c>
      <c r="E33" t="str">
        <f t="shared" si="9"/>
        <v>DC0501251</v>
      </c>
      <c r="F33" s="3">
        <f t="shared" si="10"/>
        <v>45427</v>
      </c>
      <c r="G33" s="20">
        <v>50833.33</v>
      </c>
      <c r="H33" s="20">
        <v>0</v>
      </c>
      <c r="I33" s="3">
        <f t="shared" si="8"/>
        <v>45427</v>
      </c>
      <c r="J33" t="s">
        <v>8493</v>
      </c>
      <c r="K33" t="s">
        <v>116</v>
      </c>
    </row>
    <row r="34" spans="1:11" x14ac:dyDescent="0.25">
      <c r="A34" t="s">
        <v>40</v>
      </c>
      <c r="B34">
        <v>202505</v>
      </c>
      <c r="C34" t="s">
        <v>31</v>
      </c>
      <c r="D34" s="61" t="str">
        <f t="shared" si="11"/>
        <v>DC0501251</v>
      </c>
      <c r="E34" t="str">
        <f t="shared" si="9"/>
        <v>DC0501251</v>
      </c>
      <c r="F34" s="3">
        <f t="shared" si="10"/>
        <v>45427</v>
      </c>
      <c r="G34" s="20">
        <v>0</v>
      </c>
      <c r="H34" s="20">
        <v>27083.33</v>
      </c>
      <c r="I34" s="3">
        <f t="shared" si="8"/>
        <v>45427</v>
      </c>
      <c r="J34" t="s">
        <v>8481</v>
      </c>
      <c r="K34" t="s">
        <v>8482</v>
      </c>
    </row>
    <row r="35" spans="1:11" x14ac:dyDescent="0.25">
      <c r="A35" t="s">
        <v>40</v>
      </c>
      <c r="B35">
        <v>202505</v>
      </c>
      <c r="C35" t="s">
        <v>31</v>
      </c>
      <c r="D35" s="61" t="str">
        <f t="shared" si="11"/>
        <v>DC0501251</v>
      </c>
      <c r="E35" t="str">
        <f t="shared" si="9"/>
        <v>DC0501251</v>
      </c>
      <c r="F35" s="3">
        <f t="shared" si="10"/>
        <v>45427</v>
      </c>
      <c r="G35" s="20">
        <v>0</v>
      </c>
      <c r="H35" s="20">
        <v>33250</v>
      </c>
      <c r="I35" s="3">
        <f t="shared" si="8"/>
        <v>45427</v>
      </c>
      <c r="J35" t="s">
        <v>8485</v>
      </c>
      <c r="K35" t="s">
        <v>8486</v>
      </c>
    </row>
    <row r="36" spans="1:11" x14ac:dyDescent="0.25">
      <c r="A36" t="s">
        <v>40</v>
      </c>
      <c r="B36">
        <v>202505</v>
      </c>
      <c r="C36" t="s">
        <v>31</v>
      </c>
      <c r="D36" s="61" t="str">
        <f t="shared" si="11"/>
        <v>DC0501251</v>
      </c>
      <c r="E36" t="str">
        <f t="shared" si="9"/>
        <v>DC0501251</v>
      </c>
      <c r="F36" s="3">
        <f t="shared" si="10"/>
        <v>45427</v>
      </c>
      <c r="G36" s="20">
        <v>0</v>
      </c>
      <c r="H36" s="20">
        <v>36916.660000000003</v>
      </c>
      <c r="I36" s="3">
        <f t="shared" si="8"/>
        <v>45427</v>
      </c>
      <c r="J36" t="s">
        <v>8489</v>
      </c>
      <c r="K36" t="s">
        <v>8490</v>
      </c>
    </row>
    <row r="37" spans="1:11" x14ac:dyDescent="0.25">
      <c r="A37" t="s">
        <v>40</v>
      </c>
      <c r="B37">
        <v>202505</v>
      </c>
      <c r="C37" t="s">
        <v>31</v>
      </c>
      <c r="D37" s="61" t="str">
        <f t="shared" si="11"/>
        <v>DC0501251</v>
      </c>
      <c r="E37" t="str">
        <f t="shared" si="9"/>
        <v>DC0501251</v>
      </c>
      <c r="F37" s="3">
        <f t="shared" si="10"/>
        <v>45427</v>
      </c>
      <c r="G37" s="20">
        <v>0</v>
      </c>
      <c r="H37" s="20">
        <v>50833.33</v>
      </c>
      <c r="I37" s="3">
        <f t="shared" si="8"/>
        <v>45427</v>
      </c>
      <c r="J37" t="s">
        <v>8493</v>
      </c>
      <c r="K37" t="s">
        <v>8494</v>
      </c>
    </row>
    <row r="39" spans="1:11" x14ac:dyDescent="0.25">
      <c r="A39" t="s">
        <v>19</v>
      </c>
      <c r="B39">
        <v>202508</v>
      </c>
      <c r="C39" t="s">
        <v>31</v>
      </c>
      <c r="D39" s="61" t="str">
        <f>[91]Checklist!$B$23</f>
        <v>DC0827251</v>
      </c>
      <c r="E39" t="str">
        <f>D39</f>
        <v>DC0827251</v>
      </c>
      <c r="F39" s="3">
        <f>[91]Checklist!$A$23</f>
        <v>45896</v>
      </c>
      <c r="G39" s="20">
        <v>574386.31999999995</v>
      </c>
      <c r="H39" s="20">
        <v>0</v>
      </c>
      <c r="I39" s="3">
        <f t="shared" ref="I39:I40" si="12">$F$2</f>
        <v>45427</v>
      </c>
      <c r="J39" t="s">
        <v>6348</v>
      </c>
      <c r="K39" t="s">
        <v>6349</v>
      </c>
    </row>
    <row r="40" spans="1:11" x14ac:dyDescent="0.25">
      <c r="A40" t="s">
        <v>19</v>
      </c>
      <c r="B40">
        <v>202508</v>
      </c>
      <c r="C40" t="s">
        <v>31</v>
      </c>
      <c r="D40" t="str">
        <f>D39</f>
        <v>DC0827251</v>
      </c>
      <c r="E40" t="str">
        <f t="shared" ref="E40" si="13">D40</f>
        <v>DC0827251</v>
      </c>
      <c r="F40" s="3">
        <f t="shared" ref="F40" si="14">$F$2</f>
        <v>45427</v>
      </c>
      <c r="G40" s="20">
        <v>0</v>
      </c>
      <c r="H40" s="20">
        <v>574386.31999999995</v>
      </c>
      <c r="I40" s="3">
        <f t="shared" si="12"/>
        <v>45427</v>
      </c>
      <c r="J40" t="s">
        <v>6348</v>
      </c>
      <c r="K40" t="s">
        <v>6338</v>
      </c>
    </row>
    <row r="42" spans="1:11" x14ac:dyDescent="0.25">
      <c r="A42" t="s">
        <v>19</v>
      </c>
      <c r="B42">
        <v>202508</v>
      </c>
      <c r="C42" t="s">
        <v>31</v>
      </c>
      <c r="D42" t="s">
        <v>8524</v>
      </c>
      <c r="E42" t="str">
        <f t="shared" ref="E42:E43" si="15">D42</f>
        <v>DC0826252</v>
      </c>
      <c r="F42" s="3">
        <f t="shared" ref="F42:F43" si="16">$F$2</f>
        <v>45427</v>
      </c>
      <c r="G42" s="20">
        <v>574386.31999999995</v>
      </c>
      <c r="H42" s="20">
        <v>0</v>
      </c>
      <c r="I42" s="3">
        <f t="shared" ref="I42:I43" si="17">$F$2</f>
        <v>45427</v>
      </c>
      <c r="J42" t="s">
        <v>8525</v>
      </c>
      <c r="K42" t="s">
        <v>6338</v>
      </c>
    </row>
    <row r="43" spans="1:11" x14ac:dyDescent="0.25">
      <c r="A43" t="s">
        <v>19</v>
      </c>
      <c r="B43">
        <v>202508</v>
      </c>
      <c r="C43" t="s">
        <v>31</v>
      </c>
      <c r="D43" t="str">
        <f t="shared" ref="D43" si="18">D42</f>
        <v>DC0826252</v>
      </c>
      <c r="E43" t="str">
        <f t="shared" si="15"/>
        <v>DC0826252</v>
      </c>
      <c r="F43" s="3">
        <f t="shared" si="16"/>
        <v>45427</v>
      </c>
      <c r="G43" s="20">
        <v>0</v>
      </c>
      <c r="H43" s="20">
        <v>574386.31999999995</v>
      </c>
      <c r="I43" s="3">
        <f t="shared" si="17"/>
        <v>45427</v>
      </c>
      <c r="J43" t="s">
        <v>8525</v>
      </c>
      <c r="K43" t="s">
        <v>161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05EF-E95A-4D5C-831E-B84EA2615196}">
  <sheetPr>
    <tabColor theme="1" tint="0.499984740745262"/>
  </sheetPr>
  <dimension ref="A1:H54"/>
  <sheetViews>
    <sheetView workbookViewId="0"/>
  </sheetViews>
  <sheetFormatPr defaultRowHeight="15" x14ac:dyDescent="0.25"/>
  <cols>
    <col min="1" max="1" width="25.140625" bestFit="1" customWidth="1"/>
    <col min="2" max="2" width="13.140625" bestFit="1" customWidth="1"/>
    <col min="3" max="3" width="14.7109375" bestFit="1" customWidth="1"/>
    <col min="4" max="4" width="11.28515625" bestFit="1" customWidth="1"/>
    <col min="5" max="5" width="9.42578125" bestFit="1" customWidth="1"/>
    <col min="6" max="6" width="15.140625" bestFit="1" customWidth="1"/>
    <col min="8" max="8" width="18.85546875" bestFit="1" customWidth="1"/>
  </cols>
  <sheetData>
    <row r="1" spans="1:8" x14ac:dyDescent="0.25">
      <c r="A1" s="116" t="s">
        <v>8665</v>
      </c>
      <c r="B1" s="117" t="s">
        <v>7</v>
      </c>
      <c r="C1" s="117" t="s">
        <v>9</v>
      </c>
      <c r="D1" s="117" t="s">
        <v>8666</v>
      </c>
      <c r="E1" s="118" t="s">
        <v>1</v>
      </c>
      <c r="F1" s="119" t="s">
        <v>8667</v>
      </c>
    </row>
    <row r="2" spans="1:8" x14ac:dyDescent="0.25">
      <c r="A2" s="120" t="s">
        <v>254</v>
      </c>
      <c r="B2" s="121">
        <v>657597873</v>
      </c>
      <c r="C2" t="s">
        <v>8668</v>
      </c>
      <c r="D2" s="122" t="s">
        <v>8669</v>
      </c>
      <c r="E2" t="s">
        <v>8670</v>
      </c>
      <c r="F2" s="123">
        <v>4990.57</v>
      </c>
      <c r="H2" s="120" t="s">
        <v>254</v>
      </c>
    </row>
    <row r="3" spans="1:8" x14ac:dyDescent="0.25">
      <c r="A3" s="120" t="s">
        <v>8671</v>
      </c>
      <c r="B3" s="6">
        <v>134785983</v>
      </c>
      <c r="C3" t="s">
        <v>8672</v>
      </c>
      <c r="D3" s="122" t="s">
        <v>8673</v>
      </c>
      <c r="E3" t="s">
        <v>8670</v>
      </c>
      <c r="F3" s="124">
        <v>83684.72</v>
      </c>
      <c r="H3" s="120" t="s">
        <v>8671</v>
      </c>
    </row>
    <row r="4" spans="1:8" x14ac:dyDescent="0.25">
      <c r="A4" s="120" t="s">
        <v>8674</v>
      </c>
      <c r="B4" s="6">
        <v>153028122</v>
      </c>
      <c r="C4" t="s">
        <v>8672</v>
      </c>
      <c r="D4" s="122" t="s">
        <v>8673</v>
      </c>
      <c r="E4" t="s">
        <v>8670</v>
      </c>
      <c r="F4" s="124">
        <v>15697.46</v>
      </c>
      <c r="H4" s="120" t="s">
        <v>8674</v>
      </c>
    </row>
    <row r="5" spans="1:8" x14ac:dyDescent="0.25">
      <c r="A5" s="120" t="s">
        <v>76</v>
      </c>
      <c r="B5" s="6">
        <v>8026459924</v>
      </c>
      <c r="C5" t="s">
        <v>1293</v>
      </c>
      <c r="D5" s="122" t="s">
        <v>8675</v>
      </c>
      <c r="E5" t="s">
        <v>8670</v>
      </c>
      <c r="F5" s="124">
        <v>50350316.75</v>
      </c>
      <c r="H5" s="120" t="s">
        <v>76</v>
      </c>
    </row>
    <row r="6" spans="1:8" x14ac:dyDescent="0.25">
      <c r="A6" s="120" t="s">
        <v>259</v>
      </c>
      <c r="B6" s="6">
        <v>3750628400</v>
      </c>
      <c r="C6" t="s">
        <v>8676</v>
      </c>
      <c r="D6" s="122" t="s">
        <v>8677</v>
      </c>
      <c r="E6" t="s">
        <v>8670</v>
      </c>
      <c r="F6" s="124">
        <v>41354.019999999997</v>
      </c>
      <c r="H6" s="120" t="s">
        <v>259</v>
      </c>
    </row>
    <row r="7" spans="1:8" x14ac:dyDescent="0.25">
      <c r="A7" s="120" t="s">
        <v>8678</v>
      </c>
      <c r="B7" s="6">
        <v>8026517995</v>
      </c>
      <c r="C7" t="s">
        <v>1293</v>
      </c>
      <c r="D7" s="122" t="s">
        <v>8675</v>
      </c>
      <c r="E7" t="s">
        <v>8679</v>
      </c>
      <c r="F7" s="124">
        <v>101344.88</v>
      </c>
      <c r="H7" s="120" t="s">
        <v>8678</v>
      </c>
    </row>
    <row r="8" spans="1:8" x14ac:dyDescent="0.25">
      <c r="A8" s="120" t="s">
        <v>8680</v>
      </c>
      <c r="B8" s="6">
        <v>8026518007</v>
      </c>
      <c r="C8" t="s">
        <v>1293</v>
      </c>
      <c r="D8" s="122" t="s">
        <v>8675</v>
      </c>
      <c r="E8" t="s">
        <v>8670</v>
      </c>
      <c r="F8" s="124">
        <v>1946.22</v>
      </c>
      <c r="H8" s="120" t="s">
        <v>8680</v>
      </c>
    </row>
    <row r="9" spans="1:8" x14ac:dyDescent="0.25">
      <c r="A9" s="120" t="s">
        <v>117</v>
      </c>
      <c r="B9" s="6" t="s">
        <v>201</v>
      </c>
      <c r="C9" t="s">
        <v>8681</v>
      </c>
      <c r="D9" s="125"/>
      <c r="E9" t="s">
        <v>72</v>
      </c>
      <c r="F9" s="124">
        <v>16282.52</v>
      </c>
      <c r="H9" t="s">
        <v>72</v>
      </c>
    </row>
    <row r="10" spans="1:8" x14ac:dyDescent="0.25">
      <c r="A10" s="120" t="s">
        <v>8682</v>
      </c>
      <c r="B10" s="6">
        <v>964256283</v>
      </c>
      <c r="C10" t="s">
        <v>8668</v>
      </c>
      <c r="D10" s="122" t="s">
        <v>8669</v>
      </c>
      <c r="E10" t="s">
        <v>72</v>
      </c>
      <c r="F10" s="124">
        <v>0</v>
      </c>
      <c r="H10" t="s">
        <v>8682</v>
      </c>
    </row>
    <row r="11" spans="1:8" x14ac:dyDescent="0.25">
      <c r="A11" s="120" t="s">
        <v>111</v>
      </c>
      <c r="B11" s="6">
        <v>780181777</v>
      </c>
      <c r="C11" t="s">
        <v>8668</v>
      </c>
      <c r="D11" s="122" t="s">
        <v>8669</v>
      </c>
      <c r="E11" t="s">
        <v>8683</v>
      </c>
      <c r="F11" s="124">
        <v>5054.37</v>
      </c>
      <c r="H11" t="s">
        <v>111</v>
      </c>
    </row>
    <row r="12" spans="1:8" x14ac:dyDescent="0.25">
      <c r="A12" s="126" t="s">
        <v>85</v>
      </c>
      <c r="B12" s="126">
        <v>8026495976</v>
      </c>
      <c r="C12" t="s">
        <v>1293</v>
      </c>
      <c r="D12" s="122" t="s">
        <v>8675</v>
      </c>
      <c r="E12" t="s">
        <v>8683</v>
      </c>
      <c r="F12" s="124">
        <v>651</v>
      </c>
      <c r="H12" t="s">
        <v>85</v>
      </c>
    </row>
    <row r="13" spans="1:8" x14ac:dyDescent="0.25">
      <c r="A13" s="6" t="s">
        <v>8684</v>
      </c>
      <c r="B13" s="122" t="s">
        <v>216</v>
      </c>
      <c r="C13" t="s">
        <v>8685</v>
      </c>
      <c r="D13" s="122" t="s">
        <v>8686</v>
      </c>
      <c r="E13" s="127" t="s">
        <v>8687</v>
      </c>
      <c r="F13" s="124">
        <v>500</v>
      </c>
      <c r="H13" s="127" t="s">
        <v>8687</v>
      </c>
    </row>
    <row r="14" spans="1:8" x14ac:dyDescent="0.25">
      <c r="A14" s="6" t="s">
        <v>40</v>
      </c>
      <c r="B14" s="6">
        <v>528280121</v>
      </c>
      <c r="C14" t="s">
        <v>8668</v>
      </c>
      <c r="D14" s="122" t="s">
        <v>8669</v>
      </c>
      <c r="E14" s="127" t="s">
        <v>40</v>
      </c>
      <c r="F14" s="124">
        <v>361150.34</v>
      </c>
      <c r="H14" s="6" t="s">
        <v>40</v>
      </c>
    </row>
    <row r="15" spans="1:8" x14ac:dyDescent="0.25">
      <c r="A15" s="126" t="s">
        <v>84</v>
      </c>
      <c r="B15" s="126">
        <v>8026496039</v>
      </c>
      <c r="C15" t="s">
        <v>1293</v>
      </c>
      <c r="D15" s="122" t="s">
        <v>8675</v>
      </c>
      <c r="E15" s="127" t="s">
        <v>40</v>
      </c>
      <c r="F15" s="124">
        <v>183233.34</v>
      </c>
      <c r="H15" s="126" t="s">
        <v>84</v>
      </c>
    </row>
    <row r="16" spans="1:8" x14ac:dyDescent="0.25">
      <c r="A16" s="126" t="s">
        <v>8664</v>
      </c>
      <c r="B16" s="126">
        <v>8026497277</v>
      </c>
      <c r="C16" t="s">
        <v>1293</v>
      </c>
      <c r="D16" s="122" t="s">
        <v>8675</v>
      </c>
      <c r="E16" s="127" t="s">
        <v>97</v>
      </c>
      <c r="F16" s="124">
        <v>8880.83</v>
      </c>
      <c r="H16" s="127" t="s">
        <v>97</v>
      </c>
    </row>
    <row r="17" spans="1:8" x14ac:dyDescent="0.25">
      <c r="A17" s="126" t="s">
        <v>8663</v>
      </c>
      <c r="B17" s="126">
        <v>8026497285</v>
      </c>
      <c r="C17" t="s">
        <v>1293</v>
      </c>
      <c r="D17" s="122" t="s">
        <v>8675</v>
      </c>
      <c r="E17" s="127" t="s">
        <v>98</v>
      </c>
      <c r="F17" s="124">
        <v>92899.17</v>
      </c>
      <c r="H17" s="127" t="s">
        <v>98</v>
      </c>
    </row>
    <row r="18" spans="1:8" x14ac:dyDescent="0.25">
      <c r="A18" s="126" t="s">
        <v>99</v>
      </c>
      <c r="B18" s="126">
        <v>727809672</v>
      </c>
      <c r="C18" t="s">
        <v>8668</v>
      </c>
      <c r="D18" s="122" t="s">
        <v>8669</v>
      </c>
      <c r="E18" s="127" t="s">
        <v>99</v>
      </c>
      <c r="F18" s="124">
        <v>750.13</v>
      </c>
      <c r="H18" s="126" t="s">
        <v>99</v>
      </c>
    </row>
    <row r="19" spans="1:8" x14ac:dyDescent="0.25">
      <c r="A19" s="126" t="s">
        <v>6197</v>
      </c>
      <c r="B19" s="126">
        <v>8026496047</v>
      </c>
      <c r="C19" t="s">
        <v>1293</v>
      </c>
      <c r="D19" s="122" t="s">
        <v>8675</v>
      </c>
      <c r="E19" s="127" t="s">
        <v>99</v>
      </c>
      <c r="F19" s="124">
        <v>13000.87</v>
      </c>
      <c r="H19" s="126" t="s">
        <v>6197</v>
      </c>
    </row>
    <row r="20" spans="1:8" x14ac:dyDescent="0.25">
      <c r="A20" s="6" t="s">
        <v>48</v>
      </c>
      <c r="B20" s="6">
        <v>496564993</v>
      </c>
      <c r="C20" t="s">
        <v>8668</v>
      </c>
      <c r="D20" s="122" t="s">
        <v>8669</v>
      </c>
      <c r="E20" s="127" t="s">
        <v>48</v>
      </c>
      <c r="F20" s="124">
        <v>1013.02</v>
      </c>
      <c r="H20" s="6" t="s">
        <v>48</v>
      </c>
    </row>
    <row r="21" spans="1:8" x14ac:dyDescent="0.25">
      <c r="A21" s="126" t="s">
        <v>82</v>
      </c>
      <c r="B21" s="126">
        <v>8026482868</v>
      </c>
      <c r="C21" t="s">
        <v>1293</v>
      </c>
      <c r="D21" s="122" t="s">
        <v>8675</v>
      </c>
      <c r="E21" s="127" t="s">
        <v>48</v>
      </c>
      <c r="F21" s="124">
        <v>3183.68</v>
      </c>
      <c r="H21" s="126" t="s">
        <v>82</v>
      </c>
    </row>
    <row r="22" spans="1:8" x14ac:dyDescent="0.25">
      <c r="A22" s="120" t="s">
        <v>38</v>
      </c>
      <c r="B22" s="6">
        <v>496575502</v>
      </c>
      <c r="C22" t="s">
        <v>8668</v>
      </c>
      <c r="D22" s="122" t="s">
        <v>8669</v>
      </c>
      <c r="E22" s="127" t="s">
        <v>38</v>
      </c>
      <c r="F22" s="123">
        <v>5188.7</v>
      </c>
      <c r="H22" s="120" t="s">
        <v>38</v>
      </c>
    </row>
    <row r="23" spans="1:8" x14ac:dyDescent="0.25">
      <c r="A23" s="18" t="s">
        <v>86</v>
      </c>
      <c r="B23" s="126">
        <v>8026496012</v>
      </c>
      <c r="C23" t="s">
        <v>1293</v>
      </c>
      <c r="D23" s="122" t="s">
        <v>8675</v>
      </c>
      <c r="E23" s="127" t="s">
        <v>38</v>
      </c>
      <c r="F23" s="123">
        <v>3612.84</v>
      </c>
      <c r="H23" s="18" t="s">
        <v>86</v>
      </c>
    </row>
    <row r="24" spans="1:8" x14ac:dyDescent="0.25">
      <c r="A24" s="120" t="s">
        <v>8688</v>
      </c>
      <c r="B24" s="6">
        <v>10246045</v>
      </c>
      <c r="C24" t="s">
        <v>8681</v>
      </c>
      <c r="D24" s="122" t="s">
        <v>8669</v>
      </c>
      <c r="E24" t="s">
        <v>72</v>
      </c>
      <c r="F24" s="123">
        <v>1265.1600000000001</v>
      </c>
      <c r="H24" s="120" t="s">
        <v>8688</v>
      </c>
    </row>
    <row r="25" spans="1:8" x14ac:dyDescent="0.25">
      <c r="A25" s="120" t="s">
        <v>8689</v>
      </c>
      <c r="B25" s="6">
        <v>865357610</v>
      </c>
      <c r="C25" t="s">
        <v>8668</v>
      </c>
      <c r="D25" s="122" t="s">
        <v>8669</v>
      </c>
      <c r="E25" s="127" t="s">
        <v>19</v>
      </c>
      <c r="F25" s="123">
        <v>25979.59</v>
      </c>
      <c r="H25" s="120" t="s">
        <v>8689</v>
      </c>
    </row>
    <row r="26" spans="1:8" x14ac:dyDescent="0.25">
      <c r="A26" s="120" t="s">
        <v>6201</v>
      </c>
      <c r="B26" s="6">
        <v>865357602</v>
      </c>
      <c r="C26" t="s">
        <v>8668</v>
      </c>
      <c r="D26" s="122" t="s">
        <v>8669</v>
      </c>
      <c r="E26" s="127" t="s">
        <v>19</v>
      </c>
      <c r="F26" s="123">
        <v>28206.85</v>
      </c>
      <c r="H26" s="120" t="s">
        <v>6201</v>
      </c>
    </row>
    <row r="27" spans="1:8" x14ac:dyDescent="0.25">
      <c r="A27" s="120" t="s">
        <v>8690</v>
      </c>
      <c r="B27" s="6">
        <v>134785991</v>
      </c>
      <c r="C27" t="s">
        <v>8672</v>
      </c>
      <c r="D27" s="122" t="s">
        <v>8673</v>
      </c>
      <c r="E27" s="127" t="s">
        <v>19</v>
      </c>
      <c r="F27" s="123">
        <v>510981.58</v>
      </c>
      <c r="H27" s="120" t="s">
        <v>8690</v>
      </c>
    </row>
    <row r="28" spans="1:8" x14ac:dyDescent="0.25">
      <c r="A28" s="128" t="s">
        <v>77</v>
      </c>
      <c r="B28" s="129" t="s">
        <v>162</v>
      </c>
      <c r="C28" t="s">
        <v>1293</v>
      </c>
      <c r="D28" s="122" t="s">
        <v>8675</v>
      </c>
      <c r="E28" s="127" t="s">
        <v>19</v>
      </c>
      <c r="F28" s="123">
        <v>794554.98</v>
      </c>
      <c r="H28" s="128" t="s">
        <v>77</v>
      </c>
    </row>
    <row r="29" spans="1:8" x14ac:dyDescent="0.25">
      <c r="A29" s="128" t="s">
        <v>81</v>
      </c>
      <c r="B29" s="129">
        <v>8026478877</v>
      </c>
      <c r="C29" t="s">
        <v>1293</v>
      </c>
      <c r="D29" s="122" t="s">
        <v>8675</v>
      </c>
      <c r="E29" s="127" t="s">
        <v>19</v>
      </c>
      <c r="F29" s="123">
        <v>2605283.21</v>
      </c>
      <c r="H29" s="128" t="s">
        <v>81</v>
      </c>
    </row>
    <row r="30" spans="1:8" x14ac:dyDescent="0.25">
      <c r="A30" s="130" t="s">
        <v>8691</v>
      </c>
      <c r="B30" s="131">
        <v>8147891123</v>
      </c>
      <c r="C30" s="132" t="s">
        <v>1293</v>
      </c>
      <c r="D30" s="131" t="s">
        <v>8675</v>
      </c>
      <c r="E30" s="132" t="s">
        <v>19</v>
      </c>
      <c r="F30" s="123">
        <v>5067.5200000000004</v>
      </c>
      <c r="H30" s="130" t="s">
        <v>8691</v>
      </c>
    </row>
    <row r="31" spans="1:8" x14ac:dyDescent="0.25">
      <c r="A31" s="130" t="s">
        <v>8692</v>
      </c>
      <c r="B31" s="131">
        <v>8180452958</v>
      </c>
      <c r="C31" s="132" t="s">
        <v>1293</v>
      </c>
      <c r="D31" s="131" t="s">
        <v>8675</v>
      </c>
      <c r="E31" s="132" t="s">
        <v>19</v>
      </c>
      <c r="F31" s="123">
        <v>500000</v>
      </c>
      <c r="H31" s="130" t="s">
        <v>8692</v>
      </c>
    </row>
    <row r="32" spans="1:8" x14ac:dyDescent="0.25">
      <c r="A32" s="130" t="s">
        <v>8693</v>
      </c>
      <c r="B32" s="131">
        <v>8180452966</v>
      </c>
      <c r="C32" s="132" t="s">
        <v>1293</v>
      </c>
      <c r="D32" s="131" t="s">
        <v>8675</v>
      </c>
      <c r="E32" s="132" t="s">
        <v>8694</v>
      </c>
      <c r="F32" s="123">
        <v>500000</v>
      </c>
      <c r="H32" s="130" t="s">
        <v>8693</v>
      </c>
    </row>
    <row r="33" spans="1:8" x14ac:dyDescent="0.25">
      <c r="A33" s="130" t="s">
        <v>8695</v>
      </c>
      <c r="B33" s="131">
        <v>9898026845</v>
      </c>
      <c r="C33" s="132" t="s">
        <v>8696</v>
      </c>
      <c r="D33" s="131" t="s">
        <v>8697</v>
      </c>
      <c r="E33" s="132" t="s">
        <v>19</v>
      </c>
      <c r="F33" s="123">
        <v>7558.84</v>
      </c>
      <c r="H33" s="130" t="s">
        <v>8695</v>
      </c>
    </row>
    <row r="34" spans="1:8" x14ac:dyDescent="0.25">
      <c r="A34" s="120" t="s">
        <v>107</v>
      </c>
      <c r="B34" s="6" t="s">
        <v>165</v>
      </c>
      <c r="C34" t="s">
        <v>8681</v>
      </c>
      <c r="D34" s="125"/>
      <c r="E34" t="s">
        <v>108</v>
      </c>
      <c r="F34" s="123">
        <v>28464.47</v>
      </c>
      <c r="H34" t="s">
        <v>108</v>
      </c>
    </row>
    <row r="35" spans="1:8" x14ac:dyDescent="0.25">
      <c r="A35" s="120" t="s">
        <v>8662</v>
      </c>
      <c r="B35" s="6" t="s">
        <v>8698</v>
      </c>
      <c r="C35" t="s">
        <v>8681</v>
      </c>
      <c r="D35" s="125"/>
      <c r="E35" s="132" t="s">
        <v>8699</v>
      </c>
      <c r="F35" s="123">
        <v>13474.74</v>
      </c>
      <c r="H35" s="132" t="s">
        <v>8699</v>
      </c>
    </row>
    <row r="36" spans="1:8" x14ac:dyDescent="0.25">
      <c r="A36" s="120" t="s">
        <v>8700</v>
      </c>
      <c r="B36" s="6">
        <v>10253670</v>
      </c>
      <c r="C36" t="s">
        <v>8681</v>
      </c>
      <c r="D36" s="122" t="s">
        <v>8669</v>
      </c>
      <c r="E36" s="127" t="s">
        <v>19</v>
      </c>
      <c r="F36" s="123">
        <v>1192199.7</v>
      </c>
      <c r="H36" s="120" t="s">
        <v>8700</v>
      </c>
    </row>
    <row r="37" spans="1:8" x14ac:dyDescent="0.25">
      <c r="A37" s="120" t="s">
        <v>8701</v>
      </c>
      <c r="B37" s="122" t="s">
        <v>8702</v>
      </c>
      <c r="C37" t="s">
        <v>8672</v>
      </c>
      <c r="D37" s="122" t="s">
        <v>8673</v>
      </c>
      <c r="E37" s="127" t="s">
        <v>19</v>
      </c>
      <c r="F37" s="123">
        <v>512667.73</v>
      </c>
      <c r="H37" s="120" t="s">
        <v>8701</v>
      </c>
    </row>
    <row r="38" spans="1:8" x14ac:dyDescent="0.25">
      <c r="A38" s="120" t="s">
        <v>8703</v>
      </c>
      <c r="B38" s="122" t="s">
        <v>8704</v>
      </c>
      <c r="C38" t="s">
        <v>8672</v>
      </c>
      <c r="D38" s="122" t="s">
        <v>8673</v>
      </c>
      <c r="E38" s="127" t="s">
        <v>19</v>
      </c>
      <c r="F38" s="123">
        <v>512687.41</v>
      </c>
      <c r="H38" s="120" t="s">
        <v>8703</v>
      </c>
    </row>
    <row r="39" spans="1:8" x14ac:dyDescent="0.25">
      <c r="A39" s="15" t="s">
        <v>8705</v>
      </c>
      <c r="B39" s="122">
        <v>134814487</v>
      </c>
      <c r="C39" t="s">
        <v>8672</v>
      </c>
      <c r="D39" s="122" t="s">
        <v>8673</v>
      </c>
      <c r="E39" s="127" t="s">
        <v>8694</v>
      </c>
      <c r="F39" s="123">
        <v>0</v>
      </c>
      <c r="H39" s="15" t="s">
        <v>8705</v>
      </c>
    </row>
    <row r="40" spans="1:8" x14ac:dyDescent="0.25">
      <c r="A40" s="120" t="s">
        <v>8706</v>
      </c>
      <c r="B40" s="6">
        <v>657597899</v>
      </c>
      <c r="C40" t="s">
        <v>8668</v>
      </c>
      <c r="D40" s="122" t="s">
        <v>8669</v>
      </c>
      <c r="E40" t="s">
        <v>8679</v>
      </c>
      <c r="F40" s="123">
        <v>1405.35</v>
      </c>
      <c r="H40" s="120" t="s">
        <v>8706</v>
      </c>
    </row>
    <row r="41" spans="1:8" x14ac:dyDescent="0.25">
      <c r="A41" s="120" t="s">
        <v>273</v>
      </c>
      <c r="B41" s="6">
        <v>657597907</v>
      </c>
      <c r="C41" t="s">
        <v>8668</v>
      </c>
      <c r="D41" s="122" t="s">
        <v>8669</v>
      </c>
      <c r="E41" s="127" t="s">
        <v>8495</v>
      </c>
      <c r="F41" s="123">
        <v>5187.8</v>
      </c>
      <c r="H41" s="120" t="s">
        <v>273</v>
      </c>
    </row>
    <row r="42" spans="1:8" x14ac:dyDescent="0.25">
      <c r="A42" s="18" t="s">
        <v>87</v>
      </c>
      <c r="B42" s="126">
        <v>8026495984</v>
      </c>
      <c r="C42" t="s">
        <v>1293</v>
      </c>
      <c r="D42" s="122" t="s">
        <v>8675</v>
      </c>
      <c r="E42" s="127" t="s">
        <v>8495</v>
      </c>
      <c r="F42" s="123">
        <v>4821.91</v>
      </c>
      <c r="H42" s="18" t="s">
        <v>87</v>
      </c>
    </row>
    <row r="43" spans="1:8" x14ac:dyDescent="0.25">
      <c r="A43" s="18" t="s">
        <v>8707</v>
      </c>
      <c r="B43" s="126">
        <v>3750978400</v>
      </c>
      <c r="C43" t="s">
        <v>8676</v>
      </c>
      <c r="D43" s="122" t="s">
        <v>8677</v>
      </c>
      <c r="E43" s="127" t="s">
        <v>8679</v>
      </c>
      <c r="F43" s="123">
        <v>12603.75</v>
      </c>
      <c r="H43" s="18" t="s">
        <v>8707</v>
      </c>
    </row>
    <row r="44" spans="1:8" x14ac:dyDescent="0.25">
      <c r="A44" s="120" t="s">
        <v>8708</v>
      </c>
      <c r="B44" s="6">
        <v>8180060487</v>
      </c>
      <c r="C44" t="s">
        <v>1293</v>
      </c>
      <c r="D44" s="122" t="s">
        <v>8675</v>
      </c>
      <c r="E44" s="127" t="s">
        <v>8709</v>
      </c>
      <c r="F44" s="123">
        <v>331518.17</v>
      </c>
      <c r="H44" s="120" t="s">
        <v>8708</v>
      </c>
    </row>
    <row r="45" spans="1:8" x14ac:dyDescent="0.25">
      <c r="A45" s="120" t="s">
        <v>8710</v>
      </c>
      <c r="B45" s="122" t="s">
        <v>214</v>
      </c>
      <c r="C45" t="s">
        <v>8685</v>
      </c>
      <c r="D45" s="122" t="s">
        <v>8686</v>
      </c>
      <c r="E45" s="127" t="s">
        <v>8711</v>
      </c>
      <c r="F45" s="123">
        <v>8433.18</v>
      </c>
      <c r="H45" s="127" t="s">
        <v>8711</v>
      </c>
    </row>
    <row r="46" spans="1:8" x14ac:dyDescent="0.25">
      <c r="A46" s="120" t="s">
        <v>8712</v>
      </c>
      <c r="B46" s="6">
        <v>4121794069</v>
      </c>
      <c r="C46" t="s">
        <v>6697</v>
      </c>
      <c r="D46" s="122" t="s">
        <v>8713</v>
      </c>
      <c r="E46" t="s">
        <v>8670</v>
      </c>
      <c r="F46" s="123">
        <v>618.49</v>
      </c>
      <c r="H46" s="120" t="s">
        <v>8712</v>
      </c>
    </row>
    <row r="47" spans="1:8" x14ac:dyDescent="0.25">
      <c r="A47" s="120" t="s">
        <v>8714</v>
      </c>
      <c r="B47" s="6">
        <v>375062</v>
      </c>
      <c r="C47" t="s">
        <v>8715</v>
      </c>
      <c r="D47" s="122"/>
      <c r="E47" t="s">
        <v>8670</v>
      </c>
      <c r="F47" s="124">
        <v>0</v>
      </c>
      <c r="H47" s="120" t="s">
        <v>8714</v>
      </c>
    </row>
    <row r="48" spans="1:8" x14ac:dyDescent="0.25">
      <c r="A48" s="15" t="s">
        <v>8716</v>
      </c>
      <c r="B48" s="122">
        <v>375097</v>
      </c>
      <c r="C48" t="s">
        <v>8715</v>
      </c>
      <c r="D48" s="133"/>
      <c r="E48" s="127" t="s">
        <v>8679</v>
      </c>
      <c r="F48" s="124">
        <v>0</v>
      </c>
      <c r="H48" s="15" t="s">
        <v>8716</v>
      </c>
    </row>
    <row r="49" spans="1:6" x14ac:dyDescent="0.25">
      <c r="A49" s="15"/>
      <c r="B49" s="122"/>
      <c r="C49" s="122"/>
      <c r="D49" s="134"/>
      <c r="F49" s="135"/>
    </row>
    <row r="50" spans="1:6" x14ac:dyDescent="0.25">
      <c r="A50" s="136" t="s">
        <v>8717</v>
      </c>
      <c r="F50" s="137">
        <v>56872360.720000021</v>
      </c>
    </row>
    <row r="51" spans="1:6" x14ac:dyDescent="0.25">
      <c r="A51" s="136" t="s">
        <v>8718</v>
      </c>
      <c r="F51" s="137">
        <v>2025355.14</v>
      </c>
    </row>
    <row r="52" spans="1:6" x14ac:dyDescent="0.25">
      <c r="A52" s="136" t="s">
        <v>8715</v>
      </c>
      <c r="F52" s="137">
        <v>0</v>
      </c>
    </row>
    <row r="53" spans="1:6" ht="15.75" thickBot="1" x14ac:dyDescent="0.3">
      <c r="A53" s="138" t="s">
        <v>8719</v>
      </c>
      <c r="B53" s="139"/>
      <c r="C53" s="139"/>
      <c r="D53" s="139"/>
      <c r="E53" s="139"/>
      <c r="F53" s="140">
        <v>58897715.860000022</v>
      </c>
    </row>
    <row r="54" spans="1:6" ht="15.75" thickTop="1" x14ac:dyDescent="0.25"/>
  </sheetData>
  <autoFilter ref="A1:H48" xr:uid="{E0E005EF-E95A-4D5C-831E-B84EA2615196}"/>
  <conditionalFormatting sqref="E1:E48">
    <cfRule type="duplicateValues" dxfId="7" priority="7"/>
  </conditionalFormatting>
  <conditionalFormatting sqref="H1:H23 H49:H1048576">
    <cfRule type="duplicateValues" dxfId="6" priority="3"/>
  </conditionalFormatting>
  <conditionalFormatting sqref="H9">
    <cfRule type="duplicateValues" dxfId="5" priority="6"/>
  </conditionalFormatting>
  <conditionalFormatting sqref="H13">
    <cfRule type="duplicateValues" dxfId="4" priority="5"/>
  </conditionalFormatting>
  <conditionalFormatting sqref="H16:H17">
    <cfRule type="duplicateValues" dxfId="3" priority="4"/>
  </conditionalFormatting>
  <conditionalFormatting sqref="H34:H35">
    <cfRule type="duplicateValues" dxfId="2" priority="2"/>
  </conditionalFormatting>
  <conditionalFormatting sqref="H45">
    <cfRule type="duplicateValues" dxfId="1" priority="1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CB7-5D00-4B73-BAD7-1609DC5E762D}">
  <dimension ref="A1:U39"/>
  <sheetViews>
    <sheetView workbookViewId="0">
      <selection activeCell="U5" sqref="U5:U6"/>
    </sheetView>
  </sheetViews>
  <sheetFormatPr defaultRowHeight="15" x14ac:dyDescent="0.25"/>
  <cols>
    <col min="3" max="9" width="0" hidden="1" customWidth="1"/>
    <col min="10" max="10" width="19.7109375" bestFit="1" customWidth="1"/>
    <col min="11" max="11" width="11.7109375" bestFit="1" customWidth="1"/>
    <col min="14" max="14" width="51.28515625" bestFit="1" customWidth="1"/>
    <col min="15" max="19" width="0" hidden="1" customWidth="1"/>
    <col min="20" max="20" width="33.140625" bestFit="1" customWidth="1"/>
    <col min="21" max="21" width="34.7109375" bestFit="1" customWidth="1"/>
  </cols>
  <sheetData>
    <row r="1" spans="1:21" s="2" customFormat="1" x14ac:dyDescent="0.25">
      <c r="A1" s="9" t="s">
        <v>6626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21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21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21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21" x14ac:dyDescent="0.25">
      <c r="B5" s="1"/>
      <c r="E5" s="6"/>
      <c r="F5" s="3"/>
      <c r="H5" s="2"/>
      <c r="J5" s="72"/>
      <c r="K5" s="2"/>
      <c r="L5" s="7"/>
      <c r="N5" s="146" t="s">
        <v>9737</v>
      </c>
      <c r="O5" s="7"/>
      <c r="P5" s="7"/>
      <c r="Q5" s="1"/>
      <c r="R5">
        <v>0</v>
      </c>
      <c r="S5">
        <v>1</v>
      </c>
      <c r="T5" t="str">
        <f t="shared" ref="T5" si="0">IF(ISNUMBER(SEARCH("/",N5)),"Manual Payment - "&amp;PROPER(MID(MID(N5,FIND("=",N5),LEN(N5)-FIND("=",N5)+1),FIND(" ",MID(N5,FIND("=",N5),LEN(N5)-FIND("=",N5)+1))+1,LEN(MID(N5,FIND("=",N5),LEN(N5)-FIND("=",N5)+1))-FIND(" ",MID(N5,FIND("=",N5),LEN(N5)-FIND("=",N5)+1))+1)),PROPER("Manual Payment - "&amp;MID(N5,FIND("=",N5,1)+1,LEN(N5)-FIND("=",N5,1)+1+1)))</f>
        <v>Manual Payment - Alameda County</v>
      </c>
      <c r="U5" t="str">
        <f>VLOOKUP(T5,'Key for Manuals'!A:B,2,FALSE)</f>
        <v>Manual Payment - Alameda County</v>
      </c>
    </row>
    <row r="6" spans="1:21" x14ac:dyDescent="0.25">
      <c r="B6" s="1"/>
      <c r="E6" s="6"/>
      <c r="F6" s="3"/>
      <c r="H6" s="2"/>
      <c r="J6" s="72"/>
      <c r="K6" s="2"/>
      <c r="L6" s="7"/>
      <c r="N6" s="146" t="s">
        <v>9738</v>
      </c>
      <c r="R6">
        <v>0</v>
      </c>
      <c r="S6">
        <v>1</v>
      </c>
      <c r="T6" t="str">
        <f t="shared" ref="T6:T28" si="1">IF(ISNUMBER(SEARCH("/",N6)),"Manual Payment - "&amp;PROPER(MID(MID(N6,FIND("=",N6),LEN(N6)-FIND("=",N6)+1),FIND(" ",MID(N6,FIND("=",N6),LEN(N6)-FIND("=",N6)+1))+1,LEN(MID(N6,FIND("=",N6),LEN(N6)-FIND("=",N6)+1))-FIND(" ",MID(N6,FIND("=",N6),LEN(N6)-FIND("=",N6)+1))+1)),PROPER("Manual Payment - "&amp;MID(N6,FIND("=",N6,1)+1,LEN(N6)-FIND("=",N6,1)+1+1)))</f>
        <v>Manual Payment - Nj Web Pmt 02201</v>
      </c>
      <c r="U6" t="str">
        <f>VLOOKUP(T6,'Key for Manuals'!A:B,2,FALSE)</f>
        <v>Manual Payment - NJ Tax Payment</v>
      </c>
    </row>
    <row r="7" spans="1:21" x14ac:dyDescent="0.25">
      <c r="B7" s="1"/>
      <c r="E7" s="6"/>
      <c r="F7" s="3"/>
      <c r="H7" s="2"/>
      <c r="J7" s="72"/>
      <c r="K7" s="2"/>
      <c r="L7" s="7"/>
      <c r="N7" s="146" t="s">
        <v>9738</v>
      </c>
      <c r="R7">
        <v>0</v>
      </c>
      <c r="S7">
        <v>1</v>
      </c>
      <c r="T7" t="str">
        <f t="shared" si="1"/>
        <v>Manual Payment - Nj Web Pmt 02201</v>
      </c>
      <c r="U7" t="str">
        <f>VLOOKUP(T7,'Key for Manuals'!A:B,2,FALSE)</f>
        <v>Manual Payment - NJ Tax Payment</v>
      </c>
    </row>
    <row r="8" spans="1:21" x14ac:dyDescent="0.25">
      <c r="B8" s="1"/>
      <c r="E8" s="6"/>
      <c r="F8" s="3"/>
      <c r="H8" s="2"/>
      <c r="J8" s="72"/>
      <c r="K8" s="2"/>
      <c r="L8" s="7"/>
      <c r="M8" s="7"/>
      <c r="N8" s="146" t="s">
        <v>9739</v>
      </c>
      <c r="R8">
        <v>0</v>
      </c>
      <c r="S8">
        <v>1</v>
      </c>
      <c r="T8" t="str">
        <f t="shared" si="1"/>
        <v>Manual Payment - Comp Of Maryland</v>
      </c>
      <c r="U8" t="str">
        <f>VLOOKUP(T8,'Key for Manuals'!A:B,2,FALSE)</f>
        <v>Manual Payment - Comp Of Maryland</v>
      </c>
    </row>
    <row r="9" spans="1:21" x14ac:dyDescent="0.25">
      <c r="B9" s="1"/>
      <c r="E9" s="6"/>
      <c r="F9" s="3"/>
      <c r="H9" s="2"/>
      <c r="J9" s="72"/>
      <c r="K9" s="2"/>
      <c r="N9" s="146"/>
      <c r="O9" s="7"/>
      <c r="P9" s="7"/>
      <c r="Q9" s="1"/>
      <c r="R9">
        <v>0</v>
      </c>
      <c r="S9">
        <v>1</v>
      </c>
      <c r="T9" t="e">
        <f t="shared" si="1"/>
        <v>#VALUE!</v>
      </c>
      <c r="U9" t="e">
        <f>VLOOKUP(T9,'Key for Manuals'!A:B,2,FALSE)</f>
        <v>#VALUE!</v>
      </c>
    </row>
    <row r="10" spans="1:21" x14ac:dyDescent="0.25">
      <c r="B10" s="1"/>
      <c r="E10" s="6"/>
      <c r="F10" s="3"/>
      <c r="H10" s="2"/>
      <c r="J10" s="72"/>
      <c r="K10" s="2"/>
      <c r="N10" s="90"/>
      <c r="R10">
        <v>0</v>
      </c>
      <c r="S10">
        <v>1</v>
      </c>
      <c r="T10" t="e">
        <f t="shared" si="1"/>
        <v>#VALUE!</v>
      </c>
      <c r="U10" t="e">
        <f>VLOOKUP(T10,'Key for Manuals'!A:B,2,FALSE)</f>
        <v>#VALUE!</v>
      </c>
    </row>
    <row r="11" spans="1:21" x14ac:dyDescent="0.25">
      <c r="N11" s="70"/>
      <c r="T11" t="e">
        <f t="shared" si="1"/>
        <v>#VALUE!</v>
      </c>
      <c r="U11" t="e">
        <f>VLOOKUP(T11,'Key for Manuals'!A:B,2,FALSE)</f>
        <v>#VALUE!</v>
      </c>
    </row>
    <row r="12" spans="1:21" x14ac:dyDescent="0.25">
      <c r="N12" s="70"/>
      <c r="T12" t="e">
        <f t="shared" si="1"/>
        <v>#VALUE!</v>
      </c>
      <c r="U12" t="e">
        <f>VLOOKUP(T12,'Key for Manuals'!A:B,2,FALSE)</f>
        <v>#VALUE!</v>
      </c>
    </row>
    <row r="13" spans="1:21" x14ac:dyDescent="0.25">
      <c r="N13" s="70"/>
      <c r="T13" t="e">
        <f t="shared" si="1"/>
        <v>#VALUE!</v>
      </c>
      <c r="U13" t="e">
        <f>VLOOKUP(T13,'Key for Manuals'!A:B,2,FALSE)</f>
        <v>#VALUE!</v>
      </c>
    </row>
    <row r="14" spans="1:21" x14ac:dyDescent="0.25">
      <c r="N14" s="70"/>
      <c r="T14" t="e">
        <f t="shared" si="1"/>
        <v>#VALUE!</v>
      </c>
      <c r="U14" t="e">
        <f>VLOOKUP(T14,'Key for Manuals'!A:B,2,FALSE)</f>
        <v>#VALUE!</v>
      </c>
    </row>
    <row r="15" spans="1:21" x14ac:dyDescent="0.25">
      <c r="N15" s="70"/>
      <c r="T15" t="e">
        <f t="shared" si="1"/>
        <v>#VALUE!</v>
      </c>
      <c r="U15" t="e">
        <f>VLOOKUP(T15,'Key for Manuals'!A:B,2,FALSE)</f>
        <v>#VALUE!</v>
      </c>
    </row>
    <row r="16" spans="1:21" x14ac:dyDescent="0.25">
      <c r="N16" s="70"/>
      <c r="T16" t="e">
        <f t="shared" si="1"/>
        <v>#VALUE!</v>
      </c>
      <c r="U16" t="e">
        <f>VLOOKUP(T16,'Key for Manuals'!A:B,2,FALSE)</f>
        <v>#VALUE!</v>
      </c>
    </row>
    <row r="17" spans="14:21" x14ac:dyDescent="0.25">
      <c r="N17" s="70"/>
      <c r="T17" t="e">
        <f t="shared" si="1"/>
        <v>#VALUE!</v>
      </c>
      <c r="U17" t="e">
        <f>VLOOKUP(T17,'Key for Manuals'!A:B,2,FALSE)</f>
        <v>#VALUE!</v>
      </c>
    </row>
    <row r="18" spans="14:21" x14ac:dyDescent="0.25">
      <c r="N18" s="70"/>
      <c r="T18" t="e">
        <f t="shared" si="1"/>
        <v>#VALUE!</v>
      </c>
      <c r="U18" t="e">
        <f>VLOOKUP(T18,'Key for Manuals'!A:B,2,FALSE)</f>
        <v>#VALUE!</v>
      </c>
    </row>
    <row r="19" spans="14:21" x14ac:dyDescent="0.25">
      <c r="N19" s="70"/>
      <c r="T19" t="e">
        <f t="shared" si="1"/>
        <v>#VALUE!</v>
      </c>
      <c r="U19" t="e">
        <f>VLOOKUP(T19,'Key for Manuals'!A:B,2,FALSE)</f>
        <v>#VALUE!</v>
      </c>
    </row>
    <row r="20" spans="14:21" x14ac:dyDescent="0.25">
      <c r="N20" s="70"/>
      <c r="T20" t="e">
        <f t="shared" si="1"/>
        <v>#VALUE!</v>
      </c>
      <c r="U20" t="e">
        <f>VLOOKUP(T20,'Key for Manuals'!A:B,2,FALSE)</f>
        <v>#VALUE!</v>
      </c>
    </row>
    <row r="21" spans="14:21" x14ac:dyDescent="0.25">
      <c r="N21" s="70"/>
      <c r="T21" t="e">
        <f t="shared" si="1"/>
        <v>#VALUE!</v>
      </c>
      <c r="U21" t="e">
        <f>VLOOKUP(T21,'Key for Manuals'!A:B,2,FALSE)</f>
        <v>#VALUE!</v>
      </c>
    </row>
    <row r="22" spans="14:21" x14ac:dyDescent="0.25">
      <c r="N22" s="70"/>
      <c r="T22" t="e">
        <f t="shared" si="1"/>
        <v>#VALUE!</v>
      </c>
      <c r="U22" t="e">
        <f>VLOOKUP(T22,'Key for Manuals'!A:B,2,FALSE)</f>
        <v>#VALUE!</v>
      </c>
    </row>
    <row r="23" spans="14:21" x14ac:dyDescent="0.25">
      <c r="N23" s="70"/>
      <c r="T23" t="e">
        <f t="shared" si="1"/>
        <v>#VALUE!</v>
      </c>
      <c r="U23" t="e">
        <f>VLOOKUP(T23,'Key for Manuals'!A:B,2,FALSE)</f>
        <v>#VALUE!</v>
      </c>
    </row>
    <row r="24" spans="14:21" x14ac:dyDescent="0.25">
      <c r="N24" s="70"/>
      <c r="T24" t="e">
        <f t="shared" si="1"/>
        <v>#VALUE!</v>
      </c>
      <c r="U24" t="e">
        <f>VLOOKUP(T24,'Key for Manuals'!A:B,2,FALSE)</f>
        <v>#VALUE!</v>
      </c>
    </row>
    <row r="25" spans="14:21" x14ac:dyDescent="0.25">
      <c r="N25" s="70"/>
      <c r="T25" t="e">
        <f t="shared" si="1"/>
        <v>#VALUE!</v>
      </c>
      <c r="U25" t="e">
        <f>VLOOKUP(T25,'Key for Manuals'!A:B,2,FALSE)</f>
        <v>#VALUE!</v>
      </c>
    </row>
    <row r="26" spans="14:21" x14ac:dyDescent="0.25">
      <c r="N26" s="70"/>
      <c r="T26" t="e">
        <f t="shared" si="1"/>
        <v>#VALUE!</v>
      </c>
      <c r="U26" t="e">
        <f>VLOOKUP(T26,'Key for Manuals'!A:B,2,FALSE)</f>
        <v>#VALUE!</v>
      </c>
    </row>
    <row r="27" spans="14:21" x14ac:dyDescent="0.25">
      <c r="N27" s="70"/>
      <c r="T27" t="e">
        <f t="shared" si="1"/>
        <v>#VALUE!</v>
      </c>
      <c r="U27" t="e">
        <f>VLOOKUP(T27,'Key for Manuals'!A:B,2,FALSE)</f>
        <v>#VALUE!</v>
      </c>
    </row>
    <row r="28" spans="14:21" x14ac:dyDescent="0.25">
      <c r="N28" s="70"/>
      <c r="T28" t="e">
        <f t="shared" si="1"/>
        <v>#VALUE!</v>
      </c>
      <c r="U28" t="e">
        <f>VLOOKUP(T28,'Key for Manuals'!A:B,2,FALSE)</f>
        <v>#VALUE!</v>
      </c>
    </row>
    <row r="29" spans="14:21" x14ac:dyDescent="0.25">
      <c r="N29" s="70"/>
    </row>
    <row r="30" spans="14:21" x14ac:dyDescent="0.25">
      <c r="N30" s="70"/>
    </row>
    <row r="31" spans="14:21" x14ac:dyDescent="0.25">
      <c r="N31" s="70"/>
    </row>
    <row r="32" spans="14:21" x14ac:dyDescent="0.25">
      <c r="N32" s="70"/>
    </row>
    <row r="33" spans="14:14" x14ac:dyDescent="0.25">
      <c r="N33" s="70"/>
    </row>
    <row r="34" spans="14:14" x14ac:dyDescent="0.25">
      <c r="N34" s="70"/>
    </row>
    <row r="35" spans="14:14" x14ac:dyDescent="0.25">
      <c r="N35" s="70"/>
    </row>
    <row r="36" spans="14:14" x14ac:dyDescent="0.25">
      <c r="N36" s="70"/>
    </row>
    <row r="37" spans="14:14" x14ac:dyDescent="0.25">
      <c r="N37" s="70"/>
    </row>
    <row r="38" spans="14:14" x14ac:dyDescent="0.25">
      <c r="N38" s="70"/>
    </row>
    <row r="39" spans="14:14" x14ac:dyDescent="0.25">
      <c r="N39" s="70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F069-D002-439A-A04A-6936D014A8D0}">
  <dimension ref="A1:C73"/>
  <sheetViews>
    <sheetView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I69" sqref="I69"/>
    </sheetView>
  </sheetViews>
  <sheetFormatPr defaultRowHeight="15" x14ac:dyDescent="0.25"/>
  <cols>
    <col min="1" max="2" width="49.42578125" bestFit="1" customWidth="1"/>
    <col min="3" max="3" width="12.5703125" bestFit="1" customWidth="1"/>
  </cols>
  <sheetData>
    <row r="1" spans="1:3" s="8" customFormat="1" x14ac:dyDescent="0.25">
      <c r="A1" s="8" t="s">
        <v>8464</v>
      </c>
      <c r="B1" s="8" t="s">
        <v>8463</v>
      </c>
      <c r="C1" s="8" t="s">
        <v>8478</v>
      </c>
    </row>
    <row r="2" spans="1:3" x14ac:dyDescent="0.25">
      <c r="A2" t="s">
        <v>8499</v>
      </c>
      <c r="B2" t="s">
        <v>8500</v>
      </c>
    </row>
    <row r="3" spans="1:3" x14ac:dyDescent="0.25">
      <c r="A3" t="s">
        <v>6402</v>
      </c>
      <c r="B3" t="s">
        <v>6401</v>
      </c>
    </row>
    <row r="4" spans="1:3" x14ac:dyDescent="0.25">
      <c r="A4" t="s">
        <v>8501</v>
      </c>
      <c r="B4" t="s">
        <v>8502</v>
      </c>
    </row>
    <row r="5" spans="1:3" x14ac:dyDescent="0.25">
      <c r="A5" t="s">
        <v>6406</v>
      </c>
      <c r="B5" t="s">
        <v>6405</v>
      </c>
    </row>
    <row r="6" spans="1:3" x14ac:dyDescent="0.25">
      <c r="A6" t="s">
        <v>8465</v>
      </c>
      <c r="B6" t="s">
        <v>8466</v>
      </c>
    </row>
    <row r="7" spans="1:3" x14ac:dyDescent="0.25">
      <c r="A7" t="s">
        <v>6429</v>
      </c>
      <c r="B7" t="s">
        <v>6428</v>
      </c>
    </row>
    <row r="8" spans="1:3" x14ac:dyDescent="0.25">
      <c r="A8" t="s">
        <v>6408</v>
      </c>
      <c r="B8" t="s">
        <v>6407</v>
      </c>
    </row>
    <row r="9" spans="1:3" x14ac:dyDescent="0.25">
      <c r="A9" t="s">
        <v>6425</v>
      </c>
      <c r="B9" t="s">
        <v>6424</v>
      </c>
    </row>
    <row r="10" spans="1:3" x14ac:dyDescent="0.25">
      <c r="A10" t="s">
        <v>6613</v>
      </c>
      <c r="B10" t="s">
        <v>6613</v>
      </c>
    </row>
    <row r="11" spans="1:3" x14ac:dyDescent="0.25">
      <c r="A11" t="s">
        <v>6434</v>
      </c>
      <c r="B11" t="s">
        <v>6433</v>
      </c>
    </row>
    <row r="12" spans="1:3" x14ac:dyDescent="0.25">
      <c r="A12" t="s">
        <v>6596</v>
      </c>
      <c r="B12" t="s">
        <v>6597</v>
      </c>
    </row>
    <row r="13" spans="1:3" x14ac:dyDescent="0.25">
      <c r="A13" t="s">
        <v>6398</v>
      </c>
      <c r="B13" t="s">
        <v>6397</v>
      </c>
    </row>
    <row r="14" spans="1:3" x14ac:dyDescent="0.25">
      <c r="A14" t="s">
        <v>6396</v>
      </c>
      <c r="B14" s="7" t="s">
        <v>6396</v>
      </c>
    </row>
    <row r="15" spans="1:3" x14ac:dyDescent="0.25">
      <c r="A15" t="s">
        <v>8469</v>
      </c>
      <c r="B15" t="s">
        <v>8470</v>
      </c>
    </row>
    <row r="16" spans="1:3" x14ac:dyDescent="0.25">
      <c r="A16" t="s">
        <v>6606</v>
      </c>
      <c r="B16" t="s">
        <v>6607</v>
      </c>
    </row>
    <row r="17" spans="1:2" x14ac:dyDescent="0.25">
      <c r="A17" t="s">
        <v>6427</v>
      </c>
      <c r="B17" t="s">
        <v>6426</v>
      </c>
    </row>
    <row r="18" spans="1:2" x14ac:dyDescent="0.25">
      <c r="A18" t="s">
        <v>8467</v>
      </c>
      <c r="B18" t="s">
        <v>8468</v>
      </c>
    </row>
    <row r="19" spans="1:2" x14ac:dyDescent="0.25">
      <c r="A19" t="s">
        <v>6598</v>
      </c>
      <c r="B19" t="s">
        <v>6599</v>
      </c>
    </row>
    <row r="20" spans="1:2" x14ac:dyDescent="0.25">
      <c r="A20" t="s">
        <v>6419</v>
      </c>
      <c r="B20" t="s">
        <v>6418</v>
      </c>
    </row>
    <row r="21" spans="1:2" x14ac:dyDescent="0.25">
      <c r="A21" t="s">
        <v>6387</v>
      </c>
      <c r="B21" t="s">
        <v>6432</v>
      </c>
    </row>
    <row r="22" spans="1:2" x14ac:dyDescent="0.25">
      <c r="A22" t="s">
        <v>6387</v>
      </c>
      <c r="B22" t="s">
        <v>6386</v>
      </c>
    </row>
    <row r="23" spans="1:2" x14ac:dyDescent="0.25">
      <c r="A23" t="s">
        <v>6620</v>
      </c>
      <c r="B23" t="s">
        <v>6621</v>
      </c>
    </row>
    <row r="24" spans="1:2" x14ac:dyDescent="0.25">
      <c r="A24" t="s">
        <v>6400</v>
      </c>
      <c r="B24" t="s">
        <v>6399</v>
      </c>
    </row>
    <row r="25" spans="1:2" x14ac:dyDescent="0.25">
      <c r="A25" t="s">
        <v>6385</v>
      </c>
      <c r="B25" t="s">
        <v>6384</v>
      </c>
    </row>
    <row r="26" spans="1:2" x14ac:dyDescent="0.25">
      <c r="A26" t="s">
        <v>8503</v>
      </c>
      <c r="B26" t="s">
        <v>8503</v>
      </c>
    </row>
    <row r="27" spans="1:2" x14ac:dyDescent="0.25">
      <c r="A27" t="s">
        <v>6391</v>
      </c>
      <c r="B27" t="s">
        <v>6390</v>
      </c>
    </row>
    <row r="28" spans="1:2" x14ac:dyDescent="0.25">
      <c r="A28" t="s">
        <v>6412</v>
      </c>
      <c r="B28" t="s">
        <v>6411</v>
      </c>
    </row>
    <row r="29" spans="1:2" x14ac:dyDescent="0.25">
      <c r="A29" t="s">
        <v>6608</v>
      </c>
      <c r="B29" t="s">
        <v>6609</v>
      </c>
    </row>
    <row r="30" spans="1:2" x14ac:dyDescent="0.25">
      <c r="A30" t="s">
        <v>6410</v>
      </c>
      <c r="B30" t="s">
        <v>6409</v>
      </c>
    </row>
    <row r="31" spans="1:2" x14ac:dyDescent="0.25">
      <c r="A31" t="s">
        <v>8504</v>
      </c>
      <c r="B31" t="s">
        <v>8505</v>
      </c>
    </row>
    <row r="32" spans="1:2" x14ac:dyDescent="0.25">
      <c r="A32" t="s">
        <v>6600</v>
      </c>
      <c r="B32" t="s">
        <v>6601</v>
      </c>
    </row>
    <row r="33" spans="1:3" x14ac:dyDescent="0.25">
      <c r="A33" t="s">
        <v>6431</v>
      </c>
      <c r="B33" t="s">
        <v>6430</v>
      </c>
    </row>
    <row r="34" spans="1:3" x14ac:dyDescent="0.25">
      <c r="A34" t="s">
        <v>8475</v>
      </c>
      <c r="B34" t="str">
        <f>"Manual Payment - "&amp;C34</f>
        <v>Manual Payment - McCoy &amp; Orta</v>
      </c>
      <c r="C34" s="74" t="s">
        <v>7407</v>
      </c>
    </row>
    <row r="35" spans="1:3" x14ac:dyDescent="0.25">
      <c r="A35" t="s">
        <v>8473</v>
      </c>
      <c r="B35" t="s">
        <v>8474</v>
      </c>
    </row>
    <row r="36" spans="1:3" x14ac:dyDescent="0.25">
      <c r="A36" t="s">
        <v>8476</v>
      </c>
      <c r="B36" t="s">
        <v>8477</v>
      </c>
    </row>
    <row r="37" spans="1:3" x14ac:dyDescent="0.25">
      <c r="A37" t="s">
        <v>6592</v>
      </c>
      <c r="B37" t="s">
        <v>6593</v>
      </c>
    </row>
    <row r="38" spans="1:3" x14ac:dyDescent="0.25">
      <c r="A38" t="s">
        <v>6393</v>
      </c>
      <c r="B38" t="s">
        <v>6392</v>
      </c>
    </row>
    <row r="39" spans="1:3" x14ac:dyDescent="0.25">
      <c r="A39" t="s">
        <v>6415</v>
      </c>
      <c r="B39" t="s">
        <v>6414</v>
      </c>
    </row>
    <row r="40" spans="1:3" x14ac:dyDescent="0.25">
      <c r="A40" t="s">
        <v>6590</v>
      </c>
      <c r="B40" t="s">
        <v>6591</v>
      </c>
    </row>
    <row r="41" spans="1:3" x14ac:dyDescent="0.25">
      <c r="A41" t="s">
        <v>6602</v>
      </c>
      <c r="B41" t="s">
        <v>6603</v>
      </c>
    </row>
    <row r="42" spans="1:3" x14ac:dyDescent="0.25">
      <c r="A42" t="s">
        <v>6436</v>
      </c>
      <c r="B42" t="s">
        <v>6435</v>
      </c>
    </row>
    <row r="43" spans="1:3" x14ac:dyDescent="0.25">
      <c r="A43" t="s">
        <v>8506</v>
      </c>
      <c r="B43" t="s">
        <v>6435</v>
      </c>
    </row>
    <row r="44" spans="1:3" x14ac:dyDescent="0.25">
      <c r="A44" t="s">
        <v>8507</v>
      </c>
      <c r="B44" t="s">
        <v>6439</v>
      </c>
    </row>
    <row r="45" spans="1:3" x14ac:dyDescent="0.25">
      <c r="A45" t="s">
        <v>6440</v>
      </c>
      <c r="B45" t="s">
        <v>6439</v>
      </c>
    </row>
    <row r="46" spans="1:3" x14ac:dyDescent="0.25">
      <c r="A46" t="s">
        <v>6618</v>
      </c>
      <c r="B46" t="s">
        <v>6619</v>
      </c>
    </row>
    <row r="47" spans="1:3" x14ac:dyDescent="0.25">
      <c r="A47" t="s">
        <v>6612</v>
      </c>
      <c r="B47" t="s">
        <v>6612</v>
      </c>
    </row>
    <row r="48" spans="1:3" x14ac:dyDescent="0.25">
      <c r="A48" t="s">
        <v>6438</v>
      </c>
      <c r="B48" t="s">
        <v>6437</v>
      </c>
    </row>
    <row r="49" spans="1:2" x14ac:dyDescent="0.25">
      <c r="A49" t="s">
        <v>6594</v>
      </c>
      <c r="B49" t="s">
        <v>6595</v>
      </c>
    </row>
    <row r="50" spans="1:2" x14ac:dyDescent="0.25">
      <c r="A50" t="s">
        <v>6588</v>
      </c>
      <c r="B50" t="s">
        <v>6589</v>
      </c>
    </row>
    <row r="51" spans="1:2" x14ac:dyDescent="0.25">
      <c r="A51" t="s">
        <v>8471</v>
      </c>
      <c r="B51" t="s">
        <v>8472</v>
      </c>
    </row>
    <row r="52" spans="1:2" x14ac:dyDescent="0.25">
      <c r="A52" t="s">
        <v>6624</v>
      </c>
      <c r="B52" t="s">
        <v>6625</v>
      </c>
    </row>
    <row r="53" spans="1:2" x14ac:dyDescent="0.25">
      <c r="A53" t="s">
        <v>6421</v>
      </c>
      <c r="B53" t="s">
        <v>6420</v>
      </c>
    </row>
    <row r="54" spans="1:2" x14ac:dyDescent="0.25">
      <c r="A54" t="s">
        <v>6395</v>
      </c>
      <c r="B54" t="s">
        <v>6394</v>
      </c>
    </row>
    <row r="55" spans="1:2" x14ac:dyDescent="0.25">
      <c r="A55" t="s">
        <v>6610</v>
      </c>
      <c r="B55" t="s">
        <v>6611</v>
      </c>
    </row>
    <row r="56" spans="1:2" x14ac:dyDescent="0.25">
      <c r="A56" t="s">
        <v>6622</v>
      </c>
      <c r="B56" t="s">
        <v>6623</v>
      </c>
    </row>
    <row r="57" spans="1:2" x14ac:dyDescent="0.25">
      <c r="A57" t="s">
        <v>6389</v>
      </c>
      <c r="B57" t="s">
        <v>6388</v>
      </c>
    </row>
    <row r="58" spans="1:2" x14ac:dyDescent="0.25">
      <c r="A58" t="s">
        <v>6423</v>
      </c>
      <c r="B58" t="s">
        <v>6422</v>
      </c>
    </row>
    <row r="59" spans="1:2" x14ac:dyDescent="0.25">
      <c r="A59" t="s">
        <v>6417</v>
      </c>
      <c r="B59" t="s">
        <v>6416</v>
      </c>
    </row>
    <row r="60" spans="1:2" x14ac:dyDescent="0.25">
      <c r="A60" t="s">
        <v>6614</v>
      </c>
      <c r="B60" t="s">
        <v>6615</v>
      </c>
    </row>
    <row r="61" spans="1:2" x14ac:dyDescent="0.25">
      <c r="A61" t="s">
        <v>6604</v>
      </c>
      <c r="B61" t="s">
        <v>6605</v>
      </c>
    </row>
    <row r="62" spans="1:2" x14ac:dyDescent="0.25">
      <c r="A62" t="s">
        <v>6413</v>
      </c>
      <c r="B62" t="s">
        <v>6413</v>
      </c>
    </row>
    <row r="63" spans="1:2" x14ac:dyDescent="0.25">
      <c r="A63" t="s">
        <v>6404</v>
      </c>
      <c r="B63" t="s">
        <v>6403</v>
      </c>
    </row>
    <row r="64" spans="1:2" x14ac:dyDescent="0.25">
      <c r="A64" t="s">
        <v>6616</v>
      </c>
      <c r="B64" t="s">
        <v>6617</v>
      </c>
    </row>
    <row r="65" spans="1:2" x14ac:dyDescent="0.25">
      <c r="A65" t="s">
        <v>6586</v>
      </c>
      <c r="B65" t="s">
        <v>6587</v>
      </c>
    </row>
    <row r="66" spans="1:2" x14ac:dyDescent="0.25">
      <c r="A66" t="s">
        <v>8513</v>
      </c>
      <c r="B66" t="s">
        <v>8514</v>
      </c>
    </row>
    <row r="67" spans="1:2" x14ac:dyDescent="0.25">
      <c r="A67" t="s">
        <v>8515</v>
      </c>
      <c r="B67" t="s">
        <v>8516</v>
      </c>
    </row>
    <row r="68" spans="1:2" x14ac:dyDescent="0.25">
      <c r="A68" t="s">
        <v>8583</v>
      </c>
      <c r="B68" t="s">
        <v>8584</v>
      </c>
    </row>
    <row r="69" spans="1:2" x14ac:dyDescent="0.25">
      <c r="A69" t="s">
        <v>9671</v>
      </c>
      <c r="B69" t="s">
        <v>9673</v>
      </c>
    </row>
    <row r="70" spans="1:2" x14ac:dyDescent="0.25">
      <c r="A70" t="s">
        <v>9672</v>
      </c>
      <c r="B70" t="s">
        <v>9674</v>
      </c>
    </row>
    <row r="71" spans="1:2" x14ac:dyDescent="0.25">
      <c r="A71" t="s">
        <v>9740</v>
      </c>
      <c r="B71" t="s">
        <v>9740</v>
      </c>
    </row>
    <row r="72" spans="1:2" x14ac:dyDescent="0.25">
      <c r="A72" t="s">
        <v>9741</v>
      </c>
      <c r="B72" t="s">
        <v>9743</v>
      </c>
    </row>
    <row r="73" spans="1:2" x14ac:dyDescent="0.25">
      <c r="A73" t="s">
        <v>9742</v>
      </c>
      <c r="B73" t="s">
        <v>9742</v>
      </c>
    </row>
  </sheetData>
  <conditionalFormatting sqref="B65 B1:B59 B67:B1048576">
    <cfRule type="duplicateValues" dxfId="0" priority="1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348-70D1-4742-BCF8-C6F1DE7E0FFE}">
  <dimension ref="A1:H684"/>
  <sheetViews>
    <sheetView zoomScale="85" zoomScaleNormal="85" workbookViewId="0">
      <pane xSplit="2" ySplit="1" topLeftCell="C95" activePane="bottomRight" state="frozen"/>
      <selection pane="topRight" activeCell="C1" sqref="C1"/>
      <selection pane="bottomLeft" activeCell="A2" sqref="A2"/>
      <selection pane="bottomRight" activeCell="C113" sqref="C113"/>
    </sheetView>
  </sheetViews>
  <sheetFormatPr defaultColWidth="9.140625" defaultRowHeight="15" x14ac:dyDescent="0.25"/>
  <cols>
    <col min="1" max="1" width="40.28515625" style="74" customWidth="1"/>
    <col min="2" max="2" width="18.85546875" style="74" bestFit="1" customWidth="1"/>
    <col min="3" max="3" width="59.28515625" style="74" bestFit="1" customWidth="1"/>
    <col min="4" max="4" width="30.28515625" style="74" bestFit="1" customWidth="1"/>
    <col min="5" max="5" width="20.28515625" style="91" bestFit="1" customWidth="1"/>
    <col min="6" max="6" width="15.5703125" style="74" bestFit="1" customWidth="1"/>
    <col min="7" max="7" width="16.140625" style="74" bestFit="1" customWidth="1"/>
    <col min="8" max="8" width="27.42578125" style="74" bestFit="1" customWidth="1"/>
    <col min="9" max="16384" width="9.140625" style="74"/>
  </cols>
  <sheetData>
    <row r="1" spans="1:8" ht="17.649999999999999" customHeight="1" x14ac:dyDescent="0.25">
      <c r="A1" s="97" t="s">
        <v>8462</v>
      </c>
      <c r="B1" s="97" t="s">
        <v>6530</v>
      </c>
      <c r="C1" s="97" t="s">
        <v>6529</v>
      </c>
      <c r="D1" s="97" t="s">
        <v>8461</v>
      </c>
      <c r="E1" s="98" t="s">
        <v>8460</v>
      </c>
      <c r="F1" s="98" t="s">
        <v>8459</v>
      </c>
      <c r="G1" s="98" t="s">
        <v>8458</v>
      </c>
      <c r="H1" s="97" t="s">
        <v>8457</v>
      </c>
    </row>
    <row r="2" spans="1:8" ht="17.649999999999999" customHeight="1" x14ac:dyDescent="0.25">
      <c r="A2" s="6" t="s">
        <v>8456</v>
      </c>
      <c r="B2" s="75" t="s">
        <v>8455</v>
      </c>
      <c r="C2" s="75" t="s">
        <v>8454</v>
      </c>
      <c r="D2" s="75" t="s">
        <v>8453</v>
      </c>
      <c r="E2" s="91" t="str">
        <f>VLOOKUP($C2,'[92]Vendor Approval- Active Vendors'!$A$4:$F$1018,6,FALSE)</f>
        <v>MD Approval</v>
      </c>
      <c r="F2" s="91" t="str">
        <f>VLOOKUP($C2,'[92]Vendor Approval- Active Vendors'!$A$4:$F$997,2,FALSE)</f>
        <v>Porcella</v>
      </c>
      <c r="G2" s="91" t="str">
        <f>VLOOKUP($C2,'[92]Vendor Approval- Active Vendors'!$A$4:$F$997,4,FALSE)</f>
        <v>KP</v>
      </c>
    </row>
    <row r="3" spans="1:8" ht="17.649999999999999" customHeight="1" x14ac:dyDescent="0.25">
      <c r="A3" s="6" t="s">
        <v>8452</v>
      </c>
      <c r="B3" s="75" t="s">
        <v>8451</v>
      </c>
      <c r="C3" s="75" t="s">
        <v>8450</v>
      </c>
      <c r="D3" s="75" t="s">
        <v>7257</v>
      </c>
      <c r="E3" s="91" t="str">
        <f>VLOOKUP($C3,'[92]Vendor Approval- Active Vendors'!$A$4:$F$997,6,FALSE)</f>
        <v>MD Approval</v>
      </c>
      <c r="F3" s="91" t="str">
        <f>VLOOKUP($C3,'[92]Vendor Approval- Active Vendors'!$A$4:$F$997,2,FALSE)</f>
        <v>Perelman</v>
      </c>
      <c r="G3" s="91" t="str">
        <f>VLOOKUP($C3,'[92]Vendor Approval- Active Vendors'!$A$4:$F$997,4,FALSE)</f>
        <v>RP</v>
      </c>
    </row>
    <row r="4" spans="1:8" ht="17.649999999999999" customHeight="1" x14ac:dyDescent="0.25">
      <c r="A4" s="75" t="s">
        <v>8449</v>
      </c>
      <c r="B4" s="75" t="s">
        <v>8448</v>
      </c>
      <c r="C4" s="75" t="s">
        <v>8447</v>
      </c>
      <c r="D4" s="75" t="s">
        <v>8446</v>
      </c>
      <c r="E4" s="91" t="str">
        <f>VLOOKUP(C4,'[92]Vendor Approval- Active Vendors'!$A$6:$F$997,6,FALSE)</f>
        <v>MD Approval</v>
      </c>
      <c r="F4" s="91" t="str">
        <f>VLOOKUP($C4,'[92]Vendor Approval- Active Vendors'!$A$4:$F$997,2,FALSE)</f>
        <v>Perelman</v>
      </c>
      <c r="G4" s="91" t="str">
        <f>VLOOKUP($C4,'[92]Vendor Approval- Active Vendors'!$A$4:$F$997,4,FALSE)</f>
        <v>RP, PM</v>
      </c>
    </row>
    <row r="5" spans="1:8" ht="17.649999999999999" customHeight="1" x14ac:dyDescent="0.25">
      <c r="A5" s="75" t="s">
        <v>8444</v>
      </c>
      <c r="B5" s="75" t="s">
        <v>8445</v>
      </c>
      <c r="C5" s="75" t="s">
        <v>8444</v>
      </c>
      <c r="D5" s="75" t="s">
        <v>8443</v>
      </c>
      <c r="E5" s="91" t="str">
        <f>VLOOKUP(C5,'[92]Vendor Approval- Active Vendors'!$A$6:$F$997,6,FALSE)</f>
        <v>MD Approval</v>
      </c>
      <c r="F5" s="91" t="str">
        <f>VLOOKUP($C5,'[92]Vendor Approval- Active Vendors'!$A$4:$F$997,2,FALSE)</f>
        <v>Scarola</v>
      </c>
      <c r="G5" s="91" t="str">
        <f>VLOOKUP($C5,'[92]Vendor Approval- Active Vendors'!$A$4:$F$997,4,FALSE)</f>
        <v>MS, CR, RP</v>
      </c>
    </row>
    <row r="6" spans="1:8" ht="17.649999999999999" customHeight="1" x14ac:dyDescent="0.25">
      <c r="A6" s="75" t="s">
        <v>8442</v>
      </c>
      <c r="B6" s="75" t="s">
        <v>8441</v>
      </c>
      <c r="C6" s="75" t="s">
        <v>8440</v>
      </c>
      <c r="D6" s="75" t="s">
        <v>7080</v>
      </c>
      <c r="E6" s="91">
        <f>VLOOKUP(C6,'[92]Vendor Approval- Active Vendors'!$A$6:$F$997,6,FALSE)</f>
        <v>2000</v>
      </c>
      <c r="F6" s="91" t="str">
        <f>VLOOKUP($C6,'[92]Vendor Approval- Active Vendors'!$A$4:$F$997,2,FALSE)</f>
        <v>Cafaro</v>
      </c>
      <c r="G6" s="91" t="str">
        <f>VLOOKUP($C6,'[92]Vendor Approval- Active Vendors'!$A$4:$F$997,4,FALSE)</f>
        <v>MC, RP, ASe</v>
      </c>
    </row>
    <row r="7" spans="1:8" ht="17.649999999999999" customHeight="1" x14ac:dyDescent="0.25">
      <c r="A7" s="75" t="s">
        <v>8438</v>
      </c>
      <c r="B7" s="75" t="s">
        <v>8439</v>
      </c>
      <c r="C7" s="75" t="s">
        <v>8438</v>
      </c>
      <c r="D7" s="75" t="s">
        <v>6645</v>
      </c>
      <c r="E7" s="91" t="str">
        <f>VLOOKUP(C7,'[92]Vendor Approval- Active Vendors'!$A$6:$F$997,6,FALSE)</f>
        <v>MD Approval</v>
      </c>
      <c r="F7" s="91" t="str">
        <f>VLOOKUP($C7,'[92]Vendor Approval- Active Vendors'!$A$4:$F$997,2,FALSE)</f>
        <v>Perelman</v>
      </c>
      <c r="G7" s="91" t="str">
        <f>VLOOKUP($C7,'[92]Vendor Approval- Active Vendors'!$A$4:$F$997,4,FALSE)</f>
        <v>RP</v>
      </c>
    </row>
    <row r="8" spans="1:8" ht="17.649999999999999" customHeight="1" x14ac:dyDescent="0.25">
      <c r="A8" s="75" t="s">
        <v>8437</v>
      </c>
      <c r="B8" s="74" t="s">
        <v>8436</v>
      </c>
      <c r="C8" s="74" t="s">
        <v>8435</v>
      </c>
      <c r="D8" s="75" t="s">
        <v>7463</v>
      </c>
      <c r="E8" s="91">
        <f>VLOOKUP(C8,'[92]Vendor Approval- Active Vendors'!$A$6:$F$997,6,FALSE)</f>
        <v>50000</v>
      </c>
      <c r="F8" s="91" t="str">
        <f>VLOOKUP($C8,'[92]Vendor Approval- Active Vendors'!$A$4:$F$997,2,FALSE)</f>
        <v>Cafaro</v>
      </c>
      <c r="G8" s="91" t="str">
        <f>VLOOKUP($C8,'[92]Vendor Approval- Active Vendors'!$A$4:$F$997,4,FALSE)</f>
        <v>CA</v>
      </c>
    </row>
    <row r="9" spans="1:8" ht="17.649999999999999" customHeight="1" x14ac:dyDescent="0.25">
      <c r="A9" s="75" t="s">
        <v>8434</v>
      </c>
      <c r="B9" s="75" t="s">
        <v>8434</v>
      </c>
      <c r="C9" s="75" t="s">
        <v>8433</v>
      </c>
      <c r="D9" s="75" t="s">
        <v>6705</v>
      </c>
      <c r="E9" s="91" t="str">
        <f>VLOOKUP(C9,'[92]Vendor Approval- Active Vendors'!$A$6:$F$997,6,FALSE)</f>
        <v>Committee Approved</v>
      </c>
      <c r="F9" s="91" t="str">
        <f>VLOOKUP($C9,'[92]Vendor Approval- Active Vendors'!$A$4:$F$997,2,FALSE)</f>
        <v>Gochberg</v>
      </c>
      <c r="G9" s="91" t="str">
        <f>VLOOKUP($C9,'[92]Vendor Approval- Active Vendors'!$A$4:$F$997,4,FALSE)</f>
        <v>TM</v>
      </c>
    </row>
    <row r="10" spans="1:8" ht="17.649999999999999" customHeight="1" x14ac:dyDescent="0.25">
      <c r="A10" s="6" t="s">
        <v>8431</v>
      </c>
      <c r="B10" s="75" t="s">
        <v>8432</v>
      </c>
      <c r="C10" s="75" t="s">
        <v>8431</v>
      </c>
      <c r="D10" s="75" t="s">
        <v>6753</v>
      </c>
      <c r="E10" s="91" t="str">
        <f>VLOOKUP(C10,'[92]Vendor Approval- Active Vendors'!$A$6:$F$997,6,FALSE)</f>
        <v>MD Approval</v>
      </c>
      <c r="F10" s="91" t="str">
        <f>VLOOKUP($C10,'[92]Vendor Approval- Active Vendors'!$A$4:$F$997,2,FALSE)</f>
        <v>Miceli</v>
      </c>
      <c r="G10" s="91" t="str">
        <f>VLOOKUP($C10,'[92]Vendor Approval- Active Vendors'!$A$4:$F$997,4,FALSE)</f>
        <v>PJM</v>
      </c>
    </row>
    <row r="11" spans="1:8" ht="17.649999999999999" customHeight="1" x14ac:dyDescent="0.25">
      <c r="A11" t="s">
        <v>8429</v>
      </c>
      <c r="B11" s="75" t="s">
        <v>8430</v>
      </c>
      <c r="C11" s="75" t="s">
        <v>8429</v>
      </c>
      <c r="D11" s="75" t="s">
        <v>6653</v>
      </c>
      <c r="E11" s="91" t="str">
        <f>VLOOKUP(C11,'[92]Vendor Approval- Active Vendors'!$A$6:$F$997,6,FALSE)</f>
        <v>MD Approval</v>
      </c>
      <c r="F11" s="91" t="str">
        <f>VLOOKUP($C11,'[92]Vendor Approval- Active Vendors'!$A$4:$F$997,2,FALSE)</f>
        <v>Cafaro</v>
      </c>
      <c r="G11" s="91" t="str">
        <f>VLOOKUP($C11,'[92]Vendor Approval- Active Vendors'!$A$4:$F$997,4,FALSE)</f>
        <v>MC</v>
      </c>
    </row>
    <row r="12" spans="1:8" ht="17.649999999999999" customHeight="1" x14ac:dyDescent="0.25">
      <c r="A12" s="75"/>
      <c r="B12" s="75" t="s">
        <v>8428</v>
      </c>
      <c r="C12" s="75" t="s">
        <v>8427</v>
      </c>
      <c r="D12" s="75" t="s">
        <v>7547</v>
      </c>
      <c r="E12" s="91" t="str">
        <f>VLOOKUP(C12,'[92]Vendor Approval- Active Vendors'!$A$6:$F$997,6,FALSE)</f>
        <v>MD Approval</v>
      </c>
      <c r="F12" s="91" t="str">
        <f>VLOOKUP($C12,'[92]Vendor Approval- Active Vendors'!$A$4:$F$997,2,FALSE)</f>
        <v>Gochberg</v>
      </c>
      <c r="G12" s="91" t="str">
        <f>VLOOKUP($C12,'[92]Vendor Approval- Active Vendors'!$A$4:$F$997,4,FALSE)</f>
        <v>SG</v>
      </c>
    </row>
    <row r="13" spans="1:8" ht="17.649999999999999" customHeight="1" x14ac:dyDescent="0.25">
      <c r="A13" s="75" t="s">
        <v>8426</v>
      </c>
      <c r="B13" s="75" t="s">
        <v>8425</v>
      </c>
      <c r="C13" s="75" t="s">
        <v>8424</v>
      </c>
      <c r="D13" s="75" t="s">
        <v>6742</v>
      </c>
      <c r="E13" s="91" t="str">
        <f>VLOOKUP(C13,'[92]Vendor Approval- Active Vendors'!$A$6:$F$997,6,FALSE)</f>
        <v>MD Approval</v>
      </c>
      <c r="F13" s="91" t="str">
        <f>VLOOKUP($C13,'[92]Vendor Approval- Active Vendors'!$A$4:$F$997,2,FALSE)</f>
        <v>Wallach</v>
      </c>
      <c r="G13" s="91" t="str">
        <f>VLOOKUP($C13,'[92]Vendor Approval- Active Vendors'!$A$4:$F$997,4,FALSE)</f>
        <v>MW, RP</v>
      </c>
    </row>
    <row r="14" spans="1:8" ht="17.649999999999999" customHeight="1" x14ac:dyDescent="0.25">
      <c r="A14" s="75" t="s">
        <v>8422</v>
      </c>
      <c r="B14" s="75" t="s">
        <v>8423</v>
      </c>
      <c r="C14" s="75" t="s">
        <v>8422</v>
      </c>
      <c r="D14" s="75" t="s">
        <v>6738</v>
      </c>
      <c r="E14" s="91">
        <f>VLOOKUP(C14,'[92]Vendor Approval- Active Vendors'!$A$6:$F$997,6,FALSE)</f>
        <v>10000</v>
      </c>
      <c r="F14" s="91" t="str">
        <f>VLOOKUP($C14,'[92]Vendor Approval- Active Vendors'!$A$4:$F$997,2,FALSE)</f>
        <v>DiOrio</v>
      </c>
      <c r="G14" s="91" t="str">
        <f>VLOOKUP($C14,'[92]Vendor Approval- Active Vendors'!$A$4:$F$997,4,FALSE)</f>
        <v>MD</v>
      </c>
    </row>
    <row r="15" spans="1:8" ht="17.649999999999999" customHeight="1" x14ac:dyDescent="0.25">
      <c r="A15" s="74" t="s">
        <v>8421</v>
      </c>
      <c r="B15" s="75" t="s">
        <v>8420</v>
      </c>
      <c r="C15" s="75" t="s">
        <v>8419</v>
      </c>
      <c r="D15" s="75" t="s">
        <v>6705</v>
      </c>
      <c r="E15" s="91" t="str">
        <f>VLOOKUP(C15,'[92]Vendor Approval- Active Vendors'!$A$6:$F$997,6,FALSE)</f>
        <v>Committee Approved</v>
      </c>
      <c r="F15" s="91" t="str">
        <f>VLOOKUP($C15,'[92]Vendor Approval- Active Vendors'!$A$4:$F$997,2,FALSE)</f>
        <v>Gochberg</v>
      </c>
      <c r="G15" s="91" t="str">
        <f>VLOOKUP($C15,'[92]Vendor Approval- Active Vendors'!$A$4:$F$997,4,FALSE)</f>
        <v>TM</v>
      </c>
    </row>
    <row r="16" spans="1:8" ht="17.649999999999999" customHeight="1" x14ac:dyDescent="0.25">
      <c r="A16" s="74" t="s">
        <v>8418</v>
      </c>
      <c r="B16" s="75" t="s">
        <v>8417</v>
      </c>
      <c r="C16" s="75" t="s">
        <v>8416</v>
      </c>
      <c r="D16" s="75" t="s">
        <v>6639</v>
      </c>
      <c r="E16" s="91" t="str">
        <f>VLOOKUP(C16,'[92]Vendor Approval- Active Vendors'!$A$6:$F$997,6,FALSE)</f>
        <v>MD Approval</v>
      </c>
      <c r="F16" s="91" t="str">
        <f>VLOOKUP($C16,'[92]Vendor Approval- Active Vendors'!$A$4:$F$997,2,FALSE)</f>
        <v>Cafaro</v>
      </c>
      <c r="G16" s="91" t="str">
        <f>VLOOKUP($C16,'[92]Vendor Approval- Active Vendors'!$A$4:$F$997,4,FALSE)</f>
        <v>KP, RP, MC</v>
      </c>
    </row>
    <row r="17" spans="1:7" ht="17.649999999999999" customHeight="1" x14ac:dyDescent="0.25">
      <c r="A17" s="6" t="s">
        <v>8414</v>
      </c>
      <c r="B17" s="75" t="s">
        <v>8415</v>
      </c>
      <c r="C17" s="75" t="s">
        <v>8414</v>
      </c>
      <c r="D17" s="75" t="s">
        <v>7191</v>
      </c>
      <c r="E17" s="91" t="str">
        <f>VLOOKUP(C17,'[92]Vendor Approval- Active Vendors'!$A$6:$F$997,6,FALSE)</f>
        <v>MD Approval</v>
      </c>
      <c r="F17" s="91" t="str">
        <f>VLOOKUP($C17,'[92]Vendor Approval- Active Vendors'!$A$4:$F$997,2,FALSE)</f>
        <v>Perelman</v>
      </c>
      <c r="G17" s="91" t="str">
        <f>VLOOKUP($C17,'[92]Vendor Approval- Active Vendors'!$A$4:$F$997,4,FALSE)</f>
        <v>RP</v>
      </c>
    </row>
    <row r="18" spans="1:7" ht="17.649999999999999" customHeight="1" x14ac:dyDescent="0.25">
      <c r="A18" s="74" t="s">
        <v>8412</v>
      </c>
      <c r="B18" s="75" t="s">
        <v>8413</v>
      </c>
      <c r="C18" s="74" t="s">
        <v>8412</v>
      </c>
      <c r="D18" s="75" t="s">
        <v>6698</v>
      </c>
      <c r="E18" s="91">
        <f>VLOOKUP(C18,'[92]Vendor Approval- Active Vendors'!$A$6:$F$997,6,FALSE)</f>
        <v>10000</v>
      </c>
      <c r="F18" s="91" t="str">
        <f>VLOOKUP($C18,'[92]Vendor Approval- Active Vendors'!$A$4:$F$997,2,FALSE)</f>
        <v>Lin</v>
      </c>
      <c r="G18" s="91" t="str">
        <f>VLOOKUP($C18,'[92]Vendor Approval- Active Vendors'!$A$4:$F$997,4,FALSE)</f>
        <v>SL, KP, PM</v>
      </c>
    </row>
    <row r="19" spans="1:7" ht="17.649999999999999" customHeight="1" x14ac:dyDescent="0.25">
      <c r="A19" s="75" t="s">
        <v>8410</v>
      </c>
      <c r="B19" s="75" t="s">
        <v>8411</v>
      </c>
      <c r="C19" s="75" t="s">
        <v>8410</v>
      </c>
      <c r="D19" s="75" t="s">
        <v>6635</v>
      </c>
      <c r="E19" s="91">
        <f>VLOOKUP(C19,'[92]Vendor Approval- Active Vendors'!$A$6:$F$997,6,FALSE)</f>
        <v>5000</v>
      </c>
      <c r="F19" s="91" t="str">
        <f>VLOOKUP($C19,'[92]Vendor Approval- Active Vendors'!$A$4:$F$997,2,FALSE)</f>
        <v>Gochberg</v>
      </c>
      <c r="G19" s="91" t="str">
        <f>VLOOKUP($C19,'[92]Vendor Approval- Active Vendors'!$A$4:$F$997,4,FALSE)</f>
        <v>TM</v>
      </c>
    </row>
    <row r="20" spans="1:7" ht="17.649999999999999" customHeight="1" x14ac:dyDescent="0.25">
      <c r="A20" s="75" t="s">
        <v>8408</v>
      </c>
      <c r="B20" s="75" t="s">
        <v>8409</v>
      </c>
      <c r="C20" s="75" t="s">
        <v>8408</v>
      </c>
      <c r="D20" s="75" t="s">
        <v>6712</v>
      </c>
      <c r="E20" s="91">
        <f>VLOOKUP(C20,'[92]Vendor Approval- Active Vendors'!$A$6:$F$997,6,FALSE)</f>
        <v>5000</v>
      </c>
      <c r="F20" s="91" t="str">
        <f>VLOOKUP($C20,'[92]Vendor Approval- Active Vendors'!$A$4:$F$997,2,FALSE)</f>
        <v>Perelman</v>
      </c>
      <c r="G20" s="91" t="str">
        <f>VLOOKUP($C20,'[92]Vendor Approval- Active Vendors'!$A$4:$F$997,4,FALSE)</f>
        <v>AM</v>
      </c>
    </row>
    <row r="21" spans="1:7" ht="17.649999999999999" customHeight="1" x14ac:dyDescent="0.25">
      <c r="A21" s="75" t="s">
        <v>8407</v>
      </c>
      <c r="B21" s="75" t="s">
        <v>8406</v>
      </c>
      <c r="C21" s="75" t="s">
        <v>8405</v>
      </c>
      <c r="D21" s="75" t="s">
        <v>6656</v>
      </c>
      <c r="E21" s="91">
        <f>VLOOKUP(C21,'[92]Vendor Approval- Active Vendors'!$A$6:$F$997,6,FALSE)</f>
        <v>5000</v>
      </c>
      <c r="F21" s="91" t="str">
        <f>VLOOKUP($C21,'[92]Vendor Approval- Active Vendors'!$A$4:$F$997,2,FALSE)</f>
        <v>Gochberg</v>
      </c>
      <c r="G21" s="91" t="str">
        <f>VLOOKUP($C21,'[92]Vendor Approval- Active Vendors'!$A$4:$F$997,4,FALSE)</f>
        <v>TM</v>
      </c>
    </row>
    <row r="22" spans="1:7" ht="17.649999999999999" customHeight="1" x14ac:dyDescent="0.25">
      <c r="A22" s="75" t="s">
        <v>8404</v>
      </c>
      <c r="B22" s="75" t="s">
        <v>8403</v>
      </c>
      <c r="C22" s="75" t="s">
        <v>8402</v>
      </c>
      <c r="D22" s="75" t="s">
        <v>6786</v>
      </c>
      <c r="E22" s="91">
        <f>VLOOKUP(C22,'[92]Vendor Approval- Active Vendors'!$A$6:$F$997,6,FALSE)</f>
        <v>5000</v>
      </c>
      <c r="F22" s="91" t="str">
        <f>VLOOKUP($C22,'[92]Vendor Approval- Active Vendors'!$A$4:$F$997,2,FALSE)</f>
        <v>Sewielska</v>
      </c>
      <c r="G22" s="91" t="str">
        <f>VLOOKUP($C22,'[92]Vendor Approval- Active Vendors'!$A$4:$F$997,4,FALSE)</f>
        <v>ASe</v>
      </c>
    </row>
    <row r="23" spans="1:7" ht="17.649999999999999" customHeight="1" x14ac:dyDescent="0.25">
      <c r="A23" s="75"/>
      <c r="B23" s="75" t="s">
        <v>8401</v>
      </c>
      <c r="C23" s="75" t="s">
        <v>8400</v>
      </c>
      <c r="D23" s="75" t="s">
        <v>6876</v>
      </c>
      <c r="E23" s="91" t="str">
        <f>VLOOKUP(C23,'[92]Vendor Approval- Active Vendors'!$A$6:$F$997,6,FALSE)</f>
        <v>Tax Authority</v>
      </c>
      <c r="F23" s="91" t="str">
        <f>VLOOKUP($C23,'[92]Vendor Approval- Active Vendors'!$A$4:$F$997,2,FALSE)</f>
        <v>Miceli</v>
      </c>
      <c r="G23" s="91" t="str">
        <f>VLOOKUP($C23,'[92]Vendor Approval- Active Vendors'!$A$4:$F$997,4,FALSE)</f>
        <v>PJM, YX</v>
      </c>
    </row>
    <row r="24" spans="1:7" ht="17.649999999999999" customHeight="1" x14ac:dyDescent="0.25">
      <c r="A24" s="75" t="s">
        <v>8399</v>
      </c>
      <c r="B24" s="75" t="s">
        <v>8398</v>
      </c>
      <c r="C24" s="75" t="s">
        <v>8397</v>
      </c>
      <c r="D24" s="75" t="s">
        <v>6786</v>
      </c>
      <c r="E24" s="91" t="str">
        <f>VLOOKUP(C24,'[92]Vendor Approval- Active Vendors'!$A$6:$F$997,6,FALSE)</f>
        <v>MD Approval</v>
      </c>
      <c r="F24" s="91" t="str">
        <f>VLOOKUP($C24,'[92]Vendor Approval- Active Vendors'!$A$4:$F$997,2,FALSE)</f>
        <v>Gochberg</v>
      </c>
      <c r="G24" s="91" t="str">
        <f>VLOOKUP($C24,'[92]Vendor Approval- Active Vendors'!$A$4:$F$997,4,FALSE)</f>
        <v>SG</v>
      </c>
    </row>
    <row r="25" spans="1:7" ht="17.649999999999999" customHeight="1" x14ac:dyDescent="0.25">
      <c r="A25" s="75" t="s">
        <v>8396</v>
      </c>
      <c r="B25" s="75" t="s">
        <v>6527</v>
      </c>
      <c r="C25" s="75" t="s">
        <v>8395</v>
      </c>
      <c r="D25" s="75" t="s">
        <v>6648</v>
      </c>
      <c r="E25" s="91" t="str">
        <f>VLOOKUP(C25,'[92]Vendor Approval- Active Vendors'!$A$6:$F$997,6,FALSE)</f>
        <v>Tax Authority</v>
      </c>
      <c r="F25" s="91" t="str">
        <f>VLOOKUP($C25,'[92]Vendor Approval- Active Vendors'!$A$4:$F$997,2,FALSE)</f>
        <v>Miceli</v>
      </c>
      <c r="G25" s="91" t="str">
        <f>VLOOKUP($C25,'[92]Vendor Approval- Active Vendors'!$A$4:$F$997,4,FALSE)</f>
        <v>PJM, YX</v>
      </c>
    </row>
    <row r="26" spans="1:7" ht="17.649999999999999" customHeight="1" x14ac:dyDescent="0.25">
      <c r="A26" s="75"/>
      <c r="B26" s="75" t="s">
        <v>8394</v>
      </c>
      <c r="C26" s="75" t="s">
        <v>8393</v>
      </c>
      <c r="D26" s="75" t="s">
        <v>7871</v>
      </c>
      <c r="E26" s="91" t="str">
        <f>VLOOKUP(C26,'[92]Vendor Approval- Active Vendors'!$A$6:$F$997,6,FALSE)</f>
        <v>MD Approval</v>
      </c>
      <c r="F26" s="91" t="str">
        <f>VLOOKUP($C26,'[92]Vendor Approval- Active Vendors'!$A$4:$F$997,2,FALSE)</f>
        <v>Porcella</v>
      </c>
      <c r="G26" s="91" t="str">
        <f>VLOOKUP($C26,'[92]Vendor Approval- Active Vendors'!$A$4:$F$997,4,FALSE)</f>
        <v>KP</v>
      </c>
    </row>
    <row r="27" spans="1:7" ht="17.649999999999999" customHeight="1" x14ac:dyDescent="0.25">
      <c r="A27" s="6" t="s">
        <v>8392</v>
      </c>
      <c r="B27" s="75" t="s">
        <v>8391</v>
      </c>
      <c r="C27" s="75" t="s">
        <v>8390</v>
      </c>
      <c r="D27" s="75" t="s">
        <v>6718</v>
      </c>
      <c r="E27" s="91">
        <f>VLOOKUP(C27,'[92]Vendor Approval- Active Vendors'!$A$6:$F$997,6,FALSE)</f>
        <v>10000</v>
      </c>
      <c r="F27" s="91" t="str">
        <f>VLOOKUP($C27,'[92]Vendor Approval- Active Vendors'!$A$4:$F$997,2,FALSE)</f>
        <v>Edmonds</v>
      </c>
      <c r="G27" s="91" t="str">
        <f>VLOOKUP($C27,'[92]Vendor Approval- Active Vendors'!$A$4:$F$997,4,FALSE)</f>
        <v>CE</v>
      </c>
    </row>
    <row r="28" spans="1:7" ht="17.649999999999999" customHeight="1" x14ac:dyDescent="0.25">
      <c r="A28" s="75" t="s">
        <v>8389</v>
      </c>
      <c r="B28" s="75" t="s">
        <v>8388</v>
      </c>
      <c r="C28" s="75" t="s">
        <v>8387</v>
      </c>
      <c r="D28" s="75" t="s">
        <v>6923</v>
      </c>
      <c r="E28" s="91">
        <f>VLOOKUP(C28,'[92]Vendor Approval- Active Vendors'!$A$6:$F$997,6,FALSE)</f>
        <v>5000</v>
      </c>
      <c r="F28" s="91" t="str">
        <f>VLOOKUP($C28,'[92]Vendor Approval- Active Vendors'!$A$4:$F$997,2,FALSE)</f>
        <v>Perelman</v>
      </c>
      <c r="G28" s="91" t="str">
        <f>VLOOKUP($C28,'[92]Vendor Approval- Active Vendors'!$A$4:$F$997,4,FALSE)</f>
        <v>AM</v>
      </c>
    </row>
    <row r="29" spans="1:7" ht="17.649999999999999" customHeight="1" x14ac:dyDescent="0.25">
      <c r="A29" s="75" t="s">
        <v>8386</v>
      </c>
      <c r="B29" s="75" t="s">
        <v>8385</v>
      </c>
      <c r="C29" s="75" t="s">
        <v>8384</v>
      </c>
      <c r="D29" s="75" t="s">
        <v>6635</v>
      </c>
      <c r="E29" s="91" t="str">
        <f>VLOOKUP(C29,'[92]Vendor Approval- Active Vendors'!$A$6:$F$999,6,FALSE)</f>
        <v>MD Approval</v>
      </c>
      <c r="F29" s="91" t="str">
        <f>VLOOKUP($C29,'[92]Vendor Approval- Active Vendors'!$A$4:$F$999,2,FALSE)</f>
        <v>Gochberg</v>
      </c>
      <c r="G29" s="91" t="str">
        <f>VLOOKUP($C29,'[92]Vendor Approval- Active Vendors'!$A$4:$F$999,4,FALSE)</f>
        <v>SG</v>
      </c>
    </row>
    <row r="30" spans="1:7" ht="17.649999999999999" customHeight="1" x14ac:dyDescent="0.25">
      <c r="A30" s="75" t="s">
        <v>8382</v>
      </c>
      <c r="B30" s="75" t="s">
        <v>8383</v>
      </c>
      <c r="C30" s="75" t="s">
        <v>8382</v>
      </c>
      <c r="D30" s="75" t="s">
        <v>6705</v>
      </c>
      <c r="E30" s="91" t="str">
        <f>VLOOKUP(C30,'[92]Vendor Approval- Active Vendors'!$A$6:$F$997,6,FALSE)</f>
        <v>Committee Approved</v>
      </c>
      <c r="F30" s="91" t="str">
        <f>VLOOKUP($C30,'[92]Vendor Approval- Active Vendors'!$A$4:$F$997,2,FALSE)</f>
        <v>Edmonds</v>
      </c>
      <c r="G30" s="91" t="str">
        <f>VLOOKUP($C30,'[92]Vendor Approval- Active Vendors'!$A$4:$F$997,4,FALSE)</f>
        <v>TM</v>
      </c>
    </row>
    <row r="31" spans="1:7" ht="17.649999999999999" customHeight="1" x14ac:dyDescent="0.25">
      <c r="A31" s="74" t="s">
        <v>8380</v>
      </c>
      <c r="B31" s="75" t="s">
        <v>8381</v>
      </c>
      <c r="C31" s="75" t="s">
        <v>8380</v>
      </c>
      <c r="D31" s="75" t="s">
        <v>6790</v>
      </c>
      <c r="E31" s="91">
        <f>VLOOKUP(C31,'[92]Vendor Approval- Active Vendors'!$A$6:$F$997,6,FALSE)</f>
        <v>7500</v>
      </c>
      <c r="F31" s="91" t="str">
        <f>VLOOKUP($C31,'[92]Vendor Approval- Active Vendors'!$A$4:$F$997,2,FALSE)</f>
        <v>Miceli</v>
      </c>
      <c r="G31" s="91" t="str">
        <f>VLOOKUP($C31,'[92]Vendor Approval- Active Vendors'!$A$4:$F$997,4,FALSE)</f>
        <v>PJM, AE, GK</v>
      </c>
    </row>
    <row r="32" spans="1:7" ht="17.649999999999999" customHeight="1" x14ac:dyDescent="0.25">
      <c r="A32" s="6" t="s">
        <v>8379</v>
      </c>
      <c r="B32" s="75" t="s">
        <v>8378</v>
      </c>
      <c r="C32" s="75" t="s">
        <v>8377</v>
      </c>
      <c r="D32" s="75" t="s">
        <v>6635</v>
      </c>
      <c r="E32" s="91" t="str">
        <f>VLOOKUP(C32,'[92]Vendor Approval- Active Vendors'!$A$6:$F$997,6,FALSE)</f>
        <v>MD Approval</v>
      </c>
      <c r="F32" s="91" t="str">
        <f>VLOOKUP($C32,'[92]Vendor Approval- Active Vendors'!$A$4:$F$997,2,FALSE)</f>
        <v>Gochberg</v>
      </c>
      <c r="G32" s="91" t="str">
        <f>VLOOKUP($C32,'[92]Vendor Approval- Active Vendors'!$A$4:$F$997,4,FALSE)</f>
        <v>SG</v>
      </c>
    </row>
    <row r="33" spans="1:7" ht="17.649999999999999" customHeight="1" x14ac:dyDescent="0.25">
      <c r="A33" s="75" t="s">
        <v>8375</v>
      </c>
      <c r="B33" s="75" t="s">
        <v>8376</v>
      </c>
      <c r="C33" s="75" t="s">
        <v>8375</v>
      </c>
      <c r="D33" s="75" t="s">
        <v>6662</v>
      </c>
      <c r="E33" s="91">
        <f>VLOOKUP(C33,'[92]Vendor Approval- Active Vendors'!$A$6:$F$997,6,FALSE)</f>
        <v>10000</v>
      </c>
      <c r="F33" s="91" t="str">
        <f>VLOOKUP($C33,'[92]Vendor Approval- Active Vendors'!$A$4:$F$997,2,FALSE)</f>
        <v>Porcella</v>
      </c>
      <c r="G33" s="91" t="str">
        <f>VLOOKUP($C33,'[92]Vendor Approval- Active Vendors'!$A$4:$F$997,4,FALSE)</f>
        <v>KP, TM, MW, SL</v>
      </c>
    </row>
    <row r="34" spans="1:7" ht="17.649999999999999" customHeight="1" x14ac:dyDescent="0.25">
      <c r="A34" s="75" t="s">
        <v>8373</v>
      </c>
      <c r="B34" s="75" t="s">
        <v>8374</v>
      </c>
      <c r="C34" s="75" t="s">
        <v>8373</v>
      </c>
      <c r="D34" s="75" t="s">
        <v>6642</v>
      </c>
      <c r="E34" s="91" t="str">
        <f>VLOOKUP(C34,'[92]Vendor Approval- Active Vendors'!$A$6:$F$997,6,FALSE)</f>
        <v>MD Approval</v>
      </c>
      <c r="F34" s="91" t="str">
        <f>VLOOKUP($C34,'[92]Vendor Approval- Active Vendors'!$A$4:$F$997,2,FALSE)</f>
        <v>Gochberg</v>
      </c>
      <c r="G34" s="91" t="str">
        <f>VLOOKUP($C34,'[92]Vendor Approval- Active Vendors'!$A$4:$F$997,4,FALSE)</f>
        <v>SG</v>
      </c>
    </row>
    <row r="35" spans="1:7" ht="17.649999999999999" customHeight="1" x14ac:dyDescent="0.25">
      <c r="A35" s="75" t="s">
        <v>8372</v>
      </c>
      <c r="B35" s="75" t="s">
        <v>8371</v>
      </c>
      <c r="C35" s="75" t="s">
        <v>8370</v>
      </c>
      <c r="D35" s="75" t="s">
        <v>6662</v>
      </c>
      <c r="E35" s="91" t="str">
        <f>VLOOKUP(C35,'[92]Vendor Approval- Active Vendors'!$A$6:$F$997,6,FALSE)</f>
        <v>MD Approval</v>
      </c>
      <c r="F35" s="91" t="str">
        <f>VLOOKUP($C35,'[92]Vendor Approval- Active Vendors'!$A$4:$F$997,2,FALSE)</f>
        <v>Gochberg</v>
      </c>
      <c r="G35" s="91" t="str">
        <f>VLOOKUP($C35,'[92]Vendor Approval- Active Vendors'!$A$4:$F$997,4,FALSE)</f>
        <v>SG</v>
      </c>
    </row>
    <row r="36" spans="1:7" ht="17.649999999999999" customHeight="1" x14ac:dyDescent="0.25">
      <c r="A36" s="75" t="s">
        <v>8369</v>
      </c>
      <c r="B36" s="75" t="s">
        <v>8368</v>
      </c>
      <c r="C36" s="75" t="s">
        <v>8367</v>
      </c>
      <c r="D36" s="75" t="s">
        <v>6642</v>
      </c>
      <c r="E36" s="91" t="str">
        <f>VLOOKUP(C36,'[92]Vendor Approval- Active Vendors'!$A$6:$F$997,6,FALSE)</f>
        <v>MD Approval</v>
      </c>
      <c r="F36" s="91" t="str">
        <f>VLOOKUP($C36,'[92]Vendor Approval- Active Vendors'!$A$4:$F$997,2,FALSE)</f>
        <v>Gochberg</v>
      </c>
      <c r="G36" s="91" t="str">
        <f>VLOOKUP($C36,'[92]Vendor Approval- Active Vendors'!$A$4:$F$997,4,FALSE)</f>
        <v>SG</v>
      </c>
    </row>
    <row r="37" spans="1:7" ht="17.649999999999999" customHeight="1" x14ac:dyDescent="0.25">
      <c r="A37" s="75" t="s">
        <v>8366</v>
      </c>
      <c r="B37" s="75" t="s">
        <v>8365</v>
      </c>
      <c r="C37" s="75" t="s">
        <v>8364</v>
      </c>
      <c r="D37" s="75" t="s">
        <v>8318</v>
      </c>
      <c r="E37" s="91" t="str">
        <f>VLOOKUP(C37,'[92]Vendor Approval- Active Vendors'!$A$6:$F$997,6,FALSE)</f>
        <v>MD Approval</v>
      </c>
      <c r="F37" s="91" t="str">
        <f>VLOOKUP($C37,'[92]Vendor Approval- Active Vendors'!$A$4:$F$997,2,FALSE)</f>
        <v>Miceli</v>
      </c>
      <c r="G37" s="91" t="str">
        <f>VLOOKUP($C37,'[92]Vendor Approval- Active Vendors'!$A$4:$F$997,4,FALSE)</f>
        <v>PJM, SG</v>
      </c>
    </row>
    <row r="38" spans="1:7" ht="17.649999999999999" customHeight="1" x14ac:dyDescent="0.25">
      <c r="A38" s="75" t="s">
        <v>8363</v>
      </c>
      <c r="B38" s="75" t="s">
        <v>8362</v>
      </c>
      <c r="C38" s="75" t="s">
        <v>8361</v>
      </c>
      <c r="D38" s="75" t="s">
        <v>6742</v>
      </c>
      <c r="E38" s="91" t="str">
        <f>VLOOKUP(C38,'[92]Vendor Approval- Active Vendors'!$A$6:$F$997,6,FALSE)</f>
        <v>MD Approval</v>
      </c>
      <c r="F38" s="91" t="str">
        <f>VLOOKUP($C38,'[92]Vendor Approval- Active Vendors'!$A$4:$F$997,2,FALSE)</f>
        <v>Porcella</v>
      </c>
      <c r="G38" s="91" t="str">
        <f>VLOOKUP($C38,'[92]Vendor Approval- Active Vendors'!$A$4:$F$997,4,FALSE)</f>
        <v>KP</v>
      </c>
    </row>
    <row r="39" spans="1:7" ht="17.649999999999999" customHeight="1" x14ac:dyDescent="0.25">
      <c r="A39" s="75" t="s">
        <v>8359</v>
      </c>
      <c r="B39" s="75" t="s">
        <v>8360</v>
      </c>
      <c r="C39" s="75" t="s">
        <v>8359</v>
      </c>
      <c r="D39" s="75" t="s">
        <v>6923</v>
      </c>
      <c r="E39" s="91">
        <f>VLOOKUP(C39,'[92]Vendor Approval- Active Vendors'!$A$6:$F$997,6,FALSE)</f>
        <v>10000</v>
      </c>
      <c r="F39" s="91" t="str">
        <f>VLOOKUP($C39,'[92]Vendor Approval- Active Vendors'!$A$4:$F$997,2,FALSE)</f>
        <v>Gochberg</v>
      </c>
      <c r="G39" s="91" t="str">
        <f>VLOOKUP($C39,'[92]Vendor Approval- Active Vendors'!$A$4:$F$997,4,FALSE)</f>
        <v>TM</v>
      </c>
    </row>
    <row r="40" spans="1:7" ht="17.649999999999999" customHeight="1" x14ac:dyDescent="0.25">
      <c r="A40" s="75" t="s">
        <v>8357</v>
      </c>
      <c r="B40" s="75" t="s">
        <v>8358</v>
      </c>
      <c r="C40" s="75" t="s">
        <v>8357</v>
      </c>
      <c r="D40" s="75" t="s">
        <v>6698</v>
      </c>
      <c r="E40" s="91" t="str">
        <f>VLOOKUP(C40,'[92]Vendor Approval- Active Vendors'!$A$6:$F$997,6,FALSE)</f>
        <v>MD Approval</v>
      </c>
      <c r="F40" s="91" t="str">
        <f>VLOOKUP($C40,'[92]Vendor Approval- Active Vendors'!$A$4:$F$997,2,FALSE)</f>
        <v xml:space="preserve">Merkur </v>
      </c>
      <c r="G40" s="91" t="str">
        <f>VLOOKUP($C40,'[92]Vendor Approval- Active Vendors'!$A$4:$F$997,4,FALSE)</f>
        <v>DM, KP</v>
      </c>
    </row>
    <row r="41" spans="1:7" ht="17.649999999999999" customHeight="1" x14ac:dyDescent="0.25">
      <c r="A41" s="74" t="s">
        <v>8356</v>
      </c>
      <c r="B41" s="75" t="s">
        <v>8355</v>
      </c>
      <c r="C41" s="74" t="s">
        <v>8354</v>
      </c>
      <c r="D41" s="75" t="s">
        <v>6738</v>
      </c>
      <c r="E41" s="91">
        <f>VLOOKUP(C41,'[92]Vendor Approval- Active Vendors'!$A$6:$F$997,6,FALSE)</f>
        <v>50000</v>
      </c>
      <c r="F41" s="91" t="str">
        <f>VLOOKUP($C41,'[92]Vendor Approval- Active Vendors'!$A$4:$F$997,2,FALSE)</f>
        <v>DiOrio</v>
      </c>
      <c r="G41" s="91" t="str">
        <f>VLOOKUP($C41,'[92]Vendor Approval- Active Vendors'!$A$4:$F$997,4,FALSE)</f>
        <v>MD</v>
      </c>
    </row>
    <row r="42" spans="1:7" ht="17.649999999999999" customHeight="1" x14ac:dyDescent="0.25">
      <c r="A42" s="75" t="s">
        <v>8353</v>
      </c>
      <c r="B42" s="75" t="s">
        <v>8352</v>
      </c>
      <c r="C42" s="75" t="s">
        <v>8351</v>
      </c>
      <c r="D42" s="75" t="s">
        <v>6662</v>
      </c>
      <c r="E42" s="91">
        <f>VLOOKUP(C42,'[92]Vendor Approval- Active Vendors'!$A$6:$F$997,6,FALSE)</f>
        <v>10000</v>
      </c>
      <c r="F42" s="91" t="str">
        <f>VLOOKUP($C42,'[92]Vendor Approval- Active Vendors'!$A$4:$F$997,2,FALSE)</f>
        <v>Porcella</v>
      </c>
      <c r="G42" s="91" t="str">
        <f>VLOOKUP($C42,'[92]Vendor Approval- Active Vendors'!$A$4:$F$997,4,FALSE)</f>
        <v>KP,SL</v>
      </c>
    </row>
    <row r="43" spans="1:7" ht="17.649999999999999" customHeight="1" x14ac:dyDescent="0.25">
      <c r="A43" s="75" t="s">
        <v>8349</v>
      </c>
      <c r="B43" s="75" t="s">
        <v>8350</v>
      </c>
      <c r="C43" s="75" t="s">
        <v>8349</v>
      </c>
      <c r="D43" s="75" t="s">
        <v>6742</v>
      </c>
      <c r="E43" s="91" t="str">
        <f>VLOOKUP(C43,'[92]Vendor Approval- Active Vendors'!$A$6:$F$997,6,FALSE)</f>
        <v>MD Approval</v>
      </c>
      <c r="F43" s="91" t="str">
        <f>VLOOKUP($C43,'[92]Vendor Approval- Active Vendors'!$A$4:$F$997,2,FALSE)</f>
        <v>Porcella</v>
      </c>
      <c r="G43" s="91" t="str">
        <f>VLOOKUP($C43,'[92]Vendor Approval- Active Vendors'!$A$4:$F$997,4,FALSE)</f>
        <v>KP</v>
      </c>
    </row>
    <row r="44" spans="1:7" ht="17.649999999999999" customHeight="1" x14ac:dyDescent="0.25">
      <c r="A44" s="75" t="s">
        <v>8348</v>
      </c>
      <c r="B44" s="75" t="s">
        <v>8347</v>
      </c>
      <c r="C44" s="75" t="s">
        <v>8346</v>
      </c>
      <c r="D44" s="75" t="s">
        <v>6653</v>
      </c>
      <c r="E44" s="91" t="str">
        <f>VLOOKUP(C44,'[92]Vendor Approval- Active Vendors'!$A$6:$F$997,6,FALSE)</f>
        <v>MD Approval</v>
      </c>
      <c r="F44" s="91" t="str">
        <f>VLOOKUP($C44,'[92]Vendor Approval- Active Vendors'!$A$4:$F$997,2,FALSE)</f>
        <v>Scarola</v>
      </c>
      <c r="G44" s="91" t="str">
        <f>VLOOKUP($C44,'[92]Vendor Approval- Active Vendors'!$A$4:$F$997,4,FALSE)</f>
        <v>MS</v>
      </c>
    </row>
    <row r="45" spans="1:7" ht="17.649999999999999" customHeight="1" x14ac:dyDescent="0.25">
      <c r="A45" s="75"/>
      <c r="B45" s="75" t="s">
        <v>8345</v>
      </c>
      <c r="C45" s="75" t="s">
        <v>8344</v>
      </c>
      <c r="D45" s="75" t="s">
        <v>6838</v>
      </c>
      <c r="E45" s="91" t="str">
        <f>VLOOKUP(C45,'[92]Vendor Approval- Active Vendors'!$A$6:$F$997,6,FALSE)</f>
        <v>Committee Approved</v>
      </c>
      <c r="F45" s="91" t="str">
        <f>VLOOKUP($C45,'[92]Vendor Approval- Active Vendors'!$A$4:$F$997,2,FALSE)</f>
        <v>Gochberg</v>
      </c>
      <c r="G45" s="91" t="str">
        <f>VLOOKUP($C45,'[92]Vendor Approval- Active Vendors'!$A$4:$F$997,4,FALSE)</f>
        <v>TM</v>
      </c>
    </row>
    <row r="46" spans="1:7" ht="17.649999999999999" customHeight="1" x14ac:dyDescent="0.25">
      <c r="A46" s="75" t="s">
        <v>8343</v>
      </c>
      <c r="B46" s="75" t="s">
        <v>8342</v>
      </c>
      <c r="C46" s="75" t="s">
        <v>8341</v>
      </c>
      <c r="D46" s="75" t="s">
        <v>6653</v>
      </c>
      <c r="E46" s="91" t="str">
        <f>VLOOKUP(C46,'[92]Vendor Approval- Active Vendors'!$A$6:$F$997,6,FALSE)</f>
        <v>MD Approval</v>
      </c>
      <c r="F46" s="91" t="str">
        <f>VLOOKUP($C46,'[92]Vendor Approval- Active Vendors'!$A$4:$F$997,2,FALSE)</f>
        <v>Cafaro</v>
      </c>
      <c r="G46" s="91" t="str">
        <f>VLOOKUP($C46,'[92]Vendor Approval- Active Vendors'!$A$4:$F$997,4,FALSE)</f>
        <v>RP, MC</v>
      </c>
    </row>
    <row r="47" spans="1:7" ht="17.649999999999999" customHeight="1" x14ac:dyDescent="0.25">
      <c r="A47" s="74" t="s">
        <v>8340</v>
      </c>
      <c r="B47" s="75" t="s">
        <v>8339</v>
      </c>
      <c r="C47" s="75" t="s">
        <v>8338</v>
      </c>
      <c r="D47" s="75" t="s">
        <v>6718</v>
      </c>
      <c r="E47" s="91">
        <f>VLOOKUP(C47,'[92]Vendor Approval- Active Vendors'!$A$6:$F$997,6,FALSE)</f>
        <v>50000</v>
      </c>
      <c r="F47" s="91" t="str">
        <f>VLOOKUP($C47,'[92]Vendor Approval- Active Vendors'!$A$4:$F$997,2,FALSE)</f>
        <v>Gochberg</v>
      </c>
      <c r="G47" s="91" t="str">
        <f>VLOOKUP($C47,'[92]Vendor Approval- Active Vendors'!$A$4:$F$997,4,FALSE)</f>
        <v>TM</v>
      </c>
    </row>
    <row r="48" spans="1:7" ht="17.649999999999999" customHeight="1" x14ac:dyDescent="0.25">
      <c r="A48" s="75"/>
      <c r="B48" s="75" t="s">
        <v>8337</v>
      </c>
      <c r="C48" s="75" t="s">
        <v>8336</v>
      </c>
      <c r="D48" s="75" t="s">
        <v>6718</v>
      </c>
      <c r="E48" s="91">
        <f>VLOOKUP(C48,'[92]Vendor Approval- Active Vendors'!$A$6:$F$997,6,FALSE)</f>
        <v>10000</v>
      </c>
      <c r="F48" s="91" t="str">
        <f>VLOOKUP($C48,'[92]Vendor Approval- Active Vendors'!$A$4:$F$997,2,FALSE)</f>
        <v>Gochberg</v>
      </c>
      <c r="G48" s="91" t="str">
        <f>VLOOKUP($C48,'[92]Vendor Approval- Active Vendors'!$A$4:$F$997,4,FALSE)</f>
        <v>TM</v>
      </c>
    </row>
    <row r="49" spans="1:7" ht="17.649999999999999" customHeight="1" x14ac:dyDescent="0.25">
      <c r="A49" s="75" t="s">
        <v>8334</v>
      </c>
      <c r="B49" s="75" t="s">
        <v>8335</v>
      </c>
      <c r="C49" s="75" t="s">
        <v>8334</v>
      </c>
      <c r="D49" s="75" t="s">
        <v>7776</v>
      </c>
      <c r="E49" s="91" t="str">
        <f>VLOOKUP(C49,'[92]Vendor Approval- Active Vendors'!$A$6:$F$997,6,FALSE)</f>
        <v>MD Approval</v>
      </c>
      <c r="F49" s="91" t="str">
        <f>VLOOKUP($C49,'[92]Vendor Approval- Active Vendors'!$A$4:$F$997,2,FALSE)</f>
        <v>Perelman</v>
      </c>
      <c r="G49" s="91" t="str">
        <f>VLOOKUP($C49,'[92]Vendor Approval- Active Vendors'!$A$4:$F$997,4,FALSE)</f>
        <v>RP</v>
      </c>
    </row>
    <row r="50" spans="1:7" ht="17.649999999999999" customHeight="1" x14ac:dyDescent="0.25">
      <c r="A50" s="75"/>
      <c r="B50" s="75" t="s">
        <v>8333</v>
      </c>
      <c r="C50" s="75" t="s">
        <v>8332</v>
      </c>
      <c r="D50" s="75" t="s">
        <v>6705</v>
      </c>
      <c r="E50" s="91" t="str">
        <f>VLOOKUP(C50,'[92]Vendor Approval- Active Vendors'!$A$6:$F$997,6,FALSE)</f>
        <v>Committee Approved</v>
      </c>
      <c r="F50" s="91" t="str">
        <f>VLOOKUP($C50,'[92]Vendor Approval- Active Vendors'!$A$4:$F$997,2,FALSE)</f>
        <v>Edmonds</v>
      </c>
      <c r="G50" s="91" t="str">
        <f>VLOOKUP($C50,'[92]Vendor Approval- Active Vendors'!$A$4:$F$997,4,FALSE)</f>
        <v>TM</v>
      </c>
    </row>
    <row r="51" spans="1:7" ht="17.649999999999999" customHeight="1" x14ac:dyDescent="0.25">
      <c r="A51" s="75" t="s">
        <v>8331</v>
      </c>
      <c r="B51" s="75" t="s">
        <v>8330</v>
      </c>
      <c r="C51" s="75" t="s">
        <v>8329</v>
      </c>
      <c r="D51" s="75" t="s">
        <v>6662</v>
      </c>
      <c r="E51" s="91">
        <f>VLOOKUP(C51,'[92]Vendor Approval- Active Vendors'!$A$6:$F$997,6,FALSE)</f>
        <v>10000</v>
      </c>
      <c r="F51" s="91" t="str">
        <f>VLOOKUP($C51,'[92]Vendor Approval- Active Vendors'!$A$4:$F$997,2,FALSE)</f>
        <v>Gochberg</v>
      </c>
      <c r="G51" s="91" t="str">
        <f>VLOOKUP($C51,'[92]Vendor Approval- Active Vendors'!$A$4:$F$997,4,FALSE)</f>
        <v>TM</v>
      </c>
    </row>
    <row r="52" spans="1:7" ht="17.649999999999999" customHeight="1" x14ac:dyDescent="0.25">
      <c r="A52" t="s">
        <v>8328</v>
      </c>
      <c r="B52" s="75" t="s">
        <v>8327</v>
      </c>
      <c r="C52" s="75" t="s">
        <v>8326</v>
      </c>
      <c r="D52" s="75" t="s">
        <v>6635</v>
      </c>
      <c r="E52" s="91">
        <f>VLOOKUP(C52,'[92]Vendor Approval- Active Vendors'!$A$6:$F$997,6,FALSE)</f>
        <v>25000</v>
      </c>
      <c r="F52" s="91" t="str">
        <f>VLOOKUP($C52,'[92]Vendor Approval- Active Vendors'!$A$4:$F$997,2,FALSE)</f>
        <v>Perelman</v>
      </c>
      <c r="G52" s="91" t="str">
        <f>VLOOKUP($C52,'[92]Vendor Approval- Active Vendors'!$A$4:$F$997,4,FALSE)</f>
        <v>AM</v>
      </c>
    </row>
    <row r="53" spans="1:7" ht="17.649999999999999" customHeight="1" x14ac:dyDescent="0.25">
      <c r="A53" s="74" t="s">
        <v>8324</v>
      </c>
      <c r="B53" s="75" t="s">
        <v>8325</v>
      </c>
      <c r="C53" s="75" t="s">
        <v>8324</v>
      </c>
      <c r="D53" s="75" t="s">
        <v>6738</v>
      </c>
      <c r="E53" s="91">
        <f>VLOOKUP(C53,'[92]Vendor Approval- Active Vendors'!$A$6:$F$997,6,FALSE)</f>
        <v>10000</v>
      </c>
      <c r="F53" s="91" t="str">
        <f>VLOOKUP($C53,'[92]Vendor Approval- Active Vendors'!$A$4:$F$997,2,FALSE)</f>
        <v>Edmonds</v>
      </c>
      <c r="G53" s="91" t="str">
        <f>VLOOKUP($C53,'[92]Vendor Approval- Active Vendors'!$A$4:$F$997,4,FALSE)</f>
        <v>TM</v>
      </c>
    </row>
    <row r="54" spans="1:7" ht="17.649999999999999" customHeight="1" x14ac:dyDescent="0.25">
      <c r="A54" s="6" t="s">
        <v>8323</v>
      </c>
      <c r="B54" s="75" t="s">
        <v>8322</v>
      </c>
      <c r="C54" s="75" t="s">
        <v>8321</v>
      </c>
      <c r="D54" s="75" t="s">
        <v>6718</v>
      </c>
      <c r="E54" s="91" t="str">
        <f>VLOOKUP(C54,'[92]Vendor Approval- Active Vendors'!$A$6:$F$997,6,FALSE)</f>
        <v>MD Approval</v>
      </c>
      <c r="F54" s="91" t="str">
        <f>VLOOKUP($C54,'[92]Vendor Approval- Active Vendors'!$A$4:$F$997,2,FALSE)</f>
        <v>Gochberg</v>
      </c>
      <c r="G54" s="91" t="str">
        <f>VLOOKUP($C54,'[92]Vendor Approval- Active Vendors'!$A$4:$F$997,4,FALSE)</f>
        <v>SG</v>
      </c>
    </row>
    <row r="55" spans="1:7" ht="17.649999999999999" customHeight="1" x14ac:dyDescent="0.25">
      <c r="A55" s="6" t="s">
        <v>8319</v>
      </c>
      <c r="B55" s="75" t="s">
        <v>8320</v>
      </c>
      <c r="C55" s="6" t="s">
        <v>8319</v>
      </c>
      <c r="D55" s="75" t="s">
        <v>8318</v>
      </c>
      <c r="E55" s="91" t="str">
        <f>VLOOKUP(C55,'[92]Vendor Approval- Active Vendors'!$A$6:$F$997,6,FALSE)</f>
        <v>MD Approval</v>
      </c>
      <c r="F55" s="91" t="str">
        <f>VLOOKUP($C55,'[92]Vendor Approval- Active Vendors'!$A$4:$F$997,2,FALSE)</f>
        <v>Gochberg</v>
      </c>
      <c r="G55" s="91" t="str">
        <f>VLOOKUP($C55,'[92]Vendor Approval- Active Vendors'!$A$4:$F$997,4,FALSE)</f>
        <v>SG, PJM</v>
      </c>
    </row>
    <row r="56" spans="1:7" ht="17.649999999999999" customHeight="1" x14ac:dyDescent="0.25">
      <c r="A56" s="75" t="s">
        <v>8317</v>
      </c>
      <c r="B56" s="75" t="s">
        <v>8316</v>
      </c>
      <c r="C56" s="75" t="s">
        <v>8315</v>
      </c>
      <c r="D56" s="75" t="s">
        <v>6705</v>
      </c>
      <c r="E56" s="91" t="str">
        <f>VLOOKUP(C56,'[92]Vendor Approval- Active Vendors'!$A$6:$F$997,6,FALSE)</f>
        <v>Committee Approved</v>
      </c>
      <c r="F56" s="91" t="str">
        <f>VLOOKUP($C56,'[92]Vendor Approval- Active Vendors'!$A$4:$F$997,2,FALSE)</f>
        <v>Edmonds</v>
      </c>
      <c r="G56" s="91" t="str">
        <f>VLOOKUP($C56,'[92]Vendor Approval- Active Vendors'!$A$4:$F$997,4,FALSE)</f>
        <v>TM</v>
      </c>
    </row>
    <row r="57" spans="1:7" ht="17.649999999999999" customHeight="1" x14ac:dyDescent="0.25">
      <c r="A57" s="75" t="s">
        <v>8313</v>
      </c>
      <c r="B57" s="75" t="s">
        <v>8314</v>
      </c>
      <c r="C57" s="75" t="s">
        <v>8313</v>
      </c>
      <c r="D57" s="75" t="s">
        <v>6705</v>
      </c>
      <c r="E57" s="91" t="str">
        <f>VLOOKUP(C57,'[92]Vendor Approval- Active Vendors'!$A$6:$F$997,6,FALSE)</f>
        <v>Committee Approved</v>
      </c>
      <c r="F57" s="91" t="str">
        <f>VLOOKUP($C57,'[92]Vendor Approval- Active Vendors'!$A$4:$F$997,2,FALSE)</f>
        <v>Gochberg</v>
      </c>
      <c r="G57" s="91" t="str">
        <f>VLOOKUP($C57,'[92]Vendor Approval- Active Vendors'!$A$4:$F$997,4,FALSE)</f>
        <v>TM</v>
      </c>
    </row>
    <row r="58" spans="1:7" ht="17.649999999999999" customHeight="1" x14ac:dyDescent="0.25">
      <c r="A58" s="74" t="s">
        <v>8311</v>
      </c>
      <c r="B58" s="75" t="s">
        <v>8312</v>
      </c>
      <c r="C58" s="75" t="s">
        <v>8311</v>
      </c>
      <c r="D58" s="75" t="s">
        <v>6742</v>
      </c>
      <c r="E58" s="91" t="str">
        <f>VLOOKUP(C58,'[92]Vendor Approval- Active Vendors'!$A$6:$F$997,6,FALSE)</f>
        <v>Contract/MD Approval</v>
      </c>
      <c r="F58" s="91" t="str">
        <f>VLOOKUP($C58,'[92]Vendor Approval- Active Vendors'!$A$4:$F$997,2,FALSE)</f>
        <v>Porcella</v>
      </c>
      <c r="G58" s="91" t="str">
        <f>VLOOKUP($C58,'[92]Vendor Approval- Active Vendors'!$A$4:$F$997,4,FALSE)</f>
        <v>KP</v>
      </c>
    </row>
    <row r="59" spans="1:7" ht="17.649999999999999" customHeight="1" x14ac:dyDescent="0.25">
      <c r="A59" s="75" t="s">
        <v>8309</v>
      </c>
      <c r="B59" s="75" t="s">
        <v>8310</v>
      </c>
      <c r="C59" s="75" t="s">
        <v>8309</v>
      </c>
      <c r="D59" s="75" t="s">
        <v>6645</v>
      </c>
      <c r="E59" s="91">
        <f>VLOOKUP(C59,'[92]Vendor Approval- Active Vendors'!$A$6:$F$997,6,FALSE)</f>
        <v>1000</v>
      </c>
      <c r="F59" s="91" t="str">
        <f>VLOOKUP($C59,'[92]Vendor Approval- Active Vendors'!$A$4:$F$997,2,FALSE)</f>
        <v>Sewielska</v>
      </c>
      <c r="G59" s="91" t="str">
        <f>VLOOKUP($C59,'[92]Vendor Approval- Active Vendors'!$A$4:$F$997,4,FALSE)</f>
        <v>Admins</v>
      </c>
    </row>
    <row r="60" spans="1:7" ht="17.649999999999999" customHeight="1" x14ac:dyDescent="0.25">
      <c r="A60" s="74" t="s">
        <v>8308</v>
      </c>
      <c r="B60" s="75" t="s">
        <v>8307</v>
      </c>
      <c r="C60" s="75" t="s">
        <v>8306</v>
      </c>
      <c r="D60" s="75" t="s">
        <v>6718</v>
      </c>
      <c r="E60" s="91">
        <f>VLOOKUP(C60,'[92]Vendor Approval- Active Vendors'!$A$6:$F$997,6,FALSE)</f>
        <v>10000</v>
      </c>
      <c r="F60" s="91" t="str">
        <f>VLOOKUP($C60,'[92]Vendor Approval- Active Vendors'!$A$4:$F$997,2,FALSE)</f>
        <v>Gochberg</v>
      </c>
      <c r="G60" s="91" t="str">
        <f>VLOOKUP($C60,'[92]Vendor Approval- Active Vendors'!$A$4:$F$997,4,FALSE)</f>
        <v>TM</v>
      </c>
    </row>
    <row r="61" spans="1:7" ht="17.649999999999999" customHeight="1" x14ac:dyDescent="0.25">
      <c r="A61" s="75" t="s">
        <v>8305</v>
      </c>
      <c r="B61" s="75" t="s">
        <v>8304</v>
      </c>
      <c r="C61" s="75" t="s">
        <v>8303</v>
      </c>
      <c r="D61" s="75" t="s">
        <v>8302</v>
      </c>
      <c r="E61" s="91" t="str">
        <f>VLOOKUP(C61,'[92]Vendor Approval- Active Vendors'!$A$6:$F$997,6,FALSE)</f>
        <v>MD Approval</v>
      </c>
      <c r="F61" s="91" t="str">
        <f>VLOOKUP($C61,'[92]Vendor Approval- Active Vendors'!$A$4:$F$997,2,FALSE)</f>
        <v>Porcella</v>
      </c>
      <c r="G61" s="91" t="str">
        <f>VLOOKUP($C61,'[92]Vendor Approval- Active Vendors'!$A$4:$F$997,4,FALSE)</f>
        <v>KP, SG, PJM</v>
      </c>
    </row>
    <row r="62" spans="1:7" ht="17.649999999999999" customHeight="1" x14ac:dyDescent="0.25">
      <c r="A62" s="74" t="s">
        <v>8301</v>
      </c>
      <c r="B62" s="75" t="s">
        <v>8300</v>
      </c>
      <c r="C62" s="75" t="s">
        <v>8299</v>
      </c>
      <c r="D62" s="75" t="s">
        <v>6635</v>
      </c>
      <c r="E62" s="91">
        <f>VLOOKUP(C62,'[92]Vendor Approval- Active Vendors'!$A$6:$F$997,6,FALSE)</f>
        <v>10000</v>
      </c>
      <c r="F62" s="91" t="str">
        <f>VLOOKUP($C62,'[92]Vendor Approval- Active Vendors'!$A$4:$F$997,2,FALSE)</f>
        <v>Gochberg</v>
      </c>
      <c r="G62" s="91" t="str">
        <f>VLOOKUP($C62,'[92]Vendor Approval- Active Vendors'!$A$4:$F$997,4,FALSE)</f>
        <v>TM</v>
      </c>
    </row>
    <row r="63" spans="1:7" ht="17.649999999999999" customHeight="1" x14ac:dyDescent="0.25">
      <c r="A63" s="6" t="s">
        <v>8298</v>
      </c>
      <c r="B63" s="75" t="s">
        <v>8297</v>
      </c>
      <c r="C63" s="75" t="s">
        <v>8296</v>
      </c>
      <c r="D63" s="75" t="s">
        <v>6718</v>
      </c>
      <c r="E63" s="91" t="s">
        <v>8111</v>
      </c>
      <c r="F63" s="91" t="str">
        <f>VLOOKUP($C63,'[92]Vendor Approval- Active Vendors'!$A$4:$F$997,2,FALSE)</f>
        <v>Gochberg</v>
      </c>
      <c r="G63" s="91" t="str">
        <f>VLOOKUP($C63,'[92]Vendor Approval- Active Vendors'!$A$4:$F$997,4,FALSE)</f>
        <v>SG</v>
      </c>
    </row>
    <row r="64" spans="1:7" ht="17.649999999999999" customHeight="1" x14ac:dyDescent="0.25">
      <c r="A64" s="75" t="s">
        <v>8295</v>
      </c>
      <c r="B64" s="75" t="s">
        <v>8294</v>
      </c>
      <c r="C64" s="75" t="s">
        <v>8293</v>
      </c>
      <c r="D64" s="75" t="s">
        <v>6698</v>
      </c>
      <c r="E64" s="91">
        <f>VLOOKUP(C64,'[92]Vendor Approval- Active Vendors'!$A$6:$F$997,6,FALSE)</f>
        <v>1000</v>
      </c>
      <c r="F64" s="91" t="str">
        <f>VLOOKUP($C64,'[92]Vendor Approval- Active Vendors'!$A$4:$F$997,2,FALSE)</f>
        <v>Lin</v>
      </c>
      <c r="G64" s="91" t="str">
        <f>VLOOKUP($C64,'[92]Vendor Approval- Active Vendors'!$A$4:$F$997,4,FALSE)</f>
        <v>SL</v>
      </c>
    </row>
    <row r="65" spans="1:7" ht="17.649999999999999" customHeight="1" x14ac:dyDescent="0.25">
      <c r="A65" s="6" t="s">
        <v>8291</v>
      </c>
      <c r="B65" s="75" t="s">
        <v>8292</v>
      </c>
      <c r="C65" s="75" t="s">
        <v>8291</v>
      </c>
      <c r="D65" s="75" t="s">
        <v>6635</v>
      </c>
      <c r="E65" s="91" t="s">
        <v>8111</v>
      </c>
      <c r="F65" s="91" t="str">
        <f>VLOOKUP($C65,'[92]Vendor Approval- Active Vendors'!$A$4:$F$997,2,FALSE)</f>
        <v>Gochberg</v>
      </c>
      <c r="G65" s="91" t="str">
        <f>VLOOKUP($C65,'[92]Vendor Approval- Active Vendors'!$A$4:$F$997,4,FALSE)</f>
        <v>SG</v>
      </c>
    </row>
    <row r="66" spans="1:7" ht="17.649999999999999" customHeight="1" x14ac:dyDescent="0.25">
      <c r="A66" s="6" t="s">
        <v>8291</v>
      </c>
      <c r="B66" s="75" t="s">
        <v>8290</v>
      </c>
      <c r="C66" s="75" t="s">
        <v>8289</v>
      </c>
      <c r="D66" s="75" t="s">
        <v>6662</v>
      </c>
      <c r="E66" s="91" t="s">
        <v>8111</v>
      </c>
      <c r="F66" s="91" t="str">
        <f>VLOOKUP($C66,'[92]Vendor Approval- Active Vendors'!$A$4:$F$997,2,FALSE)</f>
        <v>Porcella</v>
      </c>
      <c r="G66" s="91" t="str">
        <f>VLOOKUP($C66,'[92]Vendor Approval- Active Vendors'!$A$4:$F$997,4,FALSE)</f>
        <v>KP</v>
      </c>
    </row>
    <row r="67" spans="1:7" ht="17.649999999999999" customHeight="1" x14ac:dyDescent="0.25">
      <c r="A67" s="75" t="s">
        <v>8287</v>
      </c>
      <c r="B67" s="75" t="s">
        <v>8288</v>
      </c>
      <c r="C67" s="75" t="s">
        <v>8287</v>
      </c>
      <c r="D67" s="75" t="s">
        <v>6662</v>
      </c>
      <c r="E67" s="91">
        <f>VLOOKUP(C67,'[92]Vendor Approval- Active Vendors'!$A$6:$F$997,6,FALSE)</f>
        <v>10000</v>
      </c>
      <c r="F67" s="91" t="str">
        <f>VLOOKUP($C67,'[92]Vendor Approval- Active Vendors'!$A$4:$F$997,2,FALSE)</f>
        <v>Gochberg</v>
      </c>
      <c r="G67" s="91" t="str">
        <f>VLOOKUP($C67,'[92]Vendor Approval- Active Vendors'!$A$4:$F$997,4,FALSE)</f>
        <v>TM</v>
      </c>
    </row>
    <row r="68" spans="1:7" ht="17.649999999999999" customHeight="1" x14ac:dyDescent="0.25">
      <c r="A68" s="75" t="s">
        <v>8285</v>
      </c>
      <c r="B68" s="75" t="s">
        <v>8286</v>
      </c>
      <c r="C68" s="75" t="s">
        <v>8285</v>
      </c>
      <c r="D68" s="75" t="s">
        <v>6718</v>
      </c>
      <c r="E68" s="91">
        <f>VLOOKUP(C68,'[92]Vendor Approval- Active Vendors'!$A$6:$F$997,6,FALSE)</f>
        <v>5000</v>
      </c>
      <c r="F68" s="91" t="str">
        <f>VLOOKUP($C68,'[92]Vendor Approval- Active Vendors'!$A$4:$F$997,2,FALSE)</f>
        <v>Edmonds</v>
      </c>
      <c r="G68" s="91" t="str">
        <f>VLOOKUP($C68,'[92]Vendor Approval- Active Vendors'!$A$4:$F$997,4,FALSE)</f>
        <v>CE</v>
      </c>
    </row>
    <row r="69" spans="1:7" ht="17.649999999999999" customHeight="1" x14ac:dyDescent="0.25">
      <c r="A69" s="75" t="s">
        <v>8284</v>
      </c>
      <c r="B69" s="75" t="s">
        <v>8283</v>
      </c>
      <c r="C69" s="75" t="s">
        <v>8282</v>
      </c>
      <c r="D69" s="75" t="s">
        <v>6838</v>
      </c>
      <c r="E69" s="91" t="str">
        <f>VLOOKUP(C69,'[92]Vendor Approval- Active Vendors'!$A$6:$F$997,6,FALSE)</f>
        <v>Committee Approved</v>
      </c>
      <c r="F69" s="91" t="str">
        <f>VLOOKUP($C69,'[92]Vendor Approval- Active Vendors'!$A$4:$F$997,2,FALSE)</f>
        <v>Edmonds</v>
      </c>
      <c r="G69" s="91" t="str">
        <f>VLOOKUP($C69,'[92]Vendor Approval- Active Vendors'!$A$4:$F$997,4,FALSE)</f>
        <v>TM</v>
      </c>
    </row>
    <row r="70" spans="1:7" ht="17.649999999999999" customHeight="1" x14ac:dyDescent="0.25">
      <c r="A70" s="74" t="s">
        <v>8281</v>
      </c>
      <c r="B70" s="75" t="s">
        <v>8280</v>
      </c>
      <c r="C70" s="75" t="s">
        <v>8279</v>
      </c>
      <c r="D70" s="75" t="s">
        <v>6705</v>
      </c>
      <c r="E70" s="91" t="str">
        <f>VLOOKUP(C70,'[92]Vendor Approval- Active Vendors'!$A$6:$F$997,6,FALSE)</f>
        <v>Committee Approved</v>
      </c>
      <c r="F70" s="91" t="str">
        <f>VLOOKUP($C70,'[92]Vendor Approval- Active Vendors'!$A$4:$F$997,2,FALSE)</f>
        <v>Edmonds</v>
      </c>
      <c r="G70" s="91" t="str">
        <f>VLOOKUP($C70,'[92]Vendor Approval- Active Vendors'!$A$4:$F$997,4,FALSE)</f>
        <v>TM</v>
      </c>
    </row>
    <row r="71" spans="1:7" ht="17.649999999999999" customHeight="1" x14ac:dyDescent="0.25">
      <c r="A71" s="75" t="s">
        <v>8277</v>
      </c>
      <c r="B71" s="75" t="s">
        <v>8278</v>
      </c>
      <c r="C71" s="75" t="s">
        <v>8277</v>
      </c>
      <c r="D71" s="75" t="s">
        <v>6718</v>
      </c>
      <c r="E71" s="91">
        <f>VLOOKUP(C71,'[92]Vendor Approval- Active Vendors'!$A$6:$F$997,6,FALSE)</f>
        <v>10000</v>
      </c>
      <c r="F71" s="91" t="str">
        <f>VLOOKUP($C71,'[92]Vendor Approval- Active Vendors'!$A$4:$F$997,2,FALSE)</f>
        <v>Gochberg</v>
      </c>
      <c r="G71" s="91" t="str">
        <f>VLOOKUP($C71,'[92]Vendor Approval- Active Vendors'!$A$4:$F$997,4,FALSE)</f>
        <v>TM</v>
      </c>
    </row>
    <row r="72" spans="1:7" ht="17.649999999999999" customHeight="1" x14ac:dyDescent="0.25">
      <c r="A72" s="74" t="s">
        <v>8275</v>
      </c>
      <c r="B72" s="75" t="s">
        <v>8276</v>
      </c>
      <c r="C72" s="75" t="s">
        <v>8275</v>
      </c>
      <c r="D72" s="75" t="s">
        <v>6718</v>
      </c>
      <c r="E72" s="91">
        <f>VLOOKUP(C72,'[92]Vendor Approval- Active Vendors'!$A$6:$F$997,6,FALSE)</f>
        <v>5000</v>
      </c>
      <c r="F72" s="91" t="str">
        <f>VLOOKUP($C72,'[92]Vendor Approval- Active Vendors'!$A$4:$F$997,2,FALSE)</f>
        <v>Gochberg</v>
      </c>
      <c r="G72" s="91" t="str">
        <f>VLOOKUP($C72,'[92]Vendor Approval- Active Vendors'!$A$4:$F$997,4,FALSE)</f>
        <v>TM</v>
      </c>
    </row>
    <row r="73" spans="1:7" ht="17.649999999999999" customHeight="1" x14ac:dyDescent="0.25">
      <c r="A73" s="75" t="s">
        <v>8273</v>
      </c>
      <c r="B73" s="75" t="s">
        <v>8274</v>
      </c>
      <c r="C73" s="75" t="s">
        <v>8273</v>
      </c>
      <c r="D73" s="75" t="s">
        <v>6639</v>
      </c>
      <c r="E73" s="91" t="str">
        <f>VLOOKUP(C73,'[92]Vendor Approval- Active Vendors'!$A$6:$F$997,6,FALSE)</f>
        <v>MD Approval</v>
      </c>
      <c r="F73" s="91" t="str">
        <f>VLOOKUP($C73,'[92]Vendor Approval- Active Vendors'!$A$4:$F$997,2,FALSE)</f>
        <v>Cafaro</v>
      </c>
      <c r="G73" s="91" t="str">
        <f>VLOOKUP($C73,'[92]Vendor Approval- Active Vendors'!$A$4:$F$997,4,FALSE)</f>
        <v>MC</v>
      </c>
    </row>
    <row r="74" spans="1:7" ht="17.649999999999999" customHeight="1" x14ac:dyDescent="0.25">
      <c r="A74" s="75" t="s">
        <v>8271</v>
      </c>
      <c r="B74" s="75" t="s">
        <v>8272</v>
      </c>
      <c r="C74" s="75" t="s">
        <v>8271</v>
      </c>
      <c r="D74" s="75" t="s">
        <v>8270</v>
      </c>
      <c r="E74" s="91">
        <f>VLOOKUP(C74,'[92]Vendor Approval- Active Vendors'!$A$6:$F$997,6,FALSE)</f>
        <v>5000</v>
      </c>
      <c r="F74" s="91" t="str">
        <f>VLOOKUP($C74,'[92]Vendor Approval- Active Vendors'!$A$4:$F$997,2,FALSE)</f>
        <v>Perelman</v>
      </c>
      <c r="G74" s="91" t="str">
        <f>VLOOKUP($C74,'[92]Vendor Approval- Active Vendors'!$A$4:$F$997,4,FALSE)</f>
        <v>AM</v>
      </c>
    </row>
    <row r="75" spans="1:7" ht="17.649999999999999" customHeight="1" x14ac:dyDescent="0.25">
      <c r="A75" s="74" t="s">
        <v>8269</v>
      </c>
      <c r="B75" s="75" t="s">
        <v>8268</v>
      </c>
      <c r="C75" s="75" t="s">
        <v>8267</v>
      </c>
      <c r="D75" s="75" t="s">
        <v>6742</v>
      </c>
      <c r="E75" s="91" t="str">
        <f>VLOOKUP(C75,'[92]Vendor Approval- Active Vendors'!$A$6:$F$997,6,FALSE)</f>
        <v>MD Approval</v>
      </c>
      <c r="F75" s="91" t="str">
        <f>VLOOKUP($C75,'[92]Vendor Approval- Active Vendors'!$A$4:$F$997,2,FALSE)</f>
        <v>Miceli</v>
      </c>
      <c r="G75" s="91" t="str">
        <f>VLOOKUP($C75,'[92]Vendor Approval- Active Vendors'!$A$4:$F$997,4,FALSE)</f>
        <v>PJM</v>
      </c>
    </row>
    <row r="76" spans="1:7" ht="17.649999999999999" customHeight="1" x14ac:dyDescent="0.25">
      <c r="A76" s="75" t="s">
        <v>8266</v>
      </c>
      <c r="B76" s="75" t="s">
        <v>8265</v>
      </c>
      <c r="C76" s="75" t="s">
        <v>8264</v>
      </c>
      <c r="D76" s="75" t="s">
        <v>6742</v>
      </c>
      <c r="E76" s="91" t="str">
        <f>VLOOKUP(C76,'[92]Vendor Approval- Active Vendors'!$A$6:$F$997,6,FALSE)</f>
        <v>MD Approval</v>
      </c>
      <c r="F76" s="91" t="str">
        <f>VLOOKUP($C76,'[92]Vendor Approval- Active Vendors'!$A$4:$F$997,2,FALSE)</f>
        <v>Porcella</v>
      </c>
      <c r="G76" s="91" t="str">
        <f>VLOOKUP($C76,'[92]Vendor Approval- Active Vendors'!$A$4:$F$997,4,FALSE)</f>
        <v>KP</v>
      </c>
    </row>
    <row r="77" spans="1:7" ht="17.649999999999999" customHeight="1" x14ac:dyDescent="0.25">
      <c r="A77" s="75" t="s">
        <v>8263</v>
      </c>
      <c r="B77" s="75" t="s">
        <v>8262</v>
      </c>
      <c r="C77" s="75" t="s">
        <v>8261</v>
      </c>
      <c r="D77" s="75" t="s">
        <v>8260</v>
      </c>
      <c r="E77" s="91" t="str">
        <f>VLOOKUP(C77,'[92]Vendor Approval- Active Vendors'!$A$6:$F$997,6,FALSE)</f>
        <v>MD Approval</v>
      </c>
      <c r="F77" s="91" t="str">
        <f>VLOOKUP($C77,'[92]Vendor Approval- Active Vendors'!$A$4:$F$997,2,FALSE)</f>
        <v>Cafaro</v>
      </c>
      <c r="G77" s="91" t="str">
        <f>VLOOKUP($C77,'[92]Vendor Approval- Active Vendors'!$A$4:$F$997,4,FALSE)</f>
        <v>RP, MC</v>
      </c>
    </row>
    <row r="78" spans="1:7" ht="17.649999999999999" customHeight="1" x14ac:dyDescent="0.25">
      <c r="A78" t="s">
        <v>8258</v>
      </c>
      <c r="B78" s="75" t="s">
        <v>8259</v>
      </c>
      <c r="C78" s="75" t="s">
        <v>8258</v>
      </c>
      <c r="D78" s="75" t="s">
        <v>8257</v>
      </c>
      <c r="E78" s="91" t="str">
        <f>VLOOKUP(C78,'[92]Vendor Approval- Active Vendors'!$A$6:$F$997,6,FALSE)</f>
        <v>MD Approval</v>
      </c>
      <c r="F78" s="91" t="str">
        <f>VLOOKUP($C78,'[92]Vendor Approval- Active Vendors'!$A$4:$F$997,2,FALSE)</f>
        <v>Miceli</v>
      </c>
      <c r="G78" s="91" t="str">
        <f>VLOOKUP($C78,'[92]Vendor Approval- Active Vendors'!$A$4:$F$997,4,FALSE)</f>
        <v>PJM, MF</v>
      </c>
    </row>
    <row r="79" spans="1:7" ht="17.649999999999999" customHeight="1" x14ac:dyDescent="0.25">
      <c r="A79" s="74" t="s">
        <v>8256</v>
      </c>
      <c r="B79" s="93" t="s">
        <v>8255</v>
      </c>
      <c r="C79" s="75" t="s">
        <v>8254</v>
      </c>
      <c r="D79" s="75" t="s">
        <v>7040</v>
      </c>
      <c r="E79" s="91">
        <f>VLOOKUP(C79,'[92]Vendor Approval- Active Vendors'!$A$6:$F$997,6,FALSE)</f>
        <v>5000</v>
      </c>
      <c r="F79" s="91" t="str">
        <f>VLOOKUP($C79,'[92]Vendor Approval- Active Vendors'!$A$4:$F$997,2,FALSE)</f>
        <v>Gochberg</v>
      </c>
      <c r="G79" s="91" t="str">
        <f>VLOOKUP($C79,'[92]Vendor Approval- Active Vendors'!$A$4:$F$997,4,FALSE)</f>
        <v>TM</v>
      </c>
    </row>
    <row r="80" spans="1:7" ht="17.649999999999999" customHeight="1" x14ac:dyDescent="0.25">
      <c r="A80" s="75" t="s">
        <v>8253</v>
      </c>
      <c r="B80" s="75" t="s">
        <v>8252</v>
      </c>
      <c r="C80" s="75" t="s">
        <v>8251</v>
      </c>
      <c r="D80" s="75" t="s">
        <v>6770</v>
      </c>
      <c r="E80" s="91">
        <f>VLOOKUP(C80,'[92]Vendor Approval- Active Vendors'!$A$6:$F$997,6,FALSE)</f>
        <v>1000</v>
      </c>
      <c r="F80" s="91" t="str">
        <f>VLOOKUP($C80,'[92]Vendor Approval- Active Vendors'!$A$4:$F$997,2,FALSE)</f>
        <v>Dechbery</v>
      </c>
      <c r="G80" s="91" t="str">
        <f>VLOOKUP($C80,'[92]Vendor Approval- Active Vendors'!$A$4:$F$997,4,FALSE)</f>
        <v>Admins</v>
      </c>
    </row>
    <row r="81" spans="1:7" ht="17.649999999999999" customHeight="1" x14ac:dyDescent="0.25">
      <c r="A81" s="75" t="s">
        <v>8250</v>
      </c>
      <c r="B81" s="75" t="s">
        <v>8249</v>
      </c>
      <c r="C81" s="75" t="s">
        <v>8248</v>
      </c>
      <c r="D81" s="75" t="s">
        <v>7489</v>
      </c>
      <c r="E81" s="91" t="str">
        <f>VLOOKUP(C81,'[92]Vendor Approval- Active Vendors'!$A$6:$F$997,6,FALSE)</f>
        <v>MD Approval</v>
      </c>
      <c r="F81" s="91" t="str">
        <f>VLOOKUP($C81,'[92]Vendor Approval- Active Vendors'!$A$4:$F$997,2,FALSE)</f>
        <v>Porcella</v>
      </c>
      <c r="G81" s="91" t="str">
        <f>VLOOKUP($C81,'[92]Vendor Approval- Active Vendors'!$A$4:$F$997,4,FALSE)</f>
        <v>KP, PM</v>
      </c>
    </row>
    <row r="82" spans="1:7" ht="17.649999999999999" customHeight="1" x14ac:dyDescent="0.25">
      <c r="A82" s="75" t="s">
        <v>8246</v>
      </c>
      <c r="B82" s="75" t="s">
        <v>8247</v>
      </c>
      <c r="C82" s="75" t="s">
        <v>8246</v>
      </c>
      <c r="D82" s="75" t="s">
        <v>6742</v>
      </c>
      <c r="E82" s="91" t="str">
        <f>VLOOKUP(C82,'[92]Vendor Approval- Active Vendors'!$A$6:$F$997,6,FALSE)</f>
        <v>MD Approval</v>
      </c>
      <c r="F82" s="91" t="str">
        <f>VLOOKUP($C82,'[92]Vendor Approval- Active Vendors'!$A$4:$F$997,2,FALSE)</f>
        <v>Porcella</v>
      </c>
      <c r="G82" s="91" t="str">
        <f>VLOOKUP($C82,'[92]Vendor Approval- Active Vendors'!$A$4:$F$997,4,FALSE)</f>
        <v>KP, DM</v>
      </c>
    </row>
    <row r="83" spans="1:7" ht="17.649999999999999" customHeight="1" x14ac:dyDescent="0.25">
      <c r="A83" s="75" t="s">
        <v>8244</v>
      </c>
      <c r="B83" s="75" t="s">
        <v>8245</v>
      </c>
      <c r="C83" s="75" t="s">
        <v>8244</v>
      </c>
      <c r="D83" s="75" t="s">
        <v>8243</v>
      </c>
      <c r="E83" s="91">
        <f>VLOOKUP(C83,'[92]Vendor Approval- Active Vendors'!$A$6:$F$997,6,FALSE)</f>
        <v>50000</v>
      </c>
      <c r="F83" s="91" t="str">
        <f>VLOOKUP($C83,'[92]Vendor Approval- Active Vendors'!$A$4:$F$997,2,FALSE)</f>
        <v>Perelman</v>
      </c>
      <c r="G83" s="91" t="str">
        <f>VLOOKUP($C83,'[92]Vendor Approval- Active Vendors'!$A$4:$F$997,4,FALSE)</f>
        <v>AM</v>
      </c>
    </row>
    <row r="84" spans="1:7" ht="17.649999999999999" customHeight="1" x14ac:dyDescent="0.25">
      <c r="A84" s="75" t="s">
        <v>8242</v>
      </c>
      <c r="B84" s="75" t="s">
        <v>8241</v>
      </c>
      <c r="C84" s="75" t="s">
        <v>8240</v>
      </c>
      <c r="D84" s="75" t="s">
        <v>6742</v>
      </c>
      <c r="E84" s="91" t="str">
        <f>VLOOKUP(C84,'[92]Vendor Approval- Active Vendors'!$A$6:$F$997,6,FALSE)</f>
        <v>MD Approval</v>
      </c>
      <c r="F84" s="91" t="str">
        <f>VLOOKUP($C84,'[92]Vendor Approval- Active Vendors'!$A$4:$F$997,2,FALSE)</f>
        <v>Porcella</v>
      </c>
      <c r="G84" s="91" t="str">
        <f>VLOOKUP($C84,'[92]Vendor Approval- Active Vendors'!$A$4:$F$997,4,FALSE)</f>
        <v>KP, DM</v>
      </c>
    </row>
    <row r="85" spans="1:7" ht="17.649999999999999" customHeight="1" x14ac:dyDescent="0.25">
      <c r="A85" s="75" t="s">
        <v>8238</v>
      </c>
      <c r="B85" s="75" t="s">
        <v>8239</v>
      </c>
      <c r="C85" s="75" t="s">
        <v>8238</v>
      </c>
      <c r="D85" s="75" t="s">
        <v>6718</v>
      </c>
      <c r="E85" s="91">
        <f>VLOOKUP(C85,'[92]Vendor Approval- Active Vendors'!$A$6:$F$997,6,FALSE)</f>
        <v>25000</v>
      </c>
      <c r="F85" s="91" t="str">
        <f>VLOOKUP($C85,'[92]Vendor Approval- Active Vendors'!$A$4:$F$997,2,FALSE)</f>
        <v>Gochberg</v>
      </c>
      <c r="G85" s="91" t="str">
        <f>VLOOKUP($C85,'[92]Vendor Approval- Active Vendors'!$A$4:$F$997,4,FALSE)</f>
        <v>TM, RP</v>
      </c>
    </row>
    <row r="86" spans="1:7" ht="17.649999999999999" customHeight="1" x14ac:dyDescent="0.25">
      <c r="A86" s="74" t="s">
        <v>8236</v>
      </c>
      <c r="B86" s="75" t="s">
        <v>8237</v>
      </c>
      <c r="C86" s="74" t="s">
        <v>8236</v>
      </c>
      <c r="D86" s="75" t="s">
        <v>6718</v>
      </c>
      <c r="E86" s="91">
        <f>VLOOKUP(C86,'[92]Vendor Approval- Active Vendors'!$A$6:$F$997,6,FALSE)</f>
        <v>5000</v>
      </c>
      <c r="F86" s="91" t="str">
        <f>VLOOKUP($C86,'[92]Vendor Approval- Active Vendors'!$A$4:$F$997,2,FALSE)</f>
        <v>Perelman</v>
      </c>
      <c r="G86" s="91" t="str">
        <f>VLOOKUP($C86,'[92]Vendor Approval- Active Vendors'!$A$4:$F$997,4,FALSE)</f>
        <v>AM</v>
      </c>
    </row>
    <row r="87" spans="1:7" ht="17.649999999999999" customHeight="1" x14ac:dyDescent="0.25">
      <c r="A87" t="s">
        <v>8235</v>
      </c>
      <c r="B87" s="75" t="s">
        <v>8234</v>
      </c>
      <c r="C87" s="74" t="s">
        <v>8233</v>
      </c>
      <c r="D87" s="75" t="s">
        <v>6738</v>
      </c>
      <c r="E87" s="91">
        <f>VLOOKUP(C87,'[92]Vendor Approval- Active Vendors'!$A$6:$F$997,6,FALSE)</f>
        <v>50000</v>
      </c>
      <c r="F87" s="91" t="str">
        <f>VLOOKUP($C87,'[92]Vendor Approval- Active Vendors'!$A$4:$F$997,2,FALSE)</f>
        <v>McCormack</v>
      </c>
      <c r="G87" s="91" t="str">
        <f>VLOOKUP($C87,'[92]Vendor Approval- Active Vendors'!$A$4:$F$997,4,FALSE)</f>
        <v>TM</v>
      </c>
    </row>
    <row r="88" spans="1:7" ht="17.649999999999999" customHeight="1" x14ac:dyDescent="0.25">
      <c r="A88" s="6" t="s">
        <v>8231</v>
      </c>
      <c r="B88" s="75" t="s">
        <v>8232</v>
      </c>
      <c r="C88" s="74" t="s">
        <v>8231</v>
      </c>
      <c r="D88" s="75" t="s">
        <v>6721</v>
      </c>
      <c r="E88" s="91">
        <f>VLOOKUP(C88,'[92]Vendor Approval- Active Vendors'!$A$6:$F$997,6,FALSE)</f>
        <v>5000</v>
      </c>
      <c r="F88" s="91" t="str">
        <f>VLOOKUP($C88,'[92]Vendor Approval- Active Vendors'!$A$4:$F$997,2,FALSE)</f>
        <v>Perelman</v>
      </c>
      <c r="G88" s="91" t="str">
        <f>VLOOKUP($C88,'[92]Vendor Approval- Active Vendors'!$A$4:$F$997,4,FALSE)</f>
        <v>AM</v>
      </c>
    </row>
    <row r="89" spans="1:7" ht="17.649999999999999" customHeight="1" x14ac:dyDescent="0.25">
      <c r="A89" s="6" t="s">
        <v>8229</v>
      </c>
      <c r="B89" s="75" t="s">
        <v>8230</v>
      </c>
      <c r="C89" s="74" t="s">
        <v>8229</v>
      </c>
      <c r="D89" s="75" t="s">
        <v>6698</v>
      </c>
      <c r="E89" s="91" t="str">
        <f>VLOOKUP(C89,'[92]Vendor Approval- Active Vendors'!$A$6:$F$997,6,FALSE)</f>
        <v>MD Approval</v>
      </c>
      <c r="F89" s="91" t="str">
        <f>VLOOKUP($C89,'[92]Vendor Approval- Active Vendors'!$A$4:$F$997,2,FALSE)</f>
        <v>Gochberg</v>
      </c>
      <c r="G89" s="91" t="str">
        <f>VLOOKUP($C89,'[92]Vendor Approval- Active Vendors'!$A$4:$F$997,4,FALSE)</f>
        <v>SG</v>
      </c>
    </row>
    <row r="90" spans="1:7" ht="17.649999999999999" customHeight="1" x14ac:dyDescent="0.25">
      <c r="A90" s="75" t="s">
        <v>8228</v>
      </c>
      <c r="B90" s="75" t="s">
        <v>8227</v>
      </c>
      <c r="C90" s="75" t="s">
        <v>8226</v>
      </c>
      <c r="D90" s="75" t="s">
        <v>6642</v>
      </c>
      <c r="E90" s="91" t="str">
        <f>VLOOKUP(C90,'[92]Vendor Approval- Active Vendors'!$A$6:$F$997,6,FALSE)</f>
        <v>Preapproved</v>
      </c>
      <c r="F90" s="91" t="str">
        <f>VLOOKUP($C90,'[92]Vendor Approval- Active Vendors'!$A$4:$F$997,2,FALSE)</f>
        <v>Dechbery</v>
      </c>
      <c r="G90" s="91" t="str">
        <f>VLOOKUP($C90,'[92]Vendor Approval- Active Vendors'!$A$4:$F$997,4,FALSE)</f>
        <v>Admins</v>
      </c>
    </row>
    <row r="91" spans="1:7" ht="17.649999999999999" customHeight="1" x14ac:dyDescent="0.25">
      <c r="A91" s="75" t="s">
        <v>8225</v>
      </c>
      <c r="B91" s="75" t="s">
        <v>8224</v>
      </c>
      <c r="C91" s="75" t="s">
        <v>8223</v>
      </c>
      <c r="D91" s="75" t="s">
        <v>7489</v>
      </c>
      <c r="E91" s="91" t="str">
        <f>VLOOKUP(C91,'[92]Vendor Approval- Active Vendors'!$A$6:$F$997,6,FALSE)</f>
        <v>MD Approval</v>
      </c>
      <c r="F91" s="91" t="str">
        <f>VLOOKUP($C91,'[92]Vendor Approval- Active Vendors'!$A$4:$F$997,2,FALSE)</f>
        <v xml:space="preserve">Merkur </v>
      </c>
      <c r="G91" s="91" t="str">
        <f>VLOOKUP($C91,'[92]Vendor Approval- Active Vendors'!$A$4:$F$997,4,FALSE)</f>
        <v>DM</v>
      </c>
    </row>
    <row r="92" spans="1:7" ht="17.649999999999999" customHeight="1" x14ac:dyDescent="0.25">
      <c r="A92" s="6" t="s">
        <v>8222</v>
      </c>
      <c r="B92" s="75" t="s">
        <v>8221</v>
      </c>
      <c r="C92" s="75" t="s">
        <v>8220</v>
      </c>
      <c r="D92" s="75" t="s">
        <v>6662</v>
      </c>
      <c r="E92" s="91" t="str">
        <f>VLOOKUP(C92,'[92]Vendor Approval- Active Vendors'!$A$6:$F$997,6,FALSE)</f>
        <v>MD Approval</v>
      </c>
      <c r="F92" s="91" t="str">
        <f>VLOOKUP($C92,'[92]Vendor Approval- Active Vendors'!$A$4:$F$997,2,FALSE)</f>
        <v>Porcella</v>
      </c>
      <c r="G92" s="91" t="str">
        <f>VLOOKUP($C92,'[92]Vendor Approval- Active Vendors'!$A$4:$F$997,4,FALSE)</f>
        <v>KP</v>
      </c>
    </row>
    <row r="93" spans="1:7" ht="17.649999999999999" customHeight="1" x14ac:dyDescent="0.25">
      <c r="A93" s="6" t="s">
        <v>8219</v>
      </c>
      <c r="B93" s="75" t="s">
        <v>8218</v>
      </c>
      <c r="C93" s="75" t="s">
        <v>8217</v>
      </c>
      <c r="D93" s="75" t="s">
        <v>6712</v>
      </c>
      <c r="E93" s="91">
        <f>VLOOKUP(C93,'[92]Vendor Approval- Active Vendors'!$A$6:$F$997,6,FALSE)</f>
        <v>5000</v>
      </c>
      <c r="F93" s="91" t="str">
        <f>VLOOKUP($C93,'[92]Vendor Approval- Active Vendors'!$A$4:$F$997,2,FALSE)</f>
        <v>Perelman</v>
      </c>
      <c r="G93" s="91" t="str">
        <f>VLOOKUP($C93,'[92]Vendor Approval- Active Vendors'!$A$4:$F$997,4,FALSE)</f>
        <v>AM</v>
      </c>
    </row>
    <row r="94" spans="1:7" ht="17.649999999999999" customHeight="1" x14ac:dyDescent="0.25">
      <c r="A94" s="75" t="s">
        <v>8216</v>
      </c>
      <c r="B94" s="75" t="s">
        <v>8215</v>
      </c>
      <c r="C94" s="75" t="s">
        <v>8214</v>
      </c>
      <c r="D94" s="75" t="s">
        <v>6648</v>
      </c>
      <c r="E94" s="91" t="str">
        <f>VLOOKUP(C94,'[92]Vendor Approval- Active Vendors'!$A$6:$F$997,6,FALSE)</f>
        <v>Tax Authority</v>
      </c>
      <c r="F94" s="91" t="str">
        <f>VLOOKUP($C94,'[92]Vendor Approval- Active Vendors'!$A$4:$F$997,2,FALSE)</f>
        <v>Miceli</v>
      </c>
      <c r="G94" s="91" t="str">
        <f>VLOOKUP($C94,'[92]Vendor Approval- Active Vendors'!$A$4:$F$997,4,FALSE)</f>
        <v>PJM, YX</v>
      </c>
    </row>
    <row r="95" spans="1:7" ht="17.649999999999999" customHeight="1" x14ac:dyDescent="0.25">
      <c r="A95" s="75" t="s">
        <v>8213</v>
      </c>
      <c r="B95" s="75" t="s">
        <v>8212</v>
      </c>
      <c r="C95" s="75" t="s">
        <v>8211</v>
      </c>
      <c r="D95" s="75" t="s">
        <v>6648</v>
      </c>
      <c r="E95" s="91" t="s">
        <v>6782</v>
      </c>
      <c r="F95" s="91"/>
      <c r="G95" s="91"/>
    </row>
    <row r="96" spans="1:7" ht="17.649999999999999" customHeight="1" x14ac:dyDescent="0.25">
      <c r="A96" s="75"/>
      <c r="B96" s="75" t="s">
        <v>8210</v>
      </c>
      <c r="C96" s="75" t="s">
        <v>8209</v>
      </c>
      <c r="D96" s="75" t="s">
        <v>6648</v>
      </c>
      <c r="E96" s="91" t="s">
        <v>6782</v>
      </c>
      <c r="F96" s="91"/>
      <c r="G96" s="91"/>
    </row>
    <row r="97" spans="1:7" ht="17.649999999999999" customHeight="1" x14ac:dyDescent="0.25">
      <c r="A97" s="75" t="s">
        <v>8208</v>
      </c>
      <c r="B97" s="75" t="s">
        <v>6523</v>
      </c>
      <c r="C97" s="75" t="s">
        <v>8207</v>
      </c>
      <c r="D97" s="75" t="s">
        <v>6648</v>
      </c>
      <c r="E97" s="91" t="str">
        <f>VLOOKUP(C97,'[92]Vendor Approval- Active Vendors'!$A$6:$F$997,6,FALSE)</f>
        <v>Tax Authority</v>
      </c>
      <c r="F97" s="91" t="str">
        <f>VLOOKUP($C97,'[92]Vendor Approval- Active Vendors'!$A$4:$F$997,2,FALSE)</f>
        <v>Miceli</v>
      </c>
      <c r="G97" s="91" t="str">
        <f>VLOOKUP($C97,'[92]Vendor Approval- Active Vendors'!$A$4:$F$997,4,FALSE)</f>
        <v>PJM, YX</v>
      </c>
    </row>
    <row r="98" spans="1:7" ht="17.649999999999999" customHeight="1" x14ac:dyDescent="0.25">
      <c r="A98" s="75" t="s">
        <v>8206</v>
      </c>
      <c r="B98" s="75" t="s">
        <v>8205</v>
      </c>
      <c r="C98" s="75" t="s">
        <v>8204</v>
      </c>
      <c r="D98" s="75" t="s">
        <v>6662</v>
      </c>
      <c r="E98" s="91">
        <f>VLOOKUP(C98,'[92]Vendor Approval- Active Vendors'!$A$6:$F$997,6,FALSE)</f>
        <v>50000</v>
      </c>
      <c r="F98" s="91" t="str">
        <f>VLOOKUP($C98,'[92]Vendor Approval- Active Vendors'!$A$4:$F$997,2,FALSE)</f>
        <v>Porcella</v>
      </c>
      <c r="G98" s="91" t="str">
        <f>VLOOKUP($C98,'[92]Vendor Approval- Active Vendors'!$A$4:$F$997,4,FALSE)</f>
        <v>KP, TM</v>
      </c>
    </row>
    <row r="99" spans="1:7" ht="17.649999999999999" customHeight="1" x14ac:dyDescent="0.25">
      <c r="A99" s="6" t="s">
        <v>8203</v>
      </c>
      <c r="B99" s="75" t="s">
        <v>8202</v>
      </c>
      <c r="C99" s="75" t="s">
        <v>8201</v>
      </c>
      <c r="D99" s="75" t="s">
        <v>6718</v>
      </c>
      <c r="E99" s="91">
        <f>VLOOKUP(C99,'[92]Vendor Approval- Active Vendors'!$A$6:$F$997,6,FALSE)</f>
        <v>30000</v>
      </c>
      <c r="F99" s="91" t="str">
        <f>VLOOKUP($C99,'[92]Vendor Approval- Active Vendors'!$A$4:$F$997,2,FALSE)</f>
        <v>Alexander</v>
      </c>
      <c r="G99" s="91" t="str">
        <f>VLOOKUP($C99,'[92]Vendor Approval- Active Vendors'!$A$4:$F$997,4,FALSE)</f>
        <v>TM</v>
      </c>
    </row>
    <row r="100" spans="1:7" ht="17.649999999999999" customHeight="1" x14ac:dyDescent="0.25">
      <c r="A100" s="75" t="s">
        <v>8200</v>
      </c>
      <c r="B100" s="75" t="s">
        <v>8199</v>
      </c>
      <c r="C100" s="75" t="s">
        <v>8198</v>
      </c>
      <c r="D100" s="75" t="s">
        <v>6712</v>
      </c>
      <c r="E100" s="91">
        <f>VLOOKUP(C100,'[92]Vendor Approval- Active Vendors'!$A$6:$F$997,6,FALSE)</f>
        <v>5000</v>
      </c>
      <c r="F100" s="91" t="str">
        <f>VLOOKUP($C100,'[92]Vendor Approval- Active Vendors'!$A$4:$F$997,2,FALSE)</f>
        <v>Perelman</v>
      </c>
      <c r="G100" s="91" t="str">
        <f>VLOOKUP($C100,'[92]Vendor Approval- Active Vendors'!$A$4:$F$997,4,FALSE)</f>
        <v>AM</v>
      </c>
    </row>
    <row r="101" spans="1:7" ht="17.649999999999999" customHeight="1" x14ac:dyDescent="0.25">
      <c r="A101" s="75"/>
      <c r="B101" s="75" t="s">
        <v>8197</v>
      </c>
      <c r="C101" s="75" t="s">
        <v>8196</v>
      </c>
      <c r="D101" s="75" t="s">
        <v>6705</v>
      </c>
      <c r="E101" s="91" t="str">
        <f>VLOOKUP(C101,'[92]Vendor Approval- Active Vendors'!$A$6:$F$997,6,FALSE)</f>
        <v>Committee Approved</v>
      </c>
      <c r="F101" s="91" t="str">
        <f>VLOOKUP($C101,'[92]Vendor Approval- Active Vendors'!$A$4:$F$997,2,FALSE)</f>
        <v>Gochberg</v>
      </c>
      <c r="G101" s="91" t="str">
        <f>VLOOKUP($C101,'[92]Vendor Approval- Active Vendors'!$A$4:$F$997,4,FALSE)</f>
        <v>TM</v>
      </c>
    </row>
    <row r="102" spans="1:7" ht="17.649999999999999" customHeight="1" x14ac:dyDescent="0.25">
      <c r="A102" s="6" t="s">
        <v>8195</v>
      </c>
      <c r="B102" s="75" t="s">
        <v>8194</v>
      </c>
      <c r="C102" s="75" t="s">
        <v>8193</v>
      </c>
      <c r="D102" s="75" t="s">
        <v>6698</v>
      </c>
      <c r="E102" s="91">
        <f>VLOOKUP(C102,'[92]Vendor Approval- Active Vendors'!$A$6:$F$997,6,FALSE)</f>
        <v>1000</v>
      </c>
      <c r="F102" s="91" t="str">
        <f>VLOOKUP($C102,'[92]Vendor Approval- Active Vendors'!$A$4:$F$997,2,FALSE)</f>
        <v>Porcella</v>
      </c>
      <c r="G102" s="91" t="str">
        <f>VLOOKUP($C102,'[92]Vendor Approval- Active Vendors'!$A$4:$F$997,4,FALSE)</f>
        <v>KP, AB</v>
      </c>
    </row>
    <row r="103" spans="1:7" ht="17.649999999999999" customHeight="1" x14ac:dyDescent="0.25">
      <c r="A103" s="75" t="s">
        <v>8192</v>
      </c>
      <c r="B103" s="75" t="s">
        <v>8191</v>
      </c>
      <c r="C103" s="75" t="s">
        <v>8190</v>
      </c>
      <c r="D103" s="75" t="s">
        <v>6662</v>
      </c>
      <c r="E103" s="91">
        <f>VLOOKUP(C103,'[92]Vendor Approval- Active Vendors'!$A$6:$F$997,6,FALSE)</f>
        <v>25000</v>
      </c>
      <c r="F103" s="91" t="str">
        <f>VLOOKUP($C103,'[92]Vendor Approval- Active Vendors'!$A$4:$F$997,2,FALSE)</f>
        <v xml:space="preserve">Ableman </v>
      </c>
      <c r="G103" s="91" t="str">
        <f>VLOOKUP($C103,'[92]Vendor Approval- Active Vendors'!$A$4:$F$997,4,FALSE)</f>
        <v>MA, TM, PJM</v>
      </c>
    </row>
    <row r="104" spans="1:7" ht="17.649999999999999" customHeight="1" x14ac:dyDescent="0.25">
      <c r="A104" s="75" t="s">
        <v>8188</v>
      </c>
      <c r="B104" s="75" t="s">
        <v>8189</v>
      </c>
      <c r="C104" s="75" t="s">
        <v>8188</v>
      </c>
      <c r="D104" s="75" t="s">
        <v>6742</v>
      </c>
      <c r="E104" s="91" t="str">
        <f>VLOOKUP(C104,'[92]Vendor Approval- Active Vendors'!$A$6:$F$997,6,FALSE)</f>
        <v>MD Approval</v>
      </c>
      <c r="F104" s="91" t="str">
        <f>VLOOKUP($C104,'[92]Vendor Approval- Active Vendors'!$A$4:$F$997,2,FALSE)</f>
        <v>Robertson</v>
      </c>
      <c r="G104" s="91" t="str">
        <f>VLOOKUP($C104,'[92]Vendor Approval- Active Vendors'!$A$4:$F$997,4,FALSE)</f>
        <v>Robertson</v>
      </c>
    </row>
    <row r="105" spans="1:7" ht="17.649999999999999" customHeight="1" x14ac:dyDescent="0.25">
      <c r="A105" s="75"/>
      <c r="B105" s="75" t="s">
        <v>8187</v>
      </c>
      <c r="C105" s="75" t="s">
        <v>8186</v>
      </c>
      <c r="D105" s="75" t="s">
        <v>6718</v>
      </c>
      <c r="E105" s="91">
        <f>VLOOKUP(C105,'[92]Vendor Approval- Active Vendors'!$A$6:$F$997,6,FALSE)</f>
        <v>10000</v>
      </c>
      <c r="F105" s="91" t="str">
        <f>VLOOKUP($C105,'[92]Vendor Approval- Active Vendors'!$A$4:$F$997,2,FALSE)</f>
        <v>Gochberg</v>
      </c>
      <c r="G105" s="91" t="str">
        <f>VLOOKUP($C105,'[92]Vendor Approval- Active Vendors'!$A$4:$F$997,4,FALSE)</f>
        <v>TM</v>
      </c>
    </row>
    <row r="106" spans="1:7" ht="17.649999999999999" customHeight="1" x14ac:dyDescent="0.25">
      <c r="A106" s="75" t="s">
        <v>8184</v>
      </c>
      <c r="B106" s="75" t="s">
        <v>8185</v>
      </c>
      <c r="C106" s="75" t="s">
        <v>8184</v>
      </c>
      <c r="D106" s="75" t="s">
        <v>6738</v>
      </c>
      <c r="E106" s="91">
        <f>VLOOKUP(C106,'[92]Vendor Approval- Active Vendors'!$A$6:$F$997,6,FALSE)</f>
        <v>20000</v>
      </c>
      <c r="F106" s="91" t="str">
        <f>VLOOKUP($C106,'[92]Vendor Approval- Active Vendors'!$A$4:$F$997,2,FALSE)</f>
        <v>Edmonds</v>
      </c>
      <c r="G106" s="91" t="str">
        <f>VLOOKUP($C106,'[92]Vendor Approval- Active Vendors'!$A$4:$F$997,4,FALSE)</f>
        <v>TM</v>
      </c>
    </row>
    <row r="107" spans="1:7" ht="17.649999999999999" customHeight="1" x14ac:dyDescent="0.25">
      <c r="A107" s="75" t="s">
        <v>8183</v>
      </c>
      <c r="B107" s="74" t="s">
        <v>8182</v>
      </c>
      <c r="C107" s="74" t="s">
        <v>8181</v>
      </c>
      <c r="D107" s="75" t="s">
        <v>6742</v>
      </c>
      <c r="E107" s="91" t="str">
        <f>VLOOKUP(C107,'[92]Vendor Approval- Active Vendors'!$A$6:$F$997,6,FALSE)</f>
        <v>MD Approval</v>
      </c>
      <c r="F107" s="91" t="str">
        <f>VLOOKUP($C107,'[92]Vendor Approval- Active Vendors'!$A$4:$F$997,2,FALSE)</f>
        <v>Porcella</v>
      </c>
      <c r="G107" s="91" t="str">
        <f>VLOOKUP($C107,'[92]Vendor Approval- Active Vendors'!$A$4:$F$997,4,FALSE)</f>
        <v>KP</v>
      </c>
    </row>
    <row r="108" spans="1:7" ht="17.649999999999999" customHeight="1" x14ac:dyDescent="0.25">
      <c r="A108" s="75" t="s">
        <v>8180</v>
      </c>
      <c r="B108" s="75" t="s">
        <v>8179</v>
      </c>
      <c r="C108" s="75" t="s">
        <v>8178</v>
      </c>
      <c r="D108" s="75" t="s">
        <v>6935</v>
      </c>
      <c r="E108" s="91">
        <v>20000</v>
      </c>
      <c r="F108" s="91" t="str">
        <f>VLOOKUP($C108,'[92]Vendor Approval- Active Vendors'!$A$4:$F$997,2,FALSE)</f>
        <v>Scarola</v>
      </c>
      <c r="G108" s="91" t="str">
        <f>VLOOKUP($C108,'[92]Vendor Approval- Active Vendors'!$A$4:$F$997,4,FALSE)</f>
        <v>UW*, TM, RP</v>
      </c>
    </row>
    <row r="109" spans="1:7" ht="17.649999999999999" customHeight="1" x14ac:dyDescent="0.25">
      <c r="A109" s="75" t="s">
        <v>8177</v>
      </c>
      <c r="B109" s="75" t="s">
        <v>8176</v>
      </c>
      <c r="C109" s="75" t="s">
        <v>8175</v>
      </c>
      <c r="D109" s="75" t="s">
        <v>7257</v>
      </c>
      <c r="E109" s="91">
        <f>VLOOKUP(C109,'[92]Vendor Approval- Active Vendors'!$A$6:$F$997,6,FALSE)</f>
        <v>50000</v>
      </c>
      <c r="F109" s="91" t="str">
        <f>VLOOKUP($C109,'[92]Vendor Approval- Active Vendors'!$A$4:$F$997,2,FALSE)</f>
        <v>Cafaro</v>
      </c>
      <c r="G109" s="91" t="str">
        <f>VLOOKUP($C109,'[92]Vendor Approval- Active Vendors'!$A$4:$F$997,4,FALSE)</f>
        <v>MC</v>
      </c>
    </row>
    <row r="110" spans="1:7" ht="17.649999999999999" customHeight="1" x14ac:dyDescent="0.25">
      <c r="A110" s="75" t="s">
        <v>8174</v>
      </c>
      <c r="B110" s="75" t="s">
        <v>8173</v>
      </c>
      <c r="C110" s="75" t="s">
        <v>8172</v>
      </c>
      <c r="D110" s="75" t="s">
        <v>6639</v>
      </c>
      <c r="E110" s="91">
        <f>VLOOKUP(C110,'[92]Vendor Approval- Active Vendors'!$A$6:$F$997,6,FALSE)</f>
        <v>7500</v>
      </c>
      <c r="F110" s="91" t="str">
        <f>VLOOKUP($C110,'[92]Vendor Approval- Active Vendors'!$A$4:$F$997,2,FALSE)</f>
        <v>Miceli</v>
      </c>
      <c r="G110" s="91" t="str">
        <f>VLOOKUP($C110,'[92]Vendor Approval- Active Vendors'!$A$4:$F$997,4,FALSE)</f>
        <v>PJM, YX</v>
      </c>
    </row>
    <row r="111" spans="1:7" ht="17.649999999999999" customHeight="1" x14ac:dyDescent="0.25">
      <c r="A111" s="75"/>
      <c r="B111" s="75" t="s">
        <v>8171</v>
      </c>
      <c r="C111" s="75" t="s">
        <v>8170</v>
      </c>
      <c r="D111" s="75" t="s">
        <v>6635</v>
      </c>
      <c r="E111" s="91">
        <f>VLOOKUP(C111,'[92]Vendor Approval- Active Vendors'!$A$6:$F$997,6,FALSE)</f>
        <v>1000</v>
      </c>
      <c r="F111" s="91" t="str">
        <f>VLOOKUP($C111,'[92]Vendor Approval- Active Vendors'!$A$4:$F$997,2,FALSE)</f>
        <v>Edmonds</v>
      </c>
      <c r="G111" s="91" t="str">
        <f>VLOOKUP($C111,'[92]Vendor Approval- Active Vendors'!$A$4:$F$997,4,FALSE)</f>
        <v>TM</v>
      </c>
    </row>
    <row r="112" spans="1:7" ht="17.649999999999999" customHeight="1" x14ac:dyDescent="0.25">
      <c r="A112" s="6" t="s">
        <v>8169</v>
      </c>
      <c r="B112" s="75" t="s">
        <v>8168</v>
      </c>
      <c r="C112" s="75" t="s">
        <v>8167</v>
      </c>
      <c r="D112" s="75" t="s">
        <v>6698</v>
      </c>
      <c r="E112" s="91">
        <f>VLOOKUP(C112,'[92]Vendor Approval- Active Vendors'!$A$6:$F$997,6,FALSE)</f>
        <v>1000</v>
      </c>
      <c r="F112" s="91" t="str">
        <f>VLOOKUP($C112,'[92]Vendor Approval- Active Vendors'!$A$4:$F$997,2,FALSE)</f>
        <v>Dechbery</v>
      </c>
      <c r="G112" s="91" t="str">
        <f>VLOOKUP($C112,'[92]Vendor Approval- Active Vendors'!$A$4:$F$997,4,FALSE)</f>
        <v>BD, ASe</v>
      </c>
    </row>
    <row r="113" spans="1:8" ht="17.649999999999999" customHeight="1" x14ac:dyDescent="0.25">
      <c r="A113" s="74" t="s">
        <v>8166</v>
      </c>
      <c r="B113" s="75" t="s">
        <v>8165</v>
      </c>
      <c r="C113" s="75" t="s">
        <v>8164</v>
      </c>
      <c r="D113" s="75" t="s">
        <v>6712</v>
      </c>
      <c r="E113" s="91">
        <f>VLOOKUP(C113,'[92]Vendor Approval- Active Vendors'!$A$6:$F$997,6,FALSE)</f>
        <v>1000</v>
      </c>
      <c r="F113" s="91" t="str">
        <f>VLOOKUP($C113,'[92]Vendor Approval- Active Vendors'!$A$4:$F$997,2,FALSE)</f>
        <v>Perelman</v>
      </c>
      <c r="G113" s="91" t="str">
        <f>VLOOKUP($C113,'[92]Vendor Approval- Active Vendors'!$A$4:$F$997,4,FALSE)</f>
        <v>AM</v>
      </c>
    </row>
    <row r="114" spans="1:8" ht="17.649999999999999" customHeight="1" x14ac:dyDescent="0.25">
      <c r="A114" s="74" t="s">
        <v>8163</v>
      </c>
      <c r="B114" s="75" t="s">
        <v>8162</v>
      </c>
      <c r="C114" s="75" t="s">
        <v>8161</v>
      </c>
      <c r="D114" s="75" t="s">
        <v>6635</v>
      </c>
      <c r="E114" s="91">
        <f>VLOOKUP(C114,'[92]Vendor Approval- Active Vendors'!$A$6:$F$997,6,FALSE)</f>
        <v>5000</v>
      </c>
      <c r="F114" s="91" t="str">
        <f>VLOOKUP($C114,'[92]Vendor Approval- Active Vendors'!$A$4:$F$997,2,FALSE)</f>
        <v>Gochberg</v>
      </c>
      <c r="G114" s="91" t="str">
        <f>VLOOKUP($C114,'[92]Vendor Approval- Active Vendors'!$A$4:$F$997,4,FALSE)</f>
        <v>TM</v>
      </c>
    </row>
    <row r="115" spans="1:8" ht="17.649999999999999" customHeight="1" x14ac:dyDescent="0.25">
      <c r="A115" s="74" t="s">
        <v>8159</v>
      </c>
      <c r="B115" s="75" t="s">
        <v>8160</v>
      </c>
      <c r="C115" s="75" t="s">
        <v>8159</v>
      </c>
      <c r="D115" s="75" t="s">
        <v>6705</v>
      </c>
      <c r="E115" s="91" t="str">
        <f>VLOOKUP(C115,'[92]Vendor Approval- Active Vendors'!$A$6:$F$997,6,FALSE)</f>
        <v>Committee Approved</v>
      </c>
      <c r="F115" s="91" t="str">
        <f>VLOOKUP($C115,'[92]Vendor Approval- Active Vendors'!$A$4:$F$997,2,FALSE)</f>
        <v>Gochberg</v>
      </c>
      <c r="G115" s="91" t="str">
        <f>VLOOKUP($C115,'[92]Vendor Approval- Active Vendors'!$A$4:$F$997,4,FALSE)</f>
        <v>TM</v>
      </c>
    </row>
    <row r="116" spans="1:8" ht="17.649999999999999" customHeight="1" x14ac:dyDescent="0.25">
      <c r="A116" s="75" t="s">
        <v>8157</v>
      </c>
      <c r="B116" s="75" t="s">
        <v>8158</v>
      </c>
      <c r="C116" s="75" t="s">
        <v>8157</v>
      </c>
      <c r="D116" s="75" t="s">
        <v>6656</v>
      </c>
      <c r="E116" s="91">
        <f>VLOOKUP(C116,'[92]Vendor Approval- Active Vendors'!$A$6:$F$997,6,FALSE)</f>
        <v>5000</v>
      </c>
      <c r="F116" s="91" t="str">
        <f>VLOOKUP($C116,'[92]Vendor Approval- Active Vendors'!$A$4:$F$997,2,FALSE)</f>
        <v>Gochberg</v>
      </c>
      <c r="G116" s="91" t="str">
        <f>VLOOKUP($C116,'[92]Vendor Approval- Active Vendors'!$A$4:$F$997,4,FALSE)</f>
        <v>SG</v>
      </c>
    </row>
    <row r="117" spans="1:8" ht="17.649999999999999" customHeight="1" x14ac:dyDescent="0.25">
      <c r="A117" s="75" t="s">
        <v>8156</v>
      </c>
      <c r="B117" s="75" t="s">
        <v>8155</v>
      </c>
      <c r="C117" s="75" t="s">
        <v>8154</v>
      </c>
      <c r="D117" s="75" t="s">
        <v>6749</v>
      </c>
      <c r="E117" s="91">
        <f>VLOOKUP(C117,'[92]Vendor Approval- Active Vendors'!$A$6:$F$997,6,FALSE)</f>
        <v>5000</v>
      </c>
      <c r="F117" s="91" t="str">
        <f>VLOOKUP($C117,'[92]Vendor Approval- Active Vendors'!$A$4:$F$997,2,FALSE)</f>
        <v>Gochberg</v>
      </c>
      <c r="G117" s="91" t="str">
        <f>VLOOKUP($C117,'[92]Vendor Approval- Active Vendors'!$A$4:$F$997,4,FALSE)</f>
        <v>TM</v>
      </c>
    </row>
    <row r="118" spans="1:8" ht="17.649999999999999" customHeight="1" x14ac:dyDescent="0.25">
      <c r="A118" s="75" t="s">
        <v>8153</v>
      </c>
      <c r="B118" s="75" t="s">
        <v>8152</v>
      </c>
      <c r="C118" s="75" t="s">
        <v>8151</v>
      </c>
      <c r="D118" s="75" t="s">
        <v>6895</v>
      </c>
      <c r="E118" s="91">
        <f>VLOOKUP(C118,'[92]Vendor Approval- Active Vendors'!$A$6:$F$997,6,FALSE)</f>
        <v>1500</v>
      </c>
      <c r="F118" s="91" t="str">
        <f>VLOOKUP($C118,'[92]Vendor Approval- Active Vendors'!$A$4:$F$997,2,FALSE)</f>
        <v>Cafaro</v>
      </c>
      <c r="G118" s="91" t="str">
        <f>VLOOKUP($C118,'[92]Vendor Approval- Active Vendors'!$A$4:$F$997,4,FALSE)</f>
        <v>MC, RP, ASe</v>
      </c>
    </row>
    <row r="119" spans="1:8" ht="17.649999999999999" customHeight="1" x14ac:dyDescent="0.25">
      <c r="A119" s="75" t="s">
        <v>8150</v>
      </c>
      <c r="B119" s="75" t="s">
        <v>8150</v>
      </c>
      <c r="C119" s="75" t="s">
        <v>8150</v>
      </c>
      <c r="D119" s="75" t="s">
        <v>6645</v>
      </c>
      <c r="E119" s="91">
        <f>VLOOKUP(C119,'[92]Vendor Approval- Active Vendors'!$A$6:$F$997,6,FALSE)</f>
        <v>1000</v>
      </c>
      <c r="F119" s="91" t="str">
        <f>VLOOKUP($C119,'[92]Vendor Approval- Active Vendors'!$A$4:$F$997,2,FALSE)</f>
        <v>Dechbery</v>
      </c>
      <c r="G119" s="91" t="str">
        <f>VLOOKUP($C119,'[92]Vendor Approval- Active Vendors'!$A$4:$F$997,4,FALSE)</f>
        <v>Admins</v>
      </c>
    </row>
    <row r="120" spans="1:8" ht="17.649999999999999" customHeight="1" x14ac:dyDescent="0.25">
      <c r="A120" s="6" t="s">
        <v>8149</v>
      </c>
      <c r="B120" s="75" t="s">
        <v>8148</v>
      </c>
      <c r="C120" s="75" t="s">
        <v>8147</v>
      </c>
      <c r="D120" s="75" t="s">
        <v>6653</v>
      </c>
      <c r="E120" s="91" t="str">
        <f>VLOOKUP(C120,'[92]Vendor Approval- Active Vendors'!$A$6:$F$997,6,FALSE)</f>
        <v>MD Approval</v>
      </c>
      <c r="F120" s="91" t="str">
        <f>VLOOKUP($C120,'[92]Vendor Approval- Active Vendors'!$A$4:$F$997,2,FALSE)</f>
        <v>Cafaro</v>
      </c>
      <c r="G120" s="91" t="str">
        <f>VLOOKUP($C120,'[92]Vendor Approval- Active Vendors'!$A$4:$F$997,4,FALSE)</f>
        <v>RP, MC</v>
      </c>
    </row>
    <row r="121" spans="1:8" ht="17.649999999999999" customHeight="1" x14ac:dyDescent="0.25">
      <c r="A121" s="75" t="s">
        <v>8145</v>
      </c>
      <c r="B121" s="75" t="s">
        <v>8146</v>
      </c>
      <c r="C121" s="75" t="s">
        <v>8145</v>
      </c>
      <c r="D121" s="75" t="s">
        <v>6712</v>
      </c>
      <c r="E121" s="91">
        <f>VLOOKUP(C121,'[92]Vendor Approval- Active Vendors'!$A$6:$F$997,6,FALSE)</f>
        <v>5000</v>
      </c>
      <c r="F121" s="91" t="str">
        <f>VLOOKUP($C121,'[92]Vendor Approval- Active Vendors'!$A$4:$F$997,2,FALSE)</f>
        <v>Perelman</v>
      </c>
      <c r="G121" s="91" t="str">
        <f>VLOOKUP($C121,'[92]Vendor Approval- Active Vendors'!$A$4:$F$997,4,FALSE)</f>
        <v>AM</v>
      </c>
    </row>
    <row r="122" spans="1:8" ht="17.649999999999999" customHeight="1" x14ac:dyDescent="0.25">
      <c r="A122" s="75" t="s">
        <v>8144</v>
      </c>
      <c r="B122" s="75" t="s">
        <v>8143</v>
      </c>
      <c r="C122" s="75" t="s">
        <v>8142</v>
      </c>
      <c r="D122" s="75" t="s">
        <v>7025</v>
      </c>
      <c r="E122" s="91" t="str">
        <f>VLOOKUP(C122,'[92]Vendor Approval- Active Vendors'!$A$6:$F$997,6,FALSE)</f>
        <v>MD Approval</v>
      </c>
      <c r="F122" s="91" t="str">
        <f>VLOOKUP($C122,'[92]Vendor Approval- Active Vendors'!$A$4:$F$997,2,FALSE)</f>
        <v>Merkur</v>
      </c>
      <c r="G122" s="91" t="str">
        <f>VLOOKUP($C122,'[92]Vendor Approval- Active Vendors'!$A$4:$F$997,4,FALSE)</f>
        <v>DM, PJM</v>
      </c>
    </row>
    <row r="123" spans="1:8" ht="17.649999999999999" customHeight="1" x14ac:dyDescent="0.25">
      <c r="A123" s="75" t="s">
        <v>8140</v>
      </c>
      <c r="B123" s="75" t="s">
        <v>8141</v>
      </c>
      <c r="C123" s="75" t="s">
        <v>8140</v>
      </c>
      <c r="D123" s="75" t="s">
        <v>6742</v>
      </c>
      <c r="E123" s="91" t="str">
        <f>VLOOKUP(C123,'[92]Vendor Approval- Active Vendors'!$A$6:$F$997,6,FALSE)</f>
        <v>MD Approval</v>
      </c>
      <c r="F123" s="91" t="str">
        <f>VLOOKUP($C123,'[92]Vendor Approval- Active Vendors'!$A$4:$F$997,2,FALSE)</f>
        <v>Esposito</v>
      </c>
      <c r="G123" s="91" t="str">
        <f>VLOOKUP($C123,'[92]Vendor Approval- Active Vendors'!$A$4:$F$997,4,FALSE)</f>
        <v>AE, PJM</v>
      </c>
    </row>
    <row r="124" spans="1:8" ht="17.649999999999999" customHeight="1" x14ac:dyDescent="0.25">
      <c r="A124" s="75" t="s">
        <v>8138</v>
      </c>
      <c r="B124" s="75" t="s">
        <v>8139</v>
      </c>
      <c r="C124" s="75" t="s">
        <v>8138</v>
      </c>
      <c r="D124" s="75" t="s">
        <v>6642</v>
      </c>
      <c r="E124" s="91" t="str">
        <f>VLOOKUP(C124,'[92]Vendor Approval- Active Vendors'!$A$6:$F$997,6,FALSE)</f>
        <v>MD Approval</v>
      </c>
      <c r="F124" s="91" t="str">
        <f>VLOOKUP($C124,'[92]Vendor Approval- Active Vendors'!$A$4:$F$997,2,FALSE)</f>
        <v>Scarola</v>
      </c>
      <c r="G124" s="91" t="str">
        <f>VLOOKUP($C124,'[92]Vendor Approval- Active Vendors'!$A$4:$F$997,4,FALSE)</f>
        <v>MS</v>
      </c>
    </row>
    <row r="125" spans="1:8" ht="17.649999999999999" customHeight="1" x14ac:dyDescent="0.25">
      <c r="A125" s="75"/>
      <c r="B125" s="75" t="s">
        <v>6521</v>
      </c>
      <c r="C125" s="75" t="s">
        <v>8137</v>
      </c>
      <c r="D125" s="75" t="s">
        <v>6648</v>
      </c>
      <c r="E125" s="91" t="str">
        <f>VLOOKUP(C125,'[92]Vendor Approval- Active Vendors'!$A$6:$F$997,6,FALSE)</f>
        <v>Tax Authority</v>
      </c>
      <c r="F125" s="91" t="str">
        <f>VLOOKUP($C125,'[92]Vendor Approval- Active Vendors'!$A$4:$F$997,2,FALSE)</f>
        <v>Miceli</v>
      </c>
      <c r="G125" s="91" t="str">
        <f>VLOOKUP($C125,'[92]Vendor Approval- Active Vendors'!$A$4:$F$997,4,FALSE)</f>
        <v>PJM, YX</v>
      </c>
    </row>
    <row r="126" spans="1:8" ht="17.649999999999999" customHeight="1" x14ac:dyDescent="0.25">
      <c r="A126" t="s">
        <v>8135</v>
      </c>
      <c r="B126" s="75" t="s">
        <v>8136</v>
      </c>
      <c r="C126" s="75" t="s">
        <v>8135</v>
      </c>
      <c r="D126" s="75" t="s">
        <v>8134</v>
      </c>
      <c r="E126" s="91" t="str">
        <f>VLOOKUP(C126,'[92]Vendor Approval- Active Vendors'!$A$6:$F$997,6,FALSE)</f>
        <v>MD Approval</v>
      </c>
      <c r="F126" s="91" t="str">
        <f>VLOOKUP($C126,'[92]Vendor Approval- Active Vendors'!$A$4:$F$997,2,FALSE)</f>
        <v>Perelman</v>
      </c>
      <c r="G126" s="91" t="str">
        <f>VLOOKUP($C126,'[92]Vendor Approval- Active Vendors'!$A$4:$F$997,4,FALSE)</f>
        <v>RP</v>
      </c>
    </row>
    <row r="127" spans="1:8" ht="17.649999999999999" customHeight="1" x14ac:dyDescent="0.25">
      <c r="A127" s="75" t="s">
        <v>8133</v>
      </c>
      <c r="B127" s="75" t="s">
        <v>8132</v>
      </c>
      <c r="C127" s="75" t="s">
        <v>8131</v>
      </c>
      <c r="D127" s="75" t="s">
        <v>6895</v>
      </c>
      <c r="E127" s="91" t="str">
        <f>VLOOKUP(C127,'[92]Vendor Approval- Active Vendors'!$A$6:$F$997,6,FALSE)</f>
        <v>MD Approval</v>
      </c>
      <c r="F127" s="91" t="str">
        <f>VLOOKUP($C127,'[92]Vendor Approval- Active Vendors'!$A$4:$F$997,2,FALSE)</f>
        <v>Cafaro</v>
      </c>
      <c r="G127" s="91" t="str">
        <f>VLOOKUP($C127,'[92]Vendor Approval- Active Vendors'!$A$4:$F$997,4,FALSE)</f>
        <v>RP, MC</v>
      </c>
    </row>
    <row r="128" spans="1:8" ht="17.649999999999999" customHeight="1" x14ac:dyDescent="0.25">
      <c r="A128" s="75" t="s">
        <v>8129</v>
      </c>
      <c r="B128" s="75" t="s">
        <v>8130</v>
      </c>
      <c r="C128" s="75" t="s">
        <v>8129</v>
      </c>
      <c r="D128" s="75" t="s">
        <v>6705</v>
      </c>
      <c r="E128" s="91" t="str">
        <f>VLOOKUP(C128,'[92]Vendor Approval- Active Vendors'!$A$6:$F$997,6,FALSE)</f>
        <v>Committee Approved</v>
      </c>
      <c r="F128" s="91" t="str">
        <f>VLOOKUP($C128,'[92]Vendor Approval- Active Vendors'!$A$4:$F$997,2,FALSE)</f>
        <v>Gochberg</v>
      </c>
      <c r="G128" s="91" t="str">
        <f>VLOOKUP($C128,'[92]Vendor Approval- Active Vendors'!$A$4:$F$997,4,FALSE)</f>
        <v>TM</v>
      </c>
      <c r="H128" s="74" t="s">
        <v>6631</v>
      </c>
    </row>
    <row r="129" spans="1:8" ht="17.649999999999999" customHeight="1" x14ac:dyDescent="0.25">
      <c r="A129" s="74" t="s">
        <v>8127</v>
      </c>
      <c r="B129" s="75" t="s">
        <v>8128</v>
      </c>
      <c r="C129" s="75" t="s">
        <v>8127</v>
      </c>
      <c r="D129" s="75" t="s">
        <v>6662</v>
      </c>
      <c r="E129" s="91" t="str">
        <f>VLOOKUP(C129,'[92]Vendor Approval- Active Vendors'!$A$6:$F$997,6,FALSE)</f>
        <v>MD Approval</v>
      </c>
      <c r="F129" s="91" t="str">
        <f>VLOOKUP($C129,'[92]Vendor Approval- Active Vendors'!$A$4:$F$997,2,FALSE)</f>
        <v>Porcella</v>
      </c>
      <c r="G129" s="91" t="str">
        <f>VLOOKUP($C129,'[92]Vendor Approval- Active Vendors'!$A$4:$F$997,4,FALSE)</f>
        <v>KP, MW</v>
      </c>
    </row>
    <row r="130" spans="1:8" ht="17.649999999999999" customHeight="1" x14ac:dyDescent="0.25">
      <c r="A130" s="75" t="s">
        <v>8126</v>
      </c>
      <c r="B130" s="75" t="s">
        <v>8125</v>
      </c>
      <c r="C130" s="75" t="s">
        <v>8124</v>
      </c>
      <c r="D130" s="75" t="s">
        <v>6738</v>
      </c>
      <c r="E130" s="91">
        <f>VLOOKUP(C130,'[92]Vendor Approval- Active Vendors'!$A$6:$F$997,6,FALSE)</f>
        <v>50000</v>
      </c>
      <c r="F130" s="91" t="str">
        <f>VLOOKUP($C130,'[92]Vendor Approval- Active Vendors'!$A$4:$F$997,2,FALSE)</f>
        <v>Perelman</v>
      </c>
      <c r="G130" s="91" t="str">
        <f>VLOOKUP($C130,'[92]Vendor Approval- Active Vendors'!$A$4:$F$997,4,FALSE)</f>
        <v>RP, MD, TM</v>
      </c>
    </row>
    <row r="131" spans="1:8" ht="17.649999999999999" customHeight="1" x14ac:dyDescent="0.25">
      <c r="A131" s="75"/>
      <c r="B131" s="75" t="s">
        <v>8123</v>
      </c>
      <c r="C131" s="75" t="s">
        <v>8122</v>
      </c>
      <c r="D131" s="75" t="s">
        <v>6718</v>
      </c>
      <c r="E131" s="91">
        <f>VLOOKUP(C131,'[92]Vendor Approval- Active Vendors'!$A$6:$F$997,6,FALSE)</f>
        <v>10000</v>
      </c>
      <c r="F131" s="91" t="str">
        <f>VLOOKUP($C131,'[92]Vendor Approval- Active Vendors'!$A$4:$F$997,2,FALSE)</f>
        <v>Gochberg</v>
      </c>
      <c r="G131" s="91" t="str">
        <f>VLOOKUP($C131,'[92]Vendor Approval- Active Vendors'!$A$4:$F$997,4,FALSE)</f>
        <v>TM</v>
      </c>
    </row>
    <row r="132" spans="1:8" ht="17.649999999999999" customHeight="1" x14ac:dyDescent="0.25">
      <c r="A132" s="75" t="s">
        <v>8121</v>
      </c>
      <c r="B132" s="75" t="s">
        <v>8120</v>
      </c>
      <c r="C132" s="75" t="s">
        <v>8119</v>
      </c>
      <c r="D132" s="75" t="s">
        <v>6935</v>
      </c>
      <c r="E132" s="91">
        <f>VLOOKUP(C132,'[92]Vendor Approval- Active Vendors'!$A$6:$F$997,6,FALSE)</f>
        <v>15000</v>
      </c>
      <c r="F132" s="91" t="str">
        <f>VLOOKUP($C132,'[92]Vendor Approval- Active Vendors'!$A$4:$F$997,2,FALSE)</f>
        <v>Scarola</v>
      </c>
      <c r="G132" s="91" t="str">
        <f>VLOOKUP($C132,'[92]Vendor Approval- Active Vendors'!$A$4:$F$997,4,FALSE)</f>
        <v>UW*, TM</v>
      </c>
    </row>
    <row r="133" spans="1:8" ht="17.649999999999999" customHeight="1" x14ac:dyDescent="0.25">
      <c r="A133" s="75" t="s">
        <v>8117</v>
      </c>
      <c r="B133" s="75" t="s">
        <v>8118</v>
      </c>
      <c r="C133" s="75" t="s">
        <v>8117</v>
      </c>
      <c r="D133" s="75" t="s">
        <v>6721</v>
      </c>
      <c r="E133" s="91">
        <f>VLOOKUP(C133,'[92]Vendor Approval- Active Vendors'!$A$6:$F$997,6,FALSE)</f>
        <v>10000</v>
      </c>
      <c r="F133" s="91" t="str">
        <f>VLOOKUP($C133,'[92]Vendor Approval- Active Vendors'!$A$4:$F$997,2,FALSE)</f>
        <v>Perelman</v>
      </c>
      <c r="G133" s="91" t="str">
        <f>VLOOKUP($C133,'[92]Vendor Approval- Active Vendors'!$A$4:$F$997,4,FALSE)</f>
        <v>RP, ASe</v>
      </c>
    </row>
    <row r="134" spans="1:8" ht="17.649999999999999" customHeight="1" x14ac:dyDescent="0.25">
      <c r="A134" s="75" t="s">
        <v>8115</v>
      </c>
      <c r="B134" s="75" t="s">
        <v>8116</v>
      </c>
      <c r="C134" s="75" t="s">
        <v>8115</v>
      </c>
      <c r="D134" s="75" t="s">
        <v>7257</v>
      </c>
      <c r="E134" s="91" t="str">
        <f>VLOOKUP(C134,'[92]Vendor Approval- Active Vendors'!$A$6:$F$997,6,FALSE)</f>
        <v>MD Approval</v>
      </c>
      <c r="F134" s="91" t="str">
        <f>VLOOKUP($C134,'[92]Vendor Approval- Active Vendors'!$A$4:$F$997,2,FALSE)</f>
        <v>Perelman</v>
      </c>
      <c r="G134" s="91" t="str">
        <f>VLOOKUP($C134,'[92]Vendor Approval- Active Vendors'!$A$4:$F$997,4,FALSE)</f>
        <v>RP</v>
      </c>
    </row>
    <row r="135" spans="1:8" ht="17.649999999999999" customHeight="1" x14ac:dyDescent="0.25">
      <c r="A135" s="75" t="s">
        <v>8114</v>
      </c>
      <c r="B135" s="75" t="s">
        <v>8113</v>
      </c>
      <c r="C135" s="75" t="s">
        <v>8112</v>
      </c>
      <c r="D135" s="75" t="s">
        <v>7390</v>
      </c>
      <c r="E135" s="91" t="s">
        <v>8111</v>
      </c>
      <c r="F135" s="91" t="str">
        <f>VLOOKUP($C135,'[92]Vendor Approval- Active Vendors'!$A$4:$F$997,2,FALSE)</f>
        <v>Cafaro</v>
      </c>
      <c r="G135" s="91" t="str">
        <f>VLOOKUP($C135,'[92]Vendor Approval- Active Vendors'!$A$4:$F$997,4,FALSE)</f>
        <v>RP, MC</v>
      </c>
    </row>
    <row r="136" spans="1:8" ht="17.649999999999999" customHeight="1" x14ac:dyDescent="0.25">
      <c r="A136" s="75" t="s">
        <v>8110</v>
      </c>
      <c r="B136" s="75" t="s">
        <v>8109</v>
      </c>
      <c r="C136" s="75" t="s">
        <v>8108</v>
      </c>
      <c r="D136" s="75" t="s">
        <v>6635</v>
      </c>
      <c r="E136" s="91">
        <f>VLOOKUP(C136,'[92]Vendor Approval- Active Vendors'!$A$6:$F$997,6,FALSE)</f>
        <v>5000</v>
      </c>
      <c r="F136" s="91" t="str">
        <f>VLOOKUP($C136,'[92]Vendor Approval- Active Vendors'!$A$4:$F$997,2,FALSE)</f>
        <v>Gochberg</v>
      </c>
      <c r="G136" s="91" t="str">
        <f>VLOOKUP($C136,'[92]Vendor Approval- Active Vendors'!$A$4:$F$997,4,FALSE)</f>
        <v>TM</v>
      </c>
    </row>
    <row r="137" spans="1:8" ht="17.649999999999999" customHeight="1" x14ac:dyDescent="0.25">
      <c r="A137" s="75" t="s">
        <v>8106</v>
      </c>
      <c r="B137" s="75" t="s">
        <v>8107</v>
      </c>
      <c r="C137" s="75" t="s">
        <v>8106</v>
      </c>
      <c r="D137" s="75" t="s">
        <v>8064</v>
      </c>
      <c r="E137" s="91">
        <f>VLOOKUP(C137,'[92]Vendor Approval- Active Vendors'!$A$6:$F$997,6,FALSE)</f>
        <v>1000</v>
      </c>
      <c r="F137" s="91" t="str">
        <f>VLOOKUP($C137,'[92]Vendor Approval- Active Vendors'!$A$4:$F$997,2,FALSE)</f>
        <v>Dechbery</v>
      </c>
      <c r="G137" s="91" t="str">
        <f>VLOOKUP($C137,'[92]Vendor Approval- Active Vendors'!$A$4:$F$997,4,FALSE)</f>
        <v>Admins</v>
      </c>
    </row>
    <row r="138" spans="1:8" ht="17.649999999999999" customHeight="1" x14ac:dyDescent="0.25">
      <c r="A138" s="75" t="s">
        <v>8105</v>
      </c>
      <c r="B138" s="75" t="s">
        <v>8104</v>
      </c>
      <c r="C138" s="75" t="s">
        <v>8103</v>
      </c>
      <c r="D138" s="75" t="s">
        <v>6727</v>
      </c>
      <c r="E138" s="91" t="str">
        <f>VLOOKUP(C138,'[92]Vendor Approval- Active Vendors'!$A$6:$F$997,6,FALSE)</f>
        <v>MD Approval</v>
      </c>
      <c r="F138" s="91" t="str">
        <f>VLOOKUP($C138,'[92]Vendor Approval- Active Vendors'!$A$4:$F$997,2,FALSE)</f>
        <v>Wallach</v>
      </c>
      <c r="G138" s="91" t="str">
        <f>VLOOKUP($C138,'[92]Vendor Approval- Active Vendors'!$A$4:$F$997,4,FALSE)</f>
        <v>MW, KP</v>
      </c>
    </row>
    <row r="139" spans="1:8" ht="17.649999999999999" customHeight="1" x14ac:dyDescent="0.25">
      <c r="A139" s="75" t="s">
        <v>8101</v>
      </c>
      <c r="B139" s="75" t="s">
        <v>8102</v>
      </c>
      <c r="C139" s="75" t="s">
        <v>8101</v>
      </c>
      <c r="D139" s="75" t="s">
        <v>8100</v>
      </c>
      <c r="E139" s="91" t="str">
        <f>VLOOKUP(C139,'[92]Vendor Approval- Active Vendors'!$A$6:$F$997,6,FALSE)</f>
        <v>MD Approval</v>
      </c>
      <c r="F139" s="91" t="str">
        <f>VLOOKUP($C139,'[92]Vendor Approval- Active Vendors'!$A$4:$F$997,2,FALSE)</f>
        <v>Perelman</v>
      </c>
      <c r="G139" s="91" t="str">
        <f>VLOOKUP($C139,'[92]Vendor Approval- Active Vendors'!$A$4:$F$997,4,FALSE)</f>
        <v>RP</v>
      </c>
    </row>
    <row r="140" spans="1:8" ht="17.649999999999999" customHeight="1" x14ac:dyDescent="0.25">
      <c r="A140" s="75"/>
      <c r="B140" s="75" t="s">
        <v>8099</v>
      </c>
      <c r="C140" s="75" t="s">
        <v>8098</v>
      </c>
      <c r="D140" s="75" t="s">
        <v>8007</v>
      </c>
      <c r="E140" s="91" t="str">
        <f>VLOOKUP(C140,'[92]Vendor Approval- Active Vendors'!$A$6:$F$997,6,FALSE)</f>
        <v>MD Approval</v>
      </c>
      <c r="F140" s="91" t="str">
        <f>VLOOKUP($C140,'[92]Vendor Approval- Active Vendors'!$A$4:$F$997,2,FALSE)</f>
        <v>Miceli</v>
      </c>
      <c r="G140" s="91" t="str">
        <f>VLOOKUP($C140,'[92]Vendor Approval- Active Vendors'!$A$4:$F$997,4,FALSE)</f>
        <v>PJM, AE</v>
      </c>
    </row>
    <row r="141" spans="1:8" ht="17.649999999999999" customHeight="1" x14ac:dyDescent="0.25">
      <c r="A141" s="6" t="s">
        <v>8097</v>
      </c>
      <c r="B141" s="75" t="s">
        <v>8096</v>
      </c>
      <c r="C141" s="75" t="s">
        <v>8095</v>
      </c>
      <c r="D141" s="75" t="s">
        <v>7257</v>
      </c>
      <c r="E141" s="91" t="str">
        <f>VLOOKUP(C141,'[92]Vendor Approval- Active Vendors'!$A$6:$F$997,6,FALSE)</f>
        <v>MD Approval</v>
      </c>
      <c r="F141" s="91" t="str">
        <f>VLOOKUP($C141,'[92]Vendor Approval- Active Vendors'!$A$4:$F$997,2,FALSE)</f>
        <v>Perelman</v>
      </c>
      <c r="G141" s="91" t="str">
        <f>VLOOKUP($C141,'[92]Vendor Approval- Active Vendors'!$A$4:$F$997,4,FALSE)</f>
        <v>RP</v>
      </c>
      <c r="H141" s="74" t="s">
        <v>6631</v>
      </c>
    </row>
    <row r="142" spans="1:8" ht="17.649999999999999" customHeight="1" x14ac:dyDescent="0.25">
      <c r="A142" s="75" t="s">
        <v>8093</v>
      </c>
      <c r="B142" s="75" t="s">
        <v>8094</v>
      </c>
      <c r="C142" s="75" t="s">
        <v>8093</v>
      </c>
      <c r="D142" s="75" t="s">
        <v>6712</v>
      </c>
      <c r="E142" s="91">
        <f>VLOOKUP(C142,'[92]Vendor Approval- Active Vendors'!$A$6:$F$997,6,FALSE)</f>
        <v>5000</v>
      </c>
      <c r="F142" s="91" t="str">
        <f>VLOOKUP($C142,'[92]Vendor Approval- Active Vendors'!$A$4:$F$997,2,FALSE)</f>
        <v>Perelman</v>
      </c>
      <c r="G142" s="91" t="str">
        <f>VLOOKUP($C142,'[92]Vendor Approval- Active Vendors'!$A$4:$F$997,4,FALSE)</f>
        <v>AM</v>
      </c>
    </row>
    <row r="143" spans="1:8" ht="17.649999999999999" customHeight="1" x14ac:dyDescent="0.25">
      <c r="A143" s="75"/>
      <c r="B143" s="75" t="s">
        <v>8092</v>
      </c>
      <c r="C143" s="75" t="s">
        <v>8091</v>
      </c>
      <c r="D143" s="75" t="s">
        <v>6923</v>
      </c>
      <c r="E143" s="91">
        <f>VLOOKUP(C143,'[92]Vendor Approval- Active Vendors'!$A$6:$F$997,6,FALSE)</f>
        <v>10000</v>
      </c>
      <c r="F143" s="91" t="str">
        <f>VLOOKUP($C143,'[92]Vendor Approval- Active Vendors'!$A$4:$F$997,2,FALSE)</f>
        <v>Gochberg</v>
      </c>
      <c r="G143" s="91" t="str">
        <f>VLOOKUP($C143,'[92]Vendor Approval- Active Vendors'!$A$4:$F$997,4,FALSE)</f>
        <v>TM</v>
      </c>
    </row>
    <row r="144" spans="1:8" ht="17.649999999999999" customHeight="1" x14ac:dyDescent="0.25">
      <c r="A144" s="75" t="s">
        <v>8090</v>
      </c>
      <c r="B144" s="75" t="s">
        <v>8089</v>
      </c>
      <c r="C144" s="75" t="s">
        <v>8088</v>
      </c>
      <c r="D144" s="75" t="s">
        <v>6698</v>
      </c>
      <c r="E144" s="91">
        <f>VLOOKUP(C144,'[92]Vendor Approval- Active Vendors'!$A$6:$F$997,6,FALSE)</f>
        <v>10000</v>
      </c>
      <c r="F144" s="91" t="str">
        <f>VLOOKUP($C144,'[92]Vendor Approval- Active Vendors'!$A$4:$F$997,2,FALSE)</f>
        <v>Perelman</v>
      </c>
      <c r="G144" s="91" t="str">
        <f>VLOOKUP($C144,'[92]Vendor Approval- Active Vendors'!$A$4:$F$997,4,FALSE)</f>
        <v>RP, ASe</v>
      </c>
    </row>
    <row r="145" spans="1:7" ht="17.649999999999999" customHeight="1" x14ac:dyDescent="0.25">
      <c r="A145" s="6" t="s">
        <v>8087</v>
      </c>
      <c r="B145" s="75" t="s">
        <v>8086</v>
      </c>
      <c r="C145" s="75" t="s">
        <v>8085</v>
      </c>
      <c r="D145" s="75" t="s">
        <v>6919</v>
      </c>
      <c r="E145" s="91" t="str">
        <f>VLOOKUP(C145,'[92]Vendor Approval- Active Vendors'!$A$6:$F$997,6,FALSE)</f>
        <v>MD Approval</v>
      </c>
      <c r="F145" s="91" t="str">
        <f>VLOOKUP($C145,'[92]Vendor Approval- Active Vendors'!$A$4:$F$997,2,FALSE)</f>
        <v>Gochberg</v>
      </c>
      <c r="G145" s="91" t="str">
        <f>VLOOKUP($C145,'[92]Vendor Approval- Active Vendors'!$A$4:$F$997,4,FALSE)</f>
        <v>SG</v>
      </c>
    </row>
    <row r="146" spans="1:7" ht="17.649999999999999" customHeight="1" x14ac:dyDescent="0.25">
      <c r="A146" s="74" t="s">
        <v>8083</v>
      </c>
      <c r="B146" s="75" t="s">
        <v>8084</v>
      </c>
      <c r="C146" s="75" t="s">
        <v>8083</v>
      </c>
      <c r="D146" s="75" t="s">
        <v>6705</v>
      </c>
      <c r="E146" s="91" t="str">
        <f>VLOOKUP(C146,'[92]Vendor Approval- Active Vendors'!$A$6:$F$997,6,FALSE)</f>
        <v>Committee Approved</v>
      </c>
      <c r="F146" s="91" t="str">
        <f>VLOOKUP($C146,'[92]Vendor Approval- Active Vendors'!$A$4:$F$997,2,FALSE)</f>
        <v>Gochberg</v>
      </c>
      <c r="G146" s="91" t="str">
        <f>VLOOKUP($C146,'[92]Vendor Approval- Active Vendors'!$A$4:$F$997,4,FALSE)</f>
        <v>TM</v>
      </c>
    </row>
    <row r="147" spans="1:7" ht="17.649999999999999" customHeight="1" x14ac:dyDescent="0.25">
      <c r="A147" s="6" t="s">
        <v>8081</v>
      </c>
      <c r="B147" s="75" t="s">
        <v>8082</v>
      </c>
      <c r="C147" s="75" t="s">
        <v>8081</v>
      </c>
      <c r="D147" s="75" t="s">
        <v>7796</v>
      </c>
      <c r="E147" s="91">
        <f>VLOOKUP(C147,'[92]Vendor Approval- Active Vendors'!$A$6:$F$997,6,FALSE)</f>
        <v>1000</v>
      </c>
      <c r="F147" s="91" t="str">
        <f>VLOOKUP($C147,'[92]Vendor Approval- Active Vendors'!$A$4:$F$997,2,FALSE)</f>
        <v>Perelman</v>
      </c>
      <c r="G147" s="91" t="str">
        <f>VLOOKUP($C147,'[92]Vendor Approval- Active Vendors'!$A$4:$F$997,4,FALSE)</f>
        <v>RP, SG, ASe</v>
      </c>
    </row>
    <row r="148" spans="1:7" ht="17.649999999999999" customHeight="1" x14ac:dyDescent="0.25">
      <c r="A148" s="75" t="s">
        <v>8080</v>
      </c>
      <c r="B148" s="75" t="s">
        <v>8079</v>
      </c>
      <c r="C148" s="75" t="s">
        <v>8078</v>
      </c>
      <c r="D148" s="75" t="s">
        <v>6742</v>
      </c>
      <c r="E148" s="91" t="str">
        <f>VLOOKUP(C148,'[92]Vendor Approval- Active Vendors'!$A$6:$F$997,6,FALSE)</f>
        <v>MD Approval</v>
      </c>
      <c r="F148" s="91" t="str">
        <f>VLOOKUP($C148,'[92]Vendor Approval- Active Vendors'!$A$4:$F$997,2,FALSE)</f>
        <v>Miceli</v>
      </c>
      <c r="G148" s="91" t="str">
        <f>VLOOKUP($C148,'[92]Vendor Approval- Active Vendors'!$A$4:$F$997,4,FALSE)</f>
        <v>PJM</v>
      </c>
    </row>
    <row r="149" spans="1:7" ht="17.649999999999999" customHeight="1" x14ac:dyDescent="0.25">
      <c r="A149" s="6" t="s">
        <v>8077</v>
      </c>
      <c r="B149" s="75" t="s">
        <v>8076</v>
      </c>
      <c r="C149" s="75" t="s">
        <v>8075</v>
      </c>
      <c r="D149" s="75" t="s">
        <v>6783</v>
      </c>
      <c r="E149" s="91" t="str">
        <f>VLOOKUP(C149,'[92]Vendor Approval- Active Vendors'!$A$6:$F$997,6,FALSE)</f>
        <v>MD Approval</v>
      </c>
      <c r="F149" s="91" t="str">
        <f>VLOOKUP($C149,'[92]Vendor Approval- Active Vendors'!$A$4:$F$997,2,FALSE)</f>
        <v>Porcella</v>
      </c>
      <c r="G149" s="91" t="str">
        <f>VLOOKUP($C149,'[92]Vendor Approval- Active Vendors'!$A$4:$F$997,4,FALSE)</f>
        <v>KP</v>
      </c>
    </row>
    <row r="150" spans="1:7" ht="17.649999999999999" customHeight="1" x14ac:dyDescent="0.25">
      <c r="A150" s="75" t="s">
        <v>8074</v>
      </c>
      <c r="B150" s="75" t="s">
        <v>8073</v>
      </c>
      <c r="C150" s="75" t="s">
        <v>8072</v>
      </c>
      <c r="D150" s="75" t="s">
        <v>8071</v>
      </c>
      <c r="E150" s="91">
        <f>VLOOKUP(C150,'[92]Vendor Approval- Active Vendors'!$A$6:$F$997,6,FALSE)</f>
        <v>5000</v>
      </c>
      <c r="F150" s="91" t="str">
        <f>VLOOKUP($C150,'[92]Vendor Approval- Active Vendors'!$A$4:$F$997,2,FALSE)</f>
        <v>Perelman</v>
      </c>
      <c r="G150" s="91" t="str">
        <f>VLOOKUP($C150,'[92]Vendor Approval- Active Vendors'!$A$4:$F$997,4,FALSE)</f>
        <v>AM</v>
      </c>
    </row>
    <row r="151" spans="1:7" ht="17.649999999999999" customHeight="1" x14ac:dyDescent="0.25">
      <c r="A151" s="75" t="s">
        <v>8070</v>
      </c>
      <c r="B151" s="75" t="s">
        <v>8069</v>
      </c>
      <c r="C151" s="75" t="s">
        <v>8068</v>
      </c>
      <c r="D151" s="75" t="s">
        <v>6923</v>
      </c>
      <c r="E151" s="91">
        <f>VLOOKUP(C151,'[92]Vendor Approval- Active Vendors'!$A$6:$F$997,6,FALSE)</f>
        <v>10000</v>
      </c>
      <c r="F151" s="91" t="str">
        <f>VLOOKUP($C151,'[92]Vendor Approval- Active Vendors'!$A$4:$F$997,2,FALSE)</f>
        <v>Gochberg</v>
      </c>
      <c r="G151" s="91" t="str">
        <f>VLOOKUP($C151,'[92]Vendor Approval- Active Vendors'!$A$4:$F$997,4,FALSE)</f>
        <v>TM</v>
      </c>
    </row>
    <row r="152" spans="1:7" ht="17.649999999999999" customHeight="1" x14ac:dyDescent="0.25">
      <c r="A152" s="75" t="s">
        <v>8067</v>
      </c>
      <c r="B152" s="75" t="s">
        <v>8066</v>
      </c>
      <c r="C152" s="75" t="s">
        <v>8065</v>
      </c>
      <c r="D152" s="75" t="s">
        <v>8064</v>
      </c>
      <c r="E152" s="91">
        <f>VLOOKUP(C152,'[92]Vendor Approval- Active Vendors'!$A$6:$F$997,6,FALSE)</f>
        <v>15000</v>
      </c>
      <c r="F152" s="91" t="str">
        <f>VLOOKUP($C152,'[92]Vendor Approval- Active Vendors'!$A$4:$F$997,2,FALSE)</f>
        <v>McCormack</v>
      </c>
      <c r="G152" s="91" t="str">
        <f>VLOOKUP($C152,'[92]Vendor Approval- Active Vendors'!$A$4:$F$997,4,FALSE)</f>
        <v>PM, DM, BD, DT</v>
      </c>
    </row>
    <row r="153" spans="1:7" ht="17.649999999999999" customHeight="1" x14ac:dyDescent="0.25">
      <c r="A153" s="75"/>
      <c r="B153" s="75" t="s">
        <v>8063</v>
      </c>
      <c r="C153" s="75" t="s">
        <v>8062</v>
      </c>
      <c r="D153" s="75" t="s">
        <v>6705</v>
      </c>
      <c r="E153" s="91" t="str">
        <f>VLOOKUP(C153,'[92]Vendor Approval- Active Vendors'!$A$6:$F$997,6,FALSE)</f>
        <v>Committee Approved</v>
      </c>
      <c r="F153" s="91" t="str">
        <f>VLOOKUP($C153,'[92]Vendor Approval- Active Vendors'!$A$4:$F$997,2,FALSE)</f>
        <v>Gochberg</v>
      </c>
      <c r="G153" s="91" t="str">
        <f>VLOOKUP($C153,'[92]Vendor Approval- Active Vendors'!$A$4:$F$997,4,FALSE)</f>
        <v>TM</v>
      </c>
    </row>
    <row r="154" spans="1:7" ht="17.649999999999999" customHeight="1" x14ac:dyDescent="0.25">
      <c r="A154" s="75" t="s">
        <v>8061</v>
      </c>
      <c r="B154" s="75" t="s">
        <v>8060</v>
      </c>
      <c r="C154" s="75" t="s">
        <v>8059</v>
      </c>
      <c r="D154" s="75" t="s">
        <v>6851</v>
      </c>
      <c r="E154" s="91">
        <f>VLOOKUP(C154,'[92]Vendor Approval- Active Vendors'!$A$6:$F$997,6,FALSE)</f>
        <v>15000</v>
      </c>
      <c r="F154" s="91" t="str">
        <f>VLOOKUP($C154,'[92]Vendor Approval- Active Vendors'!$A$4:$F$997,2,FALSE)</f>
        <v>Scarola</v>
      </c>
      <c r="G154" s="91" t="str">
        <f>VLOOKUP($C154,'[92]Vendor Approval- Active Vendors'!$A$4:$F$997,4,FALSE)</f>
        <v>UW*</v>
      </c>
    </row>
    <row r="155" spans="1:7" ht="17.649999999999999" customHeight="1" x14ac:dyDescent="0.25">
      <c r="A155" s="75"/>
      <c r="B155" s="75" t="s">
        <v>8058</v>
      </c>
      <c r="C155" s="75" t="s">
        <v>8057</v>
      </c>
      <c r="D155" s="75" t="s">
        <v>6705</v>
      </c>
      <c r="E155" s="91" t="str">
        <f>VLOOKUP(C155,'[92]Vendor Approval- Active Vendors'!$A$6:$F$997,6,FALSE)</f>
        <v>Committee Approved</v>
      </c>
      <c r="F155" s="91" t="str">
        <f>VLOOKUP($C155,'[92]Vendor Approval- Active Vendors'!$A$4:$F$997,2,FALSE)</f>
        <v>Gochberg</v>
      </c>
      <c r="G155" s="91" t="str">
        <f>VLOOKUP($C155,'[92]Vendor Approval- Active Vendors'!$A$4:$F$997,4,FALSE)</f>
        <v>TM</v>
      </c>
    </row>
    <row r="156" spans="1:7" ht="17.649999999999999" customHeight="1" x14ac:dyDescent="0.25">
      <c r="A156" s="75" t="s">
        <v>8056</v>
      </c>
      <c r="B156" s="75" t="s">
        <v>8055</v>
      </c>
      <c r="C156" s="75" t="s">
        <v>8054</v>
      </c>
      <c r="D156" s="75" t="s">
        <v>6635</v>
      </c>
      <c r="E156" s="91" t="str">
        <f>VLOOKUP(C156,'[92]Vendor Approval- Active Vendors'!$A$6:$F$997,6,FALSE)</f>
        <v>MD Approval</v>
      </c>
      <c r="F156" s="91" t="str">
        <f>VLOOKUP($C156,'[92]Vendor Approval- Active Vendors'!$A$4:$F$997,2,FALSE)</f>
        <v>Gochberg</v>
      </c>
      <c r="G156" s="91" t="str">
        <f>VLOOKUP($C156,'[92]Vendor Approval- Active Vendors'!$A$4:$F$997,4,FALSE)</f>
        <v>SG</v>
      </c>
    </row>
    <row r="157" spans="1:7" ht="17.649999999999999" customHeight="1" x14ac:dyDescent="0.25">
      <c r="A157" s="75" t="s">
        <v>8053</v>
      </c>
      <c r="B157" s="75" t="s">
        <v>8052</v>
      </c>
      <c r="C157" s="75" t="s">
        <v>8051</v>
      </c>
      <c r="D157" s="75" t="s">
        <v>6838</v>
      </c>
      <c r="E157" s="91">
        <f>VLOOKUP(C157,'[92]Vendor Approval- Active Vendors'!$A$6:$F$997,6,FALSE)</f>
        <v>15000</v>
      </c>
      <c r="F157" s="91" t="str">
        <f>VLOOKUP($C157,'[92]Vendor Approval- Active Vendors'!$A$4:$F$997,2,FALSE)</f>
        <v>Scarola</v>
      </c>
      <c r="G157" s="91" t="str">
        <f>VLOOKUP($C157,'[92]Vendor Approval- Active Vendors'!$A$4:$F$997,4,FALSE)</f>
        <v>UW*, TM</v>
      </c>
    </row>
    <row r="158" spans="1:7" ht="17.649999999999999" customHeight="1" x14ac:dyDescent="0.25">
      <c r="A158" s="75"/>
      <c r="B158" s="75" t="s">
        <v>8050</v>
      </c>
      <c r="C158" s="75" t="s">
        <v>8049</v>
      </c>
      <c r="D158" s="75" t="s">
        <v>6705</v>
      </c>
      <c r="E158" s="91" t="str">
        <f>VLOOKUP(C158,'[92]Vendor Approval- Active Vendors'!$A$6:$F$997,6,FALSE)</f>
        <v>Committee Approved</v>
      </c>
      <c r="F158" s="91" t="str">
        <f>VLOOKUP($C158,'[92]Vendor Approval- Active Vendors'!$A$4:$F$997,2,FALSE)</f>
        <v>Gochberg</v>
      </c>
      <c r="G158" s="91" t="str">
        <f>VLOOKUP($C158,'[92]Vendor Approval- Active Vendors'!$A$4:$F$997,4,FALSE)</f>
        <v>TM</v>
      </c>
    </row>
    <row r="159" spans="1:7" ht="17.649999999999999" customHeight="1" x14ac:dyDescent="0.25">
      <c r="A159" s="75" t="s">
        <v>8048</v>
      </c>
      <c r="B159" s="75" t="s">
        <v>8048</v>
      </c>
      <c r="C159" s="75" t="s">
        <v>8047</v>
      </c>
      <c r="D159" s="75" t="s">
        <v>6819</v>
      </c>
      <c r="E159" s="91">
        <f>VLOOKUP(C159,'[92]Vendor Approval- Active Vendors'!$A$6:$F$997,6,FALSE)</f>
        <v>15000</v>
      </c>
      <c r="F159" s="91" t="str">
        <f>VLOOKUP($C159,'[92]Vendor Approval- Active Vendors'!$A$4:$F$997,2,FALSE)</f>
        <v>Porcella</v>
      </c>
      <c r="G159" s="91" t="str">
        <f>VLOOKUP($C159,'[92]Vendor Approval- Active Vendors'!$A$4:$F$997,4,FALSE)</f>
        <v>KP, SL</v>
      </c>
    </row>
    <row r="160" spans="1:7" ht="17.649999999999999" customHeight="1" x14ac:dyDescent="0.25">
      <c r="A160" s="75"/>
      <c r="B160" s="75" t="s">
        <v>6519</v>
      </c>
      <c r="C160" s="75" t="s">
        <v>8046</v>
      </c>
      <c r="D160" s="75" t="s">
        <v>6876</v>
      </c>
      <c r="E160" s="91" t="str">
        <f>VLOOKUP(C160,'[92]Vendor Approval- Active Vendors'!$A$6:$F$997,6,FALSE)</f>
        <v>Tax Authority</v>
      </c>
      <c r="F160" s="91" t="str">
        <f>VLOOKUP($C160,'[92]Vendor Approval- Active Vendors'!$A$4:$F$997,2,FALSE)</f>
        <v>Miceli</v>
      </c>
      <c r="G160" s="91" t="str">
        <f>VLOOKUP($C160,'[92]Vendor Approval- Active Vendors'!$A$4:$F$997,4,FALSE)</f>
        <v>PJM, YX</v>
      </c>
    </row>
    <row r="161" spans="1:7" ht="17.649999999999999" customHeight="1" x14ac:dyDescent="0.25">
      <c r="A161" s="75" t="s">
        <v>8044</v>
      </c>
      <c r="B161" s="75" t="s">
        <v>8045</v>
      </c>
      <c r="C161" s="75" t="s">
        <v>8044</v>
      </c>
      <c r="D161" s="75" t="s">
        <v>6742</v>
      </c>
      <c r="E161" s="91">
        <f>VLOOKUP(C161,'[92]Vendor Approval- Active Vendors'!$A$6:$F$997,6,FALSE)</f>
        <v>10000</v>
      </c>
      <c r="F161" s="91" t="str">
        <f>VLOOKUP($C161,'[92]Vendor Approval- Active Vendors'!$A$4:$F$997,2,FALSE)</f>
        <v>Porcella</v>
      </c>
      <c r="G161" s="91" t="str">
        <f>VLOOKUP($C161,'[92]Vendor Approval- Active Vendors'!$A$4:$F$997,4,FALSE)</f>
        <v>KP, SL</v>
      </c>
    </row>
    <row r="162" spans="1:7" ht="17.649999999999999" customHeight="1" x14ac:dyDescent="0.25">
      <c r="A162" s="75" t="s">
        <v>8043</v>
      </c>
      <c r="B162" s="75" t="s">
        <v>8042</v>
      </c>
      <c r="C162" s="75" t="s">
        <v>8041</v>
      </c>
      <c r="D162" s="75" t="s">
        <v>8040</v>
      </c>
      <c r="E162" s="91" t="str">
        <f>VLOOKUP(C162,'[92]Vendor Approval- Active Vendors'!$A$6:$F$997,6,FALSE)</f>
        <v>MD Approval</v>
      </c>
      <c r="F162" s="91" t="str">
        <f>VLOOKUP($C162,'[92]Vendor Approval- Active Vendors'!$A$4:$F$997,2,FALSE)</f>
        <v>Porcella</v>
      </c>
      <c r="G162" s="91" t="str">
        <f>VLOOKUP($C162,'[92]Vendor Approval- Active Vendors'!$A$4:$F$997,4,FALSE)</f>
        <v>KP</v>
      </c>
    </row>
    <row r="163" spans="1:7" ht="17.649999999999999" customHeight="1" x14ac:dyDescent="0.25">
      <c r="A163" s="75"/>
      <c r="B163" s="75" t="s">
        <v>8039</v>
      </c>
      <c r="C163" s="75" t="s">
        <v>8038</v>
      </c>
      <c r="D163" s="75" t="s">
        <v>6838</v>
      </c>
      <c r="E163" s="91">
        <f>VLOOKUP(C163,'[92]Vendor Approval- Active Vendors'!$A$6:$F$997,6,FALSE)</f>
        <v>5000</v>
      </c>
      <c r="F163" s="91" t="str">
        <f>VLOOKUP($C163,'[92]Vendor Approval- Active Vendors'!$A$4:$F$997,2,FALSE)</f>
        <v>Gochberg</v>
      </c>
      <c r="G163" s="91" t="str">
        <f>VLOOKUP($C163,'[92]Vendor Approval- Active Vendors'!$A$4:$F$997,4,FALSE)</f>
        <v>TM</v>
      </c>
    </row>
    <row r="164" spans="1:7" ht="17.649999999999999" customHeight="1" x14ac:dyDescent="0.25">
      <c r="A164" s="75" t="s">
        <v>8037</v>
      </c>
      <c r="B164" s="75" t="s">
        <v>8036</v>
      </c>
      <c r="C164" s="75" t="s">
        <v>8035</v>
      </c>
      <c r="D164" s="75" t="s">
        <v>6935</v>
      </c>
      <c r="E164" s="91">
        <f>VLOOKUP(C164,'[92]Vendor Approval- Active Vendors'!$A$6:$F$997,6,FALSE)</f>
        <v>15000</v>
      </c>
      <c r="F164" s="91" t="str">
        <f>VLOOKUP($C164,'[92]Vendor Approval- Active Vendors'!$A$4:$F$997,2,FALSE)</f>
        <v>Scarola</v>
      </c>
      <c r="G164" s="91" t="str">
        <f>VLOOKUP($C164,'[92]Vendor Approval- Active Vendors'!$A$4:$F$997,4,FALSE)</f>
        <v>UW*, RP, TM</v>
      </c>
    </row>
    <row r="165" spans="1:7" ht="17.649999999999999" customHeight="1" x14ac:dyDescent="0.25">
      <c r="A165" s="6" t="s">
        <v>8034</v>
      </c>
      <c r="B165" s="75" t="s">
        <v>8033</v>
      </c>
      <c r="C165" s="75" t="s">
        <v>8032</v>
      </c>
      <c r="D165" s="75" t="s">
        <v>6639</v>
      </c>
      <c r="E165" s="91" t="str">
        <f>VLOOKUP(C165,'[92]Vendor Approval- Active Vendors'!$A$6:$F$997,6,FALSE)</f>
        <v>MD Approval</v>
      </c>
      <c r="F165" s="91" t="str">
        <f>VLOOKUP($C165,'[92]Vendor Approval- Active Vendors'!$A$4:$F$997,2,FALSE)</f>
        <v>Cafaro</v>
      </c>
      <c r="G165" s="91" t="str">
        <f>VLOOKUP($C165,'[92]Vendor Approval- Active Vendors'!$A$4:$F$997,4,FALSE)</f>
        <v>RP, MC</v>
      </c>
    </row>
    <row r="166" spans="1:7" ht="17.649999999999999" customHeight="1" x14ac:dyDescent="0.25">
      <c r="A166" s="74" t="s">
        <v>8031</v>
      </c>
      <c r="B166" s="75" t="s">
        <v>8030</v>
      </c>
      <c r="C166" s="75" t="s">
        <v>8029</v>
      </c>
      <c r="D166" s="75" t="s">
        <v>6718</v>
      </c>
      <c r="E166" s="91" t="str">
        <f>VLOOKUP(C166,'[92]Vendor Approval- Active Vendors'!$A$6:$F$997,6,FALSE)</f>
        <v>MD Approval</v>
      </c>
      <c r="F166" s="91" t="str">
        <f>VLOOKUP($C166,'[92]Vendor Approval- Active Vendors'!$A$4:$F$997,2,FALSE)</f>
        <v>Gochberg</v>
      </c>
      <c r="G166" s="91" t="str">
        <f>VLOOKUP($C166,'[92]Vendor Approval- Active Vendors'!$A$4:$F$997,4,FALSE)</f>
        <v>SG</v>
      </c>
    </row>
    <row r="167" spans="1:7" ht="17.649999999999999" customHeight="1" x14ac:dyDescent="0.25">
      <c r="A167" s="6" t="s">
        <v>8027</v>
      </c>
      <c r="B167" s="75" t="s">
        <v>8028</v>
      </c>
      <c r="C167" s="74" t="s">
        <v>8027</v>
      </c>
      <c r="D167" s="75" t="s">
        <v>8026</v>
      </c>
      <c r="E167" s="91">
        <f>VLOOKUP(C167,'[92]Vendor Approval- Active Vendors'!$A$6:$F$997,6,FALSE)</f>
        <v>1000</v>
      </c>
      <c r="F167" s="91" t="str">
        <f>VLOOKUP($C167,'[92]Vendor Approval- Active Vendors'!$A$4:$F$997,2,FALSE)</f>
        <v>Dechbery</v>
      </c>
      <c r="G167" s="91" t="str">
        <f>VLOOKUP($C167,'[92]Vendor Approval- Active Vendors'!$A$4:$F$997,4,FALSE)</f>
        <v>BD, SG</v>
      </c>
    </row>
    <row r="168" spans="1:7" ht="17.649999999999999" customHeight="1" x14ac:dyDescent="0.25">
      <c r="A168" s="75" t="s">
        <v>8025</v>
      </c>
      <c r="B168" s="75" t="s">
        <v>8024</v>
      </c>
      <c r="C168" s="75" t="s">
        <v>8023</v>
      </c>
      <c r="D168" s="75" t="s">
        <v>6662</v>
      </c>
      <c r="E168" s="91" t="str">
        <f>VLOOKUP(C168,'[92]Vendor Approval- Active Vendors'!$A$6:$F$997,6,FALSE)</f>
        <v>MD Approval</v>
      </c>
      <c r="F168" s="91" t="str">
        <f>VLOOKUP($C168,'[92]Vendor Approval- Active Vendors'!$A$4:$F$997,2,FALSE)</f>
        <v>Porcella</v>
      </c>
      <c r="G168" s="91" t="str">
        <f>VLOOKUP($C168,'[92]Vendor Approval- Active Vendors'!$A$4:$F$997,4,FALSE)</f>
        <v>KP, RP</v>
      </c>
    </row>
    <row r="169" spans="1:7" ht="17.649999999999999" customHeight="1" x14ac:dyDescent="0.25">
      <c r="A169" s="75" t="s">
        <v>8022</v>
      </c>
      <c r="B169" s="75" t="s">
        <v>8021</v>
      </c>
      <c r="C169" s="75" t="s">
        <v>8020</v>
      </c>
      <c r="D169" s="75" t="s">
        <v>6718</v>
      </c>
      <c r="E169" s="91">
        <f>VLOOKUP(C169,'[92]Vendor Approval- Active Vendors'!$A$6:$F$997,6,FALSE)</f>
        <v>5000</v>
      </c>
      <c r="F169" s="91" t="str">
        <f>VLOOKUP($C169,'[92]Vendor Approval- Active Vendors'!$A$4:$F$997,2,FALSE)</f>
        <v>Gochberg</v>
      </c>
      <c r="G169" s="91" t="str">
        <f>VLOOKUP($C169,'[92]Vendor Approval- Active Vendors'!$A$4:$F$997,4,FALSE)</f>
        <v>TM</v>
      </c>
    </row>
    <row r="170" spans="1:7" ht="17.649999999999999" customHeight="1" x14ac:dyDescent="0.25">
      <c r="A170" s="75" t="s">
        <v>8018</v>
      </c>
      <c r="B170" s="75" t="s">
        <v>8019</v>
      </c>
      <c r="C170" s="75" t="s">
        <v>8018</v>
      </c>
      <c r="D170" s="75" t="s">
        <v>6656</v>
      </c>
      <c r="E170" s="91">
        <f>VLOOKUP(C170,'[92]Vendor Approval- Active Vendors'!$A$6:$F$997,6,FALSE)</f>
        <v>5000</v>
      </c>
      <c r="F170" s="91" t="str">
        <f>VLOOKUP($C170,'[92]Vendor Approval- Active Vendors'!$A$4:$F$997,2,FALSE)</f>
        <v>Gochberg</v>
      </c>
      <c r="G170" s="91" t="str">
        <f>VLOOKUP($C170,'[92]Vendor Approval- Active Vendors'!$A$4:$F$997,4,FALSE)</f>
        <v>TM</v>
      </c>
    </row>
    <row r="171" spans="1:7" ht="17.649999999999999" customHeight="1" x14ac:dyDescent="0.25">
      <c r="A171" s="75" t="s">
        <v>8016</v>
      </c>
      <c r="B171" s="75" t="s">
        <v>8017</v>
      </c>
      <c r="C171" s="75" t="s">
        <v>8016</v>
      </c>
      <c r="D171" s="75" t="s">
        <v>6698</v>
      </c>
      <c r="E171" s="91" t="str">
        <f>VLOOKUP(C171,'[92]Vendor Approval- Active Vendors'!$A$6:$F$997,6,FALSE)</f>
        <v>MD Approval</v>
      </c>
      <c r="F171" s="91" t="str">
        <f>VLOOKUP($C171,'[92]Vendor Approval- Active Vendors'!$A$4:$F$997,2,FALSE)</f>
        <v>Cafaro</v>
      </c>
      <c r="G171" s="91" t="str">
        <f>VLOOKUP($C171,'[92]Vendor Approval- Active Vendors'!$A$4:$F$997,4,FALSE)</f>
        <v>MC</v>
      </c>
    </row>
    <row r="172" spans="1:7" ht="17.649999999999999" customHeight="1" x14ac:dyDescent="0.25">
      <c r="A172" s="75" t="s">
        <v>8015</v>
      </c>
      <c r="B172" s="75" t="s">
        <v>8014</v>
      </c>
      <c r="C172" s="75" t="s">
        <v>8013</v>
      </c>
      <c r="D172" s="75" t="s">
        <v>6648</v>
      </c>
      <c r="E172" s="91" t="str">
        <f>VLOOKUP(C172,'[92]Vendor Approval- Active Vendors'!$A$6:$F$997,6,FALSE)</f>
        <v>Tax Authority</v>
      </c>
      <c r="F172" s="91" t="str">
        <f>VLOOKUP($C172,'[92]Vendor Approval- Active Vendors'!$A$4:$F$997,2,FALSE)</f>
        <v>Miceli</v>
      </c>
      <c r="G172" s="91" t="str">
        <f>VLOOKUP($C172,'[92]Vendor Approval- Active Vendors'!$A$4:$F$997,4,FALSE)</f>
        <v>PJM, YX, KP</v>
      </c>
    </row>
    <row r="173" spans="1:7" ht="17.649999999999999" customHeight="1" x14ac:dyDescent="0.25">
      <c r="A173" s="75" t="s">
        <v>8012</v>
      </c>
      <c r="B173" s="75" t="s">
        <v>8011</v>
      </c>
      <c r="C173" s="75" t="s">
        <v>8010</v>
      </c>
      <c r="D173" s="75" t="s">
        <v>6653</v>
      </c>
      <c r="E173" s="91">
        <f>VLOOKUP(C173,'[92]Vendor Approval- Active Vendors'!$A$6:$F$997,6,FALSE)</f>
        <v>45000</v>
      </c>
      <c r="F173" s="91" t="str">
        <f>VLOOKUP($C173,'[92]Vendor Approval- Active Vendors'!$A$4:$F$997,2,FALSE)</f>
        <v>Perelman</v>
      </c>
      <c r="G173" s="91" t="str">
        <f>VLOOKUP($C173,'[92]Vendor Approval- Active Vendors'!$A$4:$F$997,4,FALSE)</f>
        <v>RP, MC</v>
      </c>
    </row>
    <row r="174" spans="1:7" ht="17.649999999999999" customHeight="1" x14ac:dyDescent="0.25">
      <c r="A174" s="75"/>
      <c r="B174" s="75" t="s">
        <v>8009</v>
      </c>
      <c r="C174" s="75" t="s">
        <v>8008</v>
      </c>
      <c r="D174" s="75" t="s">
        <v>8007</v>
      </c>
      <c r="E174" s="91" t="str">
        <f>VLOOKUP(C174,'[92]Vendor Approval- Active Vendors'!$A$6:$F$997,6,FALSE)</f>
        <v>MD Approval</v>
      </c>
      <c r="F174" s="91" t="str">
        <f>VLOOKUP($C174,'[92]Vendor Approval- Active Vendors'!$A$4:$F$997,2,FALSE)</f>
        <v>Gochberg</v>
      </c>
      <c r="G174" s="91" t="str">
        <f>VLOOKUP($C174,'[92]Vendor Approval- Active Vendors'!$A$4:$F$997,4,FALSE)</f>
        <v>SG</v>
      </c>
    </row>
    <row r="175" spans="1:7" ht="17.649999999999999" customHeight="1" x14ac:dyDescent="0.25">
      <c r="A175" s="75" t="s">
        <v>8006</v>
      </c>
      <c r="B175" s="75" t="s">
        <v>8005</v>
      </c>
      <c r="C175" s="75" t="s">
        <v>8004</v>
      </c>
      <c r="D175" s="75" t="s">
        <v>6662</v>
      </c>
      <c r="E175" s="91" t="str">
        <f>VLOOKUP(C175,'[92]Vendor Approval- Active Vendors'!$A$6:$F$997,6,FALSE)</f>
        <v>MD Approval</v>
      </c>
      <c r="F175" s="91" t="str">
        <f>VLOOKUP($C175,'[92]Vendor Approval- Active Vendors'!$A$4:$F$997,2,FALSE)</f>
        <v>Porcella</v>
      </c>
      <c r="G175" s="91" t="str">
        <f>VLOOKUP($C175,'[92]Vendor Approval- Active Vendors'!$A$4:$F$997,4,FALSE)</f>
        <v>KP</v>
      </c>
    </row>
    <row r="176" spans="1:7" ht="17.649999999999999" customHeight="1" x14ac:dyDescent="0.25">
      <c r="A176" s="75" t="s">
        <v>8002</v>
      </c>
      <c r="B176" s="75" t="s">
        <v>8003</v>
      </c>
      <c r="C176" s="75" t="s">
        <v>8002</v>
      </c>
      <c r="D176" s="75" t="s">
        <v>6705</v>
      </c>
      <c r="E176" s="91" t="str">
        <f>VLOOKUP(C176,'[92]Vendor Approval- Active Vendors'!$A$6:$F$997,6,FALSE)</f>
        <v>Committee Approved</v>
      </c>
      <c r="F176" s="91" t="str">
        <f>VLOOKUP($C176,'[92]Vendor Approval- Active Vendors'!$A$4:$F$997,2,FALSE)</f>
        <v>Gochberg</v>
      </c>
      <c r="G176" s="91" t="str">
        <f>VLOOKUP($C176,'[92]Vendor Approval- Active Vendors'!$A$4:$F$997,4,FALSE)</f>
        <v>TM</v>
      </c>
    </row>
    <row r="177" spans="1:7" ht="17.649999999999999" customHeight="1" x14ac:dyDescent="0.25">
      <c r="A177" s="75" t="s">
        <v>8001</v>
      </c>
      <c r="B177" s="75" t="s">
        <v>8000</v>
      </c>
      <c r="C177" s="75" t="s">
        <v>7999</v>
      </c>
      <c r="D177" s="75" t="s">
        <v>6742</v>
      </c>
      <c r="E177" s="91">
        <f>VLOOKUP(C177,'[92]Vendor Approval- Active Vendors'!$A$6:$F$997,6,FALSE)</f>
        <v>5000</v>
      </c>
      <c r="F177" s="91" t="str">
        <f>VLOOKUP($C177,'[92]Vendor Approval- Active Vendors'!$A$4:$F$997,2,FALSE)</f>
        <v>Wallach</v>
      </c>
      <c r="G177" s="91" t="str">
        <f>VLOOKUP($C177,'[92]Vendor Approval- Active Vendors'!$A$4:$F$997,4,FALSE)</f>
        <v>MW, NC, CR, MC, DM</v>
      </c>
    </row>
    <row r="178" spans="1:7" ht="17.649999999999999" customHeight="1" x14ac:dyDescent="0.25">
      <c r="A178" s="75"/>
      <c r="B178" s="75" t="s">
        <v>7998</v>
      </c>
      <c r="C178" s="75" t="s">
        <v>7997</v>
      </c>
      <c r="D178" s="75" t="s">
        <v>6742</v>
      </c>
      <c r="E178" s="91">
        <f>VLOOKUP(C178,'[92]Vendor Approval- Active Vendors'!$A$6:$F$997,6,FALSE)</f>
        <v>50000</v>
      </c>
      <c r="F178" s="91" t="str">
        <f>VLOOKUP($C178,'[92]Vendor Approval- Active Vendors'!$A$4:$F$997,2,FALSE)</f>
        <v>Miceli</v>
      </c>
      <c r="G178" s="91" t="str">
        <f>VLOOKUP($C178,'[92]Vendor Approval- Active Vendors'!$A$4:$F$997,4,FALSE)</f>
        <v>PJM, TM</v>
      </c>
    </row>
    <row r="179" spans="1:7" ht="17.649999999999999" customHeight="1" x14ac:dyDescent="0.25">
      <c r="A179" s="75" t="s">
        <v>7996</v>
      </c>
      <c r="B179" s="75" t="s">
        <v>7995</v>
      </c>
      <c r="C179" s="75" t="s">
        <v>7993</v>
      </c>
      <c r="D179" s="75" t="s">
        <v>6698</v>
      </c>
      <c r="E179" s="91" t="str">
        <f>VLOOKUP(C179,'[92]Vendor Approval- Active Vendors'!$A$6:$F$997,6,FALSE)</f>
        <v>MD Approval</v>
      </c>
      <c r="F179" s="91" t="str">
        <f>VLOOKUP($C179,'[92]Vendor Approval- Active Vendors'!$A$4:$F$997,2,FALSE)</f>
        <v>Miceli</v>
      </c>
      <c r="G179" s="91" t="str">
        <f>VLOOKUP($C179,'[92]Vendor Approval- Active Vendors'!$A$4:$F$997,4,FALSE)</f>
        <v>PJM</v>
      </c>
    </row>
    <row r="180" spans="1:7" ht="17.649999999999999" customHeight="1" x14ac:dyDescent="0.25">
      <c r="A180" s="75"/>
      <c r="B180" s="75" t="s">
        <v>7994</v>
      </c>
      <c r="C180" s="75" t="s">
        <v>7993</v>
      </c>
      <c r="D180" s="75" t="s">
        <v>6698</v>
      </c>
      <c r="E180" s="91" t="str">
        <f>VLOOKUP(C180,'[92]Vendor Approval- Active Vendors'!$A$6:$F$997,6,FALSE)</f>
        <v>MD Approval</v>
      </c>
      <c r="F180" s="91" t="str">
        <f>VLOOKUP($C180,'[92]Vendor Approval- Active Vendors'!$A$4:$F$997,2,FALSE)</f>
        <v>Miceli</v>
      </c>
      <c r="G180" s="91" t="str">
        <f>VLOOKUP($C180,'[92]Vendor Approval- Active Vendors'!$A$4:$F$997,4,FALSE)</f>
        <v>PJM</v>
      </c>
    </row>
    <row r="181" spans="1:7" ht="17.649999999999999" customHeight="1" x14ac:dyDescent="0.25">
      <c r="A181" s="75" t="s">
        <v>7992</v>
      </c>
      <c r="B181" s="75" t="s">
        <v>7991</v>
      </c>
      <c r="C181" s="75" t="s">
        <v>7990</v>
      </c>
      <c r="D181" s="75" t="s">
        <v>6819</v>
      </c>
      <c r="E181" s="91" t="str">
        <f>VLOOKUP(C181,'[92]Vendor Approval- Active Vendors'!$A$6:$F$997,6,FALSE)</f>
        <v>MD Approval</v>
      </c>
      <c r="F181" s="91" t="str">
        <f>VLOOKUP($C181,'[92]Vendor Approval- Active Vendors'!$A$4:$F$997,2,FALSE)</f>
        <v>Gochberg</v>
      </c>
      <c r="G181" s="91" t="str">
        <f>VLOOKUP($C181,'[92]Vendor Approval- Active Vendors'!$A$4:$F$997,4,FALSE)</f>
        <v>SG, RP</v>
      </c>
    </row>
    <row r="182" spans="1:7" ht="17.649999999999999" customHeight="1" x14ac:dyDescent="0.25">
      <c r="A182" s="75"/>
      <c r="B182" s="75" t="s">
        <v>7989</v>
      </c>
      <c r="C182" s="75" t="s">
        <v>7988</v>
      </c>
      <c r="D182" s="75" t="s">
        <v>6923</v>
      </c>
      <c r="E182" s="91">
        <f>VLOOKUP(C182,'[92]Vendor Approval- Active Vendors'!$A$6:$F$997,6,FALSE)</f>
        <v>5000</v>
      </c>
      <c r="F182" s="91" t="str">
        <f>VLOOKUP($C182,'[92]Vendor Approval- Active Vendors'!$A$4:$F$997,2,FALSE)</f>
        <v>Gochberg</v>
      </c>
      <c r="G182" s="91" t="str">
        <f>VLOOKUP($C182,'[92]Vendor Approval- Active Vendors'!$A$4:$F$997,4,FALSE)</f>
        <v>TM</v>
      </c>
    </row>
    <row r="183" spans="1:7" ht="17.649999999999999" customHeight="1" x14ac:dyDescent="0.25">
      <c r="A183" s="75" t="s">
        <v>7987</v>
      </c>
      <c r="B183" s="75" t="s">
        <v>7987</v>
      </c>
      <c r="C183" s="75" t="s">
        <v>7987</v>
      </c>
      <c r="D183" s="75" t="s">
        <v>7986</v>
      </c>
      <c r="E183" s="91">
        <f>VLOOKUP(C183,'[92]Vendor Approval- Active Vendors'!$A$6:$F$997,6,FALSE)</f>
        <v>50000</v>
      </c>
      <c r="F183" s="91" t="str">
        <f>VLOOKUP($C183,'[92]Vendor Approval- Active Vendors'!$A$4:$F$997,2,FALSE)</f>
        <v>Miceli</v>
      </c>
      <c r="G183" s="91" t="str">
        <f>VLOOKUP($C183,'[92]Vendor Approval- Active Vendors'!$A$4:$F$997,4,FALSE)</f>
        <v>PJM, AE, GK</v>
      </c>
    </row>
    <row r="184" spans="1:7" ht="17.649999999999999" customHeight="1" x14ac:dyDescent="0.25">
      <c r="A184" s="75" t="s">
        <v>7985</v>
      </c>
      <c r="B184" s="75" t="s">
        <v>7984</v>
      </c>
      <c r="C184" s="75" t="s">
        <v>7983</v>
      </c>
      <c r="D184" s="75" t="s">
        <v>6662</v>
      </c>
      <c r="E184" s="91">
        <f>VLOOKUP(C184,'[92]Vendor Approval- Active Vendors'!$A$6:$F$997,6,FALSE)</f>
        <v>50000</v>
      </c>
      <c r="F184" s="91" t="str">
        <f>VLOOKUP($C184,'[92]Vendor Approval- Active Vendors'!$A$4:$F$997,2,FALSE)</f>
        <v xml:space="preserve">Ableman </v>
      </c>
      <c r="G184" s="91" t="str">
        <f>VLOOKUP($C184,'[92]Vendor Approval- Active Vendors'!$A$4:$F$997,4,FALSE)</f>
        <v>MA, MA, TM</v>
      </c>
    </row>
    <row r="185" spans="1:7" ht="17.649999999999999" customHeight="1" x14ac:dyDescent="0.25">
      <c r="A185" t="s">
        <v>7982</v>
      </c>
      <c r="B185" s="75" t="s">
        <v>7981</v>
      </c>
      <c r="C185" s="75" t="s">
        <v>7980</v>
      </c>
      <c r="D185" s="75" t="s">
        <v>7979</v>
      </c>
      <c r="E185" s="91" t="str">
        <f>VLOOKUP(C185,'[92]Vendor Approval- Active Vendors'!$A$6:$F$997,6,FALSE)</f>
        <v>MD Approval</v>
      </c>
      <c r="F185" s="91" t="str">
        <f>VLOOKUP($C185,'[92]Vendor Approval- Active Vendors'!$A$4:$F$997,2,FALSE)</f>
        <v>Gochberg</v>
      </c>
      <c r="G185" s="91" t="str">
        <f>VLOOKUP($C185,'[92]Vendor Approval- Active Vendors'!$A$4:$F$997,4,FALSE)</f>
        <v>SG</v>
      </c>
    </row>
    <row r="186" spans="1:7" ht="17.649999999999999" customHeight="1" x14ac:dyDescent="0.25">
      <c r="A186" s="74" t="s">
        <v>7977</v>
      </c>
      <c r="B186" s="75" t="s">
        <v>7978</v>
      </c>
      <c r="C186" s="75" t="s">
        <v>7977</v>
      </c>
      <c r="D186" s="75" t="s">
        <v>6786</v>
      </c>
      <c r="E186" s="91">
        <f>VLOOKUP(C186,'[92]Vendor Approval- Active Vendors'!$A$6:$F$997,6,FALSE)</f>
        <v>5000</v>
      </c>
      <c r="F186" s="91" t="str">
        <f>VLOOKUP($C186,'[92]Vendor Approval- Active Vendors'!$A$4:$F$997,2,FALSE)</f>
        <v>Perelman</v>
      </c>
      <c r="G186" s="91" t="str">
        <f>VLOOKUP($C186,'[92]Vendor Approval- Active Vendors'!$A$4:$F$997,4,FALSE)</f>
        <v>RP, ASe</v>
      </c>
    </row>
    <row r="187" spans="1:7" ht="17.649999999999999" customHeight="1" x14ac:dyDescent="0.25">
      <c r="A187" s="75" t="s">
        <v>7976</v>
      </c>
      <c r="B187" s="75" t="s">
        <v>7975</v>
      </c>
      <c r="C187" s="75" t="s">
        <v>7974</v>
      </c>
      <c r="D187" s="75" t="s">
        <v>6662</v>
      </c>
      <c r="E187" s="91" t="str">
        <f>VLOOKUP(C187,'[92]Vendor Approval- Active Vendors'!$A$6:$F$997,6,FALSE)</f>
        <v>MD Approval</v>
      </c>
      <c r="F187" s="91" t="str">
        <f>VLOOKUP($C187,'[92]Vendor Approval- Active Vendors'!$A$4:$F$997,2,FALSE)</f>
        <v>Porcella</v>
      </c>
      <c r="G187" s="91" t="str">
        <f>VLOOKUP($C187,'[92]Vendor Approval- Active Vendors'!$A$4:$F$997,4,FALSE)</f>
        <v>KP</v>
      </c>
    </row>
    <row r="188" spans="1:7" ht="17.649999999999999" customHeight="1" x14ac:dyDescent="0.25">
      <c r="A188" s="74" t="s">
        <v>7972</v>
      </c>
      <c r="B188" s="75" t="s">
        <v>7973</v>
      </c>
      <c r="C188" s="74" t="s">
        <v>7972</v>
      </c>
      <c r="D188" s="75" t="s">
        <v>7971</v>
      </c>
      <c r="E188" s="91">
        <v>10000</v>
      </c>
      <c r="F188" s="91" t="str">
        <f>VLOOKUP($C188,'[92]Vendor Approval- Active Vendors'!$A$4:$F$997,2,FALSE)</f>
        <v>Alexander</v>
      </c>
      <c r="G188" s="91" t="str">
        <f>VLOOKUP($C188,'[92]Vendor Approval- Active Vendors'!$A$4:$F$997,4,FALSE)</f>
        <v>MA</v>
      </c>
    </row>
    <row r="189" spans="1:7" ht="17.649999999999999" customHeight="1" x14ac:dyDescent="0.25">
      <c r="A189" s="74" t="s">
        <v>7969</v>
      </c>
      <c r="B189" s="75" t="s">
        <v>7970</v>
      </c>
      <c r="C189" s="75" t="s">
        <v>7969</v>
      </c>
      <c r="D189" s="75" t="s">
        <v>6738</v>
      </c>
      <c r="E189" s="91" t="str">
        <f>VLOOKUP(C189,'[92]Vendor Approval- Active Vendors'!$A$6:$F$997,6,FALSE)</f>
        <v>MD Approval</v>
      </c>
      <c r="F189" s="91" t="str">
        <f>VLOOKUP($C189,'[92]Vendor Approval- Active Vendors'!$A$4:$F$997,2,FALSE)</f>
        <v xml:space="preserve">Ableman </v>
      </c>
      <c r="G189" s="91" t="str">
        <f>VLOOKUP($C189,'[92]Vendor Approval- Active Vendors'!$A$4:$F$997,4,FALSE)</f>
        <v>MA</v>
      </c>
    </row>
    <row r="190" spans="1:7" ht="17.649999999999999" customHeight="1" x14ac:dyDescent="0.25">
      <c r="A190" s="92" t="s">
        <v>7968</v>
      </c>
      <c r="B190" s="75" t="s">
        <v>7967</v>
      </c>
      <c r="C190" s="74" t="s">
        <v>7966</v>
      </c>
      <c r="D190" s="75" t="s">
        <v>6653</v>
      </c>
      <c r="E190" s="91" t="str">
        <f>VLOOKUP(C190,'[92]Vendor Approval- Active Vendors'!$A$6:$F$997,6,FALSE)</f>
        <v>MD Approval</v>
      </c>
      <c r="F190" s="91" t="str">
        <f>VLOOKUP($C190,'[92]Vendor Approval- Active Vendors'!$A$4:$F$997,2,FALSE)</f>
        <v>Cafaro</v>
      </c>
      <c r="G190" s="91" t="str">
        <f>VLOOKUP($C190,'[92]Vendor Approval- Active Vendors'!$A$4:$F$997,4,FALSE)</f>
        <v>MC</v>
      </c>
    </row>
    <row r="191" spans="1:7" ht="17.649999999999999" customHeight="1" x14ac:dyDescent="0.25">
      <c r="A191" s="74" t="s">
        <v>7964</v>
      </c>
      <c r="B191" s="75" t="s">
        <v>7965</v>
      </c>
      <c r="C191" s="75" t="s">
        <v>7964</v>
      </c>
      <c r="D191" s="75" t="s">
        <v>7040</v>
      </c>
      <c r="E191" s="91">
        <f>VLOOKUP(C191,'[92]Vendor Approval- Active Vendors'!$A$6:$F$997,6,FALSE)</f>
        <v>15000</v>
      </c>
      <c r="F191" s="91" t="str">
        <f>VLOOKUP($C191,'[92]Vendor Approval- Active Vendors'!$A$4:$F$997,2,FALSE)</f>
        <v>Edmonds</v>
      </c>
      <c r="G191" s="91" t="str">
        <f>VLOOKUP($C191,'[92]Vendor Approval- Active Vendors'!$A$4:$F$997,4,FALSE)</f>
        <v>TM*</v>
      </c>
    </row>
    <row r="192" spans="1:7" ht="17.649999999999999" customHeight="1" x14ac:dyDescent="0.25">
      <c r="A192" s="74" t="s">
        <v>7962</v>
      </c>
      <c r="B192" s="75" t="s">
        <v>7963</v>
      </c>
      <c r="C192" s="75" t="s">
        <v>7962</v>
      </c>
      <c r="D192" s="75" t="s">
        <v>6718</v>
      </c>
      <c r="E192" s="91" t="str">
        <f>VLOOKUP(C192,'[92]Vendor Approval- Active Vendors'!$A$6:$F$997,6,FALSE)</f>
        <v>MD Approval</v>
      </c>
      <c r="F192" s="91" t="str">
        <f>VLOOKUP($C192,'[92]Vendor Approval- Active Vendors'!$A$4:$F$997,2,FALSE)</f>
        <v>Gochberg</v>
      </c>
      <c r="G192" s="91" t="str">
        <f>VLOOKUP($C192,'[92]Vendor Approval- Active Vendors'!$A$4:$F$997,4,FALSE)</f>
        <v>SG</v>
      </c>
    </row>
    <row r="193" spans="1:7" ht="17.649999999999999" customHeight="1" x14ac:dyDescent="0.25">
      <c r="A193" s="75"/>
      <c r="B193" s="75" t="s">
        <v>7961</v>
      </c>
      <c r="C193" s="75" t="s">
        <v>7960</v>
      </c>
      <c r="D193" s="75" t="s">
        <v>7871</v>
      </c>
      <c r="E193" s="91" t="str">
        <f>VLOOKUP(C193,'[92]Vendor Approval- Active Vendors'!$A$6:$F$997,6,FALSE)</f>
        <v>MD Approval</v>
      </c>
      <c r="F193" s="91" t="str">
        <f>VLOOKUP($C193,'[92]Vendor Approval- Active Vendors'!$A$4:$F$997,2,FALSE)</f>
        <v>Porcella</v>
      </c>
      <c r="G193" s="91" t="str">
        <f>VLOOKUP($C193,'[92]Vendor Approval- Active Vendors'!$A$4:$F$997,4,FALSE)</f>
        <v>KP</v>
      </c>
    </row>
    <row r="194" spans="1:7" ht="17.649999999999999" customHeight="1" x14ac:dyDescent="0.25">
      <c r="A194" s="75"/>
      <c r="B194" s="75" t="s">
        <v>7959</v>
      </c>
      <c r="C194" s="75" t="s">
        <v>7958</v>
      </c>
      <c r="D194" s="75" t="s">
        <v>6662</v>
      </c>
      <c r="E194" s="91" t="str">
        <f>VLOOKUP(C194,'[92]Vendor Approval- Active Vendors'!$A$6:$F$997,6,FALSE)</f>
        <v>MD Approval</v>
      </c>
      <c r="F194" s="91" t="str">
        <f>VLOOKUP($C194,'[92]Vendor Approval- Active Vendors'!$A$4:$F$997,2,FALSE)</f>
        <v>Porcella</v>
      </c>
      <c r="G194" s="91" t="str">
        <f>VLOOKUP($C194,'[92]Vendor Approval- Active Vendors'!$A$4:$F$997,4,FALSE)</f>
        <v>KP</v>
      </c>
    </row>
    <row r="195" spans="1:7" ht="17.649999999999999" customHeight="1" x14ac:dyDescent="0.25">
      <c r="A195" s="75" t="s">
        <v>7957</v>
      </c>
      <c r="B195" s="75" t="s">
        <v>7956</v>
      </c>
      <c r="C195" s="75" t="s">
        <v>7955</v>
      </c>
      <c r="D195" s="75" t="s">
        <v>6895</v>
      </c>
      <c r="E195" s="91" t="str">
        <f>VLOOKUP(C195,'[92]Vendor Approval- Active Vendors'!$A$6:$F$997,6,FALSE)</f>
        <v>MD Approval</v>
      </c>
      <c r="F195" s="91" t="str">
        <f>VLOOKUP($C195,'[92]Vendor Approval- Active Vendors'!$A$4:$F$997,2,FALSE)</f>
        <v>Cafaro</v>
      </c>
      <c r="G195" s="91" t="str">
        <f>VLOOKUP($C195,'[92]Vendor Approval- Active Vendors'!$A$4:$F$997,4,FALSE)</f>
        <v>RP, MC</v>
      </c>
    </row>
    <row r="196" spans="1:7" ht="17.649999999999999" customHeight="1" x14ac:dyDescent="0.25">
      <c r="A196" s="75"/>
      <c r="B196" s="75" t="s">
        <v>7954</v>
      </c>
      <c r="C196" s="75" t="s">
        <v>7953</v>
      </c>
      <c r="D196" s="75" t="s">
        <v>6749</v>
      </c>
      <c r="E196" s="91" t="str">
        <f>VLOOKUP(C196,'[92]Vendor Approval- Active Vendors'!$A$6:$F$997,6,FALSE)</f>
        <v>Committee Approved</v>
      </c>
      <c r="F196" s="91" t="str">
        <f>VLOOKUP($C196,'[92]Vendor Approval- Active Vendors'!$A$4:$F$997,2,FALSE)</f>
        <v>Gochberg</v>
      </c>
      <c r="G196" s="91" t="str">
        <f>VLOOKUP($C196,'[92]Vendor Approval- Active Vendors'!$A$4:$F$997,4,FALSE)</f>
        <v>TM</v>
      </c>
    </row>
    <row r="197" spans="1:7" ht="17.649999999999999" customHeight="1" x14ac:dyDescent="0.25">
      <c r="A197" s="75" t="s">
        <v>7951</v>
      </c>
      <c r="B197" s="75" t="s">
        <v>7952</v>
      </c>
      <c r="C197" s="75" t="s">
        <v>7951</v>
      </c>
      <c r="D197" s="75" t="s">
        <v>6718</v>
      </c>
      <c r="E197" s="91">
        <f>VLOOKUP(C197,'[92]Vendor Approval- Active Vendors'!$A$6:$F$997,6,FALSE)</f>
        <v>5000</v>
      </c>
      <c r="F197" s="91" t="str">
        <f>VLOOKUP($C197,'[92]Vendor Approval- Active Vendors'!$A$4:$F$997,2,FALSE)</f>
        <v>Edmonds</v>
      </c>
      <c r="G197" s="91" t="str">
        <f>VLOOKUP($C197,'[92]Vendor Approval- Active Vendors'!$A$4:$F$997,4,FALSE)</f>
        <v>CE</v>
      </c>
    </row>
    <row r="198" spans="1:7" ht="17.649999999999999" customHeight="1" x14ac:dyDescent="0.25">
      <c r="A198" s="75" t="s">
        <v>7950</v>
      </c>
      <c r="B198" s="75" t="s">
        <v>7949</v>
      </c>
      <c r="C198" s="75" t="s">
        <v>7948</v>
      </c>
      <c r="D198" s="75" t="s">
        <v>7199</v>
      </c>
      <c r="E198" s="91" t="str">
        <f>VLOOKUP(C198,'[92]Vendor Approval- Active Vendors'!$A$6:$F$997,6,FALSE)</f>
        <v>MD Approval</v>
      </c>
      <c r="F198" s="91" t="str">
        <f>VLOOKUP($C198,'[92]Vendor Approval- Active Vendors'!$A$4:$F$997,2,FALSE)</f>
        <v>Porcella</v>
      </c>
      <c r="G198" s="91" t="str">
        <f>VLOOKUP($C198,'[92]Vendor Approval- Active Vendors'!$A$4:$F$997,4,FALSE)</f>
        <v>KP</v>
      </c>
    </row>
    <row r="199" spans="1:7" ht="17.649999999999999" customHeight="1" x14ac:dyDescent="0.25">
      <c r="A199" s="75" t="s">
        <v>7946</v>
      </c>
      <c r="B199" s="75" t="s">
        <v>7947</v>
      </c>
      <c r="C199" s="75" t="s">
        <v>7946</v>
      </c>
      <c r="D199" s="75" t="s">
        <v>7058</v>
      </c>
      <c r="E199" s="91" t="str">
        <f>VLOOKUP(C199,'[92]Vendor Approval- Active Vendors'!$A$6:$F$997,6,FALSE)</f>
        <v>MD Approval</v>
      </c>
      <c r="F199" s="91" t="str">
        <f>VLOOKUP($C199,'[92]Vendor Approval- Active Vendors'!$A$4:$F$997,2,FALSE)</f>
        <v>Perelman</v>
      </c>
      <c r="G199" s="91" t="str">
        <f>VLOOKUP($C199,'[92]Vendor Approval- Active Vendors'!$A$4:$F$997,4,FALSE)</f>
        <v>RP, SG</v>
      </c>
    </row>
    <row r="200" spans="1:7" ht="17.649999999999999" customHeight="1" x14ac:dyDescent="0.25">
      <c r="A200" s="74" t="s">
        <v>7945</v>
      </c>
      <c r="B200" s="75" t="s">
        <v>7944</v>
      </c>
      <c r="C200" s="75" t="s">
        <v>7943</v>
      </c>
      <c r="D200" s="75" t="s">
        <v>6645</v>
      </c>
      <c r="E200" s="91">
        <f>VLOOKUP(C200,'[92]Vendor Approval- Active Vendors'!$A$6:$F$997,6,FALSE)</f>
        <v>5000</v>
      </c>
      <c r="F200" s="91" t="str">
        <f>VLOOKUP($C200,'[92]Vendor Approval- Active Vendors'!$A$4:$F$997,2,FALSE)</f>
        <v>Sewielska</v>
      </c>
      <c r="G200" s="91" t="str">
        <f>VLOOKUP($C200,'[92]Vendor Approval- Active Vendors'!$A$4:$F$997,4,FALSE)</f>
        <v>Admins</v>
      </c>
    </row>
    <row r="201" spans="1:7" ht="17.649999999999999" customHeight="1" x14ac:dyDescent="0.25">
      <c r="A201" s="6" t="s">
        <v>7942</v>
      </c>
      <c r="B201" s="75" t="s">
        <v>7941</v>
      </c>
      <c r="C201" s="75" t="s">
        <v>7940</v>
      </c>
      <c r="D201" s="75" t="s">
        <v>6635</v>
      </c>
      <c r="E201" s="91" t="str">
        <f>VLOOKUP(C201,'[92]Vendor Approval- Active Vendors'!$A$6:$F$997,6,FALSE)</f>
        <v>MD Approval</v>
      </c>
      <c r="F201" s="91" t="str">
        <f>VLOOKUP($C201,'[92]Vendor Approval- Active Vendors'!$A$4:$F$997,2,FALSE)</f>
        <v>Gochberg</v>
      </c>
      <c r="G201" s="91" t="str">
        <f>VLOOKUP($C201,'[92]Vendor Approval- Active Vendors'!$A$4:$F$997,4,FALSE)</f>
        <v>SG, CR</v>
      </c>
    </row>
    <row r="202" spans="1:7" ht="17.649999999999999" customHeight="1" x14ac:dyDescent="0.25">
      <c r="A202" s="75"/>
      <c r="B202" s="75" t="s">
        <v>7939</v>
      </c>
      <c r="C202" s="75" t="s">
        <v>7938</v>
      </c>
      <c r="D202" s="75" t="s">
        <v>6923</v>
      </c>
      <c r="E202" s="91">
        <f>VLOOKUP(C202,'[92]Vendor Approval- Active Vendors'!$A$6:$F$997,6,FALSE)</f>
        <v>10000</v>
      </c>
      <c r="F202" s="91" t="str">
        <f>VLOOKUP($C202,'[92]Vendor Approval- Active Vendors'!$A$4:$F$997,2,FALSE)</f>
        <v>Gochberg</v>
      </c>
      <c r="G202" s="91" t="str">
        <f>VLOOKUP($C202,'[92]Vendor Approval- Active Vendors'!$A$4:$F$997,4,FALSE)</f>
        <v>TM</v>
      </c>
    </row>
    <row r="203" spans="1:7" ht="17.649999999999999" customHeight="1" x14ac:dyDescent="0.25">
      <c r="A203" s="75" t="s">
        <v>7937</v>
      </c>
      <c r="B203" s="75" t="s">
        <v>7937</v>
      </c>
      <c r="C203" s="75" t="s">
        <v>7936</v>
      </c>
      <c r="D203" s="75" t="s">
        <v>6935</v>
      </c>
      <c r="E203" s="91">
        <f>VLOOKUP(C203,'[92]Vendor Approval- Active Vendors'!$A$6:$F$997,6,FALSE)</f>
        <v>15000</v>
      </c>
      <c r="F203" s="91" t="str">
        <f>VLOOKUP($C203,'[92]Vendor Approval- Active Vendors'!$A$4:$F$997,2,FALSE)</f>
        <v>Scarola</v>
      </c>
      <c r="G203" s="91" t="str">
        <f>VLOOKUP($C203,'[92]Vendor Approval- Active Vendors'!$A$4:$F$997,4,FALSE)</f>
        <v>UW*</v>
      </c>
    </row>
    <row r="204" spans="1:7" ht="17.649999999999999" customHeight="1" x14ac:dyDescent="0.25">
      <c r="A204" s="75" t="s">
        <v>7934</v>
      </c>
      <c r="B204" s="75" t="s">
        <v>7935</v>
      </c>
      <c r="C204" s="75" t="s">
        <v>7934</v>
      </c>
      <c r="D204" s="75" t="s">
        <v>6844</v>
      </c>
      <c r="E204" s="91" t="str">
        <f>VLOOKUP(C204,'[92]Vendor Approval- Active Vendors'!$A$6:$F$997,6,FALSE)</f>
        <v>MD Approval</v>
      </c>
      <c r="F204" s="91" t="str">
        <f>VLOOKUP($C204,'[92]Vendor Approval- Active Vendors'!$A$4:$F$997,2,FALSE)</f>
        <v>Perelman</v>
      </c>
      <c r="G204" s="91" t="str">
        <f>VLOOKUP($C204,'[92]Vendor Approval- Active Vendors'!$A$4:$F$997,4,FALSE)</f>
        <v>RP</v>
      </c>
    </row>
    <row r="205" spans="1:7" ht="17.649999999999999" customHeight="1" x14ac:dyDescent="0.25">
      <c r="A205" s="75" t="s">
        <v>7933</v>
      </c>
      <c r="B205" s="75" t="s">
        <v>7932</v>
      </c>
      <c r="C205" s="75" t="s">
        <v>7931</v>
      </c>
      <c r="D205" s="75" t="s">
        <v>6635</v>
      </c>
      <c r="E205" s="91">
        <f>VLOOKUP(C205,'[92]Vendor Approval- Active Vendors'!$A$6:$F$997,6,FALSE)</f>
        <v>15000</v>
      </c>
      <c r="F205" s="91" t="str">
        <f>VLOOKUP($C205,'[92]Vendor Approval- Active Vendors'!$A$4:$F$997,2,FALSE)</f>
        <v>Gochberg</v>
      </c>
      <c r="G205" s="91" t="str">
        <f>VLOOKUP($C205,'[92]Vendor Approval- Active Vendors'!$A$4:$F$997,4,FALSE)</f>
        <v>TM</v>
      </c>
    </row>
    <row r="206" spans="1:7" ht="17.649999999999999" customHeight="1" x14ac:dyDescent="0.25">
      <c r="A206" s="75" t="s">
        <v>7929</v>
      </c>
      <c r="B206" s="75" t="s">
        <v>7930</v>
      </c>
      <c r="C206" s="75" t="s">
        <v>7929</v>
      </c>
      <c r="D206" s="75" t="s">
        <v>6742</v>
      </c>
      <c r="E206" s="91" t="str">
        <f>VLOOKUP(C206,'[92]Vendor Approval- Active Vendors'!$A$6:$F$997,6,FALSE)</f>
        <v>MD Approval</v>
      </c>
      <c r="F206" s="91" t="str">
        <f>VLOOKUP($C206,'[92]Vendor Approval- Active Vendors'!$A$4:$F$997,2,FALSE)</f>
        <v>Porcella</v>
      </c>
      <c r="G206" s="91" t="str">
        <f>VLOOKUP($C206,'[92]Vendor Approval- Active Vendors'!$A$4:$F$997,4,FALSE)</f>
        <v>KP</v>
      </c>
    </row>
    <row r="207" spans="1:7" ht="17.649999999999999" customHeight="1" x14ac:dyDescent="0.25">
      <c r="A207" s="75" t="s">
        <v>7928</v>
      </c>
      <c r="B207" s="75" t="s">
        <v>7927</v>
      </c>
      <c r="C207" s="75" t="s">
        <v>7926</v>
      </c>
      <c r="D207" s="75" t="s">
        <v>7145</v>
      </c>
      <c r="E207" s="91" t="str">
        <f>VLOOKUP(C207,'[92]Vendor Approval- Active Vendors'!$A$6:$F$997,6,FALSE)</f>
        <v>MD Approval</v>
      </c>
      <c r="F207" s="91" t="str">
        <f>VLOOKUP($C207,'[92]Vendor Approval- Active Vendors'!$A$4:$F$997,2,FALSE)</f>
        <v>Miceli</v>
      </c>
      <c r="G207" s="91" t="str">
        <f>VLOOKUP($C207,'[92]Vendor Approval- Active Vendors'!$A$4:$F$997,4,FALSE)</f>
        <v>PJM, AE</v>
      </c>
    </row>
    <row r="208" spans="1:7" ht="17.649999999999999" customHeight="1" x14ac:dyDescent="0.25">
      <c r="A208" s="75" t="s">
        <v>7925</v>
      </c>
      <c r="B208" s="75" t="s">
        <v>7924</v>
      </c>
      <c r="C208" s="75" t="s">
        <v>7923</v>
      </c>
      <c r="D208" s="75" t="s">
        <v>6790</v>
      </c>
      <c r="E208" s="91" t="str">
        <f>VLOOKUP(C208,'[92]Vendor Approval- Active Vendors'!$A$6:$F$997,6,FALSE)</f>
        <v>MD Approval</v>
      </c>
      <c r="F208" s="91" t="str">
        <f>VLOOKUP($C208,'[92]Vendor Approval- Active Vendors'!$A$4:$F$997,2,FALSE)</f>
        <v>Cafaro</v>
      </c>
      <c r="G208" s="91" t="str">
        <f>VLOOKUP($C208,'[92]Vendor Approval- Active Vendors'!$A$4:$F$997,4,FALSE)</f>
        <v>RP, MC</v>
      </c>
    </row>
    <row r="209" spans="1:7" ht="17.649999999999999" customHeight="1" x14ac:dyDescent="0.25">
      <c r="A209" s="75" t="s">
        <v>7922</v>
      </c>
      <c r="B209" s="75" t="s">
        <v>7921</v>
      </c>
      <c r="C209" s="75" t="s">
        <v>7920</v>
      </c>
      <c r="D209" s="75" t="s">
        <v>6819</v>
      </c>
      <c r="E209" s="91" t="str">
        <f>VLOOKUP(C209,'[92]Vendor Approval- Active Vendors'!$A$6:$F$997,6,FALSE)</f>
        <v>MD Approval</v>
      </c>
      <c r="F209" s="91" t="str">
        <f>VLOOKUP($C209,'[92]Vendor Approval- Active Vendors'!$A$4:$F$997,2,FALSE)</f>
        <v>Porcella</v>
      </c>
      <c r="G209" s="91" t="str">
        <f>VLOOKUP($C209,'[92]Vendor Approval- Active Vendors'!$A$4:$F$997,4,FALSE)</f>
        <v>KP</v>
      </c>
    </row>
    <row r="210" spans="1:7" ht="17.649999999999999" customHeight="1" x14ac:dyDescent="0.25">
      <c r="A210" s="6" t="s">
        <v>7919</v>
      </c>
      <c r="B210" s="75" t="s">
        <v>7918</v>
      </c>
      <c r="C210" s="75" t="s">
        <v>7917</v>
      </c>
      <c r="D210" s="75" t="s">
        <v>7191</v>
      </c>
      <c r="E210" s="91" t="str">
        <f>VLOOKUP(C210,'[92]Vendor Approval- Active Vendors'!$A$6:$F$997,6,FALSE)</f>
        <v>MD Approval</v>
      </c>
      <c r="F210" s="91" t="str">
        <f>VLOOKUP($C210,'[92]Vendor Approval- Active Vendors'!$A$4:$F$997,2,FALSE)</f>
        <v>Perelman</v>
      </c>
      <c r="G210" s="91" t="str">
        <f>VLOOKUP($C210,'[92]Vendor Approval- Active Vendors'!$A$4:$F$997,4,FALSE)</f>
        <v>RP, KP, SG</v>
      </c>
    </row>
    <row r="211" spans="1:7" ht="17.649999999999999" customHeight="1" x14ac:dyDescent="0.25">
      <c r="A211" s="6" t="s">
        <v>7916</v>
      </c>
      <c r="B211" s="75" t="s">
        <v>7915</v>
      </c>
      <c r="C211" s="75" t="s">
        <v>7914</v>
      </c>
      <c r="D211" s="75" t="s">
        <v>6645</v>
      </c>
      <c r="E211" s="91">
        <f>VLOOKUP(C211,'[92]Vendor Approval- Active Vendors'!$A$6:$F$997,6,FALSE)</f>
        <v>5000</v>
      </c>
      <c r="F211" s="91" t="str">
        <f>VLOOKUP($C211,'[92]Vendor Approval- Active Vendors'!$A$4:$F$997,2,FALSE)</f>
        <v>Cafaro</v>
      </c>
      <c r="G211" s="91" t="str">
        <f>VLOOKUP($C211,'[92]Vendor Approval- Active Vendors'!$A$4:$F$997,4,FALSE)</f>
        <v>MC, RP, ASe</v>
      </c>
    </row>
    <row r="212" spans="1:7" ht="17.649999999999999" customHeight="1" x14ac:dyDescent="0.25">
      <c r="A212" s="75"/>
      <c r="B212" s="75" t="s">
        <v>7913</v>
      </c>
      <c r="C212" s="75" t="s">
        <v>7912</v>
      </c>
      <c r="D212" s="75" t="s">
        <v>6705</v>
      </c>
      <c r="E212" s="91" t="str">
        <f>VLOOKUP(C212,'[92]Vendor Approval- Active Vendors'!$A$6:$F$997,6,FALSE)</f>
        <v>Committee Approved</v>
      </c>
      <c r="F212" s="91" t="str">
        <f>VLOOKUP($C212,'[92]Vendor Approval- Active Vendors'!$A$4:$F$997,2,FALSE)</f>
        <v>Gochberg</v>
      </c>
      <c r="G212" s="91" t="str">
        <f>VLOOKUP($C212,'[92]Vendor Approval- Active Vendors'!$A$4:$F$997,4,FALSE)</f>
        <v>TM</v>
      </c>
    </row>
    <row r="213" spans="1:7" ht="17.649999999999999" customHeight="1" x14ac:dyDescent="0.25">
      <c r="A213" s="75" t="s">
        <v>7911</v>
      </c>
      <c r="B213" s="75" t="s">
        <v>7910</v>
      </c>
      <c r="C213" s="75" t="s">
        <v>7909</v>
      </c>
      <c r="D213" s="75" t="s">
        <v>6639</v>
      </c>
      <c r="E213" s="91" t="str">
        <f>VLOOKUP(C213,'[92]Vendor Approval- Active Vendors'!$A$6:$F$997,6,FALSE)</f>
        <v>MD Approval</v>
      </c>
      <c r="F213" s="91" t="str">
        <f>VLOOKUP($C213,'[92]Vendor Approval- Active Vendors'!$A$4:$F$997,2,FALSE)</f>
        <v>Cafaro</v>
      </c>
      <c r="G213" s="91" t="str">
        <f>VLOOKUP($C213,'[92]Vendor Approval- Active Vendors'!$A$4:$F$997,4,FALSE)</f>
        <v>RP, MC</v>
      </c>
    </row>
    <row r="214" spans="1:7" ht="17.649999999999999" customHeight="1" x14ac:dyDescent="0.25">
      <c r="A214" s="6" t="s">
        <v>7908</v>
      </c>
      <c r="B214" s="75" t="s">
        <v>7907</v>
      </c>
      <c r="C214" s="75" t="s">
        <v>7906</v>
      </c>
      <c r="D214" s="75" t="s">
        <v>6718</v>
      </c>
      <c r="E214" s="91" t="str">
        <f>VLOOKUP(C214,'[92]Vendor Approval- Active Vendors'!$A$6:$F$997,6,FALSE)</f>
        <v>MD Approval</v>
      </c>
      <c r="F214" s="91" t="str">
        <f>VLOOKUP($C214,'[92]Vendor Approval- Active Vendors'!$A$4:$F$997,2,FALSE)</f>
        <v>Gochberg</v>
      </c>
      <c r="G214" s="91" t="str">
        <f>VLOOKUP($C214,'[92]Vendor Approval- Active Vendors'!$A$4:$F$997,4,FALSE)</f>
        <v>SG</v>
      </c>
    </row>
    <row r="215" spans="1:7" ht="17.649999999999999" customHeight="1" x14ac:dyDescent="0.25">
      <c r="A215" s="75" t="s">
        <v>7905</v>
      </c>
      <c r="B215" s="75" t="s">
        <v>7904</v>
      </c>
      <c r="C215" s="75" t="s">
        <v>7903</v>
      </c>
      <c r="D215" s="75" t="s">
        <v>6790</v>
      </c>
      <c r="E215" s="91" t="str">
        <f>VLOOKUP(C215,'[92]Vendor Approval- Active Vendors'!$A$6:$F$997,6,FALSE)</f>
        <v>MD Approval</v>
      </c>
      <c r="F215" s="91" t="str">
        <f>VLOOKUP($C215,'[92]Vendor Approval- Active Vendors'!$A$4:$F$997,2,FALSE)</f>
        <v>Merkur</v>
      </c>
      <c r="G215" s="91" t="str">
        <f>VLOOKUP($C215,'[92]Vendor Approval- Active Vendors'!$A$4:$F$997,4,FALSE)</f>
        <v>PJM, DM</v>
      </c>
    </row>
    <row r="216" spans="1:7" ht="17.649999999999999" customHeight="1" x14ac:dyDescent="0.25">
      <c r="A216" t="s">
        <v>7902</v>
      </c>
      <c r="B216" s="75" t="s">
        <v>7901</v>
      </c>
      <c r="C216" s="75" t="s">
        <v>7900</v>
      </c>
      <c r="D216" s="75" t="s">
        <v>6848</v>
      </c>
      <c r="E216" s="91" t="str">
        <f>VLOOKUP(C216,'[92]Vendor Approval- Active Vendors'!$A$6:$F$997,6,FALSE)</f>
        <v>MD Approval</v>
      </c>
      <c r="F216" s="91" t="str">
        <f>VLOOKUP($C216,'[92]Vendor Approval- Active Vendors'!$A$4:$F$997,2,FALSE)</f>
        <v xml:space="preserve">Ableman </v>
      </c>
      <c r="G216" s="91" t="str">
        <f>VLOOKUP($C216,'[92]Vendor Approval- Active Vendors'!$A$4:$F$997,4,FALSE)</f>
        <v>MA</v>
      </c>
    </row>
    <row r="217" spans="1:7" ht="17.649999999999999" customHeight="1" x14ac:dyDescent="0.25">
      <c r="A217" t="s">
        <v>7899</v>
      </c>
      <c r="B217" s="75" t="s">
        <v>7898</v>
      </c>
      <c r="C217" s="75" t="s">
        <v>7897</v>
      </c>
      <c r="D217" s="75" t="s">
        <v>6639</v>
      </c>
      <c r="E217" s="91" t="str">
        <f>VLOOKUP(C217,'[92]Vendor Approval- Active Vendors'!$A$6:$F$997,6,FALSE)</f>
        <v>MD Approval</v>
      </c>
      <c r="F217" s="91" t="str">
        <f>VLOOKUP($C217,'[92]Vendor Approval- Active Vendors'!$A$4:$F$997,2,FALSE)</f>
        <v>Cafaro</v>
      </c>
      <c r="G217" s="91" t="str">
        <f>VLOOKUP($C217,'[92]Vendor Approval- Active Vendors'!$A$4:$F$997,4,FALSE)</f>
        <v>KP, RP, MC</v>
      </c>
    </row>
    <row r="218" spans="1:7" ht="17.649999999999999" customHeight="1" x14ac:dyDescent="0.25">
      <c r="A218" s="75" t="s">
        <v>7896</v>
      </c>
      <c r="B218" s="75" t="s">
        <v>7896</v>
      </c>
      <c r="C218" s="75" t="s">
        <v>7895</v>
      </c>
      <c r="D218" s="75" t="s">
        <v>6973</v>
      </c>
      <c r="E218" s="91" t="str">
        <f>VLOOKUP(C218,'[92]Vendor Approval- Active Vendors'!$A$6:$F$997,6,FALSE)</f>
        <v>MD Approval</v>
      </c>
      <c r="F218" s="91" t="str">
        <f>VLOOKUP($C218,'[92]Vendor Approval- Active Vendors'!$A$4:$F$997,2,FALSE)</f>
        <v>Miceli</v>
      </c>
      <c r="G218" s="91" t="str">
        <f>VLOOKUP($C218,'[92]Vendor Approval- Active Vendors'!$A$4:$F$997,4,FALSE)</f>
        <v>PJM, AE</v>
      </c>
    </row>
    <row r="219" spans="1:7" ht="17.649999999999999" customHeight="1" x14ac:dyDescent="0.25">
      <c r="A219" s="75" t="s">
        <v>7893</v>
      </c>
      <c r="B219" s="75" t="s">
        <v>7894</v>
      </c>
      <c r="C219" s="75" t="s">
        <v>7893</v>
      </c>
      <c r="D219" s="75" t="s">
        <v>6770</v>
      </c>
      <c r="E219" s="91">
        <f>VLOOKUP(C219,'[92]Vendor Approval- Active Vendors'!$A$6:$F$997,6,FALSE)</f>
        <v>5000</v>
      </c>
      <c r="F219" s="91" t="str">
        <f>VLOOKUP($C219,'[92]Vendor Approval- Active Vendors'!$A$4:$F$997,2,FALSE)</f>
        <v>Dechbery</v>
      </c>
      <c r="G219" s="91" t="str">
        <f>VLOOKUP($C219,'[92]Vendor Approval- Active Vendors'!$A$4:$F$997,4,FALSE)</f>
        <v>Admins</v>
      </c>
    </row>
    <row r="220" spans="1:7" ht="17.649999999999999" customHeight="1" x14ac:dyDescent="0.25">
      <c r="A220" s="75" t="s">
        <v>7892</v>
      </c>
      <c r="B220" s="75" t="s">
        <v>7891</v>
      </c>
      <c r="C220" s="75" t="s">
        <v>7891</v>
      </c>
      <c r="D220" s="75" t="s">
        <v>6698</v>
      </c>
      <c r="E220" s="91">
        <f>VLOOKUP(C220,'[92]Vendor Approval- Active Vendors'!$A$6:$F$997,6,FALSE)</f>
        <v>1000</v>
      </c>
      <c r="F220" s="91" t="str">
        <f>VLOOKUP($C220,'[92]Vendor Approval- Active Vendors'!$A$4:$F$997,2,FALSE)</f>
        <v>Gochberg</v>
      </c>
      <c r="G220" s="91" t="str">
        <f>VLOOKUP($C220,'[92]Vendor Approval- Active Vendors'!$A$4:$F$997,4,FALSE)</f>
        <v>SG, Admins</v>
      </c>
    </row>
    <row r="221" spans="1:7" ht="17.649999999999999" customHeight="1" x14ac:dyDescent="0.25">
      <c r="A221" s="75"/>
      <c r="B221" s="75" t="s">
        <v>7890</v>
      </c>
      <c r="C221" s="75" t="s">
        <v>7889</v>
      </c>
      <c r="D221" s="75" t="s">
        <v>6742</v>
      </c>
      <c r="E221" s="91" t="str">
        <f>VLOOKUP(C221,'[92]Vendor Approval- Active Vendors'!$A$6:$F$997,6,FALSE)</f>
        <v>MD Approval</v>
      </c>
      <c r="F221" s="91" t="str">
        <f>VLOOKUP($C221,'[92]Vendor Approval- Active Vendors'!$A$4:$F$997,2,FALSE)</f>
        <v>Miceli</v>
      </c>
      <c r="G221" s="91" t="str">
        <f>VLOOKUP($C221,'[92]Vendor Approval- Active Vendors'!$A$4:$F$997,4,FALSE)</f>
        <v>PJM</v>
      </c>
    </row>
    <row r="222" spans="1:7" ht="17.649999999999999" customHeight="1" x14ac:dyDescent="0.25">
      <c r="A222" s="75" t="s">
        <v>7888</v>
      </c>
      <c r="B222" s="75" t="s">
        <v>7887</v>
      </c>
      <c r="C222" s="75" t="s">
        <v>7886</v>
      </c>
      <c r="D222" s="75" t="s">
        <v>6662</v>
      </c>
      <c r="E222" s="91" t="str">
        <f>VLOOKUP(C222,'[92]Vendor Approval- Active Vendors'!$A$6:$F$997,6,FALSE)</f>
        <v>MD Approval</v>
      </c>
      <c r="F222" s="91" t="str">
        <f>VLOOKUP($C222,'[92]Vendor Approval- Active Vendors'!$A$4:$F$997,2,FALSE)</f>
        <v>Porcella</v>
      </c>
      <c r="G222" s="91" t="str">
        <f>VLOOKUP($C222,'[92]Vendor Approval- Active Vendors'!$A$4:$F$997,4,FALSE)</f>
        <v>KP</v>
      </c>
    </row>
    <row r="223" spans="1:7" ht="17.649999999999999" customHeight="1" x14ac:dyDescent="0.25">
      <c r="A223" s="75" t="s">
        <v>7884</v>
      </c>
      <c r="B223" s="75" t="s">
        <v>7885</v>
      </c>
      <c r="C223" s="75" t="s">
        <v>7884</v>
      </c>
      <c r="D223" s="75" t="s">
        <v>6635</v>
      </c>
      <c r="E223" s="91">
        <f>VLOOKUP(C223,'[92]Vendor Approval- Active Vendors'!$A$6:$F$997,6,FALSE)</f>
        <v>5000</v>
      </c>
      <c r="F223" s="91" t="str">
        <f>VLOOKUP($C223,'[92]Vendor Approval- Active Vendors'!$A$4:$F$997,2,FALSE)</f>
        <v>Gochberg</v>
      </c>
      <c r="G223" s="91" t="str">
        <f>VLOOKUP($C223,'[92]Vendor Approval- Active Vendors'!$A$4:$F$997,4,FALSE)</f>
        <v>TM</v>
      </c>
    </row>
    <row r="224" spans="1:7" ht="17.649999999999999" customHeight="1" x14ac:dyDescent="0.25">
      <c r="A224" s="75"/>
      <c r="B224" s="75" t="s">
        <v>7883</v>
      </c>
      <c r="C224" s="75" t="s">
        <v>7883</v>
      </c>
      <c r="D224" s="75" t="s">
        <v>6973</v>
      </c>
      <c r="E224" s="91" t="str">
        <f>VLOOKUP(C224,'[92]Vendor Approval- Active Vendors'!$A$6:$F$997,6,FALSE)</f>
        <v>MD Approval</v>
      </c>
      <c r="F224" s="91" t="str">
        <f>VLOOKUP($C224,'[92]Vendor Approval- Active Vendors'!$A$4:$F$997,2,FALSE)</f>
        <v>Porcella</v>
      </c>
      <c r="G224" s="91" t="str">
        <f>VLOOKUP($C224,'[92]Vendor Approval- Active Vendors'!$A$4:$F$997,4,FALSE)</f>
        <v>PM, KP,  MW</v>
      </c>
    </row>
    <row r="225" spans="1:7" ht="17.649999999999999" customHeight="1" x14ac:dyDescent="0.25">
      <c r="A225" s="75" t="s">
        <v>7881</v>
      </c>
      <c r="B225" s="75" t="s">
        <v>7882</v>
      </c>
      <c r="C225" s="75" t="s">
        <v>7881</v>
      </c>
      <c r="D225" s="75" t="s">
        <v>6742</v>
      </c>
      <c r="E225" s="91">
        <v>10000</v>
      </c>
      <c r="F225" s="91" t="str">
        <f>VLOOKUP($C225,'[92]Vendor Approval- Active Vendors'!$A$4:$F$997,2,FALSE)</f>
        <v>Wallach</v>
      </c>
      <c r="G225" s="91" t="str">
        <f>VLOOKUP($C225,'[92]Vendor Approval- Active Vendors'!$A$4:$F$997,4,FALSE)</f>
        <v>MW, BD</v>
      </c>
    </row>
    <row r="226" spans="1:7" ht="17.649999999999999" customHeight="1" x14ac:dyDescent="0.25">
      <c r="A226" s="75" t="s">
        <v>7880</v>
      </c>
      <c r="B226" s="75" t="s">
        <v>7879</v>
      </c>
      <c r="C226" s="75" t="s">
        <v>7878</v>
      </c>
      <c r="D226" s="75" t="s">
        <v>6635</v>
      </c>
      <c r="E226" s="91">
        <f>VLOOKUP(C226,'[92]Vendor Approval- Active Vendors'!$A$6:$F$997,6,FALSE)</f>
        <v>5000</v>
      </c>
      <c r="F226" s="91" t="str">
        <f>VLOOKUP($C226,'[92]Vendor Approval- Active Vendors'!$A$4:$F$997,2,FALSE)</f>
        <v>Gochberg</v>
      </c>
      <c r="G226" s="91" t="str">
        <f>VLOOKUP($C226,'[92]Vendor Approval- Active Vendors'!$A$4:$F$997,4,FALSE)</f>
        <v>TM</v>
      </c>
    </row>
    <row r="227" spans="1:7" ht="17.649999999999999" customHeight="1" x14ac:dyDescent="0.25">
      <c r="A227" s="6" t="s">
        <v>7876</v>
      </c>
      <c r="B227" s="75" t="s">
        <v>7877</v>
      </c>
      <c r="C227" s="75" t="s">
        <v>7876</v>
      </c>
      <c r="D227" s="75" t="s">
        <v>6635</v>
      </c>
      <c r="E227" s="91">
        <f>VLOOKUP(C227,'[92]Vendor Approval- Active Vendors'!$A$6:$F$997,6,FALSE)</f>
        <v>5000</v>
      </c>
      <c r="F227" s="91" t="str">
        <f>VLOOKUP($C227,'[92]Vendor Approval- Active Vendors'!$A$4:$F$997,2,FALSE)</f>
        <v>Gochberg</v>
      </c>
      <c r="G227" s="91" t="str">
        <f>VLOOKUP($C227,'[92]Vendor Approval- Active Vendors'!$A$4:$F$997,4,FALSE)</f>
        <v>SG, CE</v>
      </c>
    </row>
    <row r="228" spans="1:7" ht="17.649999999999999" customHeight="1" x14ac:dyDescent="0.25">
      <c r="A228" s="75" t="s">
        <v>7874</v>
      </c>
      <c r="B228" s="75" t="s">
        <v>7875</v>
      </c>
      <c r="C228" s="75" t="s">
        <v>7874</v>
      </c>
      <c r="D228" s="75" t="s">
        <v>6635</v>
      </c>
      <c r="E228" s="91">
        <f>VLOOKUP(C228,'[92]Vendor Approval- Active Vendors'!$A$6:$F$997,6,FALSE)</f>
        <v>5000</v>
      </c>
      <c r="F228" s="91" t="str">
        <f>VLOOKUP($C228,'[92]Vendor Approval- Active Vendors'!$A$4:$F$997,2,FALSE)</f>
        <v>Edmonds</v>
      </c>
      <c r="G228" s="91" t="str">
        <f>VLOOKUP($C228,'[92]Vendor Approval- Active Vendors'!$A$4:$F$997,4,FALSE)</f>
        <v>CE</v>
      </c>
    </row>
    <row r="229" spans="1:7" ht="17.649999999999999" customHeight="1" x14ac:dyDescent="0.25">
      <c r="A229" s="75"/>
      <c r="B229" s="75" t="s">
        <v>7873</v>
      </c>
      <c r="C229" s="75" t="s">
        <v>7872</v>
      </c>
      <c r="D229" s="75" t="s">
        <v>7871</v>
      </c>
      <c r="E229" s="91" t="str">
        <f>VLOOKUP(C229,'[92]Vendor Approval- Active Vendors'!$A$6:$F$997,6,FALSE)</f>
        <v>MD Approval</v>
      </c>
      <c r="F229" s="91" t="str">
        <f>VLOOKUP($C229,'[92]Vendor Approval- Active Vendors'!$A$4:$F$997,2,FALSE)</f>
        <v>Porcella</v>
      </c>
      <c r="G229" s="91" t="str">
        <f>VLOOKUP($C229,'[92]Vendor Approval- Active Vendors'!$A$4:$F$997,4,FALSE)</f>
        <v>KP</v>
      </c>
    </row>
    <row r="230" spans="1:7" ht="17.649999999999999" customHeight="1" x14ac:dyDescent="0.25">
      <c r="A230" s="75" t="s">
        <v>7870</v>
      </c>
      <c r="B230" s="75" t="s">
        <v>7869</v>
      </c>
      <c r="C230" s="75" t="s">
        <v>7868</v>
      </c>
      <c r="D230" s="75" t="s">
        <v>6878</v>
      </c>
      <c r="E230" s="91">
        <f>VLOOKUP(C230,'[92]Vendor Approval- Active Vendors'!$A$6:$F$997,6,FALSE)</f>
        <v>50000</v>
      </c>
      <c r="F230" s="91" t="str">
        <f>VLOOKUP($C230,'[92]Vendor Approval- Active Vendors'!$A$4:$F$997,2,FALSE)</f>
        <v>Miceli</v>
      </c>
      <c r="G230" s="91" t="str">
        <f>VLOOKUP($C230,'[92]Vendor Approval- Active Vendors'!$A$4:$F$997,4,FALSE)</f>
        <v>PJM, DM, DH</v>
      </c>
    </row>
    <row r="231" spans="1:7" ht="17.649999999999999" customHeight="1" x14ac:dyDescent="0.25">
      <c r="A231" s="75" t="s">
        <v>7867</v>
      </c>
      <c r="B231" s="75" t="s">
        <v>6515</v>
      </c>
      <c r="C231" s="75" t="s">
        <v>7866</v>
      </c>
      <c r="D231" s="75" t="s">
        <v>6648</v>
      </c>
      <c r="E231" s="91" t="str">
        <f>VLOOKUP(C231,'[92]Vendor Approval- Active Vendors'!$A$6:$F$997,6,FALSE)</f>
        <v>Tax Authority</v>
      </c>
      <c r="F231" s="91" t="str">
        <f>VLOOKUP($C231,'[92]Vendor Approval- Active Vendors'!$A$4:$F$997,2,FALSE)</f>
        <v>Miceli</v>
      </c>
      <c r="G231" s="91" t="str">
        <f>VLOOKUP($C231,'[92]Vendor Approval- Active Vendors'!$A$4:$F$997,4,FALSE)</f>
        <v>PJM, YX</v>
      </c>
    </row>
    <row r="232" spans="1:7" ht="17.649999999999999" customHeight="1" x14ac:dyDescent="0.25">
      <c r="A232" s="6" t="s">
        <v>7865</v>
      </c>
      <c r="B232" s="74" t="s">
        <v>7864</v>
      </c>
      <c r="C232" s="74" t="s">
        <v>7863</v>
      </c>
      <c r="D232" s="75" t="s">
        <v>7862</v>
      </c>
      <c r="E232" s="91" t="str">
        <f>VLOOKUP(C232,'[92]Vendor Approval- Active Vendors'!$A$6:$F$997,6,FALSE)</f>
        <v>MD Approval</v>
      </c>
      <c r="F232" s="91" t="str">
        <f>VLOOKUP($C232,'[92]Vendor Approval- Active Vendors'!$A$4:$F$997,2,FALSE)</f>
        <v>Porcella</v>
      </c>
      <c r="G232" s="91" t="str">
        <f>VLOOKUP($C232,'[92]Vendor Approval- Active Vendors'!$A$4:$F$997,4,FALSE)</f>
        <v>KP, MC</v>
      </c>
    </row>
    <row r="233" spans="1:7" ht="17.649999999999999" customHeight="1" x14ac:dyDescent="0.25">
      <c r="A233" s="75" t="s">
        <v>7861</v>
      </c>
      <c r="B233" s="75" t="s">
        <v>7860</v>
      </c>
      <c r="C233" s="75" t="s">
        <v>7859</v>
      </c>
      <c r="D233" s="75" t="s">
        <v>6848</v>
      </c>
      <c r="E233" s="91">
        <f>VLOOKUP(C233,'[92]Vendor Approval- Active Vendors'!$A$6:$F$997,6,FALSE)</f>
        <v>20000</v>
      </c>
      <c r="F233" s="91" t="str">
        <f>VLOOKUP($C233,'[92]Vendor Approval- Active Vendors'!$A$4:$F$997,2,FALSE)</f>
        <v>Gochberg</v>
      </c>
      <c r="G233" s="91" t="str">
        <f>VLOOKUP($C233,'[92]Vendor Approval- Active Vendors'!$A$4:$F$997,4,FALSE)</f>
        <v>TM</v>
      </c>
    </row>
    <row r="234" spans="1:7" ht="17.649999999999999" customHeight="1" x14ac:dyDescent="0.25">
      <c r="A234" s="75" t="s">
        <v>7858</v>
      </c>
      <c r="B234" s="75" t="s">
        <v>7857</v>
      </c>
      <c r="C234" s="75" t="s">
        <v>7856</v>
      </c>
      <c r="D234" s="75" t="s">
        <v>6742</v>
      </c>
      <c r="E234" s="91" t="str">
        <f>VLOOKUP(C234,'[92]Vendor Approval- Active Vendors'!$A$6:$F$997,6,FALSE)</f>
        <v>MD Approval</v>
      </c>
      <c r="F234" s="91" t="str">
        <f>VLOOKUP($C234,'[92]Vendor Approval- Active Vendors'!$A$4:$F$997,2,FALSE)</f>
        <v xml:space="preserve">Merkur </v>
      </c>
      <c r="G234" s="91" t="str">
        <f>VLOOKUP($C234,'[92]Vendor Approval- Active Vendors'!$A$4:$F$997,4,FALSE)</f>
        <v>DM</v>
      </c>
    </row>
    <row r="235" spans="1:7" ht="17.649999999999999" customHeight="1" x14ac:dyDescent="0.25">
      <c r="A235" s="75" t="s">
        <v>7855</v>
      </c>
      <c r="B235" s="75" t="s">
        <v>7854</v>
      </c>
      <c r="C235" s="75" t="s">
        <v>7853</v>
      </c>
      <c r="D235" s="75" t="s">
        <v>6698</v>
      </c>
      <c r="E235" s="91" t="str">
        <f>VLOOKUP(C235,'[92]Vendor Approval- Active Vendors'!$A$6:$F$997,6,FALSE)</f>
        <v>MD Approval</v>
      </c>
      <c r="F235" s="91" t="str">
        <f>VLOOKUP($C235,'[92]Vendor Approval- Active Vendors'!$A$4:$F$997,2,FALSE)</f>
        <v>Porcella</v>
      </c>
      <c r="G235" s="91" t="str">
        <f>VLOOKUP($C235,'[92]Vendor Approval- Active Vendors'!$A$4:$F$997,4,FALSE)</f>
        <v>KP, MW</v>
      </c>
    </row>
    <row r="236" spans="1:7" ht="17.649999999999999" customHeight="1" x14ac:dyDescent="0.25">
      <c r="A236" s="75" t="s">
        <v>7852</v>
      </c>
      <c r="B236" s="75" t="s">
        <v>7851</v>
      </c>
      <c r="C236" s="75" t="s">
        <v>7850</v>
      </c>
      <c r="D236" s="75" t="s">
        <v>6742</v>
      </c>
      <c r="E236" s="91" t="str">
        <f>VLOOKUP(C236,'[92]Vendor Approval- Active Vendors'!$A$6:$F$997,6,FALSE)</f>
        <v>MD Approval</v>
      </c>
      <c r="F236" s="91" t="str">
        <f>VLOOKUP($C236,'[92]Vendor Approval- Active Vendors'!$A$4:$F$997,2,FALSE)</f>
        <v>Porcella</v>
      </c>
      <c r="G236" s="91" t="str">
        <f>VLOOKUP($C236,'[92]Vendor Approval- Active Vendors'!$A$4:$F$997,4,FALSE)</f>
        <v>KP</v>
      </c>
    </row>
    <row r="237" spans="1:7" ht="17.649999999999999" customHeight="1" x14ac:dyDescent="0.25">
      <c r="A237" s="75" t="s">
        <v>7848</v>
      </c>
      <c r="B237" s="75" t="s">
        <v>7849</v>
      </c>
      <c r="C237" s="75" t="s">
        <v>7848</v>
      </c>
      <c r="D237" s="75" t="s">
        <v>7847</v>
      </c>
      <c r="E237" s="91" t="s">
        <v>6782</v>
      </c>
      <c r="F237" s="91" t="str">
        <f>VLOOKUP($C237,'[92]Vendor Approval- Active Vendors'!$A$4:$F$997,2,FALSE)</f>
        <v>Perelman</v>
      </c>
      <c r="G237" s="91" t="str">
        <f>VLOOKUP($C237,'[92]Vendor Approval- Active Vendors'!$A$4:$F$997,4,FALSE)</f>
        <v>RP</v>
      </c>
    </row>
    <row r="238" spans="1:7" ht="17.649999999999999" customHeight="1" x14ac:dyDescent="0.25">
      <c r="A238" s="75" t="s">
        <v>7846</v>
      </c>
      <c r="B238" s="75" t="s">
        <v>7845</v>
      </c>
      <c r="C238" s="75" t="s">
        <v>7844</v>
      </c>
      <c r="D238" s="75" t="s">
        <v>6848</v>
      </c>
      <c r="E238" s="91" t="str">
        <f>VLOOKUP(C238,'[92]Vendor Approval- Active Vendors'!$A$6:$F$997,6,FALSE)</f>
        <v>MD Approval</v>
      </c>
      <c r="F238" s="91" t="str">
        <f>VLOOKUP($C238,'[92]Vendor Approval- Active Vendors'!$A$4:$F$997,2,FALSE)</f>
        <v>Perelman</v>
      </c>
      <c r="G238" s="91" t="str">
        <f>VLOOKUP($C238,'[92]Vendor Approval- Active Vendors'!$A$4:$F$997,4,FALSE)</f>
        <v>RP</v>
      </c>
    </row>
    <row r="239" spans="1:7" ht="17.649999999999999" customHeight="1" x14ac:dyDescent="0.25">
      <c r="A239" s="96" t="s">
        <v>7843</v>
      </c>
      <c r="B239" s="75" t="s">
        <v>7842</v>
      </c>
      <c r="C239" s="75" t="s">
        <v>7841</v>
      </c>
      <c r="D239" s="75" t="s">
        <v>6712</v>
      </c>
      <c r="E239" s="91">
        <f>VLOOKUP(C239,'[92]Vendor Approval- Active Vendors'!$A$6:$F$997,6,FALSE)</f>
        <v>1000</v>
      </c>
      <c r="F239" s="91" t="str">
        <f>VLOOKUP($C239,'[92]Vendor Approval- Active Vendors'!$A$4:$F$997,2,FALSE)</f>
        <v>Perelman</v>
      </c>
      <c r="G239" s="91" t="str">
        <f>VLOOKUP($C239,'[92]Vendor Approval- Active Vendors'!$A$4:$F$997,4,FALSE)</f>
        <v>AM</v>
      </c>
    </row>
    <row r="240" spans="1:7" ht="17.649999999999999" customHeight="1" x14ac:dyDescent="0.25">
      <c r="A240" s="75" t="s">
        <v>7840</v>
      </c>
      <c r="B240" s="75" t="s">
        <v>7839</v>
      </c>
      <c r="C240" s="75" t="s">
        <v>7838</v>
      </c>
      <c r="D240" s="75" t="s">
        <v>7040</v>
      </c>
      <c r="E240" s="91" t="str">
        <f>VLOOKUP(C240,'[92]Vendor Approval- Active Vendors'!$A$6:$F$997,6,FALSE)</f>
        <v>MD Approval</v>
      </c>
      <c r="F240" s="91" t="str">
        <f>VLOOKUP($C240,'[92]Vendor Approval- Active Vendors'!$A$4:$F$997,2,FALSE)</f>
        <v>Gochberg</v>
      </c>
      <c r="G240" s="91" t="str">
        <f>VLOOKUP($C240,'[92]Vendor Approval- Active Vendors'!$A$4:$F$997,4,FALSE)</f>
        <v>SG</v>
      </c>
    </row>
    <row r="241" spans="1:7" ht="17.649999999999999" customHeight="1" x14ac:dyDescent="0.25">
      <c r="A241" s="74" t="s">
        <v>7837</v>
      </c>
      <c r="B241" s="75" t="s">
        <v>7836</v>
      </c>
      <c r="C241" s="75" t="s">
        <v>7835</v>
      </c>
      <c r="D241" s="75" t="s">
        <v>6662</v>
      </c>
      <c r="E241" s="91">
        <f>VLOOKUP(C241,'[92]Vendor Approval- Active Vendors'!$A$6:$F$997,6,FALSE)</f>
        <v>50000</v>
      </c>
      <c r="F241" s="91" t="str">
        <f>VLOOKUP($C241,'[92]Vendor Approval- Active Vendors'!$A$4:$F$997,2,FALSE)</f>
        <v>Porcella</v>
      </c>
      <c r="G241" s="91" t="str">
        <f>VLOOKUP($C241,'[92]Vendor Approval- Active Vendors'!$A$4:$F$997,4,FALSE)</f>
        <v>KP, TM</v>
      </c>
    </row>
    <row r="242" spans="1:7" ht="17.649999999999999" customHeight="1" x14ac:dyDescent="0.25">
      <c r="A242" s="75" t="s">
        <v>7834</v>
      </c>
      <c r="B242" s="75" t="s">
        <v>7833</v>
      </c>
      <c r="C242" s="75" t="s">
        <v>7832</v>
      </c>
      <c r="D242" s="75" t="s">
        <v>6919</v>
      </c>
      <c r="E242" s="91">
        <f>VLOOKUP(C242,'[92]Vendor Approval- Active Vendors'!$A$6:$F$997,6,FALSE)</f>
        <v>50000</v>
      </c>
      <c r="F242" s="91" t="str">
        <f>VLOOKUP($C242,'[92]Vendor Approval- Active Vendors'!$A$4:$F$997,2,FALSE)</f>
        <v>Perelman</v>
      </c>
      <c r="G242" s="91" t="str">
        <f>VLOOKUP($C242,'[92]Vendor Approval- Active Vendors'!$A$4:$F$997,4,FALSE)</f>
        <v>RP, TM</v>
      </c>
    </row>
    <row r="243" spans="1:7" ht="17.649999999999999" customHeight="1" x14ac:dyDescent="0.25">
      <c r="A243" s="75" t="s">
        <v>7830</v>
      </c>
      <c r="B243" s="75" t="s">
        <v>7831</v>
      </c>
      <c r="C243" s="75" t="s">
        <v>7830</v>
      </c>
      <c r="D243" s="75" t="s">
        <v>6742</v>
      </c>
      <c r="E243" s="91" t="str">
        <f>VLOOKUP(C243,'[92]Vendor Approval- Active Vendors'!$A$6:$F$997,6,FALSE)</f>
        <v>MD Approval</v>
      </c>
      <c r="F243" s="91" t="str">
        <f>VLOOKUP($C243,'[92]Vendor Approval- Active Vendors'!$A$4:$F$997,2,FALSE)</f>
        <v>Porcella</v>
      </c>
      <c r="G243" s="91" t="str">
        <f>VLOOKUP($C243,'[92]Vendor Approval- Active Vendors'!$A$4:$F$997,4,FALSE)</f>
        <v>KP, AE</v>
      </c>
    </row>
    <row r="244" spans="1:7" ht="17.649999999999999" customHeight="1" x14ac:dyDescent="0.25">
      <c r="A244" s="75" t="s">
        <v>7829</v>
      </c>
      <c r="B244" s="75" t="s">
        <v>6513</v>
      </c>
      <c r="C244" s="75" t="s">
        <v>7828</v>
      </c>
      <c r="D244" s="75" t="s">
        <v>6648</v>
      </c>
      <c r="E244" s="91" t="str">
        <f>VLOOKUP(C244,'[92]Vendor Approval- Active Vendors'!$A$6:$F$997,6,FALSE)</f>
        <v>Tax Authority</v>
      </c>
      <c r="F244" s="91" t="str">
        <f>VLOOKUP($C244,'[92]Vendor Approval- Active Vendors'!$A$4:$F$997,2,FALSE)</f>
        <v>Miceli</v>
      </c>
      <c r="G244" s="91" t="str">
        <f>VLOOKUP($C244,'[92]Vendor Approval- Active Vendors'!$A$4:$F$997,4,FALSE)</f>
        <v>PJM, YX</v>
      </c>
    </row>
    <row r="245" spans="1:7" ht="17.649999999999999" customHeight="1" x14ac:dyDescent="0.25">
      <c r="A245" s="75" t="s">
        <v>7827</v>
      </c>
      <c r="B245" s="75" t="s">
        <v>7826</v>
      </c>
      <c r="C245" s="75" t="s">
        <v>7825</v>
      </c>
      <c r="D245" s="75" t="s">
        <v>6639</v>
      </c>
      <c r="E245" s="91" t="str">
        <f>VLOOKUP(C245,'[92]Vendor Approval- Active Vendors'!$A$6:$F$997,6,FALSE)</f>
        <v>MD Approval</v>
      </c>
      <c r="F245" s="91" t="str">
        <f>VLOOKUP($C245,'[92]Vendor Approval- Active Vendors'!$A$4:$F$997,2,FALSE)</f>
        <v>Porcella</v>
      </c>
      <c r="G245" s="91" t="str">
        <f>VLOOKUP($C245,'[92]Vendor Approval- Active Vendors'!$A$4:$F$997,4,FALSE)</f>
        <v>KP</v>
      </c>
    </row>
    <row r="246" spans="1:7" ht="17.649999999999999" customHeight="1" x14ac:dyDescent="0.25">
      <c r="A246" t="s">
        <v>7824</v>
      </c>
      <c r="B246" s="75" t="s">
        <v>7823</v>
      </c>
      <c r="C246" s="75" t="s">
        <v>7822</v>
      </c>
      <c r="D246" s="75" t="s">
        <v>6712</v>
      </c>
      <c r="E246" s="91">
        <f>VLOOKUP(C246,'[92]Vendor Approval- Active Vendors'!$A$6:$F$997,6,FALSE)</f>
        <v>10000</v>
      </c>
      <c r="F246" s="91" t="str">
        <f>VLOOKUP($C246,'[92]Vendor Approval- Active Vendors'!$A$4:$F$997,2,FALSE)</f>
        <v>Gochberg</v>
      </c>
      <c r="G246" s="91" t="str">
        <f>VLOOKUP($C246,'[92]Vendor Approval- Active Vendors'!$A$4:$F$997,4,FALSE)</f>
        <v>TM</v>
      </c>
    </row>
    <row r="247" spans="1:7" ht="17.649999999999999" customHeight="1" x14ac:dyDescent="0.25">
      <c r="A247" s="6" t="s">
        <v>7821</v>
      </c>
      <c r="B247" s="75" t="s">
        <v>7821</v>
      </c>
      <c r="C247" s="75" t="s">
        <v>7820</v>
      </c>
      <c r="D247" s="75" t="s">
        <v>7819</v>
      </c>
      <c r="E247" s="91">
        <f>VLOOKUP(C247,'[92]Vendor Approval- Active Vendors'!$A$6:$F$997,6,FALSE)</f>
        <v>5000</v>
      </c>
      <c r="F247" s="91" t="str">
        <f>VLOOKUP($C247,'[92]Vendor Approval- Active Vendors'!$A$4:$F$997,2,FALSE)</f>
        <v>Bargellini</v>
      </c>
      <c r="G247" s="91" t="str">
        <f>VLOOKUP($C247,'[92]Vendor Approval- Active Vendors'!$A$4:$F$997,4,FALSE)</f>
        <v>KP, SL,AB</v>
      </c>
    </row>
    <row r="248" spans="1:7" ht="17.649999999999999" customHeight="1" x14ac:dyDescent="0.25">
      <c r="A248" s="6" t="s">
        <v>7818</v>
      </c>
      <c r="B248" s="75" t="s">
        <v>7817</v>
      </c>
      <c r="C248" s="75" t="s">
        <v>7816</v>
      </c>
      <c r="D248" s="75" t="s">
        <v>6662</v>
      </c>
      <c r="E248" s="91" t="str">
        <f>VLOOKUP(C248,'[92]Vendor Approval- Active Vendors'!$A$6:$F$997,6,FALSE)</f>
        <v>MD Approval</v>
      </c>
      <c r="F248" s="91" t="str">
        <f>VLOOKUP($C248,'[92]Vendor Approval- Active Vendors'!$A$4:$F$997,2,FALSE)</f>
        <v>Porcella</v>
      </c>
      <c r="G248" s="91" t="str">
        <f>VLOOKUP($C248,'[92]Vendor Approval- Active Vendors'!$A$4:$F$997,4,FALSE)</f>
        <v>KP</v>
      </c>
    </row>
    <row r="249" spans="1:7" ht="17.649999999999999" customHeight="1" x14ac:dyDescent="0.25">
      <c r="A249" s="6" t="s">
        <v>7815</v>
      </c>
      <c r="B249" s="75" t="s">
        <v>7814</v>
      </c>
      <c r="C249" s="75" t="s">
        <v>7813</v>
      </c>
      <c r="D249" s="75" t="s">
        <v>6635</v>
      </c>
      <c r="E249" s="91" t="str">
        <f>VLOOKUP(C249,'[92]Vendor Approval- Active Vendors'!$A$6:$F$997,6,FALSE)</f>
        <v>MD Approval</v>
      </c>
      <c r="F249" s="91" t="str">
        <f>VLOOKUP($C249,'[92]Vendor Approval- Active Vendors'!$A$4:$F$997,2,FALSE)</f>
        <v>Gochberg</v>
      </c>
      <c r="G249" s="91" t="str">
        <f>VLOOKUP($C249,'[92]Vendor Approval- Active Vendors'!$A$4:$F$997,4,FALSE)</f>
        <v>Gochberg</v>
      </c>
    </row>
    <row r="250" spans="1:7" ht="17.649999999999999" customHeight="1" x14ac:dyDescent="0.25">
      <c r="A250" s="75" t="s">
        <v>7812</v>
      </c>
      <c r="B250" s="75" t="s">
        <v>7811</v>
      </c>
      <c r="C250" s="75" t="s">
        <v>7810</v>
      </c>
      <c r="D250" s="75" t="s">
        <v>6742</v>
      </c>
      <c r="E250" s="91" t="str">
        <f>VLOOKUP(C250,'[92]Vendor Approval- Active Vendors'!$A$6:$F$997,6,FALSE)</f>
        <v>MD Approval</v>
      </c>
      <c r="F250" s="91" t="str">
        <f>VLOOKUP($C250,'[92]Vendor Approval- Active Vendors'!$A$4:$F$997,2,FALSE)</f>
        <v>Porcella</v>
      </c>
      <c r="G250" s="91" t="str">
        <f>VLOOKUP($C250,'[92]Vendor Approval- Active Vendors'!$A$4:$F$997,4,FALSE)</f>
        <v>KP</v>
      </c>
    </row>
    <row r="251" spans="1:7" ht="17.649999999999999" customHeight="1" x14ac:dyDescent="0.25">
      <c r="A251" s="75" t="s">
        <v>7808</v>
      </c>
      <c r="B251" s="75" t="s">
        <v>7809</v>
      </c>
      <c r="C251" s="75" t="s">
        <v>7808</v>
      </c>
      <c r="D251" s="75" t="s">
        <v>6642</v>
      </c>
      <c r="E251" s="91" t="str">
        <f>VLOOKUP(C251,'[92]Vendor Approval- Active Vendors'!$A$6:$F$997,6,FALSE)</f>
        <v>MD Approval</v>
      </c>
      <c r="F251" s="91" t="str">
        <f>VLOOKUP($C251,'[92]Vendor Approval- Active Vendors'!$A$4:$F$997,2,FALSE)</f>
        <v>Scarola</v>
      </c>
      <c r="G251" s="91" t="str">
        <f>VLOOKUP($C251,'[92]Vendor Approval- Active Vendors'!$A$4:$F$997,4,FALSE)</f>
        <v>MS</v>
      </c>
    </row>
    <row r="252" spans="1:7" ht="17.649999999999999" customHeight="1" x14ac:dyDescent="0.25">
      <c r="A252" s="75" t="s">
        <v>7807</v>
      </c>
      <c r="B252" s="75" t="s">
        <v>7806</v>
      </c>
      <c r="C252" s="75" t="s">
        <v>7805</v>
      </c>
      <c r="D252" s="75" t="s">
        <v>6895</v>
      </c>
      <c r="E252" s="91" t="str">
        <f>VLOOKUP(C252,'[92]Vendor Approval- Active Vendors'!$A$6:$F$997,6,FALSE)</f>
        <v>MD Approval</v>
      </c>
      <c r="F252" s="91" t="str">
        <f>VLOOKUP($C252,'[92]Vendor Approval- Active Vendors'!$A$4:$F$997,2,FALSE)</f>
        <v>Wallach</v>
      </c>
      <c r="G252" s="91" t="str">
        <f>VLOOKUP($C252,'[92]Vendor Approval- Active Vendors'!$A$4:$F$997,4,FALSE)</f>
        <v>RP, MW, KP</v>
      </c>
    </row>
    <row r="253" spans="1:7" ht="17.649999999999999" customHeight="1" x14ac:dyDescent="0.25">
      <c r="A253" s="75"/>
      <c r="B253" s="75" t="s">
        <v>7804</v>
      </c>
      <c r="C253" s="75" t="s">
        <v>7803</v>
      </c>
      <c r="D253" s="75" t="s">
        <v>7802</v>
      </c>
      <c r="E253" s="91" t="str">
        <f>VLOOKUP(C253,'[92]Vendor Approval- Active Vendors'!$A$6:$F$997,6,FALSE)</f>
        <v>MD Approval</v>
      </c>
      <c r="F253" s="91" t="str">
        <f>VLOOKUP($C253,'[92]Vendor Approval- Active Vendors'!$A$4:$F$997,2,FALSE)</f>
        <v>Miceli</v>
      </c>
      <c r="G253" s="91" t="str">
        <f>VLOOKUP($C253,'[92]Vendor Approval- Active Vendors'!$A$4:$F$997,4,FALSE)</f>
        <v>PJM</v>
      </c>
    </row>
    <row r="254" spans="1:7" ht="17.649999999999999" customHeight="1" x14ac:dyDescent="0.25">
      <c r="A254" t="s">
        <v>7801</v>
      </c>
      <c r="B254" s="75" t="s">
        <v>7800</v>
      </c>
      <c r="C254" s="75" t="s">
        <v>7799</v>
      </c>
      <c r="D254" s="75" t="s">
        <v>6639</v>
      </c>
      <c r="E254" s="91" t="str">
        <f>VLOOKUP(C254,'[92]Vendor Approval- Active Vendors'!$A$6:$F$997,6,FALSE)</f>
        <v>MD Approval</v>
      </c>
      <c r="F254" s="91" t="str">
        <f>VLOOKUP($C254,'[92]Vendor Approval- Active Vendors'!$A$4:$F$997,2,FALSE)</f>
        <v>Cafaro</v>
      </c>
      <c r="G254" s="91" t="str">
        <f>VLOOKUP($C254,'[92]Vendor Approval- Active Vendors'!$A$4:$F$997,4,FALSE)</f>
        <v>MC</v>
      </c>
    </row>
    <row r="255" spans="1:7" ht="17.649999999999999" customHeight="1" x14ac:dyDescent="0.25">
      <c r="A255" s="6" t="s">
        <v>7797</v>
      </c>
      <c r="B255" s="75" t="s">
        <v>7798</v>
      </c>
      <c r="C255" s="75" t="s">
        <v>7797</v>
      </c>
      <c r="D255" s="75" t="s">
        <v>7796</v>
      </c>
      <c r="E255" s="91">
        <f>VLOOKUP(C255,'[92]Vendor Approval- Active Vendors'!$A$6:$F$997,6,FALSE)</f>
        <v>2000</v>
      </c>
      <c r="F255" s="91" t="str">
        <f>VLOOKUP($C255,'[92]Vendor Approval- Active Vendors'!$A$4:$F$997,2,FALSE)</f>
        <v>Gochberg</v>
      </c>
      <c r="G255" s="91" t="str">
        <f>VLOOKUP($C255,'[92]Vendor Approval- Active Vendors'!$A$4:$F$997,4,FALSE)</f>
        <v>SG, Ase, KP, RP</v>
      </c>
    </row>
    <row r="256" spans="1:7" ht="17.649999999999999" customHeight="1" x14ac:dyDescent="0.25">
      <c r="A256" s="75" t="s">
        <v>7795</v>
      </c>
      <c r="B256" s="75" t="s">
        <v>7794</v>
      </c>
      <c r="C256" s="75" t="s">
        <v>7793</v>
      </c>
      <c r="D256" s="75" t="s">
        <v>6662</v>
      </c>
      <c r="E256" s="91" t="str">
        <f>VLOOKUP(C256,'[92]Vendor Approval- Active Vendors'!$A$6:$F$997,6,FALSE)</f>
        <v>MD Approval</v>
      </c>
      <c r="F256" s="91" t="str">
        <f>VLOOKUP($C256,'[92]Vendor Approval- Active Vendors'!$A$4:$F$997,2,FALSE)</f>
        <v>Porcella</v>
      </c>
      <c r="G256" s="91" t="str">
        <f>VLOOKUP($C256,'[92]Vendor Approval- Active Vendors'!$A$4:$F$997,4,FALSE)</f>
        <v>KP</v>
      </c>
    </row>
    <row r="257" spans="1:7" ht="17.649999999999999" customHeight="1" x14ac:dyDescent="0.25">
      <c r="A257" s="75" t="s">
        <v>7792</v>
      </c>
      <c r="B257" s="75" t="s">
        <v>7791</v>
      </c>
      <c r="C257" s="75" t="s">
        <v>7790</v>
      </c>
      <c r="D257" s="75" t="s">
        <v>7789</v>
      </c>
      <c r="E257" s="91" t="str">
        <f>VLOOKUP(C257,'[92]Vendor Approval- Active Vendors'!$A$6:$F$998,6,FALSE)</f>
        <v>MD Approval</v>
      </c>
      <c r="F257" s="91" t="str">
        <f>VLOOKUP($C257,'[92]Vendor Approval- Active Vendors'!$A$4:$F$997,2,FALSE)</f>
        <v>Merkur</v>
      </c>
      <c r="G257" s="91" t="str">
        <f>VLOOKUP($C257,'[92]Vendor Approval- Active Vendors'!$A$4:$F$997,4,FALSE)</f>
        <v>DM</v>
      </c>
    </row>
    <row r="258" spans="1:7" ht="17.649999999999999" customHeight="1" x14ac:dyDescent="0.25">
      <c r="A258" s="6" t="s">
        <v>7788</v>
      </c>
      <c r="B258" s="74" t="s">
        <v>7787</v>
      </c>
      <c r="C258" s="74" t="s">
        <v>7786</v>
      </c>
      <c r="D258" s="75" t="s">
        <v>6653</v>
      </c>
      <c r="E258" s="91" t="str">
        <f>VLOOKUP(C258,'[92]Vendor Approval- Active Vendors'!$A$6:$F$998,6,FALSE)</f>
        <v>MD Approval</v>
      </c>
      <c r="F258" s="91" t="str">
        <f>VLOOKUP($C258,'[92]Vendor Approval- Active Vendors'!$A$4:$F$997,2,FALSE)</f>
        <v>Cafaro</v>
      </c>
      <c r="G258" s="91" t="str">
        <f>VLOOKUP($C258,'[92]Vendor Approval- Active Vendors'!$A$4:$F$997,4,FALSE)</f>
        <v>MC</v>
      </c>
    </row>
    <row r="259" spans="1:7" ht="17.649999999999999" customHeight="1" x14ac:dyDescent="0.25">
      <c r="A259" s="75" t="s">
        <v>7784</v>
      </c>
      <c r="B259" s="75" t="s">
        <v>7785</v>
      </c>
      <c r="C259" s="75" t="s">
        <v>7784</v>
      </c>
      <c r="D259" s="75" t="s">
        <v>6662</v>
      </c>
      <c r="E259" s="91" t="str">
        <f>VLOOKUP(C259,'[92]Vendor Approval- Active Vendors'!$A$6:$F$998,6,FALSE)</f>
        <v>MD Approval</v>
      </c>
      <c r="F259" s="91" t="str">
        <f>VLOOKUP($C259,'[92]Vendor Approval- Active Vendors'!$A$4:$F$997,2,FALSE)</f>
        <v>Porcella</v>
      </c>
      <c r="G259" s="91" t="str">
        <f>VLOOKUP($C259,'[92]Vendor Approval- Active Vendors'!$A$4:$F$997,4,FALSE)</f>
        <v>KP</v>
      </c>
    </row>
    <row r="260" spans="1:7" ht="17.649999999999999" customHeight="1" x14ac:dyDescent="0.25">
      <c r="A260" s="75" t="s">
        <v>7782</v>
      </c>
      <c r="B260" s="75" t="s">
        <v>7783</v>
      </c>
      <c r="C260" s="75" t="s">
        <v>7782</v>
      </c>
      <c r="D260" s="75" t="s">
        <v>6919</v>
      </c>
      <c r="E260" s="91">
        <f>VLOOKUP(C260,'[92]Vendor Approval- Active Vendors'!$A$6:$F$997,6,FALSE)</f>
        <v>40000</v>
      </c>
      <c r="F260" s="91" t="str">
        <f>VLOOKUP($C260,'[92]Vendor Approval- Active Vendors'!$A$4:$F$997,2,FALSE)</f>
        <v>Alexander</v>
      </c>
      <c r="G260" s="91" t="str">
        <f>VLOOKUP($C260,'[92]Vendor Approval- Active Vendors'!$A$4:$F$997,4,FALSE)</f>
        <v>MA</v>
      </c>
    </row>
    <row r="261" spans="1:7" ht="17.649999999999999" customHeight="1" x14ac:dyDescent="0.25">
      <c r="A261" s="75" t="s">
        <v>7780</v>
      </c>
      <c r="B261" s="75" t="s">
        <v>7781</v>
      </c>
      <c r="C261" s="75" t="s">
        <v>7780</v>
      </c>
      <c r="D261" s="75" t="s">
        <v>6738</v>
      </c>
      <c r="E261" s="91">
        <f>VLOOKUP(C261,'[92]Vendor Approval- Active Vendors'!$A$6:$F$997,6,FALSE)</f>
        <v>25000</v>
      </c>
      <c r="F261" s="91" t="str">
        <f>VLOOKUP($C261,'[92]Vendor Approval- Active Vendors'!$A$4:$F$997,2,FALSE)</f>
        <v>Gochberg</v>
      </c>
      <c r="G261" s="91" t="str">
        <f>VLOOKUP($C261,'[92]Vendor Approval- Active Vendors'!$A$4:$F$997,4,FALSE)</f>
        <v>SG, TM*</v>
      </c>
    </row>
    <row r="262" spans="1:7" ht="17.649999999999999" customHeight="1" x14ac:dyDescent="0.25">
      <c r="A262" s="75" t="s">
        <v>7779</v>
      </c>
      <c r="B262" s="75" t="s">
        <v>7778</v>
      </c>
      <c r="C262" s="75" t="s">
        <v>7777</v>
      </c>
      <c r="D262" s="75" t="s">
        <v>7776</v>
      </c>
      <c r="E262" s="91">
        <f>VLOOKUP(C262,'[92]Vendor Approval- Active Vendors'!$A$6:$F$997,6,FALSE)</f>
        <v>5000</v>
      </c>
      <c r="F262" s="91" t="str">
        <f>VLOOKUP($C262,'[92]Vendor Approval- Active Vendors'!$A$4:$F$997,2,FALSE)</f>
        <v>Perelman</v>
      </c>
      <c r="G262" s="91" t="str">
        <f>VLOOKUP($C262,'[92]Vendor Approval- Active Vendors'!$A$4:$F$997,4,FALSE)</f>
        <v>AM</v>
      </c>
    </row>
    <row r="263" spans="1:7" ht="17.649999999999999" customHeight="1" x14ac:dyDescent="0.25">
      <c r="A263" s="6" t="s">
        <v>7775</v>
      </c>
      <c r="B263" s="75" t="s">
        <v>7774</v>
      </c>
      <c r="C263" s="75" t="s">
        <v>7773</v>
      </c>
      <c r="D263" s="75" t="s">
        <v>7102</v>
      </c>
      <c r="E263" s="91">
        <f>VLOOKUP(C263,'[92]Vendor Approval- Active Vendors'!$A$6:$F$997,6,FALSE)</f>
        <v>45000</v>
      </c>
      <c r="F263" s="91" t="str">
        <f>VLOOKUP($C263,'[92]Vendor Approval- Active Vendors'!$A$4:$F$997,2,FALSE)</f>
        <v xml:space="preserve">Traitel </v>
      </c>
      <c r="G263" s="91" t="str">
        <f>VLOOKUP($C263,'[92]Vendor Approval- Active Vendors'!$A$4:$F$997,4,FALSE)</f>
        <v>DT, CE</v>
      </c>
    </row>
    <row r="264" spans="1:7" ht="17.649999999999999" customHeight="1" x14ac:dyDescent="0.25">
      <c r="A264" t="s">
        <v>7772</v>
      </c>
      <c r="B264" s="75" t="s">
        <v>7771</v>
      </c>
      <c r="C264" s="75" t="s">
        <v>7770</v>
      </c>
      <c r="D264" s="75" t="s">
        <v>6635</v>
      </c>
      <c r="E264" s="91" t="str">
        <f>VLOOKUP(C264,'[92]Vendor Approval- Active Vendors'!$A$6:$F$997,6,FALSE)</f>
        <v>MD Approval</v>
      </c>
      <c r="F264" s="91" t="str">
        <f>VLOOKUP($C264,'[92]Vendor Approval- Active Vendors'!$A$4:$F$997,2,FALSE)</f>
        <v>Gochberg</v>
      </c>
      <c r="G264" s="91" t="str">
        <f>VLOOKUP($C264,'[92]Vendor Approval- Active Vendors'!$A$4:$F$997,4,FALSE)</f>
        <v>SG</v>
      </c>
    </row>
    <row r="265" spans="1:7" ht="17.649999999999999" customHeight="1" x14ac:dyDescent="0.25">
      <c r="A265" s="75" t="s">
        <v>7768</v>
      </c>
      <c r="B265" s="75" t="s">
        <v>7769</v>
      </c>
      <c r="C265" s="75" t="s">
        <v>7768</v>
      </c>
      <c r="D265" s="75" t="s">
        <v>6642</v>
      </c>
      <c r="E265" s="91" t="str">
        <f>VLOOKUP(C265,'[92]Vendor Approval- Active Vendors'!$A$6:$F$997,6,FALSE)</f>
        <v>MD Approval</v>
      </c>
      <c r="F265" s="91" t="str">
        <f>VLOOKUP($C265,'[92]Vendor Approval- Active Vendors'!$A$4:$F$997,2,FALSE)</f>
        <v>Scarola</v>
      </c>
      <c r="G265" s="91" t="str">
        <f>VLOOKUP($C265,'[92]Vendor Approval- Active Vendors'!$A$4:$F$997,4,FALSE)</f>
        <v>MS</v>
      </c>
    </row>
    <row r="266" spans="1:7" ht="17.649999999999999" customHeight="1" x14ac:dyDescent="0.25">
      <c r="A266" s="75" t="s">
        <v>7767</v>
      </c>
      <c r="B266" s="75" t="s">
        <v>7766</v>
      </c>
      <c r="C266" s="75" t="s">
        <v>7765</v>
      </c>
      <c r="D266" s="75" t="s">
        <v>6635</v>
      </c>
      <c r="E266" s="91">
        <f>VLOOKUP(C266,'[92]Vendor Approval- Active Vendors'!$A$6:$F$997,6,FALSE)</f>
        <v>10000</v>
      </c>
      <c r="F266" s="91" t="str">
        <f>VLOOKUP($C266,'[92]Vendor Approval- Active Vendors'!$A$4:$F$997,2,FALSE)</f>
        <v>Gochberg</v>
      </c>
      <c r="G266" s="91" t="str">
        <f>VLOOKUP($C266,'[92]Vendor Approval- Active Vendors'!$A$4:$F$997,4,FALSE)</f>
        <v>TM</v>
      </c>
    </row>
    <row r="267" spans="1:7" ht="17.649999999999999" customHeight="1" x14ac:dyDescent="0.25">
      <c r="A267" s="75" t="s">
        <v>7764</v>
      </c>
      <c r="B267" s="75" t="s">
        <v>7762</v>
      </c>
      <c r="C267" s="75" t="s">
        <v>6977</v>
      </c>
      <c r="D267" s="75" t="s">
        <v>6976</v>
      </c>
      <c r="E267" s="91">
        <v>25000</v>
      </c>
      <c r="F267" s="91" t="str">
        <f>VLOOKUP($C267,'[92]Vendor Approval- Active Vendors'!$A$4:$F$997,2,FALSE)</f>
        <v>Porcella</v>
      </c>
      <c r="G267" s="91" t="str">
        <f>VLOOKUP($C267,'[92]Vendor Approval- Active Vendors'!$A$4:$F$997,4,FALSE)</f>
        <v>KP, BD</v>
      </c>
    </row>
    <row r="268" spans="1:7" ht="17.649999999999999" customHeight="1" x14ac:dyDescent="0.25">
      <c r="A268" s="75" t="s">
        <v>7763</v>
      </c>
      <c r="B268" s="75" t="s">
        <v>7762</v>
      </c>
      <c r="C268" s="75" t="s">
        <v>6977</v>
      </c>
      <c r="D268" s="75" t="s">
        <v>6976</v>
      </c>
      <c r="E268" s="91">
        <v>25000</v>
      </c>
      <c r="F268" s="91" t="str">
        <f>VLOOKUP($C268,'[92]Vendor Approval- Active Vendors'!$A$4:$F$997,2,FALSE)</f>
        <v>Porcella</v>
      </c>
      <c r="G268" s="91" t="str">
        <f>VLOOKUP($C268,'[92]Vendor Approval- Active Vendors'!$A$4:$F$997,4,FALSE)</f>
        <v>KP, BD</v>
      </c>
    </row>
    <row r="269" spans="1:7" ht="17.649999999999999" customHeight="1" x14ac:dyDescent="0.25">
      <c r="A269" s="75" t="s">
        <v>7760</v>
      </c>
      <c r="B269" s="75" t="s">
        <v>7761</v>
      </c>
      <c r="C269" s="75" t="s">
        <v>7760</v>
      </c>
      <c r="D269" s="75" t="s">
        <v>6662</v>
      </c>
      <c r="E269" s="91" t="str">
        <f>VLOOKUP(C269,'[92]Vendor Approval- Active Vendors'!$A$6:$F$997,6,FALSE)</f>
        <v>MD Approval</v>
      </c>
      <c r="F269" s="91" t="str">
        <f>VLOOKUP($C269,'[92]Vendor Approval- Active Vendors'!$A$4:$F$997,2,FALSE)</f>
        <v>Porcella</v>
      </c>
      <c r="G269" s="91" t="str">
        <f>VLOOKUP($C269,'[92]Vendor Approval- Active Vendors'!$A$4:$F$997,4,FALSE)</f>
        <v>KP</v>
      </c>
    </row>
    <row r="270" spans="1:7" ht="17.649999999999999" customHeight="1" x14ac:dyDescent="0.25">
      <c r="A270" s="75" t="s">
        <v>7758</v>
      </c>
      <c r="B270" s="75" t="s">
        <v>7759</v>
      </c>
      <c r="C270" s="75" t="s">
        <v>7758</v>
      </c>
      <c r="D270" s="75" t="s">
        <v>7058</v>
      </c>
      <c r="E270" s="91" t="str">
        <f>VLOOKUP(C270,'[92]Vendor Approval- Active Vendors'!$A$6:$F$997,6,FALSE)</f>
        <v>MD Approval</v>
      </c>
      <c r="F270" s="91" t="str">
        <f>VLOOKUP($C270,'[92]Vendor Approval- Active Vendors'!$A$4:$F$997,2,FALSE)</f>
        <v>Perelman</v>
      </c>
      <c r="G270" s="91" t="str">
        <f>VLOOKUP($C270,'[92]Vendor Approval- Active Vendors'!$A$4:$F$997,4,FALSE)</f>
        <v>RP, SG</v>
      </c>
    </row>
    <row r="271" spans="1:7" ht="17.649999999999999" customHeight="1" x14ac:dyDescent="0.25">
      <c r="A271" s="6" t="s">
        <v>7757</v>
      </c>
      <c r="B271" s="75" t="s">
        <v>7756</v>
      </c>
      <c r="C271" s="75" t="s">
        <v>7755</v>
      </c>
      <c r="D271" s="75" t="s">
        <v>6923</v>
      </c>
      <c r="E271" s="91" t="str">
        <f>VLOOKUP(C271,'[92]Vendor Approval- Active Vendors'!$A$6:$F$997,6,FALSE)</f>
        <v>MD Approval</v>
      </c>
      <c r="F271" s="91" t="str">
        <f>VLOOKUP($C271,'[92]Vendor Approval- Active Vendors'!$A$4:$F$997,2,FALSE)</f>
        <v>Perelman</v>
      </c>
      <c r="G271" s="91" t="str">
        <f>VLOOKUP($C271,'[92]Vendor Approval- Active Vendors'!$A$4:$F$997,4,FALSE)</f>
        <v>RP</v>
      </c>
    </row>
    <row r="272" spans="1:7" ht="17.649999999999999" customHeight="1" x14ac:dyDescent="0.25">
      <c r="A272" s="74" t="s">
        <v>7753</v>
      </c>
      <c r="B272" s="75" t="s">
        <v>7754</v>
      </c>
      <c r="C272" s="75" t="s">
        <v>7753</v>
      </c>
      <c r="D272" s="75" t="s">
        <v>6705</v>
      </c>
      <c r="E272" s="91" t="str">
        <f>VLOOKUP(C272,'[92]Vendor Approval- Active Vendors'!$A$6:$F$997,6,FALSE)</f>
        <v>Committee Approved</v>
      </c>
      <c r="F272" s="91" t="str">
        <f>VLOOKUP($C272,'[92]Vendor Approval- Active Vendors'!$A$4:$F$997,2,FALSE)</f>
        <v>Edmonds</v>
      </c>
      <c r="G272" s="91" t="str">
        <f>VLOOKUP($C272,'[92]Vendor Approval- Active Vendors'!$A$4:$F$997,4,FALSE)</f>
        <v>TM</v>
      </c>
    </row>
    <row r="273" spans="1:7" ht="17.649999999999999" customHeight="1" x14ac:dyDescent="0.25">
      <c r="A273" s="6" t="s">
        <v>7752</v>
      </c>
      <c r="B273" s="75" t="s">
        <v>7751</v>
      </c>
      <c r="C273" s="75" t="s">
        <v>7750</v>
      </c>
      <c r="D273" s="75" t="s">
        <v>6698</v>
      </c>
      <c r="E273" s="91" t="str">
        <f>VLOOKUP(C273,'[92]Vendor Approval- Active Vendors'!$A$6:$F$997,6,FALSE)</f>
        <v>MD Approval</v>
      </c>
      <c r="F273" s="91" t="str">
        <f>VLOOKUP($C273,'[92]Vendor Approval- Active Vendors'!$A$4:$F$997,2,FALSE)</f>
        <v>Gochberg</v>
      </c>
      <c r="G273" s="91" t="str">
        <f>VLOOKUP($C273,'[92]Vendor Approval- Active Vendors'!$A$4:$F$997,4,FALSE)</f>
        <v>SG</v>
      </c>
    </row>
    <row r="274" spans="1:7" ht="17.649999999999999" customHeight="1" x14ac:dyDescent="0.25">
      <c r="A274" s="75" t="s">
        <v>7749</v>
      </c>
      <c r="B274" s="75" t="s">
        <v>7748</v>
      </c>
      <c r="C274" s="75" t="s">
        <v>7747</v>
      </c>
      <c r="D274" s="75" t="s">
        <v>6635</v>
      </c>
      <c r="E274" s="91">
        <f>VLOOKUP(C274,'[92]Vendor Approval- Active Vendors'!$A$6:$F$997,6,FALSE)</f>
        <v>5000</v>
      </c>
      <c r="F274" s="91" t="str">
        <f>VLOOKUP($C274,'[92]Vendor Approval- Active Vendors'!$A$4:$F$997,2,FALSE)</f>
        <v>Gochberg</v>
      </c>
      <c r="G274" s="91" t="str">
        <f>VLOOKUP($C274,'[92]Vendor Approval- Active Vendors'!$A$4:$F$997,4,FALSE)</f>
        <v>TM</v>
      </c>
    </row>
    <row r="275" spans="1:7" ht="17.649999999999999" customHeight="1" x14ac:dyDescent="0.25">
      <c r="A275" s="75" t="s">
        <v>7746</v>
      </c>
      <c r="B275" s="75" t="s">
        <v>7745</v>
      </c>
      <c r="C275" s="75" t="s">
        <v>7744</v>
      </c>
      <c r="D275" s="75" t="s">
        <v>6698</v>
      </c>
      <c r="E275" s="91">
        <f>VLOOKUP(C275,'[92]Vendor Approval- Active Vendors'!$A$6:$F$997,6,FALSE)</f>
        <v>5000</v>
      </c>
      <c r="F275" s="91" t="str">
        <f>VLOOKUP($C275,'[92]Vendor Approval- Active Vendors'!$A$4:$F$997,2,FALSE)</f>
        <v>Porcella</v>
      </c>
      <c r="G275" s="91" t="str">
        <f>VLOOKUP($C275,'[92]Vendor Approval- Active Vendors'!$A$4:$F$997,4,FALSE)</f>
        <v>KP, SL</v>
      </c>
    </row>
    <row r="276" spans="1:7" ht="17.649999999999999" customHeight="1" x14ac:dyDescent="0.25">
      <c r="A276" s="75" t="s">
        <v>7743</v>
      </c>
      <c r="B276" s="75" t="s">
        <v>7742</v>
      </c>
      <c r="C276" s="75" t="s">
        <v>7742</v>
      </c>
      <c r="D276" s="75" t="s">
        <v>6698</v>
      </c>
      <c r="E276" s="91" t="str">
        <f>VLOOKUP(C276,'[92]Vendor Approval- Active Vendors'!$A$6:$F$997,6,FALSE)</f>
        <v>MD Approval</v>
      </c>
      <c r="F276" s="91" t="str">
        <f>VLOOKUP($C276,'[92]Vendor Approval- Active Vendors'!$A$4:$F$997,2,FALSE)</f>
        <v>Gochberg</v>
      </c>
      <c r="G276" s="91" t="str">
        <f>VLOOKUP($C276,'[92]Vendor Approval- Active Vendors'!$A$4:$F$997,4,FALSE)</f>
        <v>SG, KP</v>
      </c>
    </row>
    <row r="277" spans="1:7" ht="17.649999999999999" customHeight="1" x14ac:dyDescent="0.25">
      <c r="A277" s="75" t="s">
        <v>7741</v>
      </c>
      <c r="B277" s="75" t="s">
        <v>7740</v>
      </c>
      <c r="C277" s="75" t="s">
        <v>7739</v>
      </c>
      <c r="D277" s="75" t="s">
        <v>6718</v>
      </c>
      <c r="E277" s="91">
        <f>VLOOKUP(C277,'[92]Vendor Approval- Active Vendors'!$A$6:$F$997,6,FALSE)</f>
        <v>25000</v>
      </c>
      <c r="F277" s="91" t="str">
        <f>VLOOKUP($C277,'[92]Vendor Approval- Active Vendors'!$A$4:$F$997,2,FALSE)</f>
        <v>Gochberg</v>
      </c>
      <c r="G277" s="91" t="str">
        <f>VLOOKUP($C277,'[92]Vendor Approval- Active Vendors'!$A$4:$F$997,4,FALSE)</f>
        <v>TM</v>
      </c>
    </row>
    <row r="278" spans="1:7" ht="17.649999999999999" customHeight="1" x14ac:dyDescent="0.25">
      <c r="A278" s="75"/>
      <c r="B278" s="75" t="s">
        <v>7738</v>
      </c>
      <c r="C278" s="75" t="s">
        <v>7737</v>
      </c>
      <c r="D278" s="75" t="s">
        <v>6705</v>
      </c>
      <c r="E278" s="91" t="str">
        <f>VLOOKUP(C278,'[92]Vendor Approval- Active Vendors'!$A$6:$F$997,6,FALSE)</f>
        <v>Committee Approved</v>
      </c>
      <c r="F278" s="91" t="str">
        <f>VLOOKUP($C278,'[92]Vendor Approval- Active Vendors'!$A$4:$F$997,2,FALSE)</f>
        <v xml:space="preserve">Traitel </v>
      </c>
      <c r="G278" s="91" t="str">
        <f>VLOOKUP($C278,'[92]Vendor Approval- Active Vendors'!$A$4:$F$997,4,FALSE)</f>
        <v>DT, TM</v>
      </c>
    </row>
    <row r="279" spans="1:7" ht="17.649999999999999" customHeight="1" x14ac:dyDescent="0.25">
      <c r="A279" s="6" t="s">
        <v>7736</v>
      </c>
      <c r="B279" s="75" t="s">
        <v>7735</v>
      </c>
      <c r="C279" s="75" t="s">
        <v>7734</v>
      </c>
      <c r="D279" s="75" t="s">
        <v>6742</v>
      </c>
      <c r="E279" s="91" t="str">
        <f>VLOOKUP(C279,'[92]Vendor Approval- Active Vendors'!$A$6:$F$997,6,FALSE)</f>
        <v>MD Approval</v>
      </c>
      <c r="F279" s="91" t="str">
        <f>VLOOKUP($C279,'[92]Vendor Approval- Active Vendors'!$A$4:$F$997,2,FALSE)</f>
        <v>Wallach</v>
      </c>
      <c r="G279" s="91" t="str">
        <f>VLOOKUP($C279,'[92]Vendor Approval- Active Vendors'!$A$4:$F$997,4,FALSE)</f>
        <v>MW, KP</v>
      </c>
    </row>
    <row r="280" spans="1:7" ht="17.649999999999999" customHeight="1" x14ac:dyDescent="0.25">
      <c r="A280" s="74" t="s">
        <v>7732</v>
      </c>
      <c r="B280" s="75" t="s">
        <v>7733</v>
      </c>
      <c r="C280" s="75" t="s">
        <v>7732</v>
      </c>
      <c r="D280" s="75" t="s">
        <v>6705</v>
      </c>
      <c r="E280" s="91">
        <f>VLOOKUP(C280,'[92]Vendor Approval- Active Vendors'!$A$6:$F$997,6,FALSE)</f>
        <v>1000</v>
      </c>
      <c r="F280" s="91" t="str">
        <f>VLOOKUP($C280,'[92]Vendor Approval- Active Vendors'!$A$4:$F$997,2,FALSE)</f>
        <v>Edmonds</v>
      </c>
      <c r="G280" s="91" t="str">
        <f>VLOOKUP($C280,'[92]Vendor Approval- Active Vendors'!$A$4:$F$997,4,FALSE)</f>
        <v>TM</v>
      </c>
    </row>
    <row r="281" spans="1:7" ht="17.649999999999999" customHeight="1" x14ac:dyDescent="0.25">
      <c r="A281" s="74" t="s">
        <v>7731</v>
      </c>
      <c r="B281" s="75" t="s">
        <v>7730</v>
      </c>
      <c r="C281" s="75" t="s">
        <v>7729</v>
      </c>
      <c r="D281" s="75" t="s">
        <v>6635</v>
      </c>
      <c r="E281" s="91">
        <f>VLOOKUP(C281,'[92]Vendor Approval- Active Vendors'!$A$6:$F$997,6,FALSE)</f>
        <v>5000</v>
      </c>
      <c r="F281" s="91" t="str">
        <f>VLOOKUP($C281,'[92]Vendor Approval- Active Vendors'!$A$4:$F$997,2,FALSE)</f>
        <v>Gochberg</v>
      </c>
      <c r="G281" s="91" t="str">
        <f>VLOOKUP($C281,'[92]Vendor Approval- Active Vendors'!$A$4:$F$997,4,FALSE)</f>
        <v>TM</v>
      </c>
    </row>
    <row r="282" spans="1:7" ht="17.649999999999999" customHeight="1" x14ac:dyDescent="0.25">
      <c r="A282" s="6" t="s">
        <v>7728</v>
      </c>
      <c r="B282" s="75" t="s">
        <v>7727</v>
      </c>
      <c r="C282" s="75" t="s">
        <v>7726</v>
      </c>
      <c r="D282" s="75" t="s">
        <v>6919</v>
      </c>
      <c r="E282" s="91" t="str">
        <f>VLOOKUP(C282,'[92]Vendor Approval- Active Vendors'!$A$6:$F$997,6,FALSE)</f>
        <v>MD Approval</v>
      </c>
      <c r="F282" s="91" t="str">
        <f>VLOOKUP($C282,'[92]Vendor Approval- Active Vendors'!$A$4:$F$997,2,FALSE)</f>
        <v xml:space="preserve">Traitel </v>
      </c>
      <c r="G282" s="91" t="str">
        <f>VLOOKUP($C282,'[92]Vendor Approval- Active Vendors'!$A$4:$F$997,4,FALSE)</f>
        <v>DT, RP, MA</v>
      </c>
    </row>
    <row r="283" spans="1:7" ht="17.649999999999999" customHeight="1" x14ac:dyDescent="0.25">
      <c r="A283" s="75" t="s">
        <v>7725</v>
      </c>
      <c r="B283" s="75" t="s">
        <v>7724</v>
      </c>
      <c r="C283" s="75" t="s">
        <v>7723</v>
      </c>
      <c r="D283" s="75" t="s">
        <v>7722</v>
      </c>
      <c r="E283" s="91">
        <f>VLOOKUP(C283,'[92]Vendor Approval- Active Vendors'!$A$6:$F$997,6,FALSE)</f>
        <v>1000</v>
      </c>
      <c r="F283" s="91" t="str">
        <f>VLOOKUP($C283,'[92]Vendor Approval- Active Vendors'!$A$4:$F$997,2,FALSE)</f>
        <v>Perelman</v>
      </c>
      <c r="G283" s="91" t="str">
        <f>VLOOKUP($C283,'[92]Vendor Approval- Active Vendors'!$A$4:$F$997,4,FALSE)</f>
        <v>AM</v>
      </c>
    </row>
    <row r="284" spans="1:7" ht="17.649999999999999" customHeight="1" x14ac:dyDescent="0.25">
      <c r="A284" s="75" t="s">
        <v>7721</v>
      </c>
      <c r="B284" s="75" t="s">
        <v>7720</v>
      </c>
      <c r="C284" s="75" t="s">
        <v>7719</v>
      </c>
      <c r="D284" s="75" t="s">
        <v>6635</v>
      </c>
      <c r="E284" s="91" t="str">
        <f>VLOOKUP(C284,'[92]Vendor Approval- Active Vendors'!$A$6:$F$997,6,FALSE)</f>
        <v>MD Approval</v>
      </c>
      <c r="F284" s="91" t="str">
        <f>VLOOKUP($C284,'[92]Vendor Approval- Active Vendors'!$A$4:$F$997,2,FALSE)</f>
        <v>Robertson</v>
      </c>
      <c r="G284" s="91" t="str">
        <f>VLOOKUP($C284,'[92]Vendor Approval- Active Vendors'!$A$4:$F$997,4,FALSE)</f>
        <v>CR</v>
      </c>
    </row>
    <row r="285" spans="1:7" ht="17.649999999999999" customHeight="1" x14ac:dyDescent="0.25">
      <c r="A285" s="75" t="s">
        <v>7718</v>
      </c>
      <c r="B285" s="75" t="s">
        <v>7717</v>
      </c>
      <c r="C285" s="75" t="s">
        <v>7716</v>
      </c>
      <c r="D285" s="75" t="s">
        <v>6718</v>
      </c>
      <c r="E285" s="91">
        <f>VLOOKUP(C285,'[92]Vendor Approval- Active Vendors'!$A$6:$F$997,6,FALSE)</f>
        <v>10000</v>
      </c>
      <c r="F285" s="91" t="str">
        <f>VLOOKUP($C285,'[92]Vendor Approval- Active Vendors'!$A$4:$F$997,2,FALSE)</f>
        <v>Perelman</v>
      </c>
      <c r="G285" s="91" t="str">
        <f>VLOOKUP($C285,'[92]Vendor Approval- Active Vendors'!$A$4:$F$997,4,FALSE)</f>
        <v>AM</v>
      </c>
    </row>
    <row r="286" spans="1:7" ht="17.649999999999999" customHeight="1" x14ac:dyDescent="0.25">
      <c r="A286" s="75" t="s">
        <v>7715</v>
      </c>
      <c r="B286" s="75" t="s">
        <v>7714</v>
      </c>
      <c r="C286" s="75" t="s">
        <v>7713</v>
      </c>
      <c r="D286" s="75" t="s">
        <v>7712</v>
      </c>
      <c r="E286" s="91" t="str">
        <f>VLOOKUP(C286,'[92]Vendor Approval- Active Vendors'!$A$6:$F$997,6,FALSE)</f>
        <v>MD Approval</v>
      </c>
      <c r="F286" s="91" t="str">
        <f>VLOOKUP($C286,'[92]Vendor Approval- Active Vendors'!$A$4:$F$997,2,FALSE)</f>
        <v>Porcella</v>
      </c>
      <c r="G286" s="91" t="str">
        <f>VLOOKUP($C286,'[92]Vendor Approval- Active Vendors'!$A$4:$F$997,4,FALSE)</f>
        <v>KP</v>
      </c>
    </row>
    <row r="287" spans="1:7" ht="17.649999999999999" customHeight="1" x14ac:dyDescent="0.25">
      <c r="A287" s="75" t="s">
        <v>7710</v>
      </c>
      <c r="B287" s="75" t="s">
        <v>7711</v>
      </c>
      <c r="C287" s="75" t="s">
        <v>7710</v>
      </c>
      <c r="D287" s="75" t="s">
        <v>7709</v>
      </c>
      <c r="E287" s="91" t="str">
        <f>VLOOKUP(C287,'[92]Vendor Approval- Active Vendors'!$A$6:$F$997,6,FALSE)</f>
        <v>MD Approval</v>
      </c>
      <c r="F287" s="91" t="str">
        <f>VLOOKUP($C287,'[92]Vendor Approval- Active Vendors'!$A$4:$F$997,2,FALSE)</f>
        <v>Perelman</v>
      </c>
      <c r="G287" s="91" t="str">
        <f>VLOOKUP($C287,'[92]Vendor Approval- Active Vendors'!$A$4:$F$997,4,FALSE)</f>
        <v>RP</v>
      </c>
    </row>
    <row r="288" spans="1:7" ht="17.649999999999999" customHeight="1" x14ac:dyDescent="0.25">
      <c r="A288" s="6" t="s">
        <v>7708</v>
      </c>
      <c r="B288" s="75" t="s">
        <v>7707</v>
      </c>
      <c r="C288" s="75" t="s">
        <v>7706</v>
      </c>
      <c r="D288" s="75" t="s">
        <v>6718</v>
      </c>
      <c r="E288" s="91">
        <f>VLOOKUP(C288,'[92]Vendor Approval- Active Vendors'!$A$6:$F$997,6,FALSE)</f>
        <v>2000</v>
      </c>
      <c r="F288" s="91" t="str">
        <f>VLOOKUP($C288,'[92]Vendor Approval- Active Vendors'!$A$4:$F$997,2,FALSE)</f>
        <v>Gochberg</v>
      </c>
      <c r="G288" s="91" t="str">
        <f>VLOOKUP($C288,'[92]Vendor Approval- Active Vendors'!$A$4:$F$997,4,FALSE)</f>
        <v>SG,CE</v>
      </c>
    </row>
    <row r="289" spans="1:7" ht="17.649999999999999" customHeight="1" x14ac:dyDescent="0.25">
      <c r="A289" s="6" t="s">
        <v>7705</v>
      </c>
      <c r="B289" s="75" t="s">
        <v>7704</v>
      </c>
      <c r="C289" s="75" t="s">
        <v>7703</v>
      </c>
      <c r="D289" s="75" t="s">
        <v>6639</v>
      </c>
      <c r="E289" s="91" t="str">
        <f>VLOOKUP(C289,'[92]Vendor Approval- Active Vendors'!$A$6:$F$997,6,FALSE)</f>
        <v>MD Approval</v>
      </c>
      <c r="F289" s="91" t="str">
        <f>VLOOKUP($C289,'[92]Vendor Approval- Active Vendors'!$A$4:$F$997,2,FALSE)</f>
        <v>Cafaro</v>
      </c>
      <c r="G289" s="91" t="str">
        <f>VLOOKUP($C289,'[92]Vendor Approval- Active Vendors'!$A$4:$F$997,4,FALSE)</f>
        <v>MC</v>
      </c>
    </row>
    <row r="290" spans="1:7" ht="17.649999999999999" customHeight="1" x14ac:dyDescent="0.25">
      <c r="A290" s="75"/>
      <c r="B290" s="75" t="s">
        <v>7702</v>
      </c>
      <c r="C290" s="75" t="s">
        <v>7701</v>
      </c>
      <c r="D290" s="75" t="s">
        <v>6819</v>
      </c>
      <c r="E290" s="91" t="str">
        <f>VLOOKUP(C290,'[92]Vendor Approval- Active Vendors'!$A$6:$F$997,6,FALSE)</f>
        <v>MD Approval</v>
      </c>
      <c r="F290" s="91" t="str">
        <f>VLOOKUP($C290,'[92]Vendor Approval- Active Vendors'!$A$4:$F$997,2,FALSE)</f>
        <v>Porcella</v>
      </c>
      <c r="G290" s="91" t="str">
        <f>VLOOKUP($C290,'[92]Vendor Approval- Active Vendors'!$A$4:$F$997,4,FALSE)</f>
        <v>KP</v>
      </c>
    </row>
    <row r="291" spans="1:7" ht="17.649999999999999" customHeight="1" x14ac:dyDescent="0.25">
      <c r="A291" s="6" t="s">
        <v>7700</v>
      </c>
      <c r="B291" s="75" t="s">
        <v>7699</v>
      </c>
      <c r="C291" s="75" t="s">
        <v>7698</v>
      </c>
      <c r="D291" s="75" t="s">
        <v>7058</v>
      </c>
      <c r="E291" s="91" t="str">
        <f>VLOOKUP(C291,'[92]Vendor Approval- Active Vendors'!$A$6:$F$997,6,FALSE)</f>
        <v>MD Approval</v>
      </c>
      <c r="F291" s="91" t="str">
        <f>VLOOKUP($C291,'[92]Vendor Approval- Active Vendors'!$A$4:$F$997,2,FALSE)</f>
        <v>Gochberg</v>
      </c>
      <c r="G291" s="91" t="str">
        <f>VLOOKUP($C291,'[92]Vendor Approval- Active Vendors'!$A$4:$F$997,4,FALSE)</f>
        <v>SG</v>
      </c>
    </row>
    <row r="292" spans="1:7" ht="17.649999999999999" customHeight="1" x14ac:dyDescent="0.25">
      <c r="A292" s="75" t="s">
        <v>7697</v>
      </c>
      <c r="B292" s="75" t="s">
        <v>7696</v>
      </c>
      <c r="C292" s="75" t="s">
        <v>7695</v>
      </c>
      <c r="D292" s="75" t="s">
        <v>6635</v>
      </c>
      <c r="E292" s="91">
        <f>VLOOKUP(C292,'[92]Vendor Approval- Active Vendors'!$A$6:$F$997,6,FALSE)</f>
        <v>15000</v>
      </c>
      <c r="F292" s="91" t="str">
        <f>VLOOKUP($C292,'[92]Vendor Approval- Active Vendors'!$A$4:$F$997,2,FALSE)</f>
        <v>Gochberg</v>
      </c>
      <c r="G292" s="91" t="str">
        <f>VLOOKUP($C292,'[92]Vendor Approval- Active Vendors'!$A$4:$F$997,4,FALSE)</f>
        <v>TM</v>
      </c>
    </row>
    <row r="293" spans="1:7" ht="17.649999999999999" customHeight="1" x14ac:dyDescent="0.25">
      <c r="A293" s="75"/>
      <c r="B293" s="75" t="s">
        <v>6511</v>
      </c>
      <c r="C293" s="75" t="s">
        <v>7694</v>
      </c>
      <c r="D293" s="75" t="s">
        <v>6674</v>
      </c>
      <c r="E293" s="91" t="str">
        <f>VLOOKUP(C293,'[92]Vendor Approval- Active Vendors'!$A$6:$F$997,6,FALSE)</f>
        <v>Tax Authority</v>
      </c>
      <c r="F293" s="91" t="str">
        <f>VLOOKUP($C293,'[92]Vendor Approval- Active Vendors'!$A$4:$F$997,2,FALSE)</f>
        <v>Miceli</v>
      </c>
      <c r="G293" s="91" t="str">
        <f>VLOOKUP($C293,'[92]Vendor Approval- Active Vendors'!$A$4:$F$997,4,FALSE)</f>
        <v>PJM, YX</v>
      </c>
    </row>
    <row r="294" spans="1:7" ht="17.649999999999999" customHeight="1" x14ac:dyDescent="0.25">
      <c r="A294" s="6" t="s">
        <v>7692</v>
      </c>
      <c r="B294" s="74" t="s">
        <v>7693</v>
      </c>
      <c r="C294" s="74" t="s">
        <v>7692</v>
      </c>
      <c r="D294" s="75" t="s">
        <v>7527</v>
      </c>
      <c r="E294" s="91" t="str">
        <f>VLOOKUP(C294,'[92]Vendor Approval- Active Vendors'!$A$6:$F$997,6,FALSE)</f>
        <v>MD Approval</v>
      </c>
      <c r="F294" s="91" t="str">
        <f>VLOOKUP($C294,'[92]Vendor Approval- Active Vendors'!$A$4:$F$997,2,FALSE)</f>
        <v>Robertson</v>
      </c>
      <c r="G294" s="91" t="str">
        <f>VLOOKUP($C294,'[92]Vendor Approval- Active Vendors'!$A$4:$F$997,4,FALSE)</f>
        <v>CR, MS</v>
      </c>
    </row>
    <row r="295" spans="1:7" ht="17.649999999999999" customHeight="1" x14ac:dyDescent="0.25">
      <c r="A295" s="75" t="s">
        <v>7691</v>
      </c>
      <c r="B295" s="75" t="s">
        <v>7690</v>
      </c>
      <c r="C295" s="75" t="s">
        <v>7689</v>
      </c>
      <c r="D295" s="75" t="s">
        <v>6705</v>
      </c>
      <c r="E295" s="91" t="str">
        <f>VLOOKUP(C295,'[92]Vendor Approval- Active Vendors'!$A$6:$F$997,6,FALSE)</f>
        <v>Committee Approved</v>
      </c>
      <c r="F295" s="91" t="str">
        <f>VLOOKUP($C295,'[92]Vendor Approval- Active Vendors'!$A$4:$F$997,2,FALSE)</f>
        <v>Gochberg</v>
      </c>
      <c r="G295" s="91" t="str">
        <f>VLOOKUP($C295,'[92]Vendor Approval- Active Vendors'!$A$4:$F$997,4,FALSE)</f>
        <v>TM</v>
      </c>
    </row>
    <row r="296" spans="1:7" ht="17.649999999999999" customHeight="1" x14ac:dyDescent="0.25">
      <c r="A296" s="75" t="s">
        <v>7688</v>
      </c>
      <c r="B296" s="75" t="s">
        <v>7687</v>
      </c>
      <c r="C296" s="75" t="s">
        <v>7687</v>
      </c>
      <c r="D296" s="75" t="s">
        <v>6662</v>
      </c>
      <c r="E296" s="91">
        <f>VLOOKUP(C296,'[92]Vendor Approval- Active Vendors'!$A$6:$F$997,6,FALSE)</f>
        <v>10000</v>
      </c>
      <c r="F296" s="91" t="str">
        <f>VLOOKUP($C296,'[92]Vendor Approval- Active Vendors'!$A$4:$F$997,2,FALSE)</f>
        <v>Porcella</v>
      </c>
      <c r="G296" s="91" t="str">
        <f>VLOOKUP($C296,'[92]Vendor Approval- Active Vendors'!$A$4:$F$997,4,FALSE)</f>
        <v>KP, MA, TM</v>
      </c>
    </row>
    <row r="297" spans="1:7" ht="17.649999999999999" customHeight="1" x14ac:dyDescent="0.25">
      <c r="A297" s="75" t="s">
        <v>7686</v>
      </c>
      <c r="B297" s="75" t="s">
        <v>7685</v>
      </c>
      <c r="C297" s="75" t="s">
        <v>7684</v>
      </c>
      <c r="D297" s="75" t="s">
        <v>6742</v>
      </c>
      <c r="E297" s="91" t="str">
        <f>VLOOKUP(C297,'[92]Vendor Approval- Active Vendors'!$A$6:$F$997,6,FALSE)</f>
        <v>MD Approval</v>
      </c>
      <c r="F297" s="91" t="str">
        <f>VLOOKUP($C297,'[92]Vendor Approval- Active Vendors'!$A$4:$F$997,2,FALSE)</f>
        <v>Porcella</v>
      </c>
      <c r="G297" s="91" t="str">
        <f>VLOOKUP($C297,'[92]Vendor Approval- Active Vendors'!$A$4:$F$997,4,FALSE)</f>
        <v>KP</v>
      </c>
    </row>
    <row r="298" spans="1:7" ht="17.649999999999999" customHeight="1" x14ac:dyDescent="0.25">
      <c r="A298" s="75"/>
      <c r="B298" s="75" t="s">
        <v>6509</v>
      </c>
      <c r="C298" s="75" t="s">
        <v>7683</v>
      </c>
      <c r="D298" s="75" t="s">
        <v>6648</v>
      </c>
      <c r="E298" s="91" t="str">
        <f>VLOOKUP(C298,'[92]Vendor Approval- Active Vendors'!$A$6:$F$997,6,FALSE)</f>
        <v>Tax Authority</v>
      </c>
      <c r="F298" s="91" t="str">
        <f>VLOOKUP($C298,'[92]Vendor Approval- Active Vendors'!$A$4:$F$997,2,FALSE)</f>
        <v>Miceli</v>
      </c>
      <c r="G298" s="91" t="str">
        <f>VLOOKUP($C298,'[92]Vendor Approval- Active Vendors'!$A$4:$F$997,4,FALSE)</f>
        <v>PJM, YX</v>
      </c>
    </row>
    <row r="299" spans="1:7" ht="17.649999999999999" customHeight="1" x14ac:dyDescent="0.25">
      <c r="A299" s="75"/>
      <c r="B299" s="75" t="s">
        <v>7682</v>
      </c>
      <c r="C299" s="75" t="s">
        <v>7681</v>
      </c>
      <c r="D299" s="75" t="s">
        <v>6819</v>
      </c>
      <c r="E299" s="91" t="s">
        <v>6782</v>
      </c>
      <c r="F299" s="91"/>
      <c r="G299" s="91"/>
    </row>
    <row r="300" spans="1:7" ht="17.649999999999999" customHeight="1" x14ac:dyDescent="0.25">
      <c r="A300" s="75"/>
      <c r="B300" s="75" t="s">
        <v>6507</v>
      </c>
      <c r="C300" s="75" t="s">
        <v>7680</v>
      </c>
      <c r="D300" s="75" t="s">
        <v>6674</v>
      </c>
      <c r="E300" s="91" t="str">
        <f>VLOOKUP(C300,'[92]Vendor Approval- Active Vendors'!$A$6:$F$997,6,FALSE)</f>
        <v>Tax Authority</v>
      </c>
      <c r="F300" s="91" t="str">
        <f>VLOOKUP($C300,'[92]Vendor Approval- Active Vendors'!$A$4:$F$997,2,FALSE)</f>
        <v>Miceli</v>
      </c>
      <c r="G300" s="91" t="str">
        <f>VLOOKUP($C300,'[92]Vendor Approval- Active Vendors'!$A$4:$F$997,4,FALSE)</f>
        <v>PJM, YX</v>
      </c>
    </row>
    <row r="301" spans="1:7" ht="17.649999999999999" customHeight="1" x14ac:dyDescent="0.25">
      <c r="A301" s="6" t="s">
        <v>7679</v>
      </c>
      <c r="B301" s="75" t="s">
        <v>7678</v>
      </c>
      <c r="C301" s="75" t="s">
        <v>7677</v>
      </c>
      <c r="D301" s="75" t="s">
        <v>7676</v>
      </c>
      <c r="E301" s="91" t="str">
        <f>VLOOKUP(C301,'[92]Vendor Approval- Active Vendors'!$A$6:$F$997,6,FALSE)</f>
        <v>MD Approval</v>
      </c>
      <c r="F301" s="91" t="str">
        <f>VLOOKUP($C301,'[92]Vendor Approval- Active Vendors'!$A$4:$F$997,2,FALSE)</f>
        <v>Perelman</v>
      </c>
      <c r="G301" s="91" t="str">
        <f>VLOOKUP($C301,'[92]Vendor Approval- Active Vendors'!$A$4:$F$997,4,FALSE)</f>
        <v>RP, SG</v>
      </c>
    </row>
    <row r="302" spans="1:7" ht="17.649999999999999" customHeight="1" x14ac:dyDescent="0.25">
      <c r="A302" s="75"/>
      <c r="B302" s="75" t="s">
        <v>6505</v>
      </c>
      <c r="C302" s="75" t="s">
        <v>7675</v>
      </c>
      <c r="D302" s="75" t="s">
        <v>6648</v>
      </c>
      <c r="E302" s="91" t="str">
        <f>VLOOKUP(C302,'[92]Vendor Approval- Active Vendors'!$A$6:$F$997,6,FALSE)</f>
        <v>Tax Authority</v>
      </c>
      <c r="F302" s="91" t="str">
        <f>VLOOKUP($C302,'[92]Vendor Approval- Active Vendors'!$A$4:$F$997,2,FALSE)</f>
        <v>Miceli</v>
      </c>
      <c r="G302" s="91" t="str">
        <f>VLOOKUP($C302,'[92]Vendor Approval- Active Vendors'!$A$4:$F$997,4,FALSE)</f>
        <v>PJM, YX</v>
      </c>
    </row>
    <row r="303" spans="1:7" ht="17.649999999999999" customHeight="1" x14ac:dyDescent="0.25">
      <c r="A303" s="75"/>
      <c r="B303" s="75" t="s">
        <v>7674</v>
      </c>
      <c r="C303" s="75" t="s">
        <v>7673</v>
      </c>
      <c r="D303" s="75" t="s">
        <v>6639</v>
      </c>
      <c r="E303" s="91" t="str">
        <f>VLOOKUP(C303,'[92]Vendor Approval- Active Vendors'!$A$6:$F$997,6,FALSE)</f>
        <v>MD Approval</v>
      </c>
      <c r="F303" s="91" t="str">
        <f>VLOOKUP($C303,'[92]Vendor Approval- Active Vendors'!$A$4:$F$997,2,FALSE)</f>
        <v>Porcella</v>
      </c>
      <c r="G303" s="91" t="str">
        <f>VLOOKUP($C303,'[92]Vendor Approval- Active Vendors'!$A$4:$F$997,4,FALSE)</f>
        <v>KP</v>
      </c>
    </row>
    <row r="304" spans="1:7" ht="17.649999999999999" customHeight="1" x14ac:dyDescent="0.25">
      <c r="A304" s="75" t="s">
        <v>7672</v>
      </c>
      <c r="B304" s="75" t="s">
        <v>7671</v>
      </c>
      <c r="C304" s="75" t="s">
        <v>7670</v>
      </c>
      <c r="D304" s="75" t="s">
        <v>6639</v>
      </c>
      <c r="E304" s="91" t="str">
        <f>VLOOKUP(C304,'[92]Vendor Approval- Active Vendors'!$A$6:$F$997,6,FALSE)</f>
        <v>MD Approval</v>
      </c>
      <c r="F304" s="91" t="str">
        <f>VLOOKUP($C304,'[92]Vendor Approval- Active Vendors'!$A$4:$F$997,2,FALSE)</f>
        <v>Miceli</v>
      </c>
      <c r="G304" s="91" t="str">
        <f>VLOOKUP($C304,'[92]Vendor Approval- Active Vendors'!$A$4:$F$997,4,FALSE)</f>
        <v>PJM, AE</v>
      </c>
    </row>
    <row r="305" spans="1:7" ht="17.649999999999999" customHeight="1" x14ac:dyDescent="0.25">
      <c r="A305" s="75" t="s">
        <v>7668</v>
      </c>
      <c r="B305" s="75" t="s">
        <v>7669</v>
      </c>
      <c r="C305" s="75" t="s">
        <v>7668</v>
      </c>
      <c r="D305" s="75" t="s">
        <v>6935</v>
      </c>
      <c r="E305" s="91">
        <f>VLOOKUP(C305,'[92]Vendor Approval- Active Vendors'!$A$6:$F$997,6,FALSE)</f>
        <v>15000</v>
      </c>
      <c r="F305" s="91" t="str">
        <f>VLOOKUP($C305,'[92]Vendor Approval- Active Vendors'!$A$4:$F$997,2,FALSE)</f>
        <v>Scarola</v>
      </c>
      <c r="G305" s="91" t="str">
        <f>VLOOKUP($C305,'[92]Vendor Approval- Active Vendors'!$A$4:$F$997,4,FALSE)</f>
        <v>UW*, TM</v>
      </c>
    </row>
    <row r="306" spans="1:7" ht="17.649999999999999" customHeight="1" x14ac:dyDescent="0.25">
      <c r="A306" s="6" t="s">
        <v>7667</v>
      </c>
      <c r="B306" s="75" t="s">
        <v>7666</v>
      </c>
      <c r="C306" s="75" t="s">
        <v>7665</v>
      </c>
      <c r="D306" s="75" t="s">
        <v>6698</v>
      </c>
      <c r="E306" s="91" t="str">
        <f>VLOOKUP(C306,'[92]Vendor Approval- Active Vendors'!$A$6:$F$997,6,FALSE)</f>
        <v>MD Approval</v>
      </c>
      <c r="F306" s="91" t="str">
        <f>VLOOKUP($C306,'[92]Vendor Approval- Active Vendors'!$A$4:$F$997,2,FALSE)</f>
        <v>Gochberg</v>
      </c>
      <c r="G306" s="91" t="str">
        <f>VLOOKUP($C306,'[92]Vendor Approval- Active Vendors'!$A$4:$F$997,4,FALSE)</f>
        <v>SG</v>
      </c>
    </row>
    <row r="307" spans="1:7" ht="17.649999999999999" customHeight="1" x14ac:dyDescent="0.25">
      <c r="A307" s="75" t="s">
        <v>7664</v>
      </c>
      <c r="B307" s="75" t="s">
        <v>7663</v>
      </c>
      <c r="C307" s="75" t="s">
        <v>7662</v>
      </c>
      <c r="D307" s="75" t="s">
        <v>6935</v>
      </c>
      <c r="E307" s="91">
        <f>VLOOKUP(C307,'[92]Vendor Approval- Active Vendors'!$A$6:$F$997,6,FALSE)</f>
        <v>50000</v>
      </c>
      <c r="F307" s="91" t="str">
        <f>VLOOKUP($C307,'[92]Vendor Approval- Active Vendors'!$A$4:$F$997,2,FALSE)</f>
        <v>Gochberg</v>
      </c>
      <c r="G307" s="91" t="str">
        <f>VLOOKUP($C307,'[92]Vendor Approval- Active Vendors'!$A$4:$F$997,4,FALSE)</f>
        <v>TM</v>
      </c>
    </row>
    <row r="308" spans="1:7" ht="17.649999999999999" customHeight="1" x14ac:dyDescent="0.25">
      <c r="A308" s="6" t="s">
        <v>7660</v>
      </c>
      <c r="B308" s="75" t="s">
        <v>7661</v>
      </c>
      <c r="C308" s="75" t="s">
        <v>7660</v>
      </c>
      <c r="D308" s="75" t="s">
        <v>7659</v>
      </c>
      <c r="E308" s="91">
        <f>VLOOKUP(C308,'[92]Vendor Approval- Active Vendors'!$A$6:$F$997,6,FALSE)</f>
        <v>5000</v>
      </c>
      <c r="F308" s="91" t="str">
        <f>VLOOKUP($C308,'[92]Vendor Approval- Active Vendors'!$A$4:$F$997,2,FALSE)</f>
        <v>Pasulka</v>
      </c>
      <c r="G308" s="91" t="str">
        <f>VLOOKUP($C308,'[92]Vendor Approval- Active Vendors'!$A$4:$F$997,4,FALSE)</f>
        <v>AP</v>
      </c>
    </row>
    <row r="309" spans="1:7" ht="17.649999999999999" customHeight="1" x14ac:dyDescent="0.25">
      <c r="A309" s="75" t="s">
        <v>7657</v>
      </c>
      <c r="B309" s="75" t="s">
        <v>7658</v>
      </c>
      <c r="C309" s="75" t="s">
        <v>7657</v>
      </c>
      <c r="D309" s="75" t="s">
        <v>6653</v>
      </c>
      <c r="E309" s="91" t="str">
        <f>VLOOKUP(C309,'[92]Vendor Approval- Active Vendors'!$A$6:$F$997,6,FALSE)</f>
        <v>MD Approval</v>
      </c>
      <c r="F309" s="91" t="str">
        <f>VLOOKUP($C309,'[92]Vendor Approval- Active Vendors'!$A$4:$F$997,2,FALSE)</f>
        <v>Peterson Sr.</v>
      </c>
      <c r="G309" s="91" t="str">
        <f>VLOOKUP($C309,'[92]Vendor Approval- Active Vendors'!$A$4:$F$997,4,FALSE)</f>
        <v>EP, KP</v>
      </c>
    </row>
    <row r="310" spans="1:7" ht="17.649999999999999" customHeight="1" x14ac:dyDescent="0.25">
      <c r="A310" s="75" t="s">
        <v>7656</v>
      </c>
      <c r="B310" s="75" t="s">
        <v>7655</v>
      </c>
      <c r="C310" s="75" t="s">
        <v>7654</v>
      </c>
      <c r="D310" s="75" t="s">
        <v>6742</v>
      </c>
      <c r="E310" s="91" t="str">
        <f>VLOOKUP(C310,'[92]Vendor Approval- Active Vendors'!$A$6:$F$997,6,FALSE)</f>
        <v>MD Approval</v>
      </c>
      <c r="F310" s="91" t="str">
        <f>VLOOKUP($C310,'[92]Vendor Approval- Active Vendors'!$A$4:$F$997,2,FALSE)</f>
        <v>Porcella</v>
      </c>
      <c r="G310" s="91" t="str">
        <f>VLOOKUP($C310,'[92]Vendor Approval- Active Vendors'!$A$4:$F$997,4,FALSE)</f>
        <v>KP</v>
      </c>
    </row>
    <row r="311" spans="1:7" ht="17.649999999999999" customHeight="1" x14ac:dyDescent="0.25">
      <c r="A311" s="75" t="s">
        <v>7653</v>
      </c>
      <c r="B311" s="75" t="s">
        <v>7652</v>
      </c>
      <c r="C311" s="75" t="s">
        <v>7651</v>
      </c>
      <c r="D311" s="75" t="s">
        <v>6790</v>
      </c>
      <c r="E311" s="91" t="str">
        <f>VLOOKUP(C311,'[92]Vendor Approval- Active Vendors'!$A$6:$F$997,6,FALSE)</f>
        <v>MD Approval</v>
      </c>
      <c r="F311" s="91" t="str">
        <f>VLOOKUP($C311,'[92]Vendor Approval- Active Vendors'!$A$4:$F$997,2,FALSE)</f>
        <v xml:space="preserve">Merkur </v>
      </c>
      <c r="G311" s="91" t="str">
        <f>VLOOKUP($C311,'[92]Vendor Approval- Active Vendors'!$A$4:$F$997,4,FALSE)</f>
        <v>DM</v>
      </c>
    </row>
    <row r="312" spans="1:7" ht="17.649999999999999" customHeight="1" x14ac:dyDescent="0.25">
      <c r="A312" s="75" t="s">
        <v>7650</v>
      </c>
      <c r="B312" s="75" t="s">
        <v>7649</v>
      </c>
      <c r="C312" s="75" t="s">
        <v>7648</v>
      </c>
      <c r="D312" s="75" t="s">
        <v>6698</v>
      </c>
      <c r="E312" s="91">
        <f>VLOOKUP(C312,'[92]Vendor Approval- Active Vendors'!$A$6:$F$997,6,FALSE)</f>
        <v>1000</v>
      </c>
      <c r="F312" s="91" t="str">
        <f>VLOOKUP($C312,'[92]Vendor Approval- Active Vendors'!$A$4:$F$997,2,FALSE)</f>
        <v>Dechbery</v>
      </c>
      <c r="G312" s="91" t="str">
        <f>VLOOKUP($C312,'[92]Vendor Approval- Active Vendors'!$A$4:$F$997,4,FALSE)</f>
        <v>BD, SL, ASe</v>
      </c>
    </row>
    <row r="313" spans="1:7" ht="17.649999999999999" customHeight="1" x14ac:dyDescent="0.25">
      <c r="A313" s="75" t="s">
        <v>7646</v>
      </c>
      <c r="B313" s="75" t="s">
        <v>7647</v>
      </c>
      <c r="C313" s="75" t="s">
        <v>7646</v>
      </c>
      <c r="D313" s="75" t="s">
        <v>6698</v>
      </c>
      <c r="E313" s="91">
        <f>VLOOKUP(C313,'[92]Vendor Approval- Active Vendors'!$A$6:$F$997,6,FALSE)</f>
        <v>1000</v>
      </c>
      <c r="F313" s="91" t="str">
        <f>VLOOKUP($C313,'[92]Vendor Approval- Active Vendors'!$A$4:$F$997,2,FALSE)</f>
        <v>Dechbery</v>
      </c>
      <c r="G313" s="91" t="str">
        <f>VLOOKUP($C313,'[92]Vendor Approval- Active Vendors'!$A$4:$F$997,4,FALSE)</f>
        <v>Admins</v>
      </c>
    </row>
    <row r="314" spans="1:7" ht="17.649999999999999" customHeight="1" x14ac:dyDescent="0.25">
      <c r="A314" s="75" t="s">
        <v>6517</v>
      </c>
      <c r="B314" s="75" t="s">
        <v>6517</v>
      </c>
      <c r="C314" s="75" t="s">
        <v>7645</v>
      </c>
      <c r="D314" s="75" t="s">
        <v>6648</v>
      </c>
      <c r="E314" s="91" t="str">
        <f>VLOOKUP(C314,'[92]Vendor Approval- Active Vendors'!$A$6:$F$997,6,FALSE)</f>
        <v>Tax Authority</v>
      </c>
      <c r="F314" s="91" t="str">
        <f>VLOOKUP($C314,'[92]Vendor Approval- Active Vendors'!$A$4:$F$997,2,FALSE)</f>
        <v>Miceli</v>
      </c>
      <c r="G314" s="91" t="str">
        <f>VLOOKUP($C314,'[92]Vendor Approval- Active Vendors'!$A$4:$F$997,4,FALSE)</f>
        <v>PJM, YX</v>
      </c>
    </row>
    <row r="315" spans="1:7" ht="17.649999999999999" customHeight="1" x14ac:dyDescent="0.25">
      <c r="A315" s="6" t="s">
        <v>7644</v>
      </c>
      <c r="B315" s="75" t="s">
        <v>7643</v>
      </c>
      <c r="C315" s="75" t="s">
        <v>7642</v>
      </c>
      <c r="D315" s="75" t="s">
        <v>6742</v>
      </c>
      <c r="E315" s="91" t="str">
        <f>VLOOKUP(C315,'[92]Vendor Approval- Active Vendors'!$A$6:$F$997,6,FALSE)</f>
        <v>MD Approval</v>
      </c>
      <c r="F315" s="91" t="str">
        <f>VLOOKUP($C315,'[92]Vendor Approval- Active Vendors'!$A$4:$F$997,2,FALSE)</f>
        <v>Porcella</v>
      </c>
      <c r="G315" s="91" t="str">
        <f>VLOOKUP($C315,'[92]Vendor Approval- Active Vendors'!$A$4:$F$997,4,FALSE)</f>
        <v>KP</v>
      </c>
    </row>
    <row r="316" spans="1:7" ht="17.649999999999999" customHeight="1" x14ac:dyDescent="0.25">
      <c r="A316" s="74" t="s">
        <v>7641</v>
      </c>
      <c r="B316" s="75" t="s">
        <v>7640</v>
      </c>
      <c r="C316" s="75" t="s">
        <v>7639</v>
      </c>
      <c r="D316" s="75" t="s">
        <v>6742</v>
      </c>
      <c r="E316" s="91" t="str">
        <f>VLOOKUP(C316,'[92]Vendor Approval- Active Vendors'!$A$6:$F$997,6,FALSE)</f>
        <v>Contract</v>
      </c>
      <c r="F316" s="91" t="str">
        <f>VLOOKUP($C316,'[92]Vendor Approval- Active Vendors'!$A$4:$F$997,2,FALSE)</f>
        <v>Porcella</v>
      </c>
      <c r="G316" s="91" t="str">
        <f>VLOOKUP($C316,'[92]Vendor Approval- Active Vendors'!$A$4:$F$997,4,FALSE)</f>
        <v>KP</v>
      </c>
    </row>
    <row r="317" spans="1:7" ht="17.649999999999999" customHeight="1" x14ac:dyDescent="0.25">
      <c r="A317" s="75" t="s">
        <v>7638</v>
      </c>
      <c r="B317" s="75" t="s">
        <v>7637</v>
      </c>
      <c r="C317" s="75" t="s">
        <v>7636</v>
      </c>
      <c r="D317" s="75" t="s">
        <v>6749</v>
      </c>
      <c r="E317" s="91">
        <f>VLOOKUP(C317,'[92]Vendor Approval- Active Vendors'!$A$6:$F$997,6,FALSE)</f>
        <v>15000</v>
      </c>
      <c r="F317" s="91" t="str">
        <f>VLOOKUP($C317,'[92]Vendor Approval- Active Vendors'!$A$4:$F$997,2,FALSE)</f>
        <v>Scarola</v>
      </c>
      <c r="G317" s="91" t="str">
        <f>VLOOKUP($C317,'[92]Vendor Approval- Active Vendors'!$A$4:$F$997,4,FALSE)</f>
        <v>UW*, TM</v>
      </c>
    </row>
    <row r="318" spans="1:7" ht="17.649999999999999" customHeight="1" x14ac:dyDescent="0.25">
      <c r="A318" s="74" t="s">
        <v>7635</v>
      </c>
      <c r="B318" s="75" t="s">
        <v>7634</v>
      </c>
      <c r="C318" s="75" t="s">
        <v>7633</v>
      </c>
      <c r="D318" s="75" t="s">
        <v>6838</v>
      </c>
      <c r="E318" s="91">
        <f>VLOOKUP(C318,'[92]Vendor Approval- Active Vendors'!$A$6:$F$997,6,FALSE)</f>
        <v>10000</v>
      </c>
      <c r="F318" s="91" t="str">
        <f>VLOOKUP($C318,'[92]Vendor Approval- Active Vendors'!$A$4:$F$997,2,FALSE)</f>
        <v>Gochberg</v>
      </c>
      <c r="G318" s="91" t="str">
        <f>VLOOKUP($C318,'[92]Vendor Approval- Active Vendors'!$A$4:$F$997,4,FALSE)</f>
        <v>TM</v>
      </c>
    </row>
    <row r="319" spans="1:7" ht="17.649999999999999" customHeight="1" x14ac:dyDescent="0.25">
      <c r="A319" s="74" t="s">
        <v>7632</v>
      </c>
      <c r="B319" s="75" t="s">
        <v>7631</v>
      </c>
      <c r="C319" s="75" t="s">
        <v>7630</v>
      </c>
      <c r="D319" s="75" t="s">
        <v>6838</v>
      </c>
      <c r="E319" s="91">
        <f>VLOOKUP(C319,'[92]Vendor Approval- Active Vendors'!$A$6:$F$997,6,FALSE)</f>
        <v>10000</v>
      </c>
      <c r="F319" s="91" t="str">
        <f>VLOOKUP($C319,'[92]Vendor Approval- Active Vendors'!$A$4:$F$997,2,FALSE)</f>
        <v>Edmonds</v>
      </c>
      <c r="G319" s="91" t="str">
        <f>VLOOKUP($C319,'[92]Vendor Approval- Active Vendors'!$A$4:$F$997,4,FALSE)</f>
        <v>TM</v>
      </c>
    </row>
    <row r="320" spans="1:7" ht="17.649999999999999" customHeight="1" x14ac:dyDescent="0.25">
      <c r="A320" s="6" t="s">
        <v>7629</v>
      </c>
      <c r="B320" s="75" t="s">
        <v>7628</v>
      </c>
      <c r="C320" s="75" t="s">
        <v>7627</v>
      </c>
      <c r="D320" s="75" t="s">
        <v>6718</v>
      </c>
      <c r="E320" s="91" t="str">
        <f>VLOOKUP(C320,'[92]Vendor Approval- Active Vendors'!$A$6:$F$997,6,FALSE)</f>
        <v>MD Approval</v>
      </c>
      <c r="F320" s="91" t="str">
        <f>VLOOKUP($C320,'[92]Vendor Approval- Active Vendors'!$A$4:$F$997,2,FALSE)</f>
        <v>Gochberg</v>
      </c>
      <c r="G320" s="91" t="str">
        <f>VLOOKUP($C320,'[92]Vendor Approval- Active Vendors'!$A$4:$F$997,4,FALSE)</f>
        <v>SG</v>
      </c>
    </row>
    <row r="321" spans="1:7" ht="17.649999999999999" customHeight="1" x14ac:dyDescent="0.25">
      <c r="A321" s="75"/>
      <c r="B321" s="75" t="s">
        <v>7626</v>
      </c>
      <c r="C321" s="75" t="s">
        <v>7625</v>
      </c>
      <c r="D321" s="75" t="s">
        <v>7058</v>
      </c>
      <c r="E321" s="91" t="str">
        <f>VLOOKUP(C321,'[92]Vendor Approval- Active Vendors'!$A$6:$F$997,6,FALSE)</f>
        <v>MD Approval</v>
      </c>
      <c r="F321" s="91" t="str">
        <f>VLOOKUP($C321,'[92]Vendor Approval- Active Vendors'!$A$4:$F$997,2,FALSE)</f>
        <v>Gochberg</v>
      </c>
      <c r="G321" s="91" t="str">
        <f>VLOOKUP($C321,'[92]Vendor Approval- Active Vendors'!$A$4:$F$997,4,FALSE)</f>
        <v>SG</v>
      </c>
    </row>
    <row r="322" spans="1:7" ht="17.649999999999999" customHeight="1" x14ac:dyDescent="0.25">
      <c r="A322" s="75"/>
      <c r="B322" s="75" t="s">
        <v>7624</v>
      </c>
      <c r="C322" s="75" t="s">
        <v>7623</v>
      </c>
      <c r="D322" s="75" t="s">
        <v>7058</v>
      </c>
      <c r="E322" s="91" t="str">
        <f>VLOOKUP(C322,'[92]Vendor Approval- Active Vendors'!$A$6:$F$997,6,FALSE)</f>
        <v>MD Approval</v>
      </c>
      <c r="F322" s="91" t="str">
        <f>VLOOKUP($C322,'[92]Vendor Approval- Active Vendors'!$A$4:$F$997,2,FALSE)</f>
        <v>Gochberg</v>
      </c>
      <c r="G322" s="91" t="str">
        <f>VLOOKUP($C322,'[92]Vendor Approval- Active Vendors'!$A$4:$F$997,4,FALSE)</f>
        <v>SG</v>
      </c>
    </row>
    <row r="323" spans="1:7" ht="17.649999999999999" customHeight="1" x14ac:dyDescent="0.25">
      <c r="A323" s="75" t="s">
        <v>7622</v>
      </c>
      <c r="B323" s="75" t="s">
        <v>7622</v>
      </c>
      <c r="C323" s="75" t="s">
        <v>7621</v>
      </c>
      <c r="D323" s="75" t="s">
        <v>7620</v>
      </c>
      <c r="E323" s="91" t="str">
        <f>VLOOKUP(C323,'[92]Vendor Approval- Active Vendors'!$A$6:$F$997,6,FALSE)</f>
        <v>MD Approval</v>
      </c>
      <c r="F323" s="91" t="str">
        <f>VLOOKUP($C323,'[92]Vendor Approval- Active Vendors'!$A$4:$F$997,2,FALSE)</f>
        <v>Perelman</v>
      </c>
      <c r="G323" s="91" t="str">
        <f>VLOOKUP($C323,'[92]Vendor Approval- Active Vendors'!$A$4:$F$997,4,FALSE)</f>
        <v>RP</v>
      </c>
    </row>
    <row r="324" spans="1:7" ht="17.649999999999999" customHeight="1" x14ac:dyDescent="0.25">
      <c r="A324" s="75" t="s">
        <v>7619</v>
      </c>
      <c r="B324" s="75" t="s">
        <v>7618</v>
      </c>
      <c r="C324" s="75" t="s">
        <v>7617</v>
      </c>
      <c r="D324" s="75" t="s">
        <v>6718</v>
      </c>
      <c r="E324" s="91">
        <f>VLOOKUP(C324,'[92]Vendor Approval- Active Vendors'!$A$6:$F$997,6,FALSE)</f>
        <v>15000</v>
      </c>
      <c r="F324" s="91" t="str">
        <f>VLOOKUP($C324,'[92]Vendor Approval- Active Vendors'!$A$4:$F$997,2,FALSE)</f>
        <v>Gochberg</v>
      </c>
      <c r="G324" s="91" t="str">
        <f>VLOOKUP($C324,'[92]Vendor Approval- Active Vendors'!$A$4:$F$997,4,FALSE)</f>
        <v>TM</v>
      </c>
    </row>
    <row r="325" spans="1:7" ht="17.649999999999999" customHeight="1" x14ac:dyDescent="0.25">
      <c r="A325" s="75" t="s">
        <v>7616</v>
      </c>
      <c r="B325" s="75" t="s">
        <v>7615</v>
      </c>
      <c r="C325" s="75" t="s">
        <v>7614</v>
      </c>
      <c r="D325" s="75" t="s">
        <v>6698</v>
      </c>
      <c r="E325" s="91">
        <f>VLOOKUP(C325,'[92]Vendor Approval- Active Vendors'!$A$6:$F$997,6,FALSE)</f>
        <v>1000</v>
      </c>
      <c r="F325" s="91" t="str">
        <f>VLOOKUP($C325,'[92]Vendor Approval- Active Vendors'!$A$4:$F$997,2,FALSE)</f>
        <v>Lin</v>
      </c>
      <c r="G325" s="91" t="str">
        <f>VLOOKUP($C325,'[92]Vendor Approval- Active Vendors'!$A$4:$F$997,4,FALSE)</f>
        <v>SL</v>
      </c>
    </row>
    <row r="326" spans="1:7" ht="17.649999999999999" customHeight="1" x14ac:dyDescent="0.25">
      <c r="A326" s="75" t="s">
        <v>7613</v>
      </c>
      <c r="B326" s="75" t="s">
        <v>7612</v>
      </c>
      <c r="C326" s="75" t="s">
        <v>7611</v>
      </c>
      <c r="D326" s="75" t="s">
        <v>6712</v>
      </c>
      <c r="E326" s="91">
        <f>VLOOKUP(C326,'[92]Vendor Approval- Active Vendors'!$A$6:$F$997,6,FALSE)</f>
        <v>50000</v>
      </c>
      <c r="F326" s="91" t="str">
        <f>VLOOKUP($C326,'[92]Vendor Approval- Active Vendors'!$A$4:$F$997,2,FALSE)</f>
        <v>Perelman</v>
      </c>
      <c r="G326" s="91" t="str">
        <f>VLOOKUP($C326,'[92]Vendor Approval- Active Vendors'!$A$4:$F$997,4,FALSE)</f>
        <v>AM</v>
      </c>
    </row>
    <row r="327" spans="1:7" ht="17.649999999999999" customHeight="1" x14ac:dyDescent="0.25">
      <c r="A327" s="75" t="s">
        <v>7610</v>
      </c>
      <c r="B327" s="75" t="s">
        <v>7609</v>
      </c>
      <c r="C327" s="75" t="s">
        <v>7608</v>
      </c>
      <c r="D327" s="75" t="s">
        <v>6712</v>
      </c>
      <c r="E327" s="91">
        <f>VLOOKUP(C327,'[92]Vendor Approval- Active Vendors'!$A$6:$F$997,6,FALSE)</f>
        <v>5000</v>
      </c>
      <c r="F327" s="91" t="str">
        <f>VLOOKUP($C327,'[92]Vendor Approval- Active Vendors'!$A$4:$F$997,2,FALSE)</f>
        <v>Perelman</v>
      </c>
      <c r="G327" s="91" t="str">
        <f>VLOOKUP($C327,'[92]Vendor Approval- Active Vendors'!$A$4:$F$997,4,FALSE)</f>
        <v>AM</v>
      </c>
    </row>
    <row r="328" spans="1:7" ht="17.649999999999999" customHeight="1" x14ac:dyDescent="0.25">
      <c r="A328" s="75" t="s">
        <v>7606</v>
      </c>
      <c r="B328" s="75" t="s">
        <v>7607</v>
      </c>
      <c r="C328" s="75" t="s">
        <v>7606</v>
      </c>
      <c r="D328" s="75" t="s">
        <v>7257</v>
      </c>
      <c r="E328" s="91" t="str">
        <f>VLOOKUP(C328,'[92]Vendor Approval- Active Vendors'!$A$6:$F$997,6,FALSE)</f>
        <v>MD Approval</v>
      </c>
      <c r="F328" s="91" t="str">
        <f>VLOOKUP($C328,'[92]Vendor Approval- Active Vendors'!$A$4:$F$997,2,FALSE)</f>
        <v>Perelman</v>
      </c>
      <c r="G328" s="91" t="str">
        <f>VLOOKUP($C328,'[92]Vendor Approval- Active Vendors'!$A$4:$F$997,4,FALSE)</f>
        <v>RP</v>
      </c>
    </row>
    <row r="329" spans="1:7" ht="17.649999999999999" customHeight="1" x14ac:dyDescent="0.25">
      <c r="A329" s="74" t="s">
        <v>7605</v>
      </c>
      <c r="B329" s="75" t="s">
        <v>7604</v>
      </c>
      <c r="C329" s="74" t="s">
        <v>7603</v>
      </c>
      <c r="D329" s="75" t="s">
        <v>7602</v>
      </c>
      <c r="E329" s="91" t="str">
        <f>VLOOKUP(C329,'[92]Vendor Approval- Active Vendors'!$A$6:$F$997,6,FALSE)</f>
        <v>MD Approval</v>
      </c>
      <c r="F329" s="91" t="str">
        <f>VLOOKUP($C329,'[92]Vendor Approval- Active Vendors'!$A$4:$F$997,2,FALSE)</f>
        <v>Porcella</v>
      </c>
      <c r="G329" s="91" t="str">
        <f>VLOOKUP($C329,'[92]Vendor Approval- Active Vendors'!$A$4:$F$997,4,FALSE)</f>
        <v>KP</v>
      </c>
    </row>
    <row r="330" spans="1:7" ht="17.649999999999999" customHeight="1" x14ac:dyDescent="0.25">
      <c r="A330" s="75" t="s">
        <v>7601</v>
      </c>
      <c r="B330" s="75" t="s">
        <v>7600</v>
      </c>
      <c r="C330" s="75" t="s">
        <v>7599</v>
      </c>
      <c r="D330" s="75" t="s">
        <v>7598</v>
      </c>
      <c r="E330" s="91" t="str">
        <f>VLOOKUP(C330,'[92]Vendor Approval- Active Vendors'!$A$6:$F$997,6,FALSE)</f>
        <v>MD Approval</v>
      </c>
      <c r="F330" s="91" t="str">
        <f>VLOOKUP($C330,'[92]Vendor Approval- Active Vendors'!$A$4:$F$997,2,FALSE)</f>
        <v>Miceli</v>
      </c>
      <c r="G330" s="91" t="str">
        <f>VLOOKUP($C330,'[92]Vendor Approval- Active Vendors'!$A$4:$F$997,4,FALSE)</f>
        <v>PJM, KP</v>
      </c>
    </row>
    <row r="331" spans="1:7" ht="17.649999999999999" customHeight="1" x14ac:dyDescent="0.25">
      <c r="A331" s="75" t="s">
        <v>7596</v>
      </c>
      <c r="B331" s="75" t="s">
        <v>7597</v>
      </c>
      <c r="C331" s="75" t="s">
        <v>7596</v>
      </c>
      <c r="D331" s="75" t="s">
        <v>6712</v>
      </c>
      <c r="E331" s="91">
        <f>VLOOKUP(C331,'[92]Vendor Approval- Active Vendors'!$A$6:$F$997,6,FALSE)</f>
        <v>5000</v>
      </c>
      <c r="F331" s="91" t="str">
        <f>VLOOKUP($C331,'[92]Vendor Approval- Active Vendors'!$A$4:$F$997,2,FALSE)</f>
        <v>Perelman</v>
      </c>
      <c r="G331" s="91" t="str">
        <f>VLOOKUP($C331,'[92]Vendor Approval- Active Vendors'!$A$4:$F$997,4,FALSE)</f>
        <v>AM</v>
      </c>
    </row>
    <row r="332" spans="1:7" ht="17.649999999999999" customHeight="1" x14ac:dyDescent="0.25">
      <c r="A332" s="75" t="s">
        <v>7594</v>
      </c>
      <c r="B332" s="75" t="s">
        <v>7595</v>
      </c>
      <c r="C332" s="75" t="s">
        <v>7594</v>
      </c>
      <c r="D332" s="75" t="s">
        <v>6919</v>
      </c>
      <c r="E332" s="91">
        <f>VLOOKUP(C332,'[92]Vendor Approval- Active Vendors'!$A$6:$F$997,6,FALSE)</f>
        <v>50000</v>
      </c>
      <c r="F332" s="91" t="str">
        <f>VLOOKUP($C332,'[92]Vendor Approval- Active Vendors'!$A$4:$F$997,2,FALSE)</f>
        <v>Alexander</v>
      </c>
      <c r="G332" s="91" t="str">
        <f>VLOOKUP($C332,'[92]Vendor Approval- Active Vendors'!$A$4:$F$997,4,FALSE)</f>
        <v>MA, KP</v>
      </c>
    </row>
    <row r="333" spans="1:7" ht="17.649999999999999" customHeight="1" x14ac:dyDescent="0.25">
      <c r="A333" s="75" t="s">
        <v>7592</v>
      </c>
      <c r="B333" s="75" t="s">
        <v>7593</v>
      </c>
      <c r="C333" s="75" t="s">
        <v>7592</v>
      </c>
      <c r="D333" s="75" t="s">
        <v>6718</v>
      </c>
      <c r="E333" s="91">
        <f>VLOOKUP(C333,'[92]Vendor Approval- Active Vendors'!$A$6:$F$997,6,FALSE)</f>
        <v>10000</v>
      </c>
      <c r="F333" s="91" t="str">
        <f>VLOOKUP($C333,'[92]Vendor Approval- Active Vendors'!$A$4:$F$997,2,FALSE)</f>
        <v>Gochberg</v>
      </c>
      <c r="G333" s="91" t="str">
        <f>VLOOKUP($C333,'[92]Vendor Approval- Active Vendors'!$A$4:$F$997,4,FALSE)</f>
        <v>SG</v>
      </c>
    </row>
    <row r="334" spans="1:7" ht="17.649999999999999" customHeight="1" x14ac:dyDescent="0.25">
      <c r="A334" s="75" t="s">
        <v>7591</v>
      </c>
      <c r="B334" s="75" t="s">
        <v>7590</v>
      </c>
      <c r="C334" s="75" t="s">
        <v>7589</v>
      </c>
      <c r="D334" s="75" t="s">
        <v>6718</v>
      </c>
      <c r="E334" s="91">
        <f>VLOOKUP(C334,'[92]Vendor Approval- Active Vendors'!$A$6:$F$997,6,FALSE)</f>
        <v>15000</v>
      </c>
      <c r="F334" s="91" t="str">
        <f>VLOOKUP($C334,'[92]Vendor Approval- Active Vendors'!$A$4:$F$997,2,FALSE)</f>
        <v>Gochberg</v>
      </c>
      <c r="G334" s="91" t="str">
        <f>VLOOKUP($C334,'[92]Vendor Approval- Active Vendors'!$A$4:$F$997,4,FALSE)</f>
        <v>TM</v>
      </c>
    </row>
    <row r="335" spans="1:7" ht="17.649999999999999" customHeight="1" x14ac:dyDescent="0.25">
      <c r="A335" t="s">
        <v>7588</v>
      </c>
      <c r="B335" s="75" t="s">
        <v>7587</v>
      </c>
      <c r="C335" s="75" t="s">
        <v>7586</v>
      </c>
      <c r="D335" s="75" t="s">
        <v>7585</v>
      </c>
      <c r="E335" s="91" t="str">
        <f>VLOOKUP(C335,'[92]Vendor Approval- Active Vendors'!$A$6:$F$997,6,FALSE)</f>
        <v>MD Approval</v>
      </c>
      <c r="F335" s="91" t="str">
        <f>VLOOKUP($C335,'[92]Vendor Approval- Active Vendors'!$A$4:$F$997,2,FALSE)</f>
        <v>Perelman</v>
      </c>
      <c r="G335" s="91" t="str">
        <f>VLOOKUP($C335,'[92]Vendor Approval- Active Vendors'!$A$4:$F$997,4,FALSE)</f>
        <v>RP</v>
      </c>
    </row>
    <row r="336" spans="1:7" ht="17.649999999999999" customHeight="1" x14ac:dyDescent="0.25">
      <c r="A336" t="s">
        <v>7584</v>
      </c>
      <c r="B336" s="75" t="s">
        <v>7583</v>
      </c>
      <c r="C336" s="75" t="s">
        <v>7582</v>
      </c>
      <c r="D336" s="75" t="s">
        <v>7581</v>
      </c>
      <c r="F336" s="91"/>
      <c r="G336" s="91"/>
    </row>
    <row r="337" spans="1:7" ht="17.649999999999999" customHeight="1" x14ac:dyDescent="0.25">
      <c r="A337" s="74" t="s">
        <v>7579</v>
      </c>
      <c r="B337" s="75" t="s">
        <v>7580</v>
      </c>
      <c r="C337" s="75" t="s">
        <v>7579</v>
      </c>
      <c r="D337" s="75" t="s">
        <v>6718</v>
      </c>
      <c r="E337" s="91">
        <f>VLOOKUP(C337,'[92]Vendor Approval- Active Vendors'!$A$6:$F$997,6,FALSE)</f>
        <v>5000</v>
      </c>
      <c r="F337" s="91" t="str">
        <f>VLOOKUP($C337,'[92]Vendor Approval- Active Vendors'!$A$4:$F$997,2,FALSE)</f>
        <v>Edmonds</v>
      </c>
      <c r="G337" s="91" t="str">
        <f>VLOOKUP($C337,'[92]Vendor Approval- Active Vendors'!$A$4:$F$997,4,FALSE)</f>
        <v>CE</v>
      </c>
    </row>
    <row r="338" spans="1:7" ht="17.649999999999999" customHeight="1" x14ac:dyDescent="0.25">
      <c r="A338" s="6"/>
      <c r="B338" s="75" t="s">
        <v>7578</v>
      </c>
      <c r="C338" s="75" t="s">
        <v>7577</v>
      </c>
      <c r="D338" s="75" t="s">
        <v>6718</v>
      </c>
      <c r="E338" s="91">
        <f>VLOOKUP(C338,'[92]Vendor Approval- Active Vendors'!$A$6:$F$997,6,FALSE)</f>
        <v>10000</v>
      </c>
      <c r="F338" s="91" t="str">
        <f>VLOOKUP($C338,'[92]Vendor Approval- Active Vendors'!$A$4:$F$997,2,FALSE)</f>
        <v>Edmonds</v>
      </c>
      <c r="G338" s="91" t="str">
        <f>VLOOKUP($C338,'[92]Vendor Approval- Active Vendors'!$A$4:$F$997,4,FALSE)</f>
        <v>CE</v>
      </c>
    </row>
    <row r="339" spans="1:7" ht="17.649999999999999" customHeight="1" x14ac:dyDescent="0.25">
      <c r="A339" s="75" t="s">
        <v>7576</v>
      </c>
      <c r="B339" s="75" t="s">
        <v>7575</v>
      </c>
      <c r="C339" s="75" t="s">
        <v>7574</v>
      </c>
      <c r="D339" s="75" t="s">
        <v>6738</v>
      </c>
      <c r="E339" s="91">
        <f>VLOOKUP(C339,'[92]Vendor Approval- Active Vendors'!$A$6:$F$997,6,FALSE)</f>
        <v>50000</v>
      </c>
      <c r="F339" s="91" t="str">
        <f>VLOOKUP($C339,'[92]Vendor Approval- Active Vendors'!$A$4:$F$997,2,FALSE)</f>
        <v>Porcella</v>
      </c>
      <c r="G339" s="91" t="str">
        <f>VLOOKUP($C339,'[92]Vendor Approval- Active Vendors'!$A$4:$F$997,4,FALSE)</f>
        <v>KP, RP, TM</v>
      </c>
    </row>
    <row r="340" spans="1:7" ht="17.649999999999999" customHeight="1" x14ac:dyDescent="0.25">
      <c r="A340" s="75"/>
      <c r="B340" s="75" t="s">
        <v>7573</v>
      </c>
      <c r="C340" s="75" t="s">
        <v>7572</v>
      </c>
      <c r="D340" s="75" t="s">
        <v>6923</v>
      </c>
      <c r="E340" s="91">
        <f>VLOOKUP(C340,'[92]Vendor Approval- Active Vendors'!$A$6:$F$997,6,FALSE)</f>
        <v>5000</v>
      </c>
      <c r="F340" s="91" t="str">
        <f>VLOOKUP($C340,'[92]Vendor Approval- Active Vendors'!$A$4:$F$997,2,FALSE)</f>
        <v>Perelman</v>
      </c>
      <c r="G340" s="91" t="str">
        <f>VLOOKUP($C340,'[92]Vendor Approval- Active Vendors'!$A$4:$F$997,4,FALSE)</f>
        <v>AM</v>
      </c>
    </row>
    <row r="341" spans="1:7" ht="17.649999999999999" customHeight="1" x14ac:dyDescent="0.25">
      <c r="A341" s="75" t="s">
        <v>7571</v>
      </c>
      <c r="B341" s="75" t="s">
        <v>7570</v>
      </c>
      <c r="C341" s="75" t="s">
        <v>7569</v>
      </c>
      <c r="D341" s="75" t="s">
        <v>6738</v>
      </c>
      <c r="E341" s="91">
        <f>VLOOKUP(C341,'[92]Vendor Approval- Active Vendors'!$A$6:$F$997,6,FALSE)</f>
        <v>50000</v>
      </c>
      <c r="F341" s="91" t="str">
        <f>VLOOKUP($C341,'[92]Vendor Approval- Active Vendors'!$A$4:$F$997,2,FALSE)</f>
        <v>Gochberg</v>
      </c>
      <c r="G341" s="91" t="str">
        <f>VLOOKUP($C341,'[92]Vendor Approval- Active Vendors'!$A$4:$F$997,4,FALSE)</f>
        <v>TM</v>
      </c>
    </row>
    <row r="342" spans="1:7" ht="17.649999999999999" customHeight="1" x14ac:dyDescent="0.25">
      <c r="A342" s="6" t="s">
        <v>7567</v>
      </c>
      <c r="B342" s="75" t="s">
        <v>7568</v>
      </c>
      <c r="C342" s="75" t="s">
        <v>7567</v>
      </c>
      <c r="D342" s="75" t="s">
        <v>6635</v>
      </c>
      <c r="E342" s="91" t="str">
        <f>VLOOKUP(C342,'[92]Vendor Approval- Active Vendors'!$A$6:$F$997,6,FALSE)</f>
        <v>MD Approval</v>
      </c>
      <c r="F342" s="91" t="str">
        <f>VLOOKUP($C342,'[92]Vendor Approval- Active Vendors'!$A$4:$F$997,2,FALSE)</f>
        <v>Gochberg</v>
      </c>
      <c r="G342" s="91" t="str">
        <f>VLOOKUP($C342,'[92]Vendor Approval- Active Vendors'!$A$4:$F$997,4,FALSE)</f>
        <v>SG</v>
      </c>
    </row>
    <row r="343" spans="1:7" ht="17.649999999999999" customHeight="1" x14ac:dyDescent="0.25">
      <c r="A343" s="75" t="s">
        <v>7565</v>
      </c>
      <c r="B343" s="75" t="s">
        <v>7566</v>
      </c>
      <c r="C343" s="75" t="s">
        <v>7565</v>
      </c>
      <c r="D343" s="75" t="s">
        <v>6838</v>
      </c>
      <c r="E343" s="91">
        <f>VLOOKUP(C343,'[92]Vendor Approval- Active Vendors'!$A$6:$F$997,6,FALSE)</f>
        <v>5000</v>
      </c>
      <c r="F343" s="91" t="str">
        <f>VLOOKUP($C343,'[92]Vendor Approval- Active Vendors'!$A$4:$F$997,2,FALSE)</f>
        <v>Gochberg</v>
      </c>
      <c r="G343" s="91" t="str">
        <f>VLOOKUP($C343,'[92]Vendor Approval- Active Vendors'!$A$4:$F$997,4,FALSE)</f>
        <v>TM</v>
      </c>
    </row>
    <row r="344" spans="1:7" ht="17.649999999999999" customHeight="1" x14ac:dyDescent="0.25">
      <c r="A344" s="75"/>
      <c r="B344" s="75" t="s">
        <v>7564</v>
      </c>
      <c r="C344" s="75" t="s">
        <v>7563</v>
      </c>
      <c r="D344" s="75" t="s">
        <v>7058</v>
      </c>
      <c r="E344" s="91" t="str">
        <f>VLOOKUP(C344,'[92]Vendor Approval- Active Vendors'!$A$6:$F$997,6,FALSE)</f>
        <v>MD Approval</v>
      </c>
      <c r="F344" s="91" t="str">
        <f>VLOOKUP($C344,'[92]Vendor Approval- Active Vendors'!$A$4:$F$997,2,FALSE)</f>
        <v>Gochberg</v>
      </c>
      <c r="G344" s="91" t="str">
        <f>VLOOKUP($C344,'[92]Vendor Approval- Active Vendors'!$A$4:$F$997,4,FALSE)</f>
        <v>SG</v>
      </c>
    </row>
    <row r="345" spans="1:7" ht="17.649999999999999" customHeight="1" x14ac:dyDescent="0.25">
      <c r="A345" s="6" t="s">
        <v>7561</v>
      </c>
      <c r="B345" s="75" t="s">
        <v>7562</v>
      </c>
      <c r="C345" s="6" t="s">
        <v>7561</v>
      </c>
      <c r="D345" s="75" t="s">
        <v>6718</v>
      </c>
      <c r="E345" s="91" t="str">
        <f>VLOOKUP(C345,'[92]Vendor Approval- Active Vendors'!$A$6:$F$997,6,FALSE)</f>
        <v>MD Approval</v>
      </c>
      <c r="F345" s="91" t="str">
        <f>VLOOKUP($C345,'[92]Vendor Approval- Active Vendors'!$A$4:$F$997,2,FALSE)</f>
        <v>Gochberg</v>
      </c>
      <c r="G345" s="91" t="str">
        <f>VLOOKUP($C345,'[92]Vendor Approval- Active Vendors'!$A$4:$F$997,4,FALSE)</f>
        <v>SG</v>
      </c>
    </row>
    <row r="346" spans="1:7" ht="17.649999999999999" customHeight="1" x14ac:dyDescent="0.25">
      <c r="A346" s="75" t="s">
        <v>7560</v>
      </c>
      <c r="B346" s="75" t="s">
        <v>7559</v>
      </c>
      <c r="C346" s="75" t="s">
        <v>7558</v>
      </c>
      <c r="D346" s="75" t="s">
        <v>6919</v>
      </c>
      <c r="E346" s="91">
        <f>VLOOKUP(C346,'[92]Vendor Approval- Active Vendors'!$A$6:$F$997,6,FALSE)</f>
        <v>10000</v>
      </c>
      <c r="F346" s="91" t="str">
        <f>VLOOKUP($C346,'[92]Vendor Approval- Active Vendors'!$A$4:$F$997,2,FALSE)</f>
        <v>Alexander</v>
      </c>
      <c r="G346" s="91" t="str">
        <f>VLOOKUP($C346,'[92]Vendor Approval- Active Vendors'!$A$4:$F$997,4,FALSE)</f>
        <v>MA, KP</v>
      </c>
    </row>
    <row r="347" spans="1:7" ht="17.649999999999999" customHeight="1" x14ac:dyDescent="0.25">
      <c r="A347" s="75" t="s">
        <v>7557</v>
      </c>
      <c r="B347" s="75" t="s">
        <v>7556</v>
      </c>
      <c r="C347" s="75" t="s">
        <v>7555</v>
      </c>
      <c r="D347" s="75" t="s">
        <v>6662</v>
      </c>
      <c r="E347" s="91" t="str">
        <f>VLOOKUP(C347,'[92]Vendor Approval- Active Vendors'!$A$6:$F$997,6,FALSE)</f>
        <v>MD Approval</v>
      </c>
      <c r="F347" s="91" t="str">
        <f>VLOOKUP($C347,'[92]Vendor Approval- Active Vendors'!$A$4:$F$997,2,FALSE)</f>
        <v>Porcella</v>
      </c>
      <c r="G347" s="91" t="str">
        <f>VLOOKUP($C347,'[92]Vendor Approval- Active Vendors'!$A$4:$F$997,4,FALSE)</f>
        <v>KP, MW</v>
      </c>
    </row>
    <row r="348" spans="1:7" ht="17.649999999999999" customHeight="1" x14ac:dyDescent="0.25">
      <c r="A348" s="75" t="s">
        <v>7553</v>
      </c>
      <c r="B348" s="75" t="s">
        <v>7554</v>
      </c>
      <c r="C348" s="75" t="s">
        <v>7553</v>
      </c>
      <c r="D348" s="75" t="s">
        <v>6838</v>
      </c>
      <c r="E348" s="91">
        <f>VLOOKUP(C348,'[92]Vendor Approval- Active Vendors'!$A$6:$F$997,6,FALSE)</f>
        <v>1000</v>
      </c>
      <c r="F348" s="91" t="str">
        <f>VLOOKUP($C348,'[92]Vendor Approval- Active Vendors'!$A$4:$F$997,2,FALSE)</f>
        <v>Edmonds</v>
      </c>
      <c r="G348" s="91" t="str">
        <f>VLOOKUP($C348,'[92]Vendor Approval- Active Vendors'!$A$4:$F$997,4,FALSE)</f>
        <v>TM</v>
      </c>
    </row>
    <row r="349" spans="1:7" ht="17.649999999999999" customHeight="1" x14ac:dyDescent="0.25">
      <c r="A349" s="95" t="s">
        <v>7552</v>
      </c>
      <c r="B349" s="75" t="s">
        <v>7551</v>
      </c>
      <c r="C349" s="75" t="s">
        <v>7550</v>
      </c>
      <c r="D349" s="75" t="s">
        <v>6653</v>
      </c>
      <c r="E349" s="91" t="str">
        <f>VLOOKUP(C349,'[92]Vendor Approval- Active Vendors'!$A$6:$F$997,6,FALSE)</f>
        <v>MD Approval</v>
      </c>
      <c r="F349" s="91" t="str">
        <f>VLOOKUP($C349,'[92]Vendor Approval- Active Vendors'!$A$4:$F$997,2,FALSE)</f>
        <v>Cafaro</v>
      </c>
      <c r="G349" s="91" t="str">
        <f>VLOOKUP($C349,'[92]Vendor Approval- Active Vendors'!$A$4:$F$997,4,FALSE)</f>
        <v>MC</v>
      </c>
    </row>
    <row r="350" spans="1:7" ht="17.649999999999999" customHeight="1" x14ac:dyDescent="0.25">
      <c r="A350" s="75" t="s">
        <v>7548</v>
      </c>
      <c r="B350" s="75" t="s">
        <v>7549</v>
      </c>
      <c r="C350" s="75" t="s">
        <v>7548</v>
      </c>
      <c r="D350" s="75" t="s">
        <v>7547</v>
      </c>
      <c r="E350" s="91" t="str">
        <f>VLOOKUP(C350,'[92]Vendor Approval- Active Vendors'!$A$6:$F$997,6,FALSE)</f>
        <v>MD Approval</v>
      </c>
      <c r="F350" s="91" t="str">
        <f>VLOOKUP($C350,'[92]Vendor Approval- Active Vendors'!$A$4:$F$997,2,FALSE)</f>
        <v>Gochberg</v>
      </c>
      <c r="G350" s="91" t="str">
        <f>VLOOKUP($C350,'[92]Vendor Approval- Active Vendors'!$A$4:$F$997,4,FALSE)</f>
        <v>SG</v>
      </c>
    </row>
    <row r="351" spans="1:7" ht="17.649999999999999" customHeight="1" x14ac:dyDescent="0.25">
      <c r="A351" s="75" t="s">
        <v>7545</v>
      </c>
      <c r="B351" s="75" t="s">
        <v>7546</v>
      </c>
      <c r="C351" s="75" t="s">
        <v>7545</v>
      </c>
      <c r="D351" s="75" t="s">
        <v>6790</v>
      </c>
      <c r="E351" s="91" t="str">
        <f>VLOOKUP(C351,'[92]Vendor Approval- Active Vendors'!$A$6:$F$997,6,FALSE)</f>
        <v>MD Approval</v>
      </c>
      <c r="F351" s="91" t="str">
        <f>VLOOKUP($C351,'[92]Vendor Approval- Active Vendors'!$A$4:$F$997,2,FALSE)</f>
        <v>Peterson Sr.</v>
      </c>
      <c r="G351" s="91" t="str">
        <f>VLOOKUP($C351,'[92]Vendor Approval- Active Vendors'!$A$4:$F$997,4,FALSE)</f>
        <v>EP</v>
      </c>
    </row>
    <row r="352" spans="1:7" ht="17.649999999999999" customHeight="1" x14ac:dyDescent="0.25">
      <c r="A352" s="75"/>
      <c r="B352" s="75" t="s">
        <v>6503</v>
      </c>
      <c r="C352" s="75" t="s">
        <v>7544</v>
      </c>
      <c r="D352" s="75" t="s">
        <v>6876</v>
      </c>
      <c r="E352" s="91" t="str">
        <f>VLOOKUP(C352,'[92]Vendor Approval- Active Vendors'!$A$6:$F$997,6,FALSE)</f>
        <v>Tax Authority</v>
      </c>
      <c r="F352" s="91" t="str">
        <f>VLOOKUP($C352,'[92]Vendor Approval- Active Vendors'!$A$4:$F$997,2,FALSE)</f>
        <v>Miceli</v>
      </c>
      <c r="G352" s="91" t="str">
        <f>VLOOKUP($C352,'[92]Vendor Approval- Active Vendors'!$A$4:$F$997,4,FALSE)</f>
        <v>PJM, YX</v>
      </c>
    </row>
    <row r="353" spans="1:7" ht="17.649999999999999" customHeight="1" x14ac:dyDescent="0.25">
      <c r="A353" s="75"/>
      <c r="B353" s="75" t="s">
        <v>7543</v>
      </c>
      <c r="C353" s="75" t="s">
        <v>7542</v>
      </c>
      <c r="D353" s="75" t="s">
        <v>6876</v>
      </c>
      <c r="E353" s="91" t="str">
        <f>VLOOKUP(C353,'[92]Vendor Approval- Active Vendors'!$A$6:$F$997,6,FALSE)</f>
        <v>Tax Authority</v>
      </c>
      <c r="F353" s="91" t="str">
        <f>VLOOKUP($C353,'[92]Vendor Approval- Active Vendors'!$A$4:$F$997,2,FALSE)</f>
        <v>Miceli</v>
      </c>
      <c r="G353" s="91" t="str">
        <f>VLOOKUP($C353,'[92]Vendor Approval- Active Vendors'!$A$4:$F$997,4,FALSE)</f>
        <v>PJM, YX</v>
      </c>
    </row>
    <row r="354" spans="1:7" ht="17.649999999999999" customHeight="1" x14ac:dyDescent="0.25">
      <c r="A354" s="75" t="s">
        <v>7541</v>
      </c>
      <c r="B354" s="75" t="s">
        <v>7540</v>
      </c>
      <c r="C354" s="75" t="s">
        <v>7539</v>
      </c>
      <c r="D354" s="75" t="s">
        <v>6688</v>
      </c>
      <c r="E354" s="91" t="str">
        <f>VLOOKUP(C354,'[92]Vendor Approval- Active Vendors'!$A$6:$F$999,6,FALSE)</f>
        <v>MD Approval</v>
      </c>
      <c r="F354" s="91" t="str">
        <f>VLOOKUP($C354,'[92]Vendor Approval- Active Vendors'!$A$4:$F$999,2,FALSE)</f>
        <v xml:space="preserve">Traitel </v>
      </c>
      <c r="G354" s="91" t="str">
        <f>VLOOKUP($C354,'[92]Vendor Approval- Active Vendors'!$A$4:$F$999,4,FALSE)</f>
        <v>DT</v>
      </c>
    </row>
    <row r="355" spans="1:7" ht="17.649999999999999" customHeight="1" x14ac:dyDescent="0.25">
      <c r="A355" s="75" t="s">
        <v>7538</v>
      </c>
      <c r="B355" s="75" t="s">
        <v>7537</v>
      </c>
      <c r="C355" s="75" t="s">
        <v>7536</v>
      </c>
      <c r="D355" s="75" t="s">
        <v>6648</v>
      </c>
      <c r="E355" s="91" t="str">
        <f>VLOOKUP(C355,'[92]Vendor Approval- Active Vendors'!$A$6:$F$997,6,FALSE)</f>
        <v>Tax Authority</v>
      </c>
      <c r="F355" s="91" t="str">
        <f>VLOOKUP($C355,'[92]Vendor Approval- Active Vendors'!$A$4:$F$997,2,FALSE)</f>
        <v>Miceli</v>
      </c>
      <c r="G355" s="91" t="str">
        <f>VLOOKUP($C355,'[92]Vendor Approval- Active Vendors'!$A$4:$F$997,4,FALSE)</f>
        <v>PJM, RP, YX</v>
      </c>
    </row>
    <row r="356" spans="1:7" ht="17.649999999999999" customHeight="1" x14ac:dyDescent="0.25">
      <c r="A356" s="75" t="s">
        <v>7535</v>
      </c>
      <c r="B356" s="75" t="s">
        <v>6498</v>
      </c>
      <c r="C356" s="75" t="s">
        <v>7534</v>
      </c>
      <c r="D356" s="75" t="s">
        <v>6648</v>
      </c>
      <c r="E356" s="91" t="str">
        <f>VLOOKUP(C356,'[92]Vendor Approval- Active Vendors'!$A$6:$F$997,6,FALSE)</f>
        <v>Tax Authority</v>
      </c>
      <c r="F356" s="91" t="str">
        <f>VLOOKUP($C356,'[92]Vendor Approval- Active Vendors'!$A$4:$F$997,2,FALSE)</f>
        <v>Miceli</v>
      </c>
      <c r="G356" s="91" t="str">
        <f>VLOOKUP($C356,'[92]Vendor Approval- Active Vendors'!$A$4:$F$997,4,FALSE)</f>
        <v>PJM, YX</v>
      </c>
    </row>
    <row r="357" spans="1:7" ht="17.649999999999999" customHeight="1" x14ac:dyDescent="0.25">
      <c r="A357" s="75"/>
      <c r="B357" s="75" t="s">
        <v>7533</v>
      </c>
      <c r="C357" s="75" t="s">
        <v>7532</v>
      </c>
      <c r="D357" s="75" t="s">
        <v>6718</v>
      </c>
      <c r="E357" s="91">
        <f>VLOOKUP(C357,'[92]Vendor Approval- Active Vendors'!$A$6:$F$997,6,FALSE)</f>
        <v>10000</v>
      </c>
      <c r="F357" s="91" t="str">
        <f>VLOOKUP($C357,'[92]Vendor Approval- Active Vendors'!$A$4:$F$997,2,FALSE)</f>
        <v>Gochberg</v>
      </c>
      <c r="G357" s="91" t="str">
        <f>VLOOKUP($C357,'[92]Vendor Approval- Active Vendors'!$A$4:$F$997,4,FALSE)</f>
        <v>TM</v>
      </c>
    </row>
    <row r="358" spans="1:7" ht="17.649999999999999" customHeight="1" x14ac:dyDescent="0.25">
      <c r="A358" s="75" t="s">
        <v>7530</v>
      </c>
      <c r="B358" s="75" t="s">
        <v>7531</v>
      </c>
      <c r="C358" s="75" t="s">
        <v>7530</v>
      </c>
      <c r="D358" s="75" t="s">
        <v>6753</v>
      </c>
      <c r="E358" s="91" t="str">
        <f>VLOOKUP(C358,'[92]Vendor Approval- Active Vendors'!$A$6:$F$997,6,FALSE)</f>
        <v>MD Approval</v>
      </c>
      <c r="F358" s="91" t="str">
        <f>VLOOKUP($C358,'[92]Vendor Approval- Active Vendors'!$A$4:$F$997,2,FALSE)</f>
        <v>Miceli</v>
      </c>
      <c r="G358" s="91" t="str">
        <f>VLOOKUP($C358,'[92]Vendor Approval- Active Vendors'!$A$4:$F$997,4,FALSE)</f>
        <v>PJM</v>
      </c>
    </row>
    <row r="359" spans="1:7" ht="17.649999999999999" customHeight="1" x14ac:dyDescent="0.25">
      <c r="A359" s="75" t="s">
        <v>7528</v>
      </c>
      <c r="B359" s="75" t="s">
        <v>7529</v>
      </c>
      <c r="C359" s="75" t="s">
        <v>7528</v>
      </c>
      <c r="D359" s="75" t="s">
        <v>7527</v>
      </c>
      <c r="E359" s="91" t="str">
        <f>VLOOKUP(C359,'[92]Vendor Approval- Active Vendors'!$A$6:$F$997,6,FALSE)</f>
        <v>MD Approval</v>
      </c>
      <c r="F359" s="91" t="str">
        <f>VLOOKUP($C359,'[92]Vendor Approval- Active Vendors'!$A$4:$F$997,2,FALSE)</f>
        <v>Waldman</v>
      </c>
      <c r="G359" s="91" t="str">
        <f>VLOOKUP($C359,'[92]Vendor Approval- Active Vendors'!$A$4:$F$997,4,FALSE)</f>
        <v>MaWal</v>
      </c>
    </row>
    <row r="360" spans="1:7" ht="17.649999999999999" customHeight="1" x14ac:dyDescent="0.25">
      <c r="A360" s="75" t="s">
        <v>7525</v>
      </c>
      <c r="B360" s="75" t="s">
        <v>7526</v>
      </c>
      <c r="C360" s="75" t="s">
        <v>7525</v>
      </c>
      <c r="D360" s="75" t="s">
        <v>7040</v>
      </c>
      <c r="E360" s="91">
        <f>VLOOKUP(C360,'[92]Vendor Approval- Active Vendors'!$A$6:$F$997,6,FALSE)</f>
        <v>50000</v>
      </c>
      <c r="F360" s="91" t="str">
        <f>VLOOKUP($C360,'[92]Vendor Approval- Active Vendors'!$A$4:$F$997,2,FALSE)</f>
        <v>Porcella</v>
      </c>
      <c r="G360" s="91" t="str">
        <f>VLOOKUP($C360,'[92]Vendor Approval- Active Vendors'!$A$4:$F$997,4,FALSE)</f>
        <v>KP, MA</v>
      </c>
    </row>
    <row r="361" spans="1:7" ht="17.649999999999999" customHeight="1" x14ac:dyDescent="0.25">
      <c r="A361" s="75" t="s">
        <v>7523</v>
      </c>
      <c r="B361" s="75" t="s">
        <v>7524</v>
      </c>
      <c r="C361" s="75" t="s">
        <v>7523</v>
      </c>
      <c r="D361" s="75" t="s">
        <v>6705</v>
      </c>
      <c r="E361" s="91" t="str">
        <f>VLOOKUP(C361,'[92]Vendor Approval- Active Vendors'!$A$6:$F$997,6,FALSE)</f>
        <v>Committee Approved</v>
      </c>
      <c r="F361" s="91" t="str">
        <f>VLOOKUP($C361,'[92]Vendor Approval- Active Vendors'!$A$4:$F$997,2,FALSE)</f>
        <v>Edmonds</v>
      </c>
      <c r="G361" s="91" t="str">
        <f>VLOOKUP($C361,'[92]Vendor Approval- Active Vendors'!$A$4:$F$997,4,FALSE)</f>
        <v>CE</v>
      </c>
    </row>
    <row r="362" spans="1:7" ht="17.649999999999999" customHeight="1" x14ac:dyDescent="0.25">
      <c r="A362" s="75" t="s">
        <v>7522</v>
      </c>
      <c r="B362" s="75" t="s">
        <v>7521</v>
      </c>
      <c r="C362" s="75" t="s">
        <v>7520</v>
      </c>
      <c r="D362" s="75" t="s">
        <v>6635</v>
      </c>
      <c r="E362" s="91">
        <f>VLOOKUP(C362,'[92]Vendor Approval- Active Vendors'!$A$6:$F$997,6,FALSE)</f>
        <v>5000</v>
      </c>
      <c r="F362" s="91" t="str">
        <f>VLOOKUP($C362,'[92]Vendor Approval- Active Vendors'!$A$4:$F$997,2,FALSE)</f>
        <v>Gochberg</v>
      </c>
      <c r="G362" s="91" t="str">
        <f>VLOOKUP($C362,'[92]Vendor Approval- Active Vendors'!$A$4:$F$997,4,FALSE)</f>
        <v>TM</v>
      </c>
    </row>
    <row r="363" spans="1:7" ht="17.649999999999999" customHeight="1" x14ac:dyDescent="0.25">
      <c r="A363" s="75" t="s">
        <v>7519</v>
      </c>
      <c r="B363" s="75" t="s">
        <v>7518</v>
      </c>
      <c r="C363" s="75" t="s">
        <v>7517</v>
      </c>
      <c r="D363" s="75" t="s">
        <v>7516</v>
      </c>
      <c r="E363" s="91" t="str">
        <f>VLOOKUP(C363,'[92]Vendor Approval- Active Vendors'!$A$6:$F$997,6,FALSE)</f>
        <v>MD Approval</v>
      </c>
      <c r="F363" s="91" t="str">
        <f>VLOOKUP($C363,'[92]Vendor Approval- Active Vendors'!$A$4:$F$997,2,FALSE)</f>
        <v>Porcella</v>
      </c>
      <c r="G363" s="91" t="str">
        <f>VLOOKUP($C363,'[92]Vendor Approval- Active Vendors'!$A$4:$F$997,4,FALSE)</f>
        <v>PM, RP</v>
      </c>
    </row>
    <row r="364" spans="1:7" ht="17.649999999999999" customHeight="1" x14ac:dyDescent="0.25">
      <c r="A364" s="74" t="s">
        <v>7515</v>
      </c>
      <c r="B364" s="75" t="s">
        <v>7514</v>
      </c>
      <c r="C364" s="75" t="s">
        <v>7513</v>
      </c>
      <c r="D364" s="75" t="s">
        <v>6738</v>
      </c>
      <c r="E364" s="91">
        <f>VLOOKUP(C364,'[92]Vendor Approval- Active Vendors'!$A$6:$F$997,6,FALSE)</f>
        <v>25000</v>
      </c>
      <c r="F364" s="91" t="str">
        <f>VLOOKUP($C364,'[92]Vendor Approval- Active Vendors'!$A$4:$F$997,2,FALSE)</f>
        <v>Perelman</v>
      </c>
      <c r="G364" s="91" t="str">
        <f>VLOOKUP($C364,'[92]Vendor Approval- Active Vendors'!$A$4:$F$997,4,FALSE)</f>
        <v>AM</v>
      </c>
    </row>
    <row r="365" spans="1:7" ht="17.649999999999999" customHeight="1" x14ac:dyDescent="0.25">
      <c r="A365" s="75" t="s">
        <v>7512</v>
      </c>
      <c r="B365" s="75" t="s">
        <v>7511</v>
      </c>
      <c r="C365" s="75" t="s">
        <v>7510</v>
      </c>
      <c r="D365" s="94" t="s">
        <v>6635</v>
      </c>
      <c r="E365" s="91">
        <f>VLOOKUP(C365,'[92]Vendor Approval- Active Vendors'!$A$6:$F$997,6,FALSE)</f>
        <v>15000</v>
      </c>
      <c r="F365" s="91" t="str">
        <f>VLOOKUP($C365,'[92]Vendor Approval- Active Vendors'!$A$4:$F$997,2,FALSE)</f>
        <v>Gochberg</v>
      </c>
      <c r="G365" s="91" t="str">
        <f>VLOOKUP($C365,'[92]Vendor Approval- Active Vendors'!$A$4:$F$997,4,FALSE)</f>
        <v>TM</v>
      </c>
    </row>
    <row r="366" spans="1:7" ht="17.649999999999999" customHeight="1" x14ac:dyDescent="0.25">
      <c r="A366" s="75"/>
      <c r="B366" s="75" t="s">
        <v>7509</v>
      </c>
      <c r="C366" s="75" t="s">
        <v>7508</v>
      </c>
      <c r="D366" s="75" t="s">
        <v>7468</v>
      </c>
      <c r="E366" s="91" t="str">
        <f>VLOOKUP(C366,'[92]Vendor Approval- Active Vendors'!$A$6:$F$997,6,FALSE)</f>
        <v>MD Approval</v>
      </c>
      <c r="F366" s="91" t="str">
        <f>VLOOKUP($C366,'[92]Vendor Approval- Active Vendors'!$A$4:$F$997,2,FALSE)</f>
        <v>Perelman</v>
      </c>
      <c r="G366" s="91" t="str">
        <f>VLOOKUP($C366,'[92]Vendor Approval- Active Vendors'!$A$4:$F$997,4,FALSE)</f>
        <v>RP</v>
      </c>
    </row>
    <row r="367" spans="1:7" ht="17.649999999999999" customHeight="1" x14ac:dyDescent="0.25">
      <c r="A367" s="6" t="s">
        <v>7506</v>
      </c>
      <c r="B367" s="75" t="s">
        <v>7507</v>
      </c>
      <c r="C367" s="75" t="s">
        <v>7506</v>
      </c>
      <c r="D367" s="75" t="s">
        <v>7505</v>
      </c>
      <c r="E367" s="91" t="str">
        <f>VLOOKUP(C367,'[92]Vendor Approval- Active Vendors'!$A$6:$F$997,6,FALSE)</f>
        <v>MD Approval</v>
      </c>
      <c r="F367" s="91" t="str">
        <f>VLOOKUP($C367,'[92]Vendor Approval- Active Vendors'!$A$4:$F$997,2,FALSE)</f>
        <v>Perelman</v>
      </c>
      <c r="G367" s="91" t="str">
        <f>VLOOKUP($C367,'[92]Vendor Approval- Active Vendors'!$A$4:$F$997,4,FALSE)</f>
        <v>RP, MC</v>
      </c>
    </row>
    <row r="368" spans="1:7" ht="17.649999999999999" customHeight="1" x14ac:dyDescent="0.25">
      <c r="A368" s="74" t="s">
        <v>7503</v>
      </c>
      <c r="B368" s="75" t="s">
        <v>7504</v>
      </c>
      <c r="C368" s="75" t="s">
        <v>7503</v>
      </c>
      <c r="D368" s="75" t="s">
        <v>6790</v>
      </c>
      <c r="E368" s="91" t="str">
        <f>VLOOKUP(C368,'[92]Vendor Approval- Active Vendors'!$A$6:$F$997,6,FALSE)</f>
        <v>MD Approval</v>
      </c>
      <c r="F368" s="91" t="str">
        <f>VLOOKUP($C368,'[92]Vendor Approval- Active Vendors'!$A$4:$F$997,2,FALSE)</f>
        <v>FitzGerald</v>
      </c>
      <c r="G368" s="91" t="str">
        <f>VLOOKUP($C368,'[92]Vendor Approval- Active Vendors'!$A$4:$F$997,4,FALSE)</f>
        <v>MF</v>
      </c>
    </row>
    <row r="369" spans="1:7" ht="17.649999999999999" customHeight="1" x14ac:dyDescent="0.25">
      <c r="A369" s="75" t="s">
        <v>7502</v>
      </c>
      <c r="B369" s="75" t="s">
        <v>7501</v>
      </c>
      <c r="C369" s="75" t="s">
        <v>7500</v>
      </c>
      <c r="D369" s="75" t="s">
        <v>6662</v>
      </c>
      <c r="E369" s="91" t="str">
        <f>VLOOKUP(C369,'[92]Vendor Approval- Active Vendors'!$A$6:$F$997,6,FALSE)</f>
        <v>MD Approval</v>
      </c>
      <c r="F369" s="91" t="str">
        <f>VLOOKUP($C369,'[92]Vendor Approval- Active Vendors'!$A$4:$F$997,2,FALSE)</f>
        <v>Porcella</v>
      </c>
      <c r="G369" s="91" t="str">
        <f>VLOOKUP($C369,'[92]Vendor Approval- Active Vendors'!$A$4:$F$997,4,FALSE)</f>
        <v>KP</v>
      </c>
    </row>
    <row r="370" spans="1:7" ht="17.649999999999999" customHeight="1" x14ac:dyDescent="0.25">
      <c r="A370" s="75" t="s">
        <v>7498</v>
      </c>
      <c r="B370" s="75" t="s">
        <v>7499</v>
      </c>
      <c r="C370" s="75" t="s">
        <v>7498</v>
      </c>
      <c r="D370" s="75" t="s">
        <v>7386</v>
      </c>
      <c r="E370" s="91" t="str">
        <f>VLOOKUP(C370,'[92]Vendor Approval- Active Vendors'!$A$6:$F$999,6,FALSE)</f>
        <v>MD Approval</v>
      </c>
      <c r="F370" s="91" t="str">
        <f>VLOOKUP($C370,'[92]Vendor Approval- Active Vendors'!$A$4:$F$999,2,FALSE)</f>
        <v xml:space="preserve">Traitel </v>
      </c>
      <c r="G370" s="91" t="str">
        <f>VLOOKUP($C370,'[92]Vendor Approval- Active Vendors'!$A$4:$F$999,4,FALSE)</f>
        <v>DT</v>
      </c>
    </row>
    <row r="371" spans="1:7" ht="17.649999999999999" customHeight="1" x14ac:dyDescent="0.25">
      <c r="A371" s="75"/>
      <c r="B371" s="75" t="s">
        <v>7497</v>
      </c>
      <c r="C371" s="75" t="s">
        <v>7496</v>
      </c>
      <c r="D371" s="75" t="s">
        <v>6705</v>
      </c>
      <c r="E371" s="91" t="str">
        <f>VLOOKUP(C371,'[92]Vendor Approval- Active Vendors'!$A$6:$F$997,6,FALSE)</f>
        <v>Committee Approved</v>
      </c>
      <c r="F371" s="91" t="str">
        <f>VLOOKUP($C371,'[92]Vendor Approval- Active Vendors'!$A$4:$F$997,2,FALSE)</f>
        <v>Gochberg</v>
      </c>
      <c r="G371" s="91" t="str">
        <f>VLOOKUP($C371,'[92]Vendor Approval- Active Vendors'!$A$4:$F$997,4,FALSE)</f>
        <v>TM</v>
      </c>
    </row>
    <row r="372" spans="1:7" ht="17.649999999999999" customHeight="1" x14ac:dyDescent="0.25">
      <c r="A372" s="75" t="s">
        <v>7495</v>
      </c>
      <c r="B372" s="75" t="s">
        <v>7494</v>
      </c>
      <c r="C372" s="75" t="s">
        <v>7493</v>
      </c>
      <c r="D372" s="75" t="s">
        <v>6718</v>
      </c>
      <c r="E372" s="91">
        <f>VLOOKUP(C372,'[92]Vendor Approval- Active Vendors'!$A$6:$F$997,6,FALSE)</f>
        <v>25000</v>
      </c>
      <c r="F372" s="91" t="str">
        <f>VLOOKUP($C372,'[92]Vendor Approval- Active Vendors'!$A$4:$F$997,2,FALSE)</f>
        <v>Gochberg</v>
      </c>
      <c r="G372" s="91" t="str">
        <f>VLOOKUP($C372,'[92]Vendor Approval- Active Vendors'!$A$4:$F$997,4,FALSE)</f>
        <v>TM</v>
      </c>
    </row>
    <row r="373" spans="1:7" ht="17.649999999999999" customHeight="1" x14ac:dyDescent="0.25">
      <c r="A373" s="75" t="s">
        <v>7492</v>
      </c>
      <c r="B373" s="75" t="s">
        <v>7491</v>
      </c>
      <c r="C373" s="75" t="s">
        <v>7490</v>
      </c>
      <c r="D373" s="75" t="s">
        <v>7489</v>
      </c>
      <c r="E373" s="91" t="str">
        <f>VLOOKUP(C373,'[92]Vendor Approval- Active Vendors'!$A$6:$F$997,6,FALSE)</f>
        <v>MD Approval</v>
      </c>
      <c r="F373" s="91" t="str">
        <f>VLOOKUP($C373,'[92]Vendor Approval- Active Vendors'!$A$4:$F$997,2,FALSE)</f>
        <v>Wallach</v>
      </c>
      <c r="G373" s="91" t="str">
        <f>VLOOKUP($C373,'[92]Vendor Approval- Active Vendors'!$A$4:$F$997,4,FALSE)</f>
        <v>MW, AM</v>
      </c>
    </row>
    <row r="374" spans="1:7" ht="17.649999999999999" customHeight="1" x14ac:dyDescent="0.25">
      <c r="A374" s="75" t="s">
        <v>7487</v>
      </c>
      <c r="B374" s="75" t="s">
        <v>7488</v>
      </c>
      <c r="C374" s="75" t="s">
        <v>7487</v>
      </c>
      <c r="D374" s="75" t="s">
        <v>6776</v>
      </c>
      <c r="E374" s="91" t="str">
        <f>VLOOKUP(C374,'[92]Vendor Approval- Active Vendors'!$A$6:$F$997,6,FALSE)</f>
        <v>MD Approval</v>
      </c>
      <c r="F374" s="91" t="str">
        <f>VLOOKUP($C374,'[92]Vendor Approval- Active Vendors'!$A$4:$F$997,2,FALSE)</f>
        <v xml:space="preserve">Merkur </v>
      </c>
      <c r="G374" s="91" t="str">
        <f>VLOOKUP($C374,'[92]Vendor Approval- Active Vendors'!$A$4:$F$997,4,FALSE)</f>
        <v>DM</v>
      </c>
    </row>
    <row r="375" spans="1:7" ht="17.649999999999999" customHeight="1" x14ac:dyDescent="0.25">
      <c r="A375" s="74" t="s">
        <v>7486</v>
      </c>
      <c r="B375" s="75" t="s">
        <v>7485</v>
      </c>
      <c r="C375" s="75" t="s">
        <v>7484</v>
      </c>
      <c r="D375" s="75" t="s">
        <v>6764</v>
      </c>
      <c r="E375" s="91">
        <f>VLOOKUP(C375,'[92]Vendor Approval- Active Vendors'!$A$6:$F$997,6,FALSE)</f>
        <v>5000</v>
      </c>
      <c r="F375" s="91" t="str">
        <f>VLOOKUP($C375,'[92]Vendor Approval- Active Vendors'!$A$4:$F$997,2,FALSE)</f>
        <v>Perelman</v>
      </c>
      <c r="G375" s="91" t="str">
        <f>VLOOKUP($C375,'[92]Vendor Approval- Active Vendors'!$A$4:$F$997,4,FALSE)</f>
        <v>RP, AG</v>
      </c>
    </row>
    <row r="376" spans="1:7" ht="17.649999999999999" customHeight="1" x14ac:dyDescent="0.25">
      <c r="A376" s="75" t="s">
        <v>7483</v>
      </c>
      <c r="B376" s="75" t="s">
        <v>7482</v>
      </c>
      <c r="C376" s="75" t="s">
        <v>7481</v>
      </c>
      <c r="D376" s="75" t="s">
        <v>6635</v>
      </c>
      <c r="E376" s="91">
        <f>VLOOKUP(C376,'[92]Vendor Approval- Active Vendors'!$A$6:$F$997,6,FALSE)</f>
        <v>15000</v>
      </c>
      <c r="F376" s="91" t="str">
        <f>VLOOKUP($C376,'[92]Vendor Approval- Active Vendors'!$A$4:$F$997,2,FALSE)</f>
        <v>Gochberg</v>
      </c>
      <c r="G376" s="91" t="str">
        <f>VLOOKUP($C376,'[92]Vendor Approval- Active Vendors'!$A$4:$F$997,4,FALSE)</f>
        <v>TM</v>
      </c>
    </row>
    <row r="377" spans="1:7" ht="17.649999999999999" customHeight="1" x14ac:dyDescent="0.25">
      <c r="A377" s="75" t="s">
        <v>7479</v>
      </c>
      <c r="B377" s="75" t="s">
        <v>7480</v>
      </c>
      <c r="C377" s="75" t="s">
        <v>7479</v>
      </c>
      <c r="D377" s="75" t="s">
        <v>6718</v>
      </c>
      <c r="E377" s="91">
        <f>VLOOKUP(C377,'[92]Vendor Approval- Active Vendors'!$A$6:$F$997,6,FALSE)</f>
        <v>20000</v>
      </c>
      <c r="F377" s="91" t="str">
        <f>VLOOKUP($C377,'[92]Vendor Approval- Active Vendors'!$A$4:$F$997,2,FALSE)</f>
        <v>Gochberg</v>
      </c>
      <c r="G377" s="91" t="str">
        <f>VLOOKUP($C377,'[92]Vendor Approval- Active Vendors'!$A$4:$F$997,4,FALSE)</f>
        <v>TM</v>
      </c>
    </row>
    <row r="378" spans="1:7" ht="17.649999999999999" customHeight="1" x14ac:dyDescent="0.25">
      <c r="A378" s="75"/>
      <c r="B378" s="75" t="s">
        <v>6496</v>
      </c>
      <c r="C378" s="75" t="s">
        <v>7478</v>
      </c>
      <c r="D378" s="75" t="s">
        <v>6648</v>
      </c>
      <c r="E378" s="91" t="str">
        <f>VLOOKUP(C378,'[92]Vendor Approval- Active Vendors'!$A$6:$F$997,6,FALSE)</f>
        <v>Tax Authority</v>
      </c>
      <c r="F378" s="91" t="str">
        <f>VLOOKUP($C378,'[92]Vendor Approval- Active Vendors'!$A$4:$F$997,2,FALSE)</f>
        <v>Miceli</v>
      </c>
      <c r="G378" s="91" t="str">
        <f>VLOOKUP($C378,'[92]Vendor Approval- Active Vendors'!$A$4:$F$997,4,FALSE)</f>
        <v>PJM, YX</v>
      </c>
    </row>
    <row r="379" spans="1:7" ht="17.649999999999999" customHeight="1" x14ac:dyDescent="0.25">
      <c r="A379" s="75" t="s">
        <v>7477</v>
      </c>
      <c r="B379" s="75" t="s">
        <v>7476</v>
      </c>
      <c r="C379" s="75" t="s">
        <v>7475</v>
      </c>
      <c r="D379" s="75" t="s">
        <v>7080</v>
      </c>
      <c r="E379" s="91">
        <f>VLOOKUP(C379,'[92]Vendor Approval- Active Vendors'!$A$6:$F$997,6,FALSE)</f>
        <v>5000</v>
      </c>
      <c r="F379" s="91" t="str">
        <f>VLOOKUP($C379,'[92]Vendor Approval- Active Vendors'!$A$4:$F$997,2,FALSE)</f>
        <v>Dechbery</v>
      </c>
      <c r="G379" s="91" t="str">
        <f>VLOOKUP($C379,'[92]Vendor Approval- Active Vendors'!$A$4:$F$997,4,FALSE)</f>
        <v>Admins</v>
      </c>
    </row>
    <row r="380" spans="1:7" ht="17.649999999999999" customHeight="1" x14ac:dyDescent="0.25">
      <c r="A380" s="74" t="s">
        <v>7474</v>
      </c>
      <c r="B380" s="75" t="s">
        <v>7473</v>
      </c>
      <c r="C380" s="75" t="s">
        <v>7472</v>
      </c>
      <c r="D380" s="75" t="s">
        <v>6742</v>
      </c>
      <c r="E380" s="91" t="str">
        <f>VLOOKUP(C380,'[92]Vendor Approval- Active Vendors'!$A$6:$F$997,6,FALSE)</f>
        <v>MD Approval</v>
      </c>
      <c r="F380" s="91" t="str">
        <f>VLOOKUP($C380,'[92]Vendor Approval- Active Vendors'!$A$4:$F$997,2,FALSE)</f>
        <v>Porcella</v>
      </c>
      <c r="G380" s="91" t="str">
        <f>VLOOKUP($C380,'[92]Vendor Approval- Active Vendors'!$A$4:$F$997,4,FALSE)</f>
        <v>KP</v>
      </c>
    </row>
    <row r="381" spans="1:7" ht="17.649999999999999" customHeight="1" x14ac:dyDescent="0.25">
      <c r="A381" s="75" t="s">
        <v>7471</v>
      </c>
      <c r="B381" s="75" t="s">
        <v>7470</v>
      </c>
      <c r="C381" s="75" t="s">
        <v>7469</v>
      </c>
      <c r="D381" s="75" t="s">
        <v>7468</v>
      </c>
      <c r="E381" s="91">
        <f>VLOOKUP(C381,'[92]Vendor Approval- Active Vendors'!$A$6:$F$997,6,FALSE)</f>
        <v>5000</v>
      </c>
      <c r="F381" s="91" t="str">
        <f>VLOOKUP($C381,'[92]Vendor Approval- Active Vendors'!$A$4:$F$997,2,FALSE)</f>
        <v>Perelman</v>
      </c>
      <c r="G381" s="91" t="str">
        <f>VLOOKUP($C381,'[92]Vendor Approval- Active Vendors'!$A$4:$F$997,4,FALSE)</f>
        <v>RP, SG, TM</v>
      </c>
    </row>
    <row r="382" spans="1:7" ht="17.649999999999999" customHeight="1" x14ac:dyDescent="0.25">
      <c r="A382" s="75"/>
      <c r="B382" s="75" t="s">
        <v>7467</v>
      </c>
      <c r="C382" s="75" t="s">
        <v>7466</v>
      </c>
      <c r="D382" s="75" t="s">
        <v>6705</v>
      </c>
      <c r="E382" s="91" t="str">
        <f>VLOOKUP(C382,'[92]Vendor Approval- Active Vendors'!$A$6:$F$997,6,FALSE)</f>
        <v>Committee Approved</v>
      </c>
      <c r="F382" s="91" t="str">
        <f>VLOOKUP($C382,'[92]Vendor Approval- Active Vendors'!$A$4:$F$997,2,FALSE)</f>
        <v>Gochberg</v>
      </c>
      <c r="G382" s="91" t="str">
        <f>VLOOKUP($C382,'[92]Vendor Approval- Active Vendors'!$A$4:$F$997,4,FALSE)</f>
        <v>TM</v>
      </c>
    </row>
    <row r="383" spans="1:7" ht="17.649999999999999" customHeight="1" x14ac:dyDescent="0.25">
      <c r="A383" t="s">
        <v>7464</v>
      </c>
      <c r="B383" s="75" t="s">
        <v>7465</v>
      </c>
      <c r="C383" s="75" t="s">
        <v>7464</v>
      </c>
      <c r="D383" s="75" t="s">
        <v>7463</v>
      </c>
      <c r="E383" s="91">
        <f>VLOOKUP(C383,'[92]Vendor Approval- Active Vendors'!$A$6:$F$997,6,FALSE)</f>
        <v>25000</v>
      </c>
      <c r="F383" s="91" t="str">
        <f>VLOOKUP($C383,'[92]Vendor Approval- Active Vendors'!$A$4:$F$997,2,FALSE)</f>
        <v>Capozzi</v>
      </c>
      <c r="G383" s="91" t="str">
        <f>VLOOKUP($C383,'[92]Vendor Approval- Active Vendors'!$A$4:$F$997,4,FALSE)</f>
        <v>RP, NC</v>
      </c>
    </row>
    <row r="384" spans="1:7" ht="17.649999999999999" customHeight="1" x14ac:dyDescent="0.25">
      <c r="A384" s="6" t="s">
        <v>7462</v>
      </c>
      <c r="B384" s="75" t="s">
        <v>7461</v>
      </c>
      <c r="C384" s="75" t="s">
        <v>7460</v>
      </c>
      <c r="D384" s="75" t="s">
        <v>7459</v>
      </c>
      <c r="E384" s="91">
        <f>VLOOKUP(C384,'[92]Vendor Approval- Active Vendors'!$A$6:$F$997,6,FALSE)</f>
        <v>10000</v>
      </c>
      <c r="F384" s="91" t="str">
        <f>VLOOKUP($C384,'[92]Vendor Approval- Active Vendors'!$A$4:$F$997,2,FALSE)</f>
        <v>Perelman</v>
      </c>
      <c r="G384" s="91" t="str">
        <f>VLOOKUP($C384,'[92]Vendor Approval- Active Vendors'!$A$4:$F$997,4,FALSE)</f>
        <v>AM</v>
      </c>
    </row>
    <row r="385" spans="1:7" ht="17.649999999999999" customHeight="1" x14ac:dyDescent="0.25">
      <c r="A385" s="6" t="s">
        <v>7458</v>
      </c>
      <c r="B385" s="75" t="s">
        <v>7457</v>
      </c>
      <c r="C385" s="75" t="s">
        <v>7456</v>
      </c>
      <c r="D385" s="75" t="s">
        <v>6786</v>
      </c>
      <c r="E385" s="91">
        <f>VLOOKUP(C385,'[92]Vendor Approval- Active Vendors'!$A$6:$F$997,6,FALSE)</f>
        <v>5000</v>
      </c>
      <c r="F385" s="91" t="str">
        <f>VLOOKUP($C385,'[92]Vendor Approval- Active Vendors'!$A$4:$F$997,2,FALSE)</f>
        <v>Sewielska</v>
      </c>
      <c r="G385" s="91" t="str">
        <f>VLOOKUP($C385,'[92]Vendor Approval- Active Vendors'!$A$4:$F$997,4,FALSE)</f>
        <v>AS, SG</v>
      </c>
    </row>
    <row r="386" spans="1:7" ht="17.649999999999999" customHeight="1" x14ac:dyDescent="0.25">
      <c r="A386" t="s">
        <v>7454</v>
      </c>
      <c r="B386" s="75" t="s">
        <v>7455</v>
      </c>
      <c r="C386" t="s">
        <v>7454</v>
      </c>
      <c r="D386" s="75" t="s">
        <v>7257</v>
      </c>
      <c r="E386" s="91" t="str">
        <f>VLOOKUP(C386,'[92]Vendor Approval- Active Vendors'!$A$6:$F$997,6,FALSE)</f>
        <v>MD Approval</v>
      </c>
      <c r="F386" s="91" t="str">
        <f>VLOOKUP($C386,'[92]Vendor Approval- Active Vendors'!$A$4:$F$997,2,FALSE)</f>
        <v>Perelman</v>
      </c>
      <c r="G386" s="91" t="str">
        <f>VLOOKUP($C386,'[92]Vendor Approval- Active Vendors'!$A$4:$F$997,4,FALSE)</f>
        <v>RP</v>
      </c>
    </row>
    <row r="387" spans="1:7" ht="17.649999999999999" customHeight="1" x14ac:dyDescent="0.25">
      <c r="A387" s="75"/>
      <c r="B387" s="75" t="s">
        <v>7453</v>
      </c>
      <c r="C387" s="75" t="s">
        <v>7452</v>
      </c>
      <c r="D387" s="75" t="s">
        <v>7451</v>
      </c>
      <c r="E387" s="91" t="str">
        <f>VLOOKUP(C387,'[92]Vendor Approval- Active Vendors'!$A$6:$F$997,6,FALSE)</f>
        <v>MD Approval</v>
      </c>
      <c r="F387" s="91" t="str">
        <f>VLOOKUP($C387,'[92]Vendor Approval- Active Vendors'!$A$4:$F$997,2,FALSE)</f>
        <v>Porcella</v>
      </c>
      <c r="G387" s="91" t="str">
        <f>VLOOKUP($C387,'[92]Vendor Approval- Active Vendors'!$A$4:$F$997,4,FALSE)</f>
        <v>KP, RP</v>
      </c>
    </row>
    <row r="388" spans="1:7" ht="17.649999999999999" customHeight="1" x14ac:dyDescent="0.25">
      <c r="A388" s="74" t="s">
        <v>7449</v>
      </c>
      <c r="B388" s="75" t="s">
        <v>7450</v>
      </c>
      <c r="C388" s="75" t="s">
        <v>7449</v>
      </c>
      <c r="D388" s="75" t="s">
        <v>6705</v>
      </c>
      <c r="E388" s="91" t="str">
        <f>VLOOKUP(C388,'[92]Vendor Approval- Active Vendors'!$A$6:$F$997,6,FALSE)</f>
        <v>Committee Approved</v>
      </c>
      <c r="F388" s="91" t="str">
        <f>VLOOKUP($C388,'[92]Vendor Approval- Active Vendors'!$A$4:$F$997,2,FALSE)</f>
        <v>Gochberg</v>
      </c>
      <c r="G388" s="91" t="str">
        <f>VLOOKUP($C388,'[92]Vendor Approval- Active Vendors'!$A$4:$F$997,4,FALSE)</f>
        <v>TM</v>
      </c>
    </row>
    <row r="389" spans="1:7" ht="17.649999999999999" customHeight="1" x14ac:dyDescent="0.25">
      <c r="A389" s="74" t="s">
        <v>7447</v>
      </c>
      <c r="B389" s="75" t="s">
        <v>7448</v>
      </c>
      <c r="C389" s="75" t="s">
        <v>7447</v>
      </c>
      <c r="D389" s="75" t="s">
        <v>7446</v>
      </c>
      <c r="E389" s="91" t="str">
        <f>VLOOKUP(C389,'[92]Vendor Approval- Active Vendors'!$A$6:$F$997,6,FALSE)</f>
        <v>MD Approval</v>
      </c>
      <c r="F389" s="91" t="str">
        <f>VLOOKUP($C389,'[92]Vendor Approval- Active Vendors'!$A$4:$F$997,2,FALSE)</f>
        <v>Cafaro</v>
      </c>
      <c r="G389" s="91" t="str">
        <f>VLOOKUP($C389,'[92]Vendor Approval- Active Vendors'!$A$4:$F$997,4,FALSE)</f>
        <v>MC</v>
      </c>
    </row>
    <row r="390" spans="1:7" ht="17.649999999999999" customHeight="1" x14ac:dyDescent="0.25">
      <c r="A390" s="74" t="s">
        <v>7444</v>
      </c>
      <c r="B390" s="75" t="s">
        <v>7445</v>
      </c>
      <c r="C390" s="75" t="s">
        <v>7444</v>
      </c>
      <c r="D390" s="75" t="s">
        <v>7443</v>
      </c>
      <c r="E390" s="91">
        <f>VLOOKUP(C390,'[92]Vendor Approval- Active Vendors'!$A$6:$F$997,6,FALSE)</f>
        <v>5000</v>
      </c>
      <c r="F390" s="91" t="str">
        <f>VLOOKUP($C390,'[92]Vendor Approval- Active Vendors'!$A$4:$F$997,2,FALSE)</f>
        <v>Perelman</v>
      </c>
      <c r="G390" s="91" t="str">
        <f>VLOOKUP($C390,'[92]Vendor Approval- Active Vendors'!$A$4:$F$997,4,FALSE)</f>
        <v>AM</v>
      </c>
    </row>
    <row r="391" spans="1:7" ht="17.649999999999999" customHeight="1" x14ac:dyDescent="0.25">
      <c r="A391" s="75" t="s">
        <v>7442</v>
      </c>
      <c r="B391" s="75" t="s">
        <v>7441</v>
      </c>
      <c r="C391" s="75" t="s">
        <v>7440</v>
      </c>
      <c r="D391" s="75" t="s">
        <v>6772</v>
      </c>
      <c r="E391" s="91" t="str">
        <f>VLOOKUP(C391,'[92]Vendor Approval- Active Vendors'!$A$6:$F$997,6,FALSE)</f>
        <v>MD Approval</v>
      </c>
      <c r="F391" s="91" t="str">
        <f>VLOOKUP($C391,'[92]Vendor Approval- Active Vendors'!$A$4:$F$997,2,FALSE)</f>
        <v>Miceli</v>
      </c>
      <c r="G391" s="91" t="str">
        <f>VLOOKUP($C391,'[92]Vendor Approval- Active Vendors'!$A$4:$F$997,4,FALSE)</f>
        <v>PJM, SG</v>
      </c>
    </row>
    <row r="392" spans="1:7" ht="17.649999999999999" customHeight="1" x14ac:dyDescent="0.25">
      <c r="A392" s="75" t="s">
        <v>7439</v>
      </c>
      <c r="B392" s="75" t="s">
        <v>7438</v>
      </c>
      <c r="C392" s="75" t="s">
        <v>7437</v>
      </c>
      <c r="D392" s="75" t="s">
        <v>6742</v>
      </c>
      <c r="E392" s="91" t="str">
        <f>VLOOKUP(C392,'[92]Vendor Approval- Active Vendors'!$A$6:$F$997,6,FALSE)</f>
        <v>MD Approval</v>
      </c>
      <c r="F392" s="91" t="str">
        <f>VLOOKUP($C392,'[92]Vendor Approval- Active Vendors'!$A$4:$F$997,2,FALSE)</f>
        <v>Miceli</v>
      </c>
      <c r="G392" s="91" t="str">
        <f>VLOOKUP($C392,'[92]Vendor Approval- Active Vendors'!$A$4:$F$997,4,FALSE)</f>
        <v>PJM, SG</v>
      </c>
    </row>
    <row r="393" spans="1:7" ht="17.649999999999999" customHeight="1" x14ac:dyDescent="0.25">
      <c r="A393" s="75" t="s">
        <v>7436</v>
      </c>
      <c r="B393" s="75" t="s">
        <v>7435</v>
      </c>
      <c r="C393" s="75" t="s">
        <v>7434</v>
      </c>
      <c r="D393" s="75" t="s">
        <v>6772</v>
      </c>
      <c r="E393" s="91" t="str">
        <f>VLOOKUP(C393,'[92]Vendor Approval- Active Vendors'!$A$6:$F$997,6,FALSE)</f>
        <v>MD Approval</v>
      </c>
      <c r="F393" s="91" t="str">
        <f>VLOOKUP($C393,'[92]Vendor Approval- Active Vendors'!$A$4:$F$997,2,FALSE)</f>
        <v>Miceli</v>
      </c>
      <c r="G393" s="91" t="str">
        <f>VLOOKUP($C393,'[92]Vendor Approval- Active Vendors'!$A$4:$F$997,4,FALSE)</f>
        <v>PJM, SG</v>
      </c>
    </row>
    <row r="394" spans="1:7" ht="17.649999999999999" customHeight="1" x14ac:dyDescent="0.25">
      <c r="A394" s="6" t="s">
        <v>7433</v>
      </c>
      <c r="B394" s="75" t="s">
        <v>7432</v>
      </c>
      <c r="C394" s="75" t="s">
        <v>7431</v>
      </c>
      <c r="D394" s="75" t="s">
        <v>6919</v>
      </c>
      <c r="E394" s="91" t="str">
        <f>VLOOKUP(C394,'[92]Vendor Approval- Active Vendors'!$A$6:$F$997,6,FALSE)</f>
        <v>MD Approval</v>
      </c>
      <c r="F394" s="91" t="str">
        <f>VLOOKUP($C394,'[92]Vendor Approval- Active Vendors'!$A$4:$F$997,2,FALSE)</f>
        <v>Gochberg</v>
      </c>
      <c r="G394" s="91" t="str">
        <f>VLOOKUP($C394,'[92]Vendor Approval- Active Vendors'!$A$4:$F$997,4,FALSE)</f>
        <v>SG</v>
      </c>
    </row>
    <row r="395" spans="1:7" ht="17.649999999999999" customHeight="1" x14ac:dyDescent="0.25">
      <c r="A395" s="75" t="s">
        <v>7429</v>
      </c>
      <c r="B395" s="75" t="s">
        <v>7430</v>
      </c>
      <c r="C395" s="75" t="s">
        <v>7429</v>
      </c>
      <c r="D395" s="75" t="s">
        <v>6923</v>
      </c>
      <c r="E395" s="91">
        <f>VLOOKUP(C395,'[92]Vendor Approval- Active Vendors'!$A$6:$F$997,6,FALSE)</f>
        <v>10000</v>
      </c>
      <c r="F395" s="91" t="str">
        <f>VLOOKUP($C395,'[92]Vendor Approval- Active Vendors'!$A$4:$F$997,2,FALSE)</f>
        <v>Gochberg</v>
      </c>
      <c r="G395" s="91" t="str">
        <f>VLOOKUP($C395,'[92]Vendor Approval- Active Vendors'!$A$4:$F$997,4,FALSE)</f>
        <v>TM</v>
      </c>
    </row>
    <row r="396" spans="1:7" ht="17.649999999999999" customHeight="1" x14ac:dyDescent="0.25">
      <c r="A396" s="74" t="s">
        <v>7427</v>
      </c>
      <c r="B396" s="75" t="s">
        <v>7428</v>
      </c>
      <c r="C396" s="75" t="s">
        <v>7427</v>
      </c>
      <c r="D396" s="75" t="s">
        <v>6662</v>
      </c>
      <c r="E396" s="91" t="str">
        <f>VLOOKUP(C396,'[92]Vendor Approval- Active Vendors'!$A$6:$F$997,6,FALSE)</f>
        <v>MD Approval</v>
      </c>
      <c r="F396" s="91" t="str">
        <f>VLOOKUP($C396,'[92]Vendor Approval- Active Vendors'!$A$4:$F$997,2,FALSE)</f>
        <v xml:space="preserve">Traitel </v>
      </c>
      <c r="G396" s="91" t="str">
        <f>VLOOKUP($C396,'[92]Vendor Approval- Active Vendors'!$A$4:$F$997,4,FALSE)</f>
        <v>DT, KP</v>
      </c>
    </row>
    <row r="397" spans="1:7" ht="17.649999999999999" customHeight="1" x14ac:dyDescent="0.25">
      <c r="A397" t="s">
        <v>7426</v>
      </c>
      <c r="B397" s="75" t="s">
        <v>7425</v>
      </c>
      <c r="C397" s="75" t="s">
        <v>7424</v>
      </c>
      <c r="D397" s="75" t="s">
        <v>7141</v>
      </c>
      <c r="E397" s="91">
        <f>VLOOKUP(C397,'[92]Vendor Approval- Active Vendors'!$A$6:$F$997,6,FALSE)</f>
        <v>10000</v>
      </c>
      <c r="F397" s="91" t="str">
        <f>VLOOKUP($C397,'[92]Vendor Approval- Active Vendors'!$A$4:$F$997,2,FALSE)</f>
        <v>Dimon</v>
      </c>
      <c r="G397" s="91" t="str">
        <f>VLOOKUP($C397,'[92]Vendor Approval- Active Vendors'!$A$4:$F$997,4,FALSE)</f>
        <v>YX, AE</v>
      </c>
    </row>
    <row r="398" spans="1:7" ht="17.649999999999999" customHeight="1" x14ac:dyDescent="0.25">
      <c r="A398" s="75" t="s">
        <v>7423</v>
      </c>
      <c r="B398" s="75" t="s">
        <v>7423</v>
      </c>
      <c r="C398" s="75" t="s">
        <v>7422</v>
      </c>
      <c r="D398" s="75" t="s">
        <v>6678</v>
      </c>
      <c r="E398" s="91">
        <f>VLOOKUP(C398,'[92]Vendor Approval- Active Vendors'!$A$6:$F$997,6,FALSE)</f>
        <v>15000</v>
      </c>
      <c r="F398" s="91" t="str">
        <f>VLOOKUP($C398,'[92]Vendor Approval- Active Vendors'!$A$4:$F$997,2,FALSE)</f>
        <v>McCormack</v>
      </c>
      <c r="G398" s="91" t="str">
        <f>VLOOKUP($C398,'[92]Vendor Approval- Active Vendors'!$A$4:$F$997,4,FALSE)</f>
        <v>PM, DM, BD</v>
      </c>
    </row>
    <row r="399" spans="1:7" ht="17.649999999999999" customHeight="1" x14ac:dyDescent="0.25">
      <c r="A399" s="75" t="s">
        <v>7421</v>
      </c>
      <c r="B399" s="75" t="s">
        <v>7420</v>
      </c>
      <c r="C399" s="75" t="s">
        <v>7419</v>
      </c>
      <c r="D399" s="75" t="s">
        <v>6639</v>
      </c>
      <c r="E399" s="91" t="str">
        <f>VLOOKUP(C399,'[92]Vendor Approval- Active Vendors'!$A$6:$F$997,6,FALSE)</f>
        <v>MD Approval</v>
      </c>
      <c r="F399" s="91" t="str">
        <f>VLOOKUP($C399,'[92]Vendor Approval- Active Vendors'!$A$4:$F$997,2,FALSE)</f>
        <v xml:space="preserve">Merkur </v>
      </c>
      <c r="G399" s="91" t="str">
        <f>VLOOKUP($C399,'[92]Vendor Approval- Active Vendors'!$A$4:$F$997,4,FALSE)</f>
        <v>DM</v>
      </c>
    </row>
    <row r="400" spans="1:7" ht="17.649999999999999" customHeight="1" x14ac:dyDescent="0.25">
      <c r="A400" s="75" t="s">
        <v>7418</v>
      </c>
      <c r="B400" s="75" t="s">
        <v>7417</v>
      </c>
      <c r="C400" s="75" t="s">
        <v>7416</v>
      </c>
      <c r="D400" s="75" t="s">
        <v>6635</v>
      </c>
      <c r="E400" s="91" t="str">
        <f>VLOOKUP(C400,'[92]Vendor Approval- Active Vendors'!$A$6:$F$997,6,FALSE)</f>
        <v>MD Approval</v>
      </c>
      <c r="F400" s="91" t="str">
        <f>VLOOKUP($C400,'[92]Vendor Approval- Active Vendors'!$A$4:$F$997,2,FALSE)</f>
        <v>Gochberg</v>
      </c>
      <c r="G400" s="91" t="str">
        <f>VLOOKUP($C400,'[92]Vendor Approval- Active Vendors'!$A$4:$F$997,4,FALSE)</f>
        <v>SG</v>
      </c>
    </row>
    <row r="401" spans="1:7" ht="17.649999999999999" customHeight="1" x14ac:dyDescent="0.25">
      <c r="A401" s="6" t="s">
        <v>7414</v>
      </c>
      <c r="B401" s="74" t="s">
        <v>7415</v>
      </c>
      <c r="C401" s="74" t="s">
        <v>7414</v>
      </c>
      <c r="D401" s="75" t="s">
        <v>6783</v>
      </c>
      <c r="E401" s="91" t="str">
        <f>VLOOKUP(C401,'[92]Vendor Approval- Active Vendors'!$A$6:$F$997,6,FALSE)</f>
        <v>MD Approval</v>
      </c>
      <c r="F401" s="91" t="str">
        <f>VLOOKUP($C401,'[92]Vendor Approval- Active Vendors'!$A$4:$F$997,2,FALSE)</f>
        <v>Perelman</v>
      </c>
      <c r="G401" s="91" t="str">
        <f>VLOOKUP($C401,'[92]Vendor Approval- Active Vendors'!$A$4:$F$997,4,FALSE)</f>
        <v>RP</v>
      </c>
    </row>
    <row r="402" spans="1:7" ht="17.649999999999999" customHeight="1" x14ac:dyDescent="0.25">
      <c r="A402" t="s">
        <v>7412</v>
      </c>
      <c r="B402" s="75" t="s">
        <v>7413</v>
      </c>
      <c r="C402" s="75" t="s">
        <v>7412</v>
      </c>
      <c r="D402" s="75" t="s">
        <v>6656</v>
      </c>
      <c r="E402" s="91">
        <f>VLOOKUP(C402,'[92]Vendor Approval- Active Vendors'!$A$6:$F$997,6,FALSE)</f>
        <v>25000</v>
      </c>
      <c r="F402" s="91" t="str">
        <f>VLOOKUP($C402,'[92]Vendor Approval- Active Vendors'!$A$4:$F$997,2,FALSE)</f>
        <v>Porcella</v>
      </c>
      <c r="G402" s="91" t="str">
        <f>VLOOKUP($C402,'[92]Vendor Approval- Active Vendors'!$A$4:$F$997,4,FALSE)</f>
        <v>KP, RP, TM*</v>
      </c>
    </row>
    <row r="403" spans="1:7" ht="17.649999999999999" customHeight="1" x14ac:dyDescent="0.25">
      <c r="A403" s="6" t="s">
        <v>7411</v>
      </c>
      <c r="B403" s="75" t="s">
        <v>7410</v>
      </c>
      <c r="C403" s="75" t="s">
        <v>7409</v>
      </c>
      <c r="D403" s="75" t="s">
        <v>6923</v>
      </c>
      <c r="E403" s="91" t="str">
        <f>VLOOKUP(C403,'[92]Vendor Approval- Active Vendors'!$A$6:$F$997,6,FALSE)</f>
        <v>MD Approval</v>
      </c>
      <c r="F403" s="91" t="str">
        <f>VLOOKUP($C403,'[92]Vendor Approval- Active Vendors'!$A$4:$F$997,2,FALSE)</f>
        <v xml:space="preserve">Traitel </v>
      </c>
      <c r="G403" s="91" t="str">
        <f>VLOOKUP($C403,'[92]Vendor Approval- Active Vendors'!$A$4:$F$997,4,FALSE)</f>
        <v>DT</v>
      </c>
    </row>
    <row r="404" spans="1:7" ht="17.649999999999999" customHeight="1" x14ac:dyDescent="0.25">
      <c r="A404" s="74" t="s">
        <v>7407</v>
      </c>
      <c r="B404" s="75" t="s">
        <v>7408</v>
      </c>
      <c r="C404" s="75" t="s">
        <v>7407</v>
      </c>
      <c r="D404" s="75" t="s">
        <v>7406</v>
      </c>
      <c r="E404" s="91" t="str">
        <f>VLOOKUP(C404,'[92]Vendor Approval- Active Vendors'!$A$6:$F$997,6,FALSE)</f>
        <v>MD Approval</v>
      </c>
      <c r="F404" s="91" t="str">
        <f>VLOOKUP($C404,'[92]Vendor Approval- Active Vendors'!$A$4:$F$997,2,FALSE)</f>
        <v xml:space="preserve">Traitel </v>
      </c>
      <c r="G404" s="91" t="str">
        <f>VLOOKUP($C404,'[92]Vendor Approval- Active Vendors'!$A$4:$F$997,4,FALSE)</f>
        <v>DT</v>
      </c>
    </row>
    <row r="405" spans="1:7" ht="17.649999999999999" customHeight="1" x14ac:dyDescent="0.25">
      <c r="A405" s="75" t="s">
        <v>7405</v>
      </c>
      <c r="B405" s="75" t="s">
        <v>7404</v>
      </c>
      <c r="C405" s="75" t="s">
        <v>7403</v>
      </c>
      <c r="D405" s="75" t="s">
        <v>6662</v>
      </c>
      <c r="E405" s="91">
        <f>VLOOKUP(C405,'[92]Vendor Approval- Active Vendors'!$A$6:$F$997,6,FALSE)</f>
        <v>50000</v>
      </c>
      <c r="F405" s="91" t="str">
        <f>VLOOKUP($C405,'[92]Vendor Approval- Active Vendors'!$A$4:$F$997,2,FALSE)</f>
        <v>Gochberg</v>
      </c>
      <c r="G405" s="91" t="str">
        <f>VLOOKUP($C405,'[92]Vendor Approval- Active Vendors'!$A$4:$F$997,4,FALSE)</f>
        <v>TM</v>
      </c>
    </row>
    <row r="406" spans="1:7" ht="17.649999999999999" customHeight="1" x14ac:dyDescent="0.25">
      <c r="A406" s="75" t="s">
        <v>7402</v>
      </c>
      <c r="B406" s="75" t="s">
        <v>7401</v>
      </c>
      <c r="C406" s="75" t="s">
        <v>7400</v>
      </c>
      <c r="D406" s="75" t="s">
        <v>6718</v>
      </c>
      <c r="E406" s="91">
        <f>VLOOKUP(C406,'[92]Vendor Approval- Active Vendors'!$A$6:$F$997,6,FALSE)</f>
        <v>25000</v>
      </c>
      <c r="F406" s="91" t="str">
        <f>VLOOKUP($C406,'[92]Vendor Approval- Active Vendors'!$A$4:$F$997,2,FALSE)</f>
        <v>Gochberg</v>
      </c>
      <c r="G406" s="91" t="str">
        <f>VLOOKUP($C406,'[92]Vendor Approval- Active Vendors'!$A$4:$F$997,4,FALSE)</f>
        <v>TM</v>
      </c>
    </row>
    <row r="407" spans="1:7" ht="17.649999999999999" customHeight="1" x14ac:dyDescent="0.25">
      <c r="A407" s="75" t="s">
        <v>7399</v>
      </c>
      <c r="B407" s="75" t="s">
        <v>7398</v>
      </c>
      <c r="C407" s="75" t="s">
        <v>7397</v>
      </c>
      <c r="D407" s="75" t="s">
        <v>6742</v>
      </c>
      <c r="E407" s="91">
        <f>VLOOKUP(C407,'[92]Vendor Approval- Active Vendors'!$A$6:$F$997,6,FALSE)</f>
        <v>15000</v>
      </c>
      <c r="F407" s="91" t="str">
        <f>VLOOKUP($C407,'[92]Vendor Approval- Active Vendors'!$A$4:$F$997,2,FALSE)</f>
        <v>Scarola</v>
      </c>
      <c r="G407" s="91" t="str">
        <f>VLOOKUP($C407,'[92]Vendor Approval- Active Vendors'!$A$4:$F$997,4,FALSE)</f>
        <v>UW*, TM</v>
      </c>
    </row>
    <row r="408" spans="1:7" ht="17.649999999999999" customHeight="1" x14ac:dyDescent="0.25">
      <c r="A408" s="75" t="s">
        <v>7396</v>
      </c>
      <c r="B408" s="75" t="s">
        <v>6494</v>
      </c>
      <c r="C408" s="75" t="s">
        <v>7396</v>
      </c>
      <c r="D408" s="75" t="s">
        <v>6648</v>
      </c>
      <c r="E408" s="91" t="str">
        <f>VLOOKUP(C408,'[92]Vendor Approval- Active Vendors'!$A$6:$F$997,6,FALSE)</f>
        <v>Tax Authority</v>
      </c>
      <c r="F408" s="91" t="str">
        <f>VLOOKUP($C408,'[92]Vendor Approval- Active Vendors'!$A$4:$F$997,2,FALSE)</f>
        <v>Miceli</v>
      </c>
      <c r="G408" s="91" t="str">
        <f>VLOOKUP($C408,'[92]Vendor Approval- Active Vendors'!$A$4:$F$997,4,FALSE)</f>
        <v>PJM, YX</v>
      </c>
    </row>
    <row r="409" spans="1:7" ht="17.649999999999999" customHeight="1" x14ac:dyDescent="0.25">
      <c r="A409" s="75"/>
      <c r="B409" s="75" t="s">
        <v>7395</v>
      </c>
      <c r="C409" s="75" t="s">
        <v>7394</v>
      </c>
      <c r="D409" s="75" t="s">
        <v>6648</v>
      </c>
      <c r="E409" s="91" t="str">
        <f>VLOOKUP(C409,'[92]Vendor Approval- Active Vendors'!$A$6:$F$997,6,FALSE)</f>
        <v>Tax Authority</v>
      </c>
      <c r="F409" s="91" t="str">
        <f>VLOOKUP($C409,'[92]Vendor Approval- Active Vendors'!$A$4:$F$997,2,FALSE)</f>
        <v>Miceli</v>
      </c>
      <c r="G409" s="91" t="str">
        <f>VLOOKUP($C409,'[92]Vendor Approval- Active Vendors'!$A$4:$F$997,4,FALSE)</f>
        <v>PJM, YX</v>
      </c>
    </row>
    <row r="410" spans="1:7" ht="17.649999999999999" customHeight="1" x14ac:dyDescent="0.25">
      <c r="A410" s="75" t="s">
        <v>7393</v>
      </c>
      <c r="B410" s="75" t="s">
        <v>7392</v>
      </c>
      <c r="C410" s="75" t="s">
        <v>7391</v>
      </c>
      <c r="D410" s="75" t="s">
        <v>7390</v>
      </c>
      <c r="E410" s="91" t="str">
        <f>VLOOKUP(C410,'[92]Vendor Approval- Active Vendors'!$A$6:$F$997,6,FALSE)</f>
        <v>MD Approval</v>
      </c>
      <c r="F410" s="91" t="str">
        <f>VLOOKUP($C410,'[92]Vendor Approval- Active Vendors'!$A$4:$F$997,2,FALSE)</f>
        <v>Cafaro</v>
      </c>
      <c r="G410" s="91" t="str">
        <f>VLOOKUP($C410,'[92]Vendor Approval- Active Vendors'!$A$4:$F$997,4,FALSE)</f>
        <v>MC</v>
      </c>
    </row>
    <row r="411" spans="1:7" ht="17.649999999999999" customHeight="1" x14ac:dyDescent="0.25">
      <c r="A411" s="75"/>
      <c r="B411" s="75" t="s">
        <v>6492</v>
      </c>
      <c r="C411" s="75" t="s">
        <v>7389</v>
      </c>
      <c r="D411" s="75" t="s">
        <v>6648</v>
      </c>
      <c r="E411" s="91" t="str">
        <f>VLOOKUP(C411,'[92]Vendor Approval- Active Vendors'!$A$6:$F$997,6,FALSE)</f>
        <v>Tax Authority</v>
      </c>
      <c r="F411" s="91" t="str">
        <f>VLOOKUP($C411,'[92]Vendor Approval- Active Vendors'!$A$4:$F$997,2,FALSE)</f>
        <v>Miceli</v>
      </c>
      <c r="G411" s="91" t="str">
        <f>VLOOKUP($C411,'[92]Vendor Approval- Active Vendors'!$A$4:$F$997,4,FALSE)</f>
        <v>PJM, YX</v>
      </c>
    </row>
    <row r="412" spans="1:7" ht="17.649999999999999" customHeight="1" x14ac:dyDescent="0.25">
      <c r="A412" s="75" t="s">
        <v>7387</v>
      </c>
      <c r="B412" s="75" t="s">
        <v>7388</v>
      </c>
      <c r="C412" s="75" t="s">
        <v>7387</v>
      </c>
      <c r="D412" s="75" t="s">
        <v>7386</v>
      </c>
      <c r="E412" s="91" t="str">
        <f>VLOOKUP(C412,'[92]Vendor Approval- Active Vendors'!$A$6:$F$997,6,FALSE)</f>
        <v>MD Approval</v>
      </c>
      <c r="F412" s="91" t="str">
        <f>VLOOKUP($C412,'[92]Vendor Approval- Active Vendors'!$A$4:$F$997,2,FALSE)</f>
        <v xml:space="preserve">Traitel </v>
      </c>
      <c r="G412" s="91" t="str">
        <f>VLOOKUP($C412,'[92]Vendor Approval- Active Vendors'!$A$4:$F$997,4,FALSE)</f>
        <v>DT, RP</v>
      </c>
    </row>
    <row r="413" spans="1:7" ht="17.649999999999999" customHeight="1" x14ac:dyDescent="0.25">
      <c r="A413" s="75" t="s">
        <v>7385</v>
      </c>
      <c r="B413" s="75" t="s">
        <v>7384</v>
      </c>
      <c r="C413" s="75" t="s">
        <v>7383</v>
      </c>
      <c r="D413" s="75" t="s">
        <v>6742</v>
      </c>
      <c r="E413" s="91" t="str">
        <f>VLOOKUP(C413,'[92]Vendor Approval- Active Vendors'!$A$6:$F$997,6,FALSE)</f>
        <v>MD Approval</v>
      </c>
      <c r="F413" s="91" t="str">
        <f>VLOOKUP($C413,'[92]Vendor Approval- Active Vendors'!$A$4:$F$997,2,FALSE)</f>
        <v>Porcella</v>
      </c>
      <c r="G413" s="91" t="str">
        <f>VLOOKUP($C413,'[92]Vendor Approval- Active Vendors'!$A$4:$F$997,4,FALSE)</f>
        <v>KP</v>
      </c>
    </row>
    <row r="414" spans="1:7" ht="17.649999999999999" customHeight="1" x14ac:dyDescent="0.25">
      <c r="A414" s="75"/>
      <c r="B414" s="75" t="s">
        <v>7382</v>
      </c>
      <c r="C414" s="75" t="s">
        <v>7381</v>
      </c>
      <c r="D414" s="75" t="s">
        <v>7125</v>
      </c>
      <c r="E414" s="91" t="str">
        <f>VLOOKUP(C414,'[92]Vendor Approval- Active Vendors'!$A$6:$F$997,6,FALSE)</f>
        <v>MD Approval</v>
      </c>
      <c r="F414" s="91" t="str">
        <f>VLOOKUP($C414,'[92]Vendor Approval- Active Vendors'!$A$4:$F$997,2,FALSE)</f>
        <v xml:space="preserve">Merkur </v>
      </c>
      <c r="G414" s="91" t="str">
        <f>VLOOKUP($C414,'[92]Vendor Approval- Active Vendors'!$A$4:$F$997,4,FALSE)</f>
        <v>DM</v>
      </c>
    </row>
    <row r="415" spans="1:7" ht="17.649999999999999" customHeight="1" x14ac:dyDescent="0.25">
      <c r="A415" s="75"/>
      <c r="B415" s="75" t="s">
        <v>7380</v>
      </c>
      <c r="C415" s="75" t="s">
        <v>7379</v>
      </c>
      <c r="D415" s="75" t="s">
        <v>6838</v>
      </c>
      <c r="E415" s="91">
        <f>VLOOKUP(C415,'[92]Vendor Approval- Active Vendors'!$A$6:$F$997,6,FALSE)</f>
        <v>10000</v>
      </c>
      <c r="F415" s="91" t="str">
        <f>VLOOKUP($C415,'[92]Vendor Approval- Active Vendors'!$A$4:$F$997,2,FALSE)</f>
        <v>Gochberg</v>
      </c>
      <c r="G415" s="91" t="str">
        <f>VLOOKUP($C415,'[92]Vendor Approval- Active Vendors'!$A$4:$F$997,4,FALSE)</f>
        <v>TM</v>
      </c>
    </row>
    <row r="416" spans="1:7" ht="17.649999999999999" customHeight="1" x14ac:dyDescent="0.25">
      <c r="A416" s="74" t="s">
        <v>7378</v>
      </c>
      <c r="B416" s="75" t="s">
        <v>7377</v>
      </c>
      <c r="C416" s="75" t="s">
        <v>7376</v>
      </c>
      <c r="D416" s="75" t="s">
        <v>6838</v>
      </c>
      <c r="E416" s="91" t="str">
        <f>VLOOKUP(C416,'[92]Vendor Approval- Active Vendors'!$A$6:$F$997,6,FALSE)</f>
        <v>Committee Approved</v>
      </c>
      <c r="F416" s="91" t="str">
        <f>VLOOKUP($C416,'[92]Vendor Approval- Active Vendors'!$A$4:$F$997,2,FALSE)</f>
        <v xml:space="preserve">Ableman </v>
      </c>
      <c r="G416" s="91" t="str">
        <f>VLOOKUP($C416,'[92]Vendor Approval- Active Vendors'!$A$4:$F$997,4,FALSE)</f>
        <v>MA, TM</v>
      </c>
    </row>
    <row r="417" spans="1:7" ht="17.649999999999999" customHeight="1" x14ac:dyDescent="0.25">
      <c r="A417" s="75" t="s">
        <v>7374</v>
      </c>
      <c r="B417" s="75" t="s">
        <v>7375</v>
      </c>
      <c r="C417" s="75" t="s">
        <v>7374</v>
      </c>
      <c r="D417" s="75" t="s">
        <v>6635</v>
      </c>
      <c r="E417" s="91">
        <f>VLOOKUP(C417,'[92]Vendor Approval- Active Vendors'!$A$6:$F$997,6,FALSE)</f>
        <v>10000</v>
      </c>
      <c r="F417" s="91" t="str">
        <f>VLOOKUP($C417,'[92]Vendor Approval- Active Vendors'!$A$4:$F$997,2,FALSE)</f>
        <v>Edmonds</v>
      </c>
      <c r="G417" s="91" t="str">
        <f>VLOOKUP($C417,'[92]Vendor Approval- Active Vendors'!$A$4:$F$997,4,FALSE)</f>
        <v>TM</v>
      </c>
    </row>
    <row r="418" spans="1:7" ht="17.649999999999999" customHeight="1" x14ac:dyDescent="0.25">
      <c r="A418" t="s">
        <v>7373</v>
      </c>
      <c r="B418" s="75" t="s">
        <v>7372</v>
      </c>
      <c r="C418" s="75" t="s">
        <v>7371</v>
      </c>
      <c r="D418" s="75" t="s">
        <v>7370</v>
      </c>
      <c r="E418" s="91" t="str">
        <f>VLOOKUP(C418,'[92]Vendor Approval- Active Vendors'!$A$6:$F$997,6,FALSE)</f>
        <v>MD Approval</v>
      </c>
      <c r="F418" s="91" t="str">
        <f>VLOOKUP($C418,'[92]Vendor Approval- Active Vendors'!$A$4:$F$997,2,FALSE)</f>
        <v>Perelman</v>
      </c>
      <c r="G418" s="91" t="str">
        <f>VLOOKUP($C418,'[92]Vendor Approval- Active Vendors'!$A$4:$F$997,4,FALSE)</f>
        <v>RP</v>
      </c>
    </row>
    <row r="419" spans="1:7" ht="17.649999999999999" customHeight="1" x14ac:dyDescent="0.25">
      <c r="A419" s="75"/>
      <c r="B419" s="75" t="s">
        <v>7369</v>
      </c>
      <c r="C419" s="75" t="s">
        <v>7368</v>
      </c>
      <c r="D419" s="75" t="s">
        <v>6648</v>
      </c>
      <c r="E419" s="91" t="str">
        <f>VLOOKUP(C419,'[92]Vendor Approval- Active Vendors'!$A$6:$F$997,6,FALSE)</f>
        <v>Tax Authority</v>
      </c>
      <c r="F419" s="91" t="str">
        <f>VLOOKUP($C419,'[92]Vendor Approval- Active Vendors'!$A$4:$F$997,2,FALSE)</f>
        <v>Miceli</v>
      </c>
      <c r="G419" s="91" t="str">
        <f>VLOOKUP($C419,'[92]Vendor Approval- Active Vendors'!$A$4:$F$997,4,FALSE)</f>
        <v>PJM, YX</v>
      </c>
    </row>
    <row r="420" spans="1:7" ht="17.649999999999999" customHeight="1" x14ac:dyDescent="0.25">
      <c r="A420" s="75" t="s">
        <v>7367</v>
      </c>
      <c r="B420" s="75" t="s">
        <v>7366</v>
      </c>
      <c r="C420" s="75" t="s">
        <v>7366</v>
      </c>
      <c r="D420" s="75" t="s">
        <v>7365</v>
      </c>
      <c r="E420" s="91" t="str">
        <f>VLOOKUP(C420,'[92]Vendor Approval- Active Vendors'!$A$6:$F$997,6,FALSE)</f>
        <v>MD Approval</v>
      </c>
      <c r="F420" s="91" t="str">
        <f>VLOOKUP($C420,'[92]Vendor Approval- Active Vendors'!$A$4:$F$997,2,FALSE)</f>
        <v>Porcella</v>
      </c>
      <c r="G420" s="91" t="str">
        <f>VLOOKUP($C420,'[92]Vendor Approval- Active Vendors'!$A$4:$F$997,4,FALSE)</f>
        <v>KP</v>
      </c>
    </row>
    <row r="421" spans="1:7" ht="17.649999999999999" customHeight="1" x14ac:dyDescent="0.25">
      <c r="A421" s="75"/>
      <c r="B421" s="75"/>
      <c r="C421" s="75"/>
      <c r="D421" s="75"/>
      <c r="F421" s="91"/>
      <c r="G421" s="91"/>
    </row>
    <row r="422" spans="1:7" ht="17.649999999999999" customHeight="1" x14ac:dyDescent="0.25">
      <c r="A422" s="75" t="s">
        <v>7364</v>
      </c>
      <c r="B422" s="75" t="s">
        <v>7363</v>
      </c>
      <c r="C422" s="75" t="s">
        <v>7362</v>
      </c>
      <c r="D422" s="75" t="s">
        <v>6718</v>
      </c>
      <c r="E422" s="91">
        <f>VLOOKUP(C422,'[92]Vendor Approval- Active Vendors'!$A$6:$F$997,6,FALSE)</f>
        <v>10000</v>
      </c>
      <c r="F422" s="91" t="str">
        <f>VLOOKUP($C422,'[92]Vendor Approval- Active Vendors'!$A$4:$F$997,2,FALSE)</f>
        <v>Gochberg</v>
      </c>
      <c r="G422" s="91" t="str">
        <f>VLOOKUP($C422,'[92]Vendor Approval- Active Vendors'!$A$4:$F$997,4,FALSE)</f>
        <v>TM</v>
      </c>
    </row>
    <row r="423" spans="1:7" ht="17.649999999999999" customHeight="1" x14ac:dyDescent="0.25">
      <c r="A423" s="75" t="s">
        <v>7360</v>
      </c>
      <c r="B423" s="75" t="s">
        <v>7361</v>
      </c>
      <c r="C423" s="75" t="s">
        <v>7360</v>
      </c>
      <c r="D423" s="75" t="s">
        <v>7359</v>
      </c>
      <c r="E423" s="91">
        <f>VLOOKUP(C423,'[92]Vendor Approval- Active Vendors'!$A$6:$F$997,6,FALSE)</f>
        <v>5000</v>
      </c>
      <c r="F423" s="91" t="str">
        <f>VLOOKUP($C423,'[92]Vendor Approval- Active Vendors'!$A$4:$F$997,2,FALSE)</f>
        <v>Dechbery</v>
      </c>
      <c r="G423" s="91" t="str">
        <f>VLOOKUP($C423,'[92]Vendor Approval- Active Vendors'!$A$4:$F$997,4,FALSE)</f>
        <v>Admins</v>
      </c>
    </row>
    <row r="424" spans="1:7" ht="17.649999999999999" customHeight="1" x14ac:dyDescent="0.25">
      <c r="A424" s="75" t="s">
        <v>7358</v>
      </c>
      <c r="B424" s="75" t="s">
        <v>6488</v>
      </c>
      <c r="C424" s="75" t="s">
        <v>7358</v>
      </c>
      <c r="D424" s="75" t="s">
        <v>6648</v>
      </c>
      <c r="E424" s="91" t="str">
        <f>VLOOKUP(C424,'[92]Vendor Approval- Active Vendors'!$A$6:$F$997,6,FALSE)</f>
        <v>Tax Authority</v>
      </c>
      <c r="F424" s="91" t="str">
        <f>VLOOKUP($C424,'[92]Vendor Approval- Active Vendors'!$A$4:$F$997,2,FALSE)</f>
        <v>Miceli</v>
      </c>
      <c r="G424" s="91" t="str">
        <f>VLOOKUP($C424,'[92]Vendor Approval- Active Vendors'!$A$4:$F$997,4,FALSE)</f>
        <v>PJM, YX</v>
      </c>
    </row>
    <row r="425" spans="1:7" ht="17.649999999999999" customHeight="1" x14ac:dyDescent="0.25">
      <c r="A425" s="6" t="s">
        <v>7357</v>
      </c>
      <c r="B425" s="75" t="s">
        <v>7356</v>
      </c>
      <c r="C425" s="75" t="s">
        <v>7355</v>
      </c>
      <c r="D425" s="75" t="s">
        <v>6738</v>
      </c>
      <c r="E425" s="91" t="str">
        <f>VLOOKUP(C425,'[92]Vendor Approval- Active Vendors'!$A$6:$F$997,6,FALSE)</f>
        <v>MD Approval</v>
      </c>
      <c r="F425" s="91" t="str">
        <f>VLOOKUP($C425,'[92]Vendor Approval- Active Vendors'!$A$4:$F$997,2,FALSE)</f>
        <v>Gochberg</v>
      </c>
      <c r="G425" s="91" t="str">
        <f>VLOOKUP($C425,'[92]Vendor Approval- Active Vendors'!$A$4:$F$997,4,FALSE)</f>
        <v>SG, DT</v>
      </c>
    </row>
    <row r="426" spans="1:7" ht="17.649999999999999" customHeight="1" x14ac:dyDescent="0.25">
      <c r="A426" s="75"/>
      <c r="B426" s="75" t="s">
        <v>6486</v>
      </c>
      <c r="C426" s="75" t="s">
        <v>7354</v>
      </c>
      <c r="D426" s="75" t="s">
        <v>6674</v>
      </c>
      <c r="E426" s="91" t="str">
        <f>VLOOKUP(C426,'[92]Vendor Approval- Active Vendors'!$A$6:$F$997,6,FALSE)</f>
        <v>Tax Authority</v>
      </c>
      <c r="F426" s="91" t="str">
        <f>VLOOKUP($C426,'[92]Vendor Approval- Active Vendors'!$A$4:$F$997,2,FALSE)</f>
        <v>Miceli</v>
      </c>
      <c r="G426" s="91" t="str">
        <f>VLOOKUP($C426,'[92]Vendor Approval- Active Vendors'!$A$4:$F$997,4,FALSE)</f>
        <v>PJM, YX</v>
      </c>
    </row>
    <row r="427" spans="1:7" ht="17.649999999999999" customHeight="1" x14ac:dyDescent="0.25">
      <c r="A427" s="75" t="s">
        <v>7352</v>
      </c>
      <c r="B427" s="75" t="s">
        <v>7353</v>
      </c>
      <c r="C427" s="75" t="s">
        <v>7352</v>
      </c>
      <c r="D427" s="75" t="s">
        <v>7351</v>
      </c>
      <c r="E427" s="91" t="str">
        <f>VLOOKUP(C427,'[92]Vendor Approval- Active Vendors'!$A$6:$F$997,6,FALSE)</f>
        <v>MD Approval</v>
      </c>
      <c r="F427" s="91" t="str">
        <f>VLOOKUP($C427,'[92]Vendor Approval- Active Vendors'!$A$4:$F$997,2,FALSE)</f>
        <v>Porcella</v>
      </c>
      <c r="G427" s="91" t="str">
        <f>VLOOKUP($C427,'[92]Vendor Approval- Active Vendors'!$A$4:$F$997,4,FALSE)</f>
        <v>KP, PM</v>
      </c>
    </row>
    <row r="428" spans="1:7" ht="17.649999999999999" customHeight="1" x14ac:dyDescent="0.25">
      <c r="A428" s="75" t="s">
        <v>7349</v>
      </c>
      <c r="B428" s="75" t="s">
        <v>7350</v>
      </c>
      <c r="C428" s="75" t="s">
        <v>7349</v>
      </c>
      <c r="D428" s="75" t="s">
        <v>6786</v>
      </c>
      <c r="E428" s="91">
        <f>VLOOKUP(C428,'[92]Vendor Approval- Active Vendors'!$A$6:$F$997,6,FALSE)</f>
        <v>5000</v>
      </c>
      <c r="F428" s="91" t="str">
        <f>VLOOKUP($C428,'[92]Vendor Approval- Active Vendors'!$A$4:$F$997,2,FALSE)</f>
        <v>Giudice</v>
      </c>
      <c r="G428" s="91" t="str">
        <f>VLOOKUP($C428,'[92]Vendor Approval- Active Vendors'!$A$4:$F$997,4,FALSE)</f>
        <v>JG, JGo, Ase</v>
      </c>
    </row>
    <row r="429" spans="1:7" ht="17.649999999999999" customHeight="1" x14ac:dyDescent="0.25">
      <c r="A429" s="75" t="s">
        <v>7348</v>
      </c>
      <c r="B429" s="75" t="s">
        <v>7347</v>
      </c>
      <c r="C429" s="75" t="s">
        <v>7346</v>
      </c>
      <c r="D429" s="75" t="s">
        <v>7022</v>
      </c>
      <c r="E429" s="91">
        <f>VLOOKUP(C429,'[92]Vendor Approval- Active Vendors'!$A$6:$F$997,6,FALSE)</f>
        <v>50000</v>
      </c>
      <c r="F429" s="91" t="str">
        <f>VLOOKUP($C429,'[92]Vendor Approval- Active Vendors'!$A$4:$F$997,2,FALSE)</f>
        <v>Miceli</v>
      </c>
      <c r="G429" s="91" t="str">
        <f>VLOOKUP($C429,'[92]Vendor Approval- Active Vendors'!$A$4:$F$997,4,FALSE)</f>
        <v>PJM, DM</v>
      </c>
    </row>
    <row r="430" spans="1:7" ht="17.649999999999999" customHeight="1" x14ac:dyDescent="0.25">
      <c r="A430" s="75" t="s">
        <v>7345</v>
      </c>
      <c r="B430" s="75" t="s">
        <v>7344</v>
      </c>
      <c r="C430" s="75" t="s">
        <v>7343</v>
      </c>
      <c r="D430" s="75" t="s">
        <v>6662</v>
      </c>
      <c r="E430" s="91">
        <f>VLOOKUP(C430,'[92]Vendor Approval- Active Vendors'!$A$6:$F$997,6,FALSE)</f>
        <v>40000</v>
      </c>
      <c r="F430" s="91" t="str">
        <f>VLOOKUP($C430,'[92]Vendor Approval- Active Vendors'!$A$4:$F$997,2,FALSE)</f>
        <v>Perelman</v>
      </c>
      <c r="G430" s="91" t="str">
        <f>VLOOKUP($C430,'[92]Vendor Approval- Active Vendors'!$A$4:$F$997,4,FALSE)</f>
        <v>RP, KP, MA, TM</v>
      </c>
    </row>
    <row r="431" spans="1:7" ht="17.649999999999999" customHeight="1" x14ac:dyDescent="0.25">
      <c r="A431" s="6" t="s">
        <v>7342</v>
      </c>
      <c r="B431" s="75" t="s">
        <v>7341</v>
      </c>
      <c r="C431" s="75" t="s">
        <v>7340</v>
      </c>
      <c r="D431" s="75" t="s">
        <v>6738</v>
      </c>
      <c r="E431" s="91">
        <f>VLOOKUP(C431,'[92]Vendor Approval- Active Vendors'!$A$6:$F$997,6,FALSE)</f>
        <v>50000</v>
      </c>
      <c r="F431" s="91" t="str">
        <f>VLOOKUP($C431,'[92]Vendor Approval- Active Vendors'!$A$4:$F$997,2,FALSE)</f>
        <v xml:space="preserve">Ableman </v>
      </c>
      <c r="G431" s="91" t="str">
        <f>VLOOKUP($C431,'[92]Vendor Approval- Active Vendors'!$A$4:$F$997,4,FALSE)</f>
        <v>MA</v>
      </c>
    </row>
    <row r="432" spans="1:7" ht="17.649999999999999" customHeight="1" x14ac:dyDescent="0.25">
      <c r="A432" s="6" t="s">
        <v>7338</v>
      </c>
      <c r="B432" s="75" t="s">
        <v>7339</v>
      </c>
      <c r="C432" s="75" t="s">
        <v>7338</v>
      </c>
      <c r="D432" s="75" t="s">
        <v>6738</v>
      </c>
      <c r="E432" s="91">
        <f>VLOOKUP(C432,'[92]Vendor Approval- Active Vendors'!$A$6:$F$997,6,FALSE)</f>
        <v>50000</v>
      </c>
      <c r="F432" s="91" t="str">
        <f>VLOOKUP($C432,'[92]Vendor Approval- Active Vendors'!$A$4:$F$997,2,FALSE)</f>
        <v xml:space="preserve">Ableman </v>
      </c>
      <c r="G432" s="91" t="str">
        <f>VLOOKUP($C432,'[92]Vendor Approval- Active Vendors'!$A$4:$F$997,4,FALSE)</f>
        <v>MA, TM*</v>
      </c>
    </row>
    <row r="433" spans="1:7" ht="17.649999999999999" customHeight="1" x14ac:dyDescent="0.25">
      <c r="A433" s="75"/>
      <c r="B433" s="75" t="s">
        <v>6484</v>
      </c>
      <c r="C433" s="75" t="s">
        <v>7337</v>
      </c>
      <c r="D433" s="75" t="s">
        <v>6648</v>
      </c>
      <c r="E433" s="91" t="str">
        <f>VLOOKUP(C433,'[92]Vendor Approval- Active Vendors'!$A$6:$F$997,6,FALSE)</f>
        <v>Tax Authority</v>
      </c>
      <c r="F433" s="91" t="str">
        <f>VLOOKUP($C433,'[92]Vendor Approval- Active Vendors'!$A$4:$F$997,2,FALSE)</f>
        <v>Miceli</v>
      </c>
      <c r="G433" s="91" t="str">
        <f>VLOOKUP($C433,'[92]Vendor Approval- Active Vendors'!$A$4:$F$997,4,FALSE)</f>
        <v>PJM, YX</v>
      </c>
    </row>
    <row r="434" spans="1:7" ht="17.649999999999999" customHeight="1" x14ac:dyDescent="0.25">
      <c r="A434" s="74" t="s">
        <v>7336</v>
      </c>
      <c r="B434" s="75" t="s">
        <v>7335</v>
      </c>
      <c r="C434" s="75" t="s">
        <v>7334</v>
      </c>
      <c r="D434" s="75" t="s">
        <v>6738</v>
      </c>
      <c r="E434" s="91">
        <f>VLOOKUP(C434,'[92]Vendor Approval- Active Vendors'!$A$6:$F$997,6,FALSE)</f>
        <v>15000</v>
      </c>
      <c r="F434" s="91" t="str">
        <f>VLOOKUP($C434,'[92]Vendor Approval- Active Vendors'!$A$4:$F$997,2,FALSE)</f>
        <v>DiOrio</v>
      </c>
      <c r="G434" s="91" t="str">
        <f>VLOOKUP($C434,'[92]Vendor Approval- Active Vendors'!$A$4:$F$997,4,FALSE)</f>
        <v>MD, MA</v>
      </c>
    </row>
    <row r="435" spans="1:7" ht="17.649999999999999" customHeight="1" x14ac:dyDescent="0.25">
      <c r="A435" s="74" t="s">
        <v>7333</v>
      </c>
      <c r="B435" s="75" t="s">
        <v>7332</v>
      </c>
      <c r="C435" s="75" t="s">
        <v>7331</v>
      </c>
      <c r="D435" s="75" t="s">
        <v>6678</v>
      </c>
      <c r="E435" s="91">
        <f>VLOOKUP(C435,'[92]Vendor Approval- Active Vendors'!$A$6:$F$997,6,FALSE)</f>
        <v>50000</v>
      </c>
      <c r="F435" s="91" t="str">
        <f>VLOOKUP($C435,'[92]Vendor Approval- Active Vendors'!$A$4:$F$997,2,FALSE)</f>
        <v>Knutson</v>
      </c>
      <c r="G435" s="91" t="str">
        <f>VLOOKUP($C435,'[92]Vendor Approval- Active Vendors'!$A$4:$F$997,4,FALSE)</f>
        <v>PJM, GK</v>
      </c>
    </row>
    <row r="436" spans="1:7" ht="17.649999999999999" customHeight="1" x14ac:dyDescent="0.25">
      <c r="A436" s="75" t="s">
        <v>7329</v>
      </c>
      <c r="B436" s="75" t="s">
        <v>7330</v>
      </c>
      <c r="C436" s="75" t="s">
        <v>7329</v>
      </c>
      <c r="D436" s="75" t="s">
        <v>7328</v>
      </c>
      <c r="E436" s="91" t="str">
        <f>VLOOKUP(C436,'[92]Vendor Approval- Active Vendors'!$A$6:$F$997,6,FALSE)</f>
        <v>MD Approval</v>
      </c>
      <c r="F436" s="91" t="str">
        <f>VLOOKUP($C436,'[92]Vendor Approval- Active Vendors'!$A$4:$F$997,2,FALSE)</f>
        <v>McCormack</v>
      </c>
      <c r="G436" s="91" t="str">
        <f>VLOOKUP($C436,'[92]Vendor Approval- Active Vendors'!$A$4:$F$997,4,FALSE)</f>
        <v>PM</v>
      </c>
    </row>
    <row r="437" spans="1:7" ht="17.649999999999999" customHeight="1" x14ac:dyDescent="0.25">
      <c r="A437" s="75" t="s">
        <v>7327</v>
      </c>
      <c r="B437" s="75" t="s">
        <v>7326</v>
      </c>
      <c r="C437" s="75" t="s">
        <v>7325</v>
      </c>
      <c r="D437" s="75" t="s">
        <v>6980</v>
      </c>
      <c r="E437" s="91">
        <f>VLOOKUP(C437,'[92]Vendor Approval- Active Vendors'!$A$6:$F$997,6,FALSE)</f>
        <v>5000</v>
      </c>
      <c r="F437" s="91" t="str">
        <f>VLOOKUP($C437,'[92]Vendor Approval- Active Vendors'!$A$4:$F$997,2,FALSE)</f>
        <v>Perelman</v>
      </c>
      <c r="G437" s="91" t="str">
        <f>VLOOKUP($C437,'[92]Vendor Approval- Active Vendors'!$A$4:$F$997,4,FALSE)</f>
        <v>AM</v>
      </c>
    </row>
    <row r="438" spans="1:7" ht="17.649999999999999" customHeight="1" x14ac:dyDescent="0.25">
      <c r="A438" s="75" t="s">
        <v>7324</v>
      </c>
      <c r="B438" s="75" t="s">
        <v>7323</v>
      </c>
      <c r="C438" s="75" t="s">
        <v>7322</v>
      </c>
      <c r="D438" s="75" t="s">
        <v>7321</v>
      </c>
      <c r="E438" s="91">
        <f>VLOOKUP(C438,'[92]Vendor Approval- Active Vendors'!$A$6:$F$997,6,FALSE)</f>
        <v>25000</v>
      </c>
      <c r="F438" s="91" t="str">
        <f>VLOOKUP($C438,'[92]Vendor Approval- Active Vendors'!$A$4:$F$997,2,FALSE)</f>
        <v>Gochberg</v>
      </c>
      <c r="G438" s="91" t="str">
        <f>VLOOKUP($C438,'[92]Vendor Approval- Active Vendors'!$A$4:$F$997,4,FALSE)</f>
        <v>TM</v>
      </c>
    </row>
    <row r="439" spans="1:7" ht="17.649999999999999" customHeight="1" x14ac:dyDescent="0.25">
      <c r="A439" s="75" t="s">
        <v>7320</v>
      </c>
      <c r="B439" s="75" t="s">
        <v>7319</v>
      </c>
      <c r="C439" s="75" t="s">
        <v>7318</v>
      </c>
      <c r="D439" s="75" t="s">
        <v>7317</v>
      </c>
      <c r="E439" s="91" t="str">
        <f>VLOOKUP(C439,'[92]Vendor Approval- Active Vendors'!$A$6:$F$997,6,FALSE)</f>
        <v>MD Approval</v>
      </c>
      <c r="F439" s="91" t="str">
        <f>VLOOKUP($C439,'[92]Vendor Approval- Active Vendors'!$A$4:$F$997,2,FALSE)</f>
        <v>Perelman</v>
      </c>
      <c r="G439" s="91" t="str">
        <f>VLOOKUP($C439,'[92]Vendor Approval- Active Vendors'!$A$4:$F$997,4,FALSE)</f>
        <v>RP, MW</v>
      </c>
    </row>
    <row r="440" spans="1:7" ht="17.649999999999999" customHeight="1" x14ac:dyDescent="0.25">
      <c r="A440" s="75" t="s">
        <v>7316</v>
      </c>
      <c r="B440" s="75" t="s">
        <v>6482</v>
      </c>
      <c r="C440" s="75" t="s">
        <v>7315</v>
      </c>
      <c r="D440" s="75" t="s">
        <v>6648</v>
      </c>
      <c r="E440" s="91" t="str">
        <f>VLOOKUP(C440,'[92]Vendor Approval- Active Vendors'!$A$6:$F$997,6,FALSE)</f>
        <v>Tax Authority</v>
      </c>
      <c r="F440" s="91" t="str">
        <f>VLOOKUP($C440,'[92]Vendor Approval- Active Vendors'!$A$4:$F$997,2,FALSE)</f>
        <v>Miceli</v>
      </c>
      <c r="G440" s="91" t="str">
        <f>VLOOKUP($C440,'[92]Vendor Approval- Active Vendors'!$A$4:$F$997,4,FALSE)</f>
        <v>PJM, YX</v>
      </c>
    </row>
    <row r="441" spans="1:7" ht="17.649999999999999" customHeight="1" x14ac:dyDescent="0.25">
      <c r="A441" s="75"/>
      <c r="B441" s="75" t="s">
        <v>6480</v>
      </c>
      <c r="C441" s="75" t="s">
        <v>7314</v>
      </c>
      <c r="D441" s="75" t="s">
        <v>7274</v>
      </c>
      <c r="E441" s="91" t="str">
        <f>VLOOKUP(C441,'[92]Vendor Approval- Active Vendors'!$A$6:$F$997,6,FALSE)</f>
        <v>Tax Authority</v>
      </c>
      <c r="F441" s="91" t="str">
        <f>VLOOKUP($C441,'[92]Vendor Approval- Active Vendors'!$A$4:$F$997,2,FALSE)</f>
        <v>Miceli</v>
      </c>
      <c r="G441" s="91" t="str">
        <f>VLOOKUP($C441,'[92]Vendor Approval- Active Vendors'!$A$4:$F$997,4,FALSE)</f>
        <v>PJM, YX</v>
      </c>
    </row>
    <row r="442" spans="1:7" ht="17.649999999999999" customHeight="1" x14ac:dyDescent="0.25">
      <c r="A442" s="75"/>
      <c r="B442" s="75" t="s">
        <v>6478</v>
      </c>
      <c r="C442" s="75" t="s">
        <v>7313</v>
      </c>
      <c r="D442" s="75" t="s">
        <v>6674</v>
      </c>
      <c r="E442" s="91" t="str">
        <f>VLOOKUP(C442,'[92]Vendor Approval- Active Vendors'!$A$6:$F$997,6,FALSE)</f>
        <v>Tax Authority</v>
      </c>
      <c r="F442" s="91" t="str">
        <f>VLOOKUP($C442,'[92]Vendor Approval- Active Vendors'!$A$4:$F$997,2,FALSE)</f>
        <v>Miceli</v>
      </c>
      <c r="G442" s="91" t="str">
        <f>VLOOKUP($C442,'[92]Vendor Approval- Active Vendors'!$A$4:$F$997,4,FALSE)</f>
        <v>PJM, YX</v>
      </c>
    </row>
    <row r="443" spans="1:7" ht="17.649999999999999" customHeight="1" x14ac:dyDescent="0.25">
      <c r="A443" s="74" t="s">
        <v>7312</v>
      </c>
      <c r="B443" s="75" t="s">
        <v>7311</v>
      </c>
      <c r="C443" s="75" t="s">
        <v>7310</v>
      </c>
      <c r="D443" s="75" t="s">
        <v>6838</v>
      </c>
      <c r="E443" s="91" t="str">
        <f>VLOOKUP(C443,'[92]Vendor Approval- Active Vendors'!$A$6:$F$997,6,FALSE)</f>
        <v>MD Approval</v>
      </c>
      <c r="F443" s="91" t="str">
        <f>VLOOKUP($C443,'[92]Vendor Approval- Active Vendors'!$A$4:$F$997,2,FALSE)</f>
        <v>Robertson</v>
      </c>
      <c r="G443" s="91" t="str">
        <f>VLOOKUP($C443,'[92]Vendor Approval- Active Vendors'!$A$4:$F$997,4,FALSE)</f>
        <v>CR, DO</v>
      </c>
    </row>
    <row r="444" spans="1:7" ht="17.649999999999999" customHeight="1" x14ac:dyDescent="0.25">
      <c r="A444" s="75" t="s">
        <v>7309</v>
      </c>
      <c r="B444" s="75" t="s">
        <v>7308</v>
      </c>
      <c r="C444" s="75" t="s">
        <v>7307</v>
      </c>
      <c r="D444" s="75" t="s">
        <v>6662</v>
      </c>
      <c r="E444" s="91" t="str">
        <f>VLOOKUP(C444,'[92]Vendor Approval- Active Vendors'!$A$6:$F$997,6,FALSE)</f>
        <v>MD Approval</v>
      </c>
      <c r="F444" s="91" t="str">
        <f>VLOOKUP($C444,'[92]Vendor Approval- Active Vendors'!$A$4:$F$997,2,FALSE)</f>
        <v>Perelman</v>
      </c>
      <c r="G444" s="91" t="str">
        <f>VLOOKUP($C444,'[92]Vendor Approval- Active Vendors'!$A$4:$F$997,4,FALSE)</f>
        <v>RP</v>
      </c>
    </row>
    <row r="445" spans="1:7" ht="17.649999999999999" customHeight="1" x14ac:dyDescent="0.25">
      <c r="A445" s="75" t="s">
        <v>7306</v>
      </c>
      <c r="B445" s="75" t="s">
        <v>7305</v>
      </c>
      <c r="C445" s="75" t="s">
        <v>7304</v>
      </c>
      <c r="D445" s="75" t="s">
        <v>6639</v>
      </c>
      <c r="E445" s="91" t="str">
        <f>VLOOKUP(C445,'[92]Vendor Approval- Active Vendors'!$A$6:$F$997,6,FALSE)</f>
        <v>MD Approval</v>
      </c>
      <c r="F445" s="91" t="str">
        <f>VLOOKUP($C445,'[92]Vendor Approval- Active Vendors'!$A$4:$F$997,2,FALSE)</f>
        <v>Cafaro</v>
      </c>
      <c r="G445" s="91" t="str">
        <f>VLOOKUP($C445,'[92]Vendor Approval- Active Vendors'!$A$4:$F$997,4,FALSE)</f>
        <v>KP, RP, MC</v>
      </c>
    </row>
    <row r="446" spans="1:7" ht="17.649999999999999" customHeight="1" x14ac:dyDescent="0.25">
      <c r="A446" s="75" t="s">
        <v>7303</v>
      </c>
      <c r="B446" s="75" t="s">
        <v>7302</v>
      </c>
      <c r="C446" s="75" t="s">
        <v>7301</v>
      </c>
      <c r="D446" s="75" t="s">
        <v>6786</v>
      </c>
      <c r="E446" s="91" t="str">
        <f>VLOOKUP(C446,'[92]Vendor Approval- Active Vendors'!$A$6:$F$5064,6,FALSE)</f>
        <v>MD Approval</v>
      </c>
      <c r="F446" s="91" t="str">
        <f>VLOOKUP($C446,'[92]Vendor Approval- Active Vendors'!$A$4:$F$997,2,FALSE)</f>
        <v>Cafaro</v>
      </c>
      <c r="G446" s="91" t="str">
        <f>VLOOKUP($C446,'[92]Vendor Approval- Active Vendors'!$A$4:$F$997,4,FALSE)</f>
        <v>MC</v>
      </c>
    </row>
    <row r="447" spans="1:7" ht="17.649999999999999" customHeight="1" x14ac:dyDescent="0.25">
      <c r="A447" s="75" t="s">
        <v>7300</v>
      </c>
      <c r="B447" s="75" t="s">
        <v>7299</v>
      </c>
      <c r="C447" s="75" t="s">
        <v>7298</v>
      </c>
      <c r="D447" s="75" t="s">
        <v>6718</v>
      </c>
      <c r="E447" s="91">
        <f>VLOOKUP(C447,'[92]Vendor Approval- Active Vendors'!$A$6:$F$997,6,FALSE)</f>
        <v>15000</v>
      </c>
      <c r="F447" s="91" t="str">
        <f>VLOOKUP($C447,'[92]Vendor Approval- Active Vendors'!$A$4:$F$997,2,FALSE)</f>
        <v>Robertson</v>
      </c>
      <c r="G447" s="91" t="str">
        <f>VLOOKUP($C447,'[92]Vendor Approval- Active Vendors'!$A$4:$F$997,4,FALSE)</f>
        <v>TM, AM, UW</v>
      </c>
    </row>
    <row r="448" spans="1:7" ht="17.649999999999999" customHeight="1" x14ac:dyDescent="0.25">
      <c r="A448" s="75" t="s">
        <v>7296</v>
      </c>
      <c r="B448" s="75" t="s">
        <v>7297</v>
      </c>
      <c r="C448" s="75" t="s">
        <v>7296</v>
      </c>
      <c r="D448" s="75" t="s">
        <v>6631</v>
      </c>
      <c r="E448" s="91">
        <f>VLOOKUP(C448,'[92]Vendor Approval- Active Vendors'!$A$6:$F$997,6,FALSE)</f>
        <v>50000</v>
      </c>
      <c r="F448" s="91" t="str">
        <f>VLOOKUP($C448,'[92]Vendor Approval- Active Vendors'!$A$4:$F$997,2,FALSE)</f>
        <v>Cafaro</v>
      </c>
      <c r="G448" s="91" t="str">
        <f>VLOOKUP($C448,'[92]Vendor Approval- Active Vendors'!$A$4:$F$997,4,FALSE)</f>
        <v>MC, RP</v>
      </c>
    </row>
    <row r="449" spans="1:7" ht="17.649999999999999" customHeight="1" x14ac:dyDescent="0.25">
      <c r="A449" s="75" t="s">
        <v>7294</v>
      </c>
      <c r="B449" s="75" t="s">
        <v>7295</v>
      </c>
      <c r="C449" s="75" t="s">
        <v>7294</v>
      </c>
      <c r="D449" s="75" t="s">
        <v>7293</v>
      </c>
      <c r="E449" s="91">
        <f>VLOOKUP(C449,'[92]Vendor Approval- Active Vendors'!$A$6:$F$997,6,FALSE)</f>
        <v>50000</v>
      </c>
      <c r="F449" s="91" t="str">
        <f>VLOOKUP($C449,'[92]Vendor Approval- Active Vendors'!$A$4:$F$997,2,FALSE)</f>
        <v>Perelman</v>
      </c>
      <c r="G449" s="91" t="str">
        <f>VLOOKUP($C449,'[92]Vendor Approval- Active Vendors'!$A$4:$F$997,4,FALSE)</f>
        <v>AM</v>
      </c>
    </row>
    <row r="450" spans="1:7" ht="17.649999999999999" customHeight="1" x14ac:dyDescent="0.25">
      <c r="A450" s="75"/>
      <c r="B450" s="75" t="s">
        <v>6476</v>
      </c>
      <c r="C450" s="75" t="s">
        <v>7292</v>
      </c>
      <c r="D450" s="75" t="s">
        <v>6648</v>
      </c>
      <c r="E450" s="91" t="str">
        <f>VLOOKUP(C450,'[92]Vendor Approval- Active Vendors'!$A$6:$F$997,6,FALSE)</f>
        <v>Tax Authority</v>
      </c>
      <c r="F450" s="91" t="str">
        <f>VLOOKUP($C450,'[92]Vendor Approval- Active Vendors'!$A$4:$F$997,2,FALSE)</f>
        <v>Miceli</v>
      </c>
      <c r="G450" s="91" t="str">
        <f>VLOOKUP($C450,'[92]Vendor Approval- Active Vendors'!$A$4:$F$997,4,FALSE)</f>
        <v>PJM, YX</v>
      </c>
    </row>
    <row r="451" spans="1:7" ht="17.649999999999999" customHeight="1" x14ac:dyDescent="0.25">
      <c r="A451" s="75" t="s">
        <v>7291</v>
      </c>
      <c r="B451" s="75" t="s">
        <v>7290</v>
      </c>
      <c r="C451" s="75" t="s">
        <v>7289</v>
      </c>
      <c r="D451" s="75" t="s">
        <v>6742</v>
      </c>
      <c r="E451" s="91">
        <f>VLOOKUP(C451,'[92]Vendor Approval- Active Vendors'!$A$6:$F$997,6,FALSE)</f>
        <v>10000</v>
      </c>
      <c r="F451" s="91" t="str">
        <f>VLOOKUP($C451,'[92]Vendor Approval- Active Vendors'!$A$4:$F$997,2,FALSE)</f>
        <v>Scarola</v>
      </c>
      <c r="G451" s="91" t="str">
        <f>VLOOKUP($C451,'[92]Vendor Approval- Active Vendors'!$A$4:$F$997,4,FALSE)</f>
        <v>UW*</v>
      </c>
    </row>
    <row r="452" spans="1:7" ht="17.649999999999999" customHeight="1" x14ac:dyDescent="0.25">
      <c r="A452" s="75"/>
      <c r="B452" s="75" t="s">
        <v>7288</v>
      </c>
      <c r="C452" s="75" t="s">
        <v>7287</v>
      </c>
      <c r="D452" s="75" t="s">
        <v>6648</v>
      </c>
      <c r="E452" s="91" t="str">
        <f>VLOOKUP(C452,'[92]Vendor Approval- Active Vendors'!$A$6:$F$997,6,FALSE)</f>
        <v>Tax Authority</v>
      </c>
      <c r="F452" s="91" t="str">
        <f>VLOOKUP($C452,'[92]Vendor Approval- Active Vendors'!$A$4:$F$997,2,FALSE)</f>
        <v>Miceli</v>
      </c>
      <c r="G452" s="91" t="str">
        <f>VLOOKUP($C452,'[92]Vendor Approval- Active Vendors'!$A$4:$F$997,4,FALSE)</f>
        <v>PJM, YX</v>
      </c>
    </row>
    <row r="453" spans="1:7" ht="17.649999999999999" customHeight="1" x14ac:dyDescent="0.25">
      <c r="A453" s="75" t="s">
        <v>7286</v>
      </c>
      <c r="B453" s="75" t="s">
        <v>6472</v>
      </c>
      <c r="C453" s="75" t="s">
        <v>7285</v>
      </c>
      <c r="D453" s="75" t="s">
        <v>6648</v>
      </c>
      <c r="E453" s="91" t="str">
        <f>VLOOKUP(C453,'[92]Vendor Approval- Active Vendors'!$A$6:$F$997,6,FALSE)</f>
        <v>Tax Authority</v>
      </c>
      <c r="F453" s="91" t="str">
        <f>VLOOKUP($C453,'[92]Vendor Approval- Active Vendors'!$A$4:$F$997,2,FALSE)</f>
        <v>Miceli</v>
      </c>
      <c r="G453" s="91" t="str">
        <f>VLOOKUP($C453,'[92]Vendor Approval- Active Vendors'!$A$4:$F$997,4,FALSE)</f>
        <v>PJM, YX</v>
      </c>
    </row>
    <row r="454" spans="1:7" ht="17.649999999999999" customHeight="1" x14ac:dyDescent="0.25">
      <c r="A454" s="75" t="s">
        <v>7284</v>
      </c>
      <c r="B454" s="75" t="s">
        <v>7283</v>
      </c>
      <c r="C454" s="75" t="s">
        <v>7282</v>
      </c>
      <c r="D454" s="75" t="s">
        <v>6935</v>
      </c>
      <c r="E454" s="91">
        <f>VLOOKUP(C454,'[92]Vendor Approval- Active Vendors'!$A$6:$F$997,6,FALSE)</f>
        <v>15000</v>
      </c>
      <c r="F454" s="91" t="str">
        <f>VLOOKUP($C454,'[92]Vendor Approval- Active Vendors'!$A$4:$F$997,2,FALSE)</f>
        <v>Scarola</v>
      </c>
      <c r="G454" s="91" t="str">
        <f>VLOOKUP($C454,'[92]Vendor Approval- Active Vendors'!$A$4:$F$997,4,FALSE)</f>
        <v>UW*, TM, RP</v>
      </c>
    </row>
    <row r="455" spans="1:7" ht="17.649999999999999" customHeight="1" x14ac:dyDescent="0.25">
      <c r="A455" s="75" t="s">
        <v>7281</v>
      </c>
      <c r="B455" s="75" t="s">
        <v>7280</v>
      </c>
      <c r="C455" s="75" t="s">
        <v>7279</v>
      </c>
      <c r="D455" s="75" t="s">
        <v>6635</v>
      </c>
      <c r="E455" s="91">
        <f>VLOOKUP(C455,'[92]Vendor Approval- Active Vendors'!$A$6:$F$997,6,FALSE)</f>
        <v>1000</v>
      </c>
      <c r="F455" s="91" t="str">
        <f>VLOOKUP($C455,'[92]Vendor Approval- Active Vendors'!$A$4:$F$997,2,FALSE)</f>
        <v>Alexander</v>
      </c>
      <c r="G455" s="91" t="str">
        <f>VLOOKUP($C455,'[92]Vendor Approval- Active Vendors'!$A$4:$F$997,4,FALSE)</f>
        <v>MA</v>
      </c>
    </row>
    <row r="456" spans="1:7" ht="17.649999999999999" customHeight="1" x14ac:dyDescent="0.25">
      <c r="A456" s="75" t="s">
        <v>7277</v>
      </c>
      <c r="B456" s="75" t="s">
        <v>7278</v>
      </c>
      <c r="C456" s="75" t="s">
        <v>7277</v>
      </c>
      <c r="D456" s="75" t="s">
        <v>6770</v>
      </c>
      <c r="E456" s="91">
        <f>VLOOKUP(C456,'[92]Vendor Approval- Active Vendors'!$A$6:$F$997,6,FALSE)</f>
        <v>1000</v>
      </c>
      <c r="F456" s="91" t="str">
        <f>VLOOKUP($C456,'[92]Vendor Approval- Active Vendors'!$A$4:$F$997,2,FALSE)</f>
        <v>Dechbery</v>
      </c>
      <c r="G456" s="91" t="str">
        <f>VLOOKUP($C456,'[92]Vendor Approval- Active Vendors'!$A$4:$F$997,4,FALSE)</f>
        <v>Admins</v>
      </c>
    </row>
    <row r="457" spans="1:7" ht="17.649999999999999" customHeight="1" x14ac:dyDescent="0.25">
      <c r="A457" s="75"/>
      <c r="B457" s="75" t="s">
        <v>7276</v>
      </c>
      <c r="C457" s="75" t="s">
        <v>7275</v>
      </c>
      <c r="D457" s="75" t="s">
        <v>7274</v>
      </c>
      <c r="E457" s="91" t="str">
        <f>VLOOKUP(C457,'[92]Vendor Approval- Active Vendors'!$A$6:$F$997,6,FALSE)</f>
        <v>Tax Authority</v>
      </c>
      <c r="F457" s="91" t="str">
        <f>VLOOKUP($C457,'[92]Vendor Approval- Active Vendors'!$A$4:$F$997,2,FALSE)</f>
        <v>Miceli</v>
      </c>
      <c r="G457" s="91" t="str">
        <f>VLOOKUP($C457,'[92]Vendor Approval- Active Vendors'!$A$4:$F$997,4,FALSE)</f>
        <v>PJM, YX</v>
      </c>
    </row>
    <row r="458" spans="1:7" ht="17.649999999999999" customHeight="1" x14ac:dyDescent="0.25">
      <c r="A458" s="75" t="s">
        <v>7273</v>
      </c>
      <c r="B458" s="75" t="s">
        <v>6468</v>
      </c>
      <c r="C458" s="75" t="s">
        <v>7272</v>
      </c>
      <c r="D458" s="75" t="s">
        <v>6648</v>
      </c>
      <c r="E458" s="91" t="str">
        <f>VLOOKUP(C458,'[92]Vendor Approval- Active Vendors'!$A$6:$F$997,6,FALSE)</f>
        <v>Tax Authority</v>
      </c>
      <c r="F458" s="91" t="str">
        <f>VLOOKUP($C458,'[92]Vendor Approval- Active Vendors'!$A$4:$F$997,2,FALSE)</f>
        <v>Miceli</v>
      </c>
      <c r="G458" s="91" t="str">
        <f>VLOOKUP($C458,'[92]Vendor Approval- Active Vendors'!$A$4:$F$997,4,FALSE)</f>
        <v>PJM, YX</v>
      </c>
    </row>
    <row r="459" spans="1:7" ht="17.649999999999999" customHeight="1" x14ac:dyDescent="0.25">
      <c r="A459" s="75" t="s">
        <v>7270</v>
      </c>
      <c r="B459" s="75" t="s">
        <v>7271</v>
      </c>
      <c r="C459" s="75" t="s">
        <v>7270</v>
      </c>
      <c r="D459" s="75" t="s">
        <v>7269</v>
      </c>
      <c r="E459" s="91" t="str">
        <f>VLOOKUP(C459,'[92]Vendor Approval- Active Vendors'!$A$6:$F$997,6,FALSE)</f>
        <v>MD Approval</v>
      </c>
      <c r="F459" s="91" t="str">
        <f>VLOOKUP($C459,'[92]Vendor Approval- Active Vendors'!$A$4:$F$997,2,FALSE)</f>
        <v>McCormack</v>
      </c>
      <c r="G459" s="91" t="str">
        <f>VLOOKUP($C459,'[92]Vendor Approval- Active Vendors'!$A$4:$F$997,4,FALSE)</f>
        <v>PM, SG, RP</v>
      </c>
    </row>
    <row r="460" spans="1:7" ht="17.649999999999999" customHeight="1" x14ac:dyDescent="0.25">
      <c r="A460" s="75" t="s">
        <v>7268</v>
      </c>
      <c r="B460" s="75" t="s">
        <v>7267</v>
      </c>
      <c r="C460" s="75" t="s">
        <v>7266</v>
      </c>
      <c r="D460" s="75" t="s">
        <v>7265</v>
      </c>
      <c r="E460" s="91" t="str">
        <f>VLOOKUP(C460,'[92]Vendor Approval- Active Vendors'!$A$6:$F$997,6,FALSE)</f>
        <v>Tax Authority</v>
      </c>
      <c r="F460" s="91" t="str">
        <f>VLOOKUP($C460,'[92]Vendor Approval- Active Vendors'!$A$4:$F$997,2,FALSE)</f>
        <v>Miceli</v>
      </c>
      <c r="G460" s="91" t="str">
        <f>VLOOKUP($C460,'[92]Vendor Approval- Active Vendors'!$A$4:$F$997,4,FALSE)</f>
        <v>PJM, YX</v>
      </c>
    </row>
    <row r="461" spans="1:7" ht="17.649999999999999" customHeight="1" x14ac:dyDescent="0.25">
      <c r="A461" s="75" t="s">
        <v>7264</v>
      </c>
      <c r="B461" s="75" t="s">
        <v>6470</v>
      </c>
      <c r="C461" s="75" t="s">
        <v>7263</v>
      </c>
      <c r="D461" s="75" t="s">
        <v>6648</v>
      </c>
      <c r="E461" s="91" t="str">
        <f>VLOOKUP(C461,'[92]Vendor Approval- Active Vendors'!$A$6:$F$997,6,FALSE)</f>
        <v>Tax Authority</v>
      </c>
      <c r="F461" s="91" t="str">
        <f>VLOOKUP($C461,'[92]Vendor Approval- Active Vendors'!$A$4:$F$997,2,FALSE)</f>
        <v>Miceli</v>
      </c>
      <c r="G461" s="91" t="str">
        <f>VLOOKUP($C461,'[92]Vendor Approval- Active Vendors'!$A$4:$F$997,4,FALSE)</f>
        <v>PJM, YX, RP</v>
      </c>
    </row>
    <row r="462" spans="1:7" ht="17.649999999999999" customHeight="1" x14ac:dyDescent="0.25">
      <c r="A462" s="75" t="s">
        <v>7262</v>
      </c>
      <c r="B462" s="75" t="s">
        <v>7261</v>
      </c>
      <c r="C462" s="75" t="s">
        <v>7260</v>
      </c>
      <c r="D462" s="75" t="s">
        <v>6786</v>
      </c>
      <c r="E462" s="91">
        <f>VLOOKUP(C462,'[92]Vendor Approval- Active Vendors'!$A$6:$F$997,6,FALSE)</f>
        <v>1000</v>
      </c>
      <c r="F462" s="91" t="str">
        <f>VLOOKUP($C462,'[92]Vendor Approval- Active Vendors'!$A$4:$F$997,2,FALSE)</f>
        <v>Gochberg</v>
      </c>
      <c r="G462" s="91" t="str">
        <f>VLOOKUP($C462,'[92]Vendor Approval- Active Vendors'!$A$4:$F$997,4,FALSE)</f>
        <v>SG, Admins</v>
      </c>
    </row>
    <row r="463" spans="1:7" ht="17.649999999999999" customHeight="1" x14ac:dyDescent="0.25">
      <c r="A463" t="s">
        <v>7258</v>
      </c>
      <c r="B463" s="75" t="s">
        <v>7259</v>
      </c>
      <c r="C463" s="75" t="s">
        <v>7258</v>
      </c>
      <c r="D463" s="75" t="s">
        <v>7257</v>
      </c>
      <c r="E463" s="91" t="str">
        <f>VLOOKUP(C463,'[92]Vendor Approval- Active Vendors'!$A$6:$F$997,6,FALSE)</f>
        <v>MD Approval</v>
      </c>
      <c r="F463" s="91" t="str">
        <f>VLOOKUP($C463,'[92]Vendor Approval- Active Vendors'!$A$4:$F$997,2,FALSE)</f>
        <v>Perelman</v>
      </c>
      <c r="G463" s="91" t="str">
        <f>VLOOKUP($C463,'[92]Vendor Approval- Active Vendors'!$A$4:$F$997,4,FALSE)</f>
        <v>RP</v>
      </c>
    </row>
    <row r="464" spans="1:7" ht="17.649999999999999" customHeight="1" x14ac:dyDescent="0.25">
      <c r="A464" s="75"/>
      <c r="B464" s="75" t="s">
        <v>7256</v>
      </c>
      <c r="C464" s="75" t="s">
        <v>7255</v>
      </c>
      <c r="D464" s="75" t="s">
        <v>6819</v>
      </c>
      <c r="E464" s="91" t="str">
        <f>VLOOKUP(C464,'[92]Vendor Approval- Active Vendors'!$A$6:$F$997,6,FALSE)</f>
        <v>MD Approval</v>
      </c>
      <c r="F464" s="91" t="str">
        <f>VLOOKUP($C464,'[92]Vendor Approval- Active Vendors'!$A$4:$F$997,2,FALSE)</f>
        <v>McCormack</v>
      </c>
      <c r="G464" s="91" t="str">
        <f>VLOOKUP($C464,'[92]Vendor Approval- Active Vendors'!$A$4:$F$997,4,FALSE)</f>
        <v>PM</v>
      </c>
    </row>
    <row r="465" spans="1:7" ht="17.649999999999999" customHeight="1" x14ac:dyDescent="0.25">
      <c r="A465" s="75" t="s">
        <v>7254</v>
      </c>
      <c r="B465" s="75" t="s">
        <v>7253</v>
      </c>
      <c r="C465" s="75" t="s">
        <v>7252</v>
      </c>
      <c r="D465" s="75" t="s">
        <v>7251</v>
      </c>
      <c r="E465" s="91" t="str">
        <f>VLOOKUP(C465,'[92]Vendor Approval- Active Vendors'!$A$6:$F$997,6,FALSE)</f>
        <v>Tax Authority</v>
      </c>
      <c r="F465" s="91" t="str">
        <f>VLOOKUP($C465,'[92]Vendor Approval- Active Vendors'!$A$4:$F$997,2,FALSE)</f>
        <v>Miceli</v>
      </c>
      <c r="G465" s="91" t="str">
        <f>VLOOKUP($C465,'[92]Vendor Approval- Active Vendors'!$A$4:$F$997,4,FALSE)</f>
        <v>PJM, YX</v>
      </c>
    </row>
    <row r="466" spans="1:7" ht="17.649999999999999" customHeight="1" x14ac:dyDescent="0.25">
      <c r="A466" s="75"/>
      <c r="B466" s="75" t="s">
        <v>7250</v>
      </c>
      <c r="C466" s="75" t="s">
        <v>7249</v>
      </c>
      <c r="D466" s="75" t="s">
        <v>6876</v>
      </c>
      <c r="E466" s="91" t="str">
        <f>VLOOKUP(C466,'[92]Vendor Approval- Active Vendors'!$A$6:$F$997,6,FALSE)</f>
        <v>Tax Authority</v>
      </c>
      <c r="F466" s="91" t="str">
        <f>VLOOKUP($C466,'[92]Vendor Approval- Active Vendors'!$A$4:$F$997,2,FALSE)</f>
        <v>Miceli</v>
      </c>
      <c r="G466" s="91" t="str">
        <f>VLOOKUP($C466,'[92]Vendor Approval- Active Vendors'!$A$4:$F$997,4,FALSE)</f>
        <v>PJM, YX</v>
      </c>
    </row>
    <row r="467" spans="1:7" ht="17.649999999999999" customHeight="1" x14ac:dyDescent="0.25">
      <c r="A467" s="75" t="s">
        <v>7248</v>
      </c>
      <c r="B467" s="75" t="s">
        <v>7247</v>
      </c>
      <c r="C467" s="75" t="s">
        <v>7246</v>
      </c>
      <c r="D467" s="75" t="s">
        <v>6790</v>
      </c>
      <c r="E467" s="91">
        <f>VLOOKUP(C467,'[92]Vendor Approval- Active Vendors'!$A$6:$F$997,6,FALSE)</f>
        <v>50000</v>
      </c>
      <c r="F467" s="91" t="str">
        <f>VLOOKUP($C467,'[92]Vendor Approval- Active Vendors'!$A$4:$F$997,2,FALSE)</f>
        <v>Perelman</v>
      </c>
      <c r="G467" s="91" t="str">
        <f>VLOOKUP($C467,'[92]Vendor Approval- Active Vendors'!$A$4:$F$997,4,FALSE)</f>
        <v>RP, PM, DM, KP</v>
      </c>
    </row>
    <row r="468" spans="1:7" ht="17.649999999999999" customHeight="1" x14ac:dyDescent="0.25">
      <c r="A468" s="6" t="s">
        <v>7245</v>
      </c>
      <c r="B468" s="75" t="s">
        <v>7244</v>
      </c>
      <c r="C468" s="75" t="s">
        <v>7243</v>
      </c>
      <c r="D468" s="75" t="s">
        <v>7242</v>
      </c>
      <c r="E468" s="91" t="str">
        <f>VLOOKUP(C468,'[92]Vendor Approval- Active Vendors'!$A$6:$F$997,6,FALSE)</f>
        <v>MD Approval</v>
      </c>
      <c r="F468" s="91" t="str">
        <f>VLOOKUP($C468,'[92]Vendor Approval- Active Vendors'!$A$4:$F$997,2,FALSE)</f>
        <v>Perelman</v>
      </c>
      <c r="G468" s="91" t="str">
        <f>VLOOKUP($C468,'[92]Vendor Approval- Active Vendors'!$A$4:$F$997,4,FALSE)</f>
        <v>RP</v>
      </c>
    </row>
    <row r="469" spans="1:7" ht="17.649999999999999" customHeight="1" x14ac:dyDescent="0.25">
      <c r="A469" s="6" t="s">
        <v>7241</v>
      </c>
      <c r="B469" s="75" t="s">
        <v>7240</v>
      </c>
      <c r="C469" s="75" t="s">
        <v>7239</v>
      </c>
      <c r="D469" s="75" t="s">
        <v>6819</v>
      </c>
      <c r="E469" s="91" t="str">
        <f>VLOOKUP(C469,'[92]Vendor Approval- Active Vendors'!$A$6:$F$997,6,FALSE)</f>
        <v>MD Approval</v>
      </c>
      <c r="F469" s="91" t="str">
        <f>VLOOKUP($C469,'[92]Vendor Approval- Active Vendors'!$A$4:$F$997,2,FALSE)</f>
        <v>Porcella</v>
      </c>
      <c r="G469" s="91" t="str">
        <f>VLOOKUP($C469,'[92]Vendor Approval- Active Vendors'!$A$4:$F$997,4,FALSE)</f>
        <v>KP</v>
      </c>
    </row>
    <row r="470" spans="1:7" ht="17.649999999999999" customHeight="1" x14ac:dyDescent="0.25">
      <c r="A470" s="75" t="s">
        <v>7237</v>
      </c>
      <c r="B470" s="75" t="s">
        <v>7238</v>
      </c>
      <c r="C470" s="75" t="s">
        <v>7237</v>
      </c>
      <c r="D470" s="75" t="s">
        <v>6698</v>
      </c>
      <c r="E470" s="91" t="str">
        <f>VLOOKUP(C470,'[92]Vendor Approval- Active Vendors'!$A$6:$F$997,6,FALSE)</f>
        <v>MD Approval</v>
      </c>
      <c r="F470" s="91" t="str">
        <f>VLOOKUP($C470,'[92]Vendor Approval- Active Vendors'!$A$4:$F$997,2,FALSE)</f>
        <v>Gochberg</v>
      </c>
      <c r="G470" s="91" t="str">
        <f>VLOOKUP($C470,'[92]Vendor Approval- Active Vendors'!$A$4:$F$997,4,FALSE)</f>
        <v>SG, PM, RP</v>
      </c>
    </row>
    <row r="471" spans="1:7" ht="17.649999999999999" customHeight="1" x14ac:dyDescent="0.25">
      <c r="A471" s="75"/>
      <c r="B471" s="75" t="s">
        <v>7236</v>
      </c>
      <c r="C471" s="75" t="s">
        <v>7235</v>
      </c>
      <c r="D471" s="75" t="s">
        <v>6648</v>
      </c>
      <c r="E471" s="91" t="str">
        <f>VLOOKUP(C471,'[92]Vendor Approval- Active Vendors'!$A$6:$F$997,6,FALSE)</f>
        <v>Tax Authority</v>
      </c>
      <c r="F471" s="91" t="str">
        <f>VLOOKUP($C471,'[92]Vendor Approval- Active Vendors'!$A$4:$F$997,2,FALSE)</f>
        <v>Miceli</v>
      </c>
      <c r="G471" s="91" t="str">
        <f>VLOOKUP($C471,'[92]Vendor Approval- Active Vendors'!$A$4:$F$997,4,FALSE)</f>
        <v>PJM, YX</v>
      </c>
    </row>
    <row r="472" spans="1:7" ht="17.649999999999999" customHeight="1" x14ac:dyDescent="0.25">
      <c r="A472" s="75" t="s">
        <v>7233</v>
      </c>
      <c r="B472" s="75" t="s">
        <v>7234</v>
      </c>
      <c r="C472" s="75" t="s">
        <v>7233</v>
      </c>
      <c r="D472" s="75" t="s">
        <v>6819</v>
      </c>
      <c r="E472" s="91" t="str">
        <f>VLOOKUP(C472,'[92]Vendor Approval- Active Vendors'!$A$6:$F$997,6,FALSE)</f>
        <v>Tax Authority</v>
      </c>
      <c r="F472" s="91" t="str">
        <f>VLOOKUP($C472,'[92]Vendor Approval- Active Vendors'!$A$4:$F$997,2,FALSE)</f>
        <v>Miceli</v>
      </c>
      <c r="G472" s="91" t="str">
        <f>VLOOKUP($C472,'[92]Vendor Approval- Active Vendors'!$A$4:$F$997,4,FALSE)</f>
        <v>PJM, YX</v>
      </c>
    </row>
    <row r="473" spans="1:7" ht="17.649999999999999" customHeight="1" x14ac:dyDescent="0.25">
      <c r="A473" s="75" t="s">
        <v>7232</v>
      </c>
      <c r="B473" s="75" t="s">
        <v>6466</v>
      </c>
      <c r="C473" s="75" t="s">
        <v>7231</v>
      </c>
      <c r="D473" s="75" t="s">
        <v>6648</v>
      </c>
      <c r="E473" s="91" t="str">
        <f>VLOOKUP(C473,'[92]Vendor Approval- Active Vendors'!$A$6:$F$997,6,FALSE)</f>
        <v>Tax Authority</v>
      </c>
      <c r="F473" s="91" t="str">
        <f>VLOOKUP($C473,'[92]Vendor Approval- Active Vendors'!$A$4:$F$997,2,FALSE)</f>
        <v>Miceli</v>
      </c>
      <c r="G473" s="91" t="str">
        <f>VLOOKUP($C473,'[92]Vendor Approval- Active Vendors'!$A$4:$F$997,4,FALSE)</f>
        <v>PJM, YX</v>
      </c>
    </row>
    <row r="474" spans="1:7" ht="17.649999999999999" customHeight="1" x14ac:dyDescent="0.25">
      <c r="A474" s="75" t="s">
        <v>7230</v>
      </c>
      <c r="B474" s="75" t="s">
        <v>6464</v>
      </c>
      <c r="C474" s="75" t="s">
        <v>7230</v>
      </c>
      <c r="D474" s="75" t="s">
        <v>6874</v>
      </c>
      <c r="E474" s="91" t="str">
        <f>VLOOKUP(C474,'[92]Vendor Approval- Active Vendors'!$A$6:$F$997,6,FALSE)</f>
        <v>Tax Authority</v>
      </c>
      <c r="F474" s="91" t="str">
        <f>VLOOKUP($C474,'[92]Vendor Approval- Active Vendors'!$A$4:$F$997,2,FALSE)</f>
        <v>Miceli</v>
      </c>
      <c r="G474" s="91" t="str">
        <f>VLOOKUP($C474,'[92]Vendor Approval- Active Vendors'!$A$4:$F$997,4,FALSE)</f>
        <v>PJM, YX</v>
      </c>
    </row>
    <row r="475" spans="1:7" ht="17.649999999999999" customHeight="1" x14ac:dyDescent="0.25">
      <c r="A475" t="s">
        <v>7228</v>
      </c>
      <c r="B475" s="75" t="s">
        <v>7229</v>
      </c>
      <c r="C475" s="75" t="s">
        <v>7228</v>
      </c>
      <c r="D475" s="75" t="s">
        <v>6635</v>
      </c>
      <c r="E475" s="91">
        <f>VLOOKUP(C475,'[92]Vendor Approval- Active Vendors'!$A$6:$F$997,6,FALSE)</f>
        <v>5000</v>
      </c>
      <c r="F475" s="91" t="str">
        <f>VLOOKUP($C475,'[92]Vendor Approval- Active Vendors'!$A$4:$F$997,2,FALSE)</f>
        <v>Perelman</v>
      </c>
      <c r="G475" s="91" t="str">
        <f>VLOOKUP($C475,'[92]Vendor Approval- Active Vendors'!$A$4:$F$997,4,FALSE)</f>
        <v>AM</v>
      </c>
    </row>
    <row r="476" spans="1:7" ht="17.649999999999999" customHeight="1" x14ac:dyDescent="0.25">
      <c r="A476" s="75" t="s">
        <v>7226</v>
      </c>
      <c r="B476" s="75" t="s">
        <v>7227</v>
      </c>
      <c r="C476" s="75" t="s">
        <v>7226</v>
      </c>
      <c r="D476" s="75" t="s">
        <v>6698</v>
      </c>
      <c r="E476" s="91" t="str">
        <f>VLOOKUP(C476,'[92]Vendor Approval- Active Vendors'!$A$6:$F$997,6,FALSE)</f>
        <v>MD Approval</v>
      </c>
      <c r="F476" s="91" t="str">
        <f>VLOOKUP($C476,'[92]Vendor Approval- Active Vendors'!$A$4:$F$997,2,FALSE)</f>
        <v>Gochberg</v>
      </c>
      <c r="G476" s="91" t="str">
        <f>VLOOKUP($C476,'[92]Vendor Approval- Active Vendors'!$A$4:$F$997,4,FALSE)</f>
        <v>SG, PM, RP</v>
      </c>
    </row>
    <row r="477" spans="1:7" ht="17.649999999999999" customHeight="1" x14ac:dyDescent="0.25">
      <c r="A477" s="75"/>
      <c r="B477" s="75" t="s">
        <v>7225</v>
      </c>
      <c r="C477" s="75" t="s">
        <v>7224</v>
      </c>
      <c r="D477" s="75" t="s">
        <v>6851</v>
      </c>
      <c r="E477" s="91" t="str">
        <f>VLOOKUP(C477,'[92]Vendor Approval- Active Vendors'!$A$6:$F$997,6,FALSE)</f>
        <v>Committee Approved</v>
      </c>
      <c r="F477" s="91" t="str">
        <f>VLOOKUP($C477,'[92]Vendor Approval- Active Vendors'!$A$4:$F$997,2,FALSE)</f>
        <v>Gochberg</v>
      </c>
      <c r="G477" s="91" t="str">
        <f>VLOOKUP($C477,'[92]Vendor Approval- Active Vendors'!$A$4:$F$997,4,FALSE)</f>
        <v>TM</v>
      </c>
    </row>
    <row r="478" spans="1:7" ht="17.649999999999999" customHeight="1" x14ac:dyDescent="0.25">
      <c r="A478" s="75" t="s">
        <v>7222</v>
      </c>
      <c r="B478" s="75" t="s">
        <v>7223</v>
      </c>
      <c r="C478" s="75" t="s">
        <v>7222</v>
      </c>
      <c r="D478" s="75" t="s">
        <v>6790</v>
      </c>
      <c r="E478" s="91" t="str">
        <f>VLOOKUP(C478,'[92]Vendor Approval- Active Vendors'!$A$6:$F$997,6,FALSE)</f>
        <v>MD Approval</v>
      </c>
      <c r="F478" s="91" t="str">
        <f>VLOOKUP($C478,'[92]Vendor Approval- Active Vendors'!$A$4:$F$997,2,FALSE)</f>
        <v>Perelman</v>
      </c>
      <c r="G478" s="91" t="str">
        <f>VLOOKUP($C478,'[92]Vendor Approval- Active Vendors'!$A$4:$F$997,4,FALSE)</f>
        <v>RP</v>
      </c>
    </row>
    <row r="479" spans="1:7" ht="17.649999999999999" customHeight="1" x14ac:dyDescent="0.25">
      <c r="A479" s="75" t="s">
        <v>7221</v>
      </c>
      <c r="B479" s="75" t="s">
        <v>7220</v>
      </c>
      <c r="C479" s="75" t="s">
        <v>7219</v>
      </c>
      <c r="D479" s="75" t="s">
        <v>6639</v>
      </c>
      <c r="E479" s="91" t="str">
        <f>VLOOKUP(C479,'[92]Vendor Approval- Active Vendors'!$A$6:$F$997,6,FALSE)</f>
        <v>MD Approval</v>
      </c>
      <c r="F479" s="91" t="str">
        <f>VLOOKUP($C479,'[92]Vendor Approval- Active Vendors'!$A$4:$F$997,2,FALSE)</f>
        <v>Cafaro</v>
      </c>
      <c r="G479" s="91" t="str">
        <f>VLOOKUP($C479,'[92]Vendor Approval- Active Vendors'!$A$4:$F$997,4,FALSE)</f>
        <v>MC</v>
      </c>
    </row>
    <row r="480" spans="1:7" ht="17.649999999999999" customHeight="1" x14ac:dyDescent="0.25">
      <c r="A480" s="6" t="s">
        <v>7218</v>
      </c>
      <c r="B480" s="75" t="s">
        <v>7217</v>
      </c>
      <c r="C480" s="75" t="s">
        <v>7216</v>
      </c>
      <c r="D480" s="75" t="s">
        <v>6639</v>
      </c>
      <c r="E480" s="91" t="str">
        <f>VLOOKUP(C480,'[92]Vendor Approval- Active Vendors'!$A$6:$F$997,6,FALSE)</f>
        <v>MD Approval</v>
      </c>
      <c r="F480" s="91" t="str">
        <f>VLOOKUP($C480,'[92]Vendor Approval- Active Vendors'!$A$4:$F$997,2,FALSE)</f>
        <v>Cafaro</v>
      </c>
      <c r="G480" s="91" t="str">
        <f>VLOOKUP($C480,'[92]Vendor Approval- Active Vendors'!$A$4:$F$997,4,FALSE)</f>
        <v>MC</v>
      </c>
    </row>
    <row r="481" spans="1:7" ht="17.649999999999999" customHeight="1" x14ac:dyDescent="0.25">
      <c r="A481" s="75"/>
      <c r="B481" s="75" t="s">
        <v>6462</v>
      </c>
      <c r="C481" s="75" t="s">
        <v>7215</v>
      </c>
      <c r="D481" s="75" t="s">
        <v>6648</v>
      </c>
      <c r="E481" s="91" t="str">
        <f>VLOOKUP(C481,'[92]Vendor Approval- Active Vendors'!$A$6:$F$997,6,FALSE)</f>
        <v>Tax Authority</v>
      </c>
      <c r="F481" s="91" t="str">
        <f>VLOOKUP($C481,'[92]Vendor Approval- Active Vendors'!$A$4:$F$997,2,FALSE)</f>
        <v>Miceli</v>
      </c>
      <c r="G481" s="91" t="str">
        <f>VLOOKUP($C481,'[92]Vendor Approval- Active Vendors'!$A$4:$F$997,4,FALSE)</f>
        <v>PJM, YX</v>
      </c>
    </row>
    <row r="482" spans="1:7" ht="17.649999999999999" customHeight="1" x14ac:dyDescent="0.25">
      <c r="A482" s="75" t="s">
        <v>7213</v>
      </c>
      <c r="B482" s="75" t="s">
        <v>7214</v>
      </c>
      <c r="C482" s="75" t="s">
        <v>7213</v>
      </c>
      <c r="D482" s="75" t="s">
        <v>6642</v>
      </c>
      <c r="E482" s="91" t="str">
        <f>VLOOKUP(C482,'[92]Vendor Approval- Active Vendors'!$A$6:$F$997,6,FALSE)</f>
        <v>MD Approval</v>
      </c>
      <c r="F482" s="91" t="str">
        <f>VLOOKUP($C482,'[92]Vendor Approval- Active Vendors'!$A$4:$F$997,2,FALSE)</f>
        <v>Scarola</v>
      </c>
      <c r="G482" s="91" t="str">
        <f>VLOOKUP($C482,'[92]Vendor Approval- Active Vendors'!$A$4:$F$997,4,FALSE)</f>
        <v>MS</v>
      </c>
    </row>
    <row r="483" spans="1:7" ht="17.649999999999999" customHeight="1" x14ac:dyDescent="0.25">
      <c r="A483" s="75" t="s">
        <v>7212</v>
      </c>
      <c r="B483" s="75" t="s">
        <v>7211</v>
      </c>
      <c r="C483" s="75" t="s">
        <v>7210</v>
      </c>
      <c r="D483" s="75" t="s">
        <v>6738</v>
      </c>
      <c r="E483" s="91">
        <f>VLOOKUP(C483,'[92]Vendor Approval- Active Vendors'!$A$6:$F$997,6,FALSE)</f>
        <v>20000</v>
      </c>
      <c r="F483" s="91" t="str">
        <f>VLOOKUP($C483,'[92]Vendor Approval- Active Vendors'!$A$4:$F$997,2,FALSE)</f>
        <v>DiOrio</v>
      </c>
      <c r="G483" s="91" t="str">
        <f>VLOOKUP($C483,'[92]Vendor Approval- Active Vendors'!$A$4:$F$997,4,FALSE)</f>
        <v>TM</v>
      </c>
    </row>
    <row r="484" spans="1:7" ht="17.649999999999999" customHeight="1" x14ac:dyDescent="0.25">
      <c r="A484" s="75" t="s">
        <v>7209</v>
      </c>
      <c r="B484" s="75" t="s">
        <v>6460</v>
      </c>
      <c r="C484" s="75" t="s">
        <v>7209</v>
      </c>
      <c r="D484" s="75" t="s">
        <v>6648</v>
      </c>
      <c r="E484" s="91" t="str">
        <f>VLOOKUP(C484,'[92]Vendor Approval- Active Vendors'!$A$6:$F$997,6,FALSE)</f>
        <v>Tax Authority</v>
      </c>
      <c r="F484" s="91" t="str">
        <f>VLOOKUP($C484,'[92]Vendor Approval- Active Vendors'!$A$4:$F$997,2,FALSE)</f>
        <v>Miceli</v>
      </c>
      <c r="G484" s="91" t="str">
        <f>VLOOKUP($C484,'[92]Vendor Approval- Active Vendors'!$A$4:$F$997,4,FALSE)</f>
        <v>PJM, YX</v>
      </c>
    </row>
    <row r="485" spans="1:7" ht="17.649999999999999" customHeight="1" x14ac:dyDescent="0.25">
      <c r="A485" s="75" t="s">
        <v>7208</v>
      </c>
      <c r="B485" s="75" t="s">
        <v>7207</v>
      </c>
      <c r="C485" s="75" t="s">
        <v>7206</v>
      </c>
      <c r="D485" s="75" t="s">
        <v>6742</v>
      </c>
      <c r="E485" s="91" t="str">
        <f>VLOOKUP(C485,'[92]Vendor Approval- Active Vendors'!$A$6:$F$997,6,FALSE)</f>
        <v>MD Approval</v>
      </c>
      <c r="F485" s="91" t="str">
        <f>VLOOKUP($C485,'[92]Vendor Approval- Active Vendors'!$A$4:$F$997,2,FALSE)</f>
        <v xml:space="preserve">Merkur </v>
      </c>
      <c r="G485" s="91" t="str">
        <f>VLOOKUP($C485,'[92]Vendor Approval- Active Vendors'!$A$4:$F$997,4,FALSE)</f>
        <v>DM</v>
      </c>
    </row>
    <row r="486" spans="1:7" ht="17.649999999999999" customHeight="1" x14ac:dyDescent="0.25">
      <c r="A486" s="75" t="s">
        <v>7205</v>
      </c>
      <c r="B486" s="75" t="s">
        <v>7204</v>
      </c>
      <c r="C486" s="75" t="s">
        <v>7203</v>
      </c>
      <c r="D486" s="75" t="s">
        <v>6935</v>
      </c>
      <c r="E486" s="91">
        <f>VLOOKUP(C486,'[92]Vendor Approval- Active Vendors'!$A$6:$F$997,6,FALSE)</f>
        <v>15000</v>
      </c>
      <c r="F486" s="91" t="str">
        <f>VLOOKUP($C486,'[92]Vendor Approval- Active Vendors'!$A$4:$F$997,2,FALSE)</f>
        <v>Scarola</v>
      </c>
      <c r="G486" s="91" t="str">
        <f>VLOOKUP($C486,'[92]Vendor Approval- Active Vendors'!$A$4:$F$997,4,FALSE)</f>
        <v>UW* TM</v>
      </c>
    </row>
    <row r="487" spans="1:7" ht="17.649999999999999" customHeight="1" x14ac:dyDescent="0.25">
      <c r="A487" s="74" t="s">
        <v>7202</v>
      </c>
      <c r="B487" s="75" t="s">
        <v>7201</v>
      </c>
      <c r="C487" s="75" t="s">
        <v>7200</v>
      </c>
      <c r="D487" s="75" t="s">
        <v>7199</v>
      </c>
      <c r="E487" s="91" t="str">
        <f>VLOOKUP(C487,'[92]Vendor Approval- Active Vendors'!$A$6:$F$997,6,FALSE)</f>
        <v>MD Approval</v>
      </c>
      <c r="F487" s="91" t="str">
        <f>VLOOKUP($C487,'[92]Vendor Approval- Active Vendors'!$A$4:$F$997,2,FALSE)</f>
        <v>Porcella</v>
      </c>
      <c r="G487" s="91" t="str">
        <f>VLOOKUP($C487,'[92]Vendor Approval- Active Vendors'!$A$4:$F$997,4,FALSE)</f>
        <v>KP</v>
      </c>
    </row>
    <row r="488" spans="1:7" ht="17.649999999999999" customHeight="1" x14ac:dyDescent="0.25">
      <c r="A488" s="75" t="s">
        <v>7198</v>
      </c>
      <c r="B488" s="75" t="s">
        <v>7197</v>
      </c>
      <c r="C488" s="75" t="s">
        <v>7196</v>
      </c>
      <c r="D488" s="75" t="s">
        <v>7040</v>
      </c>
      <c r="E488" s="91" t="str">
        <f>VLOOKUP(C488,'[92]Vendor Approval- Active Vendors'!$A$6:$F$997,6,FALSE)</f>
        <v>MD Approval</v>
      </c>
      <c r="F488" s="91" t="str">
        <f>VLOOKUP($C488,'[92]Vendor Approval- Active Vendors'!$A$4:$F$997,2,FALSE)</f>
        <v>Gochberg</v>
      </c>
      <c r="G488" s="91" t="str">
        <f>VLOOKUP($C488,'[92]Vendor Approval- Active Vendors'!$A$4:$F$997,4,FALSE)</f>
        <v>SG</v>
      </c>
    </row>
    <row r="489" spans="1:7" ht="17.649999999999999" customHeight="1" x14ac:dyDescent="0.25">
      <c r="A489" s="74" t="s">
        <v>7194</v>
      </c>
      <c r="B489" s="75" t="s">
        <v>7195</v>
      </c>
      <c r="C489" s="74" t="s">
        <v>7194</v>
      </c>
      <c r="D489" s="75" t="s">
        <v>6662</v>
      </c>
      <c r="E489" s="91" t="str">
        <f>VLOOKUP(C489,'[92]Vendor Approval- Active Vendors'!$A$6:$F$10176,6,FALSE)</f>
        <v>MD Approval</v>
      </c>
      <c r="F489" s="91" t="str">
        <f>VLOOKUP($C489,'[92]Vendor Approval- Active Vendors'!$A$4:$F$997,2,FALSE)</f>
        <v>Gochberg</v>
      </c>
      <c r="G489" s="91" t="str">
        <f>VLOOKUP($C489,'[92]Vendor Approval- Active Vendors'!$A$4:$F$997,4,FALSE)</f>
        <v>SG, RP, TM</v>
      </c>
    </row>
    <row r="490" spans="1:7" ht="17.649999999999999" customHeight="1" x14ac:dyDescent="0.25">
      <c r="A490" s="92" t="s">
        <v>7192</v>
      </c>
      <c r="B490" s="75" t="s">
        <v>7193</v>
      </c>
      <c r="C490" s="75" t="s">
        <v>7192</v>
      </c>
      <c r="D490" s="75" t="s">
        <v>7191</v>
      </c>
      <c r="E490" s="91" t="str">
        <f>VLOOKUP(C490,'[92]Vendor Approval- Active Vendors'!$A$6:$F$10176,6,FALSE)</f>
        <v>MD Approval</v>
      </c>
      <c r="F490" s="91" t="str">
        <f>VLOOKUP($C490,'[92]Vendor Approval- Active Vendors'!$A$4:$F$997,2,FALSE)</f>
        <v xml:space="preserve">Traitel </v>
      </c>
      <c r="G490" s="91" t="str">
        <f>VLOOKUP($C490,'[92]Vendor Approval- Active Vendors'!$A$4:$F$997,4,FALSE)</f>
        <v>DT</v>
      </c>
    </row>
    <row r="491" spans="1:7" ht="17.649999999999999" customHeight="1" x14ac:dyDescent="0.25">
      <c r="A491" s="75" t="s">
        <v>7189</v>
      </c>
      <c r="B491" s="75" t="s">
        <v>7190</v>
      </c>
      <c r="C491" s="75" t="s">
        <v>7189</v>
      </c>
      <c r="D491" s="75" t="s">
        <v>6718</v>
      </c>
      <c r="E491" s="91">
        <f>VLOOKUP(C491,'[92]Vendor Approval- Active Vendors'!$A$6:$F$997,6,FALSE)</f>
        <v>25000</v>
      </c>
      <c r="F491" s="91" t="str">
        <f>VLOOKUP($C491,'[92]Vendor Approval- Active Vendors'!$A$4:$F$997,2,FALSE)</f>
        <v>Gochberg</v>
      </c>
      <c r="G491" s="91" t="str">
        <f>VLOOKUP($C491,'[92]Vendor Approval- Active Vendors'!$A$4:$F$997,4,FALSE)</f>
        <v>TM</v>
      </c>
    </row>
    <row r="492" spans="1:7" ht="17.649999999999999" customHeight="1" x14ac:dyDescent="0.25">
      <c r="A492" s="75" t="s">
        <v>7188</v>
      </c>
      <c r="B492" s="75" t="s">
        <v>7187</v>
      </c>
      <c r="C492" s="75" t="s">
        <v>7186</v>
      </c>
      <c r="D492" s="75" t="s">
        <v>6844</v>
      </c>
      <c r="E492" s="91" t="str">
        <f>VLOOKUP(C492,'[92]Vendor Approval- Active Vendors'!$A$6:$F$997,6,FALSE)</f>
        <v>MD Approval</v>
      </c>
      <c r="F492" s="91" t="str">
        <f>VLOOKUP($C492,'[92]Vendor Approval- Active Vendors'!$A$4:$F$997,2,FALSE)</f>
        <v>Perelman</v>
      </c>
      <c r="G492" s="91" t="str">
        <f>VLOOKUP($C492,'[92]Vendor Approval- Active Vendors'!$A$4:$F$997,4,FALSE)</f>
        <v>RP</v>
      </c>
    </row>
    <row r="493" spans="1:7" ht="17.649999999999999" customHeight="1" x14ac:dyDescent="0.25">
      <c r="A493" s="75" t="s">
        <v>7185</v>
      </c>
      <c r="B493" s="75" t="s">
        <v>7185</v>
      </c>
      <c r="C493" s="75" t="s">
        <v>7184</v>
      </c>
      <c r="D493" s="75" t="s">
        <v>6973</v>
      </c>
      <c r="E493" s="91" t="str">
        <f>VLOOKUP(C493,'[92]Vendor Approval- Active Vendors'!$A$6:$F$997,6,FALSE)</f>
        <v>MD Approval</v>
      </c>
      <c r="F493" s="91" t="str">
        <f>VLOOKUP($C493,'[92]Vendor Approval- Active Vendors'!$A$4:$F$997,2,FALSE)</f>
        <v>Miceli</v>
      </c>
      <c r="G493" s="91" t="str">
        <f>VLOOKUP($C493,'[92]Vendor Approval- Active Vendors'!$A$4:$F$997,4,FALSE)</f>
        <v>PJM, AE</v>
      </c>
    </row>
    <row r="494" spans="1:7" ht="17.649999999999999" customHeight="1" x14ac:dyDescent="0.25">
      <c r="A494" s="75" t="s">
        <v>7183</v>
      </c>
      <c r="B494" s="75" t="s">
        <v>7182</v>
      </c>
      <c r="C494" s="75" t="s">
        <v>7181</v>
      </c>
      <c r="D494" s="75" t="s">
        <v>6639</v>
      </c>
      <c r="E494" s="91" t="str">
        <f>VLOOKUP(C494,'[92]Vendor Approval- Active Vendors'!$A$6:$F$997,6,FALSE)</f>
        <v>MD Approval</v>
      </c>
      <c r="F494" s="91" t="str">
        <f>VLOOKUP($C494,'[92]Vendor Approval- Active Vendors'!$A$4:$F$997,2,FALSE)</f>
        <v>Cafaro</v>
      </c>
      <c r="G494" s="91" t="str">
        <f>VLOOKUP($C494,'[92]Vendor Approval- Active Vendors'!$A$4:$F$997,4,FALSE)</f>
        <v>RP, MC</v>
      </c>
    </row>
    <row r="495" spans="1:7" ht="17.649999999999999" customHeight="1" x14ac:dyDescent="0.25">
      <c r="A495" s="75" t="s">
        <v>7180</v>
      </c>
      <c r="B495" s="75" t="s">
        <v>7179</v>
      </c>
      <c r="C495" s="75" t="s">
        <v>7178</v>
      </c>
      <c r="D495" s="75" t="s">
        <v>6678</v>
      </c>
      <c r="E495" s="91" t="str">
        <f>VLOOKUP(C495,'[92]Vendor Approval- Active Vendors'!$A$6:$F$997,6,FALSE)</f>
        <v>MD Approval</v>
      </c>
      <c r="F495" s="91" t="str">
        <f>VLOOKUP($C495,'[92]Vendor Approval- Active Vendors'!$A$4:$F$997,2,FALSE)</f>
        <v>Gochberg</v>
      </c>
      <c r="G495" s="91" t="str">
        <f>VLOOKUP($C495,'[92]Vendor Approval- Active Vendors'!$A$4:$F$997,4,FALSE)</f>
        <v>SG</v>
      </c>
    </row>
    <row r="496" spans="1:7" ht="17.649999999999999" customHeight="1" x14ac:dyDescent="0.25">
      <c r="A496" s="75" t="s">
        <v>7177</v>
      </c>
      <c r="B496" s="75" t="s">
        <v>7176</v>
      </c>
      <c r="C496" s="75" t="s">
        <v>7175</v>
      </c>
      <c r="D496" s="75" t="s">
        <v>6838</v>
      </c>
      <c r="E496" s="91">
        <f>VLOOKUP(C496,'[92]Vendor Approval- Active Vendors'!$A$6:$F$997,6,FALSE)</f>
        <v>1000</v>
      </c>
      <c r="F496" s="91" t="str">
        <f>VLOOKUP($C496,'[92]Vendor Approval- Active Vendors'!$A$4:$F$997,2,FALSE)</f>
        <v>Gochberg</v>
      </c>
      <c r="G496" s="91" t="str">
        <f>VLOOKUP($C496,'[92]Vendor Approval- Active Vendors'!$A$4:$F$997,4,FALSE)</f>
        <v>TM</v>
      </c>
    </row>
    <row r="497" spans="1:7" ht="17.649999999999999" customHeight="1" x14ac:dyDescent="0.25">
      <c r="A497" s="75" t="s">
        <v>7173</v>
      </c>
      <c r="B497" s="75" t="s">
        <v>7174</v>
      </c>
      <c r="C497" s="75" t="s">
        <v>7173</v>
      </c>
      <c r="D497" s="75" t="s">
        <v>6838</v>
      </c>
      <c r="E497" s="91" t="str">
        <f>VLOOKUP(C497,'[92]Vendor Approval- Active Vendors'!$A$6:$F$997,6,FALSE)</f>
        <v>Committee Approved</v>
      </c>
      <c r="F497" s="91" t="str">
        <f>VLOOKUP($C497,'[92]Vendor Approval- Active Vendors'!$A$4:$F$997,2,FALSE)</f>
        <v>Gochberg</v>
      </c>
      <c r="G497" s="91" t="str">
        <f>VLOOKUP($C497,'[92]Vendor Approval- Active Vendors'!$A$4:$F$997,4,FALSE)</f>
        <v>TM</v>
      </c>
    </row>
    <row r="498" spans="1:7" ht="17.649999999999999" customHeight="1" x14ac:dyDescent="0.25">
      <c r="A498" s="75"/>
      <c r="B498" s="75" t="s">
        <v>7172</v>
      </c>
      <c r="C498" s="75" t="s">
        <v>7171</v>
      </c>
      <c r="D498" s="75" t="s">
        <v>6705</v>
      </c>
      <c r="E498" s="91" t="str">
        <f>VLOOKUP(C498,'[92]Vendor Approval- Active Vendors'!$A$6:$F$997,6,FALSE)</f>
        <v>Committee Approved</v>
      </c>
      <c r="F498" s="91" t="str">
        <f>VLOOKUP($C498,'[92]Vendor Approval- Active Vendors'!$A$4:$F$997,2,FALSE)</f>
        <v>Gochberg</v>
      </c>
      <c r="G498" s="91" t="str">
        <f>VLOOKUP($C498,'[92]Vendor Approval- Active Vendors'!$A$4:$F$997,4,FALSE)</f>
        <v>TM</v>
      </c>
    </row>
    <row r="499" spans="1:7" ht="17.649999999999999" customHeight="1" x14ac:dyDescent="0.25">
      <c r="A499" s="75" t="s">
        <v>7170</v>
      </c>
      <c r="B499" s="75" t="s">
        <v>7169</v>
      </c>
      <c r="C499" s="75" t="s">
        <v>7168</v>
      </c>
      <c r="D499" s="75" t="s">
        <v>6705</v>
      </c>
      <c r="E499" s="91" t="str">
        <f>VLOOKUP(C499,'[92]Vendor Approval- Active Vendors'!$A$6:$F$997,6,FALSE)</f>
        <v>Committee Approved</v>
      </c>
      <c r="F499" s="91" t="str">
        <f>VLOOKUP($C499,'[92]Vendor Approval- Active Vendors'!$A$4:$F$997,2,FALSE)</f>
        <v>Edmonds</v>
      </c>
      <c r="G499" s="91" t="str">
        <f>VLOOKUP($C499,'[92]Vendor Approval- Active Vendors'!$A$4:$F$997,4,FALSE)</f>
        <v>TM</v>
      </c>
    </row>
    <row r="500" spans="1:7" ht="17.649999999999999" customHeight="1" x14ac:dyDescent="0.25">
      <c r="A500" s="75" t="s">
        <v>7166</v>
      </c>
      <c r="B500" s="75" t="s">
        <v>7167</v>
      </c>
      <c r="C500" s="75" t="s">
        <v>7166</v>
      </c>
      <c r="D500" s="75" t="s">
        <v>7165</v>
      </c>
      <c r="E500" s="91">
        <f>VLOOKUP(C500,'[92]Vendor Approval- Active Vendors'!$A$6:$F$997,6,FALSE)</f>
        <v>1000</v>
      </c>
      <c r="F500" s="91" t="str">
        <f>VLOOKUP($C500,'[92]Vendor Approval- Active Vendors'!$A$4:$F$997,2,FALSE)</f>
        <v>Sewielska</v>
      </c>
      <c r="G500" s="91" t="str">
        <f>VLOOKUP($C500,'[92]Vendor Approval- Active Vendors'!$A$4:$F$997,4,FALSE)</f>
        <v>Admins</v>
      </c>
    </row>
    <row r="501" spans="1:7" ht="17.649999999999999" customHeight="1" x14ac:dyDescent="0.25">
      <c r="A501" s="75" t="s">
        <v>7164</v>
      </c>
      <c r="B501" s="75" t="s">
        <v>7163</v>
      </c>
      <c r="C501" s="75" t="s">
        <v>7162</v>
      </c>
      <c r="D501" s="75" t="s">
        <v>6935</v>
      </c>
      <c r="E501" s="91">
        <f>VLOOKUP(C501,'[92]Vendor Approval- Active Vendors'!$A$6:$F$997,6,FALSE)</f>
        <v>15000</v>
      </c>
      <c r="F501" s="91" t="str">
        <f>VLOOKUP($C501,'[92]Vendor Approval- Active Vendors'!$A$4:$F$997,2,FALSE)</f>
        <v>Scarola</v>
      </c>
      <c r="G501" s="91" t="str">
        <f>VLOOKUP($C501,'[92]Vendor Approval- Active Vendors'!$A$4:$F$997,4,FALSE)</f>
        <v>UW*</v>
      </c>
    </row>
    <row r="502" spans="1:7" ht="17.649999999999999" customHeight="1" x14ac:dyDescent="0.25">
      <c r="A502" s="92" t="s">
        <v>7161</v>
      </c>
      <c r="B502" s="75" t="s">
        <v>7161</v>
      </c>
      <c r="C502" s="75" t="s">
        <v>7161</v>
      </c>
      <c r="D502" s="75" t="s">
        <v>6783</v>
      </c>
      <c r="E502" s="91" t="str">
        <f>VLOOKUP(C502,'[92]Vendor Approval- Active Vendors'!$A$6:$F$997,6,FALSE)</f>
        <v>MD Approval</v>
      </c>
      <c r="F502" s="91" t="str">
        <f>VLOOKUP($C502,'[92]Vendor Approval- Active Vendors'!$A$4:$F$997,2,FALSE)</f>
        <v>Perelman</v>
      </c>
      <c r="G502" s="91" t="str">
        <f>VLOOKUP($C502,'[92]Vendor Approval- Active Vendors'!$A$4:$F$997,4,FALSE)</f>
        <v>RP</v>
      </c>
    </row>
    <row r="503" spans="1:7" ht="17.649999999999999" customHeight="1" x14ac:dyDescent="0.25">
      <c r="A503" s="75" t="s">
        <v>7160</v>
      </c>
      <c r="B503" s="75" t="s">
        <v>7159</v>
      </c>
      <c r="C503" s="75" t="s">
        <v>7158</v>
      </c>
      <c r="D503" s="75" t="s">
        <v>6705</v>
      </c>
      <c r="E503" s="91" t="str">
        <f>VLOOKUP(C503,'[92]Vendor Approval- Active Vendors'!$A$6:$F$997,6,FALSE)</f>
        <v>Committee Approved</v>
      </c>
      <c r="F503" s="91" t="str">
        <f>VLOOKUP($C503,'[92]Vendor Approval- Active Vendors'!$A$4:$F$997,2,FALSE)</f>
        <v>Gochberg</v>
      </c>
      <c r="G503" s="91" t="str">
        <f>VLOOKUP($C503,'[92]Vendor Approval- Active Vendors'!$A$4:$F$997,4,FALSE)</f>
        <v>SG</v>
      </c>
    </row>
    <row r="504" spans="1:7" ht="17.649999999999999" customHeight="1" x14ac:dyDescent="0.25">
      <c r="A504" s="75" t="s">
        <v>7157</v>
      </c>
      <c r="B504" s="75" t="s">
        <v>7156</v>
      </c>
      <c r="C504" s="75" t="s">
        <v>7155</v>
      </c>
      <c r="D504" s="75" t="s">
        <v>6738</v>
      </c>
      <c r="E504" s="91">
        <f>VLOOKUP(C504,'[92]Vendor Approval- Active Vendors'!$A$6:$F$997,6,FALSE)</f>
        <v>50000</v>
      </c>
      <c r="F504" s="91" t="str">
        <f>VLOOKUP($C504,'[92]Vendor Approval- Active Vendors'!$A$4:$F$997,2,FALSE)</f>
        <v xml:space="preserve">Ableman </v>
      </c>
      <c r="G504" s="91" t="str">
        <f>VLOOKUP($C504,'[92]Vendor Approval- Active Vendors'!$A$4:$F$997,4,FALSE)</f>
        <v>MA, TM</v>
      </c>
    </row>
    <row r="505" spans="1:7" ht="17.649999999999999" customHeight="1" x14ac:dyDescent="0.25">
      <c r="A505" s="75" t="s">
        <v>7154</v>
      </c>
      <c r="B505" s="75" t="s">
        <v>7153</v>
      </c>
      <c r="C505" s="75" t="s">
        <v>7152</v>
      </c>
      <c r="D505" s="75" t="s">
        <v>7151</v>
      </c>
      <c r="E505" s="91" t="str">
        <f>VLOOKUP(C505,'[92]Vendor Approval- Active Vendors'!$A$6:$F$997,6,FALSE)</f>
        <v>MD Approval</v>
      </c>
      <c r="F505" s="91" t="str">
        <f>VLOOKUP($C505,'[92]Vendor Approval- Active Vendors'!$A$4:$F$997,2,FALSE)</f>
        <v>Gochberg</v>
      </c>
      <c r="G505" s="91" t="str">
        <f>VLOOKUP($C505,'[92]Vendor Approval- Active Vendors'!$A$4:$F$997,4,FALSE)</f>
        <v>SG</v>
      </c>
    </row>
    <row r="506" spans="1:7" ht="17.649999999999999" customHeight="1" x14ac:dyDescent="0.25">
      <c r="A506" s="75" t="s">
        <v>7150</v>
      </c>
      <c r="B506" s="75" t="s">
        <v>7149</v>
      </c>
      <c r="C506" s="75" t="s">
        <v>7148</v>
      </c>
      <c r="D506" s="75" t="s">
        <v>6705</v>
      </c>
      <c r="E506" s="91" t="str">
        <f>VLOOKUP(C506,'[92]Vendor Approval- Active Vendors'!$A$6:$F$997,6,FALSE)</f>
        <v>Committee Approved</v>
      </c>
      <c r="F506" s="91" t="str">
        <f>VLOOKUP($C506,'[92]Vendor Approval- Active Vendors'!$A$4:$F$997,2,FALSE)</f>
        <v>Gochberg</v>
      </c>
      <c r="G506" s="91" t="str">
        <f>VLOOKUP($C506,'[92]Vendor Approval- Active Vendors'!$A$4:$F$997,4,FALSE)</f>
        <v>TM</v>
      </c>
    </row>
    <row r="507" spans="1:7" ht="17.649999999999999" customHeight="1" x14ac:dyDescent="0.25">
      <c r="A507" s="75" t="s">
        <v>7147</v>
      </c>
      <c r="B507" s="75" t="s">
        <v>7143</v>
      </c>
      <c r="C507" s="75" t="s">
        <v>7146</v>
      </c>
      <c r="D507" s="75" t="s">
        <v>7145</v>
      </c>
      <c r="E507" s="91" t="str">
        <f>VLOOKUP(C507,'[92]Vendor Approval- Active Vendors'!$A$6:$F$997,6,FALSE)</f>
        <v>MD Approval</v>
      </c>
      <c r="F507" s="91" t="str">
        <f>VLOOKUP($C507,'[92]Vendor Approval- Active Vendors'!$A$4:$F$997,2,FALSE)</f>
        <v>Miceli</v>
      </c>
      <c r="G507" s="91" t="str">
        <f>VLOOKUP($C507,'[92]Vendor Approval- Active Vendors'!$A$4:$F$997,4,FALSE)</f>
        <v>PJM, AE</v>
      </c>
    </row>
    <row r="508" spans="1:7" ht="17.649999999999999" customHeight="1" x14ac:dyDescent="0.25">
      <c r="A508" s="75" t="s">
        <v>7144</v>
      </c>
      <c r="B508" s="75" t="s">
        <v>7143</v>
      </c>
      <c r="C508" s="75" t="s">
        <v>7142</v>
      </c>
      <c r="D508" s="75" t="s">
        <v>7141</v>
      </c>
      <c r="E508" s="91" t="str">
        <f>VLOOKUP(C508,'[92]Vendor Approval- Active Vendors'!$A$6:$F$997,6,FALSE)</f>
        <v>Engagement Letter</v>
      </c>
      <c r="F508" s="91" t="str">
        <f>VLOOKUP($C508,'[92]Vendor Approval- Active Vendors'!$A$4:$F$997,2,FALSE)</f>
        <v>Miceli</v>
      </c>
      <c r="G508" s="91" t="str">
        <f>VLOOKUP($C508,'[92]Vendor Approval- Active Vendors'!$A$4:$F$997,4,FALSE)</f>
        <v>PJM, AE, YX</v>
      </c>
    </row>
    <row r="509" spans="1:7" ht="17.649999999999999" customHeight="1" x14ac:dyDescent="0.25">
      <c r="A509" s="75" t="s">
        <v>7139</v>
      </c>
      <c r="B509" s="75" t="s">
        <v>7140</v>
      </c>
      <c r="C509" s="75" t="s">
        <v>7139</v>
      </c>
      <c r="D509" s="75" t="s">
        <v>6790</v>
      </c>
      <c r="E509" s="91" t="str">
        <f>VLOOKUP(C509,'[92]Vendor Approval- Active Vendors'!$A$6:$F$997,6,FALSE)</f>
        <v>MD Approval</v>
      </c>
      <c r="F509" s="91" t="str">
        <f>VLOOKUP($C509,'[92]Vendor Approval- Active Vendors'!$A$4:$F$997,2,FALSE)</f>
        <v>Miceli</v>
      </c>
      <c r="G509" s="91" t="str">
        <f>VLOOKUP($C509,'[92]Vendor Approval- Active Vendors'!$A$4:$F$997,4,FALSE)</f>
        <v>PJM, AE</v>
      </c>
    </row>
    <row r="510" spans="1:7" ht="17.649999999999999" customHeight="1" x14ac:dyDescent="0.25">
      <c r="A510" s="6" t="s">
        <v>7138</v>
      </c>
      <c r="B510" s="75" t="s">
        <v>7137</v>
      </c>
      <c r="C510" s="75" t="s">
        <v>7136</v>
      </c>
      <c r="D510" s="75" t="s">
        <v>6662</v>
      </c>
      <c r="E510" s="91" t="str">
        <f>VLOOKUP(C510,'[92]Vendor Approval- Active Vendors'!$A$6:$F$997,6,FALSE)</f>
        <v>MD Approval</v>
      </c>
      <c r="F510" s="91" t="str">
        <f>VLOOKUP($C510,'[92]Vendor Approval- Active Vendors'!$A$4:$F$997,2,FALSE)</f>
        <v>Porcella</v>
      </c>
      <c r="G510" s="91" t="str">
        <f>VLOOKUP($C510,'[92]Vendor Approval- Active Vendors'!$A$4:$F$997,4,FALSE)</f>
        <v>KP</v>
      </c>
    </row>
    <row r="511" spans="1:7" ht="17.649999999999999" customHeight="1" x14ac:dyDescent="0.25">
      <c r="A511" s="75" t="s">
        <v>7135</v>
      </c>
      <c r="B511" s="75" t="s">
        <v>7134</v>
      </c>
      <c r="C511" s="75" t="s">
        <v>7133</v>
      </c>
      <c r="D511" s="75" t="s">
        <v>6698</v>
      </c>
      <c r="E511" s="91">
        <f>VLOOKUP(C511,'[92]Vendor Approval- Active Vendors'!$A$6:$F$997,6,FALSE)</f>
        <v>1000</v>
      </c>
      <c r="F511" s="91" t="str">
        <f>VLOOKUP($C511,'[92]Vendor Approval- Active Vendors'!$A$4:$F$997,2,FALSE)</f>
        <v>Wallach</v>
      </c>
      <c r="G511" s="91" t="str">
        <f>VLOOKUP($C511,'[92]Vendor Approval- Active Vendors'!$A$4:$F$997,4,FALSE)</f>
        <v>MW, KP, BD</v>
      </c>
    </row>
    <row r="512" spans="1:7" ht="17.649999999999999" customHeight="1" x14ac:dyDescent="0.25">
      <c r="A512" s="75" t="s">
        <v>7131</v>
      </c>
      <c r="B512" s="75" t="s">
        <v>7132</v>
      </c>
      <c r="C512" s="75" t="s">
        <v>7131</v>
      </c>
      <c r="D512" s="75" t="s">
        <v>6718</v>
      </c>
      <c r="E512" s="91">
        <f>VLOOKUP(C512,'[92]Vendor Approval- Active Vendors'!$A$6:$F$997,6,FALSE)</f>
        <v>10000</v>
      </c>
      <c r="F512" s="91" t="str">
        <f>VLOOKUP($C512,'[92]Vendor Approval- Active Vendors'!$A$4:$F$997,2,FALSE)</f>
        <v>Gochberg</v>
      </c>
      <c r="G512" s="91" t="str">
        <f>VLOOKUP($C512,'[92]Vendor Approval- Active Vendors'!$A$4:$F$997,4,FALSE)</f>
        <v>TM</v>
      </c>
    </row>
    <row r="513" spans="1:7" ht="17.649999999999999" customHeight="1" x14ac:dyDescent="0.25">
      <c r="A513" s="74" t="s">
        <v>7130</v>
      </c>
      <c r="B513" s="75" t="s">
        <v>7129</v>
      </c>
      <c r="C513" s="75" t="s">
        <v>7128</v>
      </c>
      <c r="D513" s="75" t="s">
        <v>6705</v>
      </c>
      <c r="E513" s="91" t="str">
        <f>VLOOKUP(C513,'[92]Vendor Approval- Active Vendors'!$A$6:$F$997,6,FALSE)</f>
        <v>Committee Approved</v>
      </c>
      <c r="F513" s="91" t="str">
        <f>VLOOKUP($C513,'[92]Vendor Approval- Active Vendors'!$A$4:$F$997,2,FALSE)</f>
        <v>Edmonds</v>
      </c>
      <c r="G513" s="91" t="str">
        <f>VLOOKUP($C513,'[92]Vendor Approval- Active Vendors'!$A$4:$F$997,4,FALSE)</f>
        <v>TM</v>
      </c>
    </row>
    <row r="514" spans="1:7" ht="17.649999999999999" customHeight="1" x14ac:dyDescent="0.25">
      <c r="A514" s="6" t="s">
        <v>7127</v>
      </c>
      <c r="B514" s="75" t="s">
        <v>7127</v>
      </c>
      <c r="C514" s="75" t="s">
        <v>7126</v>
      </c>
      <c r="D514" s="75" t="s">
        <v>7125</v>
      </c>
      <c r="E514" s="91" t="str">
        <f>VLOOKUP(C514,'[92]Vendor Approval- Active Vendors'!$A$6:$F$997,6,FALSE)</f>
        <v>MD Approval</v>
      </c>
      <c r="F514" s="91" t="str">
        <f>VLOOKUP($C514,'[92]Vendor Approval- Active Vendors'!$A$4:$F$997,2,FALSE)</f>
        <v>Merkur</v>
      </c>
      <c r="G514" s="91" t="str">
        <f>VLOOKUP($C514,'[92]Vendor Approval- Active Vendors'!$A$4:$F$997,4,FALSE)</f>
        <v>DM, PJM, KP</v>
      </c>
    </row>
    <row r="515" spans="1:7" ht="17.649999999999999" customHeight="1" x14ac:dyDescent="0.25">
      <c r="A515" s="75" t="s">
        <v>7124</v>
      </c>
      <c r="B515" s="75" t="s">
        <v>7123</v>
      </c>
      <c r="C515" s="75" t="s">
        <v>7122</v>
      </c>
      <c r="D515" s="75" t="s">
        <v>6678</v>
      </c>
      <c r="E515" s="91" t="str">
        <f>VLOOKUP(C515,'[92]Vendor Approval- Active Vendors'!$A$6:$F$997,6,FALSE)</f>
        <v>MD Approval</v>
      </c>
      <c r="F515" s="91" t="str">
        <f>VLOOKUP($C515,'[92]Vendor Approval- Active Vendors'!$A$4:$F$997,2,FALSE)</f>
        <v>McCormack</v>
      </c>
      <c r="G515" s="91" t="str">
        <f>VLOOKUP($C515,'[92]Vendor Approval- Active Vendors'!$A$4:$F$997,4,FALSE)</f>
        <v>PM</v>
      </c>
    </row>
    <row r="516" spans="1:7" ht="17.649999999999999" customHeight="1" x14ac:dyDescent="0.25">
      <c r="A516" s="74" t="s">
        <v>7121</v>
      </c>
      <c r="B516" s="75" t="s">
        <v>7120</v>
      </c>
      <c r="C516" s="75" t="s">
        <v>7119</v>
      </c>
      <c r="D516" s="75" t="s">
        <v>6635</v>
      </c>
      <c r="E516" s="91">
        <f>VLOOKUP(C516,'[92]Vendor Approval- Active Vendors'!$A$6:$F$997,6,FALSE)</f>
        <v>20000</v>
      </c>
      <c r="F516" s="91" t="str">
        <f>VLOOKUP($C516,'[92]Vendor Approval- Active Vendors'!$A$4:$F$997,2,FALSE)</f>
        <v>DiOrio</v>
      </c>
      <c r="G516" s="91" t="str">
        <f>VLOOKUP($C516,'[92]Vendor Approval- Active Vendors'!$A$4:$F$997,4,FALSE)</f>
        <v>MD, RP</v>
      </c>
    </row>
    <row r="517" spans="1:7" ht="17.649999999999999" customHeight="1" x14ac:dyDescent="0.25">
      <c r="A517" s="6" t="s">
        <v>7118</v>
      </c>
      <c r="B517" s="75" t="s">
        <v>7117</v>
      </c>
      <c r="C517" s="75" t="s">
        <v>7116</v>
      </c>
      <c r="D517" s="75" t="s">
        <v>6698</v>
      </c>
      <c r="E517" s="91">
        <f>VLOOKUP(C517,'[92]Vendor Approval- Active Vendors'!$A$6:$F$997,6,FALSE)</f>
        <v>20000</v>
      </c>
      <c r="F517" s="91" t="str">
        <f>VLOOKUP($C517,'[92]Vendor Approval- Active Vendors'!$A$4:$F$997,2,FALSE)</f>
        <v>Gochberg</v>
      </c>
      <c r="G517" s="91" t="str">
        <f>VLOOKUP($C517,'[92]Vendor Approval- Active Vendors'!$A$4:$F$997,4,FALSE)</f>
        <v>SG, Admins</v>
      </c>
    </row>
    <row r="518" spans="1:7" ht="17.649999999999999" customHeight="1" x14ac:dyDescent="0.25">
      <c r="A518" s="6" t="s">
        <v>7115</v>
      </c>
      <c r="B518" s="75" t="s">
        <v>7114</v>
      </c>
      <c r="C518" s="75" t="s">
        <v>7113</v>
      </c>
      <c r="D518" s="75" t="s">
        <v>6635</v>
      </c>
      <c r="E518" s="91">
        <f>VLOOKUP(C518,'[92]Vendor Approval- Active Vendors'!$A$6:$F$997,6,FALSE)</f>
        <v>10000</v>
      </c>
      <c r="F518" s="91" t="str">
        <f>VLOOKUP($C518,'[92]Vendor Approval- Active Vendors'!$A$4:$F$997,2,FALSE)</f>
        <v>Edmonds</v>
      </c>
      <c r="G518" s="91" t="str">
        <f>VLOOKUP($C518,'[92]Vendor Approval- Active Vendors'!$A$4:$F$997,4,FALSE)</f>
        <v>CE</v>
      </c>
    </row>
    <row r="519" spans="1:7" ht="17.649999999999999" customHeight="1" x14ac:dyDescent="0.25">
      <c r="A519" s="75" t="s">
        <v>7112</v>
      </c>
      <c r="B519" s="75" t="s">
        <v>7111</v>
      </c>
      <c r="C519" s="75" t="s">
        <v>7110</v>
      </c>
      <c r="D519" s="75" t="s">
        <v>6786</v>
      </c>
      <c r="E519" s="91">
        <f>VLOOKUP(C519,'[92]Vendor Approval- Active Vendors'!$A$6:$F$997,6,FALSE)</f>
        <v>5000</v>
      </c>
      <c r="F519" s="91" t="str">
        <f>VLOOKUP($C519,'[92]Vendor Approval- Active Vendors'!$A$4:$F$997,2,FALSE)</f>
        <v>Cafaro</v>
      </c>
      <c r="G519" s="91" t="str">
        <f>VLOOKUP($C519,'[92]Vendor Approval- Active Vendors'!$A$4:$F$997,4,FALSE)</f>
        <v>MC, RP, BD, ASe</v>
      </c>
    </row>
    <row r="520" spans="1:7" ht="17.649999999999999" customHeight="1" x14ac:dyDescent="0.25">
      <c r="A520" s="75" t="s">
        <v>7108</v>
      </c>
      <c r="B520" s="75" t="s">
        <v>7109</v>
      </c>
      <c r="C520" s="75" t="s">
        <v>7108</v>
      </c>
      <c r="D520" s="75" t="s">
        <v>6851</v>
      </c>
      <c r="E520" s="91" t="str">
        <f>VLOOKUP(C520,'[92]Vendor Approval- Active Vendors'!$A$6:$F$997,6,FALSE)</f>
        <v>MD Approval</v>
      </c>
      <c r="F520" s="91" t="str">
        <f>VLOOKUP($C520,'[92]Vendor Approval- Active Vendors'!$A$4:$F$997,2,FALSE)</f>
        <v>Robertson</v>
      </c>
      <c r="G520" s="91" t="str">
        <f>VLOOKUP($C520,'[92]Vendor Approval- Active Vendors'!$A$4:$F$997,4,FALSE)</f>
        <v>CR, KP</v>
      </c>
    </row>
    <row r="521" spans="1:7" ht="17.649999999999999" customHeight="1" x14ac:dyDescent="0.25">
      <c r="A521" s="75" t="s">
        <v>7107</v>
      </c>
      <c r="B521" s="75" t="s">
        <v>7106</v>
      </c>
      <c r="C521" s="75" t="s">
        <v>7105</v>
      </c>
      <c r="D521" s="75" t="s">
        <v>6718</v>
      </c>
      <c r="E521" s="91">
        <f>VLOOKUP(C521,'[92]Vendor Approval- Active Vendors'!$A$6:$F$997,6,FALSE)</f>
        <v>2000</v>
      </c>
      <c r="F521" s="91" t="str">
        <f>VLOOKUP($C521,'[92]Vendor Approval- Active Vendors'!$A$4:$F$997,2,FALSE)</f>
        <v>Edmonds</v>
      </c>
      <c r="G521" s="91" t="str">
        <f>VLOOKUP($C521,'[92]Vendor Approval- Active Vendors'!$A$4:$F$997,4,FALSE)</f>
        <v>TM</v>
      </c>
    </row>
    <row r="522" spans="1:7" ht="17.649999999999999" customHeight="1" x14ac:dyDescent="0.25">
      <c r="A522" s="75" t="s">
        <v>7103</v>
      </c>
      <c r="B522" s="75" t="s">
        <v>7104</v>
      </c>
      <c r="C522" s="75" t="s">
        <v>7103</v>
      </c>
      <c r="D522" s="75" t="s">
        <v>7102</v>
      </c>
      <c r="E522" s="91">
        <f>VLOOKUP(C522,'[92]Vendor Approval- Active Vendors'!$A$6:$F$997,6,FALSE)</f>
        <v>15000</v>
      </c>
      <c r="F522" s="91" t="str">
        <f>VLOOKUP($C522,'[92]Vendor Approval- Active Vendors'!$A$4:$F$997,2,FALSE)</f>
        <v>Gochberg</v>
      </c>
      <c r="G522" s="91" t="str">
        <f>VLOOKUP($C522,'[92]Vendor Approval- Active Vendors'!$A$4:$F$997,4,FALSE)</f>
        <v>SG, BD</v>
      </c>
    </row>
    <row r="523" spans="1:7" ht="17.649999999999999" customHeight="1" x14ac:dyDescent="0.25">
      <c r="A523" s="75" t="s">
        <v>7101</v>
      </c>
      <c r="B523" s="75" t="s">
        <v>7100</v>
      </c>
      <c r="C523" s="75" t="s">
        <v>7099</v>
      </c>
      <c r="D523" s="75" t="s">
        <v>6705</v>
      </c>
      <c r="E523" s="91" t="str">
        <f>VLOOKUP(C523,'[92]Vendor Approval- Active Vendors'!$A$6:$F$997,6,FALSE)</f>
        <v>Committee Approved</v>
      </c>
      <c r="F523" s="91" t="str">
        <f>VLOOKUP($C523,'[92]Vendor Approval- Active Vendors'!$A$4:$F$997,2,FALSE)</f>
        <v>Gochberg</v>
      </c>
      <c r="G523" s="91" t="str">
        <f>VLOOKUP($C523,'[92]Vendor Approval- Active Vendors'!$A$4:$F$997,4,FALSE)</f>
        <v>TM</v>
      </c>
    </row>
    <row r="524" spans="1:7" ht="17.649999999999999" customHeight="1" x14ac:dyDescent="0.25">
      <c r="A524" s="74" t="s">
        <v>7098</v>
      </c>
      <c r="B524" s="75" t="s">
        <v>7097</v>
      </c>
      <c r="C524" s="75" t="s">
        <v>7096</v>
      </c>
      <c r="D524" s="75" t="s">
        <v>7095</v>
      </c>
      <c r="E524" s="91" t="str">
        <f>VLOOKUP(C524,'[92]Vendor Approval- Active Vendors'!$A$6:$F$997,6,FALSE)</f>
        <v>MD Approval</v>
      </c>
      <c r="F524" s="91" t="str">
        <f>VLOOKUP($C524,'[92]Vendor Approval- Active Vendors'!$A$4:$F$997,2,FALSE)</f>
        <v>Porcella</v>
      </c>
      <c r="G524" s="91" t="str">
        <f>VLOOKUP($C524,'[92]Vendor Approval- Active Vendors'!$A$4:$F$997,4,FALSE)</f>
        <v>KP, RP</v>
      </c>
    </row>
    <row r="525" spans="1:7" x14ac:dyDescent="0.25">
      <c r="A525" s="74" t="s">
        <v>7094</v>
      </c>
      <c r="B525" s="75" t="s">
        <v>7093</v>
      </c>
      <c r="C525" s="75" t="s">
        <v>7092</v>
      </c>
      <c r="D525" s="75" t="s">
        <v>6662</v>
      </c>
      <c r="E525" s="91" t="str">
        <f>VLOOKUP(C525,'[92]Vendor Approval- Active Vendors'!$A$6:$F$997,6,FALSE)</f>
        <v>MD Approval</v>
      </c>
      <c r="F525" s="91" t="str">
        <f>VLOOKUP($C525,'[92]Vendor Approval- Active Vendors'!$A$4:$F$997,2,FALSE)</f>
        <v>Porcella</v>
      </c>
      <c r="G525" s="91" t="str">
        <f>VLOOKUP($C525,'[92]Vendor Approval- Active Vendors'!$A$4:$F$997,4,FALSE)</f>
        <v>PJM, KP</v>
      </c>
    </row>
    <row r="526" spans="1:7" ht="17.649999999999999" customHeight="1" x14ac:dyDescent="0.25">
      <c r="A526" s="75"/>
      <c r="B526" s="75" t="s">
        <v>7091</v>
      </c>
      <c r="C526" s="75" t="s">
        <v>7090</v>
      </c>
      <c r="D526" s="75" t="s">
        <v>6662</v>
      </c>
      <c r="E526" s="91">
        <f>VLOOKUP(C526,'[92]Vendor Approval- Active Vendors'!$A$6:$F$997,6,FALSE)</f>
        <v>10000</v>
      </c>
      <c r="F526" s="91" t="str">
        <f>VLOOKUP($C526,'[92]Vendor Approval- Active Vendors'!$A$4:$F$997,2,FALSE)</f>
        <v>Perelman</v>
      </c>
      <c r="G526" s="91" t="str">
        <f>VLOOKUP($C526,'[92]Vendor Approval- Active Vendors'!$A$4:$F$997,4,FALSE)</f>
        <v>AM</v>
      </c>
    </row>
    <row r="527" spans="1:7" ht="17.649999999999999" customHeight="1" x14ac:dyDescent="0.25">
      <c r="A527" s="75" t="s">
        <v>7089</v>
      </c>
      <c r="B527" s="75" t="s">
        <v>7088</v>
      </c>
      <c r="C527" s="75" t="s">
        <v>7087</v>
      </c>
      <c r="D527" s="75" t="s">
        <v>6632</v>
      </c>
      <c r="E527" s="91">
        <f>VLOOKUP(C527,'[92]Vendor Approval- Active Vendors'!$A$6:$F$997,6,FALSE)</f>
        <v>20000</v>
      </c>
      <c r="F527" s="91" t="str">
        <f>VLOOKUP($C527,'[92]Vendor Approval- Active Vendors'!$A$4:$F$997,2,FALSE)</f>
        <v>Capozzi</v>
      </c>
      <c r="G527" s="91" t="str">
        <f>VLOOKUP($C527,'[92]Vendor Approval- Active Vendors'!$A$4:$F$997,4,FALSE)</f>
        <v>NC, MC, MS, RP</v>
      </c>
    </row>
    <row r="528" spans="1:7" ht="17.649999999999999" customHeight="1" x14ac:dyDescent="0.25">
      <c r="A528" s="75" t="s">
        <v>7086</v>
      </c>
      <c r="B528" s="75" t="s">
        <v>7085</v>
      </c>
      <c r="C528" s="75" t="s">
        <v>7084</v>
      </c>
      <c r="D528" s="75" t="s">
        <v>6718</v>
      </c>
      <c r="E528" s="91">
        <f>VLOOKUP(C528,'[92]Vendor Approval- Active Vendors'!$A$6:$F$997,6,FALSE)</f>
        <v>10000</v>
      </c>
      <c r="F528" s="91" t="str">
        <f>VLOOKUP($C528,'[92]Vendor Approval- Active Vendors'!$A$4:$F$997,2,FALSE)</f>
        <v>Edmonds</v>
      </c>
      <c r="G528" s="91" t="str">
        <f>VLOOKUP($C528,'[92]Vendor Approval- Active Vendors'!$A$4:$F$997,4,FALSE)</f>
        <v>CE, SG</v>
      </c>
    </row>
    <row r="529" spans="1:7" ht="17.649999999999999" customHeight="1" x14ac:dyDescent="0.25">
      <c r="A529" s="75" t="s">
        <v>7083</v>
      </c>
      <c r="B529" s="75" t="s">
        <v>7082</v>
      </c>
      <c r="C529" s="75" t="s">
        <v>7081</v>
      </c>
      <c r="D529" s="75" t="s">
        <v>7080</v>
      </c>
      <c r="E529" s="91" t="str">
        <f>VLOOKUP(C529,'[92]Vendor Approval- Active Vendors'!$A$6:$F$997,6,FALSE)</f>
        <v>MD Approval</v>
      </c>
      <c r="F529" s="91" t="str">
        <f>VLOOKUP($C529,'[92]Vendor Approval- Active Vendors'!$A$4:$F$997,2,FALSE)</f>
        <v>Cafaro</v>
      </c>
      <c r="G529" s="91" t="str">
        <f>VLOOKUP($C529,'[92]Vendor Approval- Active Vendors'!$A$4:$F$997,4,FALSE)</f>
        <v>MC, RP, SG</v>
      </c>
    </row>
    <row r="530" spans="1:7" ht="17.649999999999999" customHeight="1" x14ac:dyDescent="0.25">
      <c r="A530" s="75" t="s">
        <v>7078</v>
      </c>
      <c r="B530" s="75" t="s">
        <v>7079</v>
      </c>
      <c r="C530" s="75" t="s">
        <v>7078</v>
      </c>
      <c r="D530" s="75" t="s">
        <v>6688</v>
      </c>
      <c r="E530" s="91">
        <f>VLOOKUP(C530,'[92]Vendor Approval- Active Vendors'!$A$6:$F$999,6,FALSE)</f>
        <v>10000</v>
      </c>
      <c r="F530" s="91" t="str">
        <f>VLOOKUP($C530,'[92]Vendor Approval- Active Vendors'!$A$4:$F$999,2,FALSE)</f>
        <v xml:space="preserve">Ableman </v>
      </c>
      <c r="G530" s="91" t="str">
        <f>VLOOKUP($C530,'[92]Vendor Approval- Active Vendors'!$A$4:$F$999,4,FALSE)</f>
        <v>TM</v>
      </c>
    </row>
    <row r="531" spans="1:7" ht="17.649999999999999" customHeight="1" x14ac:dyDescent="0.25">
      <c r="A531" s="75" t="s">
        <v>7076</v>
      </c>
      <c r="B531" s="75" t="s">
        <v>7077</v>
      </c>
      <c r="C531" s="75" t="s">
        <v>7076</v>
      </c>
      <c r="D531" s="75" t="s">
        <v>6742</v>
      </c>
      <c r="E531" s="91">
        <f>VLOOKUP(C531,'[92]Vendor Approval- Active Vendors'!$A$6:$F$997,6,FALSE)</f>
        <v>2500</v>
      </c>
      <c r="F531" s="91" t="str">
        <f>VLOOKUP($C531,'[92]Vendor Approval- Active Vendors'!$A$4:$F$997,2,FALSE)</f>
        <v>Perelman</v>
      </c>
      <c r="G531" s="91" t="str">
        <f>VLOOKUP($C531,'[92]Vendor Approval- Active Vendors'!$A$4:$F$997,4,FALSE)</f>
        <v>AM</v>
      </c>
    </row>
    <row r="532" spans="1:7" ht="17.649999999999999" customHeight="1" x14ac:dyDescent="0.25">
      <c r="A532" s="75" t="s">
        <v>7075</v>
      </c>
      <c r="B532" s="75" t="s">
        <v>7074</v>
      </c>
      <c r="C532" s="75" t="s">
        <v>7073</v>
      </c>
      <c r="D532" s="75" t="s">
        <v>6919</v>
      </c>
      <c r="E532" s="91" t="str">
        <f>VLOOKUP(C532,'[92]Vendor Approval- Active Vendors'!$A$6:$F$997,6,FALSE)</f>
        <v>MD Approval</v>
      </c>
      <c r="F532" s="91" t="str">
        <f>VLOOKUP($C532,'[92]Vendor Approval- Active Vendors'!$A$4:$F$997,2,FALSE)</f>
        <v>Perelman</v>
      </c>
      <c r="G532" s="91" t="str">
        <f>VLOOKUP($C532,'[92]Vendor Approval- Active Vendors'!$A$4:$F$997,4,FALSE)</f>
        <v>RP</v>
      </c>
    </row>
    <row r="533" spans="1:7" ht="17.649999999999999" customHeight="1" x14ac:dyDescent="0.25">
      <c r="A533" s="6" t="s">
        <v>7072</v>
      </c>
      <c r="B533" s="75" t="s">
        <v>7071</v>
      </c>
      <c r="C533" s="75" t="s">
        <v>7070</v>
      </c>
      <c r="D533" s="75" t="s">
        <v>6656</v>
      </c>
      <c r="E533" s="91" t="str">
        <f>VLOOKUP(C533,'[92]Vendor Approval- Active Vendors'!$A$6:$F$997,6,FALSE)</f>
        <v>MD Approval</v>
      </c>
      <c r="F533" s="91" t="str">
        <f>VLOOKUP($C533,'[92]Vendor Approval- Active Vendors'!$A$4:$F$997,2,FALSE)</f>
        <v xml:space="preserve">Traitel </v>
      </c>
      <c r="G533" s="91" t="str">
        <f>VLOOKUP($C533,'[92]Vendor Approval- Active Vendors'!$A$4:$F$997,4,FALSE)</f>
        <v>DT</v>
      </c>
    </row>
    <row r="534" spans="1:7" ht="17.649999999999999" customHeight="1" x14ac:dyDescent="0.25">
      <c r="A534" s="75" t="s">
        <v>7069</v>
      </c>
      <c r="B534" s="75" t="s">
        <v>7068</v>
      </c>
      <c r="C534" s="75" t="s">
        <v>7067</v>
      </c>
      <c r="D534" s="75" t="s">
        <v>6838</v>
      </c>
      <c r="E534" s="91">
        <f>VLOOKUP(C534,'[92]Vendor Approval- Active Vendors'!$A$6:$F$997,6,FALSE)</f>
        <v>5000</v>
      </c>
      <c r="F534" s="91" t="str">
        <f>VLOOKUP($C534,'[92]Vendor Approval- Active Vendors'!$A$4:$F$997,2,FALSE)</f>
        <v>Gochberg</v>
      </c>
      <c r="G534" s="91" t="str">
        <f>VLOOKUP($C534,'[92]Vendor Approval- Active Vendors'!$A$4:$F$997,4,FALSE)</f>
        <v>TM</v>
      </c>
    </row>
    <row r="535" spans="1:7" ht="17.649999999999999" customHeight="1" x14ac:dyDescent="0.25">
      <c r="A535" s="75" t="s">
        <v>7065</v>
      </c>
      <c r="B535" s="75" t="s">
        <v>7066</v>
      </c>
      <c r="C535" s="75" t="s">
        <v>7065</v>
      </c>
      <c r="D535" s="75" t="s">
        <v>6635</v>
      </c>
      <c r="E535" s="91">
        <f>VLOOKUP(C535,'[92]Vendor Approval- Active Vendors'!$A$6:$F$997,6,FALSE)</f>
        <v>5000</v>
      </c>
      <c r="F535" s="91" t="str">
        <f>VLOOKUP($C535,'[92]Vendor Approval- Active Vendors'!$A$4:$F$997,2,FALSE)</f>
        <v>Gochberg</v>
      </c>
      <c r="G535" s="91" t="str">
        <f>VLOOKUP($C535,'[92]Vendor Approval- Active Vendors'!$A$4:$F$997,4,FALSE)</f>
        <v>SG, CE</v>
      </c>
    </row>
    <row r="536" spans="1:7" ht="17.649999999999999" customHeight="1" x14ac:dyDescent="0.25">
      <c r="A536" s="75" t="s">
        <v>7064</v>
      </c>
      <c r="B536" s="75" t="s">
        <v>7063</v>
      </c>
      <c r="C536" s="75" t="s">
        <v>7062</v>
      </c>
      <c r="D536" s="75" t="s">
        <v>6662</v>
      </c>
      <c r="E536" s="91">
        <f>VLOOKUP(C536,'[92]Vendor Approval- Active Vendors'!$A$6:$F$997,6,FALSE)</f>
        <v>10000</v>
      </c>
      <c r="F536" s="91" t="str">
        <f>VLOOKUP($C536,'[92]Vendor Approval- Active Vendors'!$A$4:$F$997,2,FALSE)</f>
        <v xml:space="preserve">Traitel </v>
      </c>
      <c r="G536" s="91" t="str">
        <f>VLOOKUP($C536,'[92]Vendor Approval- Active Vendors'!$A$4:$F$997,4,FALSE)</f>
        <v>DT, TM</v>
      </c>
    </row>
    <row r="537" spans="1:7" ht="17.649999999999999" customHeight="1" x14ac:dyDescent="0.25">
      <c r="A537" s="74" t="s">
        <v>7061</v>
      </c>
      <c r="B537" s="75" t="s">
        <v>7060</v>
      </c>
      <c r="C537" s="75" t="s">
        <v>7059</v>
      </c>
      <c r="D537" s="75" t="s">
        <v>7058</v>
      </c>
      <c r="E537" s="91" t="str">
        <f>VLOOKUP(C537,'[92]Vendor Approval- Active Vendors'!$A$6:$F$997,6,FALSE)</f>
        <v>MD Approval</v>
      </c>
      <c r="F537" s="91" t="str">
        <f>VLOOKUP($C537,'[92]Vendor Approval- Active Vendors'!$A$4:$F$997,2,FALSE)</f>
        <v>Gochberg</v>
      </c>
      <c r="G537" s="91" t="str">
        <f>VLOOKUP($C537,'[92]Vendor Approval- Active Vendors'!$A$4:$F$997,4,FALSE)</f>
        <v>SG</v>
      </c>
    </row>
    <row r="538" spans="1:7" ht="17.649999999999999" customHeight="1" x14ac:dyDescent="0.25">
      <c r="A538" s="75" t="s">
        <v>7057</v>
      </c>
      <c r="B538" s="75" t="s">
        <v>7056</v>
      </c>
      <c r="C538" s="75" t="s">
        <v>7055</v>
      </c>
      <c r="D538" s="75" t="s">
        <v>6923</v>
      </c>
      <c r="E538" s="91">
        <f>VLOOKUP(C538,'[92]Vendor Approval- Active Vendors'!$A$6:$F$997,6,FALSE)</f>
        <v>5000</v>
      </c>
      <c r="F538" s="91" t="str">
        <f>VLOOKUP($C538,'[92]Vendor Approval- Active Vendors'!$A$4:$F$997,2,FALSE)</f>
        <v>Perelman</v>
      </c>
      <c r="G538" s="91" t="str">
        <f>VLOOKUP($C538,'[92]Vendor Approval- Active Vendors'!$A$4:$F$997,4,FALSE)</f>
        <v>AM</v>
      </c>
    </row>
    <row r="539" spans="1:7" ht="17.649999999999999" customHeight="1" x14ac:dyDescent="0.25">
      <c r="A539" s="75" t="s">
        <v>7054</v>
      </c>
      <c r="B539" s="75" t="s">
        <v>7053</v>
      </c>
      <c r="C539" s="75" t="s">
        <v>7052</v>
      </c>
      <c r="D539" s="75" t="s">
        <v>6786</v>
      </c>
      <c r="E539" s="91">
        <f>VLOOKUP(C539,'[92]Vendor Approval- Active Vendors'!$A$6:$F$997,6,FALSE)</f>
        <v>5000</v>
      </c>
      <c r="F539" s="91" t="str">
        <f>VLOOKUP($C539,'[92]Vendor Approval- Active Vendors'!$A$4:$F$997,2,FALSE)</f>
        <v>Gochberg</v>
      </c>
      <c r="G539" s="91" t="str">
        <f>VLOOKUP($C539,'[92]Vendor Approval- Active Vendors'!$A$4:$F$997,4,FALSE)</f>
        <v>Admins</v>
      </c>
    </row>
    <row r="540" spans="1:7" ht="17.649999999999999" customHeight="1" x14ac:dyDescent="0.25">
      <c r="A540" s="6" t="s">
        <v>7051</v>
      </c>
      <c r="B540" s="75" t="s">
        <v>7050</v>
      </c>
      <c r="C540" s="75" t="s">
        <v>7049</v>
      </c>
      <c r="D540" s="75" t="s">
        <v>6705</v>
      </c>
      <c r="E540" s="91" t="str">
        <f>VLOOKUP(C540,'[92]Vendor Approval- Active Vendors'!$A$6:$F$997,6,FALSE)</f>
        <v>Committee Approved</v>
      </c>
      <c r="F540" s="91" t="str">
        <f>VLOOKUP($C540,'[92]Vendor Approval- Active Vendors'!$A$4:$F$997,2,FALSE)</f>
        <v>Gochberg</v>
      </c>
      <c r="G540" s="91" t="str">
        <f>VLOOKUP($C540,'[92]Vendor Approval- Active Vendors'!$A$4:$F$997,4,FALSE)</f>
        <v>SG</v>
      </c>
    </row>
    <row r="541" spans="1:7" ht="17.649999999999999" customHeight="1" x14ac:dyDescent="0.25">
      <c r="A541" s="75" t="s">
        <v>7048</v>
      </c>
      <c r="B541" s="75" t="s">
        <v>7047</v>
      </c>
      <c r="C541" s="75" t="s">
        <v>7046</v>
      </c>
      <c r="D541" s="75" t="s">
        <v>6923</v>
      </c>
      <c r="E541" s="91">
        <f>VLOOKUP(C541,'[92]Vendor Approval- Active Vendors'!$A$6:$F$997,6,FALSE)</f>
        <v>5000</v>
      </c>
      <c r="F541" s="91" t="str">
        <f>VLOOKUP($C541,'[92]Vendor Approval- Active Vendors'!$A$4:$F$997,2,FALSE)</f>
        <v>Perelman</v>
      </c>
      <c r="G541" s="91" t="str">
        <f>VLOOKUP($C541,'[92]Vendor Approval- Active Vendors'!$A$4:$F$997,4,FALSE)</f>
        <v>AM</v>
      </c>
    </row>
    <row r="542" spans="1:7" ht="17.649999999999999" customHeight="1" x14ac:dyDescent="0.25">
      <c r="A542" s="75" t="s">
        <v>7044</v>
      </c>
      <c r="B542" s="75" t="s">
        <v>7045</v>
      </c>
      <c r="C542" s="75" t="s">
        <v>7044</v>
      </c>
      <c r="D542" s="75" t="s">
        <v>6742</v>
      </c>
      <c r="E542" s="91" t="str">
        <f>VLOOKUP(C542,'[92]Vendor Approval- Active Vendors'!$A$6:$F$997,6,FALSE)</f>
        <v>MD Approval</v>
      </c>
      <c r="F542" s="91" t="str">
        <f>VLOOKUP($C542,'[92]Vendor Approval- Active Vendors'!$A$4:$F$997,2,FALSE)</f>
        <v>Porcella</v>
      </c>
      <c r="G542" s="91" t="str">
        <f>VLOOKUP($C542,'[92]Vendor Approval- Active Vendors'!$A$4:$F$997,4,FALSE)</f>
        <v>KP, Contract</v>
      </c>
    </row>
    <row r="543" spans="1:7" ht="17.649999999999999" customHeight="1" x14ac:dyDescent="0.25">
      <c r="A543" s="75" t="s">
        <v>7043</v>
      </c>
      <c r="B543" s="75" t="s">
        <v>7042</v>
      </c>
      <c r="C543" s="75" t="s">
        <v>7041</v>
      </c>
      <c r="D543" s="75" t="s">
        <v>7040</v>
      </c>
      <c r="E543" s="91">
        <f>VLOOKUP(C543,'[92]Vendor Approval- Active Vendors'!$A$6:$F$997,6,FALSE)</f>
        <v>15000</v>
      </c>
      <c r="F543" s="91" t="str">
        <f>VLOOKUP($C543,'[92]Vendor Approval- Active Vendors'!$A$4:$F$997,2,FALSE)</f>
        <v>Edmonds</v>
      </c>
      <c r="G543" s="91" t="str">
        <f>VLOOKUP($C543,'[92]Vendor Approval- Active Vendors'!$A$4:$F$997,4,FALSE)</f>
        <v>TM</v>
      </c>
    </row>
    <row r="544" spans="1:7" ht="17.649999999999999" customHeight="1" x14ac:dyDescent="0.25">
      <c r="A544" s="75" t="s">
        <v>7038</v>
      </c>
      <c r="B544" s="75" t="s">
        <v>7039</v>
      </c>
      <c r="C544" s="75" t="s">
        <v>7038</v>
      </c>
      <c r="D544" s="75" t="s">
        <v>6838</v>
      </c>
      <c r="E544" s="91">
        <f>VLOOKUP(C544,'[92]Vendor Approval- Active Vendors'!$A$6:$F$997,6,FALSE)</f>
        <v>15000</v>
      </c>
      <c r="F544" s="91" t="str">
        <f>VLOOKUP($C544,'[92]Vendor Approval- Active Vendors'!$A$4:$F$997,2,FALSE)</f>
        <v>Scarola</v>
      </c>
      <c r="G544" s="91" t="str">
        <f>VLOOKUP($C544,'[92]Vendor Approval- Active Vendors'!$A$4:$F$997,4,FALSE)</f>
        <v>UW*</v>
      </c>
    </row>
    <row r="545" spans="1:7" ht="17.649999999999999" customHeight="1" x14ac:dyDescent="0.25">
      <c r="A545" s="75" t="s">
        <v>7037</v>
      </c>
      <c r="B545" s="75" t="s">
        <v>7036</v>
      </c>
      <c r="C545" s="75" t="s">
        <v>7035</v>
      </c>
      <c r="D545" s="75" t="s">
        <v>6642</v>
      </c>
      <c r="E545" s="91">
        <f>VLOOKUP(C545,'[92]Vendor Approval- Active Vendors'!$A$6:$F$1000,6,FALSE)</f>
        <v>3000</v>
      </c>
      <c r="F545" s="91" t="str">
        <f>VLOOKUP($C545,'[92]Vendor Approval- Active Vendors'!$A$4:$F$1000,2,FALSE)</f>
        <v>Bargellini</v>
      </c>
      <c r="G545" s="91" t="str">
        <f>VLOOKUP($C545,'[92]Vendor Approval- Active Vendors'!$A$4:$F$1000,4,FALSE)</f>
        <v>AB</v>
      </c>
    </row>
    <row r="546" spans="1:7" ht="17.649999999999999" customHeight="1" x14ac:dyDescent="0.25">
      <c r="A546" s="6" t="s">
        <v>7034</v>
      </c>
      <c r="B546" s="75" t="s">
        <v>7033</v>
      </c>
      <c r="C546" s="75" t="s">
        <v>7032</v>
      </c>
      <c r="D546" s="75" t="s">
        <v>6635</v>
      </c>
      <c r="E546" s="91" t="str">
        <f>VLOOKUP(C546,'[92]Vendor Approval- Active Vendors'!$A$6:$F$997,6,FALSE)</f>
        <v>MD Approval</v>
      </c>
      <c r="F546" s="91" t="str">
        <f>VLOOKUP($C546,'[92]Vendor Approval- Active Vendors'!$A$4:$F$997,2,FALSE)</f>
        <v>Gochberg</v>
      </c>
      <c r="G546" s="91" t="str">
        <f>VLOOKUP($C546,'[92]Vendor Approval- Active Vendors'!$A$4:$F$997,4,FALSE)</f>
        <v>SG</v>
      </c>
    </row>
    <row r="547" spans="1:7" ht="15" customHeight="1" x14ac:dyDescent="0.25">
      <c r="A547" s="6" t="s">
        <v>7031</v>
      </c>
      <c r="B547" s="75" t="s">
        <v>7030</v>
      </c>
      <c r="C547" s="75" t="s">
        <v>7029</v>
      </c>
      <c r="D547" s="75" t="s">
        <v>7028</v>
      </c>
      <c r="E547" s="91" t="str">
        <f>VLOOKUP(C547,'[92]Vendor Approval- Active Vendors'!$A$6:$F$997,6,FALSE)</f>
        <v>MD Approval</v>
      </c>
      <c r="F547" s="91" t="str">
        <f>VLOOKUP($C547,'[92]Vendor Approval- Active Vendors'!$A$4:$F$997,2,FALSE)</f>
        <v>Gochberg</v>
      </c>
      <c r="G547" s="91" t="str">
        <f>VLOOKUP($C547,'[92]Vendor Approval- Active Vendors'!$A$4:$F$997,4,FALSE)</f>
        <v>SG</v>
      </c>
    </row>
    <row r="548" spans="1:7" ht="17.649999999999999" customHeight="1" x14ac:dyDescent="0.25">
      <c r="A548" s="75" t="s">
        <v>7026</v>
      </c>
      <c r="B548" s="75" t="s">
        <v>7027</v>
      </c>
      <c r="C548" s="75" t="s">
        <v>7026</v>
      </c>
      <c r="D548" s="75" t="s">
        <v>7025</v>
      </c>
      <c r="E548" s="91" t="str">
        <f>VLOOKUP(C548,'[92]Vendor Approval- Active Vendors'!$A$6:$F$997,6,FALSE)</f>
        <v>MD Approval</v>
      </c>
      <c r="F548" s="91" t="str">
        <f>VLOOKUP($C548,'[92]Vendor Approval- Active Vendors'!$A$4:$F$997,2,FALSE)</f>
        <v xml:space="preserve">Merkur </v>
      </c>
      <c r="G548" s="91" t="str">
        <f>VLOOKUP($C548,'[92]Vendor Approval- Active Vendors'!$A$4:$F$997,4,FALSE)</f>
        <v>DM, CR</v>
      </c>
    </row>
    <row r="549" spans="1:7" ht="17.649999999999999" customHeight="1" x14ac:dyDescent="0.25">
      <c r="A549" s="75" t="s">
        <v>7023</v>
      </c>
      <c r="B549" s="75" t="s">
        <v>7024</v>
      </c>
      <c r="C549" s="75" t="s">
        <v>7023</v>
      </c>
      <c r="D549" s="75" t="s">
        <v>7022</v>
      </c>
      <c r="E549" s="91" t="str">
        <f>VLOOKUP(C549,'[92]Vendor Approval- Active Vendors'!$A$6:$F$997,6,FALSE)</f>
        <v>MD Approval</v>
      </c>
      <c r="F549" s="91" t="str">
        <f>VLOOKUP($C549,'[92]Vendor Approval- Active Vendors'!$A$4:$F$997,2,FALSE)</f>
        <v xml:space="preserve">Merkur </v>
      </c>
      <c r="G549" s="91" t="str">
        <f>VLOOKUP($C549,'[92]Vendor Approval- Active Vendors'!$A$4:$F$997,4,FALSE)</f>
        <v>DM</v>
      </c>
    </row>
    <row r="550" spans="1:7" ht="17.649999999999999" customHeight="1" x14ac:dyDescent="0.25">
      <c r="A550" s="75" t="s">
        <v>7021</v>
      </c>
      <c r="B550" s="75" t="s">
        <v>7020</v>
      </c>
      <c r="C550" s="75" t="s">
        <v>7019</v>
      </c>
      <c r="D550" s="75" t="s">
        <v>6698</v>
      </c>
      <c r="E550" s="91">
        <f>VLOOKUP(C550,'[92]Vendor Approval- Active Vendors'!$A$6:$F$997,6,FALSE)</f>
        <v>1000</v>
      </c>
      <c r="F550" s="91" t="str">
        <f>VLOOKUP($C550,'[92]Vendor Approval- Active Vendors'!$A$4:$F$997,2,FALSE)</f>
        <v>Dechbery</v>
      </c>
      <c r="G550" s="91" t="str">
        <f>VLOOKUP($C550,'[92]Vendor Approval- Active Vendors'!$A$4:$F$997,4,FALSE)</f>
        <v>Admins</v>
      </c>
    </row>
    <row r="551" spans="1:7" ht="17.649999999999999" customHeight="1" x14ac:dyDescent="0.25">
      <c r="A551" s="75" t="s">
        <v>7018</v>
      </c>
      <c r="B551" s="75" t="s">
        <v>7017</v>
      </c>
      <c r="C551" s="75" t="s">
        <v>7016</v>
      </c>
      <c r="D551" s="75" t="s">
        <v>6718</v>
      </c>
      <c r="E551" s="91">
        <f>VLOOKUP(C551,'[92]Vendor Approval- Active Vendors'!$A$6:$F$997,6,FALSE)</f>
        <v>20000</v>
      </c>
      <c r="F551" s="91" t="str">
        <f>VLOOKUP($C551,'[92]Vendor Approval- Active Vendors'!$A$4:$F$997,2,FALSE)</f>
        <v>Gochberg</v>
      </c>
      <c r="G551" s="91" t="str">
        <f>VLOOKUP($C551,'[92]Vendor Approval- Active Vendors'!$A$4:$F$997,4,FALSE)</f>
        <v>TM</v>
      </c>
    </row>
    <row r="552" spans="1:7" ht="17.649999999999999" customHeight="1" x14ac:dyDescent="0.25">
      <c r="A552" s="75" t="s">
        <v>7015</v>
      </c>
      <c r="B552" s="75" t="s">
        <v>7014</v>
      </c>
      <c r="C552" s="75" t="s">
        <v>7013</v>
      </c>
      <c r="D552" s="75" t="s">
        <v>6973</v>
      </c>
      <c r="E552" s="91" t="str">
        <f>VLOOKUP(C552,'[92]Vendor Approval- Active Vendors'!$A$6:$F$997,6,FALSE)</f>
        <v>MD Approval</v>
      </c>
      <c r="F552" s="91" t="str">
        <f>VLOOKUP($C552,'[92]Vendor Approval- Active Vendors'!$A$4:$F$997,2,FALSE)</f>
        <v>Porcella</v>
      </c>
      <c r="G552" s="91" t="str">
        <f>VLOOKUP($C552,'[92]Vendor Approval- Active Vendors'!$A$4:$F$997,4,FALSE)</f>
        <v>KP</v>
      </c>
    </row>
    <row r="553" spans="1:7" ht="17.649999999999999" customHeight="1" x14ac:dyDescent="0.25">
      <c r="A553" s="75" t="s">
        <v>7011</v>
      </c>
      <c r="B553" s="75" t="s">
        <v>7012</v>
      </c>
      <c r="C553" s="75" t="s">
        <v>7011</v>
      </c>
      <c r="D553" s="75" t="s">
        <v>7010</v>
      </c>
      <c r="E553" s="91">
        <f>VLOOKUP(C553,'[92]Vendor Approval- Active Vendors'!$A$6:$F$997,6,FALSE)</f>
        <v>5000</v>
      </c>
      <c r="F553" s="91" t="str">
        <f>VLOOKUP($C553,'[92]Vendor Approval- Active Vendors'!$A$4:$F$997,2,FALSE)</f>
        <v>Perelman</v>
      </c>
      <c r="G553" s="91" t="str">
        <f>VLOOKUP($C553,'[92]Vendor Approval- Active Vendors'!$A$4:$F$997,4,FALSE)</f>
        <v>AM</v>
      </c>
    </row>
    <row r="554" spans="1:7" ht="17.649999999999999" customHeight="1" x14ac:dyDescent="0.25">
      <c r="A554" s="75" t="s">
        <v>7009</v>
      </c>
      <c r="B554" s="75" t="s">
        <v>7008</v>
      </c>
      <c r="C554" s="75" t="s">
        <v>7007</v>
      </c>
      <c r="D554" s="75" t="s">
        <v>6648</v>
      </c>
      <c r="E554" s="91">
        <f>VLOOKUP(C554,'[92]Vendor Approval- Active Vendors'!$A$6:$F$997,6,FALSE)</f>
        <v>5000</v>
      </c>
      <c r="F554" s="91" t="str">
        <f>VLOOKUP($C554,'[92]Vendor Approval- Active Vendors'!$A$4:$F$997,2,FALSE)</f>
        <v>Perelman</v>
      </c>
      <c r="G554" s="91" t="str">
        <f>VLOOKUP($C554,'[92]Vendor Approval- Active Vendors'!$A$4:$F$997,4,FALSE)</f>
        <v>AM</v>
      </c>
    </row>
    <row r="555" spans="1:7" ht="17.649999999999999" customHeight="1" x14ac:dyDescent="0.25">
      <c r="A555" s="75" t="s">
        <v>7006</v>
      </c>
      <c r="B555" s="75" t="s">
        <v>6458</v>
      </c>
      <c r="C555" s="75" t="s">
        <v>7005</v>
      </c>
      <c r="D555" s="75" t="s">
        <v>6648</v>
      </c>
      <c r="E555" s="91" t="str">
        <f>VLOOKUP(C555,'[92]Vendor Approval- Active Vendors'!$A$6:$F$997,6,FALSE)</f>
        <v>Tax Authority</v>
      </c>
      <c r="F555" s="91" t="str">
        <f>VLOOKUP($C555,'[92]Vendor Approval- Active Vendors'!$A$4:$F$997,2,FALSE)</f>
        <v>Miceli</v>
      </c>
      <c r="G555" s="91" t="str">
        <f>VLOOKUP($C555,'[92]Vendor Approval- Active Vendors'!$A$4:$F$997,4,FALSE)</f>
        <v>PJM, YX</v>
      </c>
    </row>
    <row r="556" spans="1:7" ht="17.649999999999999" customHeight="1" x14ac:dyDescent="0.25">
      <c r="A556" s="75" t="s">
        <v>7004</v>
      </c>
      <c r="B556" s="75" t="s">
        <v>7003</v>
      </c>
      <c r="C556" s="75" t="s">
        <v>7002</v>
      </c>
      <c r="D556" s="75" t="s">
        <v>6653</v>
      </c>
      <c r="E556" s="91" t="str">
        <f>VLOOKUP(C556,'[92]Vendor Approval- Active Vendors'!$A$6:$F$997,6,FALSE)</f>
        <v>MD Approval</v>
      </c>
      <c r="F556" s="91" t="str">
        <f>VLOOKUP($C556,'[92]Vendor Approval- Active Vendors'!$A$4:$F$997,2,FALSE)</f>
        <v>Cafaro</v>
      </c>
      <c r="G556" s="91" t="str">
        <f>VLOOKUP($C556,'[92]Vendor Approval- Active Vendors'!$A$4:$F$997,4,FALSE)</f>
        <v>MC</v>
      </c>
    </row>
    <row r="557" spans="1:7" ht="17.649999999999999" customHeight="1" x14ac:dyDescent="0.25">
      <c r="A557" s="75" t="s">
        <v>7001</v>
      </c>
      <c r="B557" s="75" t="s">
        <v>7000</v>
      </c>
      <c r="C557" s="75" t="s">
        <v>6999</v>
      </c>
      <c r="D557" s="75" t="s">
        <v>6639</v>
      </c>
      <c r="E557" s="91" t="str">
        <f>VLOOKUP(C557,'[92]Vendor Approval- Active Vendors'!$A$6:$F$997,6,FALSE)</f>
        <v>MD Approval</v>
      </c>
      <c r="F557" s="91" t="str">
        <f>VLOOKUP($C557,'[92]Vendor Approval- Active Vendors'!$A$4:$F$997,2,FALSE)</f>
        <v>Cafaro</v>
      </c>
      <c r="G557" s="91" t="str">
        <f>VLOOKUP($C557,'[92]Vendor Approval- Active Vendors'!$A$4:$F$997,4,FALSE)</f>
        <v>RP, MC</v>
      </c>
    </row>
    <row r="558" spans="1:7" ht="17.649999999999999" customHeight="1" x14ac:dyDescent="0.25">
      <c r="A558" s="75" t="s">
        <v>6997</v>
      </c>
      <c r="B558" s="75" t="s">
        <v>6998</v>
      </c>
      <c r="C558" s="75" t="s">
        <v>6997</v>
      </c>
      <c r="D558" s="75" t="s">
        <v>6718</v>
      </c>
      <c r="E558" s="91">
        <f>VLOOKUP(C558,'[92]Vendor Approval- Active Vendors'!$A$6:$F$997,6,FALSE)</f>
        <v>10000</v>
      </c>
      <c r="F558" s="91" t="str">
        <f>VLOOKUP($C558,'[92]Vendor Approval- Active Vendors'!$A$4:$F$997,2,FALSE)</f>
        <v>Gochberg</v>
      </c>
      <c r="G558" s="91" t="str">
        <f>VLOOKUP($C558,'[92]Vendor Approval- Active Vendors'!$A$4:$F$997,4,FALSE)</f>
        <v>TM</v>
      </c>
    </row>
    <row r="559" spans="1:7" ht="17.649999999999999" customHeight="1" x14ac:dyDescent="0.25">
      <c r="A559" s="6" t="s">
        <v>6996</v>
      </c>
      <c r="B559" s="75" t="s">
        <v>6995</v>
      </c>
      <c r="C559" s="75" t="s">
        <v>6994</v>
      </c>
      <c r="D559" s="75" t="s">
        <v>6662</v>
      </c>
      <c r="E559" s="91" t="str">
        <f>VLOOKUP(C559,'[92]Vendor Approval- Active Vendors'!$A$6:$F$997,6,FALSE)</f>
        <v>MD Approval</v>
      </c>
      <c r="F559" s="91" t="str">
        <f>VLOOKUP($C559,'[92]Vendor Approval- Active Vendors'!$A$4:$F$997,2,FALSE)</f>
        <v>Porcella</v>
      </c>
      <c r="G559" s="91" t="str">
        <f>VLOOKUP($C559,'[92]Vendor Approval- Active Vendors'!$A$4:$F$997,4,FALSE)</f>
        <v>KP</v>
      </c>
    </row>
    <row r="560" spans="1:7" ht="17.649999999999999" customHeight="1" x14ac:dyDescent="0.25">
      <c r="A560" s="75" t="s">
        <v>6992</v>
      </c>
      <c r="B560" s="75" t="s">
        <v>6993</v>
      </c>
      <c r="C560" s="75" t="s">
        <v>6992</v>
      </c>
      <c r="D560" s="75" t="s">
        <v>6662</v>
      </c>
      <c r="E560" s="91">
        <f>VLOOKUP(C560,'[92]Vendor Approval- Active Vendors'!$A$6:$F$997,6,FALSE)</f>
        <v>10000</v>
      </c>
      <c r="F560" s="91" t="str">
        <f>VLOOKUP($C560,'[92]Vendor Approval- Active Vendors'!$A$4:$F$997,2,FALSE)</f>
        <v>Porcella</v>
      </c>
      <c r="G560" s="91" t="str">
        <f>VLOOKUP($C560,'[92]Vendor Approval- Active Vendors'!$A$4:$F$997,4,FALSE)</f>
        <v>KP, TM</v>
      </c>
    </row>
    <row r="561" spans="1:7" ht="17.649999999999999" customHeight="1" x14ac:dyDescent="0.25">
      <c r="A561" s="6" t="s">
        <v>6991</v>
      </c>
      <c r="B561" s="75" t="s">
        <v>6990</v>
      </c>
      <c r="C561" s="75" t="s">
        <v>6989</v>
      </c>
      <c r="D561" s="75" t="s">
        <v>6718</v>
      </c>
      <c r="E561" s="91" t="str">
        <f>VLOOKUP(C561,'[92]Vendor Approval- Active Vendors'!$A$6:$F$997,6,FALSE)</f>
        <v>MD Approval</v>
      </c>
      <c r="F561" s="91" t="str">
        <f>VLOOKUP($C561,'[92]Vendor Approval- Active Vendors'!$A$4:$F$997,2,FALSE)</f>
        <v>Gochberg</v>
      </c>
      <c r="G561" s="91" t="str">
        <f>VLOOKUP($C561,'[92]Vendor Approval- Active Vendors'!$A$4:$F$997,4,FALSE)</f>
        <v>SG</v>
      </c>
    </row>
    <row r="562" spans="1:7" ht="17.649999999999999" customHeight="1" x14ac:dyDescent="0.25">
      <c r="A562" s="74" t="s">
        <v>6988</v>
      </c>
      <c r="B562" s="93" t="s">
        <v>6987</v>
      </c>
      <c r="C562" s="75" t="s">
        <v>6986</v>
      </c>
      <c r="D562" s="75" t="s">
        <v>6923</v>
      </c>
      <c r="E562" s="91">
        <f>VLOOKUP(C562,'[92]Vendor Approval- Active Vendors'!$A$6:$F$997,6,FALSE)</f>
        <v>10000</v>
      </c>
      <c r="F562" s="91" t="str">
        <f>VLOOKUP($C562,'[92]Vendor Approval- Active Vendors'!$A$4:$F$997,2,FALSE)</f>
        <v>Gochberg</v>
      </c>
      <c r="G562" s="91" t="str">
        <f>VLOOKUP($C562,'[92]Vendor Approval- Active Vendors'!$A$4:$F$997,4,FALSE)</f>
        <v>TM</v>
      </c>
    </row>
    <row r="563" spans="1:7" ht="17.649999999999999" customHeight="1" x14ac:dyDescent="0.25">
      <c r="A563" s="75" t="s">
        <v>6985</v>
      </c>
      <c r="B563" s="75" t="s">
        <v>6456</v>
      </c>
      <c r="C563" s="75" t="s">
        <v>6984</v>
      </c>
      <c r="D563" s="75" t="s">
        <v>6648</v>
      </c>
      <c r="E563" s="91" t="str">
        <f>VLOOKUP(C563,'[92]Vendor Approval- Active Vendors'!$A$6:$F$997,6,FALSE)</f>
        <v>Tax Authority</v>
      </c>
      <c r="F563" s="91" t="str">
        <f>VLOOKUP($C563,'[92]Vendor Approval- Active Vendors'!$A$4:$F$997,2,FALSE)</f>
        <v>Miceli</v>
      </c>
      <c r="G563" s="91" t="str">
        <f>VLOOKUP($C563,'[92]Vendor Approval- Active Vendors'!$A$4:$F$997,4,FALSE)</f>
        <v>PJM, YX</v>
      </c>
    </row>
    <row r="564" spans="1:7" ht="17.649999999999999" customHeight="1" x14ac:dyDescent="0.25">
      <c r="A564" s="75" t="s">
        <v>6983</v>
      </c>
      <c r="B564" s="75" t="s">
        <v>6982</v>
      </c>
      <c r="C564" s="75" t="s">
        <v>6981</v>
      </c>
      <c r="D564" s="75" t="s">
        <v>6980</v>
      </c>
      <c r="E564" s="91">
        <f>VLOOKUP(C564,'[92]Vendor Approval- Active Vendors'!$A$6:$F$997,6,FALSE)</f>
        <v>5000</v>
      </c>
      <c r="F564" s="91" t="str">
        <f>VLOOKUP($C564,'[92]Vendor Approval- Active Vendors'!$A$4:$F$997,2,FALSE)</f>
        <v>Perelman</v>
      </c>
      <c r="G564" s="91" t="str">
        <f>VLOOKUP($C564,'[92]Vendor Approval- Active Vendors'!$A$4:$F$997,4,FALSE)</f>
        <v>AM</v>
      </c>
    </row>
    <row r="565" spans="1:7" ht="17.649999999999999" customHeight="1" x14ac:dyDescent="0.25">
      <c r="A565" s="75" t="s">
        <v>6979</v>
      </c>
      <c r="B565" s="75" t="s">
        <v>6978</v>
      </c>
      <c r="C565" s="75" t="s">
        <v>6977</v>
      </c>
      <c r="D565" s="75" t="s">
        <v>6976</v>
      </c>
      <c r="E565" s="91">
        <v>25000</v>
      </c>
      <c r="F565" s="91" t="str">
        <f>VLOOKUP($C565,'[92]Vendor Approval- Active Vendors'!$A$4:$F$997,2,FALSE)</f>
        <v>Porcella</v>
      </c>
      <c r="G565" s="91" t="str">
        <f>VLOOKUP($C565,'[92]Vendor Approval- Active Vendors'!$A$4:$F$997,4,FALSE)</f>
        <v>KP, BD</v>
      </c>
    </row>
    <row r="566" spans="1:7" ht="17.649999999999999" customHeight="1" x14ac:dyDescent="0.25">
      <c r="A566" s="75"/>
      <c r="B566" s="75" t="s">
        <v>6975</v>
      </c>
      <c r="C566" s="75" t="s">
        <v>6974</v>
      </c>
      <c r="D566" s="75" t="s">
        <v>6973</v>
      </c>
      <c r="E566" s="91" t="str">
        <f>VLOOKUP(C566,'[92]Vendor Approval- Active Vendors'!$A$6:$F$997,6,FALSE)</f>
        <v>MD Approval</v>
      </c>
      <c r="F566" s="91" t="str">
        <f>VLOOKUP($C566,'[92]Vendor Approval- Active Vendors'!$A$4:$F$997,2,FALSE)</f>
        <v>Porcella</v>
      </c>
      <c r="G566" s="91" t="str">
        <f>VLOOKUP($C566,'[92]Vendor Approval- Active Vendors'!$A$4:$F$997,4,FALSE)</f>
        <v>KP, PM</v>
      </c>
    </row>
    <row r="567" spans="1:7" ht="17.649999999999999" customHeight="1" x14ac:dyDescent="0.25">
      <c r="A567" s="75" t="s">
        <v>6971</v>
      </c>
      <c r="B567" s="75" t="s">
        <v>6972</v>
      </c>
      <c r="C567" s="75" t="s">
        <v>6971</v>
      </c>
      <c r="D567" s="75" t="s">
        <v>6718</v>
      </c>
      <c r="E567" s="91">
        <f>VLOOKUP(C567,'[92]Vendor Approval- Active Vendors'!$A$6:$F$997,6,FALSE)</f>
        <v>500</v>
      </c>
      <c r="F567" s="91" t="str">
        <f>VLOOKUP($C567,'[92]Vendor Approval- Active Vendors'!$A$4:$F$997,2,FALSE)</f>
        <v>Gochberg</v>
      </c>
      <c r="G567" s="91" t="str">
        <f>VLOOKUP($C567,'[92]Vendor Approval- Active Vendors'!$A$4:$F$997,4,FALSE)</f>
        <v>SG</v>
      </c>
    </row>
    <row r="568" spans="1:7" ht="17.649999999999999" customHeight="1" x14ac:dyDescent="0.25">
      <c r="A568" s="75" t="s">
        <v>6970</v>
      </c>
      <c r="B568" s="75" t="s">
        <v>6969</v>
      </c>
      <c r="C568" s="75" t="s">
        <v>6968</v>
      </c>
      <c r="D568" s="75" t="s">
        <v>6705</v>
      </c>
      <c r="E568" s="91" t="s">
        <v>6961</v>
      </c>
      <c r="F568" s="91" t="str">
        <f>VLOOKUP($C568,'[92]Vendor Approval- Active Vendors'!$A$4:$F$997,2,FALSE)</f>
        <v>Edmonds</v>
      </c>
      <c r="G568" s="91" t="str">
        <f>VLOOKUP($C568,'[92]Vendor Approval- Active Vendors'!$A$4:$F$997,4,FALSE)</f>
        <v>TM</v>
      </c>
    </row>
    <row r="569" spans="1:7" ht="17.649999999999999" customHeight="1" x14ac:dyDescent="0.25">
      <c r="A569" s="74" t="s">
        <v>6967</v>
      </c>
      <c r="B569" s="75" t="s">
        <v>6966</v>
      </c>
      <c r="C569" s="75" t="s">
        <v>6965</v>
      </c>
      <c r="D569" s="75" t="s">
        <v>6698</v>
      </c>
      <c r="E569" s="91" t="str">
        <f>VLOOKUP(C569,'[92]Vendor Approval- Active Vendors'!$A$6:$F$997,6,FALSE)</f>
        <v>MD Approval</v>
      </c>
      <c r="F569" s="91" t="str">
        <f>VLOOKUP($C569,'[92]Vendor Approval- Active Vendors'!$A$4:$F$997,2,FALSE)</f>
        <v>Gochberg</v>
      </c>
      <c r="G569" s="91" t="str">
        <f>VLOOKUP($C569,'[92]Vendor Approval- Active Vendors'!$A$4:$F$997,4,FALSE)</f>
        <v>SG</v>
      </c>
    </row>
    <row r="570" spans="1:7" ht="17.649999999999999" customHeight="1" x14ac:dyDescent="0.25">
      <c r="A570" s="7" t="s">
        <v>6964</v>
      </c>
      <c r="B570" s="75" t="s">
        <v>6963</v>
      </c>
      <c r="C570" s="75" t="s">
        <v>6962</v>
      </c>
      <c r="D570" s="75" t="s">
        <v>6738</v>
      </c>
      <c r="E570" s="91" t="s">
        <v>6961</v>
      </c>
      <c r="F570" s="91" t="str">
        <f>VLOOKUP($C570,'[92]Vendor Approval- Active Vendors'!$A$4:$F$997,2,FALSE)</f>
        <v xml:space="preserve">Ableman </v>
      </c>
      <c r="G570" s="91" t="str">
        <f>VLOOKUP($C570,'[92]Vendor Approval- Active Vendors'!$A$4:$F$997,4,FALSE)</f>
        <v>MA</v>
      </c>
    </row>
    <row r="571" spans="1:7" ht="17.649999999999999" customHeight="1" x14ac:dyDescent="0.25">
      <c r="A571" s="6" t="s">
        <v>6960</v>
      </c>
      <c r="B571" s="75" t="s">
        <v>6959</v>
      </c>
      <c r="C571" s="75" t="s">
        <v>6958</v>
      </c>
      <c r="D571" s="75" t="s">
        <v>6662</v>
      </c>
      <c r="E571" s="91" t="str">
        <f>VLOOKUP(C571,'[92]Vendor Approval- Active Vendors'!$A$6:$F$997,6,FALSE)</f>
        <v>MD Approval</v>
      </c>
      <c r="F571" s="91" t="str">
        <f>VLOOKUP($C571,'[92]Vendor Approval- Active Vendors'!$A$4:$F$997,2,FALSE)</f>
        <v>Porcella</v>
      </c>
      <c r="G571" s="91" t="str">
        <f>VLOOKUP($C571,'[92]Vendor Approval- Active Vendors'!$A$4:$F$997,4,FALSE)</f>
        <v>KP</v>
      </c>
    </row>
    <row r="572" spans="1:7" ht="17.649999999999999" customHeight="1" x14ac:dyDescent="0.25">
      <c r="A572" s="75" t="s">
        <v>6957</v>
      </c>
      <c r="B572" s="75" t="s">
        <v>6956</v>
      </c>
      <c r="C572" s="75" t="s">
        <v>6955</v>
      </c>
      <c r="D572" s="75" t="s">
        <v>6662</v>
      </c>
      <c r="E572" s="91">
        <f>VLOOKUP(C572,'[92]Vendor Approval- Active Vendors'!$A$6:$F$997,6,FALSE)</f>
        <v>10000</v>
      </c>
      <c r="F572" s="91" t="str">
        <f>VLOOKUP($C572,'[92]Vendor Approval- Active Vendors'!$A$4:$F$997,2,FALSE)</f>
        <v>Porcella</v>
      </c>
      <c r="G572" s="91" t="str">
        <f>VLOOKUP($C572,'[92]Vendor Approval- Active Vendors'!$A$4:$F$997,4,FALSE)</f>
        <v>KP, TM</v>
      </c>
    </row>
    <row r="573" spans="1:7" ht="17.649999999999999" customHeight="1" x14ac:dyDescent="0.25">
      <c r="A573" s="75"/>
      <c r="B573" s="75" t="s">
        <v>6954</v>
      </c>
      <c r="C573" s="75" t="s">
        <v>6953</v>
      </c>
      <c r="D573" s="75" t="s">
        <v>6662</v>
      </c>
      <c r="E573" s="91">
        <f>VLOOKUP(C573,'[92]Vendor Approval- Active Vendors'!$A$6:$F$997,6,FALSE)</f>
        <v>10000</v>
      </c>
      <c r="F573" s="91" t="str">
        <f>VLOOKUP($C573,'[92]Vendor Approval- Active Vendors'!$A$4:$F$997,2,FALSE)</f>
        <v>Porcella</v>
      </c>
      <c r="G573" s="91" t="str">
        <f>VLOOKUP($C573,'[92]Vendor Approval- Active Vendors'!$A$4:$F$997,4,FALSE)</f>
        <v>KP, MA, TM</v>
      </c>
    </row>
    <row r="574" spans="1:7" ht="17.649999999999999" customHeight="1" x14ac:dyDescent="0.25">
      <c r="A574" s="75"/>
      <c r="B574" s="75" t="s">
        <v>6952</v>
      </c>
      <c r="C574" s="75" t="s">
        <v>6951</v>
      </c>
      <c r="D574" s="75" t="s">
        <v>6635</v>
      </c>
      <c r="E574" s="91">
        <f>VLOOKUP(C574,'[92]Vendor Approval- Active Vendors'!$A$6:$F$997,6,FALSE)</f>
        <v>10000</v>
      </c>
      <c r="F574" s="91" t="str">
        <f>VLOOKUP($C574,'[92]Vendor Approval- Active Vendors'!$A$4:$F$997,2,FALSE)</f>
        <v>Gochberg</v>
      </c>
      <c r="G574" s="91" t="str">
        <f>VLOOKUP($C574,'[92]Vendor Approval- Active Vendors'!$A$4:$F$997,4,FALSE)</f>
        <v>TM</v>
      </c>
    </row>
    <row r="575" spans="1:7" ht="17.649999999999999" customHeight="1" x14ac:dyDescent="0.25">
      <c r="A575" s="7" t="s">
        <v>6950</v>
      </c>
      <c r="B575" s="75" t="s">
        <v>6949</v>
      </c>
      <c r="C575" s="75" t="s">
        <v>6948</v>
      </c>
      <c r="D575" s="75" t="s">
        <v>6848</v>
      </c>
      <c r="E575" s="91">
        <f>VLOOKUP(C575,'[92]Vendor Approval- Active Vendors'!$A$6:$F$997,6,FALSE)</f>
        <v>25000</v>
      </c>
      <c r="F575" s="91" t="str">
        <f>VLOOKUP($C575,'[92]Vendor Approval- Active Vendors'!$A$4:$F$997,2,FALSE)</f>
        <v>Gochberg</v>
      </c>
      <c r="G575" s="91" t="str">
        <f>VLOOKUP($C575,'[92]Vendor Approval- Active Vendors'!$A$4:$F$997,4,FALSE)</f>
        <v>SG, CE</v>
      </c>
    </row>
    <row r="576" spans="1:7" ht="17.649999999999999" customHeight="1" x14ac:dyDescent="0.25">
      <c r="A576" s="75" t="s">
        <v>6947</v>
      </c>
      <c r="B576" s="75" t="s">
        <v>6946</v>
      </c>
      <c r="C576" s="75" t="s">
        <v>6945</v>
      </c>
      <c r="D576" s="75" t="s">
        <v>6662</v>
      </c>
      <c r="E576" s="91" t="str">
        <f>VLOOKUP(C576,'[92]Vendor Approval- Active Vendors'!$A$6:$F$997,6,FALSE)</f>
        <v>MD Approval</v>
      </c>
      <c r="F576" s="91" t="str">
        <f>VLOOKUP($C576,'[92]Vendor Approval- Active Vendors'!$A$4:$F$997,2,FALSE)</f>
        <v>Porcella</v>
      </c>
      <c r="G576" s="91" t="str">
        <f>VLOOKUP($C576,'[92]Vendor Approval- Active Vendors'!$A$4:$F$997,4,FALSE)</f>
        <v>KP</v>
      </c>
    </row>
    <row r="577" spans="1:7" ht="17.649999999999999" customHeight="1" x14ac:dyDescent="0.25">
      <c r="A577" s="75" t="s">
        <v>6944</v>
      </c>
      <c r="B577" s="75" t="s">
        <v>6943</v>
      </c>
      <c r="C577" s="75" t="s">
        <v>6942</v>
      </c>
      <c r="D577" s="75" t="s">
        <v>6662</v>
      </c>
      <c r="E577" s="91">
        <f>VLOOKUP(C577,'[92]Vendor Approval- Active Vendors'!$A$6:$F$997,6,FALSE)</f>
        <v>50000</v>
      </c>
      <c r="F577" s="91" t="str">
        <f>VLOOKUP($C577,'[92]Vendor Approval- Active Vendors'!$A$4:$F$997,2,FALSE)</f>
        <v>Porcella</v>
      </c>
      <c r="G577" s="91" t="str">
        <f>VLOOKUP($C577,'[92]Vendor Approval- Active Vendors'!$A$4:$F$997,4,FALSE)</f>
        <v>KP, TM</v>
      </c>
    </row>
    <row r="578" spans="1:7" ht="17.649999999999999" customHeight="1" x14ac:dyDescent="0.25">
      <c r="A578" s="75" t="s">
        <v>6941</v>
      </c>
      <c r="B578" s="75" t="s">
        <v>6940</v>
      </c>
      <c r="C578" s="75" t="s">
        <v>6939</v>
      </c>
      <c r="D578" s="75" t="s">
        <v>6742</v>
      </c>
      <c r="E578" s="91">
        <f>VLOOKUP(C578,'[92]Vendor Approval- Active Vendors'!$A$6:$F$997,6,FALSE)</f>
        <v>5000</v>
      </c>
      <c r="F578" s="91" t="str">
        <f>VLOOKUP($C578,'[92]Vendor Approval- Active Vendors'!$A$4:$F$997,2,FALSE)</f>
        <v>Perelman</v>
      </c>
      <c r="G578" s="91" t="str">
        <f>VLOOKUP($C578,'[92]Vendor Approval- Active Vendors'!$A$4:$F$997,4,FALSE)</f>
        <v>AM</v>
      </c>
    </row>
    <row r="579" spans="1:7" ht="17.649999999999999" customHeight="1" x14ac:dyDescent="0.25">
      <c r="A579" s="75" t="s">
        <v>6938</v>
      </c>
      <c r="B579" s="75" t="s">
        <v>6937</v>
      </c>
      <c r="C579" s="75" t="s">
        <v>6936</v>
      </c>
      <c r="D579" s="75" t="s">
        <v>6935</v>
      </c>
      <c r="E579" s="91">
        <f>VLOOKUP(C579,'[92]Vendor Approval- Active Vendors'!$A$6:$F$997,6,FALSE)</f>
        <v>20000</v>
      </c>
      <c r="F579" s="91" t="str">
        <f>VLOOKUP($C579,'[92]Vendor Approval- Active Vendors'!$A$4:$F$997,2,FALSE)</f>
        <v>Scarola</v>
      </c>
      <c r="G579" s="91" t="str">
        <f>VLOOKUP($C579,'[92]Vendor Approval- Active Vendors'!$A$4:$F$997,4,FALSE)</f>
        <v>UW*</v>
      </c>
    </row>
    <row r="580" spans="1:7" ht="17.649999999999999" customHeight="1" x14ac:dyDescent="0.25">
      <c r="A580" s="75" t="s">
        <v>6934</v>
      </c>
      <c r="B580" s="75" t="s">
        <v>6933</v>
      </c>
      <c r="C580" s="75" t="s">
        <v>6933</v>
      </c>
      <c r="D580" s="75" t="s">
        <v>6742</v>
      </c>
      <c r="E580" s="91">
        <f>VLOOKUP(C580,'[92]Vendor Approval- Active Vendors'!$A$6:$F$997,6,FALSE)</f>
        <v>15000</v>
      </c>
      <c r="F580" s="91" t="str">
        <f>VLOOKUP($C580,'[92]Vendor Approval- Active Vendors'!$A$4:$F$997,2,FALSE)</f>
        <v>Scarola</v>
      </c>
      <c r="G580" s="91" t="str">
        <f>VLOOKUP($C580,'[92]Vendor Approval- Active Vendors'!$A$4:$F$997,4,FALSE)</f>
        <v>UW*, TM</v>
      </c>
    </row>
    <row r="581" spans="1:7" ht="17.649999999999999" customHeight="1" x14ac:dyDescent="0.25">
      <c r="A581" s="6" t="s">
        <v>6932</v>
      </c>
      <c r="B581" s="75" t="s">
        <v>6931</v>
      </c>
      <c r="C581" s="75" t="s">
        <v>6930</v>
      </c>
      <c r="D581" s="75" t="s">
        <v>6923</v>
      </c>
      <c r="E581" s="91" t="str">
        <f>VLOOKUP(C581,'[92]Vendor Approval- Active Vendors'!$A$6:$F$997,6,FALSE)</f>
        <v>MD Approval</v>
      </c>
      <c r="F581" s="91" t="str">
        <f>VLOOKUP($C581,'[92]Vendor Approval- Active Vendors'!$A$4:$F$997,2,FALSE)</f>
        <v>Perelman</v>
      </c>
      <c r="G581" s="91" t="str">
        <f>VLOOKUP($C581,'[92]Vendor Approval- Active Vendors'!$A$4:$F$997,4,FALSE)</f>
        <v>RP</v>
      </c>
    </row>
    <row r="582" spans="1:7" ht="17.649999999999999" customHeight="1" x14ac:dyDescent="0.25">
      <c r="A582" s="75" t="s">
        <v>6929</v>
      </c>
      <c r="B582" s="75" t="s">
        <v>6928</v>
      </c>
      <c r="C582" s="75" t="s">
        <v>6927</v>
      </c>
      <c r="D582" s="75" t="s">
        <v>6662</v>
      </c>
      <c r="E582" s="91" t="str">
        <f>VLOOKUP(C582,'[92]Vendor Approval- Active Vendors'!$A$6:$F$997,6,FALSE)</f>
        <v>MD Approval</v>
      </c>
      <c r="F582" s="91" t="str">
        <f>VLOOKUP($C582,'[92]Vendor Approval- Active Vendors'!$A$4:$F$997,2,FALSE)</f>
        <v>Porcella</v>
      </c>
      <c r="G582" s="91" t="str">
        <f>VLOOKUP($C582,'[92]Vendor Approval- Active Vendors'!$A$4:$F$997,4,FALSE)</f>
        <v>KP, MW</v>
      </c>
    </row>
    <row r="583" spans="1:7" ht="17.649999999999999" customHeight="1" x14ac:dyDescent="0.25">
      <c r="A583" t="s">
        <v>6926</v>
      </c>
      <c r="B583" s="75" t="s">
        <v>6925</v>
      </c>
      <c r="C583" s="75" t="s">
        <v>6924</v>
      </c>
      <c r="D583" s="75" t="s">
        <v>6923</v>
      </c>
      <c r="E583" s="91">
        <f>VLOOKUP(C583,'[92]Vendor Approval- Active Vendors'!$A$6:$F$997,6,FALSE)</f>
        <v>40000</v>
      </c>
      <c r="F583" s="91" t="str">
        <f>VLOOKUP($C583,'[92]Vendor Approval- Active Vendors'!$A$4:$F$997,2,FALSE)</f>
        <v>Obaditch</v>
      </c>
      <c r="G583" s="91" t="str">
        <f>VLOOKUP($C583,'[92]Vendor Approval- Active Vendors'!$A$4:$F$997,4,FALSE)</f>
        <v>RP, WO</v>
      </c>
    </row>
    <row r="584" spans="1:7" ht="17.649999999999999" customHeight="1" x14ac:dyDescent="0.25">
      <c r="A584" s="6" t="s">
        <v>6922</v>
      </c>
      <c r="B584" s="75" t="s">
        <v>6921</v>
      </c>
      <c r="C584" s="75" t="s">
        <v>6920</v>
      </c>
      <c r="D584" s="75" t="s">
        <v>6919</v>
      </c>
      <c r="E584" s="91" t="str">
        <f>VLOOKUP(C584,'[92]Vendor Approval- Active Vendors'!$A$6:$F$997,6,FALSE)</f>
        <v>MD Approval</v>
      </c>
      <c r="F584" s="91" t="str">
        <f>VLOOKUP($C584,'[92]Vendor Approval- Active Vendors'!$A$4:$F$997,2,FALSE)</f>
        <v>Gochberg</v>
      </c>
      <c r="G584" s="91" t="str">
        <f>VLOOKUP($C584,'[92]Vendor Approval- Active Vendors'!$A$4:$F$997,4,FALSE)</f>
        <v>SG</v>
      </c>
    </row>
    <row r="585" spans="1:7" ht="17.649999999999999" customHeight="1" x14ac:dyDescent="0.25">
      <c r="A585" t="s">
        <v>6918</v>
      </c>
      <c r="B585" s="75" t="s">
        <v>6917</v>
      </c>
      <c r="C585" s="75" t="s">
        <v>6916</v>
      </c>
      <c r="D585" s="75" t="s">
        <v>6915</v>
      </c>
      <c r="E585" s="91" t="str">
        <f>VLOOKUP(C585,'[92]Vendor Approval- Active Vendors'!$A$6:$F$997,6,FALSE)</f>
        <v>MD Approval</v>
      </c>
      <c r="F585" s="91" t="str">
        <f>VLOOKUP($C585,'[92]Vendor Approval- Active Vendors'!$A$4:$F$997,2,FALSE)</f>
        <v>Perelman</v>
      </c>
      <c r="G585" s="91" t="str">
        <f>VLOOKUP($C585,'[92]Vendor Approval- Active Vendors'!$A$4:$F$997,4,FALSE)</f>
        <v>RP</v>
      </c>
    </row>
    <row r="586" spans="1:7" ht="17.649999999999999" customHeight="1" x14ac:dyDescent="0.25">
      <c r="A586" s="75" t="s">
        <v>6913</v>
      </c>
      <c r="B586" s="75" t="s">
        <v>6914</v>
      </c>
      <c r="C586" s="75" t="s">
        <v>6913</v>
      </c>
      <c r="D586" s="75" t="s">
        <v>6650</v>
      </c>
      <c r="E586" s="91" t="str">
        <f>VLOOKUP(C586,'[92]Vendor Approval- Active Vendors'!$A$6:$F$997,6,FALSE)</f>
        <v>MD Approval</v>
      </c>
      <c r="F586" s="91" t="str">
        <f>VLOOKUP($C586,'[92]Vendor Approval- Active Vendors'!$A$4:$F$997,2,FALSE)</f>
        <v xml:space="preserve">Merkur </v>
      </c>
      <c r="G586" s="91" t="str">
        <f>VLOOKUP($C586,'[92]Vendor Approval- Active Vendors'!$A$4:$F$997,4,FALSE)</f>
        <v>DM</v>
      </c>
    </row>
    <row r="587" spans="1:7" ht="18.75" customHeight="1" x14ac:dyDescent="0.25">
      <c r="A587" s="75" t="s">
        <v>6912</v>
      </c>
      <c r="B587" s="75" t="s">
        <v>6911</v>
      </c>
      <c r="C587" s="75" t="s">
        <v>6910</v>
      </c>
      <c r="D587" s="75" t="s">
        <v>6909</v>
      </c>
      <c r="E587" s="91">
        <f>VLOOKUP(C587,'[92]Vendor Approval- Active Vendors'!$A$6:$F$997,6,FALSE)</f>
        <v>1000</v>
      </c>
      <c r="F587" s="91" t="str">
        <f>VLOOKUP($C587,'[92]Vendor Approval- Active Vendors'!$A$4:$F$997,2,FALSE)</f>
        <v>Giudice</v>
      </c>
      <c r="G587" s="91" t="str">
        <f>VLOOKUP($C587,'[92]Vendor Approval- Active Vendors'!$A$4:$F$997,4,FALSE)</f>
        <v>JG, JGo, Ase, SG</v>
      </c>
    </row>
    <row r="588" spans="1:7" ht="18.75" customHeight="1" x14ac:dyDescent="0.25">
      <c r="A588" s="6" t="s">
        <v>6908</v>
      </c>
      <c r="B588" s="75" t="s">
        <v>6907</v>
      </c>
      <c r="C588" s="75" t="s">
        <v>6906</v>
      </c>
      <c r="D588" s="75" t="s">
        <v>6742</v>
      </c>
      <c r="E588" s="91" t="str">
        <f>VLOOKUP(C588,'[92]Vendor Approval- Active Vendors'!$A$6:$F$997,6,FALSE)</f>
        <v>MD Approval</v>
      </c>
      <c r="F588" s="91" t="str">
        <f>VLOOKUP($C588,'[92]Vendor Approval- Active Vendors'!$A$4:$F$997,2,FALSE)</f>
        <v>Wallach</v>
      </c>
      <c r="G588" s="91" t="str">
        <f>VLOOKUP($C588,'[92]Vendor Approval- Active Vendors'!$A$4:$F$997,4,FALSE)</f>
        <v>MW</v>
      </c>
    </row>
    <row r="589" spans="1:7" ht="17.649999999999999" customHeight="1" x14ac:dyDescent="0.25">
      <c r="A589" s="75" t="s">
        <v>6904</v>
      </c>
      <c r="B589" s="75" t="s">
        <v>6905</v>
      </c>
      <c r="C589" s="75" t="s">
        <v>6904</v>
      </c>
      <c r="D589" s="75" t="s">
        <v>6698</v>
      </c>
      <c r="E589" s="91">
        <f>VLOOKUP(C589,'[92]Vendor Approval- Active Vendors'!$A$6:$F$997,6,FALSE)</f>
        <v>5000</v>
      </c>
      <c r="F589" s="91" t="str">
        <f>VLOOKUP($C589,'[92]Vendor Approval- Active Vendors'!$A$4:$F$997,2,FALSE)</f>
        <v>Weisselberg</v>
      </c>
      <c r="G589" s="91" t="str">
        <f>VLOOKUP($C589,'[92]Vendor Approval- Active Vendors'!$A$4:$F$997,4,FALSE)</f>
        <v>JW</v>
      </c>
    </row>
    <row r="590" spans="1:7" ht="17.649999999999999" customHeight="1" x14ac:dyDescent="0.25">
      <c r="A590" s="6" t="s">
        <v>6902</v>
      </c>
      <c r="B590" s="75" t="s">
        <v>6903</v>
      </c>
      <c r="C590" s="6" t="s">
        <v>6902</v>
      </c>
      <c r="D590" s="75" t="s">
        <v>6639</v>
      </c>
      <c r="E590" s="91" t="str">
        <f>VLOOKUP(C590,'[92]Vendor Approval- Active Vendors'!$A$6:$F$997,6,FALSE)</f>
        <v>MD Approval</v>
      </c>
      <c r="F590" s="91" t="str">
        <f>VLOOKUP($C590,'[92]Vendor Approval- Active Vendors'!$A$4:$F$997,2,FALSE)</f>
        <v>Cafaro</v>
      </c>
      <c r="G590" s="91" t="str">
        <f>VLOOKUP($C590,'[92]Vendor Approval- Active Vendors'!$A$4:$F$997,4,FALSE)</f>
        <v>KP, RP, MC</v>
      </c>
    </row>
    <row r="591" spans="1:7" ht="17.649999999999999" customHeight="1" x14ac:dyDescent="0.25">
      <c r="A591" s="6" t="s">
        <v>6901</v>
      </c>
      <c r="B591" s="75" t="s">
        <v>6900</v>
      </c>
      <c r="C591" s="75" t="s">
        <v>6899</v>
      </c>
      <c r="D591" s="75" t="s">
        <v>6635</v>
      </c>
      <c r="E591" s="91" t="str">
        <f>VLOOKUP(C591,'[92]Vendor Approval- Active Vendors'!$A$6:$F$997,6,FALSE)</f>
        <v>MD Approval</v>
      </c>
      <c r="F591" s="91" t="str">
        <f>VLOOKUP($C591,'[92]Vendor Approval- Active Vendors'!$A$4:$F$997,2,FALSE)</f>
        <v>Gochberg</v>
      </c>
      <c r="G591" s="91" t="str">
        <f>VLOOKUP($C591,'[92]Vendor Approval- Active Vendors'!$A$4:$F$997,4,FALSE)</f>
        <v>Gochberg</v>
      </c>
    </row>
    <row r="592" spans="1:7" ht="17.649999999999999" customHeight="1" x14ac:dyDescent="0.25">
      <c r="A592" s="74" t="s">
        <v>6898</v>
      </c>
      <c r="B592" s="75" t="s">
        <v>6897</v>
      </c>
      <c r="C592" s="75" t="s">
        <v>6896</v>
      </c>
      <c r="D592" s="75" t="s">
        <v>6895</v>
      </c>
      <c r="E592" s="91">
        <f>VLOOKUP(C592,'[92]Vendor Approval- Active Vendors'!$A$6:$F$997,6,FALSE)</f>
        <v>5000</v>
      </c>
      <c r="F592" s="91" t="str">
        <f>VLOOKUP($C592,'[92]Vendor Approval- Active Vendors'!$A$4:$F$997,2,FALSE)</f>
        <v>Cafaro</v>
      </c>
      <c r="G592" s="91" t="str">
        <f>VLOOKUP($C592,'[92]Vendor Approval- Active Vendors'!$A$4:$F$997,4,FALSE)</f>
        <v>Admins</v>
      </c>
    </row>
    <row r="593" spans="1:7" ht="17.649999999999999" customHeight="1" x14ac:dyDescent="0.25">
      <c r="A593" s="74" t="s">
        <v>6894</v>
      </c>
      <c r="B593" s="75" t="s">
        <v>6893</v>
      </c>
      <c r="C593" s="75" t="s">
        <v>6892</v>
      </c>
      <c r="D593" s="75" t="s">
        <v>6891</v>
      </c>
      <c r="E593" s="91">
        <f>VLOOKUP(C593,'[92]Vendor Approval- Active Vendors'!$A$6:$F$997,6,FALSE)</f>
        <v>10000</v>
      </c>
      <c r="F593" s="91" t="str">
        <f>VLOOKUP($C593,'[92]Vendor Approval- Active Vendors'!$A$4:$F$997,2,FALSE)</f>
        <v>Edmonds</v>
      </c>
      <c r="G593" s="91" t="str">
        <f>VLOOKUP($C593,'[92]Vendor Approval- Active Vendors'!$A$4:$F$997,4,FALSE)</f>
        <v>TM</v>
      </c>
    </row>
    <row r="594" spans="1:7" ht="17.649999999999999" customHeight="1" x14ac:dyDescent="0.25">
      <c r="A594" s="74" t="s">
        <v>6890</v>
      </c>
      <c r="B594" s="75" t="s">
        <v>6889</v>
      </c>
      <c r="C594" s="75" t="s">
        <v>6888</v>
      </c>
      <c r="D594" s="75" t="s">
        <v>6718</v>
      </c>
      <c r="E594" s="91">
        <f>VLOOKUP(C594,'[92]Vendor Approval- Active Vendors'!$A$6:$F$997,6,FALSE)</f>
        <v>5000</v>
      </c>
      <c r="F594" s="91" t="str">
        <f>VLOOKUP($C594,'[92]Vendor Approval- Active Vendors'!$A$4:$F$997,2,FALSE)</f>
        <v>Robertson</v>
      </c>
      <c r="G594" s="91" t="str">
        <f>VLOOKUP($C594,'[92]Vendor Approval- Active Vendors'!$A$4:$F$997,4,FALSE)</f>
        <v>TM, UW, RP</v>
      </c>
    </row>
    <row r="595" spans="1:7" ht="17.649999999999999" customHeight="1" x14ac:dyDescent="0.25">
      <c r="A595" s="75" t="s">
        <v>6887</v>
      </c>
      <c r="B595" s="75" t="s">
        <v>6886</v>
      </c>
      <c r="C595" s="75" t="s">
        <v>6881</v>
      </c>
      <c r="D595" s="75" t="s">
        <v>6742</v>
      </c>
      <c r="E595" s="91" t="str">
        <f>VLOOKUP(C595,'[92]Vendor Approval- Active Vendors'!$A$6:$F$997,6,FALSE)</f>
        <v>MD Approval</v>
      </c>
      <c r="F595" s="91" t="str">
        <f>VLOOKUP($C595,'[92]Vendor Approval- Active Vendors'!$A$4:$F$997,2,FALSE)</f>
        <v>Miceli</v>
      </c>
      <c r="G595" s="91" t="str">
        <f>VLOOKUP($C595,'[92]Vendor Approval- Active Vendors'!$A$4:$F$997,4,FALSE)</f>
        <v>PJM, AE</v>
      </c>
    </row>
    <row r="596" spans="1:7" ht="17.649999999999999" customHeight="1" x14ac:dyDescent="0.25">
      <c r="A596" s="75" t="s">
        <v>6884</v>
      </c>
      <c r="B596" s="75" t="s">
        <v>6885</v>
      </c>
      <c r="C596" s="75" t="s">
        <v>6884</v>
      </c>
      <c r="D596" s="75" t="s">
        <v>6790</v>
      </c>
      <c r="E596" s="91" t="str">
        <f>VLOOKUP(C596,'[92]Vendor Approval- Active Vendors'!$A$6:$F$997,6,FALSE)</f>
        <v>MD Approval</v>
      </c>
      <c r="F596" s="91" t="str">
        <f>VLOOKUP($C596,'[92]Vendor Approval- Active Vendors'!$A$4:$F$997,2,FALSE)</f>
        <v>Miceli</v>
      </c>
      <c r="G596" s="91" t="str">
        <f>VLOOKUP($C596,'[92]Vendor Approval- Active Vendors'!$A$4:$F$997,4,FALSE)</f>
        <v>PJM, AE</v>
      </c>
    </row>
    <row r="597" spans="1:7" ht="17.649999999999999" customHeight="1" x14ac:dyDescent="0.25">
      <c r="A597" s="75" t="s">
        <v>6883</v>
      </c>
      <c r="B597" s="75" t="s">
        <v>6882</v>
      </c>
      <c r="C597" s="75" t="s">
        <v>6881</v>
      </c>
      <c r="D597" s="75" t="s">
        <v>6790</v>
      </c>
      <c r="E597" s="91" t="str">
        <f>VLOOKUP(C597,'[92]Vendor Approval- Active Vendors'!$A$6:$F$997,6,FALSE)</f>
        <v>MD Approval</v>
      </c>
      <c r="F597" s="91" t="str">
        <f>VLOOKUP($C597,'[92]Vendor Approval- Active Vendors'!$A$4:$F$997,2,FALSE)</f>
        <v>Miceli</v>
      </c>
      <c r="G597" s="91" t="str">
        <f>VLOOKUP($C597,'[92]Vendor Approval- Active Vendors'!$A$4:$F$997,4,FALSE)</f>
        <v>PJM, AE</v>
      </c>
    </row>
    <row r="598" spans="1:7" ht="17.649999999999999" customHeight="1" x14ac:dyDescent="0.25">
      <c r="A598" s="75" t="s">
        <v>6879</v>
      </c>
      <c r="B598" s="75" t="s">
        <v>6880</v>
      </c>
      <c r="C598" s="75" t="s">
        <v>6879</v>
      </c>
      <c r="D598" s="75" t="s">
        <v>6878</v>
      </c>
      <c r="E598" s="91" t="str">
        <f>VLOOKUP(C598,'[92]Vendor Approval- Active Vendors'!$A$6:$F$997,6,FALSE)</f>
        <v>MD Approval</v>
      </c>
      <c r="F598" s="91" t="str">
        <f>VLOOKUP($C598,'[92]Vendor Approval- Active Vendors'!$A$4:$F$997,2,FALSE)</f>
        <v>Peterson Sr.</v>
      </c>
      <c r="G598" s="91" t="str">
        <f>VLOOKUP($C598,'[92]Vendor Approval- Active Vendors'!$A$4:$F$997,4,FALSE)</f>
        <v>EP</v>
      </c>
    </row>
    <row r="599" spans="1:7" ht="17.649999999999999" customHeight="1" x14ac:dyDescent="0.25">
      <c r="A599" s="75"/>
      <c r="B599" s="75" t="s">
        <v>6474</v>
      </c>
      <c r="C599" s="75" t="s">
        <v>6877</v>
      </c>
      <c r="D599" s="75" t="s">
        <v>6876</v>
      </c>
      <c r="E599" s="91" t="str">
        <f>VLOOKUP(C599,'[92]Vendor Approval- Active Vendors'!$A$6:$F$997,6,FALSE)</f>
        <v>Tax Authority</v>
      </c>
      <c r="F599" s="91" t="str">
        <f>VLOOKUP($C599,'[92]Vendor Approval- Active Vendors'!$A$4:$F$997,2,FALSE)</f>
        <v>Miceli</v>
      </c>
      <c r="G599" s="91" t="str">
        <f>VLOOKUP($C599,'[92]Vendor Approval- Active Vendors'!$A$4:$F$997,4,FALSE)</f>
        <v>PJM, YX</v>
      </c>
    </row>
    <row r="600" spans="1:7" ht="17.649999999999999" customHeight="1" x14ac:dyDescent="0.25">
      <c r="A600" s="75" t="s">
        <v>6875</v>
      </c>
      <c r="B600" s="75" t="s">
        <v>6490</v>
      </c>
      <c r="C600" s="75" t="s">
        <v>6875</v>
      </c>
      <c r="D600" s="75" t="s">
        <v>6874</v>
      </c>
      <c r="E600" s="91" t="str">
        <f>VLOOKUP(C600,'[92]Vendor Approval- Active Vendors'!$A$6:$F$997,6,FALSE)</f>
        <v>Tax Authority</v>
      </c>
      <c r="F600" s="91" t="str">
        <f>VLOOKUP($C600,'[92]Vendor Approval- Active Vendors'!$A$4:$F$997,2,FALSE)</f>
        <v>Miceli</v>
      </c>
      <c r="G600" s="91" t="str">
        <f>VLOOKUP($C600,'[92]Vendor Approval- Active Vendors'!$A$4:$F$997,4,FALSE)</f>
        <v>PJM, YX</v>
      </c>
    </row>
    <row r="601" spans="1:7" ht="17.649999999999999" customHeight="1" x14ac:dyDescent="0.25">
      <c r="A601" s="75" t="s">
        <v>6873</v>
      </c>
      <c r="B601" s="75" t="s">
        <v>6872</v>
      </c>
      <c r="C601" s="75" t="s">
        <v>6871</v>
      </c>
      <c r="D601" s="75" t="s">
        <v>6742</v>
      </c>
      <c r="E601" s="91" t="str">
        <f>VLOOKUP(C601,'[92]Vendor Approval- Active Vendors'!$A$6:$F$997,6,FALSE)</f>
        <v>MD Approval</v>
      </c>
      <c r="F601" s="91" t="str">
        <f>VLOOKUP($C601,'[92]Vendor Approval- Active Vendors'!$A$4:$F$997,2,FALSE)</f>
        <v>Miceli</v>
      </c>
      <c r="G601" s="91" t="str">
        <f>VLOOKUP($C601,'[92]Vendor Approval- Active Vendors'!$A$4:$F$997,4,FALSE)</f>
        <v>PJM, AE</v>
      </c>
    </row>
    <row r="602" spans="1:7" ht="17.649999999999999" customHeight="1" x14ac:dyDescent="0.25">
      <c r="A602" s="75" t="s">
        <v>6870</v>
      </c>
      <c r="B602" s="75" t="s">
        <v>6869</v>
      </c>
      <c r="C602" s="75" t="s">
        <v>6868</v>
      </c>
      <c r="D602" s="75" t="s">
        <v>6635</v>
      </c>
      <c r="E602" s="91">
        <f>VLOOKUP(C602,'[92]Vendor Approval- Active Vendors'!$A$6:$F$997,6,FALSE)</f>
        <v>5000</v>
      </c>
      <c r="F602" s="91" t="str">
        <f>VLOOKUP($C602,'[92]Vendor Approval- Active Vendors'!$A$4:$F$997,2,FALSE)</f>
        <v>Gochberg</v>
      </c>
      <c r="G602" s="91" t="str">
        <f>VLOOKUP($C602,'[92]Vendor Approval- Active Vendors'!$A$4:$F$997,4,FALSE)</f>
        <v>TM</v>
      </c>
    </row>
    <row r="603" spans="1:7" ht="17.649999999999999" customHeight="1" x14ac:dyDescent="0.25">
      <c r="A603" s="6" t="s">
        <v>6867</v>
      </c>
      <c r="B603" s="75" t="s">
        <v>6866</v>
      </c>
      <c r="C603" s="75" t="s">
        <v>6865</v>
      </c>
      <c r="D603" s="75" t="s">
        <v>6635</v>
      </c>
      <c r="E603" s="91" t="str">
        <f>VLOOKUP(C603,'[92]Vendor Approval- Active Vendors'!$A$6:$F$997,6,FALSE)</f>
        <v>MD Approval</v>
      </c>
      <c r="F603" s="91" t="str">
        <f>VLOOKUP($C603,'[92]Vendor Approval- Active Vendors'!$A$4:$F$997,2,FALSE)</f>
        <v>Gochberg</v>
      </c>
      <c r="G603" s="91" t="str">
        <f>VLOOKUP($C603,'[92]Vendor Approval- Active Vendors'!$A$4:$F$997,4,FALSE)</f>
        <v>SG</v>
      </c>
    </row>
    <row r="604" spans="1:7" ht="17.649999999999999" customHeight="1" x14ac:dyDescent="0.25">
      <c r="A604" s="75"/>
      <c r="B604" s="75" t="s">
        <v>6864</v>
      </c>
      <c r="C604" s="75" t="s">
        <v>6863</v>
      </c>
      <c r="D604" s="75" t="s">
        <v>6862</v>
      </c>
      <c r="E604" s="91">
        <f>VLOOKUP(C604,'[92]Vendor Approval- Active Vendors'!$A$6:$F$997,6,FALSE)</f>
        <v>10000</v>
      </c>
      <c r="F604" s="91" t="str">
        <f>VLOOKUP($C604,'[92]Vendor Approval- Active Vendors'!$A$4:$F$997,2,FALSE)</f>
        <v>Alexander</v>
      </c>
      <c r="G604" s="91" t="str">
        <f>VLOOKUP($C604,'[92]Vendor Approval- Active Vendors'!$A$4:$F$997,4,FALSE)</f>
        <v>MA</v>
      </c>
    </row>
    <row r="605" spans="1:7" ht="17.649999999999999" customHeight="1" x14ac:dyDescent="0.25">
      <c r="A605" s="75" t="s">
        <v>6861</v>
      </c>
      <c r="B605" s="75" t="s">
        <v>6860</v>
      </c>
      <c r="C605" s="75" t="s">
        <v>6859</v>
      </c>
      <c r="D605" s="75" t="s">
        <v>6718</v>
      </c>
      <c r="E605" s="91">
        <f>VLOOKUP(C605,'[92]Vendor Approval- Active Vendors'!$A$6:$F$997,6,FALSE)</f>
        <v>10000</v>
      </c>
      <c r="F605" s="91" t="str">
        <f>VLOOKUP($C605,'[92]Vendor Approval- Active Vendors'!$A$4:$F$997,2,FALSE)</f>
        <v>Gochberg</v>
      </c>
      <c r="G605" s="91" t="str">
        <f>VLOOKUP($C605,'[92]Vendor Approval- Active Vendors'!$A$4:$F$997,4,FALSE)</f>
        <v>TM</v>
      </c>
    </row>
    <row r="606" spans="1:7" ht="17.649999999999999" customHeight="1" x14ac:dyDescent="0.25">
      <c r="A606" s="75" t="s">
        <v>6857</v>
      </c>
      <c r="B606" s="75" t="s">
        <v>6858</v>
      </c>
      <c r="C606" s="75" t="s">
        <v>6857</v>
      </c>
      <c r="D606" s="75" t="s">
        <v>6742</v>
      </c>
      <c r="E606" s="91" t="str">
        <f>VLOOKUP(C606,'[92]Vendor Approval- Active Vendors'!$A$6:$F$997,6,FALSE)</f>
        <v>MD Approval</v>
      </c>
      <c r="F606" s="91" t="str">
        <f>VLOOKUP($C606,'[92]Vendor Approval- Active Vendors'!$A$4:$F$997,2,FALSE)</f>
        <v>Porcella</v>
      </c>
      <c r="G606" s="91" t="str">
        <f>VLOOKUP($C606,'[92]Vendor Approval- Active Vendors'!$A$4:$F$997,4,FALSE)</f>
        <v>KP</v>
      </c>
    </row>
    <row r="607" spans="1:7" ht="17.649999999999999" customHeight="1" x14ac:dyDescent="0.25">
      <c r="A607" s="75" t="s">
        <v>6856</v>
      </c>
      <c r="B607" s="75" t="s">
        <v>6855</v>
      </c>
      <c r="C607" s="75" t="s">
        <v>6854</v>
      </c>
      <c r="D607" s="75" t="s">
        <v>6662</v>
      </c>
      <c r="E607" s="91">
        <f>VLOOKUP(C607,'[92]Vendor Approval- Active Vendors'!$A$6:$F$997,6,FALSE)</f>
        <v>50000</v>
      </c>
      <c r="F607" s="91" t="str">
        <f>VLOOKUP($C607,'[92]Vendor Approval- Active Vendors'!$A$4:$F$997,2,FALSE)</f>
        <v>Porcella</v>
      </c>
      <c r="G607" s="91" t="str">
        <f>VLOOKUP($C607,'[92]Vendor Approval- Active Vendors'!$A$4:$F$997,4,FALSE)</f>
        <v>PM, TM</v>
      </c>
    </row>
    <row r="608" spans="1:7" ht="17.649999999999999" customHeight="1" x14ac:dyDescent="0.25">
      <c r="A608" s="75" t="s">
        <v>6852</v>
      </c>
      <c r="B608" s="75" t="s">
        <v>6853</v>
      </c>
      <c r="C608" s="75" t="s">
        <v>6852</v>
      </c>
      <c r="D608" s="75" t="s">
        <v>6851</v>
      </c>
      <c r="E608" s="91" t="str">
        <f>VLOOKUP(C608,'[92]Vendor Approval- Active Vendors'!$A$6:$F$997,6,FALSE)</f>
        <v>Committee Approved</v>
      </c>
      <c r="F608" s="91" t="str">
        <f>VLOOKUP($C608,'[92]Vendor Approval- Active Vendors'!$A$4:$F$997,2,FALSE)</f>
        <v xml:space="preserve">Ableman </v>
      </c>
      <c r="G608" s="91" t="str">
        <f>VLOOKUP($C608,'[92]Vendor Approval- Active Vendors'!$A$4:$F$997,4,FALSE)</f>
        <v>TM</v>
      </c>
    </row>
    <row r="609" spans="1:7" ht="17.649999999999999" customHeight="1" x14ac:dyDescent="0.25">
      <c r="A609" s="75" t="s">
        <v>6849</v>
      </c>
      <c r="B609" s="75" t="s">
        <v>6850</v>
      </c>
      <c r="C609" s="75" t="s">
        <v>6849</v>
      </c>
      <c r="D609" s="75" t="s">
        <v>6848</v>
      </c>
      <c r="E609" s="91">
        <f>VLOOKUP(C609,'[92]Vendor Approval- Active Vendors'!$A$6:$F$998,6,FALSE)</f>
        <v>10000</v>
      </c>
      <c r="F609" s="91" t="str">
        <f>VLOOKUP($C609,'[92]Vendor Approval- Active Vendors'!$A$4:$F$998,2,FALSE)</f>
        <v>Gochberg</v>
      </c>
      <c r="G609" s="91" t="str">
        <f>VLOOKUP($C609,'[92]Vendor Approval- Active Vendors'!$A$4:$F$998,4,FALSE)</f>
        <v>SG, CE</v>
      </c>
    </row>
    <row r="610" spans="1:7" ht="17.649999999999999" customHeight="1" x14ac:dyDescent="0.25">
      <c r="A610" s="75" t="s">
        <v>6847</v>
      </c>
      <c r="B610" s="75" t="s">
        <v>6846</v>
      </c>
      <c r="C610" s="75" t="s">
        <v>6845</v>
      </c>
      <c r="D610" s="75" t="s">
        <v>6844</v>
      </c>
      <c r="E610" s="91" t="str">
        <f>VLOOKUP(C610,'[92]Vendor Approval- Active Vendors'!$A$6:$F$997,6,FALSE)</f>
        <v>MD Approval</v>
      </c>
      <c r="F610" s="91" t="str">
        <f>VLOOKUP($C610,'[92]Vendor Approval- Active Vendors'!$A$4:$F$997,2,FALSE)</f>
        <v>Perelman</v>
      </c>
      <c r="G610" s="91" t="str">
        <f>VLOOKUP($C610,'[92]Vendor Approval- Active Vendors'!$A$4:$F$997,4,FALSE)</f>
        <v>RP</v>
      </c>
    </row>
    <row r="611" spans="1:7" ht="17.649999999999999" customHeight="1" x14ac:dyDescent="0.25">
      <c r="A611" s="6" t="s">
        <v>6843</v>
      </c>
      <c r="B611" s="75" t="s">
        <v>6842</v>
      </c>
      <c r="C611" s="75" t="s">
        <v>6841</v>
      </c>
      <c r="D611" s="75" t="s">
        <v>6632</v>
      </c>
      <c r="E611" s="91" t="str">
        <f>VLOOKUP(C611,'[92]Vendor Approval- Active Vendors'!$A$6:$F$997,6,FALSE)</f>
        <v>MD Approval</v>
      </c>
      <c r="F611" s="91" t="str">
        <f>VLOOKUP($C611,'[92]Vendor Approval- Active Vendors'!$A$4:$F$997,2,FALSE)</f>
        <v>Perelman</v>
      </c>
      <c r="G611" s="91" t="str">
        <f>VLOOKUP($C611,'[92]Vendor Approval- Active Vendors'!$A$4:$F$997,4,FALSE)</f>
        <v>RP</v>
      </c>
    </row>
    <row r="612" spans="1:7" ht="17.649999999999999" customHeight="1" x14ac:dyDescent="0.25">
      <c r="A612" s="75"/>
      <c r="B612" s="75" t="s">
        <v>6840</v>
      </c>
      <c r="C612" s="75" t="s">
        <v>6839</v>
      </c>
      <c r="D612" s="75" t="s">
        <v>6838</v>
      </c>
      <c r="E612" s="91" t="str">
        <f>VLOOKUP(C612,'[92]Vendor Approval- Active Vendors'!$A$6:$F$997,6,FALSE)</f>
        <v>Committee Approved</v>
      </c>
      <c r="F612" s="91" t="str">
        <f>VLOOKUP($C612,'[92]Vendor Approval- Active Vendors'!$A$4:$F$997,2,FALSE)</f>
        <v>Gochberg</v>
      </c>
      <c r="G612" s="91" t="str">
        <f>VLOOKUP($C612,'[92]Vendor Approval- Active Vendors'!$A$4:$F$997,4,FALSE)</f>
        <v>TM</v>
      </c>
    </row>
    <row r="613" spans="1:7" ht="17.649999999999999" customHeight="1" x14ac:dyDescent="0.25">
      <c r="A613" s="75" t="s">
        <v>6837</v>
      </c>
      <c r="B613" s="75" t="s">
        <v>6836</v>
      </c>
      <c r="C613" s="75" t="s">
        <v>6835</v>
      </c>
      <c r="D613" s="75" t="s">
        <v>6834</v>
      </c>
      <c r="E613" s="91">
        <f>VLOOKUP(C613,'[92]Vendor Approval- Active Vendors'!$A$6:$F$997,6,FALSE)</f>
        <v>5000</v>
      </c>
      <c r="F613" s="91" t="str">
        <f>VLOOKUP($C613,'[92]Vendor Approval- Active Vendors'!$A$4:$F$997,2,FALSE)</f>
        <v>Perelman</v>
      </c>
      <c r="G613" s="91" t="str">
        <f>VLOOKUP($C613,'[92]Vendor Approval- Active Vendors'!$A$4:$F$997,4,FALSE)</f>
        <v>AM</v>
      </c>
    </row>
    <row r="614" spans="1:7" ht="17.649999999999999" customHeight="1" x14ac:dyDescent="0.25">
      <c r="A614" s="75" t="s">
        <v>6832</v>
      </c>
      <c r="B614" s="75" t="s">
        <v>6833</v>
      </c>
      <c r="C614" s="75" t="s">
        <v>6832</v>
      </c>
      <c r="D614" s="75" t="s">
        <v>6653</v>
      </c>
      <c r="E614" s="91">
        <f>VLOOKUP(C614,'[92]Vendor Approval- Active Vendors'!$A$6:$F$997,6,FALSE)</f>
        <v>7500</v>
      </c>
      <c r="F614" s="91" t="str">
        <f>VLOOKUP($C614,'[92]Vendor Approval- Active Vendors'!$A$4:$F$997,2,FALSE)</f>
        <v>Cafaro</v>
      </c>
      <c r="G614" s="91" t="str">
        <f>VLOOKUP($C614,'[92]Vendor Approval- Active Vendors'!$A$4:$F$997,4,FALSE)</f>
        <v>MC, RP, ASe</v>
      </c>
    </row>
    <row r="615" spans="1:7" ht="17.649999999999999" customHeight="1" x14ac:dyDescent="0.25">
      <c r="A615" s="75" t="s">
        <v>6831</v>
      </c>
      <c r="B615" s="75" t="s">
        <v>6830</v>
      </c>
      <c r="C615" s="75" t="s">
        <v>6829</v>
      </c>
      <c r="D615" s="75" t="s">
        <v>6790</v>
      </c>
      <c r="E615" s="91">
        <f>VLOOKUP(C615,'[92]Vendor Approval- Active Vendors'!$A$6:$F$997,6,FALSE)</f>
        <v>5000</v>
      </c>
      <c r="F615" s="91" t="str">
        <f>VLOOKUP($C615,'[92]Vendor Approval- Active Vendors'!$A$4:$F$997,2,FALSE)</f>
        <v>Miceli</v>
      </c>
      <c r="G615" s="91" t="str">
        <f>VLOOKUP($C615,'[92]Vendor Approval- Active Vendors'!$A$4:$F$997,4,FALSE)</f>
        <v>PJM, DM, NC</v>
      </c>
    </row>
    <row r="616" spans="1:7" ht="17.649999999999999" customHeight="1" x14ac:dyDescent="0.25">
      <c r="A616" s="75" t="s">
        <v>6827</v>
      </c>
      <c r="B616" s="75" t="s">
        <v>6828</v>
      </c>
      <c r="C616" s="75" t="s">
        <v>6827</v>
      </c>
      <c r="D616" s="75" t="s">
        <v>6635</v>
      </c>
      <c r="E616" s="91">
        <f>VLOOKUP(C616,'[92]Vendor Approval- Active Vendors'!$A$6:$F$997,6,FALSE)</f>
        <v>10000</v>
      </c>
      <c r="F616" s="91" t="str">
        <f>VLOOKUP($C616,'[92]Vendor Approval- Active Vendors'!$A$4:$F$997,2,FALSE)</f>
        <v>Gochberg</v>
      </c>
      <c r="G616" s="91" t="str">
        <f>VLOOKUP($C616,'[92]Vendor Approval- Active Vendors'!$A$4:$F$997,4,FALSE)</f>
        <v>TM</v>
      </c>
    </row>
    <row r="617" spans="1:7" ht="17.649999999999999" customHeight="1" x14ac:dyDescent="0.25">
      <c r="A617" s="74" t="s">
        <v>6825</v>
      </c>
      <c r="B617" s="75" t="s">
        <v>6826</v>
      </c>
      <c r="C617" s="75" t="s">
        <v>6825</v>
      </c>
      <c r="D617" s="75" t="s">
        <v>6642</v>
      </c>
      <c r="E617" s="91" t="str">
        <f>VLOOKUP(C617,'[92]Vendor Approval- Active Vendors'!$A$6:$F$997,6,FALSE)</f>
        <v xml:space="preserve"> Contract </v>
      </c>
      <c r="F617" s="91" t="str">
        <f>VLOOKUP($C617,'[92]Vendor Approval- Active Vendors'!$A$4:$F$997,2,FALSE)</f>
        <v>Lin</v>
      </c>
      <c r="G617" s="91" t="str">
        <f>VLOOKUP($C617,'[92]Vendor Approval- Active Vendors'!$A$4:$F$997,4,FALSE)</f>
        <v>KP, SL, MW</v>
      </c>
    </row>
    <row r="618" spans="1:7" ht="17.649999999999999" customHeight="1" x14ac:dyDescent="0.25">
      <c r="A618" t="s">
        <v>6824</v>
      </c>
      <c r="B618" s="75" t="s">
        <v>6823</v>
      </c>
      <c r="C618" s="75" t="s">
        <v>6822</v>
      </c>
      <c r="D618" s="75" t="s">
        <v>6635</v>
      </c>
      <c r="E618" s="91">
        <f>VLOOKUP(C618,'[92]Vendor Approval- Active Vendors'!$A$6:$F$997,6,FALSE)</f>
        <v>5000</v>
      </c>
      <c r="F618" s="91" t="str">
        <f>VLOOKUP($C618,'[92]Vendor Approval- Active Vendors'!$A$4:$F$997,2,FALSE)</f>
        <v>Perelman</v>
      </c>
      <c r="G618" s="91" t="str">
        <f>VLOOKUP($C618,'[92]Vendor Approval- Active Vendors'!$A$4:$F$997,4,FALSE)</f>
        <v>AM</v>
      </c>
    </row>
    <row r="619" spans="1:7" ht="17.649999999999999" customHeight="1" x14ac:dyDescent="0.25">
      <c r="A619" s="75" t="s">
        <v>6821</v>
      </c>
      <c r="B619" s="75" t="s">
        <v>6454</v>
      </c>
      <c r="C619" s="75" t="s">
        <v>6820</v>
      </c>
      <c r="D619" s="75" t="s">
        <v>6819</v>
      </c>
      <c r="E619" s="91" t="s">
        <v>6782</v>
      </c>
      <c r="F619" s="91"/>
      <c r="G619" s="91"/>
    </row>
    <row r="620" spans="1:7" ht="17.649999999999999" customHeight="1" x14ac:dyDescent="0.25">
      <c r="A620" s="75" t="s">
        <v>6818</v>
      </c>
      <c r="B620" s="75" t="s">
        <v>6817</v>
      </c>
      <c r="C620" s="75" t="s">
        <v>6816</v>
      </c>
      <c r="D620" s="75" t="s">
        <v>6698</v>
      </c>
      <c r="E620" s="91" t="str">
        <f>VLOOKUP(C620,'[92]Vendor Approval- Active Vendors'!$A$6:$F$997,6,FALSE)</f>
        <v>MD Approval</v>
      </c>
      <c r="F620" s="91" t="str">
        <f>VLOOKUP($C620,'[92]Vendor Approval- Active Vendors'!$A$4:$F$997,2,FALSE)</f>
        <v>Gochberg</v>
      </c>
      <c r="G620" s="91" t="str">
        <f>VLOOKUP($C620,'[92]Vendor Approval- Active Vendors'!$A$4:$F$997,4,FALSE)</f>
        <v>SG</v>
      </c>
    </row>
    <row r="621" spans="1:7" ht="17.649999999999999" customHeight="1" x14ac:dyDescent="0.25">
      <c r="A621" s="75" t="s">
        <v>6814</v>
      </c>
      <c r="B621" s="75" t="s">
        <v>6815</v>
      </c>
      <c r="C621" s="75" t="s">
        <v>6814</v>
      </c>
      <c r="D621" s="75" t="s">
        <v>6645</v>
      </c>
      <c r="E621" s="91">
        <f>VLOOKUP(C621,'[92]Vendor Approval- Active Vendors'!$A$6:$F$997,6,FALSE)</f>
        <v>5000</v>
      </c>
      <c r="F621" s="91" t="str">
        <f>VLOOKUP($C621,'[92]Vendor Approval- Active Vendors'!$A$4:$F$997,2,FALSE)</f>
        <v>Sewielska</v>
      </c>
      <c r="G621" s="91" t="str">
        <f>VLOOKUP($C621,'[92]Vendor Approval- Active Vendors'!$A$4:$F$997,4,FALSE)</f>
        <v>Admins</v>
      </c>
    </row>
    <row r="622" spans="1:7" ht="17.649999999999999" customHeight="1" x14ac:dyDescent="0.25">
      <c r="A622" s="75" t="s">
        <v>6813</v>
      </c>
      <c r="B622" s="75" t="s">
        <v>6812</v>
      </c>
      <c r="C622" s="75" t="s">
        <v>6811</v>
      </c>
      <c r="D622" s="75" t="s">
        <v>6742</v>
      </c>
      <c r="E622" s="91">
        <f>VLOOKUP(C622,'[92]Vendor Approval- Active Vendors'!$A$6:$F$997,6,FALSE)</f>
        <v>15000</v>
      </c>
      <c r="F622" s="91" t="str">
        <f>VLOOKUP($C622,'[92]Vendor Approval- Active Vendors'!$A$4:$F$997,2,FALSE)</f>
        <v>Porcella</v>
      </c>
      <c r="G622" s="91" t="str">
        <f>VLOOKUP($C622,'[92]Vendor Approval- Active Vendors'!$A$4:$F$997,4,FALSE)</f>
        <v>KP,MW, DM</v>
      </c>
    </row>
    <row r="623" spans="1:7" ht="17.649999999999999" customHeight="1" x14ac:dyDescent="0.25">
      <c r="A623" s="75" t="s">
        <v>6810</v>
      </c>
      <c r="B623" s="74" t="s">
        <v>6809</v>
      </c>
      <c r="C623" s="75" t="s">
        <v>6808</v>
      </c>
      <c r="D623" s="75" t="s">
        <v>6786</v>
      </c>
      <c r="E623" s="91">
        <f>VLOOKUP(C623,'[92]Vendor Approval- Active Vendors'!$A$6:$F$997,6,FALSE)</f>
        <v>20000</v>
      </c>
      <c r="F623" s="91" t="str">
        <f>VLOOKUP($C623,'[92]Vendor Approval- Active Vendors'!$A$4:$F$997,2,FALSE)</f>
        <v>Perelman</v>
      </c>
      <c r="G623" s="91" t="str">
        <f>VLOOKUP($C623,'[92]Vendor Approval- Active Vendors'!$A$4:$F$997,4,FALSE)</f>
        <v>RP, ASe</v>
      </c>
    </row>
    <row r="624" spans="1:7" ht="17.649999999999999" customHeight="1" x14ac:dyDescent="0.25">
      <c r="A624" s="75" t="s">
        <v>6807</v>
      </c>
      <c r="B624" s="75" t="s">
        <v>6806</v>
      </c>
      <c r="C624" s="75" t="s">
        <v>6805</v>
      </c>
      <c r="D624" s="75" t="s">
        <v>6786</v>
      </c>
      <c r="E624" s="91">
        <f>VLOOKUP(C624,'[92]Vendor Approval- Active Vendors'!$A$6:$F$997,6,FALSE)</f>
        <v>1000</v>
      </c>
      <c r="F624" s="91" t="str">
        <f>VLOOKUP($C624,'[92]Vendor Approval- Active Vendors'!$A$4:$F$997,2,FALSE)</f>
        <v>Gochberg</v>
      </c>
      <c r="G624" s="91" t="str">
        <f>VLOOKUP($C624,'[92]Vendor Approval- Active Vendors'!$A$4:$F$997,4,FALSE)</f>
        <v>SG, Admins</v>
      </c>
    </row>
    <row r="625" spans="1:7" ht="17.649999999999999" customHeight="1" x14ac:dyDescent="0.25">
      <c r="A625" s="6" t="s">
        <v>6803</v>
      </c>
      <c r="B625" s="75" t="s">
        <v>6804</v>
      </c>
      <c r="C625" s="75" t="s">
        <v>6803</v>
      </c>
      <c r="D625" s="75" t="s">
        <v>6639</v>
      </c>
      <c r="E625" s="91" t="str">
        <f>VLOOKUP(C625,'[92]Vendor Approval- Active Vendors'!$A$6:$F$997,6,FALSE)</f>
        <v>MD Approval</v>
      </c>
      <c r="F625" s="91" t="str">
        <f>VLOOKUP($C625,'[92]Vendor Approval- Active Vendors'!$A$4:$F$997,2,FALSE)</f>
        <v>Cafaro</v>
      </c>
      <c r="G625" s="91" t="str">
        <f>VLOOKUP($C625,'[92]Vendor Approval- Active Vendors'!$A$4:$F$997,4,FALSE)</f>
        <v>RP, MC</v>
      </c>
    </row>
    <row r="626" spans="1:7" ht="17.649999999999999" customHeight="1" x14ac:dyDescent="0.25">
      <c r="A626" s="75" t="s">
        <v>6801</v>
      </c>
      <c r="B626" s="75" t="s">
        <v>6802</v>
      </c>
      <c r="C626" s="75" t="s">
        <v>6801</v>
      </c>
      <c r="D626" s="75" t="s">
        <v>6718</v>
      </c>
      <c r="E626" s="91">
        <f>VLOOKUP(C626,'[92]Vendor Approval- Active Vendors'!$A$6:$F$1176,6,FALSE)</f>
        <v>20000</v>
      </c>
      <c r="F626" s="91" t="str">
        <f>VLOOKUP($C626,'[92]Vendor Approval- Active Vendors'!$A$4:$F$997,2,FALSE)</f>
        <v>Gochberg</v>
      </c>
      <c r="G626" s="91" t="str">
        <f>VLOOKUP($C626,'[92]Vendor Approval- Active Vendors'!$A$4:$F$997,4,FALSE)</f>
        <v>TM</v>
      </c>
    </row>
    <row r="627" spans="1:7" ht="17.649999999999999" customHeight="1" x14ac:dyDescent="0.25">
      <c r="A627" s="75" t="s">
        <v>6800</v>
      </c>
      <c r="B627" s="75" t="s">
        <v>6799</v>
      </c>
      <c r="C627" s="75" t="s">
        <v>6798</v>
      </c>
      <c r="D627" s="75" t="s">
        <v>6797</v>
      </c>
      <c r="E627" s="91">
        <f>VLOOKUP(C627,'[92]Vendor Approval- Active Vendors'!$A$6:$F$997,6,FALSE)</f>
        <v>5000</v>
      </c>
      <c r="F627" s="91" t="str">
        <f>VLOOKUP($C627,'[92]Vendor Approval- Active Vendors'!$A$4:$F$997,2,FALSE)</f>
        <v>Perelman</v>
      </c>
      <c r="G627" s="91" t="str">
        <f>VLOOKUP($C627,'[92]Vendor Approval- Active Vendors'!$A$4:$F$997,4,FALSE)</f>
        <v>AM</v>
      </c>
    </row>
    <row r="628" spans="1:7" ht="17.649999999999999" customHeight="1" x14ac:dyDescent="0.25">
      <c r="A628" s="74" t="s">
        <v>6796</v>
      </c>
      <c r="B628" s="75" t="s">
        <v>6795</v>
      </c>
      <c r="C628" s="75" t="s">
        <v>6794</v>
      </c>
      <c r="D628" s="75" t="s">
        <v>6793</v>
      </c>
      <c r="E628" s="91">
        <f>VLOOKUP(C628,'[92]Vendor Approval- Active Vendors'!$A$6:$F$997,6,FALSE)</f>
        <v>10000</v>
      </c>
      <c r="F628" s="91" t="str">
        <f>VLOOKUP($C628,'[92]Vendor Approval- Active Vendors'!$A$4:$F$997,2,FALSE)</f>
        <v>DiOrio</v>
      </c>
      <c r="G628" s="91" t="str">
        <f>VLOOKUP($C628,'[92]Vendor Approval- Active Vendors'!$A$4:$F$997,4,FALSE)</f>
        <v>MD, RP, CR</v>
      </c>
    </row>
    <row r="629" spans="1:7" ht="17.649999999999999" customHeight="1" x14ac:dyDescent="0.25">
      <c r="A629" s="75" t="s">
        <v>6791</v>
      </c>
      <c r="B629" s="75" t="s">
        <v>6792</v>
      </c>
      <c r="C629" s="75" t="s">
        <v>6791</v>
      </c>
      <c r="D629" s="75" t="s">
        <v>6790</v>
      </c>
      <c r="E629" s="91" t="str">
        <f>VLOOKUP(C629,'[92]Vendor Approval- Active Vendors'!$A$6:$F$997,6,FALSE)</f>
        <v>MD Approval</v>
      </c>
      <c r="F629" s="91" t="str">
        <f>VLOOKUP($C629,'[92]Vendor Approval- Active Vendors'!$A$4:$F$997,2,FALSE)</f>
        <v>Scarola</v>
      </c>
      <c r="G629" s="91" t="str">
        <f>VLOOKUP($C629,'[92]Vendor Approval- Active Vendors'!$A$4:$F$997,4,FALSE)</f>
        <v>MS, RP</v>
      </c>
    </row>
    <row r="630" spans="1:7" ht="17.649999999999999" customHeight="1" x14ac:dyDescent="0.25">
      <c r="A630" s="75" t="s">
        <v>6789</v>
      </c>
      <c r="B630" s="75" t="s">
        <v>6788</v>
      </c>
      <c r="C630" s="75" t="s">
        <v>6787</v>
      </c>
      <c r="D630" s="75" t="s">
        <v>6786</v>
      </c>
      <c r="E630" s="91">
        <f>VLOOKUP(C630,'[92]Vendor Approval- Active Vendors'!$A$6:$F$997,6,FALSE)</f>
        <v>6000</v>
      </c>
      <c r="F630" s="91" t="str">
        <f>VLOOKUP($C630,'[92]Vendor Approval- Active Vendors'!$A$4:$F$997,2,FALSE)</f>
        <v>Dechbery</v>
      </c>
      <c r="G630" s="91" t="str">
        <f>VLOOKUP($C630,'[92]Vendor Approval- Active Vendors'!$A$4:$F$997,4,FALSE)</f>
        <v>Admins</v>
      </c>
    </row>
    <row r="631" spans="1:7" ht="17.649999999999999" customHeight="1" x14ac:dyDescent="0.25">
      <c r="A631" s="75"/>
      <c r="B631" s="75" t="s">
        <v>6785</v>
      </c>
      <c r="C631" s="75" t="s">
        <v>6784</v>
      </c>
      <c r="D631" s="75" t="s">
        <v>6783</v>
      </c>
      <c r="E631" s="91" t="str">
        <f>VLOOKUP(C631,'[92]Vendor Approval- Active Vendors'!$A$6:$F$997,6,FALSE)</f>
        <v>MD Approval</v>
      </c>
      <c r="F631" s="91" t="str">
        <f>VLOOKUP($C631,'[92]Vendor Approval- Active Vendors'!$A$4:$F$997,2,FALSE)</f>
        <v>Gochberg</v>
      </c>
      <c r="G631" s="91" t="str">
        <f>VLOOKUP($C631,'[92]Vendor Approval- Active Vendors'!$A$4:$F$997,4,FALSE)</f>
        <v>SG, PM, RP</v>
      </c>
    </row>
    <row r="632" spans="1:7" ht="17.649999999999999" customHeight="1" x14ac:dyDescent="0.25">
      <c r="A632" s="75"/>
      <c r="B632" s="75" t="s">
        <v>6452</v>
      </c>
      <c r="C632" s="75" t="s">
        <v>6451</v>
      </c>
      <c r="D632" s="75" t="s">
        <v>6648</v>
      </c>
      <c r="E632" s="91" t="s">
        <v>6782</v>
      </c>
      <c r="F632" s="91"/>
      <c r="G632" s="91"/>
    </row>
    <row r="633" spans="1:7" ht="17.649999999999999" customHeight="1" x14ac:dyDescent="0.25">
      <c r="A633" s="75"/>
      <c r="B633" s="75" t="s">
        <v>6781</v>
      </c>
      <c r="C633" s="75" t="s">
        <v>6780</v>
      </c>
      <c r="D633" s="75" t="s">
        <v>6642</v>
      </c>
      <c r="E633" s="91" t="str">
        <f>VLOOKUP(C633,'[92]Vendor Approval- Active Vendors'!$A$6:$F$997,6,FALSE)</f>
        <v>Preapproved</v>
      </c>
      <c r="F633" s="91" t="str">
        <f>VLOOKUP($C633,'[92]Vendor Approval- Active Vendors'!$A$4:$F$997,2,FALSE)</f>
        <v>Dechbery</v>
      </c>
      <c r="G633" s="91" t="str">
        <f>VLOOKUP($C633,'[92]Vendor Approval- Active Vendors'!$A$4:$F$997,4,FALSE)</f>
        <v>Admins</v>
      </c>
    </row>
    <row r="634" spans="1:7" ht="17.649999999999999" customHeight="1" x14ac:dyDescent="0.25">
      <c r="A634" s="75" t="s">
        <v>6779</v>
      </c>
      <c r="B634" s="75" t="s">
        <v>6778</v>
      </c>
      <c r="C634" s="75" t="s">
        <v>6777</v>
      </c>
      <c r="D634" s="75" t="s">
        <v>6776</v>
      </c>
      <c r="E634" s="91" t="str">
        <f>VLOOKUP(C634,'[92]Vendor Approval- Active Vendors'!$A$6:$F$997,6,FALSE)</f>
        <v>MD Approval</v>
      </c>
      <c r="F634" s="91" t="str">
        <f>VLOOKUP($C634,'[92]Vendor Approval- Active Vendors'!$A$4:$F$997,2,FALSE)</f>
        <v xml:space="preserve">Merkur </v>
      </c>
      <c r="G634" s="91" t="str">
        <f>VLOOKUP($C634,'[92]Vendor Approval- Active Vendors'!$A$4:$F$997,4,FALSE)</f>
        <v>DM</v>
      </c>
    </row>
    <row r="635" spans="1:7" ht="17.649999999999999" customHeight="1" x14ac:dyDescent="0.25">
      <c r="A635" s="6" t="s">
        <v>6775</v>
      </c>
      <c r="B635" s="75" t="s">
        <v>6774</v>
      </c>
      <c r="C635" s="75" t="s">
        <v>6773</v>
      </c>
      <c r="D635" s="75" t="s">
        <v>6772</v>
      </c>
      <c r="E635" s="91" t="str">
        <f>VLOOKUP(C635,'[92]Vendor Approval- Active Vendors'!$A$6:$F$997,6,FALSE)</f>
        <v>MD Approval</v>
      </c>
      <c r="F635" s="91" t="str">
        <f>VLOOKUP($C635,'[92]Vendor Approval- Active Vendors'!$A$4:$F$997,2,FALSE)</f>
        <v>Miceli</v>
      </c>
      <c r="G635" s="91" t="str">
        <f>VLOOKUP($C635,'[92]Vendor Approval- Active Vendors'!$A$4:$F$997,4,FALSE)</f>
        <v>PJM</v>
      </c>
    </row>
    <row r="636" spans="1:7" ht="17.649999999999999" customHeight="1" x14ac:dyDescent="0.25">
      <c r="A636" s="75"/>
      <c r="B636" s="75" t="s">
        <v>6771</v>
      </c>
      <c r="C636" s="75" t="s">
        <v>6771</v>
      </c>
      <c r="D636" s="75" t="s">
        <v>6770</v>
      </c>
      <c r="E636" s="91">
        <f>VLOOKUP(C636,'[92]Vendor Approval- Active Vendors'!$A$6:$F$997,6,FALSE)</f>
        <v>1000</v>
      </c>
      <c r="F636" s="91" t="str">
        <f>VLOOKUP($C636,'[92]Vendor Approval- Active Vendors'!$A$4:$F$997,2,FALSE)</f>
        <v>Dechbery</v>
      </c>
      <c r="G636" s="91" t="str">
        <f>VLOOKUP($C636,'[92]Vendor Approval- Active Vendors'!$A$4:$F$997,4,FALSE)</f>
        <v>Admins</v>
      </c>
    </row>
    <row r="637" spans="1:7" ht="17.649999999999999" customHeight="1" x14ac:dyDescent="0.25">
      <c r="A637" s="75"/>
      <c r="B637" s="75" t="s">
        <v>6769</v>
      </c>
      <c r="C637" s="75" t="s">
        <v>6768</v>
      </c>
      <c r="D637" s="75" t="s">
        <v>6767</v>
      </c>
      <c r="E637" s="91">
        <f>VLOOKUP(C637,'[92]Vendor Approval- Active Vendors'!$A$6:$F$997,6,FALSE)</f>
        <v>5000</v>
      </c>
      <c r="F637" s="91" t="str">
        <f>VLOOKUP($C637,'[92]Vendor Approval- Active Vendors'!$A$4:$F$997,2,FALSE)</f>
        <v xml:space="preserve">Traitel </v>
      </c>
      <c r="G637" s="91" t="str">
        <f>VLOOKUP($C637,'[92]Vendor Approval- Active Vendors'!$A$4:$F$997,4,FALSE)</f>
        <v>DT, TM</v>
      </c>
    </row>
    <row r="638" spans="1:7" ht="17.649999999999999" customHeight="1" x14ac:dyDescent="0.25">
      <c r="A638" s="6" t="s">
        <v>6766</v>
      </c>
      <c r="B638" s="75" t="s">
        <v>6765</v>
      </c>
      <c r="C638" s="75" t="s">
        <v>6761</v>
      </c>
      <c r="D638" s="75" t="s">
        <v>6764</v>
      </c>
      <c r="E638" s="91" t="str">
        <f>VLOOKUP(C638,'[92]Vendor Approval- Active Vendors'!$A$6:$F$997,6,FALSE)</f>
        <v>MD Approval</v>
      </c>
      <c r="F638" s="91" t="str">
        <f>VLOOKUP($C638,'[92]Vendor Approval- Active Vendors'!$A$4:$F$997,2,FALSE)</f>
        <v>Perelman</v>
      </c>
      <c r="G638" s="91" t="str">
        <f>VLOOKUP($C638,'[92]Vendor Approval- Active Vendors'!$A$4:$F$997,4,FALSE)</f>
        <v>RP, MC</v>
      </c>
    </row>
    <row r="639" spans="1:7" ht="17.649999999999999" customHeight="1" x14ac:dyDescent="0.25">
      <c r="A639" s="75" t="s">
        <v>6763</v>
      </c>
      <c r="B639" s="75" t="s">
        <v>6762</v>
      </c>
      <c r="C639" s="75" t="s">
        <v>6761</v>
      </c>
      <c r="D639" s="75" t="s">
        <v>6712</v>
      </c>
      <c r="E639" s="91" t="str">
        <f>VLOOKUP(C639,'[92]Vendor Approval- Active Vendors'!$A$6:$F$997,6,FALSE)</f>
        <v>MD Approval</v>
      </c>
      <c r="F639" s="91" t="str">
        <f>VLOOKUP($C639,'[92]Vendor Approval- Active Vendors'!$A$4:$F$997,2,FALSE)</f>
        <v>Perelman</v>
      </c>
      <c r="G639" s="91" t="str">
        <f>VLOOKUP($C639,'[92]Vendor Approval- Active Vendors'!$A$4:$F$997,4,FALSE)</f>
        <v>RP, MC</v>
      </c>
    </row>
    <row r="640" spans="1:7" ht="17.649999999999999" customHeight="1" x14ac:dyDescent="0.25">
      <c r="A640" s="75"/>
      <c r="B640" s="75" t="s">
        <v>6449</v>
      </c>
      <c r="C640" s="75" t="s">
        <v>6760</v>
      </c>
      <c r="D640" s="75" t="s">
        <v>6648</v>
      </c>
      <c r="E640" s="91" t="str">
        <f>VLOOKUP(C640,'[92]Vendor Approval- Active Vendors'!$A$6:$F$997,6,FALSE)</f>
        <v>Tax Authority</v>
      </c>
      <c r="F640" s="91" t="str">
        <f>VLOOKUP($C640,'[92]Vendor Approval- Active Vendors'!$A$4:$F$997,2,FALSE)</f>
        <v>Miceli</v>
      </c>
      <c r="G640" s="91" t="str">
        <f>VLOOKUP($C640,'[92]Vendor Approval- Active Vendors'!$A$4:$F$997,4,FALSE)</f>
        <v>PJM, YX</v>
      </c>
    </row>
    <row r="641" spans="1:7" ht="17.649999999999999" customHeight="1" x14ac:dyDescent="0.25">
      <c r="A641" s="75"/>
      <c r="B641" s="75" t="s">
        <v>6759</v>
      </c>
      <c r="C641" s="75" t="s">
        <v>6758</v>
      </c>
      <c r="D641" s="75" t="s">
        <v>6705</v>
      </c>
      <c r="E641" s="91" t="str">
        <f>VLOOKUP(C641,'[92]Vendor Approval- Active Vendors'!$A$6:$F$997,6,FALSE)</f>
        <v>Committee Approved</v>
      </c>
      <c r="F641" s="91" t="str">
        <f>VLOOKUP($C641,'[92]Vendor Approval- Active Vendors'!$A$4:$F$997,2,FALSE)</f>
        <v>Edmonds</v>
      </c>
      <c r="G641" s="91" t="str">
        <f>VLOOKUP($C641,'[92]Vendor Approval- Active Vendors'!$A$4:$F$997,4,FALSE)</f>
        <v>TM</v>
      </c>
    </row>
    <row r="642" spans="1:7" ht="17.649999999999999" customHeight="1" x14ac:dyDescent="0.25">
      <c r="A642" s="75"/>
      <c r="B642" s="75" t="s">
        <v>6447</v>
      </c>
      <c r="C642" s="75" t="s">
        <v>6757</v>
      </c>
      <c r="D642" s="75" t="s">
        <v>6648</v>
      </c>
      <c r="E642" s="91" t="str">
        <f>VLOOKUP(C642,'[92]Vendor Approval- Active Vendors'!$A$6:$F$997,6,FALSE)</f>
        <v>Tax Authority</v>
      </c>
      <c r="F642" s="91" t="str">
        <f>VLOOKUP($C642,'[92]Vendor Approval- Active Vendors'!$A$4:$F$997,2,FALSE)</f>
        <v>Miceli</v>
      </c>
      <c r="G642" s="91" t="str">
        <f>VLOOKUP($C642,'[92]Vendor Approval- Active Vendors'!$A$4:$F$997,4,FALSE)</f>
        <v>PJM, YX</v>
      </c>
    </row>
    <row r="643" spans="1:7" ht="17.649999999999999" customHeight="1" x14ac:dyDescent="0.25">
      <c r="A643" s="75" t="s">
        <v>6756</v>
      </c>
      <c r="B643" s="75" t="s">
        <v>6755</v>
      </c>
      <c r="C643" s="75" t="s">
        <v>6754</v>
      </c>
      <c r="D643" s="75" t="s">
        <v>6753</v>
      </c>
      <c r="E643" s="91" t="str">
        <f>VLOOKUP(C643,'[92]Vendor Approval- Active Vendors'!$A$6:$F$997,6,FALSE)</f>
        <v>MD Approval</v>
      </c>
      <c r="F643" s="91" t="str">
        <f>VLOOKUP($C643,'[92]Vendor Approval- Active Vendors'!$A$4:$F$997,2,FALSE)</f>
        <v>Miceli</v>
      </c>
      <c r="G643" s="91" t="str">
        <f>VLOOKUP($C643,'[92]Vendor Approval- Active Vendors'!$A$4:$F$997,4,FALSE)</f>
        <v>PJM</v>
      </c>
    </row>
    <row r="644" spans="1:7" ht="17.649999999999999" customHeight="1" x14ac:dyDescent="0.25">
      <c r="A644" s="75" t="s">
        <v>6752</v>
      </c>
      <c r="B644" s="75" t="s">
        <v>6751</v>
      </c>
      <c r="C644" s="75" t="s">
        <v>6750</v>
      </c>
      <c r="D644" s="75" t="s">
        <v>6749</v>
      </c>
      <c r="E644" s="91">
        <f>VLOOKUP(C644,'[92]Vendor Approval- Active Vendors'!$A$6:$F$997,6,FALSE)</f>
        <v>15000</v>
      </c>
      <c r="F644" s="91" t="str">
        <f>VLOOKUP($C644,'[92]Vendor Approval- Active Vendors'!$A$4:$F$997,2,FALSE)</f>
        <v>Scarola</v>
      </c>
      <c r="G644" s="91" t="str">
        <f>VLOOKUP($C644,'[92]Vendor Approval- Active Vendors'!$A$4:$F$997,4,FALSE)</f>
        <v>UW*, TM</v>
      </c>
    </row>
    <row r="645" spans="1:7" ht="17.649999999999999" customHeight="1" x14ac:dyDescent="0.25">
      <c r="A645" s="74" t="s">
        <v>6748</v>
      </c>
      <c r="B645" s="75" t="s">
        <v>6747</v>
      </c>
      <c r="C645" s="75" t="s">
        <v>6746</v>
      </c>
      <c r="D645" s="75" t="s">
        <v>6705</v>
      </c>
      <c r="E645" s="91" t="str">
        <f>VLOOKUP(C645,'[92]Vendor Approval- Active Vendors'!$A$6:$F$997,6,FALSE)</f>
        <v>Committee Approved</v>
      </c>
      <c r="F645" s="91" t="str">
        <f>VLOOKUP($C645,'[92]Vendor Approval- Active Vendors'!$A$4:$F$997,2,FALSE)</f>
        <v>Gochberg</v>
      </c>
      <c r="G645" s="91" t="str">
        <f>VLOOKUP($C645,'[92]Vendor Approval- Active Vendors'!$A$4:$F$997,4,FALSE)</f>
        <v>TM</v>
      </c>
    </row>
    <row r="646" spans="1:7" ht="17.649999999999999" customHeight="1" x14ac:dyDescent="0.25">
      <c r="A646" s="6" t="s">
        <v>6745</v>
      </c>
      <c r="B646" s="75" t="s">
        <v>6744</v>
      </c>
      <c r="C646" s="75" t="s">
        <v>6743</v>
      </c>
      <c r="D646" s="75" t="s">
        <v>6742</v>
      </c>
      <c r="E646" s="91" t="str">
        <f>VLOOKUP(C646,'[92]Vendor Approval- Active Vendors'!$A$6:$F$997,6,FALSE)</f>
        <v>MD Approval</v>
      </c>
      <c r="F646" s="91" t="str">
        <f>VLOOKUP($C646,'[92]Vendor Approval- Active Vendors'!$A$4:$F$997,2,FALSE)</f>
        <v>Porcella</v>
      </c>
      <c r="G646" s="91" t="str">
        <f>VLOOKUP($C646,'[92]Vendor Approval- Active Vendors'!$A$4:$F$997,4,FALSE)</f>
        <v>KP</v>
      </c>
    </row>
    <row r="647" spans="1:7" ht="17.649999999999999" customHeight="1" x14ac:dyDescent="0.25">
      <c r="A647" s="74" t="s">
        <v>6741</v>
      </c>
      <c r="B647" s="75" t="s">
        <v>6740</v>
      </c>
      <c r="C647" s="75" t="s">
        <v>6739</v>
      </c>
      <c r="D647" s="75" t="s">
        <v>6738</v>
      </c>
      <c r="E647" s="91">
        <f>VLOOKUP(C647,'[92]Vendor Approval- Active Vendors'!$A$6:$F$997,6,FALSE)</f>
        <v>50000</v>
      </c>
      <c r="F647" s="91" t="str">
        <f>VLOOKUP($C647,'[92]Vendor Approval- Active Vendors'!$A$4:$F$997,2,FALSE)</f>
        <v xml:space="preserve">Ableman </v>
      </c>
      <c r="G647" s="91" t="str">
        <f>VLOOKUP($C647,'[92]Vendor Approval- Active Vendors'!$A$4:$F$997,4,FALSE)</f>
        <v>TM</v>
      </c>
    </row>
    <row r="648" spans="1:7" ht="17.649999999999999" customHeight="1" x14ac:dyDescent="0.25">
      <c r="A648" s="74" t="s">
        <v>6736</v>
      </c>
      <c r="B648" s="75" t="s">
        <v>6737</v>
      </c>
      <c r="C648" s="75" t="s">
        <v>6736</v>
      </c>
      <c r="D648" s="75" t="s">
        <v>6653</v>
      </c>
      <c r="E648" s="91" t="str">
        <f>VLOOKUP(C648,'[92]Vendor Approval- Active Vendors'!$A$6:$F$997,6,FALSE)</f>
        <v>MD Approval</v>
      </c>
      <c r="F648" s="91" t="str">
        <f>VLOOKUP($C648,'[92]Vendor Approval- Active Vendors'!$A$4:$F$997,2,FALSE)</f>
        <v>Cafaro</v>
      </c>
      <c r="G648" s="91" t="str">
        <f>VLOOKUP($C648,'[92]Vendor Approval- Active Vendors'!$A$4:$F$997,4,FALSE)</f>
        <v>MC</v>
      </c>
    </row>
    <row r="649" spans="1:7" ht="17.649999999999999" customHeight="1" x14ac:dyDescent="0.25">
      <c r="A649" s="74" t="s">
        <v>6734</v>
      </c>
      <c r="B649" s="75" t="s">
        <v>6735</v>
      </c>
      <c r="C649" s="75" t="s">
        <v>6734</v>
      </c>
      <c r="D649" s="75" t="s">
        <v>6653</v>
      </c>
      <c r="E649" s="91" t="str">
        <f>VLOOKUP(C649,'[92]Vendor Approval- Active Vendors'!$A$6:$F$997,6,FALSE)</f>
        <v>MD Approval</v>
      </c>
      <c r="F649" s="91" t="str">
        <f>VLOOKUP($C649,'[92]Vendor Approval- Active Vendors'!$A$4:$F$997,2,FALSE)</f>
        <v>Perelman</v>
      </c>
      <c r="G649" s="91" t="str">
        <f>VLOOKUP($C649,'[92]Vendor Approval- Active Vendors'!$A$4:$F$997,4,FALSE)</f>
        <v>RP</v>
      </c>
    </row>
    <row r="650" spans="1:7" ht="17.649999999999999" customHeight="1" x14ac:dyDescent="0.25">
      <c r="A650" s="6" t="s">
        <v>6733</v>
      </c>
      <c r="B650" s="75" t="s">
        <v>6732</v>
      </c>
      <c r="C650" s="75" t="s">
        <v>6731</v>
      </c>
      <c r="D650" s="75" t="s">
        <v>6718</v>
      </c>
      <c r="E650" s="91">
        <f>VLOOKUP(C650,'[92]Vendor Approval- Active Vendors'!$A$6:$F$997,6,FALSE)</f>
        <v>10000</v>
      </c>
      <c r="F650" s="91" t="str">
        <f>VLOOKUP($C650,'[92]Vendor Approval- Active Vendors'!$A$4:$F$997,2,FALSE)</f>
        <v>Edmonds</v>
      </c>
      <c r="G650" s="91" t="str">
        <f>VLOOKUP($C650,'[92]Vendor Approval- Active Vendors'!$A$4:$F$997,4,FALSE)</f>
        <v>CE</v>
      </c>
    </row>
    <row r="651" spans="1:7" ht="17.649999999999999" customHeight="1" x14ac:dyDescent="0.25">
      <c r="A651" s="75" t="s">
        <v>6730</v>
      </c>
      <c r="B651" s="75" t="s">
        <v>6729</v>
      </c>
      <c r="C651" s="75" t="s">
        <v>6728</v>
      </c>
      <c r="D651" s="75" t="s">
        <v>6727</v>
      </c>
      <c r="E651" s="91" t="str">
        <f>VLOOKUP(C651,'[92]Vendor Approval- Active Vendors'!$A$6:$F$997,6,FALSE)</f>
        <v>MD Approval</v>
      </c>
      <c r="F651" s="91" t="str">
        <f>VLOOKUP($C651,'[92]Vendor Approval- Active Vendors'!$A$4:$F$997,2,FALSE)</f>
        <v xml:space="preserve">Merkur </v>
      </c>
      <c r="G651" s="91" t="str">
        <f>VLOOKUP($C651,'[92]Vendor Approval- Active Vendors'!$A$4:$F$997,4,FALSE)</f>
        <v>DM</v>
      </c>
    </row>
    <row r="652" spans="1:7" ht="17.649999999999999" customHeight="1" x14ac:dyDescent="0.25">
      <c r="A652" s="75" t="s">
        <v>6725</v>
      </c>
      <c r="B652" s="75" t="s">
        <v>6726</v>
      </c>
      <c r="C652" s="75" t="s">
        <v>6725</v>
      </c>
      <c r="D652" s="75" t="s">
        <v>6724</v>
      </c>
      <c r="E652" s="91">
        <f>VLOOKUP(C652,'[92]Vendor Approval- Active Vendors'!$A$6:$F$997,6,FALSE)</f>
        <v>5000</v>
      </c>
      <c r="F652" s="91" t="str">
        <f>VLOOKUP($C652,'[92]Vendor Approval- Active Vendors'!$A$4:$F$997,2,FALSE)</f>
        <v>Sewielska</v>
      </c>
      <c r="G652" s="91" t="str">
        <f>VLOOKUP($C652,'[92]Vendor Approval- Active Vendors'!$A$4:$F$997,4,FALSE)</f>
        <v>Admins, DM</v>
      </c>
    </row>
    <row r="653" spans="1:7" ht="17.649999999999999" customHeight="1" x14ac:dyDescent="0.25">
      <c r="A653" s="74" t="s">
        <v>6722</v>
      </c>
      <c r="B653" s="75" t="s">
        <v>6723</v>
      </c>
      <c r="C653" s="75" t="s">
        <v>6722</v>
      </c>
      <c r="D653" s="75" t="s">
        <v>6721</v>
      </c>
      <c r="E653" s="91">
        <f>VLOOKUP(C653,'[92]Vendor Approval- Active Vendors'!$A$6:$F$997,6,FALSE)</f>
        <v>5000</v>
      </c>
      <c r="F653" s="91" t="str">
        <f>VLOOKUP($C653,'[92]Vendor Approval- Active Vendors'!$A$4:$F$997,2,FALSE)</f>
        <v>Perelman</v>
      </c>
      <c r="G653" s="91" t="str">
        <f>VLOOKUP($C653,'[92]Vendor Approval- Active Vendors'!$A$4:$F$997,4,FALSE)</f>
        <v>AM</v>
      </c>
    </row>
    <row r="654" spans="1:7" ht="17.649999999999999" customHeight="1" x14ac:dyDescent="0.25">
      <c r="A654" s="74" t="s">
        <v>6719</v>
      </c>
      <c r="B654" s="75" t="s">
        <v>6720</v>
      </c>
      <c r="C654" s="75" t="s">
        <v>6719</v>
      </c>
      <c r="D654" s="75" t="s">
        <v>6718</v>
      </c>
      <c r="E654" s="91" t="str">
        <f>VLOOKUP(C654,'[92]Vendor Approval- Active Vendors'!$A$6:$F$997,6,FALSE)</f>
        <v>MD Approval</v>
      </c>
      <c r="F654" s="91" t="str">
        <f>VLOOKUP($C654,'[92]Vendor Approval- Active Vendors'!$A$4:$F$997,2,FALSE)</f>
        <v>Gochberg</v>
      </c>
      <c r="G654" s="91" t="str">
        <f>VLOOKUP($C654,'[92]Vendor Approval- Active Vendors'!$A$4:$F$997,4,FALSE)</f>
        <v>SG</v>
      </c>
    </row>
    <row r="655" spans="1:7" ht="17.649999999999999" customHeight="1" x14ac:dyDescent="0.25">
      <c r="A655" s="75" t="s">
        <v>6717</v>
      </c>
      <c r="B655" s="75" t="s">
        <v>6445</v>
      </c>
      <c r="C655" s="75" t="s">
        <v>6716</v>
      </c>
      <c r="D655" s="75" t="s">
        <v>6648</v>
      </c>
      <c r="E655" s="91" t="str">
        <f>VLOOKUP(C655,'[92]Vendor Approval- Active Vendors'!$A$6:$F$997,6,FALSE)</f>
        <v>Tax Authority</v>
      </c>
      <c r="F655" s="91" t="str">
        <f>VLOOKUP($C655,'[92]Vendor Approval- Active Vendors'!$A$4:$F$997,2,FALSE)</f>
        <v>Miceli</v>
      </c>
      <c r="G655" s="91" t="str">
        <f>VLOOKUP($C655,'[92]Vendor Approval- Active Vendors'!$A$4:$F$997,4,FALSE)</f>
        <v>PJM, YX</v>
      </c>
    </row>
    <row r="656" spans="1:7" ht="17.649999999999999" customHeight="1" x14ac:dyDescent="0.25">
      <c r="A656" s="75" t="s">
        <v>6715</v>
      </c>
      <c r="B656" s="75" t="s">
        <v>6714</v>
      </c>
      <c r="C656" s="75" t="s">
        <v>6713</v>
      </c>
      <c r="D656" s="75" t="s">
        <v>6712</v>
      </c>
      <c r="E656" s="91">
        <f>VLOOKUP(C656,'[92]Vendor Approval- Active Vendors'!$A$6:$F$997,6,FALSE)</f>
        <v>5000</v>
      </c>
      <c r="F656" s="91" t="str">
        <f>VLOOKUP($C656,'[92]Vendor Approval- Active Vendors'!$A$4:$F$997,2,FALSE)</f>
        <v>Perelman</v>
      </c>
      <c r="G656" s="91" t="str">
        <f>VLOOKUP($C656,'[92]Vendor Approval- Active Vendors'!$A$4:$F$997,4,FALSE)</f>
        <v>AM</v>
      </c>
    </row>
    <row r="657" spans="1:7" ht="17.649999999999999" customHeight="1" x14ac:dyDescent="0.25">
      <c r="A657" s="75" t="s">
        <v>6711</v>
      </c>
      <c r="B657" s="75" t="s">
        <v>6710</v>
      </c>
      <c r="C657" s="75" t="s">
        <v>6709</v>
      </c>
      <c r="D657" s="75" t="s">
        <v>6708</v>
      </c>
      <c r="E657" s="91" t="str">
        <f>VLOOKUP(C657,'[92]Vendor Approval- Active Vendors'!$A$6:$F$997,6,FALSE)</f>
        <v>MD Approval</v>
      </c>
      <c r="F657" s="91" t="str">
        <f>VLOOKUP($C657,'[92]Vendor Approval- Active Vendors'!$A$4:$F$997,2,FALSE)</f>
        <v>Perelman</v>
      </c>
      <c r="G657" s="91" t="str">
        <f>VLOOKUP($C657,'[92]Vendor Approval- Active Vendors'!$A$4:$F$997,4,FALSE)</f>
        <v>RP</v>
      </c>
    </row>
    <row r="658" spans="1:7" ht="17.649999999999999" customHeight="1" x14ac:dyDescent="0.25">
      <c r="A658" s="75" t="s">
        <v>6706</v>
      </c>
      <c r="B658" s="75" t="s">
        <v>6707</v>
      </c>
      <c r="C658" s="75" t="s">
        <v>6706</v>
      </c>
      <c r="D658" s="75" t="s">
        <v>6705</v>
      </c>
      <c r="E658" s="91" t="str">
        <f>VLOOKUP(C658,'[92]Vendor Approval- Active Vendors'!$A$6:$F$997,6,FALSE)</f>
        <v>Committee Approved</v>
      </c>
      <c r="F658" s="91" t="str">
        <f>VLOOKUP($C658,'[92]Vendor Approval- Active Vendors'!$A$4:$F$997,2,FALSE)</f>
        <v>Gochberg</v>
      </c>
      <c r="G658" s="91" t="str">
        <f>VLOOKUP($C658,'[92]Vendor Approval- Active Vendors'!$A$4:$F$997,4,FALSE)</f>
        <v>TM</v>
      </c>
    </row>
    <row r="659" spans="1:7" ht="17.649999999999999" customHeight="1" x14ac:dyDescent="0.25">
      <c r="A659" t="s">
        <v>6704</v>
      </c>
      <c r="B659" s="75" t="s">
        <v>6703</v>
      </c>
      <c r="C659" s="75" t="s">
        <v>6702</v>
      </c>
      <c r="D659" s="75" t="s">
        <v>6698</v>
      </c>
      <c r="E659" s="91">
        <f>VLOOKUP(C659,'[92]Vendor Approval- Active Vendors'!$A$6:$F$997,6,FALSE)</f>
        <v>1000</v>
      </c>
      <c r="F659" s="91" t="str">
        <f>VLOOKUP($C659,'[92]Vendor Approval- Active Vendors'!$A$4:$F$997,2,FALSE)</f>
        <v>Gochberg</v>
      </c>
      <c r="G659" s="91" t="str">
        <f>VLOOKUP($C659,'[92]Vendor Approval- Active Vendors'!$A$4:$F$997,4,FALSE)</f>
        <v>SG</v>
      </c>
    </row>
    <row r="660" spans="1:7" ht="17.649999999999999" customHeight="1" x14ac:dyDescent="0.25">
      <c r="A660" s="75" t="s">
        <v>6701</v>
      </c>
      <c r="B660" s="75" t="s">
        <v>6700</v>
      </c>
      <c r="C660" s="75" t="s">
        <v>6699</v>
      </c>
      <c r="D660" s="75" t="s">
        <v>6698</v>
      </c>
      <c r="E660" s="91">
        <f>VLOOKUP(C660,'[92]Vendor Approval- Active Vendors'!$A$6:$F$997,6,FALSE)</f>
        <v>25000</v>
      </c>
      <c r="F660" s="91" t="str">
        <f>VLOOKUP($C660,'[92]Vendor Approval- Active Vendors'!$A$4:$F$997,2,FALSE)</f>
        <v>Dechbery</v>
      </c>
      <c r="G660" s="91" t="str">
        <f>VLOOKUP($C660,'[92]Vendor Approval- Active Vendors'!$A$4:$F$997,4,FALSE)</f>
        <v>Admins</v>
      </c>
    </row>
    <row r="661" spans="1:7" ht="17.649999999999999" customHeight="1" x14ac:dyDescent="0.25">
      <c r="A661" s="75" t="s">
        <v>6697</v>
      </c>
      <c r="B661" s="75" t="s">
        <v>6696</v>
      </c>
      <c r="C661" s="75" t="s">
        <v>6695</v>
      </c>
      <c r="D661" s="75" t="s">
        <v>6694</v>
      </c>
      <c r="E661" s="91" t="str">
        <f>VLOOKUP(C661,'[92]Vendor Approval- Active Vendors'!$A$6:$F$997,6,FALSE)</f>
        <v>MD Approval</v>
      </c>
      <c r="F661" s="91" t="str">
        <f>VLOOKUP($C661,'[92]Vendor Approval- Active Vendors'!$A$4:$F$997,2,FALSE)</f>
        <v>Perelman</v>
      </c>
      <c r="G661" s="91" t="str">
        <f>VLOOKUP($C661,'[92]Vendor Approval- Active Vendors'!$A$4:$F$997,4,FALSE)</f>
        <v>RP</v>
      </c>
    </row>
    <row r="662" spans="1:7" ht="17.649999999999999" customHeight="1" x14ac:dyDescent="0.25">
      <c r="A662" s="75" t="s">
        <v>6693</v>
      </c>
      <c r="B662" s="75" t="s">
        <v>6692</v>
      </c>
      <c r="C662" s="75" t="s">
        <v>6691</v>
      </c>
      <c r="D662" s="75" t="s">
        <v>6635</v>
      </c>
      <c r="E662" s="91" t="str">
        <f>VLOOKUP(C662,'[92]Vendor Approval- Active Vendors'!$A$6:$F$997,6,FALSE)</f>
        <v>MD Approval</v>
      </c>
      <c r="F662" s="91" t="str">
        <f>VLOOKUP($C662,'[92]Vendor Approval- Active Vendors'!$A$4:$F$997,2,FALSE)</f>
        <v>Perelman</v>
      </c>
      <c r="G662" s="91" t="str">
        <f>VLOOKUP($C662,'[92]Vendor Approval- Active Vendors'!$A$4:$F$997,4,FALSE)</f>
        <v>RP</v>
      </c>
    </row>
    <row r="663" spans="1:7" ht="17.649999999999999" customHeight="1" x14ac:dyDescent="0.25">
      <c r="A663" s="75" t="s">
        <v>6689</v>
      </c>
      <c r="B663" s="75" t="s">
        <v>6690</v>
      </c>
      <c r="C663" s="75" t="s">
        <v>6689</v>
      </c>
      <c r="D663" s="75" t="s">
        <v>6688</v>
      </c>
      <c r="E663" s="91">
        <f>VLOOKUP(C663,'[92]Vendor Approval- Active Vendors'!$A$6:$F$997,6,FALSE)</f>
        <v>10000</v>
      </c>
      <c r="F663" s="91" t="str">
        <f>VLOOKUP($C663,'[92]Vendor Approval- Active Vendors'!$A$4:$F$997,2,FALSE)</f>
        <v>Perelman</v>
      </c>
      <c r="G663" s="91" t="str">
        <f>VLOOKUP($C663,'[92]Vendor Approval- Active Vendors'!$A$4:$F$997,4,FALSE)</f>
        <v>RP, TM</v>
      </c>
    </row>
    <row r="664" spans="1:7" ht="17.649999999999999" customHeight="1" x14ac:dyDescent="0.25">
      <c r="A664" s="75" t="s">
        <v>6686</v>
      </c>
      <c r="B664" s="75" t="s">
        <v>6687</v>
      </c>
      <c r="C664" s="75" t="s">
        <v>6686</v>
      </c>
      <c r="D664" s="75" t="s">
        <v>6685</v>
      </c>
      <c r="E664" s="91" t="str">
        <f>VLOOKUP(C664,'[92]Vendor Approval- Active Vendors'!$A$6:$F$997,6,FALSE)</f>
        <v>MD Approval</v>
      </c>
      <c r="F664" s="91" t="str">
        <f>VLOOKUP($C664,'[92]Vendor Approval- Active Vendors'!$A$4:$F$997,2,FALSE)</f>
        <v>Alexander</v>
      </c>
      <c r="G664" s="91" t="str">
        <f>VLOOKUP($C664,'[92]Vendor Approval- Active Vendors'!$A$4:$F$997,4,FALSE)</f>
        <v>MA, RP</v>
      </c>
    </row>
    <row r="665" spans="1:7" ht="17.649999999999999" customHeight="1" x14ac:dyDescent="0.25">
      <c r="A665" s="75" t="s">
        <v>6684</v>
      </c>
      <c r="B665" s="75" t="s">
        <v>6683</v>
      </c>
      <c r="C665" s="75" t="s">
        <v>6682</v>
      </c>
      <c r="D665" s="75" t="s">
        <v>6678</v>
      </c>
      <c r="E665" s="91">
        <f>VLOOKUP(C665,'[92]Vendor Approval- Active Vendors'!$A$6:$F$997,6,FALSE)</f>
        <v>1000</v>
      </c>
      <c r="F665" s="91" t="str">
        <f>VLOOKUP($C665,'[92]Vendor Approval- Active Vendors'!$A$4:$F$997,2,FALSE)</f>
        <v>Perelman</v>
      </c>
      <c r="G665" s="91" t="str">
        <f>VLOOKUP($C665,'[92]Vendor Approval- Active Vendors'!$A$4:$F$997,4,FALSE)</f>
        <v>RP, CE</v>
      </c>
    </row>
    <row r="666" spans="1:7" ht="17.649999999999999" customHeight="1" x14ac:dyDescent="0.25">
      <c r="A666" s="75" t="s">
        <v>6681</v>
      </c>
      <c r="B666" s="75" t="s">
        <v>6680</v>
      </c>
      <c r="C666" s="75" t="s">
        <v>6679</v>
      </c>
      <c r="D666" s="75" t="s">
        <v>6678</v>
      </c>
      <c r="E666" s="91">
        <f>VLOOKUP(C666,'[92]Vendor Approval- Active Vendors'!$A$6:$F$998,6,FALSE)</f>
        <v>1000</v>
      </c>
      <c r="F666" s="91" t="str">
        <f>VLOOKUP($C666,'[92]Vendor Approval- Active Vendors'!$A$4:$F$998,2,FALSE)</f>
        <v>Edmonds</v>
      </c>
      <c r="G666" s="91" t="str">
        <f>VLOOKUP($C666,'[92]Vendor Approval- Active Vendors'!$A$4:$F$998,4,FALSE)</f>
        <v>CE</v>
      </c>
    </row>
    <row r="667" spans="1:7" ht="17.649999999999999" customHeight="1" x14ac:dyDescent="0.25">
      <c r="A667" s="75" t="s">
        <v>6676</v>
      </c>
      <c r="B667" s="75" t="s">
        <v>6677</v>
      </c>
      <c r="C667" s="75" t="s">
        <v>6676</v>
      </c>
      <c r="D667" s="75" t="s">
        <v>6645</v>
      </c>
      <c r="E667" s="91">
        <f>VLOOKUP(C667,'[92]Vendor Approval- Active Vendors'!$A$6:$F$997,6,FALSE)</f>
        <v>4000</v>
      </c>
      <c r="F667" s="91" t="str">
        <f>VLOOKUP($C667,'[92]Vendor Approval- Active Vendors'!$A$4:$F$997,2,FALSE)</f>
        <v>Cafaro</v>
      </c>
      <c r="G667" s="91" t="str">
        <f>VLOOKUP($C667,'[92]Vendor Approval- Active Vendors'!$A$4:$F$997,4,FALSE)</f>
        <v>MC, RP, ASe</v>
      </c>
    </row>
    <row r="668" spans="1:7" ht="17.649999999999999" customHeight="1" x14ac:dyDescent="0.25">
      <c r="A668" s="75" t="s">
        <v>6675</v>
      </c>
      <c r="B668" s="75" t="s">
        <v>6441</v>
      </c>
      <c r="C668" s="75" t="s">
        <v>6675</v>
      </c>
      <c r="D668" s="75" t="s">
        <v>6674</v>
      </c>
      <c r="E668" s="91" t="str">
        <f>VLOOKUP(C668,'[92]Vendor Approval- Active Vendors'!$A$6:$F$997,6,FALSE)</f>
        <v>Tax Authority</v>
      </c>
      <c r="F668" s="91" t="str">
        <f>VLOOKUP($C668,'[92]Vendor Approval- Active Vendors'!$A$4:$F$997,2,FALSE)</f>
        <v>Miceli</v>
      </c>
      <c r="G668" s="91" t="str">
        <f>VLOOKUP($C668,'[92]Vendor Approval- Active Vendors'!$A$4:$F$997,4,FALSE)</f>
        <v>PJM, YX</v>
      </c>
    </row>
    <row r="669" spans="1:7" ht="17.649999999999999" customHeight="1" x14ac:dyDescent="0.25">
      <c r="A669" s="75" t="s">
        <v>6673</v>
      </c>
      <c r="B669" s="75" t="s">
        <v>6672</v>
      </c>
      <c r="C669" s="75" t="s">
        <v>6671</v>
      </c>
      <c r="D669" s="75" t="s">
        <v>6645</v>
      </c>
      <c r="E669" s="91">
        <f>VLOOKUP(C669,'[92]Vendor Approval- Active Vendors'!$A$6:$F$997,6,FALSE)</f>
        <v>5000</v>
      </c>
      <c r="F669" s="91" t="str">
        <f>VLOOKUP($C669,'[92]Vendor Approval- Active Vendors'!$A$4:$F$997,2,FALSE)</f>
        <v>Dechbery</v>
      </c>
      <c r="G669" s="91" t="str">
        <f>VLOOKUP($C669,'[92]Vendor Approval- Active Vendors'!$A$4:$F$997,4,FALSE)</f>
        <v>Admins</v>
      </c>
    </row>
    <row r="670" spans="1:7" ht="17.649999999999999" customHeight="1" x14ac:dyDescent="0.25">
      <c r="A670" s="75" t="s">
        <v>6669</v>
      </c>
      <c r="B670" s="75" t="s">
        <v>6670</v>
      </c>
      <c r="C670" s="75" t="s">
        <v>6669</v>
      </c>
      <c r="D670" s="75" t="s">
        <v>6668</v>
      </c>
      <c r="E670" s="91" t="str">
        <f>VLOOKUP(C670,'[92]Vendor Approval- Active Vendors'!$A$6:$F$997,6,FALSE)</f>
        <v>MD Approval</v>
      </c>
      <c r="F670" s="91" t="str">
        <f>VLOOKUP($C670,'[92]Vendor Approval- Active Vendors'!$A$4:$F$997,2,FALSE)</f>
        <v>Porcella</v>
      </c>
      <c r="G670" s="91" t="str">
        <f>VLOOKUP($C670,'[92]Vendor Approval- Active Vendors'!$A$4:$F$997,4,FALSE)</f>
        <v>KP</v>
      </c>
    </row>
    <row r="671" spans="1:7" ht="17.649999999999999" customHeight="1" x14ac:dyDescent="0.25">
      <c r="A671" s="75" t="s">
        <v>6666</v>
      </c>
      <c r="B671" s="75" t="s">
        <v>6667</v>
      </c>
      <c r="C671" s="75" t="s">
        <v>6666</v>
      </c>
      <c r="D671" s="75" t="s">
        <v>6662</v>
      </c>
      <c r="E671" s="91">
        <f>VLOOKUP(C671,'[92]Vendor Approval- Active Vendors'!$A$6:$F$997,6,FALSE)</f>
        <v>50000</v>
      </c>
      <c r="F671" s="91" t="str">
        <f>VLOOKUP($C671,'[92]Vendor Approval- Active Vendors'!$A$4:$F$997,2,FALSE)</f>
        <v>Porcella</v>
      </c>
      <c r="G671" s="91" t="str">
        <f>VLOOKUP($C671,'[92]Vendor Approval- Active Vendors'!$A$4:$F$997,4,FALSE)</f>
        <v>KP, TM</v>
      </c>
    </row>
    <row r="672" spans="1:7" ht="17.649999999999999" customHeight="1" x14ac:dyDescent="0.25">
      <c r="A672" s="75" t="s">
        <v>6665</v>
      </c>
      <c r="B672" s="75" t="s">
        <v>6664</v>
      </c>
      <c r="C672" s="75" t="s">
        <v>6663</v>
      </c>
      <c r="D672" s="75" t="s">
        <v>6662</v>
      </c>
      <c r="E672" s="91">
        <f>VLOOKUP(C672,'[92]Vendor Approval- Active Vendors'!$A$6:$F$997,6,FALSE)</f>
        <v>50000</v>
      </c>
      <c r="F672" s="91" t="str">
        <f>VLOOKUP($C672,'[92]Vendor Approval- Active Vendors'!$A$4:$F$997,2,FALSE)</f>
        <v>Porcella</v>
      </c>
      <c r="G672" s="91" t="str">
        <f>VLOOKUP($C672,'[92]Vendor Approval- Active Vendors'!$A$4:$F$997,4,FALSE)</f>
        <v>KP, TM</v>
      </c>
    </row>
    <row r="673" spans="1:8" ht="17.649999999999999" customHeight="1" x14ac:dyDescent="0.25">
      <c r="A673" s="75" t="s">
        <v>6661</v>
      </c>
      <c r="B673" s="75" t="s">
        <v>6660</v>
      </c>
      <c r="C673" s="75" t="s">
        <v>6659</v>
      </c>
      <c r="D673" s="75" t="s">
        <v>6639</v>
      </c>
      <c r="E673" s="91" t="str">
        <f>VLOOKUP(C673,'[92]Vendor Approval- Active Vendors'!$A$6:$F$997,6,FALSE)</f>
        <v>MD Approval</v>
      </c>
      <c r="F673" s="91" t="str">
        <f>VLOOKUP($C673,'[92]Vendor Approval- Active Vendors'!$A$4:$F$997,2,FALSE)</f>
        <v>Miceli</v>
      </c>
      <c r="G673" s="91" t="str">
        <f>VLOOKUP($C673,'[92]Vendor Approval- Active Vendors'!$A$4:$F$997,4,FALSE)</f>
        <v>PJM</v>
      </c>
    </row>
    <row r="674" spans="1:8" ht="17.649999999999999" customHeight="1" x14ac:dyDescent="0.25">
      <c r="A674" t="s">
        <v>6657</v>
      </c>
      <c r="B674" s="75" t="s">
        <v>6658</v>
      </c>
      <c r="C674" s="75" t="s">
        <v>6657</v>
      </c>
      <c r="D674" s="75" t="s">
        <v>6656</v>
      </c>
      <c r="E674" s="91" t="str">
        <f>VLOOKUP(C674,'[92]Vendor Approval- Active Vendors'!$A$6:$F$997,6,FALSE)</f>
        <v>MD Approval</v>
      </c>
      <c r="F674" s="91" t="str">
        <f>VLOOKUP($C674,'[92]Vendor Approval- Active Vendors'!$A$4:$F$997,2,FALSE)</f>
        <v>Gochberg</v>
      </c>
      <c r="G674" s="91" t="str">
        <f>VLOOKUP($C674,'[92]Vendor Approval- Active Vendors'!$A$4:$F$997,4,FALSE)</f>
        <v>SG</v>
      </c>
    </row>
    <row r="675" spans="1:8" ht="17.649999999999999" customHeight="1" x14ac:dyDescent="0.25">
      <c r="A675" s="75" t="s">
        <v>6654</v>
      </c>
      <c r="B675" s="75" t="s">
        <v>6655</v>
      </c>
      <c r="C675" s="75" t="s">
        <v>6654</v>
      </c>
      <c r="D675" s="75" t="s">
        <v>6653</v>
      </c>
      <c r="E675" s="91" t="str">
        <f>VLOOKUP(C675,'[92]Vendor Approval- Active Vendors'!$A$6:$F$997,6,FALSE)</f>
        <v>Contractual</v>
      </c>
      <c r="F675" s="91" t="str">
        <f>VLOOKUP($C675,'[92]Vendor Approval- Active Vendors'!$A$4:$F$997,2,FALSE)</f>
        <v>Miceli</v>
      </c>
      <c r="G675" s="91" t="str">
        <f>VLOOKUP($C675,'[92]Vendor Approval- Active Vendors'!$A$4:$F$997,4,FALSE)</f>
        <v>PJM, AE</v>
      </c>
    </row>
    <row r="676" spans="1:8" ht="17.649999999999999" customHeight="1" x14ac:dyDescent="0.25">
      <c r="A676" s="75" t="s">
        <v>6651</v>
      </c>
      <c r="B676" s="75" t="s">
        <v>6652</v>
      </c>
      <c r="C676" s="75" t="s">
        <v>6651</v>
      </c>
      <c r="D676" s="75" t="s">
        <v>6650</v>
      </c>
      <c r="E676" s="91" t="str">
        <f>VLOOKUP(C676,'[92]Vendor Approval- Active Vendors'!$A$6:$F$997,6,FALSE)</f>
        <v>MD Approval</v>
      </c>
      <c r="F676" s="91" t="str">
        <f>VLOOKUP($C676,'[92]Vendor Approval- Active Vendors'!$A$4:$F$997,2,FALSE)</f>
        <v>Merkur</v>
      </c>
      <c r="G676" s="91" t="str">
        <f>VLOOKUP($C676,'[92]Vendor Approval- Active Vendors'!$A$4:$F$997,4,FALSE)</f>
        <v>DM</v>
      </c>
    </row>
    <row r="677" spans="1:8" ht="17.649999999999999" customHeight="1" x14ac:dyDescent="0.25">
      <c r="A677" s="75"/>
      <c r="B677" s="75" t="s">
        <v>6443</v>
      </c>
      <c r="C677" s="75" t="s">
        <v>6649</v>
      </c>
      <c r="D677" s="75" t="s">
        <v>6648</v>
      </c>
      <c r="E677" s="91" t="str">
        <f>VLOOKUP(C677,'[92]Vendor Approval- Active Vendors'!$A$6:$F$997,6,FALSE)</f>
        <v>Tax Authority</v>
      </c>
      <c r="F677" s="91" t="str">
        <f>VLOOKUP($C677,'[92]Vendor Approval- Active Vendors'!$A$4:$F$997,2,FALSE)</f>
        <v>Miceli</v>
      </c>
      <c r="G677" s="91" t="str">
        <f>VLOOKUP($C677,'[92]Vendor Approval- Active Vendors'!$A$4:$F$997,4,FALSE)</f>
        <v>PJM, YX</v>
      </c>
    </row>
    <row r="678" spans="1:8" ht="17.649999999999999" customHeight="1" x14ac:dyDescent="0.25">
      <c r="A678" s="75"/>
      <c r="B678" s="75" t="s">
        <v>6647</v>
      </c>
      <c r="C678" s="75" t="s">
        <v>6646</v>
      </c>
      <c r="D678" s="75" t="s">
        <v>6645</v>
      </c>
      <c r="E678" s="91">
        <f>VLOOKUP(C678,'[92]Vendor Approval- Active Vendors'!$A$6:$F$997,6,FALSE)</f>
        <v>5000</v>
      </c>
      <c r="F678" s="91" t="str">
        <f>VLOOKUP($C678,'[92]Vendor Approval- Active Vendors'!$A$4:$F$997,2,FALSE)</f>
        <v>Dechbery</v>
      </c>
      <c r="G678" s="91" t="str">
        <f>VLOOKUP($C678,'[92]Vendor Approval- Active Vendors'!$A$4:$F$997,4,FALSE)</f>
        <v>Admins</v>
      </c>
    </row>
    <row r="679" spans="1:8" ht="17.649999999999999" customHeight="1" x14ac:dyDescent="0.25">
      <c r="A679" s="75"/>
      <c r="B679" s="75" t="s">
        <v>6644</v>
      </c>
      <c r="C679" s="75" t="s">
        <v>6643</v>
      </c>
      <c r="D679" s="75" t="s">
        <v>6642</v>
      </c>
      <c r="E679" s="91" t="str">
        <f>VLOOKUP(C679,'[92]Vendor Approval- Active Vendors'!$A$6:$F$997,6,FALSE)</f>
        <v>Preapproved</v>
      </c>
      <c r="F679" s="91" t="str">
        <f>VLOOKUP($C679,'[92]Vendor Approval- Active Vendors'!$A$4:$F$997,2,FALSE)</f>
        <v>Dechbery</v>
      </c>
      <c r="G679" s="91" t="str">
        <f>VLOOKUP($C679,'[92]Vendor Approval- Active Vendors'!$A$4:$F$997,4,FALSE)</f>
        <v>Admins</v>
      </c>
    </row>
    <row r="680" spans="1:8" ht="17.649999999999999" customHeight="1" x14ac:dyDescent="0.25">
      <c r="A680" t="s">
        <v>6640</v>
      </c>
      <c r="B680" s="75" t="s">
        <v>6641</v>
      </c>
      <c r="C680" s="75" t="s">
        <v>6640</v>
      </c>
      <c r="D680" s="75" t="s">
        <v>6639</v>
      </c>
      <c r="E680" s="91" t="str">
        <f>VLOOKUP(C680,'[92]Vendor Approval- Active Vendors'!$A$6:$F$997,6,FALSE)</f>
        <v>MD Approval</v>
      </c>
      <c r="F680" s="91" t="str">
        <f>VLOOKUP($C680,'[92]Vendor Approval- Active Vendors'!$A$4:$F$997,2,FALSE)</f>
        <v>Cafaro</v>
      </c>
      <c r="G680" s="91" t="str">
        <f>VLOOKUP($C680,'[92]Vendor Approval- Active Vendors'!$A$4:$F$997,4,FALSE)</f>
        <v>MC</v>
      </c>
    </row>
    <row r="681" spans="1:8" ht="17.649999999999999" customHeight="1" x14ac:dyDescent="0.25">
      <c r="A681" s="75" t="s">
        <v>6638</v>
      </c>
      <c r="B681" s="75" t="s">
        <v>6637</v>
      </c>
      <c r="C681" s="75" t="s">
        <v>6636</v>
      </c>
      <c r="D681" s="75" t="s">
        <v>6635</v>
      </c>
      <c r="E681" s="91">
        <f>VLOOKUP(C681,'[92]Vendor Approval- Active Vendors'!$A$6:$F$997,6,FALSE)</f>
        <v>2000</v>
      </c>
      <c r="F681" s="91" t="str">
        <f>VLOOKUP($C681,'[92]Vendor Approval- Active Vendors'!$A$4:$F$997,2,FALSE)</f>
        <v>Gochberg</v>
      </c>
      <c r="G681" s="91" t="str">
        <f>VLOOKUP($C681,'[92]Vendor Approval- Active Vendors'!$A$4:$F$997,4,FALSE)</f>
        <v>TM</v>
      </c>
    </row>
    <row r="682" spans="1:8" x14ac:dyDescent="0.25">
      <c r="A682" s="92" t="s">
        <v>6633</v>
      </c>
      <c r="B682" s="74" t="s">
        <v>6634</v>
      </c>
      <c r="C682" s="74" t="s">
        <v>6633</v>
      </c>
      <c r="D682" s="75" t="s">
        <v>6632</v>
      </c>
      <c r="E682" s="91">
        <f>VLOOKUP(C682,'[92]Vendor Approval- Active Vendors'!$A$6:$F$997,6,FALSE)</f>
        <v>50000</v>
      </c>
      <c r="F682" s="91" t="str">
        <f>VLOOKUP($C682,'[92]Vendor Approval- Active Vendors'!$A$4:$F$997,2,FALSE)</f>
        <v>Cafaro</v>
      </c>
      <c r="G682" s="91" t="str">
        <f>VLOOKUP($C682,'[92]Vendor Approval- Active Vendors'!$A$4:$F$997,4,FALSE)</f>
        <v>MC</v>
      </c>
      <c r="H682" s="74" t="s">
        <v>6631</v>
      </c>
    </row>
    <row r="684" spans="1:8" x14ac:dyDescent="0.25">
      <c r="D684" s="75"/>
    </row>
  </sheetData>
  <autoFilter ref="A1:H682" xr:uid="{D9F5882D-7A26-4DDF-8E1F-26BC7A058A43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AEDF-E354-48C9-B801-8ACF9C103A9A}">
  <dimension ref="A1:I60"/>
  <sheetViews>
    <sheetView workbookViewId="0"/>
  </sheetViews>
  <sheetFormatPr defaultRowHeight="15" x14ac:dyDescent="0.25"/>
  <cols>
    <col min="1" max="1" width="11.140625" bestFit="1" customWidth="1"/>
    <col min="2" max="2" width="19" bestFit="1" customWidth="1"/>
    <col min="3" max="3" width="44.28515625" bestFit="1" customWidth="1"/>
    <col min="7" max="7" width="10.7109375" bestFit="1" customWidth="1"/>
    <col min="9" max="9" width="31.140625" bestFit="1" customWidth="1"/>
  </cols>
  <sheetData>
    <row r="1" spans="1:3" x14ac:dyDescent="0.25">
      <c r="A1" t="s">
        <v>6531</v>
      </c>
      <c r="B1" t="s">
        <v>6530</v>
      </c>
      <c r="C1" t="s">
        <v>6529</v>
      </c>
    </row>
    <row r="2" spans="1:3" x14ac:dyDescent="0.25">
      <c r="A2" t="s">
        <v>6528</v>
      </c>
      <c r="B2" t="s">
        <v>6527</v>
      </c>
      <c r="C2" t="str">
        <f>VLOOKUP(B2,[93]Vendors!B4:C667,2,FALSE)</f>
        <v>Alabama Dept of Revenue</v>
      </c>
    </row>
    <row r="3" spans="1:3" x14ac:dyDescent="0.25">
      <c r="A3" t="s">
        <v>6526</v>
      </c>
      <c r="B3" s="74" t="s">
        <v>6525</v>
      </c>
      <c r="C3" t="e">
        <f>VLOOKUP(B3,[93]Vendors!B6:C668,2,FALSE)</f>
        <v>#N/A</v>
      </c>
    </row>
    <row r="4" spans="1:3" x14ac:dyDescent="0.25">
      <c r="A4" t="s">
        <v>6524</v>
      </c>
      <c r="B4" t="s">
        <v>6523</v>
      </c>
      <c r="C4" t="str">
        <f>VLOOKUP(B4,[93]Vendors!B7:C669,2,FALSE)</f>
        <v>State of California Franchise Tax Board</v>
      </c>
    </row>
    <row r="5" spans="1:3" x14ac:dyDescent="0.25">
      <c r="A5" t="s">
        <v>6522</v>
      </c>
      <c r="B5" s="74" t="s">
        <v>6521</v>
      </c>
      <c r="C5" t="str">
        <f>VLOOKUP(B5,[93]Vendors!B9:C670,2,FALSE)</f>
        <v>COLORADO DEPARTMENT OF REVENUE</v>
      </c>
    </row>
    <row r="6" spans="1:3" x14ac:dyDescent="0.25">
      <c r="A6" t="s">
        <v>6520</v>
      </c>
      <c r="B6" t="s">
        <v>6519</v>
      </c>
      <c r="C6" t="str">
        <f>VLOOKUP(B6,[93]Vendors!B12:C671,2,FALSE)</f>
        <v>CT Commissioner of Revenue Services</v>
      </c>
    </row>
    <row r="7" spans="1:3" x14ac:dyDescent="0.25">
      <c r="A7" t="s">
        <v>6518</v>
      </c>
      <c r="B7" t="s">
        <v>6517</v>
      </c>
      <c r="C7" t="str">
        <f>VLOOKUP(B7,[93]Vendors!B13:C672,2,FALSE)</f>
        <v>UNITED STATES TREASURY</v>
      </c>
    </row>
    <row r="8" spans="1:3" x14ac:dyDescent="0.25">
      <c r="A8" t="s">
        <v>6516</v>
      </c>
      <c r="B8" s="74" t="s">
        <v>6515</v>
      </c>
      <c r="C8" t="str">
        <f>VLOOKUP(B8,[93]Vendors!B13:C673,2,FALSE)</f>
        <v>FLORIDA DEPARTMENT OF REVENUE</v>
      </c>
    </row>
    <row r="9" spans="1:3" x14ac:dyDescent="0.25">
      <c r="A9" t="s">
        <v>6514</v>
      </c>
      <c r="B9" s="74" t="s">
        <v>6513</v>
      </c>
      <c r="C9" t="str">
        <f>VLOOKUP(B9,[93]Vendors!B14:C674,2,FALSE)</f>
        <v>GEORGIA DEPARTMENT OF REVENUE</v>
      </c>
    </row>
    <row r="10" spans="1:3" x14ac:dyDescent="0.25">
      <c r="A10" t="s">
        <v>6512</v>
      </c>
      <c r="B10" s="74" t="s">
        <v>6511</v>
      </c>
      <c r="C10" t="str">
        <f>VLOOKUP(B10,[93]Vendors!B15:C675,2,FALSE)</f>
        <v>Treasurer - State of Iowa</v>
      </c>
    </row>
    <row r="11" spans="1:3" x14ac:dyDescent="0.25">
      <c r="A11" t="s">
        <v>6510</v>
      </c>
      <c r="B11" s="74" t="s">
        <v>6509</v>
      </c>
      <c r="C11" t="str">
        <f>VLOOKUP(B11,[93]Vendors!B19:C676,2,FALSE)</f>
        <v>Idaho State Tax Commission</v>
      </c>
    </row>
    <row r="12" spans="1:3" x14ac:dyDescent="0.25">
      <c r="A12" t="s">
        <v>6508</v>
      </c>
      <c r="B12" s="74" t="s">
        <v>6507</v>
      </c>
      <c r="C12" t="str">
        <f>VLOOKUP(B12,[93]Vendors!B20:C677,2,FALSE)</f>
        <v>Illinois Department of Revenue</v>
      </c>
    </row>
    <row r="13" spans="1:3" x14ac:dyDescent="0.25">
      <c r="A13" t="s">
        <v>6506</v>
      </c>
      <c r="B13" s="74" t="s">
        <v>6505</v>
      </c>
      <c r="C13" t="str">
        <f>VLOOKUP(B13,[93]Vendors!B21:C678,2,FALSE)</f>
        <v>Indiana Department of Revenue</v>
      </c>
    </row>
    <row r="14" spans="1:3" x14ac:dyDescent="0.25">
      <c r="A14" t="s">
        <v>6504</v>
      </c>
      <c r="B14" s="74" t="s">
        <v>6503</v>
      </c>
      <c r="C14" t="str">
        <f>VLOOKUP(B14,[93]Vendors!B23:C679,2,FALSE)</f>
        <v>Kansas Corporate Income Tax</v>
      </c>
    </row>
    <row r="15" spans="1:3" x14ac:dyDescent="0.25">
      <c r="A15" t="s">
        <v>6502</v>
      </c>
      <c r="B15" s="74" t="s">
        <v>6501</v>
      </c>
      <c r="C15" t="s">
        <v>6500</v>
      </c>
    </row>
    <row r="16" spans="1:3" x14ac:dyDescent="0.25">
      <c r="A16" t="s">
        <v>6499</v>
      </c>
      <c r="B16" s="74" t="s">
        <v>6498</v>
      </c>
      <c r="C16" t="str">
        <f>VLOOKUP(B16,[93]Vendors!B24:C680,2,FALSE)</f>
        <v>Louisiana Department of Revenue</v>
      </c>
    </row>
    <row r="17" spans="1:3" x14ac:dyDescent="0.25">
      <c r="A17" t="s">
        <v>6497</v>
      </c>
      <c r="B17" s="74" t="s">
        <v>6496</v>
      </c>
      <c r="C17" t="str">
        <f>VLOOKUP(B17,[93]Vendors!B25:C681,2,FALSE)</f>
        <v>Commonwealth of Massachusetts</v>
      </c>
    </row>
    <row r="18" spans="1:3" x14ac:dyDescent="0.25">
      <c r="A18" t="s">
        <v>6495</v>
      </c>
      <c r="B18" s="74" t="s">
        <v>6494</v>
      </c>
      <c r="C18" t="str">
        <f>VLOOKUP(B18,[93]Vendors!B26:C682,2,FALSE)</f>
        <v>Comptroller of Maryland</v>
      </c>
    </row>
    <row r="19" spans="1:3" x14ac:dyDescent="0.25">
      <c r="A19" t="s">
        <v>6493</v>
      </c>
      <c r="B19" s="74" t="s">
        <v>6492</v>
      </c>
      <c r="C19" t="str">
        <f>VLOOKUP(B19,[93]Vendors!B28:C683,2,FALSE)</f>
        <v>Maine Revenue Services</v>
      </c>
    </row>
    <row r="20" spans="1:3" x14ac:dyDescent="0.25">
      <c r="A20" t="s">
        <v>6491</v>
      </c>
      <c r="B20" s="74" t="s">
        <v>6490</v>
      </c>
      <c r="C20" t="str">
        <f>VLOOKUP(B20,[93]Vendors!B30:C684,2,FALSE)</f>
        <v>State of Michigan</v>
      </c>
    </row>
    <row r="21" spans="1:3" x14ac:dyDescent="0.25">
      <c r="A21" t="s">
        <v>6489</v>
      </c>
      <c r="B21" s="74" t="s">
        <v>6488</v>
      </c>
      <c r="C21" t="str">
        <f>VLOOKUP(B21,[93]Vendors!B33:C685,2,FALSE)</f>
        <v>Minnesota Dept of Revenue</v>
      </c>
    </row>
    <row r="22" spans="1:3" x14ac:dyDescent="0.25">
      <c r="A22" t="s">
        <v>6487</v>
      </c>
      <c r="B22" s="74" t="s">
        <v>6486</v>
      </c>
      <c r="C22" t="str">
        <f>VLOOKUP(B22,[93]Vendors!B34:C686,2,FALSE)</f>
        <v>Missouri Department of Revenue</v>
      </c>
    </row>
    <row r="23" spans="1:3" x14ac:dyDescent="0.25">
      <c r="A23" t="s">
        <v>6485</v>
      </c>
      <c r="B23" s="74" t="s">
        <v>6484</v>
      </c>
      <c r="C23" t="str">
        <f>VLOOKUP(B23,[93]Vendors!B35:C687,2,FALSE)</f>
        <v>MISSISSIPPI DEPARTMENT OF REVENUE</v>
      </c>
    </row>
    <row r="24" spans="1:3" x14ac:dyDescent="0.25">
      <c r="A24" t="s">
        <v>6483</v>
      </c>
      <c r="B24" s="74" t="s">
        <v>6482</v>
      </c>
      <c r="C24" t="str">
        <f>VLOOKUP(B24,[93]Vendors!B36:C688,2,FALSE)</f>
        <v>North Carolina Department of Revenue</v>
      </c>
    </row>
    <row r="25" spans="1:3" x14ac:dyDescent="0.25">
      <c r="A25" t="s">
        <v>6481</v>
      </c>
      <c r="B25" s="74" t="s">
        <v>6480</v>
      </c>
      <c r="C25" t="str">
        <f>VLOOKUP(B25,[93]Vendors!B37:C689,2,FALSE)</f>
        <v>North Dakota State Tax Commissioner</v>
      </c>
    </row>
    <row r="26" spans="1:3" x14ac:dyDescent="0.25">
      <c r="A26" t="s">
        <v>6479</v>
      </c>
      <c r="B26" s="74" t="s">
        <v>6478</v>
      </c>
      <c r="C26" t="str">
        <f>VLOOKUP(B26,[93]Vendors!B38:C690,2,FALSE)</f>
        <v>Nebraska Department of Revenue</v>
      </c>
    </row>
    <row r="27" spans="1:3" x14ac:dyDescent="0.25">
      <c r="A27" t="s">
        <v>6477</v>
      </c>
      <c r="B27" s="74" t="s">
        <v>6476</v>
      </c>
      <c r="C27" t="str">
        <f>VLOOKUP(B27,[93]Vendors!B40:C691,2,FALSE)</f>
        <v>State of New Hampshire</v>
      </c>
    </row>
    <row r="28" spans="1:3" x14ac:dyDescent="0.25">
      <c r="A28" t="s">
        <v>6475</v>
      </c>
      <c r="B28" s="74" t="s">
        <v>6474</v>
      </c>
      <c r="C28" t="str">
        <f>VLOOKUP(B28,[93]Vendors!B40:C692,2,FALSE)</f>
        <v>State of New Jersey</v>
      </c>
    </row>
    <row r="29" spans="1:3" x14ac:dyDescent="0.25">
      <c r="A29" t="s">
        <v>6473</v>
      </c>
      <c r="B29" s="74" t="s">
        <v>6472</v>
      </c>
      <c r="C29" t="str">
        <f>VLOOKUP(B29,[93]Vendors!B41:C693,2,FALSE)</f>
        <v>New Mexico Taxation and Revenue Department</v>
      </c>
    </row>
    <row r="30" spans="1:3" x14ac:dyDescent="0.25">
      <c r="A30" t="s">
        <v>6471</v>
      </c>
      <c r="B30" s="74" t="s">
        <v>6470</v>
      </c>
      <c r="C30" t="str">
        <f>VLOOKUP(B30,[93]Vendors!B42:C694,2,FALSE)</f>
        <v>NYC DEPARTMENT OF FINANCE</v>
      </c>
    </row>
    <row r="31" spans="1:3" x14ac:dyDescent="0.25">
      <c r="A31" t="s">
        <v>6469</v>
      </c>
      <c r="B31" s="74" t="s">
        <v>6468</v>
      </c>
      <c r="C31" t="str">
        <f>VLOOKUP(B31,[93]Vendors!B43:C695,2,FALSE)</f>
        <v>COMMISSIONER OF TAXATION AND FINANCE</v>
      </c>
    </row>
    <row r="32" spans="1:3" x14ac:dyDescent="0.25">
      <c r="A32" t="s">
        <v>6467</v>
      </c>
      <c r="B32" s="74" t="s">
        <v>6466</v>
      </c>
      <c r="C32" t="str">
        <f>VLOOKUP(B32,[93]Vendors!B43:C696,2,FALSE)</f>
        <v>OHIO TREASURER OF STATE</v>
      </c>
    </row>
    <row r="33" spans="1:3" x14ac:dyDescent="0.25">
      <c r="A33" t="s">
        <v>6465</v>
      </c>
      <c r="B33" s="74" t="s">
        <v>6464</v>
      </c>
      <c r="C33" t="str">
        <f>VLOOKUP(B33,[93]Vendors!B44:C697,2,FALSE)</f>
        <v>Oklahoma Tax Commission</v>
      </c>
    </row>
    <row r="34" spans="1:3" x14ac:dyDescent="0.25">
      <c r="A34" t="s">
        <v>6463</v>
      </c>
      <c r="B34" s="74" t="s">
        <v>6462</v>
      </c>
      <c r="C34" t="str">
        <f>VLOOKUP(B34,[93]Vendors!B45:C698,2,FALSE)</f>
        <v>OREGON DEPARTMENT OF REVENUE</v>
      </c>
    </row>
    <row r="35" spans="1:3" x14ac:dyDescent="0.25">
      <c r="A35" t="s">
        <v>6461</v>
      </c>
      <c r="B35" s="74" t="s">
        <v>6460</v>
      </c>
      <c r="C35" t="str">
        <f>VLOOKUP(B35,[93]Vendors!B46:C699,2,FALSE)</f>
        <v>PA Dept. of Revenue</v>
      </c>
    </row>
    <row r="36" spans="1:3" x14ac:dyDescent="0.25">
      <c r="A36" t="s">
        <v>6459</v>
      </c>
      <c r="B36" s="74" t="s">
        <v>6458</v>
      </c>
      <c r="C36" t="str">
        <f>VLOOKUP(B36,[93]Vendors!B47:C700,2,FALSE)</f>
        <v>SC DEPARTMENT OF REVENUE</v>
      </c>
    </row>
    <row r="37" spans="1:3" x14ac:dyDescent="0.25">
      <c r="A37" t="s">
        <v>6457</v>
      </c>
      <c r="B37" s="74" t="s">
        <v>6456</v>
      </c>
      <c r="C37" t="str">
        <f>VLOOKUP(B37,[93]Vendors!B48:C701,2,FALSE)</f>
        <v>SOUTH DAKOTA STATE TREASURER</v>
      </c>
    </row>
    <row r="38" spans="1:3" x14ac:dyDescent="0.25">
      <c r="A38" t="s">
        <v>6455</v>
      </c>
      <c r="B38" s="74" t="s">
        <v>6454</v>
      </c>
      <c r="C38" t="str">
        <f>VLOOKUP(B38,[93]Vendors!B49:C702,2,FALSE)</f>
        <v>TENNESSEE DEPARTMENT OF REVENUE</v>
      </c>
    </row>
    <row r="39" spans="1:3" x14ac:dyDescent="0.25">
      <c r="A39" t="s">
        <v>6453</v>
      </c>
      <c r="B39" s="75" t="s">
        <v>6452</v>
      </c>
      <c r="C39" s="75" t="s">
        <v>6451</v>
      </c>
    </row>
    <row r="40" spans="1:3" ht="19.5" customHeight="1" x14ac:dyDescent="0.25">
      <c r="A40" t="s">
        <v>6450</v>
      </c>
      <c r="B40" s="74" t="s">
        <v>6449</v>
      </c>
      <c r="C40" t="str">
        <f>VLOOKUP(B40,[93]Vendors!B50:C703,2,FALSE)</f>
        <v>Utah State Tax Commission</v>
      </c>
    </row>
    <row r="41" spans="1:3" x14ac:dyDescent="0.25">
      <c r="A41" t="s">
        <v>6448</v>
      </c>
      <c r="B41" s="74" t="s">
        <v>6447</v>
      </c>
      <c r="C41" t="str">
        <f>VLOOKUP(B41,[93]Vendors!B54:C704,2,FALSE)</f>
        <v>Virginia Department of Taxation</v>
      </c>
    </row>
    <row r="42" spans="1:3" x14ac:dyDescent="0.25">
      <c r="A42" t="s">
        <v>6446</v>
      </c>
      <c r="B42" s="74" t="s">
        <v>6445</v>
      </c>
      <c r="C42" t="str">
        <f>VLOOKUP(B42,[93]Vendors!B55:C705,2,FALSE)</f>
        <v>Vermont Dept of Taxes</v>
      </c>
    </row>
    <row r="43" spans="1:3" x14ac:dyDescent="0.25">
      <c r="A43" t="s">
        <v>6444</v>
      </c>
      <c r="B43" s="74" t="s">
        <v>6443</v>
      </c>
      <c r="C43" t="str">
        <f>VLOOKUP(B43,[93]Vendors!B56:C706,2,FALSE)</f>
        <v>State of West Virginia</v>
      </c>
    </row>
    <row r="44" spans="1:3" x14ac:dyDescent="0.25">
      <c r="A44" t="s">
        <v>6442</v>
      </c>
      <c r="B44" s="74" t="s">
        <v>6441</v>
      </c>
      <c r="C44" t="str">
        <f>VLOOKUP(B44,[93]Vendors!B57:C707,2,FALSE)</f>
        <v>Wisconsin Department of Revenue</v>
      </c>
    </row>
    <row r="54" spans="7:9" x14ac:dyDescent="0.25">
      <c r="G54" s="5"/>
      <c r="H54" s="5"/>
      <c r="I54" s="5"/>
    </row>
    <row r="55" spans="7:9" x14ac:dyDescent="0.25">
      <c r="G55" s="3"/>
      <c r="H55" s="21"/>
      <c r="I55" s="7"/>
    </row>
    <row r="56" spans="7:9" x14ac:dyDescent="0.25">
      <c r="G56" s="3"/>
      <c r="H56" s="21"/>
      <c r="I56" s="7"/>
    </row>
    <row r="57" spans="7:9" x14ac:dyDescent="0.25">
      <c r="G57" s="3"/>
      <c r="H57" s="21"/>
      <c r="I57" s="7"/>
    </row>
    <row r="58" spans="7:9" x14ac:dyDescent="0.25">
      <c r="G58" s="3"/>
      <c r="H58" s="73"/>
      <c r="I58" s="7"/>
    </row>
    <row r="59" spans="7:9" x14ac:dyDescent="0.25">
      <c r="G59" s="3"/>
      <c r="H59" s="73"/>
      <c r="I59" s="7"/>
    </row>
    <row r="60" spans="7:9" x14ac:dyDescent="0.25">
      <c r="G60" s="3"/>
      <c r="H60" s="73"/>
      <c r="I60" s="7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2D7-867B-4223-9608-B1F187D56CCF}">
  <dimension ref="A1:AC60"/>
  <sheetViews>
    <sheetView workbookViewId="0"/>
  </sheetViews>
  <sheetFormatPr defaultRowHeight="15" x14ac:dyDescent="0.25"/>
  <cols>
    <col min="4" max="4" width="27" style="3" bestFit="1" customWidth="1"/>
    <col min="5" max="5" width="13.5703125" style="3" bestFit="1" customWidth="1"/>
    <col min="6" max="6" width="14.28515625" bestFit="1" customWidth="1"/>
    <col min="7" max="7" width="26.5703125" customWidth="1"/>
    <col min="8" max="8" width="14.28515625" bestFit="1" customWidth="1"/>
    <col min="9" max="9" width="35.140625" customWidth="1"/>
    <col min="10" max="11" width="11.28515625" style="28" bestFit="1" customWidth="1"/>
    <col min="12" max="12" width="11.7109375" style="28" bestFit="1" customWidth="1"/>
    <col min="13" max="13" width="11.140625" style="28" bestFit="1" customWidth="1"/>
    <col min="14" max="14" width="30.85546875" bestFit="1" customWidth="1"/>
  </cols>
  <sheetData>
    <row r="1" spans="1:29" s="2" customFormat="1" ht="15" customHeight="1" x14ac:dyDescent="0.25">
      <c r="A1"/>
      <c r="B1" s="11" t="s">
        <v>10</v>
      </c>
      <c r="C1" s="11" t="s">
        <v>9</v>
      </c>
      <c r="D1" s="11" t="s">
        <v>8</v>
      </c>
      <c r="E1" s="17" t="s">
        <v>7</v>
      </c>
      <c r="F1" s="12" t="s">
        <v>6</v>
      </c>
      <c r="G1" s="11" t="s">
        <v>5</v>
      </c>
      <c r="H1" s="13" t="s">
        <v>4</v>
      </c>
      <c r="I1" s="11" t="s">
        <v>3</v>
      </c>
      <c r="J1" s="11" t="s">
        <v>2</v>
      </c>
      <c r="K1" s="11" t="s">
        <v>15</v>
      </c>
      <c r="L1" s="11" t="s">
        <v>1</v>
      </c>
      <c r="M1" s="11" t="s">
        <v>12</v>
      </c>
      <c r="N1" s="11" t="s">
        <v>0</v>
      </c>
      <c r="O1" s="11" t="s">
        <v>16</v>
      </c>
      <c r="P1" s="11" t="s">
        <v>17</v>
      </c>
      <c r="Q1" s="14" t="s">
        <v>13</v>
      </c>
    </row>
    <row r="2" spans="1:29" x14ac:dyDescent="0.25">
      <c r="B2" s="1">
        <v>9</v>
      </c>
      <c r="C2" t="s">
        <v>123</v>
      </c>
      <c r="D2" t="s">
        <v>96</v>
      </c>
      <c r="E2" s="6">
        <v>8026497285</v>
      </c>
      <c r="F2" s="3">
        <v>45161</v>
      </c>
      <c r="G2" t="s">
        <v>124</v>
      </c>
      <c r="H2" s="2">
        <v>200000</v>
      </c>
      <c r="I2" t="s">
        <v>6268</v>
      </c>
      <c r="J2" t="s">
        <v>6269</v>
      </c>
      <c r="K2" t="s">
        <v>100</v>
      </c>
      <c r="L2" s="7" t="str">
        <f>VLOOKUP(D2,'[94]Entity Lookup'!A:B,2,0)</f>
        <v>LCREF</v>
      </c>
      <c r="M2"/>
      <c r="N2" t="s">
        <v>6205</v>
      </c>
      <c r="O2" t="s">
        <v>6208</v>
      </c>
      <c r="P2" t="s">
        <v>127</v>
      </c>
      <c r="Q2" s="1" t="s">
        <v>267</v>
      </c>
    </row>
    <row r="3" spans="1:29" x14ac:dyDescent="0.25">
      <c r="B3" s="1">
        <v>9</v>
      </c>
      <c r="C3" t="s">
        <v>123</v>
      </c>
      <c r="D3" t="s">
        <v>95</v>
      </c>
      <c r="E3" s="6">
        <v>8026497277</v>
      </c>
      <c r="F3" s="3">
        <v>45161</v>
      </c>
      <c r="G3" t="s">
        <v>125</v>
      </c>
      <c r="H3" s="2">
        <v>-200000</v>
      </c>
      <c r="I3" t="s">
        <v>6268</v>
      </c>
      <c r="J3" t="s">
        <v>6270</v>
      </c>
      <c r="K3" t="s">
        <v>101</v>
      </c>
      <c r="L3" s="7" t="str">
        <f>VLOOKUP(D3,'[94]Entity Lookup'!A:B,2,0)</f>
        <v>LCREP</v>
      </c>
      <c r="M3"/>
      <c r="N3" t="s">
        <v>6205</v>
      </c>
      <c r="O3" t="s">
        <v>6209</v>
      </c>
      <c r="P3" t="s">
        <v>127</v>
      </c>
      <c r="Q3" s="1" t="s">
        <v>267</v>
      </c>
    </row>
    <row r="4" spans="1:29" x14ac:dyDescent="0.25">
      <c r="B4" s="1">
        <v>7</v>
      </c>
      <c r="C4" t="s">
        <v>123</v>
      </c>
      <c r="D4" t="s">
        <v>95</v>
      </c>
      <c r="E4" s="6">
        <v>8026497277</v>
      </c>
      <c r="F4" s="3">
        <v>45161</v>
      </c>
      <c r="G4" t="s">
        <v>124</v>
      </c>
      <c r="H4" s="2">
        <v>198000</v>
      </c>
      <c r="I4" t="s">
        <v>6271</v>
      </c>
      <c r="J4" t="s">
        <v>6272</v>
      </c>
      <c r="K4" t="s">
        <v>100</v>
      </c>
      <c r="L4" s="7" t="str">
        <f>VLOOKUP(D4,'[94]Entity Lookup'!A:B,2,0)</f>
        <v>LCREP</v>
      </c>
      <c r="M4"/>
      <c r="N4" t="s">
        <v>6204</v>
      </c>
      <c r="O4" t="s">
        <v>6213</v>
      </c>
      <c r="P4" t="s">
        <v>127</v>
      </c>
      <c r="Q4" s="1" t="s">
        <v>267</v>
      </c>
    </row>
    <row r="5" spans="1:29" x14ac:dyDescent="0.25">
      <c r="B5" s="1">
        <v>7</v>
      </c>
      <c r="C5" t="s">
        <v>123</v>
      </c>
      <c r="D5" t="s">
        <v>90</v>
      </c>
      <c r="E5" s="6">
        <v>8026459924</v>
      </c>
      <c r="F5" s="3">
        <v>45161</v>
      </c>
      <c r="G5" t="s">
        <v>125</v>
      </c>
      <c r="H5" s="2">
        <v>-198000</v>
      </c>
      <c r="I5" t="s">
        <v>6271</v>
      </c>
      <c r="J5" t="s">
        <v>6273</v>
      </c>
      <c r="K5" t="s">
        <v>101</v>
      </c>
      <c r="L5" s="7" t="str">
        <f>VLOOKUP(D5,'[94]Entity Lookup'!A:B,2,0)</f>
        <v>LCFHR</v>
      </c>
      <c r="M5"/>
      <c r="N5" t="s">
        <v>6204</v>
      </c>
      <c r="O5" s="7" t="s">
        <v>6214</v>
      </c>
      <c r="P5" s="7" t="s">
        <v>127</v>
      </c>
      <c r="Q5" s="1" t="s">
        <v>267</v>
      </c>
    </row>
    <row r="6" spans="1:29" x14ac:dyDescent="0.25">
      <c r="B6" s="1">
        <v>8</v>
      </c>
      <c r="C6" t="s">
        <v>123</v>
      </c>
      <c r="D6" t="s">
        <v>95</v>
      </c>
      <c r="E6" s="6">
        <v>8026497277</v>
      </c>
      <c r="F6" s="3">
        <v>45161</v>
      </c>
      <c r="G6" t="s">
        <v>124</v>
      </c>
      <c r="H6" s="2">
        <v>2000</v>
      </c>
      <c r="I6" t="s">
        <v>6274</v>
      </c>
      <c r="J6" t="s">
        <v>6275</v>
      </c>
      <c r="K6" t="s">
        <v>100</v>
      </c>
      <c r="L6" s="7" t="str">
        <f>VLOOKUP(D6,'[94]Entity Lookup'!A:B,2,0)</f>
        <v>LCREP</v>
      </c>
      <c r="M6"/>
      <c r="N6" t="s">
        <v>6204</v>
      </c>
      <c r="O6" t="s">
        <v>6215</v>
      </c>
      <c r="P6" t="s">
        <v>127</v>
      </c>
      <c r="Q6" s="1" t="s">
        <v>267</v>
      </c>
    </row>
    <row r="7" spans="1:29" x14ac:dyDescent="0.25">
      <c r="B7" s="1">
        <v>8</v>
      </c>
      <c r="C7" t="s">
        <v>123</v>
      </c>
      <c r="D7" t="s">
        <v>89</v>
      </c>
      <c r="E7" s="6">
        <v>8026459916</v>
      </c>
      <c r="F7" s="3">
        <v>45161</v>
      </c>
      <c r="G7" t="s">
        <v>125</v>
      </c>
      <c r="H7" s="2">
        <v>-2000</v>
      </c>
      <c r="I7" t="s">
        <v>6274</v>
      </c>
      <c r="J7" t="s">
        <v>6276</v>
      </c>
      <c r="K7" t="s">
        <v>101</v>
      </c>
      <c r="L7" s="7" t="str">
        <f>VLOOKUP(D7,'[94]Entity Lookup'!A:B,2,0)</f>
        <v>LCF</v>
      </c>
      <c r="M7" s="7"/>
      <c r="N7" t="s">
        <v>6204</v>
      </c>
      <c r="O7" s="7" t="s">
        <v>6216</v>
      </c>
      <c r="P7" s="7" t="s">
        <v>127</v>
      </c>
      <c r="Q7" s="1" t="s">
        <v>267</v>
      </c>
    </row>
    <row r="8" spans="1:29" x14ac:dyDescent="0.25">
      <c r="B8" s="1"/>
      <c r="D8"/>
      <c r="E8" s="6"/>
      <c r="F8" s="3"/>
      <c r="H8" s="2"/>
      <c r="J8"/>
      <c r="K8"/>
      <c r="L8" s="7"/>
      <c r="M8" s="7"/>
      <c r="O8" s="7"/>
      <c r="P8" s="7"/>
      <c r="Q8" s="1"/>
    </row>
    <row r="9" spans="1:29" x14ac:dyDescent="0.25">
      <c r="A9" t="s">
        <v>6266</v>
      </c>
      <c r="B9" s="1" t="s">
        <v>6239</v>
      </c>
      <c r="C9" t="s">
        <v>6238</v>
      </c>
      <c r="D9" t="s">
        <v>6229</v>
      </c>
      <c r="E9" s="6" t="s">
        <v>6237</v>
      </c>
      <c r="F9" s="3" t="s">
        <v>6236</v>
      </c>
      <c r="G9" t="s">
        <v>6228</v>
      </c>
      <c r="H9" s="2" t="s">
        <v>22</v>
      </c>
      <c r="I9" t="s">
        <v>6227</v>
      </c>
      <c r="J9" t="s">
        <v>6277</v>
      </c>
      <c r="K9" t="s">
        <v>6278</v>
      </c>
      <c r="L9" s="7" t="s">
        <v>6279</v>
      </c>
      <c r="M9" s="7" t="s">
        <v>6280</v>
      </c>
      <c r="N9" t="s">
        <v>6281</v>
      </c>
      <c r="O9" s="7" t="s">
        <v>6226</v>
      </c>
      <c r="P9" s="7" t="s">
        <v>6225</v>
      </c>
      <c r="Q9" s="1" t="s">
        <v>6282</v>
      </c>
      <c r="R9" t="s">
        <v>6283</v>
      </c>
      <c r="S9" t="s">
        <v>6224</v>
      </c>
      <c r="T9" t="s">
        <v>6223</v>
      </c>
      <c r="U9" t="s">
        <v>6284</v>
      </c>
      <c r="V9" t="s">
        <v>6265</v>
      </c>
      <c r="W9" t="s">
        <v>6264</v>
      </c>
      <c r="X9" t="s">
        <v>6263</v>
      </c>
      <c r="Y9" t="s">
        <v>6262</v>
      </c>
      <c r="Z9" t="s">
        <v>6261</v>
      </c>
      <c r="AA9" t="s">
        <v>6260</v>
      </c>
      <c r="AB9" t="s">
        <v>6259</v>
      </c>
      <c r="AC9" t="s">
        <v>6258</v>
      </c>
    </row>
    <row r="10" spans="1:29" x14ac:dyDescent="0.25">
      <c r="A10" t="s">
        <v>6232</v>
      </c>
      <c r="B10" s="1" t="s">
        <v>6232</v>
      </c>
      <c r="C10">
        <v>190245</v>
      </c>
      <c r="D10" s="3">
        <v>45161</v>
      </c>
      <c r="E10" s="3">
        <v>45181</v>
      </c>
      <c r="F10" s="3" t="s">
        <v>6235</v>
      </c>
      <c r="G10" t="s">
        <v>136</v>
      </c>
      <c r="H10" s="2" t="s">
        <v>6235</v>
      </c>
      <c r="I10" t="s">
        <v>6222</v>
      </c>
      <c r="J10" t="s">
        <v>6285</v>
      </c>
      <c r="K10" t="s">
        <v>6286</v>
      </c>
      <c r="L10" s="7" t="s">
        <v>6247</v>
      </c>
      <c r="M10" s="7" t="s">
        <v>6247</v>
      </c>
      <c r="N10" t="s">
        <v>6247</v>
      </c>
      <c r="O10" s="7">
        <v>200000</v>
      </c>
      <c r="P10" s="7">
        <v>0</v>
      </c>
      <c r="Q10" s="1" t="s">
        <v>6287</v>
      </c>
      <c r="R10" t="s">
        <v>6288</v>
      </c>
      <c r="S10">
        <v>200000</v>
      </c>
      <c r="T10">
        <v>200000</v>
      </c>
      <c r="U10" t="s">
        <v>6247</v>
      </c>
      <c r="V10" t="s">
        <v>135</v>
      </c>
      <c r="W10" t="s">
        <v>98</v>
      </c>
      <c r="X10" t="s">
        <v>6249</v>
      </c>
      <c r="Y10" t="s">
        <v>6289</v>
      </c>
      <c r="Z10" t="s">
        <v>6241</v>
      </c>
      <c r="AA10" t="s">
        <v>6247</v>
      </c>
      <c r="AB10" t="s">
        <v>6246</v>
      </c>
      <c r="AC10" t="s">
        <v>136</v>
      </c>
    </row>
    <row r="11" spans="1:29" x14ac:dyDescent="0.25">
      <c r="A11" t="s">
        <v>6232</v>
      </c>
      <c r="B11" s="1" t="s">
        <v>6232</v>
      </c>
      <c r="C11">
        <v>190245</v>
      </c>
      <c r="D11" s="3">
        <v>45161</v>
      </c>
      <c r="E11" s="3">
        <v>45181</v>
      </c>
      <c r="F11" s="3" t="s">
        <v>6235</v>
      </c>
      <c r="G11" t="s">
        <v>6208</v>
      </c>
      <c r="H11" s="2" t="s">
        <v>6235</v>
      </c>
      <c r="I11" t="s">
        <v>6222</v>
      </c>
      <c r="J11" t="s">
        <v>6285</v>
      </c>
      <c r="K11" t="s">
        <v>6286</v>
      </c>
      <c r="L11" s="7" t="s">
        <v>6247</v>
      </c>
      <c r="M11" s="7" t="s">
        <v>6247</v>
      </c>
      <c r="N11" t="s">
        <v>6247</v>
      </c>
      <c r="O11" s="7">
        <v>0</v>
      </c>
      <c r="P11" s="7">
        <v>200000</v>
      </c>
      <c r="Q11" s="1" t="s">
        <v>6287</v>
      </c>
      <c r="R11" t="s">
        <v>6288</v>
      </c>
      <c r="S11">
        <v>-200000</v>
      </c>
      <c r="T11">
        <v>200000</v>
      </c>
      <c r="U11" t="s">
        <v>6247</v>
      </c>
      <c r="V11" t="s">
        <v>6290</v>
      </c>
      <c r="W11" t="s">
        <v>98</v>
      </c>
      <c r="X11" t="s">
        <v>6291</v>
      </c>
      <c r="Y11" t="s">
        <v>6242</v>
      </c>
      <c r="Z11" t="s">
        <v>6241</v>
      </c>
      <c r="AA11" t="s">
        <v>97</v>
      </c>
      <c r="AB11" t="s">
        <v>6240</v>
      </c>
      <c r="AC11" t="s">
        <v>6208</v>
      </c>
    </row>
    <row r="12" spans="1:29" x14ac:dyDescent="0.25">
      <c r="A12" t="s">
        <v>6232</v>
      </c>
      <c r="B12" s="1" t="s">
        <v>6232</v>
      </c>
      <c r="C12">
        <v>190251</v>
      </c>
      <c r="D12" s="3">
        <v>45161</v>
      </c>
      <c r="E12" s="3">
        <v>45181</v>
      </c>
      <c r="F12" s="3" t="s">
        <v>6235</v>
      </c>
      <c r="G12" t="s">
        <v>134</v>
      </c>
      <c r="H12" s="2" t="s">
        <v>6235</v>
      </c>
      <c r="I12" t="s">
        <v>6222</v>
      </c>
      <c r="J12" t="s">
        <v>6285</v>
      </c>
      <c r="K12" t="s">
        <v>6286</v>
      </c>
      <c r="L12" s="7" t="s">
        <v>6247</v>
      </c>
      <c r="M12" s="7" t="s">
        <v>6247</v>
      </c>
      <c r="N12" t="s">
        <v>6247</v>
      </c>
      <c r="O12" s="7">
        <v>0</v>
      </c>
      <c r="P12" s="7">
        <v>200000</v>
      </c>
      <c r="Q12" s="1" t="s">
        <v>6287</v>
      </c>
      <c r="R12" t="s">
        <v>6288</v>
      </c>
      <c r="S12">
        <v>-200000</v>
      </c>
      <c r="T12">
        <v>200000</v>
      </c>
      <c r="U12" t="s">
        <v>6247</v>
      </c>
      <c r="V12" t="s">
        <v>133</v>
      </c>
      <c r="W12" t="s">
        <v>97</v>
      </c>
      <c r="X12" t="s">
        <v>6249</v>
      </c>
      <c r="Y12" t="s">
        <v>6257</v>
      </c>
      <c r="Z12" t="s">
        <v>6241</v>
      </c>
      <c r="AA12" t="s">
        <v>6247</v>
      </c>
      <c r="AB12" t="s">
        <v>6246</v>
      </c>
      <c r="AC12" t="s">
        <v>134</v>
      </c>
    </row>
    <row r="13" spans="1:29" x14ac:dyDescent="0.25">
      <c r="A13" t="s">
        <v>6232</v>
      </c>
      <c r="B13" s="1" t="s">
        <v>6232</v>
      </c>
      <c r="C13">
        <v>190251</v>
      </c>
      <c r="D13" s="3">
        <v>45161</v>
      </c>
      <c r="E13" s="3">
        <v>45181</v>
      </c>
      <c r="F13" s="3" t="s">
        <v>6235</v>
      </c>
      <c r="G13" t="s">
        <v>6209</v>
      </c>
      <c r="H13" s="2" t="s">
        <v>6235</v>
      </c>
      <c r="I13" t="s">
        <v>6222</v>
      </c>
      <c r="J13" t="s">
        <v>6285</v>
      </c>
      <c r="K13" t="s">
        <v>6286</v>
      </c>
      <c r="L13" s="7" t="s">
        <v>6247</v>
      </c>
      <c r="M13" s="7" t="s">
        <v>6247</v>
      </c>
      <c r="N13" t="s">
        <v>6247</v>
      </c>
      <c r="O13" s="7">
        <v>200000</v>
      </c>
      <c r="P13" s="7">
        <v>0</v>
      </c>
      <c r="Q13" s="1" t="s">
        <v>6287</v>
      </c>
      <c r="R13" t="s">
        <v>6288</v>
      </c>
      <c r="S13">
        <v>200000</v>
      </c>
      <c r="T13">
        <v>200000</v>
      </c>
      <c r="U13" t="s">
        <v>6247</v>
      </c>
      <c r="V13" t="s">
        <v>6256</v>
      </c>
      <c r="W13" t="s">
        <v>97</v>
      </c>
      <c r="X13" t="s">
        <v>6255</v>
      </c>
      <c r="Y13" t="s">
        <v>6242</v>
      </c>
      <c r="Z13" t="s">
        <v>6241</v>
      </c>
      <c r="AA13" t="s">
        <v>98</v>
      </c>
      <c r="AB13" t="s">
        <v>6254</v>
      </c>
      <c r="AC13" t="s">
        <v>6209</v>
      </c>
    </row>
    <row r="14" spans="1:29" x14ac:dyDescent="0.25">
      <c r="B14" s="1"/>
      <c r="F14" s="3"/>
      <c r="H14" s="2"/>
      <c r="J14"/>
      <c r="K14"/>
      <c r="L14" s="7"/>
      <c r="M14" s="7"/>
      <c r="O14" s="7"/>
      <c r="P14" s="7"/>
      <c r="Q14" s="1"/>
    </row>
    <row r="15" spans="1:29" x14ac:dyDescent="0.25">
      <c r="B15" s="1"/>
      <c r="D15"/>
      <c r="E15" s="6"/>
      <c r="F15" s="3"/>
      <c r="H15" s="2"/>
      <c r="J15"/>
      <c r="K15"/>
      <c r="L15" s="7"/>
      <c r="M15" s="7"/>
      <c r="O15" s="7"/>
      <c r="P15" s="7"/>
      <c r="Q15" s="1"/>
    </row>
    <row r="16" spans="1:29" x14ac:dyDescent="0.25">
      <c r="B16" s="1"/>
      <c r="D16"/>
      <c r="E16" s="6"/>
      <c r="F16" s="3"/>
      <c r="H16" s="2"/>
      <c r="J16"/>
      <c r="K16"/>
      <c r="L16" s="7"/>
      <c r="M16" s="7"/>
      <c r="O16" s="7"/>
      <c r="P16" s="7"/>
      <c r="Q16" s="1"/>
    </row>
    <row r="17" spans="1:21" x14ac:dyDescent="0.25">
      <c r="A17" t="s">
        <v>6266</v>
      </c>
      <c r="B17" t="s">
        <v>6239</v>
      </c>
      <c r="C17" t="s">
        <v>6238</v>
      </c>
      <c r="D17" s="3" t="s">
        <v>6229</v>
      </c>
      <c r="E17" s="3" t="s">
        <v>6237</v>
      </c>
      <c r="F17" t="s">
        <v>6236</v>
      </c>
      <c r="G17" t="s">
        <v>6228</v>
      </c>
      <c r="H17" t="s">
        <v>22</v>
      </c>
      <c r="I17" t="s">
        <v>6227</v>
      </c>
      <c r="J17" s="28" t="s">
        <v>6226</v>
      </c>
      <c r="K17" s="28" t="s">
        <v>6225</v>
      </c>
      <c r="L17" s="28" t="s">
        <v>6224</v>
      </c>
      <c r="M17" s="28" t="s">
        <v>6223</v>
      </c>
      <c r="N17" t="s">
        <v>6265</v>
      </c>
      <c r="O17" t="s">
        <v>6264</v>
      </c>
      <c r="P17" t="s">
        <v>6263</v>
      </c>
      <c r="Q17" t="s">
        <v>6262</v>
      </c>
      <c r="R17" t="s">
        <v>6261</v>
      </c>
      <c r="S17" t="s">
        <v>6260</v>
      </c>
      <c r="T17" t="s">
        <v>6259</v>
      </c>
      <c r="U17" t="s">
        <v>6258</v>
      </c>
    </row>
    <row r="18" spans="1:21" s="32" customFormat="1" x14ac:dyDescent="0.25">
      <c r="A18" s="32" t="s">
        <v>6232</v>
      </c>
      <c r="B18" s="32" t="s">
        <v>6232</v>
      </c>
      <c r="C18" s="32">
        <v>190153</v>
      </c>
      <c r="D18" s="36">
        <v>45161</v>
      </c>
      <c r="E18" s="36">
        <v>45203</v>
      </c>
      <c r="F18" s="32" t="s">
        <v>6235</v>
      </c>
      <c r="G18" s="32" t="s">
        <v>159</v>
      </c>
      <c r="H18" s="32" t="s">
        <v>6235</v>
      </c>
      <c r="I18" s="32" t="s">
        <v>6222</v>
      </c>
      <c r="J18" s="31">
        <v>0</v>
      </c>
      <c r="K18" s="31">
        <v>198000</v>
      </c>
      <c r="L18" s="31">
        <v>-198000</v>
      </c>
      <c r="M18" s="31">
        <v>198000</v>
      </c>
      <c r="N18" s="32" t="s">
        <v>158</v>
      </c>
      <c r="O18" s="32" t="s">
        <v>32</v>
      </c>
      <c r="P18" s="32" t="s">
        <v>6249</v>
      </c>
      <c r="Q18" s="32" t="s">
        <v>6248</v>
      </c>
      <c r="R18" s="32" t="s">
        <v>6241</v>
      </c>
      <c r="S18" s="32" t="s">
        <v>6247</v>
      </c>
      <c r="T18" s="32" t="s">
        <v>6246</v>
      </c>
      <c r="U18" s="32" t="s">
        <v>159</v>
      </c>
    </row>
    <row r="19" spans="1:21" s="30" customFormat="1" x14ac:dyDescent="0.25">
      <c r="A19" s="30" t="s">
        <v>6232</v>
      </c>
      <c r="B19" s="30" t="s">
        <v>6232</v>
      </c>
      <c r="C19" s="30">
        <v>190153</v>
      </c>
      <c r="D19" s="37">
        <v>45161</v>
      </c>
      <c r="E19" s="37">
        <v>45203</v>
      </c>
      <c r="F19" s="30" t="s">
        <v>6235</v>
      </c>
      <c r="G19" s="30" t="s">
        <v>6214</v>
      </c>
      <c r="H19" s="30" t="s">
        <v>6235</v>
      </c>
      <c r="I19" s="30" t="s">
        <v>6222</v>
      </c>
      <c r="J19" s="29">
        <v>198000</v>
      </c>
      <c r="K19" s="29">
        <v>0</v>
      </c>
      <c r="L19" s="29">
        <v>198000</v>
      </c>
      <c r="M19" s="29">
        <v>198000</v>
      </c>
      <c r="N19" s="30" t="s">
        <v>6245</v>
      </c>
      <c r="O19" s="30" t="s">
        <v>6244</v>
      </c>
      <c r="P19" s="30" t="s">
        <v>6243</v>
      </c>
      <c r="Q19" s="30" t="s">
        <v>6242</v>
      </c>
      <c r="R19" s="30" t="s">
        <v>6241</v>
      </c>
      <c r="S19" s="30" t="s">
        <v>97</v>
      </c>
      <c r="T19" s="30" t="s">
        <v>6240</v>
      </c>
      <c r="U19" s="30" t="s">
        <v>6214</v>
      </c>
    </row>
    <row r="20" spans="1:21" x14ac:dyDescent="0.25">
      <c r="A20" t="s">
        <v>6232</v>
      </c>
      <c r="B20" t="s">
        <v>6232</v>
      </c>
      <c r="C20">
        <v>190251</v>
      </c>
      <c r="D20" s="3">
        <v>45161</v>
      </c>
      <c r="E20" s="3">
        <v>45181</v>
      </c>
      <c r="F20" t="s">
        <v>6235</v>
      </c>
      <c r="G20" t="s">
        <v>134</v>
      </c>
      <c r="H20" t="s">
        <v>6235</v>
      </c>
      <c r="I20" t="s">
        <v>6222</v>
      </c>
      <c r="J20" s="28">
        <v>198000</v>
      </c>
      <c r="K20" s="28">
        <v>0</v>
      </c>
      <c r="L20" s="28">
        <v>198000</v>
      </c>
      <c r="M20" s="28">
        <v>198000</v>
      </c>
      <c r="N20" t="s">
        <v>133</v>
      </c>
      <c r="O20" t="s">
        <v>97</v>
      </c>
      <c r="P20" t="s">
        <v>6249</v>
      </c>
      <c r="Q20" t="s">
        <v>6257</v>
      </c>
      <c r="R20" t="s">
        <v>6241</v>
      </c>
      <c r="S20" t="s">
        <v>6247</v>
      </c>
      <c r="T20" t="s">
        <v>6246</v>
      </c>
      <c r="U20" t="s">
        <v>134</v>
      </c>
    </row>
    <row r="21" spans="1:21" x14ac:dyDescent="0.25">
      <c r="A21" t="s">
        <v>6232</v>
      </c>
      <c r="B21" t="s">
        <v>6232</v>
      </c>
      <c r="C21">
        <v>190251</v>
      </c>
      <c r="D21" s="3">
        <v>45161</v>
      </c>
      <c r="E21" s="3">
        <v>45181</v>
      </c>
      <c r="F21" t="s">
        <v>6235</v>
      </c>
      <c r="G21" t="s">
        <v>6210</v>
      </c>
      <c r="H21" t="s">
        <v>6235</v>
      </c>
      <c r="I21" t="s">
        <v>6222</v>
      </c>
      <c r="J21" s="28">
        <v>0</v>
      </c>
      <c r="K21" s="28">
        <v>198000</v>
      </c>
      <c r="L21" s="28">
        <v>-198000</v>
      </c>
      <c r="M21" s="28">
        <v>198000</v>
      </c>
      <c r="N21" t="s">
        <v>6256</v>
      </c>
      <c r="O21" t="s">
        <v>97</v>
      </c>
      <c r="P21" t="s">
        <v>6255</v>
      </c>
      <c r="Q21" t="s">
        <v>6242</v>
      </c>
      <c r="R21" t="s">
        <v>6241</v>
      </c>
      <c r="S21" t="s">
        <v>6244</v>
      </c>
      <c r="T21" t="s">
        <v>6254</v>
      </c>
      <c r="U21" t="s">
        <v>6210</v>
      </c>
    </row>
    <row r="22" spans="1:21" s="32" customFormat="1" x14ac:dyDescent="0.25">
      <c r="A22" s="32" t="s">
        <v>6232</v>
      </c>
      <c r="B22" s="32" t="s">
        <v>6232</v>
      </c>
      <c r="C22" s="32">
        <v>190961</v>
      </c>
      <c r="D22" s="36">
        <v>45161</v>
      </c>
      <c r="E22" s="36">
        <v>45203</v>
      </c>
      <c r="F22" s="32" t="s">
        <v>6231</v>
      </c>
      <c r="G22" s="32" t="s">
        <v>159</v>
      </c>
      <c r="H22" s="32" t="s">
        <v>6231</v>
      </c>
      <c r="I22" s="32" t="s">
        <v>6253</v>
      </c>
      <c r="J22" s="31">
        <v>198000</v>
      </c>
      <c r="K22" s="31">
        <v>0</v>
      </c>
      <c r="L22" s="31">
        <v>198000</v>
      </c>
      <c r="M22" s="31">
        <v>198000</v>
      </c>
      <c r="N22" s="32" t="s">
        <v>158</v>
      </c>
      <c r="O22" s="32" t="s">
        <v>32</v>
      </c>
      <c r="P22" s="32" t="s">
        <v>6249</v>
      </c>
      <c r="Q22" s="32" t="s">
        <v>6248</v>
      </c>
      <c r="R22" s="32" t="s">
        <v>6241</v>
      </c>
      <c r="S22" s="32" t="s">
        <v>6247</v>
      </c>
      <c r="T22" s="32" t="s">
        <v>6246</v>
      </c>
      <c r="U22" s="32" t="s">
        <v>159</v>
      </c>
    </row>
    <row r="23" spans="1:21" s="30" customFormat="1" x14ac:dyDescent="0.25">
      <c r="A23" s="30" t="s">
        <v>6232</v>
      </c>
      <c r="B23" s="30" t="s">
        <v>6232</v>
      </c>
      <c r="C23" s="30">
        <v>190961</v>
      </c>
      <c r="D23" s="37">
        <v>45161</v>
      </c>
      <c r="E23" s="37">
        <v>45203</v>
      </c>
      <c r="F23" s="30" t="s">
        <v>6231</v>
      </c>
      <c r="G23" s="30" t="s">
        <v>6214</v>
      </c>
      <c r="H23" s="30" t="s">
        <v>6231</v>
      </c>
      <c r="I23" s="30" t="s">
        <v>6253</v>
      </c>
      <c r="J23" s="29">
        <v>0</v>
      </c>
      <c r="K23" s="29">
        <v>198000</v>
      </c>
      <c r="L23" s="29">
        <v>-198000</v>
      </c>
      <c r="M23" s="29">
        <v>198000</v>
      </c>
      <c r="N23" s="30" t="s">
        <v>6245</v>
      </c>
      <c r="O23" s="30" t="s">
        <v>6244</v>
      </c>
      <c r="P23" s="30" t="s">
        <v>6243</v>
      </c>
      <c r="Q23" s="30" t="s">
        <v>6242</v>
      </c>
      <c r="R23" s="30" t="s">
        <v>6241</v>
      </c>
      <c r="S23" s="30" t="s">
        <v>97</v>
      </c>
      <c r="T23" s="30" t="s">
        <v>6240</v>
      </c>
      <c r="U23" s="30" t="s">
        <v>6214</v>
      </c>
    </row>
    <row r="24" spans="1:21" x14ac:dyDescent="0.25">
      <c r="A24" t="s">
        <v>6232</v>
      </c>
      <c r="B24" t="s">
        <v>6232</v>
      </c>
      <c r="C24">
        <v>190962</v>
      </c>
      <c r="D24" s="3">
        <v>45161</v>
      </c>
      <c r="E24" s="3">
        <v>45203</v>
      </c>
      <c r="F24" t="s">
        <v>6231</v>
      </c>
      <c r="G24" t="s">
        <v>6234</v>
      </c>
      <c r="H24" t="s">
        <v>6231</v>
      </c>
      <c r="I24" t="s">
        <v>6230</v>
      </c>
      <c r="J24" s="28">
        <v>198000</v>
      </c>
      <c r="K24" s="28">
        <v>0</v>
      </c>
      <c r="L24" s="28">
        <v>198000</v>
      </c>
      <c r="M24" s="28">
        <v>198000</v>
      </c>
      <c r="N24" t="s">
        <v>6252</v>
      </c>
      <c r="O24" t="s">
        <v>32</v>
      </c>
      <c r="P24" t="s">
        <v>6251</v>
      </c>
      <c r="Q24" t="s">
        <v>6242</v>
      </c>
      <c r="R24" t="s">
        <v>6241</v>
      </c>
      <c r="S24" t="s">
        <v>6244</v>
      </c>
      <c r="T24" t="s">
        <v>6250</v>
      </c>
      <c r="U24" t="s">
        <v>6234</v>
      </c>
    </row>
    <row r="25" spans="1:21" x14ac:dyDescent="0.25">
      <c r="A25" t="s">
        <v>6232</v>
      </c>
      <c r="B25" t="s">
        <v>6232</v>
      </c>
      <c r="C25">
        <v>190962</v>
      </c>
      <c r="D25" s="3">
        <v>45161</v>
      </c>
      <c r="E25" s="3">
        <v>45203</v>
      </c>
      <c r="F25" t="s">
        <v>6231</v>
      </c>
      <c r="G25" t="s">
        <v>6233</v>
      </c>
      <c r="H25" t="s">
        <v>6231</v>
      </c>
      <c r="I25" t="s">
        <v>6230</v>
      </c>
      <c r="J25" s="28">
        <v>0</v>
      </c>
      <c r="K25" s="28">
        <v>198000</v>
      </c>
      <c r="L25" s="28">
        <v>-198000</v>
      </c>
      <c r="M25" s="28">
        <v>198000</v>
      </c>
      <c r="N25" t="s">
        <v>6252</v>
      </c>
      <c r="O25" t="s">
        <v>6244</v>
      </c>
      <c r="P25" t="s">
        <v>6251</v>
      </c>
      <c r="Q25" t="s">
        <v>6242</v>
      </c>
      <c r="R25" t="s">
        <v>6241</v>
      </c>
      <c r="S25" t="s">
        <v>32</v>
      </c>
      <c r="T25" t="s">
        <v>6250</v>
      </c>
      <c r="U25" t="s">
        <v>6233</v>
      </c>
    </row>
    <row r="26" spans="1:21" s="32" customFormat="1" x14ac:dyDescent="0.25">
      <c r="A26" s="32" t="s">
        <v>6232</v>
      </c>
      <c r="B26" s="32" t="s">
        <v>6232</v>
      </c>
      <c r="C26" s="32">
        <v>190962</v>
      </c>
      <c r="D26" s="36">
        <v>45161</v>
      </c>
      <c r="E26" s="36">
        <v>45203</v>
      </c>
      <c r="F26" s="32" t="s">
        <v>6231</v>
      </c>
      <c r="G26" s="32" t="s">
        <v>159</v>
      </c>
      <c r="H26" s="32" t="s">
        <v>6231</v>
      </c>
      <c r="I26" s="32" t="s">
        <v>6230</v>
      </c>
      <c r="J26" s="31">
        <v>0</v>
      </c>
      <c r="K26" s="31">
        <v>198000</v>
      </c>
      <c r="L26" s="31">
        <v>-198000</v>
      </c>
      <c r="M26" s="31">
        <v>198000</v>
      </c>
      <c r="N26" s="32" t="s">
        <v>158</v>
      </c>
      <c r="O26" s="32" t="s">
        <v>32</v>
      </c>
      <c r="P26" s="32" t="s">
        <v>6249</v>
      </c>
      <c r="Q26" s="32" t="s">
        <v>6248</v>
      </c>
      <c r="R26" s="32" t="s">
        <v>6241</v>
      </c>
      <c r="S26" s="32" t="s">
        <v>6247</v>
      </c>
      <c r="T26" s="32" t="s">
        <v>6246</v>
      </c>
      <c r="U26" s="32" t="s">
        <v>159</v>
      </c>
    </row>
    <row r="27" spans="1:21" s="30" customFormat="1" x14ac:dyDescent="0.25">
      <c r="A27" s="30" t="s">
        <v>6232</v>
      </c>
      <c r="B27" s="30" t="s">
        <v>6232</v>
      </c>
      <c r="C27" s="30">
        <v>190962</v>
      </c>
      <c r="D27" s="37">
        <v>45161</v>
      </c>
      <c r="E27" s="37">
        <v>45203</v>
      </c>
      <c r="F27" s="30" t="s">
        <v>6231</v>
      </c>
      <c r="G27" s="30" t="s">
        <v>6214</v>
      </c>
      <c r="H27" s="30" t="s">
        <v>6231</v>
      </c>
      <c r="I27" s="30" t="s">
        <v>6230</v>
      </c>
      <c r="J27" s="29">
        <v>198000</v>
      </c>
      <c r="K27" s="29">
        <v>0</v>
      </c>
      <c r="L27" s="29">
        <v>198000</v>
      </c>
      <c r="M27" s="29">
        <v>198000</v>
      </c>
      <c r="N27" s="30" t="s">
        <v>6245</v>
      </c>
      <c r="O27" s="30" t="s">
        <v>6244</v>
      </c>
      <c r="P27" s="30" t="s">
        <v>6243</v>
      </c>
      <c r="Q27" s="30" t="s">
        <v>6242</v>
      </c>
      <c r="R27" s="30" t="s">
        <v>6241</v>
      </c>
      <c r="S27" s="30" t="s">
        <v>97</v>
      </c>
      <c r="T27" s="30" t="s">
        <v>6240</v>
      </c>
      <c r="U27" s="30" t="s">
        <v>6214</v>
      </c>
    </row>
    <row r="29" spans="1:21" x14ac:dyDescent="0.25">
      <c r="A29" t="s">
        <v>6267</v>
      </c>
    </row>
    <row r="30" spans="1:21" x14ac:dyDescent="0.25">
      <c r="B30" t="s">
        <v>6239</v>
      </c>
      <c r="C30" t="s">
        <v>6238</v>
      </c>
      <c r="D30" s="3" t="s">
        <v>6229</v>
      </c>
      <c r="E30" s="3" t="s">
        <v>6237</v>
      </c>
      <c r="F30" t="s">
        <v>6236</v>
      </c>
      <c r="G30" t="s">
        <v>6228</v>
      </c>
      <c r="H30" t="s">
        <v>22</v>
      </c>
      <c r="I30" t="s">
        <v>6227</v>
      </c>
      <c r="J30" s="28" t="s">
        <v>6226</v>
      </c>
      <c r="K30" s="28" t="s">
        <v>6225</v>
      </c>
      <c r="L30" s="28" t="s">
        <v>6224</v>
      </c>
      <c r="M30" s="28" t="s">
        <v>6223</v>
      </c>
    </row>
    <row r="31" spans="1:21" s="26" customFormat="1" x14ac:dyDescent="0.25">
      <c r="B31" s="26" t="s">
        <v>6232</v>
      </c>
      <c r="C31" s="26">
        <v>190251</v>
      </c>
      <c r="D31" s="27">
        <v>45161</v>
      </c>
      <c r="E31" s="27">
        <v>45181</v>
      </c>
      <c r="F31" s="26" t="s">
        <v>6235</v>
      </c>
      <c r="G31" s="26" t="s">
        <v>134</v>
      </c>
      <c r="H31" s="26" t="s">
        <v>6235</v>
      </c>
      <c r="I31" s="26" t="s">
        <v>6222</v>
      </c>
      <c r="J31" s="33">
        <v>198000</v>
      </c>
      <c r="K31" s="33">
        <v>0</v>
      </c>
      <c r="L31" s="33">
        <v>198000</v>
      </c>
      <c r="M31" s="33">
        <v>198000</v>
      </c>
    </row>
    <row r="32" spans="1:21" s="26" customFormat="1" x14ac:dyDescent="0.25">
      <c r="B32" s="26" t="s">
        <v>6232</v>
      </c>
      <c r="C32" s="26">
        <v>190251</v>
      </c>
      <c r="D32" s="27">
        <v>45161</v>
      </c>
      <c r="E32" s="27">
        <v>45181</v>
      </c>
      <c r="F32" s="26" t="s">
        <v>6235</v>
      </c>
      <c r="G32" s="26" t="s">
        <v>6210</v>
      </c>
      <c r="H32" s="26" t="s">
        <v>6235</v>
      </c>
      <c r="I32" s="26" t="s">
        <v>6222</v>
      </c>
      <c r="J32" s="33">
        <v>0</v>
      </c>
      <c r="K32" s="33">
        <v>198000</v>
      </c>
      <c r="L32" s="33">
        <v>-198000</v>
      </c>
      <c r="M32" s="33">
        <v>198000</v>
      </c>
    </row>
    <row r="33" spans="2:13" x14ac:dyDescent="0.25">
      <c r="B33" t="s">
        <v>6232</v>
      </c>
      <c r="C33">
        <v>190962</v>
      </c>
      <c r="D33" s="3">
        <v>45161</v>
      </c>
      <c r="E33" s="3">
        <v>45203</v>
      </c>
      <c r="F33" t="s">
        <v>6231</v>
      </c>
      <c r="G33" t="s">
        <v>6234</v>
      </c>
      <c r="H33" t="s">
        <v>6231</v>
      </c>
      <c r="I33" t="s">
        <v>6230</v>
      </c>
      <c r="J33" s="28">
        <v>198000</v>
      </c>
      <c r="K33" s="28">
        <v>0</v>
      </c>
      <c r="L33" s="28">
        <v>198000</v>
      </c>
      <c r="M33" s="28">
        <v>198000</v>
      </c>
    </row>
    <row r="34" spans="2:13" x14ac:dyDescent="0.25">
      <c r="B34" t="s">
        <v>6232</v>
      </c>
      <c r="C34">
        <v>190962</v>
      </c>
      <c r="D34" s="3">
        <v>45161</v>
      </c>
      <c r="E34" s="3">
        <v>45203</v>
      </c>
      <c r="F34" t="s">
        <v>6231</v>
      </c>
      <c r="G34" t="s">
        <v>6233</v>
      </c>
      <c r="H34" t="s">
        <v>6231</v>
      </c>
      <c r="I34" t="s">
        <v>6230</v>
      </c>
      <c r="J34" s="28">
        <v>0</v>
      </c>
      <c r="K34" s="28">
        <v>198000</v>
      </c>
      <c r="L34" s="28">
        <v>-198000</v>
      </c>
      <c r="M34" s="28">
        <v>198000</v>
      </c>
    </row>
    <row r="35" spans="2:13" x14ac:dyDescent="0.25">
      <c r="B35" s="32" t="s">
        <v>6232</v>
      </c>
      <c r="C35" s="32">
        <v>190962</v>
      </c>
      <c r="D35" s="36">
        <v>45161</v>
      </c>
      <c r="E35" s="36">
        <v>45203</v>
      </c>
      <c r="F35" s="32" t="s">
        <v>6231</v>
      </c>
      <c r="G35" s="32" t="s">
        <v>159</v>
      </c>
      <c r="H35" s="32" t="s">
        <v>6231</v>
      </c>
      <c r="I35" s="32" t="s">
        <v>6230</v>
      </c>
      <c r="J35" s="31">
        <v>0</v>
      </c>
      <c r="K35" s="31">
        <v>198000</v>
      </c>
      <c r="L35" s="31">
        <v>-198000</v>
      </c>
      <c r="M35" s="31">
        <v>198000</v>
      </c>
    </row>
    <row r="36" spans="2:13" x14ac:dyDescent="0.25">
      <c r="B36" s="30" t="s">
        <v>6232</v>
      </c>
      <c r="C36" s="30">
        <v>190962</v>
      </c>
      <c r="D36" s="37">
        <v>45161</v>
      </c>
      <c r="E36" s="37">
        <v>45203</v>
      </c>
      <c r="F36" s="30" t="s">
        <v>6231</v>
      </c>
      <c r="G36" s="30" t="s">
        <v>6214</v>
      </c>
      <c r="H36" s="30" t="s">
        <v>6231</v>
      </c>
      <c r="I36" s="30" t="s">
        <v>6230</v>
      </c>
      <c r="J36" s="29">
        <v>198000</v>
      </c>
      <c r="K36" s="29">
        <v>0</v>
      </c>
      <c r="L36" s="29">
        <v>198000</v>
      </c>
      <c r="M36" s="29">
        <v>198000</v>
      </c>
    </row>
    <row r="41" spans="2:13" x14ac:dyDescent="0.25">
      <c r="D41" s="3" t="s">
        <v>6229</v>
      </c>
      <c r="G41" t="s">
        <v>6228</v>
      </c>
      <c r="I41" t="s">
        <v>6227</v>
      </c>
      <c r="J41" s="28" t="s">
        <v>6226</v>
      </c>
      <c r="K41" s="28" t="s">
        <v>6225</v>
      </c>
      <c r="L41" s="28" t="s">
        <v>6224</v>
      </c>
      <c r="M41" s="28" t="s">
        <v>6223</v>
      </c>
    </row>
    <row r="42" spans="2:13" s="34" customFormat="1" x14ac:dyDescent="0.25">
      <c r="D42" s="38">
        <v>45161</v>
      </c>
      <c r="E42" s="38"/>
      <c r="G42" s="34" t="s">
        <v>161</v>
      </c>
      <c r="I42" s="34" t="s">
        <v>6222</v>
      </c>
      <c r="J42" s="35">
        <v>0</v>
      </c>
      <c r="K42" s="35">
        <v>2000</v>
      </c>
      <c r="L42" s="35">
        <v>-2000</v>
      </c>
      <c r="M42" s="35">
        <v>2000</v>
      </c>
    </row>
    <row r="43" spans="2:13" s="34" customFormat="1" x14ac:dyDescent="0.25">
      <c r="D43" s="38">
        <v>45161</v>
      </c>
      <c r="E43" s="38"/>
      <c r="G43" s="34" t="s">
        <v>6211</v>
      </c>
      <c r="I43" s="34" t="s">
        <v>6222</v>
      </c>
      <c r="J43" s="35">
        <v>2000</v>
      </c>
      <c r="K43" s="35">
        <v>0</v>
      </c>
      <c r="L43" s="35">
        <v>2000</v>
      </c>
      <c r="M43" s="35">
        <v>2000</v>
      </c>
    </row>
    <row r="44" spans="2:13" x14ac:dyDescent="0.25">
      <c r="D44" s="3">
        <v>45161</v>
      </c>
      <c r="G44" t="s">
        <v>134</v>
      </c>
      <c r="I44" t="s">
        <v>6222</v>
      </c>
      <c r="J44" s="28">
        <v>2000</v>
      </c>
      <c r="K44" s="28">
        <v>0</v>
      </c>
      <c r="L44" s="28">
        <v>2000</v>
      </c>
      <c r="M44" s="28">
        <v>2000</v>
      </c>
    </row>
    <row r="45" spans="2:13" x14ac:dyDescent="0.25">
      <c r="D45" s="3">
        <v>45161</v>
      </c>
      <c r="G45" t="s">
        <v>6212</v>
      </c>
      <c r="I45" t="s">
        <v>6222</v>
      </c>
      <c r="J45" s="28">
        <v>0</v>
      </c>
      <c r="K45" s="28">
        <v>2000</v>
      </c>
      <c r="L45" s="28">
        <v>-2000</v>
      </c>
      <c r="M45" s="28">
        <v>2000</v>
      </c>
    </row>
    <row r="46" spans="2:13" s="34" customFormat="1" x14ac:dyDescent="0.25">
      <c r="D46" s="38">
        <v>45161</v>
      </c>
      <c r="E46" s="38"/>
      <c r="G46" s="34" t="s">
        <v>161</v>
      </c>
      <c r="I46" s="34" t="s">
        <v>6221</v>
      </c>
      <c r="J46" s="35">
        <v>2000</v>
      </c>
      <c r="K46" s="35">
        <v>0</v>
      </c>
      <c r="L46" s="35">
        <v>2000</v>
      </c>
      <c r="M46" s="35">
        <v>2000</v>
      </c>
    </row>
    <row r="47" spans="2:13" s="34" customFormat="1" x14ac:dyDescent="0.25">
      <c r="D47" s="38">
        <v>45161</v>
      </c>
      <c r="E47" s="38"/>
      <c r="G47" s="34" t="s">
        <v>6211</v>
      </c>
      <c r="I47" s="34" t="s">
        <v>6221</v>
      </c>
      <c r="J47" s="35">
        <v>0</v>
      </c>
      <c r="K47" s="35">
        <v>2000</v>
      </c>
      <c r="L47" s="35">
        <v>-2000</v>
      </c>
      <c r="M47" s="35">
        <v>2000</v>
      </c>
    </row>
    <row r="48" spans="2:13" x14ac:dyDescent="0.25">
      <c r="D48" s="3">
        <v>45161</v>
      </c>
      <c r="G48" t="s">
        <v>6220</v>
      </c>
      <c r="I48" t="s">
        <v>6218</v>
      </c>
      <c r="J48" s="28">
        <v>2000</v>
      </c>
      <c r="K48" s="28">
        <v>0</v>
      </c>
      <c r="L48" s="28">
        <v>2000</v>
      </c>
      <c r="M48" s="28">
        <v>2000</v>
      </c>
    </row>
    <row r="49" spans="1:13" x14ac:dyDescent="0.25">
      <c r="D49" s="3">
        <v>45161</v>
      </c>
      <c r="G49" t="s">
        <v>6219</v>
      </c>
      <c r="I49" t="s">
        <v>6218</v>
      </c>
      <c r="J49" s="28">
        <v>0</v>
      </c>
      <c r="K49" s="28">
        <v>2000</v>
      </c>
      <c r="L49" s="28">
        <v>-2000</v>
      </c>
      <c r="M49" s="28">
        <v>2000</v>
      </c>
    </row>
    <row r="50" spans="1:13" x14ac:dyDescent="0.25">
      <c r="D50" s="3">
        <v>45161</v>
      </c>
      <c r="G50" t="s">
        <v>161</v>
      </c>
      <c r="I50" t="s">
        <v>6218</v>
      </c>
      <c r="J50" s="28">
        <v>0</v>
      </c>
      <c r="K50" s="28">
        <v>2000</v>
      </c>
      <c r="L50" s="28">
        <v>-2000</v>
      </c>
      <c r="M50" s="28">
        <v>2000</v>
      </c>
    </row>
    <row r="51" spans="1:13" x14ac:dyDescent="0.25">
      <c r="D51" s="3">
        <v>45161</v>
      </c>
      <c r="G51" t="s">
        <v>6211</v>
      </c>
      <c r="I51" t="s">
        <v>6218</v>
      </c>
      <c r="J51" s="28">
        <v>2000</v>
      </c>
      <c r="K51" s="28">
        <v>0</v>
      </c>
      <c r="L51" s="28">
        <v>2000</v>
      </c>
      <c r="M51" s="28">
        <v>2000</v>
      </c>
    </row>
    <row r="53" spans="1:13" x14ac:dyDescent="0.25">
      <c r="A53" t="s">
        <v>6267</v>
      </c>
    </row>
    <row r="54" spans="1:13" x14ac:dyDescent="0.25">
      <c r="D54" s="3" t="s">
        <v>6229</v>
      </c>
      <c r="G54" t="s">
        <v>6228</v>
      </c>
      <c r="I54" t="s">
        <v>6227</v>
      </c>
      <c r="J54" s="28" t="s">
        <v>6226</v>
      </c>
      <c r="K54" s="28" t="s">
        <v>6225</v>
      </c>
      <c r="L54" s="28" t="s">
        <v>6224</v>
      </c>
      <c r="M54" s="28" t="s">
        <v>6223</v>
      </c>
    </row>
    <row r="55" spans="1:13" x14ac:dyDescent="0.25">
      <c r="D55" s="3">
        <v>45161</v>
      </c>
      <c r="G55" t="s">
        <v>134</v>
      </c>
      <c r="I55" t="s">
        <v>6222</v>
      </c>
      <c r="J55" s="28">
        <v>2000</v>
      </c>
      <c r="K55" s="28">
        <v>0</v>
      </c>
      <c r="L55" s="28">
        <v>2000</v>
      </c>
      <c r="M55" s="28">
        <v>2000</v>
      </c>
    </row>
    <row r="56" spans="1:13" x14ac:dyDescent="0.25">
      <c r="D56" s="3">
        <v>45161</v>
      </c>
      <c r="G56" t="s">
        <v>6212</v>
      </c>
      <c r="I56" t="s">
        <v>6222</v>
      </c>
      <c r="J56" s="28">
        <v>0</v>
      </c>
      <c r="K56" s="28">
        <v>2000</v>
      </c>
      <c r="L56" s="28">
        <v>-2000</v>
      </c>
      <c r="M56" s="28">
        <v>2000</v>
      </c>
    </row>
    <row r="57" spans="1:13" x14ac:dyDescent="0.25">
      <c r="D57" s="3">
        <v>45161</v>
      </c>
      <c r="G57" t="s">
        <v>6220</v>
      </c>
      <c r="I57" t="s">
        <v>6218</v>
      </c>
      <c r="J57" s="28">
        <v>2000</v>
      </c>
      <c r="K57" s="28">
        <v>0</v>
      </c>
      <c r="L57" s="28">
        <v>2000</v>
      </c>
      <c r="M57" s="28">
        <v>2000</v>
      </c>
    </row>
    <row r="58" spans="1:13" x14ac:dyDescent="0.25">
      <c r="D58" s="3">
        <v>45161</v>
      </c>
      <c r="G58" t="s">
        <v>6219</v>
      </c>
      <c r="I58" t="s">
        <v>6218</v>
      </c>
      <c r="J58" s="28">
        <v>0</v>
      </c>
      <c r="K58" s="28">
        <v>2000</v>
      </c>
      <c r="L58" s="28">
        <v>-2000</v>
      </c>
      <c r="M58" s="28">
        <v>2000</v>
      </c>
    </row>
    <row r="59" spans="1:13" x14ac:dyDescent="0.25">
      <c r="D59" s="3">
        <v>45161</v>
      </c>
      <c r="G59" t="s">
        <v>161</v>
      </c>
      <c r="I59" t="s">
        <v>6218</v>
      </c>
      <c r="J59" s="28">
        <v>0</v>
      </c>
      <c r="K59" s="28">
        <v>2000</v>
      </c>
      <c r="L59" s="28">
        <v>-2000</v>
      </c>
      <c r="M59" s="28">
        <v>2000</v>
      </c>
    </row>
    <row r="60" spans="1:13" x14ac:dyDescent="0.25">
      <c r="D60" s="3">
        <v>45161</v>
      </c>
      <c r="G60" t="s">
        <v>6211</v>
      </c>
      <c r="I60" t="s">
        <v>6218</v>
      </c>
      <c r="J60" s="28">
        <v>2000</v>
      </c>
      <c r="K60" s="28">
        <v>0</v>
      </c>
      <c r="L60" s="28">
        <v>2000</v>
      </c>
      <c r="M60" s="28">
        <v>2000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3AB5-A05D-4CD6-97D9-27F131B03D3D}">
  <dimension ref="A1:AC28"/>
  <sheetViews>
    <sheetView workbookViewId="0"/>
  </sheetViews>
  <sheetFormatPr defaultRowHeight="15" x14ac:dyDescent="0.25"/>
  <cols>
    <col min="2" max="2" width="27" bestFit="1" customWidth="1"/>
    <col min="3" max="3" width="11" bestFit="1" customWidth="1"/>
    <col min="4" max="4" width="10.5703125" bestFit="1" customWidth="1"/>
    <col min="5" max="5" width="13.5703125" bestFit="1" customWidth="1"/>
    <col min="6" max="6" width="13.28515625" bestFit="1" customWidth="1"/>
    <col min="12" max="12" width="20.28515625" bestFit="1" customWidth="1"/>
    <col min="13" max="13" width="25.7109375" bestFit="1" customWidth="1"/>
    <col min="15" max="16" width="12.5703125" style="39" bestFit="1" customWidth="1"/>
  </cols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 s="3">
        <v>45216</v>
      </c>
      <c r="E2" t="s">
        <v>124</v>
      </c>
      <c r="F2" s="2">
        <v>5800000</v>
      </c>
      <c r="G2" t="s">
        <v>6293</v>
      </c>
      <c r="H2" t="s">
        <v>6294</v>
      </c>
      <c r="I2" s="6" t="s">
        <v>100</v>
      </c>
      <c r="J2" s="7" t="s">
        <v>97</v>
      </c>
      <c r="K2" s="7"/>
      <c r="L2" t="s">
        <v>6205</v>
      </c>
      <c r="M2" s="7" t="s">
        <v>6206</v>
      </c>
      <c r="N2" s="7" t="s">
        <v>127</v>
      </c>
    </row>
    <row r="3" spans="1:29" x14ac:dyDescent="0.25">
      <c r="A3" t="s">
        <v>123</v>
      </c>
      <c r="B3" t="s">
        <v>96</v>
      </c>
      <c r="C3">
        <v>8026497285</v>
      </c>
      <c r="D3" s="3">
        <v>45216</v>
      </c>
      <c r="E3" t="s">
        <v>125</v>
      </c>
      <c r="F3" s="2">
        <v>-5800000</v>
      </c>
      <c r="G3" t="s">
        <v>6293</v>
      </c>
      <c r="H3" t="s">
        <v>6295</v>
      </c>
      <c r="I3" s="6" t="s">
        <v>101</v>
      </c>
      <c r="J3" s="7" t="s">
        <v>98</v>
      </c>
      <c r="K3" s="7"/>
      <c r="L3" t="s">
        <v>6205</v>
      </c>
      <c r="M3" s="7" t="s">
        <v>6207</v>
      </c>
      <c r="N3" s="7" t="s">
        <v>127</v>
      </c>
    </row>
    <row r="4" spans="1:29" x14ac:dyDescent="0.25">
      <c r="A4" t="s">
        <v>123</v>
      </c>
      <c r="B4" t="s">
        <v>90</v>
      </c>
      <c r="C4">
        <v>8026459924</v>
      </c>
      <c r="D4" s="3">
        <v>45216</v>
      </c>
      <c r="E4" t="s">
        <v>124</v>
      </c>
      <c r="F4" s="2">
        <v>5742000</v>
      </c>
      <c r="G4" t="s">
        <v>6296</v>
      </c>
      <c r="H4" t="s">
        <v>6297</v>
      </c>
      <c r="I4" s="6" t="s">
        <v>100</v>
      </c>
      <c r="J4" s="7" t="s">
        <v>32</v>
      </c>
      <c r="K4" s="7"/>
      <c r="L4" t="s">
        <v>6217</v>
      </c>
      <c r="M4" s="7" t="s">
        <v>6292</v>
      </c>
      <c r="N4" s="7" t="s">
        <v>127</v>
      </c>
    </row>
    <row r="5" spans="1:29" x14ac:dyDescent="0.25">
      <c r="A5" t="s">
        <v>123</v>
      </c>
      <c r="B5" t="s">
        <v>95</v>
      </c>
      <c r="C5">
        <v>8026497277</v>
      </c>
      <c r="D5" s="3">
        <v>45216</v>
      </c>
      <c r="E5" t="s">
        <v>125</v>
      </c>
      <c r="F5" s="2">
        <v>-5742000</v>
      </c>
      <c r="G5" t="s">
        <v>6296</v>
      </c>
      <c r="H5" t="s">
        <v>6298</v>
      </c>
      <c r="I5" s="6" t="s">
        <v>101</v>
      </c>
      <c r="J5" s="7" t="s">
        <v>97</v>
      </c>
      <c r="K5" s="7"/>
      <c r="L5" t="s">
        <v>6217</v>
      </c>
      <c r="M5" s="7" t="s">
        <v>6210</v>
      </c>
      <c r="N5" s="7" t="s">
        <v>127</v>
      </c>
    </row>
    <row r="6" spans="1:29" x14ac:dyDescent="0.25">
      <c r="A6" t="s">
        <v>123</v>
      </c>
      <c r="B6" t="s">
        <v>89</v>
      </c>
      <c r="C6">
        <v>8026459916</v>
      </c>
      <c r="D6" s="3">
        <v>45216</v>
      </c>
      <c r="E6" t="s">
        <v>124</v>
      </c>
      <c r="F6" s="2">
        <v>58000</v>
      </c>
      <c r="G6" t="s">
        <v>6299</v>
      </c>
      <c r="H6" t="s">
        <v>6300</v>
      </c>
      <c r="I6" s="6" t="s">
        <v>100</v>
      </c>
      <c r="J6" s="7" t="s">
        <v>19</v>
      </c>
      <c r="K6" s="7"/>
      <c r="L6" t="s">
        <v>6217</v>
      </c>
      <c r="M6" s="7" t="s">
        <v>6211</v>
      </c>
      <c r="N6" s="7" t="s">
        <v>127</v>
      </c>
    </row>
    <row r="7" spans="1:29" x14ac:dyDescent="0.25">
      <c r="A7" t="s">
        <v>123</v>
      </c>
      <c r="B7" t="s">
        <v>95</v>
      </c>
      <c r="C7">
        <v>8026497277</v>
      </c>
      <c r="D7" s="3">
        <v>45216</v>
      </c>
      <c r="E7" t="s">
        <v>125</v>
      </c>
      <c r="F7" s="2">
        <v>-58000</v>
      </c>
      <c r="G7" t="s">
        <v>6299</v>
      </c>
      <c r="H7" t="s">
        <v>6301</v>
      </c>
      <c r="I7" s="6" t="s">
        <v>101</v>
      </c>
      <c r="J7" s="7" t="s">
        <v>97</v>
      </c>
      <c r="K7" s="7"/>
      <c r="L7" t="s">
        <v>6217</v>
      </c>
      <c r="M7" s="7" t="s">
        <v>6212</v>
      </c>
      <c r="N7" s="7" t="s">
        <v>127</v>
      </c>
    </row>
    <row r="12" spans="1:29" x14ac:dyDescent="0.25">
      <c r="A12" t="s">
        <v>6266</v>
      </c>
      <c r="B12" t="s">
        <v>6239</v>
      </c>
      <c r="C12" t="s">
        <v>6238</v>
      </c>
      <c r="D12" t="s">
        <v>6229</v>
      </c>
      <c r="E12" t="s">
        <v>6237</v>
      </c>
      <c r="F12" t="s">
        <v>6236</v>
      </c>
      <c r="G12" t="s">
        <v>6228</v>
      </c>
      <c r="H12" t="s">
        <v>22</v>
      </c>
      <c r="I12" t="s">
        <v>6227</v>
      </c>
      <c r="J12" t="s">
        <v>6277</v>
      </c>
      <c r="K12" t="s">
        <v>6278</v>
      </c>
      <c r="L12" t="s">
        <v>6279</v>
      </c>
      <c r="M12" t="s">
        <v>6280</v>
      </c>
      <c r="N12" t="s">
        <v>6281</v>
      </c>
      <c r="O12" s="39" t="s">
        <v>6226</v>
      </c>
      <c r="P12" s="39" t="s">
        <v>6225</v>
      </c>
      <c r="Q12" t="s">
        <v>6282</v>
      </c>
      <c r="R12" t="s">
        <v>6283</v>
      </c>
      <c r="S12" t="s">
        <v>6224</v>
      </c>
      <c r="T12" t="s">
        <v>6223</v>
      </c>
      <c r="U12" t="s">
        <v>6284</v>
      </c>
      <c r="V12" t="s">
        <v>6265</v>
      </c>
      <c r="W12" t="s">
        <v>6264</v>
      </c>
      <c r="X12" t="s">
        <v>6263</v>
      </c>
      <c r="Y12" t="s">
        <v>6262</v>
      </c>
      <c r="Z12" t="s">
        <v>6261</v>
      </c>
      <c r="AA12" t="s">
        <v>6260</v>
      </c>
      <c r="AB12" t="s">
        <v>6259</v>
      </c>
      <c r="AC12" t="s">
        <v>6258</v>
      </c>
    </row>
    <row r="13" spans="1:29" x14ac:dyDescent="0.25">
      <c r="A13" t="s">
        <v>6232</v>
      </c>
      <c r="B13" t="s">
        <v>6232</v>
      </c>
      <c r="C13">
        <v>192334</v>
      </c>
      <c r="D13">
        <v>45216</v>
      </c>
      <c r="E13">
        <v>45231</v>
      </c>
      <c r="F13" t="s">
        <v>6310</v>
      </c>
      <c r="G13" t="s">
        <v>136</v>
      </c>
      <c r="H13" t="s">
        <v>6310</v>
      </c>
      <c r="I13" t="s">
        <v>6311</v>
      </c>
      <c r="J13" t="s">
        <v>6285</v>
      </c>
      <c r="K13" t="s">
        <v>6205</v>
      </c>
      <c r="L13" t="s">
        <v>6247</v>
      </c>
      <c r="M13" t="s">
        <v>6247</v>
      </c>
      <c r="N13" t="s">
        <v>6247</v>
      </c>
      <c r="O13" s="39">
        <v>0</v>
      </c>
      <c r="P13" s="39">
        <v>5800000</v>
      </c>
      <c r="Q13" t="s">
        <v>6305</v>
      </c>
      <c r="R13" t="s">
        <v>6288</v>
      </c>
      <c r="S13">
        <v>-5800000</v>
      </c>
      <c r="T13">
        <v>5800000</v>
      </c>
      <c r="U13" t="s">
        <v>6247</v>
      </c>
      <c r="V13" t="s">
        <v>135</v>
      </c>
      <c r="W13" t="s">
        <v>98</v>
      </c>
      <c r="X13" t="s">
        <v>6249</v>
      </c>
      <c r="Y13" t="s">
        <v>6289</v>
      </c>
      <c r="Z13" t="s">
        <v>6241</v>
      </c>
      <c r="AA13" t="s">
        <v>6247</v>
      </c>
      <c r="AB13" t="s">
        <v>6246</v>
      </c>
      <c r="AC13" t="s">
        <v>136</v>
      </c>
    </row>
    <row r="14" spans="1:29" x14ac:dyDescent="0.25">
      <c r="A14" t="s">
        <v>6232</v>
      </c>
      <c r="B14" t="s">
        <v>6232</v>
      </c>
      <c r="C14">
        <v>192334</v>
      </c>
      <c r="D14">
        <v>45216</v>
      </c>
      <c r="E14">
        <v>45231</v>
      </c>
      <c r="F14" t="s">
        <v>6310</v>
      </c>
      <c r="G14" t="s">
        <v>6207</v>
      </c>
      <c r="H14" t="s">
        <v>6310</v>
      </c>
      <c r="I14" t="s">
        <v>6311</v>
      </c>
      <c r="J14" t="s">
        <v>6285</v>
      </c>
      <c r="K14" t="s">
        <v>6205</v>
      </c>
      <c r="L14" t="s">
        <v>6247</v>
      </c>
      <c r="M14" t="s">
        <v>6247</v>
      </c>
      <c r="N14" t="s">
        <v>6247</v>
      </c>
      <c r="O14" s="39">
        <v>5800000</v>
      </c>
      <c r="P14" s="39">
        <v>0</v>
      </c>
      <c r="Q14" t="s">
        <v>6305</v>
      </c>
      <c r="R14" t="s">
        <v>6288</v>
      </c>
      <c r="S14">
        <v>5800000</v>
      </c>
      <c r="T14">
        <v>5800000</v>
      </c>
      <c r="U14" t="s">
        <v>6247</v>
      </c>
      <c r="V14" t="s">
        <v>6256</v>
      </c>
      <c r="W14" t="s">
        <v>98</v>
      </c>
      <c r="X14" t="s">
        <v>6255</v>
      </c>
      <c r="Y14" t="s">
        <v>6242</v>
      </c>
      <c r="Z14" t="s">
        <v>6241</v>
      </c>
      <c r="AA14" t="s">
        <v>97</v>
      </c>
      <c r="AB14" t="s">
        <v>6254</v>
      </c>
      <c r="AC14" t="s">
        <v>6207</v>
      </c>
    </row>
    <row r="15" spans="1:29" x14ac:dyDescent="0.25">
      <c r="A15" t="s">
        <v>6232</v>
      </c>
      <c r="B15" t="s">
        <v>6232</v>
      </c>
      <c r="C15">
        <v>192335</v>
      </c>
      <c r="D15">
        <v>45216</v>
      </c>
      <c r="E15">
        <v>45231</v>
      </c>
      <c r="F15" t="s">
        <v>6312</v>
      </c>
      <c r="G15" t="s">
        <v>134</v>
      </c>
      <c r="H15" t="s">
        <v>6312</v>
      </c>
      <c r="I15" t="s">
        <v>6313</v>
      </c>
      <c r="J15" t="s">
        <v>6285</v>
      </c>
      <c r="K15" t="s">
        <v>6205</v>
      </c>
      <c r="L15" t="s">
        <v>6247</v>
      </c>
      <c r="M15" t="s">
        <v>6247</v>
      </c>
      <c r="N15" t="s">
        <v>6247</v>
      </c>
      <c r="O15" s="39">
        <v>5800000</v>
      </c>
      <c r="P15" s="39">
        <v>0</v>
      </c>
      <c r="Q15" t="s">
        <v>6305</v>
      </c>
      <c r="R15" t="s">
        <v>6288</v>
      </c>
      <c r="S15">
        <v>5800000</v>
      </c>
      <c r="T15">
        <v>5800000</v>
      </c>
      <c r="U15" t="s">
        <v>6247</v>
      </c>
      <c r="V15" t="s">
        <v>133</v>
      </c>
      <c r="W15" t="s">
        <v>97</v>
      </c>
      <c r="X15" t="s">
        <v>6249</v>
      </c>
      <c r="Y15" t="s">
        <v>6257</v>
      </c>
      <c r="Z15" t="s">
        <v>6241</v>
      </c>
      <c r="AA15" t="s">
        <v>6247</v>
      </c>
      <c r="AB15" t="s">
        <v>6246</v>
      </c>
      <c r="AC15" t="s">
        <v>134</v>
      </c>
    </row>
    <row r="16" spans="1:29" x14ac:dyDescent="0.25">
      <c r="A16" t="s">
        <v>6232</v>
      </c>
      <c r="B16" t="s">
        <v>6232</v>
      </c>
      <c r="C16">
        <v>192335</v>
      </c>
      <c r="D16">
        <v>45216</v>
      </c>
      <c r="E16">
        <v>45231</v>
      </c>
      <c r="F16" t="s">
        <v>6312</v>
      </c>
      <c r="G16" t="s">
        <v>6206</v>
      </c>
      <c r="H16" t="s">
        <v>6312</v>
      </c>
      <c r="I16" t="s">
        <v>6313</v>
      </c>
      <c r="J16" t="s">
        <v>6285</v>
      </c>
      <c r="K16" t="s">
        <v>6205</v>
      </c>
      <c r="L16" t="s">
        <v>6247</v>
      </c>
      <c r="M16" t="s">
        <v>6247</v>
      </c>
      <c r="N16" t="s">
        <v>6247</v>
      </c>
      <c r="O16" s="39">
        <v>0</v>
      </c>
      <c r="P16" s="39">
        <v>5800000</v>
      </c>
      <c r="Q16" t="s">
        <v>6305</v>
      </c>
      <c r="R16" t="s">
        <v>6288</v>
      </c>
      <c r="S16">
        <v>-5800000</v>
      </c>
      <c r="T16">
        <v>5800000</v>
      </c>
      <c r="U16" t="s">
        <v>6247</v>
      </c>
      <c r="V16" t="s">
        <v>6290</v>
      </c>
      <c r="W16" t="s">
        <v>97</v>
      </c>
      <c r="X16" t="s">
        <v>6291</v>
      </c>
      <c r="Y16" t="s">
        <v>6242</v>
      </c>
      <c r="Z16" t="s">
        <v>6241</v>
      </c>
      <c r="AA16" t="s">
        <v>98</v>
      </c>
      <c r="AB16" t="s">
        <v>6240</v>
      </c>
      <c r="AC16" t="s">
        <v>6206</v>
      </c>
    </row>
    <row r="17" spans="1:29" x14ac:dyDescent="0.25">
      <c r="A17" t="s">
        <v>6232</v>
      </c>
      <c r="B17" t="s">
        <v>6232</v>
      </c>
      <c r="C17">
        <v>192333</v>
      </c>
      <c r="D17">
        <v>45216</v>
      </c>
      <c r="E17">
        <v>45231</v>
      </c>
      <c r="F17" t="s">
        <v>6308</v>
      </c>
      <c r="G17" t="s">
        <v>6234</v>
      </c>
      <c r="H17" t="s">
        <v>6308</v>
      </c>
      <c r="I17" t="s">
        <v>6309</v>
      </c>
      <c r="J17" t="s">
        <v>6285</v>
      </c>
      <c r="K17" t="s">
        <v>6304</v>
      </c>
      <c r="L17" t="s">
        <v>6247</v>
      </c>
      <c r="M17" t="s">
        <v>6247</v>
      </c>
      <c r="N17" t="s">
        <v>6247</v>
      </c>
      <c r="O17" s="39">
        <v>0</v>
      </c>
      <c r="P17" s="39">
        <v>5742000</v>
      </c>
      <c r="Q17" t="s">
        <v>6305</v>
      </c>
      <c r="R17" t="s">
        <v>6288</v>
      </c>
      <c r="S17">
        <v>-5742000</v>
      </c>
      <c r="T17">
        <v>5742000</v>
      </c>
      <c r="U17" t="s">
        <v>6247</v>
      </c>
      <c r="V17" t="s">
        <v>6252</v>
      </c>
      <c r="W17" t="s">
        <v>32</v>
      </c>
      <c r="X17" t="s">
        <v>6251</v>
      </c>
      <c r="Y17" t="s">
        <v>6242</v>
      </c>
      <c r="Z17" t="s">
        <v>6241</v>
      </c>
      <c r="AA17" t="s">
        <v>6244</v>
      </c>
      <c r="AB17" t="s">
        <v>6250</v>
      </c>
      <c r="AC17" t="s">
        <v>6234</v>
      </c>
    </row>
    <row r="18" spans="1:29" x14ac:dyDescent="0.25">
      <c r="A18" t="s">
        <v>6232</v>
      </c>
      <c r="B18" t="s">
        <v>6232</v>
      </c>
      <c r="C18">
        <v>192333</v>
      </c>
      <c r="D18">
        <v>45216</v>
      </c>
      <c r="E18">
        <v>45231</v>
      </c>
      <c r="F18" t="s">
        <v>6308</v>
      </c>
      <c r="G18" t="s">
        <v>6233</v>
      </c>
      <c r="H18" t="s">
        <v>6308</v>
      </c>
      <c r="I18" t="s">
        <v>6309</v>
      </c>
      <c r="J18" t="s">
        <v>6285</v>
      </c>
      <c r="K18" t="s">
        <v>6304</v>
      </c>
      <c r="L18" t="s">
        <v>6247</v>
      </c>
      <c r="M18" t="s">
        <v>6247</v>
      </c>
      <c r="N18" t="s">
        <v>6247</v>
      </c>
      <c r="O18" s="39">
        <v>5742000</v>
      </c>
      <c r="P18" s="39">
        <v>0</v>
      </c>
      <c r="Q18" t="s">
        <v>6305</v>
      </c>
      <c r="R18" t="s">
        <v>6288</v>
      </c>
      <c r="S18">
        <v>5742000</v>
      </c>
      <c r="T18">
        <v>5742000</v>
      </c>
      <c r="U18" t="s">
        <v>6247</v>
      </c>
      <c r="V18" t="s">
        <v>6252</v>
      </c>
      <c r="W18" t="s">
        <v>6244</v>
      </c>
      <c r="X18" t="s">
        <v>6251</v>
      </c>
      <c r="Y18" t="s">
        <v>6242</v>
      </c>
      <c r="Z18" t="s">
        <v>6241</v>
      </c>
      <c r="AA18" t="s">
        <v>32</v>
      </c>
      <c r="AB18" t="s">
        <v>6250</v>
      </c>
      <c r="AC18" t="s">
        <v>6233</v>
      </c>
    </row>
    <row r="19" spans="1:29" x14ac:dyDescent="0.25">
      <c r="A19" t="s">
        <v>6232</v>
      </c>
      <c r="B19" t="s">
        <v>6232</v>
      </c>
      <c r="C19">
        <v>192333</v>
      </c>
      <c r="D19">
        <v>45216</v>
      </c>
      <c r="E19">
        <v>45231</v>
      </c>
      <c r="F19" t="s">
        <v>6308</v>
      </c>
      <c r="G19" t="s">
        <v>159</v>
      </c>
      <c r="H19" t="s">
        <v>6308</v>
      </c>
      <c r="I19" t="s">
        <v>6309</v>
      </c>
      <c r="J19" t="s">
        <v>6285</v>
      </c>
      <c r="K19" t="s">
        <v>6217</v>
      </c>
      <c r="L19" t="s">
        <v>6247</v>
      </c>
      <c r="M19" t="s">
        <v>6247</v>
      </c>
      <c r="N19" t="s">
        <v>6247</v>
      </c>
      <c r="O19" s="39">
        <v>5742000</v>
      </c>
      <c r="P19" s="39">
        <v>0</v>
      </c>
      <c r="Q19" t="s">
        <v>6305</v>
      </c>
      <c r="R19" t="s">
        <v>6288</v>
      </c>
      <c r="S19">
        <v>5742000</v>
      </c>
      <c r="T19">
        <v>5742000</v>
      </c>
      <c r="U19" t="s">
        <v>6247</v>
      </c>
      <c r="V19" t="s">
        <v>158</v>
      </c>
      <c r="W19" t="s">
        <v>32</v>
      </c>
      <c r="X19" t="s">
        <v>6249</v>
      </c>
      <c r="Y19" t="s">
        <v>6248</v>
      </c>
      <c r="Z19" t="s">
        <v>6241</v>
      </c>
      <c r="AA19" t="s">
        <v>6247</v>
      </c>
      <c r="AB19" t="s">
        <v>6246</v>
      </c>
      <c r="AC19" t="s">
        <v>159</v>
      </c>
    </row>
    <row r="20" spans="1:29" x14ac:dyDescent="0.25">
      <c r="A20" t="s">
        <v>6232</v>
      </c>
      <c r="B20" t="s">
        <v>6232</v>
      </c>
      <c r="C20">
        <v>192333</v>
      </c>
      <c r="D20">
        <v>45216</v>
      </c>
      <c r="E20">
        <v>45231</v>
      </c>
      <c r="F20" t="s">
        <v>6308</v>
      </c>
      <c r="G20" t="s">
        <v>6292</v>
      </c>
      <c r="H20" t="s">
        <v>6308</v>
      </c>
      <c r="I20" t="s">
        <v>6309</v>
      </c>
      <c r="J20" t="s">
        <v>6285</v>
      </c>
      <c r="K20" t="s">
        <v>6217</v>
      </c>
      <c r="L20" t="s">
        <v>6247</v>
      </c>
      <c r="M20" t="s">
        <v>6247</v>
      </c>
      <c r="N20" t="s">
        <v>6247</v>
      </c>
      <c r="O20" s="39">
        <v>0</v>
      </c>
      <c r="P20" s="39">
        <v>5742000</v>
      </c>
      <c r="Q20" t="s">
        <v>6305</v>
      </c>
      <c r="R20" t="s">
        <v>6288</v>
      </c>
      <c r="S20">
        <v>-5742000</v>
      </c>
      <c r="T20">
        <v>5742000</v>
      </c>
      <c r="U20" t="s">
        <v>6247</v>
      </c>
      <c r="V20" t="s">
        <v>6290</v>
      </c>
      <c r="W20" t="s">
        <v>6244</v>
      </c>
      <c r="X20" t="s">
        <v>6291</v>
      </c>
      <c r="Y20" t="s">
        <v>6242</v>
      </c>
      <c r="Z20" t="s">
        <v>6241</v>
      </c>
      <c r="AA20" t="s">
        <v>97</v>
      </c>
      <c r="AB20" t="s">
        <v>6240</v>
      </c>
      <c r="AC20" t="s">
        <v>6292</v>
      </c>
    </row>
    <row r="21" spans="1:29" x14ac:dyDescent="0.25">
      <c r="A21" t="s">
        <v>6232</v>
      </c>
      <c r="B21" t="s">
        <v>6232</v>
      </c>
      <c r="C21">
        <v>192336</v>
      </c>
      <c r="D21">
        <v>45216</v>
      </c>
      <c r="E21">
        <v>45231</v>
      </c>
      <c r="F21" t="s">
        <v>6314</v>
      </c>
      <c r="G21" t="s">
        <v>134</v>
      </c>
      <c r="H21" t="s">
        <v>6314</v>
      </c>
      <c r="I21" t="s">
        <v>6315</v>
      </c>
      <c r="J21" t="s">
        <v>6285</v>
      </c>
      <c r="K21" t="s">
        <v>6217</v>
      </c>
      <c r="L21" t="s">
        <v>6247</v>
      </c>
      <c r="M21" t="s">
        <v>6247</v>
      </c>
      <c r="N21" t="s">
        <v>6247</v>
      </c>
      <c r="O21" s="39">
        <v>0</v>
      </c>
      <c r="P21" s="39">
        <v>5742000</v>
      </c>
      <c r="Q21" t="s">
        <v>6305</v>
      </c>
      <c r="R21" t="s">
        <v>6288</v>
      </c>
      <c r="S21">
        <v>-5742000</v>
      </c>
      <c r="T21">
        <v>5742000</v>
      </c>
      <c r="U21" t="s">
        <v>6247</v>
      </c>
      <c r="V21" t="s">
        <v>133</v>
      </c>
      <c r="W21" t="s">
        <v>97</v>
      </c>
      <c r="X21" t="s">
        <v>6249</v>
      </c>
      <c r="Y21" t="s">
        <v>6257</v>
      </c>
      <c r="Z21" t="s">
        <v>6241</v>
      </c>
      <c r="AA21" t="s">
        <v>6247</v>
      </c>
      <c r="AB21" t="s">
        <v>6246</v>
      </c>
      <c r="AC21" t="s">
        <v>134</v>
      </c>
    </row>
    <row r="22" spans="1:29" x14ac:dyDescent="0.25">
      <c r="A22" t="s">
        <v>6232</v>
      </c>
      <c r="B22" t="s">
        <v>6232</v>
      </c>
      <c r="C22">
        <v>192336</v>
      </c>
      <c r="D22">
        <v>45216</v>
      </c>
      <c r="E22">
        <v>45231</v>
      </c>
      <c r="F22" t="s">
        <v>6314</v>
      </c>
      <c r="G22" t="s">
        <v>6210</v>
      </c>
      <c r="H22" t="s">
        <v>6314</v>
      </c>
      <c r="I22" t="s">
        <v>6315</v>
      </c>
      <c r="J22" t="s">
        <v>6285</v>
      </c>
      <c r="K22" t="s">
        <v>6217</v>
      </c>
      <c r="L22" t="s">
        <v>6247</v>
      </c>
      <c r="M22" t="s">
        <v>6247</v>
      </c>
      <c r="N22" t="s">
        <v>6247</v>
      </c>
      <c r="O22" s="39">
        <v>5742000</v>
      </c>
      <c r="P22" s="39">
        <v>0</v>
      </c>
      <c r="Q22" t="s">
        <v>6305</v>
      </c>
      <c r="R22" t="s">
        <v>6288</v>
      </c>
      <c r="S22">
        <v>5742000</v>
      </c>
      <c r="T22">
        <v>5742000</v>
      </c>
      <c r="U22" t="s">
        <v>6247</v>
      </c>
      <c r="V22" t="s">
        <v>6256</v>
      </c>
      <c r="W22" t="s">
        <v>97</v>
      </c>
      <c r="X22" t="s">
        <v>6255</v>
      </c>
      <c r="Y22" t="s">
        <v>6242</v>
      </c>
      <c r="Z22" t="s">
        <v>6241</v>
      </c>
      <c r="AA22" t="s">
        <v>6244</v>
      </c>
      <c r="AB22" t="s">
        <v>6254</v>
      </c>
      <c r="AC22" t="s">
        <v>6210</v>
      </c>
    </row>
    <row r="23" spans="1:29" x14ac:dyDescent="0.25">
      <c r="A23" t="s">
        <v>6232</v>
      </c>
      <c r="B23" t="s">
        <v>6232</v>
      </c>
      <c r="C23">
        <v>192332</v>
      </c>
      <c r="D23">
        <v>45216</v>
      </c>
      <c r="E23">
        <v>45231</v>
      </c>
      <c r="F23" t="s">
        <v>6302</v>
      </c>
      <c r="G23" t="s">
        <v>6220</v>
      </c>
      <c r="H23" t="s">
        <v>6302</v>
      </c>
      <c r="I23" t="s">
        <v>6303</v>
      </c>
      <c r="J23" t="s">
        <v>6285</v>
      </c>
      <c r="K23" t="s">
        <v>6304</v>
      </c>
      <c r="L23" t="s">
        <v>6247</v>
      </c>
      <c r="M23" t="s">
        <v>6247</v>
      </c>
      <c r="N23" t="s">
        <v>6247</v>
      </c>
      <c r="O23" s="39">
        <v>0</v>
      </c>
      <c r="P23" s="39">
        <v>58000</v>
      </c>
      <c r="Q23" t="s">
        <v>6305</v>
      </c>
      <c r="R23" t="s">
        <v>6288</v>
      </c>
      <c r="S23">
        <v>-58000</v>
      </c>
      <c r="T23">
        <v>58000</v>
      </c>
      <c r="U23" t="s">
        <v>6247</v>
      </c>
      <c r="V23" t="s">
        <v>6252</v>
      </c>
      <c r="W23" t="s">
        <v>19</v>
      </c>
      <c r="X23" t="s">
        <v>6251</v>
      </c>
      <c r="Y23" t="s">
        <v>6242</v>
      </c>
      <c r="Z23" t="s">
        <v>6241</v>
      </c>
      <c r="AA23" t="s">
        <v>6306</v>
      </c>
      <c r="AB23" t="s">
        <v>6250</v>
      </c>
      <c r="AC23" t="s">
        <v>6220</v>
      </c>
    </row>
    <row r="24" spans="1:29" x14ac:dyDescent="0.25">
      <c r="A24" t="s">
        <v>6232</v>
      </c>
      <c r="B24" t="s">
        <v>6232</v>
      </c>
      <c r="C24">
        <v>192332</v>
      </c>
      <c r="D24">
        <v>45216</v>
      </c>
      <c r="E24">
        <v>45231</v>
      </c>
      <c r="F24" t="s">
        <v>6302</v>
      </c>
      <c r="G24" t="s">
        <v>6219</v>
      </c>
      <c r="H24" t="s">
        <v>6302</v>
      </c>
      <c r="I24" t="s">
        <v>6303</v>
      </c>
      <c r="J24" t="s">
        <v>6285</v>
      </c>
      <c r="K24" t="s">
        <v>6304</v>
      </c>
      <c r="L24" t="s">
        <v>6247</v>
      </c>
      <c r="M24" t="s">
        <v>6247</v>
      </c>
      <c r="N24" t="s">
        <v>6247</v>
      </c>
      <c r="O24" s="39">
        <v>58000</v>
      </c>
      <c r="P24" s="39">
        <v>0</v>
      </c>
      <c r="Q24" t="s">
        <v>6305</v>
      </c>
      <c r="R24" t="s">
        <v>6288</v>
      </c>
      <c r="S24">
        <v>58000</v>
      </c>
      <c r="T24">
        <v>58000</v>
      </c>
      <c r="U24" t="s">
        <v>6247</v>
      </c>
      <c r="V24" t="s">
        <v>6252</v>
      </c>
      <c r="W24" t="s">
        <v>6306</v>
      </c>
      <c r="X24" t="s">
        <v>6251</v>
      </c>
      <c r="Y24" t="s">
        <v>6242</v>
      </c>
      <c r="Z24" t="s">
        <v>6241</v>
      </c>
      <c r="AA24" t="s">
        <v>19</v>
      </c>
      <c r="AB24" t="s">
        <v>6250</v>
      </c>
      <c r="AC24" t="s">
        <v>6219</v>
      </c>
    </row>
    <row r="25" spans="1:29" x14ac:dyDescent="0.25">
      <c r="A25" t="s">
        <v>6232</v>
      </c>
      <c r="B25" t="s">
        <v>6232</v>
      </c>
      <c r="C25">
        <v>192332</v>
      </c>
      <c r="D25">
        <v>45216</v>
      </c>
      <c r="E25">
        <v>45231</v>
      </c>
      <c r="F25" t="s">
        <v>6302</v>
      </c>
      <c r="G25" t="s">
        <v>161</v>
      </c>
      <c r="H25" t="s">
        <v>6302</v>
      </c>
      <c r="I25" t="s">
        <v>6303</v>
      </c>
      <c r="J25" t="s">
        <v>6285</v>
      </c>
      <c r="K25" t="s">
        <v>6217</v>
      </c>
      <c r="L25" t="s">
        <v>6247</v>
      </c>
      <c r="M25" t="s">
        <v>6247</v>
      </c>
      <c r="N25" t="s">
        <v>6247</v>
      </c>
      <c r="O25" s="39">
        <v>58000</v>
      </c>
      <c r="P25" s="39">
        <v>0</v>
      </c>
      <c r="Q25" t="s">
        <v>6305</v>
      </c>
      <c r="R25" t="s">
        <v>6288</v>
      </c>
      <c r="S25">
        <v>58000</v>
      </c>
      <c r="T25">
        <v>58000</v>
      </c>
      <c r="U25" t="s">
        <v>6247</v>
      </c>
      <c r="V25" t="s">
        <v>160</v>
      </c>
      <c r="W25" t="s">
        <v>19</v>
      </c>
      <c r="X25" t="s">
        <v>6249</v>
      </c>
      <c r="Y25" t="s">
        <v>6307</v>
      </c>
      <c r="Z25" t="s">
        <v>6241</v>
      </c>
      <c r="AA25" t="s">
        <v>6247</v>
      </c>
      <c r="AB25" t="s">
        <v>6246</v>
      </c>
      <c r="AC25" t="s">
        <v>161</v>
      </c>
    </row>
    <row r="26" spans="1:29" x14ac:dyDescent="0.25">
      <c r="A26" t="s">
        <v>6232</v>
      </c>
      <c r="B26" t="s">
        <v>6232</v>
      </c>
      <c r="C26">
        <v>192332</v>
      </c>
      <c r="D26">
        <v>45216</v>
      </c>
      <c r="E26">
        <v>45231</v>
      </c>
      <c r="F26" t="s">
        <v>6302</v>
      </c>
      <c r="G26" t="s">
        <v>6211</v>
      </c>
      <c r="H26" t="s">
        <v>6302</v>
      </c>
      <c r="I26" t="s">
        <v>6303</v>
      </c>
      <c r="J26" t="s">
        <v>6285</v>
      </c>
      <c r="K26" t="s">
        <v>6217</v>
      </c>
      <c r="L26" t="s">
        <v>6247</v>
      </c>
      <c r="M26" t="s">
        <v>6247</v>
      </c>
      <c r="N26" t="s">
        <v>6247</v>
      </c>
      <c r="O26" s="39">
        <v>0</v>
      </c>
      <c r="P26" s="39">
        <v>58000</v>
      </c>
      <c r="Q26" t="s">
        <v>6305</v>
      </c>
      <c r="R26" t="s">
        <v>6288</v>
      </c>
      <c r="S26">
        <v>-58000</v>
      </c>
      <c r="T26">
        <v>58000</v>
      </c>
      <c r="U26" t="s">
        <v>6247</v>
      </c>
      <c r="V26" t="s">
        <v>6290</v>
      </c>
      <c r="W26" t="s">
        <v>6306</v>
      </c>
      <c r="X26" t="s">
        <v>6291</v>
      </c>
      <c r="Y26" t="s">
        <v>6242</v>
      </c>
      <c r="Z26" t="s">
        <v>6241</v>
      </c>
      <c r="AA26" t="s">
        <v>97</v>
      </c>
      <c r="AB26" t="s">
        <v>6240</v>
      </c>
      <c r="AC26" t="s">
        <v>6211</v>
      </c>
    </row>
    <row r="27" spans="1:29" x14ac:dyDescent="0.25">
      <c r="A27" t="s">
        <v>6232</v>
      </c>
      <c r="B27" t="s">
        <v>6232</v>
      </c>
      <c r="C27">
        <v>192337</v>
      </c>
      <c r="D27">
        <v>45216</v>
      </c>
      <c r="E27">
        <v>45231</v>
      </c>
      <c r="F27" t="s">
        <v>6316</v>
      </c>
      <c r="G27" t="s">
        <v>134</v>
      </c>
      <c r="H27" t="s">
        <v>6316</v>
      </c>
      <c r="I27" t="s">
        <v>6317</v>
      </c>
      <c r="J27" t="s">
        <v>6285</v>
      </c>
      <c r="K27" t="s">
        <v>6217</v>
      </c>
      <c r="L27" t="s">
        <v>6247</v>
      </c>
      <c r="M27" t="s">
        <v>6247</v>
      </c>
      <c r="N27" t="s">
        <v>6247</v>
      </c>
      <c r="O27" s="39">
        <v>0</v>
      </c>
      <c r="P27" s="39">
        <v>58000</v>
      </c>
      <c r="Q27" t="s">
        <v>6305</v>
      </c>
      <c r="R27" t="s">
        <v>6288</v>
      </c>
      <c r="S27">
        <v>-58000</v>
      </c>
      <c r="T27">
        <v>58000</v>
      </c>
      <c r="U27" t="s">
        <v>6247</v>
      </c>
      <c r="V27" t="s">
        <v>133</v>
      </c>
      <c r="W27" t="s">
        <v>97</v>
      </c>
      <c r="X27" t="s">
        <v>6249</v>
      </c>
      <c r="Y27" t="s">
        <v>6257</v>
      </c>
      <c r="Z27" t="s">
        <v>6241</v>
      </c>
      <c r="AA27" t="s">
        <v>6247</v>
      </c>
      <c r="AB27" t="s">
        <v>6246</v>
      </c>
      <c r="AC27" t="s">
        <v>134</v>
      </c>
    </row>
    <row r="28" spans="1:29" x14ac:dyDescent="0.25">
      <c r="A28" t="s">
        <v>6232</v>
      </c>
      <c r="B28" t="s">
        <v>6232</v>
      </c>
      <c r="C28">
        <v>192337</v>
      </c>
      <c r="D28">
        <v>45216</v>
      </c>
      <c r="E28">
        <v>45231</v>
      </c>
      <c r="F28" t="s">
        <v>6316</v>
      </c>
      <c r="G28" t="s">
        <v>6212</v>
      </c>
      <c r="H28" t="s">
        <v>6316</v>
      </c>
      <c r="I28" t="s">
        <v>6317</v>
      </c>
      <c r="J28" t="s">
        <v>6285</v>
      </c>
      <c r="K28" t="s">
        <v>6217</v>
      </c>
      <c r="L28" t="s">
        <v>6247</v>
      </c>
      <c r="M28" t="s">
        <v>6247</v>
      </c>
      <c r="N28" t="s">
        <v>6247</v>
      </c>
      <c r="O28" s="39">
        <v>58000</v>
      </c>
      <c r="P28" s="39">
        <v>0</v>
      </c>
      <c r="Q28" t="s">
        <v>6305</v>
      </c>
      <c r="R28" t="s">
        <v>6288</v>
      </c>
      <c r="S28">
        <v>58000</v>
      </c>
      <c r="T28">
        <v>58000</v>
      </c>
      <c r="U28" t="s">
        <v>6247</v>
      </c>
      <c r="V28" t="s">
        <v>6256</v>
      </c>
      <c r="W28" t="s">
        <v>97</v>
      </c>
      <c r="X28" t="s">
        <v>6255</v>
      </c>
      <c r="Y28" t="s">
        <v>6242</v>
      </c>
      <c r="Z28" t="s">
        <v>6241</v>
      </c>
      <c r="AA28" t="s">
        <v>6306</v>
      </c>
      <c r="AB28" t="s">
        <v>6254</v>
      </c>
      <c r="AC28" t="s">
        <v>6212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A47-517E-432E-B110-C753E0C5FA2F}">
  <dimension ref="A1:AC25"/>
  <sheetViews>
    <sheetView workbookViewId="0"/>
  </sheetViews>
  <sheetFormatPr defaultRowHeight="15" x14ac:dyDescent="0.25"/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>
        <v>45022</v>
      </c>
      <c r="E2" t="s">
        <v>124</v>
      </c>
      <c r="F2">
        <v>35966700</v>
      </c>
      <c r="G2" t="s">
        <v>6332</v>
      </c>
      <c r="H2" t="s">
        <v>6333</v>
      </c>
      <c r="I2" t="s">
        <v>100</v>
      </c>
      <c r="J2" t="s">
        <v>97</v>
      </c>
      <c r="L2" t="s">
        <v>6204</v>
      </c>
      <c r="M2" t="s">
        <v>6213</v>
      </c>
      <c r="N2" t="s">
        <v>127</v>
      </c>
    </row>
    <row r="3" spans="1:29" x14ac:dyDescent="0.25">
      <c r="A3" t="s">
        <v>123</v>
      </c>
      <c r="B3" t="s">
        <v>90</v>
      </c>
      <c r="C3">
        <v>8026459924</v>
      </c>
      <c r="D3">
        <v>45022</v>
      </c>
      <c r="E3" t="s">
        <v>125</v>
      </c>
      <c r="F3">
        <v>-35966700</v>
      </c>
      <c r="G3" t="s">
        <v>6332</v>
      </c>
      <c r="H3" t="s">
        <v>6334</v>
      </c>
      <c r="I3" t="s">
        <v>101</v>
      </c>
      <c r="J3" t="s">
        <v>32</v>
      </c>
      <c r="L3" t="s">
        <v>6204</v>
      </c>
      <c r="M3" t="s">
        <v>6214</v>
      </c>
      <c r="N3" t="s">
        <v>127</v>
      </c>
    </row>
    <row r="4" spans="1:29" x14ac:dyDescent="0.25">
      <c r="A4" t="s">
        <v>123</v>
      </c>
      <c r="B4" t="s">
        <v>95</v>
      </c>
      <c r="C4">
        <v>8026497277</v>
      </c>
      <c r="D4">
        <v>45022</v>
      </c>
      <c r="E4" t="s">
        <v>124</v>
      </c>
      <c r="F4">
        <v>363300</v>
      </c>
      <c r="G4" t="s">
        <v>6335</v>
      </c>
      <c r="H4" t="s">
        <v>6336</v>
      </c>
      <c r="I4" t="s">
        <v>100</v>
      </c>
      <c r="J4" t="s">
        <v>97</v>
      </c>
      <c r="L4" t="s">
        <v>6204</v>
      </c>
      <c r="M4" t="s">
        <v>6215</v>
      </c>
      <c r="N4" t="s">
        <v>127</v>
      </c>
    </row>
    <row r="5" spans="1:29" x14ac:dyDescent="0.25">
      <c r="A5" t="s">
        <v>123</v>
      </c>
      <c r="B5" t="s">
        <v>89</v>
      </c>
      <c r="C5">
        <v>8026459916</v>
      </c>
      <c r="D5">
        <v>45022</v>
      </c>
      <c r="E5" t="s">
        <v>125</v>
      </c>
      <c r="F5">
        <v>-363300</v>
      </c>
      <c r="G5" t="s">
        <v>6335</v>
      </c>
      <c r="H5" t="s">
        <v>6337</v>
      </c>
      <c r="I5" t="s">
        <v>101</v>
      </c>
      <c r="J5" t="s">
        <v>19</v>
      </c>
      <c r="L5" t="s">
        <v>6204</v>
      </c>
      <c r="M5" t="s">
        <v>6216</v>
      </c>
      <c r="N5" t="s">
        <v>127</v>
      </c>
    </row>
    <row r="9" spans="1:29" ht="15.75" thickBot="1" x14ac:dyDescent="0.3">
      <c r="A9" s="40" t="s">
        <v>6266</v>
      </c>
      <c r="B9" s="41" t="s">
        <v>6239</v>
      </c>
      <c r="C9" s="41" t="s">
        <v>6238</v>
      </c>
      <c r="D9" s="41" t="s">
        <v>6229</v>
      </c>
      <c r="E9" s="41" t="s">
        <v>6237</v>
      </c>
      <c r="F9" s="41" t="s">
        <v>6236</v>
      </c>
      <c r="G9" s="41" t="s">
        <v>6228</v>
      </c>
      <c r="H9" s="41" t="s">
        <v>22</v>
      </c>
      <c r="I9" s="41" t="s">
        <v>6227</v>
      </c>
      <c r="J9" s="41" t="s">
        <v>6277</v>
      </c>
      <c r="K9" s="41" t="s">
        <v>6278</v>
      </c>
      <c r="L9" s="41" t="s">
        <v>6279</v>
      </c>
      <c r="M9" s="41" t="s">
        <v>6280</v>
      </c>
      <c r="N9" s="41" t="s">
        <v>6281</v>
      </c>
      <c r="O9" s="42" t="s">
        <v>6226</v>
      </c>
      <c r="P9" s="42" t="s">
        <v>6225</v>
      </c>
      <c r="Q9" s="41" t="s">
        <v>6282</v>
      </c>
      <c r="R9" s="41" t="s">
        <v>6283</v>
      </c>
      <c r="S9" s="42" t="s">
        <v>6224</v>
      </c>
      <c r="T9" s="42" t="s">
        <v>6223</v>
      </c>
      <c r="U9" s="42" t="s">
        <v>6284</v>
      </c>
      <c r="V9" s="42" t="s">
        <v>6265</v>
      </c>
      <c r="W9" s="42" t="s">
        <v>6264</v>
      </c>
      <c r="X9" s="42" t="s">
        <v>6263</v>
      </c>
      <c r="Y9" s="42" t="s">
        <v>6262</v>
      </c>
      <c r="Z9" s="42" t="s">
        <v>6261</v>
      </c>
      <c r="AA9" s="42" t="s">
        <v>6260</v>
      </c>
      <c r="AB9" s="42" t="s">
        <v>6259</v>
      </c>
      <c r="AC9" s="43" t="s">
        <v>6258</v>
      </c>
    </row>
    <row r="10" spans="1:29" ht="15.75" thickTop="1" x14ac:dyDescent="0.25">
      <c r="A10" s="44" t="s">
        <v>6232</v>
      </c>
      <c r="B10" s="45" t="s">
        <v>6232</v>
      </c>
      <c r="C10" s="45">
        <v>185738</v>
      </c>
      <c r="D10" s="46">
        <v>45022</v>
      </c>
      <c r="E10" s="46">
        <v>45070</v>
      </c>
      <c r="F10" s="45" t="s">
        <v>6320</v>
      </c>
      <c r="G10" s="45" t="s">
        <v>6321</v>
      </c>
      <c r="H10" s="45" t="s">
        <v>6320</v>
      </c>
      <c r="I10" s="45" t="s">
        <v>6222</v>
      </c>
      <c r="J10" s="45" t="s">
        <v>6285</v>
      </c>
      <c r="K10" s="45" t="s">
        <v>6322</v>
      </c>
      <c r="L10" s="45" t="s">
        <v>6247</v>
      </c>
      <c r="M10" s="45" t="s">
        <v>6247</v>
      </c>
      <c r="N10" s="45" t="s">
        <v>6247</v>
      </c>
      <c r="O10" s="47">
        <v>363300</v>
      </c>
      <c r="P10" s="47">
        <v>0</v>
      </c>
      <c r="Q10" s="47" t="s">
        <v>6287</v>
      </c>
      <c r="R10" s="45" t="s">
        <v>6288</v>
      </c>
      <c r="S10" s="47">
        <v>363300</v>
      </c>
      <c r="T10" s="47">
        <v>363300</v>
      </c>
      <c r="U10" s="47" t="s">
        <v>6247</v>
      </c>
      <c r="V10" s="47" t="s">
        <v>6323</v>
      </c>
      <c r="W10" s="47" t="s">
        <v>19</v>
      </c>
      <c r="X10" s="47" t="s">
        <v>6324</v>
      </c>
      <c r="Y10" s="47" t="s">
        <v>6242</v>
      </c>
      <c r="Z10" s="47" t="s">
        <v>6241</v>
      </c>
      <c r="AA10" s="47" t="s">
        <v>6247</v>
      </c>
      <c r="AB10" s="47" t="s">
        <v>6325</v>
      </c>
      <c r="AC10" s="48" t="s">
        <v>6321</v>
      </c>
    </row>
    <row r="11" spans="1:29" x14ac:dyDescent="0.25">
      <c r="A11" s="49" t="s">
        <v>6232</v>
      </c>
      <c r="B11" s="50" t="s">
        <v>6232</v>
      </c>
      <c r="C11" s="50">
        <v>185738</v>
      </c>
      <c r="D11" s="51">
        <v>45022</v>
      </c>
      <c r="E11" s="51">
        <v>45070</v>
      </c>
      <c r="F11" s="50" t="s">
        <v>6320</v>
      </c>
      <c r="G11" s="50" t="s">
        <v>228</v>
      </c>
      <c r="H11" s="50" t="s">
        <v>6320</v>
      </c>
      <c r="I11" s="50" t="s">
        <v>6222</v>
      </c>
      <c r="J11" s="50" t="s">
        <v>6285</v>
      </c>
      <c r="K11" s="50" t="s">
        <v>6322</v>
      </c>
      <c r="L11" s="50" t="s">
        <v>6247</v>
      </c>
      <c r="M11" s="50" t="s">
        <v>6247</v>
      </c>
      <c r="N11" s="50" t="s">
        <v>6247</v>
      </c>
      <c r="O11" s="52">
        <v>0</v>
      </c>
      <c r="P11" s="52">
        <v>363300</v>
      </c>
      <c r="Q11" s="52" t="s">
        <v>6287</v>
      </c>
      <c r="R11" s="50" t="s">
        <v>6288</v>
      </c>
      <c r="S11" s="52">
        <v>-363300</v>
      </c>
      <c r="T11" s="52">
        <v>363300</v>
      </c>
      <c r="U11" s="52" t="s">
        <v>6247</v>
      </c>
      <c r="V11" s="52" t="s">
        <v>227</v>
      </c>
      <c r="W11" s="52" t="s">
        <v>19</v>
      </c>
      <c r="X11" s="52" t="s">
        <v>6326</v>
      </c>
      <c r="Y11" s="52" t="s">
        <v>6242</v>
      </c>
      <c r="Z11" s="52" t="s">
        <v>6241</v>
      </c>
      <c r="AA11" s="52" t="s">
        <v>6247</v>
      </c>
      <c r="AB11" s="52" t="s">
        <v>6246</v>
      </c>
      <c r="AC11" s="53" t="s">
        <v>228</v>
      </c>
    </row>
    <row r="12" spans="1:29" x14ac:dyDescent="0.25">
      <c r="A12" s="44" t="s">
        <v>6232</v>
      </c>
      <c r="B12" s="45" t="s">
        <v>6232</v>
      </c>
      <c r="C12" s="45">
        <v>185738</v>
      </c>
      <c r="D12" s="46">
        <v>45022</v>
      </c>
      <c r="E12" s="46">
        <v>45070</v>
      </c>
      <c r="F12" s="45" t="s">
        <v>6320</v>
      </c>
      <c r="G12" s="45" t="s">
        <v>161</v>
      </c>
      <c r="H12" s="45" t="s">
        <v>6320</v>
      </c>
      <c r="I12" s="45" t="s">
        <v>6222</v>
      </c>
      <c r="J12" s="45" t="s">
        <v>6285</v>
      </c>
      <c r="K12" s="45" t="s">
        <v>6286</v>
      </c>
      <c r="L12" s="45" t="s">
        <v>6247</v>
      </c>
      <c r="M12" s="45" t="s">
        <v>6247</v>
      </c>
      <c r="N12" s="45" t="s">
        <v>6247</v>
      </c>
      <c r="O12" s="47">
        <v>0</v>
      </c>
      <c r="P12" s="47">
        <v>363300</v>
      </c>
      <c r="Q12" s="47" t="s">
        <v>6287</v>
      </c>
      <c r="R12" s="45" t="s">
        <v>6288</v>
      </c>
      <c r="S12" s="47">
        <v>-363300</v>
      </c>
      <c r="T12" s="47">
        <v>363300</v>
      </c>
      <c r="U12" s="47" t="s">
        <v>6247</v>
      </c>
      <c r="V12" s="47" t="s">
        <v>160</v>
      </c>
      <c r="W12" s="47" t="s">
        <v>19</v>
      </c>
      <c r="X12" s="47" t="s">
        <v>6249</v>
      </c>
      <c r="Y12" s="47" t="s">
        <v>6307</v>
      </c>
      <c r="Z12" s="47" t="s">
        <v>6241</v>
      </c>
      <c r="AA12" s="47" t="s">
        <v>6247</v>
      </c>
      <c r="AB12" s="47" t="s">
        <v>6246</v>
      </c>
      <c r="AC12" s="48" t="s">
        <v>161</v>
      </c>
    </row>
    <row r="13" spans="1:29" x14ac:dyDescent="0.25">
      <c r="A13" s="49" t="s">
        <v>6232</v>
      </c>
      <c r="B13" s="50" t="s">
        <v>6232</v>
      </c>
      <c r="C13" s="50">
        <v>185738</v>
      </c>
      <c r="D13" s="51">
        <v>45022</v>
      </c>
      <c r="E13" s="51">
        <v>45070</v>
      </c>
      <c r="F13" s="50" t="s">
        <v>6320</v>
      </c>
      <c r="G13" s="50" t="s">
        <v>161</v>
      </c>
      <c r="H13" s="50" t="s">
        <v>6320</v>
      </c>
      <c r="I13" s="50" t="s">
        <v>6222</v>
      </c>
      <c r="J13" s="50" t="s">
        <v>6285</v>
      </c>
      <c r="K13" s="50" t="s">
        <v>6327</v>
      </c>
      <c r="L13" s="50" t="s">
        <v>6247</v>
      </c>
      <c r="M13" s="50" t="s">
        <v>6247</v>
      </c>
      <c r="N13" s="50" t="s">
        <v>6247</v>
      </c>
      <c r="O13" s="52">
        <v>363300</v>
      </c>
      <c r="P13" s="52">
        <v>0</v>
      </c>
      <c r="Q13" s="52" t="s">
        <v>6287</v>
      </c>
      <c r="R13" s="50" t="s">
        <v>6288</v>
      </c>
      <c r="S13" s="52">
        <v>363300</v>
      </c>
      <c r="T13" s="52">
        <v>363300</v>
      </c>
      <c r="U13" s="52" t="s">
        <v>6247</v>
      </c>
      <c r="V13" s="52" t="s">
        <v>160</v>
      </c>
      <c r="W13" s="52" t="s">
        <v>19</v>
      </c>
      <c r="X13" s="52" t="s">
        <v>6249</v>
      </c>
      <c r="Y13" s="52" t="s">
        <v>6307</v>
      </c>
      <c r="Z13" s="52" t="s">
        <v>6241</v>
      </c>
      <c r="AA13" s="52" t="s">
        <v>6247</v>
      </c>
      <c r="AB13" s="52" t="s">
        <v>6246</v>
      </c>
      <c r="AC13" s="53" t="s">
        <v>161</v>
      </c>
    </row>
    <row r="14" spans="1:29" x14ac:dyDescent="0.25">
      <c r="A14" s="44" t="s">
        <v>6232</v>
      </c>
      <c r="B14" s="45" t="s">
        <v>6232</v>
      </c>
      <c r="C14" s="45">
        <v>185784</v>
      </c>
      <c r="D14" s="46">
        <v>45022</v>
      </c>
      <c r="E14" s="46">
        <v>45070</v>
      </c>
      <c r="F14" s="45" t="s">
        <v>6320</v>
      </c>
      <c r="G14" s="45" t="s">
        <v>6328</v>
      </c>
      <c r="H14" s="45" t="s">
        <v>6320</v>
      </c>
      <c r="I14" s="45" t="s">
        <v>6222</v>
      </c>
      <c r="J14" s="45" t="s">
        <v>6285</v>
      </c>
      <c r="K14" s="45" t="s">
        <v>6322</v>
      </c>
      <c r="L14" s="45" t="s">
        <v>6247</v>
      </c>
      <c r="M14" s="45" t="s">
        <v>6247</v>
      </c>
      <c r="N14" s="45" t="s">
        <v>6247</v>
      </c>
      <c r="O14" s="47">
        <v>35966700</v>
      </c>
      <c r="P14" s="47">
        <v>0</v>
      </c>
      <c r="Q14" s="47" t="s">
        <v>6287</v>
      </c>
      <c r="R14" s="45" t="s">
        <v>6288</v>
      </c>
      <c r="S14" s="47">
        <v>35966700</v>
      </c>
      <c r="T14" s="47">
        <v>35966700</v>
      </c>
      <c r="U14" s="47" t="s">
        <v>6247</v>
      </c>
      <c r="V14" s="47" t="s">
        <v>6323</v>
      </c>
      <c r="W14" s="47" t="s">
        <v>32</v>
      </c>
      <c r="X14" s="47" t="s">
        <v>6324</v>
      </c>
      <c r="Y14" s="47" t="s">
        <v>6242</v>
      </c>
      <c r="Z14" s="47" t="s">
        <v>6241</v>
      </c>
      <c r="AA14" s="47" t="s">
        <v>6247</v>
      </c>
      <c r="AB14" s="47" t="s">
        <v>6325</v>
      </c>
      <c r="AC14" s="48" t="s">
        <v>6328</v>
      </c>
    </row>
    <row r="15" spans="1:29" x14ac:dyDescent="0.25">
      <c r="A15" s="49" t="s">
        <v>6232</v>
      </c>
      <c r="B15" s="50" t="s">
        <v>6232</v>
      </c>
      <c r="C15" s="50">
        <v>185784</v>
      </c>
      <c r="D15" s="51">
        <v>45022</v>
      </c>
      <c r="E15" s="51">
        <v>45070</v>
      </c>
      <c r="F15" s="50" t="s">
        <v>6320</v>
      </c>
      <c r="G15" s="50" t="s">
        <v>205</v>
      </c>
      <c r="H15" s="50" t="s">
        <v>6320</v>
      </c>
      <c r="I15" s="50" t="s">
        <v>6222</v>
      </c>
      <c r="J15" s="50" t="s">
        <v>6285</v>
      </c>
      <c r="K15" s="50" t="s">
        <v>6322</v>
      </c>
      <c r="L15" s="50" t="s">
        <v>6247</v>
      </c>
      <c r="M15" s="50" t="s">
        <v>6247</v>
      </c>
      <c r="N15" s="50" t="s">
        <v>6247</v>
      </c>
      <c r="O15" s="52">
        <v>0</v>
      </c>
      <c r="P15" s="52">
        <v>35966700</v>
      </c>
      <c r="Q15" s="52" t="s">
        <v>6287</v>
      </c>
      <c r="R15" s="50" t="s">
        <v>6288</v>
      </c>
      <c r="S15" s="52">
        <v>-35966700</v>
      </c>
      <c r="T15" s="52">
        <v>35966700</v>
      </c>
      <c r="U15" s="52" t="s">
        <v>6247</v>
      </c>
      <c r="V15" s="52" t="s">
        <v>204</v>
      </c>
      <c r="W15" s="52" t="s">
        <v>32</v>
      </c>
      <c r="X15" s="52" t="s">
        <v>6329</v>
      </c>
      <c r="Y15" s="52" t="s">
        <v>6242</v>
      </c>
      <c r="Z15" s="52" t="s">
        <v>6241</v>
      </c>
      <c r="AA15" s="52" t="s">
        <v>6247</v>
      </c>
      <c r="AB15" s="52" t="s">
        <v>6246</v>
      </c>
      <c r="AC15" s="53" t="s">
        <v>205</v>
      </c>
    </row>
    <row r="16" spans="1:29" x14ac:dyDescent="0.25">
      <c r="A16" s="44" t="s">
        <v>6232</v>
      </c>
      <c r="B16" s="45" t="s">
        <v>6232</v>
      </c>
      <c r="C16" s="45">
        <v>185784</v>
      </c>
      <c r="D16" s="46">
        <v>45022</v>
      </c>
      <c r="E16" s="46">
        <v>45070</v>
      </c>
      <c r="F16" s="45" t="s">
        <v>6320</v>
      </c>
      <c r="G16" s="45" t="s">
        <v>159</v>
      </c>
      <c r="H16" s="45" t="s">
        <v>6320</v>
      </c>
      <c r="I16" s="45" t="s">
        <v>6222</v>
      </c>
      <c r="J16" s="45" t="s">
        <v>6285</v>
      </c>
      <c r="K16" s="45" t="s">
        <v>6327</v>
      </c>
      <c r="L16" s="45" t="s">
        <v>6247</v>
      </c>
      <c r="M16" s="45" t="s">
        <v>6247</v>
      </c>
      <c r="N16" s="45" t="s">
        <v>6247</v>
      </c>
      <c r="O16" s="47">
        <v>35966700</v>
      </c>
      <c r="P16" s="47">
        <v>0</v>
      </c>
      <c r="Q16" s="47" t="s">
        <v>6287</v>
      </c>
      <c r="R16" s="45" t="s">
        <v>6288</v>
      </c>
      <c r="S16" s="47">
        <v>35966700</v>
      </c>
      <c r="T16" s="47">
        <v>35966700</v>
      </c>
      <c r="U16" s="47" t="s">
        <v>6247</v>
      </c>
      <c r="V16" s="47" t="s">
        <v>158</v>
      </c>
      <c r="W16" s="47" t="s">
        <v>32</v>
      </c>
      <c r="X16" s="47" t="s">
        <v>6249</v>
      </c>
      <c r="Y16" s="47" t="s">
        <v>6248</v>
      </c>
      <c r="Z16" s="47" t="s">
        <v>6241</v>
      </c>
      <c r="AA16" s="47" t="s">
        <v>6247</v>
      </c>
      <c r="AB16" s="47" t="s">
        <v>6246</v>
      </c>
      <c r="AC16" s="48" t="s">
        <v>159</v>
      </c>
    </row>
    <row r="17" spans="1:29" x14ac:dyDescent="0.25">
      <c r="A17" s="49" t="s">
        <v>6232</v>
      </c>
      <c r="B17" s="50" t="s">
        <v>6232</v>
      </c>
      <c r="C17" s="50">
        <v>185784</v>
      </c>
      <c r="D17" s="51">
        <v>45022</v>
      </c>
      <c r="E17" s="51">
        <v>45070</v>
      </c>
      <c r="F17" s="50" t="s">
        <v>6320</v>
      </c>
      <c r="G17" s="50" t="s">
        <v>159</v>
      </c>
      <c r="H17" s="50" t="s">
        <v>6320</v>
      </c>
      <c r="I17" s="50" t="s">
        <v>6222</v>
      </c>
      <c r="J17" s="50" t="s">
        <v>6285</v>
      </c>
      <c r="K17" s="50" t="s">
        <v>6286</v>
      </c>
      <c r="L17" s="50" t="s">
        <v>6247</v>
      </c>
      <c r="M17" s="50" t="s">
        <v>6247</v>
      </c>
      <c r="N17" s="50" t="s">
        <v>6247</v>
      </c>
      <c r="O17" s="52">
        <v>0</v>
      </c>
      <c r="P17" s="52">
        <v>35966700</v>
      </c>
      <c r="Q17" s="52" t="s">
        <v>6287</v>
      </c>
      <c r="R17" s="50" t="s">
        <v>6288</v>
      </c>
      <c r="S17" s="52">
        <v>-35966700</v>
      </c>
      <c r="T17" s="52">
        <v>35966700</v>
      </c>
      <c r="U17" s="52" t="s">
        <v>6247</v>
      </c>
      <c r="V17" s="52" t="s">
        <v>158</v>
      </c>
      <c r="W17" s="52" t="s">
        <v>32</v>
      </c>
      <c r="X17" s="52" t="s">
        <v>6249</v>
      </c>
      <c r="Y17" s="52" t="s">
        <v>6248</v>
      </c>
      <c r="Z17" s="52" t="s">
        <v>6241</v>
      </c>
      <c r="AA17" s="52" t="s">
        <v>6247</v>
      </c>
      <c r="AB17" s="52" t="s">
        <v>6246</v>
      </c>
      <c r="AC17" s="53" t="s">
        <v>159</v>
      </c>
    </row>
    <row r="18" spans="1:29" x14ac:dyDescent="0.25">
      <c r="A18" s="44" t="s">
        <v>6232</v>
      </c>
      <c r="B18" s="45" t="s">
        <v>6232</v>
      </c>
      <c r="C18" s="45">
        <v>185868</v>
      </c>
      <c r="D18" s="46">
        <v>45022</v>
      </c>
      <c r="E18" s="46">
        <v>45070</v>
      </c>
      <c r="F18" s="45" t="s">
        <v>6320</v>
      </c>
      <c r="G18" s="54" t="s">
        <v>134</v>
      </c>
      <c r="H18" s="45" t="s">
        <v>6320</v>
      </c>
      <c r="I18" s="45" t="s">
        <v>6222</v>
      </c>
      <c r="J18" s="45" t="s">
        <v>6285</v>
      </c>
      <c r="K18" s="45" t="s">
        <v>6286</v>
      </c>
      <c r="L18" s="45" t="s">
        <v>6247</v>
      </c>
      <c r="M18" s="45" t="s">
        <v>6247</v>
      </c>
      <c r="N18" s="45" t="s">
        <v>6247</v>
      </c>
      <c r="O18" s="47">
        <v>363300</v>
      </c>
      <c r="P18" s="47">
        <v>0</v>
      </c>
      <c r="Q18" s="47" t="s">
        <v>6287</v>
      </c>
      <c r="R18" s="45" t="s">
        <v>6288</v>
      </c>
      <c r="S18" s="47">
        <v>363300</v>
      </c>
      <c r="T18" s="47">
        <v>363300</v>
      </c>
      <c r="U18" s="47" t="s">
        <v>6247</v>
      </c>
      <c r="V18" s="47" t="s">
        <v>133</v>
      </c>
      <c r="W18" s="47" t="s">
        <v>97</v>
      </c>
      <c r="X18" s="47" t="s">
        <v>6249</v>
      </c>
      <c r="Y18" s="47" t="s">
        <v>6257</v>
      </c>
      <c r="Z18" s="47" t="s">
        <v>6241</v>
      </c>
      <c r="AA18" s="47" t="s">
        <v>6247</v>
      </c>
      <c r="AB18" s="47" t="s">
        <v>6246</v>
      </c>
      <c r="AC18" s="48" t="s">
        <v>134</v>
      </c>
    </row>
    <row r="19" spans="1:29" x14ac:dyDescent="0.25">
      <c r="A19" s="49" t="s">
        <v>6232</v>
      </c>
      <c r="B19" s="50" t="s">
        <v>6232</v>
      </c>
      <c r="C19" s="50">
        <v>185868</v>
      </c>
      <c r="D19" s="51">
        <v>45022</v>
      </c>
      <c r="E19" s="51">
        <v>45070</v>
      </c>
      <c r="F19" s="50" t="s">
        <v>6320</v>
      </c>
      <c r="G19" s="50" t="s">
        <v>134</v>
      </c>
      <c r="H19" s="50" t="s">
        <v>6320</v>
      </c>
      <c r="I19" s="50" t="s">
        <v>6222</v>
      </c>
      <c r="J19" s="50" t="s">
        <v>6285</v>
      </c>
      <c r="K19" s="50" t="s">
        <v>6286</v>
      </c>
      <c r="L19" s="50" t="s">
        <v>6247</v>
      </c>
      <c r="M19" s="50" t="s">
        <v>6247</v>
      </c>
      <c r="N19" s="50" t="s">
        <v>6247</v>
      </c>
      <c r="O19" s="52">
        <v>35966700</v>
      </c>
      <c r="P19" s="52">
        <v>0</v>
      </c>
      <c r="Q19" s="52" t="s">
        <v>6287</v>
      </c>
      <c r="R19" s="50" t="s">
        <v>6288</v>
      </c>
      <c r="S19" s="52">
        <v>35966700</v>
      </c>
      <c r="T19" s="52">
        <v>35966700</v>
      </c>
      <c r="U19" s="52" t="s">
        <v>6247</v>
      </c>
      <c r="V19" s="52" t="s">
        <v>133</v>
      </c>
      <c r="W19" s="52" t="s">
        <v>97</v>
      </c>
      <c r="X19" s="52" t="s">
        <v>6249</v>
      </c>
      <c r="Y19" s="52" t="s">
        <v>6257</v>
      </c>
      <c r="Z19" s="52" t="s">
        <v>6241</v>
      </c>
      <c r="AA19" s="52" t="s">
        <v>6247</v>
      </c>
      <c r="AB19" s="52" t="s">
        <v>6246</v>
      </c>
      <c r="AC19" s="53" t="s">
        <v>134</v>
      </c>
    </row>
    <row r="20" spans="1:29" x14ac:dyDescent="0.25">
      <c r="A20" s="44" t="s">
        <v>6232</v>
      </c>
      <c r="B20" s="45" t="s">
        <v>6232</v>
      </c>
      <c r="C20" s="45">
        <v>185868</v>
      </c>
      <c r="D20" s="46">
        <v>45022</v>
      </c>
      <c r="E20" s="46">
        <v>45070</v>
      </c>
      <c r="F20" s="45" t="s">
        <v>6320</v>
      </c>
      <c r="G20" s="45" t="s">
        <v>6210</v>
      </c>
      <c r="H20" s="45" t="s">
        <v>6320</v>
      </c>
      <c r="I20" s="45" t="s">
        <v>6222</v>
      </c>
      <c r="J20" s="45" t="s">
        <v>6285</v>
      </c>
      <c r="K20" s="45" t="s">
        <v>6286</v>
      </c>
      <c r="L20" s="45" t="s">
        <v>6247</v>
      </c>
      <c r="M20" s="45" t="s">
        <v>6247</v>
      </c>
      <c r="N20" s="45" t="s">
        <v>6247</v>
      </c>
      <c r="O20" s="47">
        <v>0</v>
      </c>
      <c r="P20" s="47">
        <v>363300</v>
      </c>
      <c r="Q20" s="47" t="s">
        <v>6287</v>
      </c>
      <c r="R20" s="45" t="s">
        <v>6288</v>
      </c>
      <c r="S20" s="47">
        <v>-363300</v>
      </c>
      <c r="T20" s="47">
        <v>363300</v>
      </c>
      <c r="U20" s="47" t="s">
        <v>6247</v>
      </c>
      <c r="V20" s="47" t="s">
        <v>6256</v>
      </c>
      <c r="W20" s="47" t="s">
        <v>97</v>
      </c>
      <c r="X20" s="47" t="s">
        <v>6255</v>
      </c>
      <c r="Y20" s="47" t="s">
        <v>6242</v>
      </c>
      <c r="Z20" s="47" t="s">
        <v>6241</v>
      </c>
      <c r="AA20" s="47" t="s">
        <v>6244</v>
      </c>
      <c r="AB20" s="47" t="s">
        <v>6254</v>
      </c>
      <c r="AC20" s="48" t="s">
        <v>6210</v>
      </c>
    </row>
    <row r="21" spans="1:29" x14ac:dyDescent="0.25">
      <c r="A21" s="49" t="s">
        <v>6232</v>
      </c>
      <c r="B21" s="50" t="s">
        <v>6232</v>
      </c>
      <c r="C21" s="50">
        <v>185868</v>
      </c>
      <c r="D21" s="51">
        <v>45022</v>
      </c>
      <c r="E21" s="51">
        <v>45070</v>
      </c>
      <c r="F21" s="50" t="s">
        <v>6320</v>
      </c>
      <c r="G21" s="50" t="s">
        <v>6210</v>
      </c>
      <c r="H21" s="50" t="s">
        <v>6320</v>
      </c>
      <c r="I21" s="50" t="s">
        <v>6222</v>
      </c>
      <c r="J21" s="50" t="s">
        <v>6285</v>
      </c>
      <c r="K21" s="50" t="s">
        <v>6286</v>
      </c>
      <c r="L21" s="50" t="s">
        <v>6247</v>
      </c>
      <c r="M21" s="50" t="s">
        <v>6247</v>
      </c>
      <c r="N21" s="50" t="s">
        <v>6247</v>
      </c>
      <c r="O21" s="52">
        <v>0</v>
      </c>
      <c r="P21" s="52">
        <v>35966700</v>
      </c>
      <c r="Q21" s="52" t="s">
        <v>6287</v>
      </c>
      <c r="R21" s="50" t="s">
        <v>6288</v>
      </c>
      <c r="S21" s="52">
        <v>-35966700</v>
      </c>
      <c r="T21" s="52">
        <v>35966700</v>
      </c>
      <c r="U21" s="52" t="s">
        <v>6247</v>
      </c>
      <c r="V21" s="52" t="s">
        <v>6256</v>
      </c>
      <c r="W21" s="52" t="s">
        <v>97</v>
      </c>
      <c r="X21" s="52" t="s">
        <v>6255</v>
      </c>
      <c r="Y21" s="52" t="s">
        <v>6242</v>
      </c>
      <c r="Z21" s="52" t="s">
        <v>6241</v>
      </c>
      <c r="AA21" s="52" t="s">
        <v>6244</v>
      </c>
      <c r="AB21" s="52" t="s">
        <v>6254</v>
      </c>
      <c r="AC21" s="53" t="s">
        <v>6210</v>
      </c>
    </row>
    <row r="22" spans="1:29" x14ac:dyDescent="0.25">
      <c r="A22" s="44" t="s">
        <v>6232</v>
      </c>
      <c r="B22" s="45" t="s">
        <v>6232</v>
      </c>
      <c r="C22" s="45">
        <v>185878</v>
      </c>
      <c r="D22" s="46">
        <v>45022</v>
      </c>
      <c r="E22" s="46">
        <v>45070</v>
      </c>
      <c r="F22" s="45" t="s">
        <v>6320</v>
      </c>
      <c r="G22" s="45" t="s">
        <v>6330</v>
      </c>
      <c r="H22" s="45" t="s">
        <v>6320</v>
      </c>
      <c r="I22" s="45" t="s">
        <v>6222</v>
      </c>
      <c r="J22" s="45" t="s">
        <v>6285</v>
      </c>
      <c r="K22" s="45" t="s">
        <v>6327</v>
      </c>
      <c r="L22" s="45" t="s">
        <v>6247</v>
      </c>
      <c r="M22" s="45" t="s">
        <v>6247</v>
      </c>
      <c r="N22" s="45" t="s">
        <v>6247</v>
      </c>
      <c r="O22" s="47">
        <v>0</v>
      </c>
      <c r="P22" s="47">
        <v>363300</v>
      </c>
      <c r="Q22" s="47" t="s">
        <v>6287</v>
      </c>
      <c r="R22" s="45" t="s">
        <v>6288</v>
      </c>
      <c r="S22" s="47">
        <v>-363300</v>
      </c>
      <c r="T22" s="47">
        <v>363300</v>
      </c>
      <c r="U22" s="47" t="s">
        <v>6247</v>
      </c>
      <c r="V22" s="47" t="s">
        <v>6323</v>
      </c>
      <c r="W22" s="47" t="s">
        <v>6306</v>
      </c>
      <c r="X22" s="47" t="s">
        <v>6324</v>
      </c>
      <c r="Y22" s="47" t="s">
        <v>6242</v>
      </c>
      <c r="Z22" s="47" t="s">
        <v>6241</v>
      </c>
      <c r="AA22" s="47" t="s">
        <v>6247</v>
      </c>
      <c r="AB22" s="47" t="s">
        <v>6325</v>
      </c>
      <c r="AC22" s="48" t="s">
        <v>6330</v>
      </c>
    </row>
    <row r="23" spans="1:29" x14ac:dyDescent="0.25">
      <c r="A23" s="49" t="s">
        <v>6232</v>
      </c>
      <c r="B23" s="50" t="s">
        <v>6232</v>
      </c>
      <c r="C23" s="50">
        <v>185878</v>
      </c>
      <c r="D23" s="51">
        <v>45022</v>
      </c>
      <c r="E23" s="51">
        <v>45070</v>
      </c>
      <c r="F23" s="50" t="s">
        <v>6320</v>
      </c>
      <c r="G23" s="50" t="s">
        <v>6211</v>
      </c>
      <c r="H23" s="50" t="s">
        <v>6320</v>
      </c>
      <c r="I23" s="50" t="s">
        <v>6222</v>
      </c>
      <c r="J23" s="50" t="s">
        <v>6285</v>
      </c>
      <c r="K23" s="50" t="s">
        <v>6286</v>
      </c>
      <c r="L23" s="50" t="s">
        <v>6247</v>
      </c>
      <c r="M23" s="50" t="s">
        <v>6247</v>
      </c>
      <c r="N23" s="50" t="s">
        <v>6247</v>
      </c>
      <c r="O23" s="52">
        <v>363300</v>
      </c>
      <c r="P23" s="52">
        <v>0</v>
      </c>
      <c r="Q23" s="52" t="s">
        <v>6287</v>
      </c>
      <c r="R23" s="50" t="s">
        <v>6288</v>
      </c>
      <c r="S23" s="52">
        <v>363300</v>
      </c>
      <c r="T23" s="52">
        <v>363300</v>
      </c>
      <c r="U23" s="52" t="s">
        <v>6247</v>
      </c>
      <c r="V23" s="52" t="s">
        <v>6290</v>
      </c>
      <c r="W23" s="52" t="s">
        <v>6306</v>
      </c>
      <c r="X23" s="52" t="s">
        <v>6291</v>
      </c>
      <c r="Y23" s="52" t="s">
        <v>6242</v>
      </c>
      <c r="Z23" s="52" t="s">
        <v>6241</v>
      </c>
      <c r="AA23" s="52" t="s">
        <v>97</v>
      </c>
      <c r="AB23" s="52" t="s">
        <v>6240</v>
      </c>
      <c r="AC23" s="53" t="s">
        <v>6211</v>
      </c>
    </row>
    <row r="24" spans="1:29" x14ac:dyDescent="0.25">
      <c r="A24" s="44" t="s">
        <v>6232</v>
      </c>
      <c r="B24" s="45" t="s">
        <v>6232</v>
      </c>
      <c r="C24" s="45">
        <v>185891</v>
      </c>
      <c r="D24" s="46">
        <v>45022</v>
      </c>
      <c r="E24" s="46">
        <v>45070</v>
      </c>
      <c r="F24" s="45" t="s">
        <v>6320</v>
      </c>
      <c r="G24" s="45" t="s">
        <v>6331</v>
      </c>
      <c r="H24" s="45" t="s">
        <v>6320</v>
      </c>
      <c r="I24" s="45" t="s">
        <v>6222</v>
      </c>
      <c r="J24" s="45" t="s">
        <v>6285</v>
      </c>
      <c r="K24" s="45" t="s">
        <v>6327</v>
      </c>
      <c r="L24" s="45" t="s">
        <v>6247</v>
      </c>
      <c r="M24" s="45" t="s">
        <v>6247</v>
      </c>
      <c r="N24" s="45" t="s">
        <v>6247</v>
      </c>
      <c r="O24" s="47">
        <v>0</v>
      </c>
      <c r="P24" s="47">
        <v>35966700</v>
      </c>
      <c r="Q24" s="47" t="s">
        <v>6287</v>
      </c>
      <c r="R24" s="45" t="s">
        <v>6288</v>
      </c>
      <c r="S24" s="47">
        <v>-35966700</v>
      </c>
      <c r="T24" s="47">
        <v>35966700</v>
      </c>
      <c r="U24" s="47" t="s">
        <v>6247</v>
      </c>
      <c r="V24" s="47" t="s">
        <v>6323</v>
      </c>
      <c r="W24" s="47" t="s">
        <v>6244</v>
      </c>
      <c r="X24" s="47" t="s">
        <v>6324</v>
      </c>
      <c r="Y24" s="47" t="s">
        <v>6242</v>
      </c>
      <c r="Z24" s="47" t="s">
        <v>6241</v>
      </c>
      <c r="AA24" s="47" t="s">
        <v>6247</v>
      </c>
      <c r="AB24" s="47" t="s">
        <v>6325</v>
      </c>
      <c r="AC24" s="48" t="s">
        <v>6331</v>
      </c>
    </row>
    <row r="25" spans="1:29" x14ac:dyDescent="0.25">
      <c r="A25" s="55" t="s">
        <v>6232</v>
      </c>
      <c r="B25" s="56" t="s">
        <v>6232</v>
      </c>
      <c r="C25" s="56">
        <v>185891</v>
      </c>
      <c r="D25" s="57">
        <v>45022</v>
      </c>
      <c r="E25" s="57">
        <v>45070</v>
      </c>
      <c r="F25" s="56" t="s">
        <v>6320</v>
      </c>
      <c r="G25" s="56" t="s">
        <v>6292</v>
      </c>
      <c r="H25" s="56" t="s">
        <v>6320</v>
      </c>
      <c r="I25" s="56" t="s">
        <v>6222</v>
      </c>
      <c r="J25" s="56" t="s">
        <v>6285</v>
      </c>
      <c r="K25" s="56" t="s">
        <v>6286</v>
      </c>
      <c r="L25" s="56" t="s">
        <v>6247</v>
      </c>
      <c r="M25" s="56" t="s">
        <v>6247</v>
      </c>
      <c r="N25" s="56" t="s">
        <v>6247</v>
      </c>
      <c r="O25" s="58">
        <v>35966700</v>
      </c>
      <c r="P25" s="58">
        <v>0</v>
      </c>
      <c r="Q25" s="58" t="s">
        <v>6287</v>
      </c>
      <c r="R25" s="56" t="s">
        <v>6288</v>
      </c>
      <c r="S25" s="58">
        <v>35966700</v>
      </c>
      <c r="T25" s="58">
        <v>35966700</v>
      </c>
      <c r="U25" s="58" t="s">
        <v>6247</v>
      </c>
      <c r="V25" s="58" t="s">
        <v>6290</v>
      </c>
      <c r="W25" s="58" t="s">
        <v>6244</v>
      </c>
      <c r="X25" s="58" t="s">
        <v>6291</v>
      </c>
      <c r="Y25" s="58" t="s">
        <v>6242</v>
      </c>
      <c r="Z25" s="58" t="s">
        <v>6241</v>
      </c>
      <c r="AA25" s="58" t="s">
        <v>97</v>
      </c>
      <c r="AB25" s="58" t="s">
        <v>6240</v>
      </c>
      <c r="AC25" s="59" t="s">
        <v>6292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CAC-EFA9-49EC-A2D4-4D53370F3160}">
  <sheetPr filterMode="1"/>
  <dimension ref="A1:P5090"/>
  <sheetViews>
    <sheetView workbookViewId="0"/>
  </sheetViews>
  <sheetFormatPr defaultRowHeight="15" x14ac:dyDescent="0.25"/>
  <cols>
    <col min="2" max="2" width="37.7109375" bestFit="1" customWidth="1"/>
    <col min="3" max="3" width="13.140625" bestFit="1" customWidth="1"/>
    <col min="4" max="4" width="10.5703125" style="3" bestFit="1" customWidth="1"/>
    <col min="5" max="5" width="0" hidden="1" customWidth="1"/>
    <col min="6" max="6" width="12.7109375" hidden="1" customWidth="1"/>
    <col min="7" max="9" width="0" hidden="1" customWidth="1"/>
    <col min="11" max="11" width="8.85546875" customWidth="1"/>
    <col min="12" max="12" width="21.28515625" customWidth="1"/>
    <col min="15" max="15" width="20.28515625" bestFit="1" customWidth="1"/>
  </cols>
  <sheetData>
    <row r="1" spans="1:16" x14ac:dyDescent="0.25">
      <c r="A1" t="s">
        <v>9</v>
      </c>
      <c r="B1" t="s">
        <v>8</v>
      </c>
      <c r="C1" t="s">
        <v>7</v>
      </c>
      <c r="D1" s="3" t="s">
        <v>6</v>
      </c>
      <c r="E1" t="s">
        <v>5</v>
      </c>
      <c r="F1" t="s">
        <v>4</v>
      </c>
      <c r="G1" t="s">
        <v>3</v>
      </c>
      <c r="H1" t="s">
        <v>2</v>
      </c>
      <c r="I1" t="s">
        <v>15</v>
      </c>
      <c r="J1" t="s">
        <v>1</v>
      </c>
      <c r="K1" t="s">
        <v>12</v>
      </c>
      <c r="L1" t="s">
        <v>0</v>
      </c>
      <c r="M1" t="s">
        <v>6191</v>
      </c>
      <c r="N1" t="s">
        <v>6190</v>
      </c>
      <c r="P1" t="s">
        <v>6192</v>
      </c>
    </row>
    <row r="2" spans="1:16" hidden="1" x14ac:dyDescent="0.25">
      <c r="A2" t="s">
        <v>6183</v>
      </c>
      <c r="B2" t="s">
        <v>74</v>
      </c>
      <c r="C2">
        <v>134785983</v>
      </c>
      <c r="D2" s="3">
        <v>43927</v>
      </c>
      <c r="E2" t="s">
        <v>122</v>
      </c>
      <c r="F2">
        <v>-11170000</v>
      </c>
      <c r="H2" t="s">
        <v>247</v>
      </c>
      <c r="I2" t="s">
        <v>102</v>
      </c>
      <c r="J2" t="s">
        <v>32</v>
      </c>
      <c r="L2" t="s">
        <v>6186</v>
      </c>
      <c r="M2">
        <f>FIND("from",L2,1)+LEN($M$1)+1</f>
        <v>10</v>
      </c>
      <c r="N2">
        <f>FIND("to",L2)-LEN($N$1)</f>
        <v>19</v>
      </c>
      <c r="O2" t="str">
        <f>MID(L2,M2,N2-M2+1)</f>
        <v>LCFHR HSBC</v>
      </c>
    </row>
    <row r="3" spans="1:16" hidden="1" x14ac:dyDescent="0.25">
      <c r="A3" t="s">
        <v>6183</v>
      </c>
      <c r="B3" t="s">
        <v>74</v>
      </c>
      <c r="C3">
        <v>134785983</v>
      </c>
      <c r="D3" s="3">
        <v>43929</v>
      </c>
      <c r="E3" t="s">
        <v>122</v>
      </c>
      <c r="F3">
        <v>-120000000</v>
      </c>
      <c r="H3" t="s">
        <v>126</v>
      </c>
      <c r="I3" t="s">
        <v>102</v>
      </c>
      <c r="J3" t="s">
        <v>32</v>
      </c>
      <c r="L3" t="s">
        <v>6186</v>
      </c>
      <c r="M3">
        <f t="shared" ref="M3:M24" si="0">FIND("from",L3,1)+LEN($M$1)+1</f>
        <v>10</v>
      </c>
      <c r="N3">
        <f t="shared" ref="N3:N24" si="1">FIND("to",L3)-LEN($N$1)</f>
        <v>19</v>
      </c>
      <c r="O3" t="str">
        <f t="shared" ref="O3:O24" si="2">MID(L3,M3,N3-M3+1)</f>
        <v>LCFHR HSBC</v>
      </c>
    </row>
    <row r="4" spans="1:16" hidden="1" x14ac:dyDescent="0.25">
      <c r="A4" t="s">
        <v>6183</v>
      </c>
      <c r="B4" t="s">
        <v>74</v>
      </c>
      <c r="C4">
        <v>134785983</v>
      </c>
      <c r="D4" s="3">
        <v>43934</v>
      </c>
      <c r="E4" t="s">
        <v>122</v>
      </c>
      <c r="F4">
        <v>-15000000</v>
      </c>
      <c r="H4" t="s">
        <v>126</v>
      </c>
      <c r="I4" t="s">
        <v>102</v>
      </c>
      <c r="J4" t="s">
        <v>32</v>
      </c>
      <c r="L4" t="s">
        <v>6186</v>
      </c>
      <c r="M4">
        <f t="shared" si="0"/>
        <v>10</v>
      </c>
      <c r="N4">
        <f t="shared" si="1"/>
        <v>19</v>
      </c>
      <c r="O4" t="str">
        <f t="shared" si="2"/>
        <v>LCFHR HSBC</v>
      </c>
    </row>
    <row r="5" spans="1:16" hidden="1" x14ac:dyDescent="0.25">
      <c r="A5" t="s">
        <v>6183</v>
      </c>
      <c r="B5" t="s">
        <v>74</v>
      </c>
      <c r="C5">
        <v>134785983</v>
      </c>
      <c r="D5" s="3">
        <v>43936</v>
      </c>
      <c r="E5" t="s">
        <v>122</v>
      </c>
      <c r="F5">
        <v>-22700000</v>
      </c>
      <c r="H5" t="s">
        <v>126</v>
      </c>
      <c r="I5" t="s">
        <v>101</v>
      </c>
      <c r="J5" t="s">
        <v>32</v>
      </c>
      <c r="L5" t="s">
        <v>6186</v>
      </c>
      <c r="M5">
        <f t="shared" si="0"/>
        <v>10</v>
      </c>
      <c r="N5">
        <f t="shared" si="1"/>
        <v>19</v>
      </c>
      <c r="O5" t="str">
        <f t="shared" si="2"/>
        <v>LCFHR HSBC</v>
      </c>
    </row>
    <row r="6" spans="1:16" hidden="1" x14ac:dyDescent="0.25">
      <c r="A6" t="s">
        <v>6183</v>
      </c>
      <c r="B6" t="s">
        <v>74</v>
      </c>
      <c r="C6">
        <v>134785983</v>
      </c>
      <c r="D6" s="3">
        <v>43936</v>
      </c>
      <c r="E6" t="s">
        <v>122</v>
      </c>
      <c r="F6">
        <v>-242000000</v>
      </c>
      <c r="H6" t="s">
        <v>126</v>
      </c>
      <c r="I6" t="s">
        <v>101</v>
      </c>
      <c r="J6" t="s">
        <v>32</v>
      </c>
      <c r="L6" t="s">
        <v>6189</v>
      </c>
      <c r="M6">
        <f t="shared" si="0"/>
        <v>10</v>
      </c>
      <c r="N6">
        <f t="shared" si="1"/>
        <v>19</v>
      </c>
      <c r="O6" t="str">
        <f t="shared" si="2"/>
        <v>LCFHR HSBC</v>
      </c>
    </row>
    <row r="7" spans="1:16" hidden="1" x14ac:dyDescent="0.25">
      <c r="A7" t="s">
        <v>6183</v>
      </c>
      <c r="B7" t="s">
        <v>74</v>
      </c>
      <c r="C7">
        <v>134785983</v>
      </c>
      <c r="D7" s="3">
        <v>43938</v>
      </c>
      <c r="E7" t="s">
        <v>122</v>
      </c>
      <c r="F7">
        <v>-8000000</v>
      </c>
      <c r="H7" t="s">
        <v>126</v>
      </c>
      <c r="I7" t="s">
        <v>102</v>
      </c>
      <c r="J7" t="s">
        <v>32</v>
      </c>
      <c r="L7" t="s">
        <v>6186</v>
      </c>
      <c r="M7">
        <f t="shared" si="0"/>
        <v>10</v>
      </c>
      <c r="N7">
        <f t="shared" si="1"/>
        <v>19</v>
      </c>
      <c r="O7" t="str">
        <f t="shared" si="2"/>
        <v>LCFHR HSBC</v>
      </c>
    </row>
    <row r="8" spans="1:16" hidden="1" x14ac:dyDescent="0.25">
      <c r="A8" t="s">
        <v>6183</v>
      </c>
      <c r="B8" t="s">
        <v>74</v>
      </c>
      <c r="C8">
        <v>134785983</v>
      </c>
      <c r="D8" s="3">
        <v>43938</v>
      </c>
      <c r="E8" t="s">
        <v>122</v>
      </c>
      <c r="F8">
        <v>-3000000</v>
      </c>
      <c r="H8" t="s">
        <v>126</v>
      </c>
      <c r="I8" t="s">
        <v>102</v>
      </c>
      <c r="J8" t="s">
        <v>32</v>
      </c>
      <c r="L8" t="s">
        <v>6186</v>
      </c>
      <c r="M8">
        <f t="shared" si="0"/>
        <v>10</v>
      </c>
      <c r="N8">
        <f t="shared" si="1"/>
        <v>19</v>
      </c>
      <c r="O8" t="str">
        <f t="shared" si="2"/>
        <v>LCFHR HSBC</v>
      </c>
    </row>
    <row r="9" spans="1:16" hidden="1" x14ac:dyDescent="0.25">
      <c r="A9" t="s">
        <v>6183</v>
      </c>
      <c r="B9" t="s">
        <v>74</v>
      </c>
      <c r="C9">
        <v>134785983</v>
      </c>
      <c r="D9" s="3">
        <v>43944</v>
      </c>
      <c r="E9" t="s">
        <v>122</v>
      </c>
      <c r="F9">
        <v>-49250000</v>
      </c>
      <c r="H9" t="s">
        <v>126</v>
      </c>
      <c r="I9" t="s">
        <v>102</v>
      </c>
      <c r="J9" t="s">
        <v>32</v>
      </c>
      <c r="L9" t="s">
        <v>6188</v>
      </c>
      <c r="M9">
        <f t="shared" si="0"/>
        <v>10</v>
      </c>
      <c r="N9">
        <f t="shared" si="1"/>
        <v>19</v>
      </c>
      <c r="O9" t="str">
        <f t="shared" si="2"/>
        <v>LCHFR HSBC</v>
      </c>
    </row>
    <row r="10" spans="1:16" hidden="1" x14ac:dyDescent="0.25">
      <c r="A10" t="s">
        <v>6183</v>
      </c>
      <c r="B10" t="s">
        <v>74</v>
      </c>
      <c r="C10">
        <v>134785983</v>
      </c>
      <c r="D10" s="3">
        <v>43945</v>
      </c>
      <c r="E10" t="s">
        <v>122</v>
      </c>
      <c r="F10">
        <v>-105000000</v>
      </c>
      <c r="H10" t="s">
        <v>126</v>
      </c>
      <c r="I10" t="s">
        <v>102</v>
      </c>
      <c r="J10" t="s">
        <v>32</v>
      </c>
      <c r="L10" t="s">
        <v>6188</v>
      </c>
      <c r="M10">
        <f t="shared" si="0"/>
        <v>10</v>
      </c>
      <c r="N10">
        <f t="shared" si="1"/>
        <v>19</v>
      </c>
      <c r="O10" t="str">
        <f t="shared" si="2"/>
        <v>LCHFR HSBC</v>
      </c>
    </row>
    <row r="11" spans="1:16" hidden="1" x14ac:dyDescent="0.25">
      <c r="A11" t="s">
        <v>6183</v>
      </c>
      <c r="B11" t="s">
        <v>74</v>
      </c>
      <c r="C11">
        <v>134785983</v>
      </c>
      <c r="D11" s="3">
        <v>43948</v>
      </c>
      <c r="E11" t="s">
        <v>122</v>
      </c>
      <c r="F11">
        <v>-100000000</v>
      </c>
      <c r="H11" t="s">
        <v>126</v>
      </c>
      <c r="I11" t="s">
        <v>102</v>
      </c>
      <c r="J11" t="s">
        <v>32</v>
      </c>
      <c r="L11" t="s">
        <v>6186</v>
      </c>
      <c r="M11">
        <f t="shared" si="0"/>
        <v>10</v>
      </c>
      <c r="N11">
        <f t="shared" si="1"/>
        <v>19</v>
      </c>
      <c r="O11" t="str">
        <f t="shared" si="2"/>
        <v>LCFHR HSBC</v>
      </c>
    </row>
    <row r="12" spans="1:16" hidden="1" x14ac:dyDescent="0.25">
      <c r="A12" t="s">
        <v>6183</v>
      </c>
      <c r="B12" t="s">
        <v>74</v>
      </c>
      <c r="C12">
        <v>134785983</v>
      </c>
      <c r="D12" s="3">
        <v>43948</v>
      </c>
      <c r="E12" t="s">
        <v>122</v>
      </c>
      <c r="F12">
        <v>-10000000</v>
      </c>
      <c r="H12" t="s">
        <v>126</v>
      </c>
      <c r="I12" t="s">
        <v>102</v>
      </c>
      <c r="J12" t="s">
        <v>32</v>
      </c>
      <c r="L12" t="s">
        <v>6186</v>
      </c>
      <c r="M12">
        <f t="shared" si="0"/>
        <v>10</v>
      </c>
      <c r="N12">
        <f t="shared" si="1"/>
        <v>19</v>
      </c>
      <c r="O12" t="str">
        <f t="shared" si="2"/>
        <v>LCFHR HSBC</v>
      </c>
    </row>
    <row r="13" spans="1:16" hidden="1" x14ac:dyDescent="0.25">
      <c r="A13" t="s">
        <v>6183</v>
      </c>
      <c r="B13" t="s">
        <v>74</v>
      </c>
      <c r="C13">
        <v>134785983</v>
      </c>
      <c r="D13" s="3">
        <v>43958</v>
      </c>
      <c r="E13" t="s">
        <v>122</v>
      </c>
      <c r="F13">
        <v>-7000000</v>
      </c>
      <c r="H13" t="s">
        <v>126</v>
      </c>
      <c r="I13" t="s">
        <v>102</v>
      </c>
      <c r="J13" t="s">
        <v>32</v>
      </c>
      <c r="L13" t="s">
        <v>6186</v>
      </c>
      <c r="M13">
        <f t="shared" si="0"/>
        <v>10</v>
      </c>
      <c r="N13">
        <f t="shared" si="1"/>
        <v>19</v>
      </c>
      <c r="O13" t="str">
        <f t="shared" si="2"/>
        <v>LCFHR HSBC</v>
      </c>
    </row>
    <row r="14" spans="1:16" hidden="1" x14ac:dyDescent="0.25">
      <c r="A14" t="s">
        <v>6183</v>
      </c>
      <c r="B14" t="s">
        <v>74</v>
      </c>
      <c r="C14">
        <v>134785983</v>
      </c>
      <c r="D14" s="3">
        <v>43959</v>
      </c>
      <c r="E14" t="s">
        <v>122</v>
      </c>
      <c r="F14">
        <v>-95000000</v>
      </c>
      <c r="H14" t="s">
        <v>126</v>
      </c>
      <c r="I14" t="s">
        <v>102</v>
      </c>
      <c r="J14" t="s">
        <v>32</v>
      </c>
      <c r="L14" t="s">
        <v>6186</v>
      </c>
      <c r="M14">
        <f t="shared" si="0"/>
        <v>10</v>
      </c>
      <c r="N14">
        <f t="shared" si="1"/>
        <v>19</v>
      </c>
      <c r="O14" t="str">
        <f t="shared" si="2"/>
        <v>LCFHR HSBC</v>
      </c>
    </row>
    <row r="15" spans="1:16" hidden="1" x14ac:dyDescent="0.25">
      <c r="A15" t="s">
        <v>6183</v>
      </c>
      <c r="B15" t="s">
        <v>74</v>
      </c>
      <c r="C15">
        <v>134785983</v>
      </c>
      <c r="D15" s="3">
        <v>43959</v>
      </c>
      <c r="E15" t="s">
        <v>122</v>
      </c>
      <c r="F15">
        <v>-72402198.849999994</v>
      </c>
      <c r="H15" t="s">
        <v>126</v>
      </c>
      <c r="I15" t="s">
        <v>102</v>
      </c>
      <c r="J15" t="s">
        <v>32</v>
      </c>
      <c r="L15" t="s">
        <v>6187</v>
      </c>
      <c r="M15">
        <f t="shared" si="0"/>
        <v>10</v>
      </c>
      <c r="N15">
        <f t="shared" si="1"/>
        <v>19</v>
      </c>
      <c r="O15" t="str">
        <f t="shared" si="2"/>
        <v>LCFHR HSBC</v>
      </c>
    </row>
    <row r="16" spans="1:16" hidden="1" x14ac:dyDescent="0.25">
      <c r="A16" t="s">
        <v>6183</v>
      </c>
      <c r="B16" t="s">
        <v>74</v>
      </c>
      <c r="C16">
        <v>134785983</v>
      </c>
      <c r="D16" s="3">
        <v>43987</v>
      </c>
      <c r="E16" t="s">
        <v>122</v>
      </c>
      <c r="F16">
        <v>-99000000</v>
      </c>
      <c r="H16" t="s">
        <v>247</v>
      </c>
      <c r="I16" t="s">
        <v>102</v>
      </c>
      <c r="J16" t="s">
        <v>32</v>
      </c>
      <c r="L16" t="s">
        <v>6186</v>
      </c>
      <c r="M16">
        <f t="shared" si="0"/>
        <v>10</v>
      </c>
      <c r="N16">
        <f t="shared" si="1"/>
        <v>19</v>
      </c>
      <c r="O16" t="str">
        <f t="shared" si="2"/>
        <v>LCFHR HSBC</v>
      </c>
    </row>
    <row r="17" spans="1:15" hidden="1" x14ac:dyDescent="0.25">
      <c r="A17" t="s">
        <v>6183</v>
      </c>
      <c r="B17" t="s">
        <v>74</v>
      </c>
      <c r="C17">
        <v>134785983</v>
      </c>
      <c r="D17" s="3">
        <v>43999</v>
      </c>
      <c r="E17" t="s">
        <v>122</v>
      </c>
      <c r="F17">
        <v>-10000000</v>
      </c>
      <c r="H17" t="s">
        <v>247</v>
      </c>
      <c r="I17" t="s">
        <v>102</v>
      </c>
      <c r="J17" t="s">
        <v>32</v>
      </c>
      <c r="L17" t="s">
        <v>6186</v>
      </c>
      <c r="M17">
        <f t="shared" si="0"/>
        <v>10</v>
      </c>
      <c r="N17">
        <f t="shared" si="1"/>
        <v>19</v>
      </c>
      <c r="O17" t="str">
        <f t="shared" si="2"/>
        <v>LCFHR HSBC</v>
      </c>
    </row>
    <row r="18" spans="1:15" hidden="1" x14ac:dyDescent="0.25">
      <c r="A18" t="s">
        <v>6183</v>
      </c>
      <c r="B18" t="s">
        <v>74</v>
      </c>
      <c r="C18">
        <v>134785983</v>
      </c>
      <c r="D18" s="3">
        <v>44018</v>
      </c>
      <c r="E18" t="s">
        <v>122</v>
      </c>
      <c r="F18">
        <v>-50000000</v>
      </c>
      <c r="H18" t="s">
        <v>247</v>
      </c>
      <c r="I18" t="s">
        <v>102</v>
      </c>
      <c r="J18" t="s">
        <v>32</v>
      </c>
      <c r="L18" t="s">
        <v>6186</v>
      </c>
      <c r="M18">
        <f t="shared" si="0"/>
        <v>10</v>
      </c>
      <c r="N18">
        <f t="shared" si="1"/>
        <v>19</v>
      </c>
      <c r="O18" t="str">
        <f t="shared" si="2"/>
        <v>LCFHR HSBC</v>
      </c>
    </row>
    <row r="19" spans="1:15" hidden="1" x14ac:dyDescent="0.25">
      <c r="A19" t="s">
        <v>6183</v>
      </c>
      <c r="B19" t="s">
        <v>74</v>
      </c>
      <c r="C19">
        <v>134785983</v>
      </c>
      <c r="D19" s="3">
        <v>44306</v>
      </c>
      <c r="E19" t="s">
        <v>122</v>
      </c>
      <c r="F19">
        <v>-30000000</v>
      </c>
      <c r="H19" t="s">
        <v>126</v>
      </c>
      <c r="I19" t="s">
        <v>102</v>
      </c>
      <c r="J19" t="s">
        <v>32</v>
      </c>
      <c r="L19" t="s">
        <v>6186</v>
      </c>
      <c r="M19">
        <f t="shared" si="0"/>
        <v>10</v>
      </c>
      <c r="N19">
        <f t="shared" si="1"/>
        <v>19</v>
      </c>
      <c r="O19" t="str">
        <f t="shared" si="2"/>
        <v>LCFHR HSBC</v>
      </c>
    </row>
    <row r="20" spans="1:15" hidden="1" x14ac:dyDescent="0.25">
      <c r="A20" t="s">
        <v>6183</v>
      </c>
      <c r="B20" t="s">
        <v>74</v>
      </c>
      <c r="C20">
        <v>134785983</v>
      </c>
      <c r="D20" s="3">
        <v>44312</v>
      </c>
      <c r="E20" t="s">
        <v>122</v>
      </c>
      <c r="F20">
        <v>-99000000</v>
      </c>
      <c r="H20" t="s">
        <v>247</v>
      </c>
      <c r="I20" t="s">
        <v>102</v>
      </c>
      <c r="J20" t="s">
        <v>32</v>
      </c>
      <c r="L20" t="s">
        <v>6186</v>
      </c>
      <c r="M20">
        <f t="shared" si="0"/>
        <v>10</v>
      </c>
      <c r="N20">
        <f t="shared" si="1"/>
        <v>19</v>
      </c>
      <c r="O20" t="str">
        <f t="shared" si="2"/>
        <v>LCFHR HSBC</v>
      </c>
    </row>
    <row r="21" spans="1:15" s="26" customFormat="1" hidden="1" x14ac:dyDescent="0.25">
      <c r="A21" s="26" t="s">
        <v>6183</v>
      </c>
      <c r="B21" s="26" t="s">
        <v>74</v>
      </c>
      <c r="C21" s="26">
        <v>134785983</v>
      </c>
      <c r="D21" s="27">
        <v>44349</v>
      </c>
      <c r="E21" t="s">
        <v>122</v>
      </c>
      <c r="F21">
        <v>-91700000</v>
      </c>
      <c r="G21"/>
      <c r="H21" t="s">
        <v>126</v>
      </c>
      <c r="I21" t="s">
        <v>102</v>
      </c>
      <c r="J21" s="26" t="s">
        <v>32</v>
      </c>
      <c r="K21"/>
      <c r="L21" t="s">
        <v>6186</v>
      </c>
      <c r="M21" s="26">
        <f t="shared" si="0"/>
        <v>10</v>
      </c>
      <c r="N21" s="26">
        <f t="shared" si="1"/>
        <v>19</v>
      </c>
      <c r="O21" s="26" t="str">
        <f t="shared" si="2"/>
        <v>LCFHR HSBC</v>
      </c>
    </row>
    <row r="22" spans="1:15" hidden="1" x14ac:dyDescent="0.25">
      <c r="A22" t="s">
        <v>6183</v>
      </c>
      <c r="B22" t="s">
        <v>73</v>
      </c>
      <c r="C22">
        <v>134801270</v>
      </c>
      <c r="D22" s="3">
        <v>43948</v>
      </c>
      <c r="E22" t="s">
        <v>122</v>
      </c>
      <c r="F22">
        <v>-30000000</v>
      </c>
      <c r="H22" t="s">
        <v>247</v>
      </c>
      <c r="I22" t="s">
        <v>102</v>
      </c>
      <c r="J22" t="s">
        <v>19</v>
      </c>
      <c r="L22" t="s">
        <v>6185</v>
      </c>
      <c r="M22">
        <f t="shared" si="0"/>
        <v>10</v>
      </c>
      <c r="N22">
        <f t="shared" si="1"/>
        <v>17</v>
      </c>
      <c r="O22" t="str">
        <f t="shared" si="2"/>
        <v>LCF HSBC</v>
      </c>
    </row>
    <row r="23" spans="1:15" s="26" customFormat="1" hidden="1" x14ac:dyDescent="0.25">
      <c r="A23" s="26" t="s">
        <v>6183</v>
      </c>
      <c r="B23" s="26" t="s">
        <v>73</v>
      </c>
      <c r="C23" s="26">
        <v>134801270</v>
      </c>
      <c r="D23" s="27">
        <v>44348</v>
      </c>
      <c r="E23" t="s">
        <v>122</v>
      </c>
      <c r="F23">
        <v>-11700000</v>
      </c>
      <c r="G23"/>
      <c r="H23" t="s">
        <v>246</v>
      </c>
      <c r="I23" t="s">
        <v>102</v>
      </c>
      <c r="J23" s="26" t="s">
        <v>19</v>
      </c>
      <c r="K23"/>
      <c r="L23" t="s">
        <v>6184</v>
      </c>
      <c r="M23" s="26">
        <f t="shared" si="0"/>
        <v>10</v>
      </c>
      <c r="N23" s="26">
        <f t="shared" si="1"/>
        <v>17</v>
      </c>
      <c r="O23" s="26" t="str">
        <f t="shared" si="2"/>
        <v>LCF HSBC</v>
      </c>
    </row>
    <row r="24" spans="1:15" s="26" customFormat="1" hidden="1" x14ac:dyDescent="0.25">
      <c r="A24" s="26" t="s">
        <v>6183</v>
      </c>
      <c r="B24" s="26" t="s">
        <v>83</v>
      </c>
      <c r="C24" s="26">
        <v>153028122</v>
      </c>
      <c r="D24" s="27">
        <v>44363</v>
      </c>
      <c r="E24" t="s">
        <v>245</v>
      </c>
      <c r="F24">
        <v>-75000000</v>
      </c>
      <c r="G24"/>
      <c r="H24" t="s">
        <v>126</v>
      </c>
      <c r="I24" t="s">
        <v>102</v>
      </c>
      <c r="J24" s="26" t="s">
        <v>32</v>
      </c>
      <c r="K24"/>
      <c r="L24" t="s">
        <v>6182</v>
      </c>
      <c r="M24" s="26">
        <f t="shared" si="0"/>
        <v>10</v>
      </c>
      <c r="N24" s="26">
        <f t="shared" si="1"/>
        <v>27</v>
      </c>
      <c r="O24" s="26" t="str">
        <f t="shared" si="2"/>
        <v>LCFHR HSBC Savings</v>
      </c>
    </row>
    <row r="25" spans="1:15" hidden="1" x14ac:dyDescent="0.25">
      <c r="A25" t="s">
        <v>121</v>
      </c>
      <c r="B25" t="s">
        <v>33</v>
      </c>
      <c r="C25" t="s">
        <v>115</v>
      </c>
      <c r="D25" s="3">
        <v>42072</v>
      </c>
      <c r="E25" t="s">
        <v>122</v>
      </c>
      <c r="F25">
        <v>-26500000</v>
      </c>
      <c r="G25" t="s">
        <v>4865</v>
      </c>
      <c r="H25" t="s">
        <v>249</v>
      </c>
      <c r="I25" t="s">
        <v>102</v>
      </c>
      <c r="J25" t="s">
        <v>34</v>
      </c>
      <c r="L25" t="s">
        <v>4864</v>
      </c>
      <c r="M25">
        <f t="shared" ref="M25:M88" si="3">FIND("from",L25,1)+LEN($M$1)+1</f>
        <v>10</v>
      </c>
      <c r="N25" t="e">
        <f t="shared" ref="N25:N88" si="4">FIND("to",L25)-LEN($N$1)</f>
        <v>#VALUE!</v>
      </c>
      <c r="O25" t="e">
        <f t="shared" ref="O25:O88" si="5">MID(L25,M25,N25-M25+1)</f>
        <v>#VALUE!</v>
      </c>
    </row>
    <row r="26" spans="1:15" hidden="1" x14ac:dyDescent="0.25">
      <c r="A26" t="s">
        <v>121</v>
      </c>
      <c r="B26" t="s">
        <v>33</v>
      </c>
      <c r="C26" t="s">
        <v>115</v>
      </c>
      <c r="D26" s="3">
        <v>42086</v>
      </c>
      <c r="E26" t="s">
        <v>122</v>
      </c>
      <c r="F26">
        <v>-61300000</v>
      </c>
      <c r="G26" t="s">
        <v>4863</v>
      </c>
      <c r="H26" t="s">
        <v>249</v>
      </c>
      <c r="I26" t="s">
        <v>102</v>
      </c>
      <c r="J26" t="s">
        <v>34</v>
      </c>
      <c r="L26" t="s">
        <v>4862</v>
      </c>
      <c r="M26">
        <f t="shared" si="3"/>
        <v>10</v>
      </c>
      <c r="N26">
        <f t="shared" si="4"/>
        <v>18</v>
      </c>
      <c r="O26" t="str">
        <f t="shared" si="5"/>
        <v>Operating</v>
      </c>
    </row>
    <row r="27" spans="1:15" hidden="1" x14ac:dyDescent="0.25">
      <c r="A27" t="s">
        <v>121</v>
      </c>
      <c r="B27" t="s">
        <v>33</v>
      </c>
      <c r="C27" t="s">
        <v>115</v>
      </c>
      <c r="D27" s="3">
        <v>42090</v>
      </c>
      <c r="E27" t="s">
        <v>122</v>
      </c>
      <c r="F27">
        <v>-25000000</v>
      </c>
      <c r="G27" t="s">
        <v>4861</v>
      </c>
      <c r="H27" t="s">
        <v>126</v>
      </c>
      <c r="I27" t="s">
        <v>102</v>
      </c>
      <c r="J27" t="s">
        <v>34</v>
      </c>
      <c r="L27" t="s">
        <v>4860</v>
      </c>
      <c r="M27">
        <f t="shared" si="3"/>
        <v>10</v>
      </c>
      <c r="N27">
        <f t="shared" si="4"/>
        <v>18</v>
      </c>
      <c r="O27" t="str">
        <f t="shared" si="5"/>
        <v>Operating</v>
      </c>
    </row>
    <row r="28" spans="1:15" hidden="1" x14ac:dyDescent="0.25">
      <c r="A28" t="s">
        <v>121</v>
      </c>
      <c r="B28" t="s">
        <v>33</v>
      </c>
      <c r="C28" t="s">
        <v>115</v>
      </c>
      <c r="D28" s="3">
        <v>42095</v>
      </c>
      <c r="E28" t="s">
        <v>122</v>
      </c>
      <c r="F28">
        <v>-15200000</v>
      </c>
      <c r="G28" t="s">
        <v>4859</v>
      </c>
      <c r="H28" t="s">
        <v>249</v>
      </c>
      <c r="I28" t="s">
        <v>102</v>
      </c>
      <c r="J28" t="s">
        <v>34</v>
      </c>
      <c r="L28" t="s">
        <v>4858</v>
      </c>
      <c r="M28">
        <f t="shared" si="3"/>
        <v>10</v>
      </c>
      <c r="N28">
        <f t="shared" si="4"/>
        <v>17</v>
      </c>
      <c r="O28" t="str">
        <f t="shared" si="5"/>
        <v>TUEBO PB</v>
      </c>
    </row>
    <row r="29" spans="1:15" hidden="1" x14ac:dyDescent="0.25">
      <c r="A29" t="s">
        <v>121</v>
      </c>
      <c r="B29" t="s">
        <v>33</v>
      </c>
      <c r="C29" t="s">
        <v>115</v>
      </c>
      <c r="D29" s="3">
        <v>42111</v>
      </c>
      <c r="E29" t="s">
        <v>122</v>
      </c>
      <c r="F29">
        <v>-25800000</v>
      </c>
      <c r="G29" t="s">
        <v>4857</v>
      </c>
      <c r="H29" t="s">
        <v>249</v>
      </c>
      <c r="I29" t="s">
        <v>102</v>
      </c>
      <c r="J29" t="s">
        <v>34</v>
      </c>
      <c r="L29" t="s">
        <v>4856</v>
      </c>
      <c r="M29" t="e">
        <f t="shared" si="3"/>
        <v>#VALUE!</v>
      </c>
      <c r="N29">
        <f t="shared" si="4"/>
        <v>3</v>
      </c>
      <c r="O29" t="e">
        <f t="shared" si="5"/>
        <v>#VALUE!</v>
      </c>
    </row>
    <row r="30" spans="1:15" hidden="1" x14ac:dyDescent="0.25">
      <c r="A30" t="s">
        <v>121</v>
      </c>
      <c r="B30" t="s">
        <v>33</v>
      </c>
      <c r="C30" t="s">
        <v>115</v>
      </c>
      <c r="D30" s="3">
        <v>42115</v>
      </c>
      <c r="E30" t="s">
        <v>122</v>
      </c>
      <c r="F30">
        <v>-19000000</v>
      </c>
      <c r="G30" t="s">
        <v>4855</v>
      </c>
      <c r="H30" t="s">
        <v>126</v>
      </c>
      <c r="I30" t="s">
        <v>102</v>
      </c>
      <c r="J30" t="s">
        <v>34</v>
      </c>
      <c r="L30" t="s">
        <v>4309</v>
      </c>
      <c r="M30">
        <f t="shared" si="3"/>
        <v>10</v>
      </c>
      <c r="N30">
        <f t="shared" si="4"/>
        <v>18</v>
      </c>
      <c r="O30" t="str">
        <f t="shared" si="5"/>
        <v>Tuebor Op</v>
      </c>
    </row>
    <row r="31" spans="1:15" hidden="1" x14ac:dyDescent="0.25">
      <c r="A31" t="s">
        <v>121</v>
      </c>
      <c r="B31" t="s">
        <v>33</v>
      </c>
      <c r="C31" t="s">
        <v>115</v>
      </c>
      <c r="D31" s="3">
        <v>42116</v>
      </c>
      <c r="E31" t="s">
        <v>122</v>
      </c>
      <c r="F31">
        <v>-26600000</v>
      </c>
      <c r="G31" t="s">
        <v>4854</v>
      </c>
      <c r="H31" t="s">
        <v>249</v>
      </c>
      <c r="I31" t="s">
        <v>102</v>
      </c>
      <c r="J31" t="s">
        <v>34</v>
      </c>
      <c r="L31" t="s">
        <v>4795</v>
      </c>
      <c r="M31">
        <f t="shared" si="3"/>
        <v>10</v>
      </c>
      <c r="N31">
        <f t="shared" si="4"/>
        <v>11</v>
      </c>
      <c r="O31" t="str">
        <f t="shared" si="5"/>
        <v>Op</v>
      </c>
    </row>
    <row r="32" spans="1:15" hidden="1" x14ac:dyDescent="0.25">
      <c r="A32" t="s">
        <v>121</v>
      </c>
      <c r="B32" t="s">
        <v>33</v>
      </c>
      <c r="C32" t="s">
        <v>115</v>
      </c>
      <c r="D32" s="3">
        <v>42117</v>
      </c>
      <c r="E32" t="s">
        <v>122</v>
      </c>
      <c r="F32">
        <v>-4500000</v>
      </c>
      <c r="G32" t="s">
        <v>4853</v>
      </c>
      <c r="H32" t="s">
        <v>249</v>
      </c>
      <c r="I32" t="s">
        <v>102</v>
      </c>
      <c r="J32" t="s">
        <v>34</v>
      </c>
      <c r="L32" t="s">
        <v>4795</v>
      </c>
      <c r="M32">
        <f t="shared" si="3"/>
        <v>10</v>
      </c>
      <c r="N32">
        <f t="shared" si="4"/>
        <v>11</v>
      </c>
      <c r="O32" t="str">
        <f t="shared" si="5"/>
        <v>Op</v>
      </c>
    </row>
    <row r="33" spans="1:15" hidden="1" x14ac:dyDescent="0.25">
      <c r="A33" t="s">
        <v>121</v>
      </c>
      <c r="B33" t="s">
        <v>33</v>
      </c>
      <c r="C33" t="s">
        <v>115</v>
      </c>
      <c r="D33" s="3">
        <v>42118</v>
      </c>
      <c r="E33" t="s">
        <v>122</v>
      </c>
      <c r="F33">
        <v>-20200000</v>
      </c>
      <c r="G33" t="s">
        <v>4852</v>
      </c>
      <c r="H33" t="s">
        <v>249</v>
      </c>
      <c r="I33" t="s">
        <v>102</v>
      </c>
      <c r="J33" t="s">
        <v>34</v>
      </c>
      <c r="L33" t="s">
        <v>4795</v>
      </c>
      <c r="M33">
        <f t="shared" si="3"/>
        <v>10</v>
      </c>
      <c r="N33">
        <f t="shared" si="4"/>
        <v>11</v>
      </c>
      <c r="O33" t="str">
        <f t="shared" si="5"/>
        <v>Op</v>
      </c>
    </row>
    <row r="34" spans="1:15" hidden="1" x14ac:dyDescent="0.25">
      <c r="A34" t="s">
        <v>121</v>
      </c>
      <c r="B34" t="s">
        <v>33</v>
      </c>
      <c r="C34" t="s">
        <v>115</v>
      </c>
      <c r="D34" s="3">
        <v>42121</v>
      </c>
      <c r="E34" t="s">
        <v>122</v>
      </c>
      <c r="F34">
        <v>-5500000</v>
      </c>
      <c r="G34" t="s">
        <v>4851</v>
      </c>
      <c r="H34" t="s">
        <v>249</v>
      </c>
      <c r="I34" t="s">
        <v>102</v>
      </c>
      <c r="J34" t="s">
        <v>34</v>
      </c>
      <c r="L34" t="s">
        <v>4795</v>
      </c>
      <c r="M34">
        <f t="shared" si="3"/>
        <v>10</v>
      </c>
      <c r="N34">
        <f t="shared" si="4"/>
        <v>11</v>
      </c>
      <c r="O34" t="str">
        <f t="shared" si="5"/>
        <v>Op</v>
      </c>
    </row>
    <row r="35" spans="1:15" hidden="1" x14ac:dyDescent="0.25">
      <c r="A35" t="s">
        <v>121</v>
      </c>
      <c r="B35" t="s">
        <v>33</v>
      </c>
      <c r="C35" t="s">
        <v>115</v>
      </c>
      <c r="D35" s="3">
        <v>42125</v>
      </c>
      <c r="E35" t="s">
        <v>122</v>
      </c>
      <c r="F35">
        <v>-3000000</v>
      </c>
      <c r="G35" t="s">
        <v>4850</v>
      </c>
      <c r="H35" t="s">
        <v>126</v>
      </c>
      <c r="I35" t="s">
        <v>101</v>
      </c>
      <c r="J35" t="s">
        <v>34</v>
      </c>
      <c r="L35" t="s">
        <v>4835</v>
      </c>
      <c r="M35">
        <f t="shared" si="3"/>
        <v>10</v>
      </c>
      <c r="N35">
        <f t="shared" si="4"/>
        <v>11</v>
      </c>
      <c r="O35" t="str">
        <f t="shared" si="5"/>
        <v>Op</v>
      </c>
    </row>
    <row r="36" spans="1:15" hidden="1" x14ac:dyDescent="0.25">
      <c r="A36" t="s">
        <v>121</v>
      </c>
      <c r="B36" t="s">
        <v>44</v>
      </c>
      <c r="C36">
        <v>496564993</v>
      </c>
      <c r="D36" s="3">
        <v>45050</v>
      </c>
      <c r="E36" t="s">
        <v>122</v>
      </c>
      <c r="F36">
        <v>-30000000</v>
      </c>
      <c r="G36" t="s">
        <v>6170</v>
      </c>
      <c r="H36" t="s">
        <v>126</v>
      </c>
      <c r="I36" t="s">
        <v>102</v>
      </c>
      <c r="J36" t="s">
        <v>48</v>
      </c>
      <c r="L36" t="s">
        <v>3667</v>
      </c>
      <c r="M36">
        <f t="shared" si="3"/>
        <v>10</v>
      </c>
      <c r="N36">
        <f t="shared" si="4"/>
        <v>12</v>
      </c>
      <c r="O36" t="str">
        <f t="shared" si="5"/>
        <v>LCC</v>
      </c>
    </row>
    <row r="37" spans="1:15" hidden="1" x14ac:dyDescent="0.25">
      <c r="A37" t="s">
        <v>121</v>
      </c>
      <c r="B37" t="s">
        <v>44</v>
      </c>
      <c r="C37">
        <v>496564993</v>
      </c>
      <c r="D37" s="3">
        <v>45057</v>
      </c>
      <c r="E37" t="s">
        <v>122</v>
      </c>
      <c r="F37">
        <v>-19000000</v>
      </c>
      <c r="G37" t="s">
        <v>6169</v>
      </c>
      <c r="H37" t="s">
        <v>126</v>
      </c>
      <c r="I37" t="s">
        <v>102</v>
      </c>
      <c r="J37" t="s">
        <v>48</v>
      </c>
      <c r="L37" t="s">
        <v>3667</v>
      </c>
      <c r="M37">
        <f t="shared" si="3"/>
        <v>10</v>
      </c>
      <c r="N37">
        <f t="shared" si="4"/>
        <v>12</v>
      </c>
      <c r="O37" t="str">
        <f t="shared" si="5"/>
        <v>LCC</v>
      </c>
    </row>
    <row r="38" spans="1:15" hidden="1" x14ac:dyDescent="0.25">
      <c r="A38" t="s">
        <v>121</v>
      </c>
      <c r="B38" t="s">
        <v>44</v>
      </c>
      <c r="C38">
        <v>496564993</v>
      </c>
      <c r="D38" s="3">
        <v>45064</v>
      </c>
      <c r="E38" t="s">
        <v>122</v>
      </c>
      <c r="F38">
        <v>-70000000</v>
      </c>
      <c r="G38" t="s">
        <v>6168</v>
      </c>
      <c r="H38" t="s">
        <v>247</v>
      </c>
      <c r="I38" t="s">
        <v>102</v>
      </c>
      <c r="J38" t="s">
        <v>48</v>
      </c>
      <c r="L38" t="s">
        <v>6167</v>
      </c>
      <c r="M38">
        <f t="shared" si="3"/>
        <v>10</v>
      </c>
      <c r="N38">
        <f t="shared" si="4"/>
        <v>12</v>
      </c>
      <c r="O38" t="str">
        <f t="shared" si="5"/>
        <v>LCC</v>
      </c>
    </row>
    <row r="39" spans="1:15" hidden="1" x14ac:dyDescent="0.25">
      <c r="A39" t="s">
        <v>121</v>
      </c>
      <c r="B39" t="s">
        <v>35</v>
      </c>
      <c r="C39">
        <v>496575502</v>
      </c>
      <c r="D39" s="3">
        <v>42173</v>
      </c>
      <c r="E39" t="s">
        <v>122</v>
      </c>
      <c r="F39">
        <v>-25000000</v>
      </c>
      <c r="G39" t="s">
        <v>6166</v>
      </c>
      <c r="H39" t="s">
        <v>249</v>
      </c>
      <c r="I39" t="s">
        <v>102</v>
      </c>
      <c r="J39" t="s">
        <v>38</v>
      </c>
      <c r="L39" t="s">
        <v>1836</v>
      </c>
      <c r="M39">
        <f t="shared" si="3"/>
        <v>10</v>
      </c>
      <c r="N39">
        <f t="shared" si="4"/>
        <v>12</v>
      </c>
      <c r="O39" t="str">
        <f t="shared" si="5"/>
        <v>LCI</v>
      </c>
    </row>
    <row r="40" spans="1:15" hidden="1" x14ac:dyDescent="0.25">
      <c r="A40" t="s">
        <v>121</v>
      </c>
      <c r="B40" t="s">
        <v>35</v>
      </c>
      <c r="C40">
        <v>496575502</v>
      </c>
      <c r="D40" s="3">
        <v>42922</v>
      </c>
      <c r="E40" t="s">
        <v>122</v>
      </c>
      <c r="F40">
        <v>-10000000</v>
      </c>
      <c r="G40" t="s">
        <v>6165</v>
      </c>
      <c r="H40" t="s">
        <v>247</v>
      </c>
      <c r="I40" t="s">
        <v>102</v>
      </c>
      <c r="J40" t="s">
        <v>38</v>
      </c>
      <c r="L40" t="s">
        <v>1836</v>
      </c>
      <c r="M40">
        <f t="shared" si="3"/>
        <v>10</v>
      </c>
      <c r="N40">
        <f t="shared" si="4"/>
        <v>12</v>
      </c>
      <c r="O40" t="str">
        <f t="shared" si="5"/>
        <v>LCI</v>
      </c>
    </row>
    <row r="41" spans="1:15" hidden="1" x14ac:dyDescent="0.25">
      <c r="A41" t="s">
        <v>121</v>
      </c>
      <c r="B41" t="s">
        <v>35</v>
      </c>
      <c r="C41">
        <v>496575502</v>
      </c>
      <c r="D41" s="3">
        <v>45050</v>
      </c>
      <c r="E41" t="s">
        <v>122</v>
      </c>
      <c r="F41">
        <v>-50000000</v>
      </c>
      <c r="G41" t="s">
        <v>6164</v>
      </c>
      <c r="H41" t="s">
        <v>247</v>
      </c>
      <c r="I41" t="s">
        <v>102</v>
      </c>
      <c r="J41" t="s">
        <v>38</v>
      </c>
      <c r="L41" t="s">
        <v>1836</v>
      </c>
      <c r="M41">
        <f t="shared" si="3"/>
        <v>10</v>
      </c>
      <c r="N41">
        <f t="shared" si="4"/>
        <v>12</v>
      </c>
      <c r="O41" t="str">
        <f t="shared" si="5"/>
        <v>LCI</v>
      </c>
    </row>
    <row r="42" spans="1:15" hidden="1" x14ac:dyDescent="0.25">
      <c r="A42" t="s">
        <v>121</v>
      </c>
      <c r="B42" t="s">
        <v>35</v>
      </c>
      <c r="C42">
        <v>496575502</v>
      </c>
      <c r="D42" s="3">
        <v>45057</v>
      </c>
      <c r="E42" t="s">
        <v>122</v>
      </c>
      <c r="F42">
        <v>-105686000</v>
      </c>
      <c r="G42" t="s">
        <v>6163</v>
      </c>
      <c r="H42" t="s">
        <v>247</v>
      </c>
      <c r="I42" t="s">
        <v>102</v>
      </c>
      <c r="J42" t="s">
        <v>38</v>
      </c>
      <c r="L42" t="s">
        <v>1836</v>
      </c>
      <c r="M42">
        <f t="shared" si="3"/>
        <v>10</v>
      </c>
      <c r="N42">
        <f t="shared" si="4"/>
        <v>12</v>
      </c>
      <c r="O42" t="str">
        <f t="shared" si="5"/>
        <v>LCI</v>
      </c>
    </row>
    <row r="43" spans="1:15" hidden="1" x14ac:dyDescent="0.25">
      <c r="A43" t="s">
        <v>121</v>
      </c>
      <c r="B43" t="s">
        <v>35</v>
      </c>
      <c r="C43">
        <v>496575502</v>
      </c>
      <c r="D43" s="3">
        <v>45062</v>
      </c>
      <c r="E43" t="s">
        <v>122</v>
      </c>
      <c r="F43">
        <v>-50000000</v>
      </c>
      <c r="G43" t="s">
        <v>6162</v>
      </c>
      <c r="H43" t="s">
        <v>247</v>
      </c>
      <c r="I43" t="s">
        <v>102</v>
      </c>
      <c r="J43" t="s">
        <v>38</v>
      </c>
      <c r="L43" t="s">
        <v>1836</v>
      </c>
      <c r="M43">
        <f t="shared" si="3"/>
        <v>10</v>
      </c>
      <c r="N43">
        <f t="shared" si="4"/>
        <v>12</v>
      </c>
      <c r="O43" t="str">
        <f t="shared" si="5"/>
        <v>LCI</v>
      </c>
    </row>
    <row r="44" spans="1:15" hidden="1" x14ac:dyDescent="0.25">
      <c r="A44" t="s">
        <v>121</v>
      </c>
      <c r="B44" t="s">
        <v>39</v>
      </c>
      <c r="C44">
        <v>528280121</v>
      </c>
      <c r="D44" s="3">
        <v>42325</v>
      </c>
      <c r="E44" t="s">
        <v>122</v>
      </c>
      <c r="F44">
        <v>-1389271.42</v>
      </c>
      <c r="G44" t="s">
        <v>6161</v>
      </c>
      <c r="H44" t="s">
        <v>249</v>
      </c>
      <c r="I44" t="s">
        <v>102</v>
      </c>
      <c r="J44" t="s">
        <v>40</v>
      </c>
      <c r="L44" t="s">
        <v>2243</v>
      </c>
      <c r="M44">
        <f t="shared" si="3"/>
        <v>10</v>
      </c>
      <c r="N44">
        <f t="shared" si="4"/>
        <v>14</v>
      </c>
      <c r="O44" t="str">
        <f t="shared" si="5"/>
        <v>LCREE</v>
      </c>
    </row>
    <row r="45" spans="1:15" hidden="1" x14ac:dyDescent="0.25">
      <c r="A45" t="s">
        <v>121</v>
      </c>
      <c r="B45" t="s">
        <v>39</v>
      </c>
      <c r="C45">
        <v>528280121</v>
      </c>
      <c r="D45" s="3">
        <v>45063</v>
      </c>
      <c r="E45" t="s">
        <v>122</v>
      </c>
      <c r="F45">
        <v>-99000000</v>
      </c>
      <c r="G45" t="s">
        <v>6160</v>
      </c>
      <c r="H45" t="s">
        <v>247</v>
      </c>
      <c r="I45" t="s">
        <v>102</v>
      </c>
      <c r="J45" t="s">
        <v>40</v>
      </c>
      <c r="L45" t="s">
        <v>2908</v>
      </c>
      <c r="M45">
        <f t="shared" si="3"/>
        <v>10</v>
      </c>
      <c r="N45">
        <f t="shared" si="4"/>
        <v>14</v>
      </c>
      <c r="O45" t="str">
        <f t="shared" si="5"/>
        <v>LCREE</v>
      </c>
    </row>
    <row r="46" spans="1:15" hidden="1" x14ac:dyDescent="0.25">
      <c r="A46" t="s">
        <v>121</v>
      </c>
      <c r="B46" t="s">
        <v>18</v>
      </c>
      <c r="C46">
        <v>657597873</v>
      </c>
      <c r="D46" s="3">
        <v>42171</v>
      </c>
      <c r="E46" t="s">
        <v>122</v>
      </c>
      <c r="F46">
        <v>-42000000</v>
      </c>
      <c r="G46" t="s">
        <v>6159</v>
      </c>
      <c r="H46" t="s">
        <v>249</v>
      </c>
      <c r="I46" t="s">
        <v>102</v>
      </c>
      <c r="J46" t="s">
        <v>2740</v>
      </c>
      <c r="L46" t="s">
        <v>279</v>
      </c>
      <c r="M46">
        <f t="shared" si="3"/>
        <v>10</v>
      </c>
      <c r="N46">
        <f t="shared" si="4"/>
        <v>14</v>
      </c>
      <c r="O46" t="str">
        <f t="shared" si="5"/>
        <v>LCFHR</v>
      </c>
    </row>
    <row r="47" spans="1:15" hidden="1" x14ac:dyDescent="0.25">
      <c r="A47" t="s">
        <v>121</v>
      </c>
      <c r="B47" t="s">
        <v>18</v>
      </c>
      <c r="C47">
        <v>657597873</v>
      </c>
      <c r="D47" s="3">
        <v>42321</v>
      </c>
      <c r="E47" t="s">
        <v>122</v>
      </c>
      <c r="F47">
        <v>-500000</v>
      </c>
      <c r="G47" t="s">
        <v>6158</v>
      </c>
      <c r="H47" t="s">
        <v>249</v>
      </c>
      <c r="I47" t="s">
        <v>102</v>
      </c>
      <c r="J47" t="s">
        <v>32</v>
      </c>
      <c r="K47" t="s">
        <v>72</v>
      </c>
      <c r="L47" t="s">
        <v>2470</v>
      </c>
      <c r="M47">
        <f t="shared" si="3"/>
        <v>10</v>
      </c>
      <c r="N47">
        <f t="shared" si="4"/>
        <v>14</v>
      </c>
      <c r="O47" t="str">
        <f t="shared" si="5"/>
        <v>LCFHR</v>
      </c>
    </row>
    <row r="48" spans="1:15" hidden="1" x14ac:dyDescent="0.25">
      <c r="A48" t="s">
        <v>121</v>
      </c>
      <c r="B48" t="s">
        <v>18</v>
      </c>
      <c r="C48">
        <v>657597873</v>
      </c>
      <c r="D48" s="3">
        <v>42355</v>
      </c>
      <c r="E48" t="s">
        <v>122</v>
      </c>
      <c r="F48">
        <v>-6800000</v>
      </c>
      <c r="G48" t="s">
        <v>6157</v>
      </c>
      <c r="H48" t="s">
        <v>249</v>
      </c>
      <c r="I48" t="s">
        <v>102</v>
      </c>
      <c r="J48" t="s">
        <v>32</v>
      </c>
      <c r="L48" t="s">
        <v>279</v>
      </c>
      <c r="M48">
        <f t="shared" si="3"/>
        <v>10</v>
      </c>
      <c r="N48">
        <f t="shared" si="4"/>
        <v>14</v>
      </c>
      <c r="O48" t="str">
        <f t="shared" si="5"/>
        <v>LCFHR</v>
      </c>
    </row>
    <row r="49" spans="1:15" hidden="1" x14ac:dyDescent="0.25">
      <c r="A49" t="s">
        <v>121</v>
      </c>
      <c r="B49" t="s">
        <v>18</v>
      </c>
      <c r="C49">
        <v>657597873</v>
      </c>
      <c r="D49" s="3">
        <v>42355</v>
      </c>
      <c r="E49" t="s">
        <v>122</v>
      </c>
      <c r="F49">
        <v>-3000000</v>
      </c>
      <c r="G49" t="s">
        <v>6156</v>
      </c>
      <c r="H49" t="s">
        <v>249</v>
      </c>
      <c r="I49" t="s">
        <v>101</v>
      </c>
      <c r="J49" t="s">
        <v>32</v>
      </c>
      <c r="L49" t="s">
        <v>279</v>
      </c>
      <c r="M49">
        <f t="shared" si="3"/>
        <v>10</v>
      </c>
      <c r="N49">
        <f t="shared" si="4"/>
        <v>14</v>
      </c>
      <c r="O49" t="str">
        <f t="shared" si="5"/>
        <v>LCFHR</v>
      </c>
    </row>
    <row r="50" spans="1:15" hidden="1" x14ac:dyDescent="0.25">
      <c r="A50" t="s">
        <v>121</v>
      </c>
      <c r="B50" t="s">
        <v>18</v>
      </c>
      <c r="C50">
        <v>657597873</v>
      </c>
      <c r="D50" s="3">
        <v>42355</v>
      </c>
      <c r="E50" t="s">
        <v>122</v>
      </c>
      <c r="F50">
        <v>-319561.44</v>
      </c>
      <c r="G50" t="s">
        <v>6155</v>
      </c>
      <c r="H50" t="s">
        <v>249</v>
      </c>
      <c r="I50" t="s">
        <v>102</v>
      </c>
      <c r="J50" t="s">
        <v>32</v>
      </c>
      <c r="L50" t="s">
        <v>278</v>
      </c>
      <c r="M50">
        <f t="shared" si="3"/>
        <v>10</v>
      </c>
      <c r="N50">
        <f t="shared" si="4"/>
        <v>14</v>
      </c>
      <c r="O50" t="str">
        <f t="shared" si="5"/>
        <v>LCFHR</v>
      </c>
    </row>
    <row r="51" spans="1:15" hidden="1" x14ac:dyDescent="0.25">
      <c r="A51" t="s">
        <v>121</v>
      </c>
      <c r="B51" t="s">
        <v>18</v>
      </c>
      <c r="C51">
        <v>657597873</v>
      </c>
      <c r="D51" s="3">
        <v>45048</v>
      </c>
      <c r="E51" t="s">
        <v>122</v>
      </c>
      <c r="F51">
        <v>-198000</v>
      </c>
      <c r="G51" t="s">
        <v>6154</v>
      </c>
      <c r="H51" t="s">
        <v>126</v>
      </c>
      <c r="I51" t="s">
        <v>102</v>
      </c>
      <c r="J51" t="s">
        <v>32</v>
      </c>
      <c r="L51" t="s">
        <v>1848</v>
      </c>
      <c r="M51">
        <f t="shared" si="3"/>
        <v>10</v>
      </c>
      <c r="N51">
        <f t="shared" si="4"/>
        <v>22</v>
      </c>
      <c r="O51" t="str">
        <f t="shared" si="5"/>
        <v>LCFHR Trading</v>
      </c>
    </row>
    <row r="52" spans="1:15" hidden="1" x14ac:dyDescent="0.25">
      <c r="A52" t="s">
        <v>121</v>
      </c>
      <c r="B52" t="s">
        <v>18</v>
      </c>
      <c r="C52">
        <v>657597873</v>
      </c>
      <c r="D52" s="3">
        <v>45048</v>
      </c>
      <c r="E52" t="s">
        <v>122</v>
      </c>
      <c r="F52">
        <v>-50000000</v>
      </c>
      <c r="G52" t="s">
        <v>6153</v>
      </c>
      <c r="H52" t="s">
        <v>247</v>
      </c>
      <c r="I52" t="s">
        <v>102</v>
      </c>
      <c r="J52" t="s">
        <v>32</v>
      </c>
      <c r="L52" t="s">
        <v>277</v>
      </c>
      <c r="M52">
        <f t="shared" si="3"/>
        <v>10</v>
      </c>
      <c r="N52">
        <f t="shared" si="4"/>
        <v>22</v>
      </c>
      <c r="O52" t="str">
        <f t="shared" si="5"/>
        <v>LCFHR Trading</v>
      </c>
    </row>
    <row r="53" spans="1:15" hidden="1" x14ac:dyDescent="0.25">
      <c r="A53" t="s">
        <v>121</v>
      </c>
      <c r="B53" t="s">
        <v>18</v>
      </c>
      <c r="C53">
        <v>657597873</v>
      </c>
      <c r="D53" s="3">
        <v>45050</v>
      </c>
      <c r="E53" t="s">
        <v>122</v>
      </c>
      <c r="F53">
        <v>-50000000</v>
      </c>
      <c r="G53" t="s">
        <v>6152</v>
      </c>
      <c r="H53" t="s">
        <v>247</v>
      </c>
      <c r="I53" t="s">
        <v>102</v>
      </c>
      <c r="J53" t="s">
        <v>32</v>
      </c>
      <c r="L53" t="s">
        <v>277</v>
      </c>
      <c r="M53">
        <f t="shared" si="3"/>
        <v>10</v>
      </c>
      <c r="N53">
        <f t="shared" si="4"/>
        <v>22</v>
      </c>
      <c r="O53" t="str">
        <f t="shared" si="5"/>
        <v>LCFHR Trading</v>
      </c>
    </row>
    <row r="54" spans="1:15" hidden="1" x14ac:dyDescent="0.25">
      <c r="A54" t="s">
        <v>121</v>
      </c>
      <c r="B54" t="s">
        <v>18</v>
      </c>
      <c r="C54">
        <v>657597873</v>
      </c>
      <c r="D54" s="3">
        <v>45050</v>
      </c>
      <c r="E54" t="s">
        <v>122</v>
      </c>
      <c r="F54">
        <v>-2637700</v>
      </c>
      <c r="G54" t="s">
        <v>6151</v>
      </c>
      <c r="H54" t="s">
        <v>247</v>
      </c>
      <c r="I54" t="s">
        <v>102</v>
      </c>
      <c r="J54" t="s">
        <v>32</v>
      </c>
      <c r="L54" t="s">
        <v>257</v>
      </c>
      <c r="M54">
        <f t="shared" si="3"/>
        <v>10</v>
      </c>
      <c r="N54">
        <f t="shared" si="4"/>
        <v>22</v>
      </c>
      <c r="O54" t="str">
        <f t="shared" si="5"/>
        <v>LCFHR Trading</v>
      </c>
    </row>
    <row r="55" spans="1:15" hidden="1" x14ac:dyDescent="0.25">
      <c r="A55" t="s">
        <v>121</v>
      </c>
      <c r="B55" t="s">
        <v>18</v>
      </c>
      <c r="C55">
        <v>657597873</v>
      </c>
      <c r="D55" s="3">
        <v>45050</v>
      </c>
      <c r="E55" t="s">
        <v>122</v>
      </c>
      <c r="F55">
        <v>-946000</v>
      </c>
      <c r="G55" t="s">
        <v>6150</v>
      </c>
      <c r="H55" t="s">
        <v>247</v>
      </c>
      <c r="I55" t="s">
        <v>102</v>
      </c>
      <c r="J55" t="s">
        <v>32</v>
      </c>
      <c r="L55" t="s">
        <v>277</v>
      </c>
      <c r="M55">
        <f t="shared" si="3"/>
        <v>10</v>
      </c>
      <c r="N55">
        <f t="shared" si="4"/>
        <v>22</v>
      </c>
      <c r="O55" t="str">
        <f t="shared" si="5"/>
        <v>LCFHR Trading</v>
      </c>
    </row>
    <row r="56" spans="1:15" hidden="1" x14ac:dyDescent="0.25">
      <c r="A56" t="s">
        <v>121</v>
      </c>
      <c r="B56" t="s">
        <v>18</v>
      </c>
      <c r="C56">
        <v>657597873</v>
      </c>
      <c r="D56" s="3">
        <v>45057</v>
      </c>
      <c r="E56" t="s">
        <v>122</v>
      </c>
      <c r="F56">
        <v>-60000000</v>
      </c>
      <c r="G56" t="s">
        <v>6149</v>
      </c>
      <c r="H56" t="s">
        <v>126</v>
      </c>
      <c r="I56" t="s">
        <v>102</v>
      </c>
      <c r="J56" t="s">
        <v>32</v>
      </c>
      <c r="L56" t="s">
        <v>1894</v>
      </c>
      <c r="M56">
        <f t="shared" si="3"/>
        <v>10</v>
      </c>
      <c r="N56">
        <f t="shared" si="4"/>
        <v>22</v>
      </c>
      <c r="O56" t="str">
        <f t="shared" si="5"/>
        <v>LCFHR Trading</v>
      </c>
    </row>
    <row r="57" spans="1:15" hidden="1" x14ac:dyDescent="0.25">
      <c r="A57" t="s">
        <v>121</v>
      </c>
      <c r="B57" t="s">
        <v>18</v>
      </c>
      <c r="C57">
        <v>657597873</v>
      </c>
      <c r="D57" s="3">
        <v>45057</v>
      </c>
      <c r="E57" t="s">
        <v>122</v>
      </c>
      <c r="F57">
        <v>-47000000</v>
      </c>
      <c r="G57" t="s">
        <v>6148</v>
      </c>
      <c r="H57" t="s">
        <v>247</v>
      </c>
      <c r="I57" t="s">
        <v>102</v>
      </c>
      <c r="J57" t="s">
        <v>32</v>
      </c>
      <c r="L57" t="s">
        <v>277</v>
      </c>
      <c r="M57">
        <f t="shared" si="3"/>
        <v>10</v>
      </c>
      <c r="N57">
        <f t="shared" si="4"/>
        <v>22</v>
      </c>
      <c r="O57" t="str">
        <f t="shared" si="5"/>
        <v>LCFHR Trading</v>
      </c>
    </row>
    <row r="58" spans="1:15" hidden="1" x14ac:dyDescent="0.25">
      <c r="A58" t="s">
        <v>121</v>
      </c>
      <c r="B58" t="s">
        <v>18</v>
      </c>
      <c r="C58">
        <v>657597873</v>
      </c>
      <c r="D58" s="3">
        <v>45062</v>
      </c>
      <c r="E58" t="s">
        <v>122</v>
      </c>
      <c r="F58">
        <v>-120000000</v>
      </c>
      <c r="G58" t="s">
        <v>6147</v>
      </c>
      <c r="H58" t="s">
        <v>247</v>
      </c>
      <c r="I58" t="s">
        <v>102</v>
      </c>
      <c r="J58" t="s">
        <v>32</v>
      </c>
      <c r="L58" t="s">
        <v>277</v>
      </c>
      <c r="M58">
        <f t="shared" si="3"/>
        <v>10</v>
      </c>
      <c r="N58">
        <f t="shared" si="4"/>
        <v>22</v>
      </c>
      <c r="O58" t="str">
        <f t="shared" si="5"/>
        <v>LCFHR Trading</v>
      </c>
    </row>
    <row r="59" spans="1:15" hidden="1" x14ac:dyDescent="0.25">
      <c r="A59" t="s">
        <v>121</v>
      </c>
      <c r="B59" t="s">
        <v>18</v>
      </c>
      <c r="C59">
        <v>657597873</v>
      </c>
      <c r="D59" s="3">
        <v>45063</v>
      </c>
      <c r="E59" t="s">
        <v>122</v>
      </c>
      <c r="F59">
        <v>-65000000</v>
      </c>
      <c r="G59" t="s">
        <v>6146</v>
      </c>
      <c r="H59" t="s">
        <v>126</v>
      </c>
      <c r="I59" t="s">
        <v>102</v>
      </c>
      <c r="J59" t="s">
        <v>32</v>
      </c>
      <c r="L59" t="s">
        <v>1894</v>
      </c>
      <c r="M59">
        <f t="shared" si="3"/>
        <v>10</v>
      </c>
      <c r="N59">
        <f t="shared" si="4"/>
        <v>22</v>
      </c>
      <c r="O59" t="str">
        <f t="shared" si="5"/>
        <v>LCFHR Trading</v>
      </c>
    </row>
    <row r="60" spans="1:15" hidden="1" x14ac:dyDescent="0.25">
      <c r="A60" t="s">
        <v>121</v>
      </c>
      <c r="B60" t="s">
        <v>18</v>
      </c>
      <c r="C60">
        <v>657597873</v>
      </c>
      <c r="D60" s="3">
        <v>45064</v>
      </c>
      <c r="E60" t="s">
        <v>122</v>
      </c>
      <c r="F60">
        <v>-70000000</v>
      </c>
      <c r="G60" t="s">
        <v>6145</v>
      </c>
      <c r="H60" t="s">
        <v>126</v>
      </c>
      <c r="I60" t="s">
        <v>102</v>
      </c>
      <c r="J60" t="s">
        <v>32</v>
      </c>
      <c r="L60" t="s">
        <v>6144</v>
      </c>
      <c r="M60">
        <f t="shared" si="3"/>
        <v>10</v>
      </c>
      <c r="N60">
        <f t="shared" si="4"/>
        <v>18</v>
      </c>
      <c r="O60" t="str">
        <f t="shared" si="5"/>
        <v>LCFHR JPM</v>
      </c>
    </row>
    <row r="61" spans="1:15" hidden="1" x14ac:dyDescent="0.25">
      <c r="A61" t="s">
        <v>121</v>
      </c>
      <c r="B61" t="s">
        <v>18</v>
      </c>
      <c r="C61">
        <v>657597873</v>
      </c>
      <c r="D61" s="3">
        <v>45065</v>
      </c>
      <c r="E61" t="s">
        <v>122</v>
      </c>
      <c r="F61">
        <v>-22100000</v>
      </c>
      <c r="G61" t="s">
        <v>6143</v>
      </c>
      <c r="H61" t="s">
        <v>249</v>
      </c>
      <c r="I61" t="s">
        <v>102</v>
      </c>
      <c r="J61" t="s">
        <v>32</v>
      </c>
      <c r="L61" t="s">
        <v>1919</v>
      </c>
      <c r="M61">
        <f t="shared" si="3"/>
        <v>10</v>
      </c>
      <c r="N61">
        <f t="shared" si="4"/>
        <v>18</v>
      </c>
      <c r="O61" t="str">
        <f t="shared" si="5"/>
        <v>LCFHR JPM</v>
      </c>
    </row>
    <row r="62" spans="1:15" hidden="1" x14ac:dyDescent="0.25">
      <c r="A62" t="s">
        <v>121</v>
      </c>
      <c r="B62" t="s">
        <v>18</v>
      </c>
      <c r="C62">
        <v>657597873</v>
      </c>
      <c r="D62" s="3">
        <v>45070</v>
      </c>
      <c r="E62" t="s">
        <v>122</v>
      </c>
      <c r="F62">
        <v>-213200</v>
      </c>
      <c r="G62" t="s">
        <v>6142</v>
      </c>
      <c r="H62" t="s">
        <v>126</v>
      </c>
      <c r="I62" t="s">
        <v>102</v>
      </c>
      <c r="J62" t="s">
        <v>32</v>
      </c>
      <c r="L62" t="s">
        <v>1860</v>
      </c>
      <c r="M62">
        <f t="shared" si="3"/>
        <v>10</v>
      </c>
      <c r="N62">
        <f t="shared" si="4"/>
        <v>18</v>
      </c>
      <c r="O62" t="str">
        <f t="shared" si="5"/>
        <v>LCFHR JPM</v>
      </c>
    </row>
    <row r="63" spans="1:15" hidden="1" x14ac:dyDescent="0.25">
      <c r="A63" t="s">
        <v>121</v>
      </c>
      <c r="B63" t="s">
        <v>18</v>
      </c>
      <c r="C63">
        <v>657597873</v>
      </c>
      <c r="D63" s="3">
        <v>45071</v>
      </c>
      <c r="E63" t="s">
        <v>122</v>
      </c>
      <c r="F63">
        <v>-33200</v>
      </c>
      <c r="G63" t="s">
        <v>6141</v>
      </c>
      <c r="H63" t="s">
        <v>126</v>
      </c>
      <c r="I63" t="s">
        <v>102</v>
      </c>
      <c r="J63" t="s">
        <v>32</v>
      </c>
      <c r="L63" t="s">
        <v>1860</v>
      </c>
      <c r="M63">
        <f t="shared" si="3"/>
        <v>10</v>
      </c>
      <c r="N63">
        <f t="shared" si="4"/>
        <v>18</v>
      </c>
      <c r="O63" t="str">
        <f t="shared" si="5"/>
        <v>LCFHR JPM</v>
      </c>
    </row>
    <row r="64" spans="1:15" hidden="1" x14ac:dyDescent="0.25">
      <c r="A64" t="s">
        <v>121</v>
      </c>
      <c r="B64" t="s">
        <v>60</v>
      </c>
      <c r="C64">
        <v>657597899</v>
      </c>
      <c r="D64" s="3">
        <v>42355</v>
      </c>
      <c r="E64" t="s">
        <v>122</v>
      </c>
      <c r="F64">
        <v>-71441.600000000006</v>
      </c>
      <c r="G64" t="s">
        <v>6140</v>
      </c>
      <c r="H64" t="s">
        <v>249</v>
      </c>
      <c r="I64" t="s">
        <v>102</v>
      </c>
      <c r="J64" t="s">
        <v>65</v>
      </c>
      <c r="L64" t="s">
        <v>1793</v>
      </c>
      <c r="M64">
        <f t="shared" si="3"/>
        <v>10</v>
      </c>
      <c r="N64">
        <f t="shared" si="4"/>
        <v>13</v>
      </c>
      <c r="O64" t="str">
        <f t="shared" si="5"/>
        <v>LCFH</v>
      </c>
    </row>
    <row r="65" spans="1:15" hidden="1" x14ac:dyDescent="0.25">
      <c r="A65" t="s">
        <v>121</v>
      </c>
      <c r="B65" t="s">
        <v>59</v>
      </c>
      <c r="C65">
        <v>657597907</v>
      </c>
      <c r="D65" s="3">
        <v>45048</v>
      </c>
      <c r="E65" t="s">
        <v>122</v>
      </c>
      <c r="F65">
        <v>-25000000</v>
      </c>
      <c r="G65" t="s">
        <v>6139</v>
      </c>
      <c r="H65" t="s">
        <v>247</v>
      </c>
      <c r="I65" t="s">
        <v>102</v>
      </c>
      <c r="J65" t="s">
        <v>63</v>
      </c>
      <c r="L65" t="s">
        <v>1715</v>
      </c>
      <c r="M65">
        <f t="shared" si="3"/>
        <v>10</v>
      </c>
      <c r="N65">
        <f t="shared" si="4"/>
        <v>14</v>
      </c>
      <c r="O65" t="str">
        <f t="shared" si="5"/>
        <v>LTRS1</v>
      </c>
    </row>
    <row r="66" spans="1:15" hidden="1" x14ac:dyDescent="0.25">
      <c r="A66" t="s">
        <v>121</v>
      </c>
      <c r="B66" t="s">
        <v>59</v>
      </c>
      <c r="C66">
        <v>657597907</v>
      </c>
      <c r="D66" s="3">
        <v>45049</v>
      </c>
      <c r="E66" t="s">
        <v>122</v>
      </c>
      <c r="F66">
        <v>-25000000</v>
      </c>
      <c r="G66" t="s">
        <v>6138</v>
      </c>
      <c r="H66" t="s">
        <v>126</v>
      </c>
      <c r="I66" t="s">
        <v>102</v>
      </c>
      <c r="J66" t="s">
        <v>63</v>
      </c>
      <c r="L66" t="s">
        <v>1721</v>
      </c>
      <c r="M66">
        <f t="shared" si="3"/>
        <v>10</v>
      </c>
      <c r="N66">
        <f t="shared" si="4"/>
        <v>15</v>
      </c>
      <c r="O66" t="str">
        <f t="shared" si="5"/>
        <v>LTRS 1</v>
      </c>
    </row>
    <row r="67" spans="1:15" hidden="1" x14ac:dyDescent="0.25">
      <c r="A67" t="s">
        <v>121</v>
      </c>
      <c r="B67" t="s">
        <v>59</v>
      </c>
      <c r="C67">
        <v>657597907</v>
      </c>
      <c r="D67" s="3">
        <v>45050</v>
      </c>
      <c r="E67" t="s">
        <v>122</v>
      </c>
      <c r="F67">
        <v>-10000000</v>
      </c>
      <c r="G67" t="s">
        <v>6137</v>
      </c>
      <c r="H67" t="s">
        <v>247</v>
      </c>
      <c r="I67" t="s">
        <v>102</v>
      </c>
      <c r="J67" t="s">
        <v>63</v>
      </c>
      <c r="L67" t="s">
        <v>1715</v>
      </c>
      <c r="M67">
        <f t="shared" si="3"/>
        <v>10</v>
      </c>
      <c r="N67">
        <f t="shared" si="4"/>
        <v>14</v>
      </c>
      <c r="O67" t="str">
        <f t="shared" si="5"/>
        <v>LTRS1</v>
      </c>
    </row>
    <row r="68" spans="1:15" hidden="1" x14ac:dyDescent="0.25">
      <c r="A68" t="s">
        <v>121</v>
      </c>
      <c r="B68" t="s">
        <v>59</v>
      </c>
      <c r="C68">
        <v>657597907</v>
      </c>
      <c r="D68" s="3">
        <v>45050</v>
      </c>
      <c r="E68" t="s">
        <v>122</v>
      </c>
      <c r="F68">
        <v>-10000000</v>
      </c>
      <c r="G68" t="s">
        <v>6136</v>
      </c>
      <c r="H68" t="s">
        <v>126</v>
      </c>
      <c r="I68" t="s">
        <v>102</v>
      </c>
      <c r="J68" t="s">
        <v>63</v>
      </c>
      <c r="L68" t="s">
        <v>1725</v>
      </c>
      <c r="M68">
        <f t="shared" si="3"/>
        <v>10</v>
      </c>
      <c r="N68">
        <f t="shared" si="4"/>
        <v>14</v>
      </c>
      <c r="O68" t="str">
        <f t="shared" si="5"/>
        <v>LTRS1</v>
      </c>
    </row>
    <row r="69" spans="1:15" hidden="1" x14ac:dyDescent="0.25">
      <c r="A69" t="s">
        <v>121</v>
      </c>
      <c r="B69" t="s">
        <v>59</v>
      </c>
      <c r="C69">
        <v>657597907</v>
      </c>
      <c r="D69" s="3">
        <v>45057</v>
      </c>
      <c r="E69" t="s">
        <v>122</v>
      </c>
      <c r="F69">
        <v>-14000000</v>
      </c>
      <c r="G69" t="s">
        <v>6135</v>
      </c>
      <c r="H69" t="s">
        <v>247</v>
      </c>
      <c r="I69" t="s">
        <v>102</v>
      </c>
      <c r="J69" t="s">
        <v>63</v>
      </c>
      <c r="L69" t="s">
        <v>1715</v>
      </c>
      <c r="M69">
        <f t="shared" si="3"/>
        <v>10</v>
      </c>
      <c r="N69">
        <f t="shared" si="4"/>
        <v>14</v>
      </c>
      <c r="O69" t="str">
        <f t="shared" si="5"/>
        <v>LTRS1</v>
      </c>
    </row>
    <row r="70" spans="1:15" hidden="1" x14ac:dyDescent="0.25">
      <c r="A70" t="s">
        <v>121</v>
      </c>
      <c r="B70" t="s">
        <v>59</v>
      </c>
      <c r="C70">
        <v>657597907</v>
      </c>
      <c r="D70" s="3">
        <v>45057</v>
      </c>
      <c r="E70" t="s">
        <v>122</v>
      </c>
      <c r="F70">
        <v>-14000000</v>
      </c>
      <c r="G70" t="s">
        <v>6134</v>
      </c>
      <c r="H70" t="s">
        <v>126</v>
      </c>
      <c r="I70" t="s">
        <v>102</v>
      </c>
      <c r="J70" t="s">
        <v>63</v>
      </c>
      <c r="L70" t="s">
        <v>1725</v>
      </c>
      <c r="M70">
        <f t="shared" si="3"/>
        <v>10</v>
      </c>
      <c r="N70">
        <f t="shared" si="4"/>
        <v>14</v>
      </c>
      <c r="O70" t="str">
        <f t="shared" si="5"/>
        <v>LTRS1</v>
      </c>
    </row>
    <row r="71" spans="1:15" hidden="1" x14ac:dyDescent="0.25">
      <c r="A71" t="s">
        <v>121</v>
      </c>
      <c r="B71" t="s">
        <v>59</v>
      </c>
      <c r="C71">
        <v>657597907</v>
      </c>
      <c r="D71" s="3">
        <v>45062</v>
      </c>
      <c r="E71" t="s">
        <v>122</v>
      </c>
      <c r="F71">
        <v>-120000000</v>
      </c>
      <c r="G71" t="s">
        <v>6133</v>
      </c>
      <c r="H71" t="s">
        <v>247</v>
      </c>
      <c r="I71" t="s">
        <v>102</v>
      </c>
      <c r="J71" t="s">
        <v>63</v>
      </c>
      <c r="L71" t="s">
        <v>1715</v>
      </c>
      <c r="M71">
        <f t="shared" si="3"/>
        <v>10</v>
      </c>
      <c r="N71">
        <f t="shared" si="4"/>
        <v>14</v>
      </c>
      <c r="O71" t="str">
        <f t="shared" si="5"/>
        <v>LTRS1</v>
      </c>
    </row>
    <row r="72" spans="1:15" hidden="1" x14ac:dyDescent="0.25">
      <c r="A72" t="s">
        <v>121</v>
      </c>
      <c r="B72" t="s">
        <v>42</v>
      </c>
      <c r="C72">
        <v>657598053</v>
      </c>
      <c r="D72" s="3">
        <v>42326</v>
      </c>
      <c r="E72" t="s">
        <v>122</v>
      </c>
      <c r="F72">
        <v>-15300000</v>
      </c>
      <c r="G72" t="s">
        <v>6132</v>
      </c>
      <c r="H72" t="s">
        <v>249</v>
      </c>
      <c r="I72" t="s">
        <v>102</v>
      </c>
      <c r="J72" t="s">
        <v>45</v>
      </c>
      <c r="L72" t="s">
        <v>1530</v>
      </c>
      <c r="M72">
        <f t="shared" si="3"/>
        <v>10</v>
      </c>
      <c r="N72">
        <f t="shared" si="4"/>
        <v>14</v>
      </c>
      <c r="O72" t="str">
        <f t="shared" si="5"/>
        <v>TUET2</v>
      </c>
    </row>
    <row r="73" spans="1:15" hidden="1" x14ac:dyDescent="0.25">
      <c r="A73" t="s">
        <v>121</v>
      </c>
      <c r="B73" t="s">
        <v>42</v>
      </c>
      <c r="C73">
        <v>657598053</v>
      </c>
      <c r="D73" s="3">
        <v>42355</v>
      </c>
      <c r="E73" t="s">
        <v>122</v>
      </c>
      <c r="F73">
        <v>-283.33999999999997</v>
      </c>
      <c r="G73" t="s">
        <v>6131</v>
      </c>
      <c r="H73" t="s">
        <v>249</v>
      </c>
      <c r="I73" t="s">
        <v>102</v>
      </c>
      <c r="J73" t="s">
        <v>45</v>
      </c>
      <c r="L73" t="s">
        <v>1530</v>
      </c>
      <c r="M73">
        <f t="shared" si="3"/>
        <v>10</v>
      </c>
      <c r="N73">
        <f t="shared" si="4"/>
        <v>14</v>
      </c>
      <c r="O73" t="str">
        <f t="shared" si="5"/>
        <v>TUET2</v>
      </c>
    </row>
    <row r="74" spans="1:15" hidden="1" x14ac:dyDescent="0.25">
      <c r="A74" t="s">
        <v>121</v>
      </c>
      <c r="B74" t="s">
        <v>1509</v>
      </c>
      <c r="C74">
        <v>727809672</v>
      </c>
      <c r="D74" s="3">
        <v>45048</v>
      </c>
      <c r="E74" t="s">
        <v>122</v>
      </c>
      <c r="F74">
        <v>-36000000</v>
      </c>
      <c r="G74" t="s">
        <v>6130</v>
      </c>
      <c r="H74" t="s">
        <v>249</v>
      </c>
      <c r="I74" t="s">
        <v>102</v>
      </c>
      <c r="J74" t="s">
        <v>99</v>
      </c>
      <c r="L74" t="s">
        <v>1506</v>
      </c>
      <c r="M74">
        <f t="shared" si="3"/>
        <v>10</v>
      </c>
      <c r="N74">
        <f t="shared" si="4"/>
        <v>13</v>
      </c>
      <c r="O74" t="str">
        <f t="shared" si="5"/>
        <v>LCR3</v>
      </c>
    </row>
    <row r="75" spans="1:15" hidden="1" x14ac:dyDescent="0.25">
      <c r="A75" t="s">
        <v>121</v>
      </c>
      <c r="B75" t="s">
        <v>14</v>
      </c>
      <c r="C75">
        <v>865357610</v>
      </c>
      <c r="D75" s="3">
        <v>42167</v>
      </c>
      <c r="E75" t="s">
        <v>122</v>
      </c>
      <c r="F75">
        <v>-300350.26</v>
      </c>
      <c r="G75" t="s">
        <v>6129</v>
      </c>
      <c r="H75" t="s">
        <v>249</v>
      </c>
      <c r="I75" t="s">
        <v>102</v>
      </c>
      <c r="J75" t="s">
        <v>19</v>
      </c>
      <c r="L75" t="s">
        <v>539</v>
      </c>
      <c r="M75">
        <f t="shared" si="3"/>
        <v>10</v>
      </c>
      <c r="N75">
        <f t="shared" si="4"/>
        <v>13</v>
      </c>
      <c r="O75" t="str">
        <f t="shared" si="5"/>
        <v>Trad</v>
      </c>
    </row>
    <row r="76" spans="1:15" hidden="1" x14ac:dyDescent="0.25">
      <c r="A76" t="s">
        <v>121</v>
      </c>
      <c r="B76" t="s">
        <v>14</v>
      </c>
      <c r="C76">
        <v>865357610</v>
      </c>
      <c r="D76" s="3">
        <v>42321</v>
      </c>
      <c r="E76" t="s">
        <v>122</v>
      </c>
      <c r="F76">
        <v>-200000</v>
      </c>
      <c r="G76" t="s">
        <v>6128</v>
      </c>
      <c r="H76" t="s">
        <v>249</v>
      </c>
      <c r="I76" t="s">
        <v>102</v>
      </c>
      <c r="J76" t="s">
        <v>19</v>
      </c>
      <c r="L76" t="s">
        <v>539</v>
      </c>
      <c r="M76">
        <f t="shared" si="3"/>
        <v>10</v>
      </c>
      <c r="N76">
        <f t="shared" si="4"/>
        <v>13</v>
      </c>
      <c r="O76" t="str">
        <f t="shared" si="5"/>
        <v>Trad</v>
      </c>
    </row>
    <row r="77" spans="1:15" hidden="1" x14ac:dyDescent="0.25">
      <c r="A77" t="s">
        <v>121</v>
      </c>
      <c r="B77" t="s">
        <v>14</v>
      </c>
      <c r="C77">
        <v>865357610</v>
      </c>
      <c r="D77" s="3">
        <v>42324</v>
      </c>
      <c r="E77" t="s">
        <v>122</v>
      </c>
      <c r="F77">
        <v>-250000</v>
      </c>
      <c r="G77" t="s">
        <v>6127</v>
      </c>
      <c r="H77" t="s">
        <v>249</v>
      </c>
      <c r="I77" t="s">
        <v>102</v>
      </c>
      <c r="J77" t="s">
        <v>19</v>
      </c>
      <c r="L77" t="s">
        <v>539</v>
      </c>
      <c r="M77">
        <f t="shared" si="3"/>
        <v>10</v>
      </c>
      <c r="N77">
        <f t="shared" si="4"/>
        <v>13</v>
      </c>
      <c r="O77" t="str">
        <f t="shared" si="5"/>
        <v>Trad</v>
      </c>
    </row>
    <row r="78" spans="1:15" hidden="1" x14ac:dyDescent="0.25">
      <c r="A78" t="s">
        <v>121</v>
      </c>
      <c r="B78" t="s">
        <v>14</v>
      </c>
      <c r="C78">
        <v>865357610</v>
      </c>
      <c r="D78" s="3">
        <v>42326</v>
      </c>
      <c r="E78" t="s">
        <v>122</v>
      </c>
      <c r="F78">
        <v>-427000</v>
      </c>
      <c r="G78" t="s">
        <v>6126</v>
      </c>
      <c r="H78" t="s">
        <v>249</v>
      </c>
      <c r="I78" t="s">
        <v>102</v>
      </c>
      <c r="J78" t="s">
        <v>19</v>
      </c>
      <c r="L78" t="s">
        <v>539</v>
      </c>
      <c r="M78">
        <f t="shared" si="3"/>
        <v>10</v>
      </c>
      <c r="N78">
        <f t="shared" si="4"/>
        <v>13</v>
      </c>
      <c r="O78" t="str">
        <f t="shared" si="5"/>
        <v>Trad</v>
      </c>
    </row>
    <row r="79" spans="1:15" hidden="1" x14ac:dyDescent="0.25">
      <c r="A79" t="s">
        <v>121</v>
      </c>
      <c r="B79" t="s">
        <v>14</v>
      </c>
      <c r="C79">
        <v>865357610</v>
      </c>
      <c r="D79" s="3">
        <v>43195</v>
      </c>
      <c r="E79" t="s">
        <v>122</v>
      </c>
      <c r="F79">
        <v>-60000</v>
      </c>
      <c r="G79" t="s">
        <v>6125</v>
      </c>
      <c r="H79" t="s">
        <v>247</v>
      </c>
      <c r="I79" t="s">
        <v>102</v>
      </c>
      <c r="J79" t="s">
        <v>19</v>
      </c>
      <c r="L79" t="s">
        <v>539</v>
      </c>
      <c r="M79">
        <f t="shared" si="3"/>
        <v>10</v>
      </c>
      <c r="N79">
        <f t="shared" si="4"/>
        <v>13</v>
      </c>
      <c r="O79" t="str">
        <f t="shared" si="5"/>
        <v>Trad</v>
      </c>
    </row>
    <row r="80" spans="1:15" hidden="1" x14ac:dyDescent="0.25">
      <c r="A80" t="s">
        <v>121</v>
      </c>
      <c r="B80" t="s">
        <v>14</v>
      </c>
      <c r="C80">
        <v>865357610</v>
      </c>
      <c r="D80" s="3">
        <v>45048</v>
      </c>
      <c r="E80" t="s">
        <v>122</v>
      </c>
      <c r="F80">
        <v>-2000</v>
      </c>
      <c r="G80" t="s">
        <v>6124</v>
      </c>
      <c r="H80" t="s">
        <v>126</v>
      </c>
      <c r="I80" t="s">
        <v>102</v>
      </c>
      <c r="J80" t="s">
        <v>19</v>
      </c>
      <c r="L80" t="s">
        <v>420</v>
      </c>
      <c r="M80">
        <f t="shared" si="3"/>
        <v>10</v>
      </c>
      <c r="N80">
        <f t="shared" si="4"/>
        <v>20</v>
      </c>
      <c r="O80" t="str">
        <f t="shared" si="5"/>
        <v>LCF Trading</v>
      </c>
    </row>
    <row r="81" spans="1:15" hidden="1" x14ac:dyDescent="0.25">
      <c r="A81" t="s">
        <v>121</v>
      </c>
      <c r="B81" t="s">
        <v>14</v>
      </c>
      <c r="C81">
        <v>865357610</v>
      </c>
      <c r="D81" s="3">
        <v>45049</v>
      </c>
      <c r="E81" t="s">
        <v>122</v>
      </c>
      <c r="F81">
        <v>-25000000</v>
      </c>
      <c r="G81" t="s">
        <v>6123</v>
      </c>
      <c r="H81" t="s">
        <v>126</v>
      </c>
      <c r="I81" t="s">
        <v>102</v>
      </c>
      <c r="J81" t="s">
        <v>19</v>
      </c>
      <c r="L81" t="s">
        <v>6122</v>
      </c>
      <c r="M81">
        <f t="shared" si="3"/>
        <v>10</v>
      </c>
      <c r="N81">
        <f t="shared" si="4"/>
        <v>20</v>
      </c>
      <c r="O81" t="str">
        <f t="shared" si="5"/>
        <v>LCF Trading</v>
      </c>
    </row>
    <row r="82" spans="1:15" hidden="1" x14ac:dyDescent="0.25">
      <c r="A82" t="s">
        <v>121</v>
      </c>
      <c r="B82" t="s">
        <v>14</v>
      </c>
      <c r="C82">
        <v>865357610</v>
      </c>
      <c r="D82" s="3">
        <v>45050</v>
      </c>
      <c r="E82" t="s">
        <v>122</v>
      </c>
      <c r="F82">
        <v>-10000000</v>
      </c>
      <c r="G82" t="s">
        <v>6121</v>
      </c>
      <c r="H82" t="s">
        <v>126</v>
      </c>
      <c r="I82" t="s">
        <v>102</v>
      </c>
      <c r="J82" t="s">
        <v>19</v>
      </c>
      <c r="L82" t="s">
        <v>440</v>
      </c>
      <c r="M82">
        <f t="shared" si="3"/>
        <v>10</v>
      </c>
      <c r="N82">
        <f t="shared" si="4"/>
        <v>20</v>
      </c>
      <c r="O82" t="str">
        <f t="shared" si="5"/>
        <v>LCF Trading</v>
      </c>
    </row>
    <row r="83" spans="1:15" hidden="1" x14ac:dyDescent="0.25">
      <c r="A83" t="s">
        <v>121</v>
      </c>
      <c r="B83" t="s">
        <v>14</v>
      </c>
      <c r="C83">
        <v>865357610</v>
      </c>
      <c r="D83" s="3">
        <v>45057</v>
      </c>
      <c r="E83" t="s">
        <v>122</v>
      </c>
      <c r="F83">
        <v>-14000000</v>
      </c>
      <c r="G83" t="s">
        <v>6120</v>
      </c>
      <c r="H83" t="s">
        <v>126</v>
      </c>
      <c r="I83" t="s">
        <v>102</v>
      </c>
      <c r="J83" t="s">
        <v>19</v>
      </c>
      <c r="L83" t="s">
        <v>440</v>
      </c>
      <c r="M83">
        <f t="shared" si="3"/>
        <v>10</v>
      </c>
      <c r="N83">
        <f t="shared" si="4"/>
        <v>20</v>
      </c>
      <c r="O83" t="str">
        <f t="shared" si="5"/>
        <v>LCF Trading</v>
      </c>
    </row>
    <row r="84" spans="1:15" hidden="1" x14ac:dyDescent="0.25">
      <c r="A84" t="s">
        <v>121</v>
      </c>
      <c r="B84" t="s">
        <v>14</v>
      </c>
      <c r="C84">
        <v>865357610</v>
      </c>
      <c r="D84" s="3">
        <v>45062</v>
      </c>
      <c r="E84" t="s">
        <v>122</v>
      </c>
      <c r="F84">
        <v>-800000</v>
      </c>
      <c r="G84" t="s">
        <v>6119</v>
      </c>
      <c r="H84" t="s">
        <v>247</v>
      </c>
      <c r="I84" t="s">
        <v>102</v>
      </c>
      <c r="J84" t="s">
        <v>19</v>
      </c>
      <c r="L84" t="s">
        <v>437</v>
      </c>
      <c r="M84">
        <f t="shared" si="3"/>
        <v>10</v>
      </c>
      <c r="N84">
        <f t="shared" si="4"/>
        <v>20</v>
      </c>
      <c r="O84" t="str">
        <f t="shared" si="5"/>
        <v>LCF Trading</v>
      </c>
    </row>
    <row r="85" spans="1:15" hidden="1" x14ac:dyDescent="0.25">
      <c r="A85" t="s">
        <v>121</v>
      </c>
      <c r="B85" t="s">
        <v>14</v>
      </c>
      <c r="C85">
        <v>865357610</v>
      </c>
      <c r="D85" s="3">
        <v>45064</v>
      </c>
      <c r="E85" t="s">
        <v>122</v>
      </c>
      <c r="F85">
        <v>-70000000</v>
      </c>
      <c r="G85" t="s">
        <v>6118</v>
      </c>
      <c r="H85" t="s">
        <v>247</v>
      </c>
      <c r="I85" t="s">
        <v>102</v>
      </c>
      <c r="J85" t="s">
        <v>19</v>
      </c>
      <c r="L85" t="s">
        <v>433</v>
      </c>
      <c r="M85">
        <f t="shared" si="3"/>
        <v>10</v>
      </c>
      <c r="N85">
        <f t="shared" si="4"/>
        <v>16</v>
      </c>
      <c r="O85" t="str">
        <f t="shared" si="5"/>
        <v>LCF JPM</v>
      </c>
    </row>
    <row r="86" spans="1:15" hidden="1" x14ac:dyDescent="0.25">
      <c r="A86" t="s">
        <v>121</v>
      </c>
      <c r="B86" t="s">
        <v>14</v>
      </c>
      <c r="C86">
        <v>865357610</v>
      </c>
      <c r="D86" s="3">
        <v>45069</v>
      </c>
      <c r="E86" t="s">
        <v>122</v>
      </c>
      <c r="F86">
        <v>-1000000</v>
      </c>
      <c r="G86" t="s">
        <v>6117</v>
      </c>
      <c r="H86" t="s">
        <v>247</v>
      </c>
      <c r="I86" t="s">
        <v>102</v>
      </c>
      <c r="J86" t="s">
        <v>19</v>
      </c>
      <c r="L86" t="s">
        <v>433</v>
      </c>
      <c r="M86">
        <f t="shared" si="3"/>
        <v>10</v>
      </c>
      <c r="N86">
        <f t="shared" si="4"/>
        <v>16</v>
      </c>
      <c r="O86" t="str">
        <f t="shared" si="5"/>
        <v>LCF JPM</v>
      </c>
    </row>
    <row r="87" spans="1:15" hidden="1" x14ac:dyDescent="0.25">
      <c r="A87" t="s">
        <v>1293</v>
      </c>
      <c r="B87" t="s">
        <v>77</v>
      </c>
      <c r="C87">
        <v>8026459916</v>
      </c>
      <c r="D87" s="3">
        <v>43980</v>
      </c>
      <c r="E87" t="s">
        <v>122</v>
      </c>
      <c r="F87">
        <v>-750000</v>
      </c>
      <c r="H87" t="s">
        <v>126</v>
      </c>
      <c r="I87" t="s">
        <v>102</v>
      </c>
      <c r="J87" t="s">
        <v>19</v>
      </c>
      <c r="L87" t="s">
        <v>6116</v>
      </c>
      <c r="M87" t="e">
        <f t="shared" si="3"/>
        <v>#VALUE!</v>
      </c>
      <c r="N87">
        <f t="shared" si="4"/>
        <v>16</v>
      </c>
      <c r="O87" t="e">
        <f t="shared" si="5"/>
        <v>#VALUE!</v>
      </c>
    </row>
    <row r="88" spans="1:15" hidden="1" x14ac:dyDescent="0.25">
      <c r="A88" t="s">
        <v>1293</v>
      </c>
      <c r="B88" t="s">
        <v>77</v>
      </c>
      <c r="C88">
        <v>8026459916</v>
      </c>
      <c r="D88" s="3">
        <v>44043</v>
      </c>
      <c r="E88" t="s">
        <v>245</v>
      </c>
      <c r="F88">
        <v>-500000</v>
      </c>
      <c r="H88" t="s">
        <v>126</v>
      </c>
      <c r="I88" t="s">
        <v>102</v>
      </c>
      <c r="J88" t="s">
        <v>19</v>
      </c>
      <c r="L88" t="s">
        <v>5940</v>
      </c>
      <c r="M88">
        <f t="shared" si="3"/>
        <v>10</v>
      </c>
      <c r="N88">
        <f t="shared" si="4"/>
        <v>16</v>
      </c>
      <c r="O88" t="str">
        <f t="shared" si="5"/>
        <v>LCF PNC</v>
      </c>
    </row>
    <row r="89" spans="1:15" hidden="1" x14ac:dyDescent="0.25">
      <c r="A89" t="s">
        <v>1293</v>
      </c>
      <c r="B89" t="s">
        <v>77</v>
      </c>
      <c r="C89">
        <v>8026459916</v>
      </c>
      <c r="D89" s="3">
        <v>44047</v>
      </c>
      <c r="E89" t="s">
        <v>122</v>
      </c>
      <c r="F89">
        <v>-5000000</v>
      </c>
      <c r="H89" t="s">
        <v>126</v>
      </c>
      <c r="I89" t="s">
        <v>102</v>
      </c>
      <c r="J89" t="s">
        <v>19</v>
      </c>
      <c r="L89" t="s">
        <v>5940</v>
      </c>
      <c r="M89">
        <f t="shared" ref="M89:M152" si="6">FIND("from",L89,1)+LEN($M$1)+1</f>
        <v>10</v>
      </c>
      <c r="N89">
        <f t="shared" ref="N89:N152" si="7">FIND("to",L89)-LEN($N$1)</f>
        <v>16</v>
      </c>
      <c r="O89" t="str">
        <f t="shared" ref="O89:O152" si="8">MID(L89,M89,N89-M89+1)</f>
        <v>LCF PNC</v>
      </c>
    </row>
    <row r="90" spans="1:15" hidden="1" x14ac:dyDescent="0.25">
      <c r="A90" t="s">
        <v>1293</v>
      </c>
      <c r="B90" t="s">
        <v>77</v>
      </c>
      <c r="C90">
        <v>8026459916</v>
      </c>
      <c r="D90" s="3">
        <v>44218</v>
      </c>
      <c r="E90" t="s">
        <v>245</v>
      </c>
      <c r="F90">
        <v>-300000</v>
      </c>
      <c r="H90" t="s">
        <v>126</v>
      </c>
      <c r="I90" t="s">
        <v>102</v>
      </c>
      <c r="J90" t="s">
        <v>19</v>
      </c>
      <c r="L90" t="s">
        <v>6115</v>
      </c>
      <c r="M90">
        <f t="shared" si="6"/>
        <v>10</v>
      </c>
      <c r="N90">
        <f t="shared" si="7"/>
        <v>16</v>
      </c>
      <c r="O90" t="str">
        <f t="shared" si="8"/>
        <v>LCF-PNC</v>
      </c>
    </row>
    <row r="91" spans="1:15" hidden="1" x14ac:dyDescent="0.25">
      <c r="A91" t="s">
        <v>1293</v>
      </c>
      <c r="B91" t="s">
        <v>77</v>
      </c>
      <c r="C91">
        <v>8026459916</v>
      </c>
      <c r="D91" s="3">
        <v>44221</v>
      </c>
      <c r="E91" t="s">
        <v>122</v>
      </c>
      <c r="F91">
        <v>-700000</v>
      </c>
      <c r="H91" t="s">
        <v>126</v>
      </c>
      <c r="I91" t="s">
        <v>102</v>
      </c>
      <c r="J91" t="s">
        <v>19</v>
      </c>
      <c r="L91" t="s">
        <v>6114</v>
      </c>
      <c r="M91">
        <f t="shared" si="6"/>
        <v>10</v>
      </c>
      <c r="N91">
        <f t="shared" si="7"/>
        <v>18</v>
      </c>
      <c r="O91" t="str">
        <f t="shared" si="8"/>
        <v>LCF - PNC</v>
      </c>
    </row>
    <row r="92" spans="1:15" hidden="1" x14ac:dyDescent="0.25">
      <c r="A92" t="s">
        <v>1293</v>
      </c>
      <c r="B92" t="s">
        <v>77</v>
      </c>
      <c r="C92">
        <v>8026459916</v>
      </c>
      <c r="D92" s="3">
        <v>44344</v>
      </c>
      <c r="E92" t="s">
        <v>122</v>
      </c>
      <c r="F92">
        <v>-5300000</v>
      </c>
      <c r="H92" t="s">
        <v>126</v>
      </c>
      <c r="I92" t="s">
        <v>102</v>
      </c>
      <c r="J92" t="s">
        <v>19</v>
      </c>
      <c r="L92" t="s">
        <v>5389</v>
      </c>
      <c r="M92">
        <f t="shared" si="6"/>
        <v>10</v>
      </c>
      <c r="N92">
        <f t="shared" si="7"/>
        <v>19</v>
      </c>
      <c r="O92" t="str">
        <f t="shared" si="8"/>
        <v>Tuebor PNC</v>
      </c>
    </row>
    <row r="93" spans="1:15" hidden="1" x14ac:dyDescent="0.25">
      <c r="A93" t="s">
        <v>1293</v>
      </c>
      <c r="B93" t="s">
        <v>77</v>
      </c>
      <c r="C93">
        <v>8026459916</v>
      </c>
      <c r="D93" s="3">
        <v>44365</v>
      </c>
      <c r="E93" t="s">
        <v>122</v>
      </c>
      <c r="F93">
        <v>-2400000</v>
      </c>
      <c r="H93" t="s">
        <v>126</v>
      </c>
      <c r="I93" t="s">
        <v>102</v>
      </c>
      <c r="J93" t="s">
        <v>19</v>
      </c>
      <c r="L93" t="s">
        <v>5940</v>
      </c>
      <c r="M93">
        <f t="shared" si="6"/>
        <v>10</v>
      </c>
      <c r="N93">
        <f t="shared" si="7"/>
        <v>16</v>
      </c>
      <c r="O93" t="str">
        <f t="shared" si="8"/>
        <v>LCF PNC</v>
      </c>
    </row>
    <row r="94" spans="1:15" hidden="1" x14ac:dyDescent="0.25">
      <c r="A94" t="s">
        <v>1293</v>
      </c>
      <c r="B94" t="s">
        <v>77</v>
      </c>
      <c r="C94">
        <v>8026459916</v>
      </c>
      <c r="D94" s="3">
        <v>44376</v>
      </c>
      <c r="E94" t="s">
        <v>122</v>
      </c>
      <c r="F94">
        <v>-99000000</v>
      </c>
      <c r="H94" t="s">
        <v>126</v>
      </c>
      <c r="I94" t="s">
        <v>102</v>
      </c>
      <c r="J94" t="s">
        <v>19</v>
      </c>
      <c r="L94" t="s">
        <v>5940</v>
      </c>
      <c r="M94">
        <f t="shared" si="6"/>
        <v>10</v>
      </c>
      <c r="N94">
        <f t="shared" si="7"/>
        <v>16</v>
      </c>
      <c r="O94" t="str">
        <f t="shared" si="8"/>
        <v>LCF PNC</v>
      </c>
    </row>
    <row r="95" spans="1:15" hidden="1" x14ac:dyDescent="0.25">
      <c r="A95" t="s">
        <v>1293</v>
      </c>
      <c r="B95" t="s">
        <v>77</v>
      </c>
      <c r="C95">
        <v>8026459916</v>
      </c>
      <c r="D95" s="3">
        <v>44376</v>
      </c>
      <c r="E95" t="s">
        <v>122</v>
      </c>
      <c r="F95">
        <v>-99000000</v>
      </c>
      <c r="H95" t="s">
        <v>126</v>
      </c>
      <c r="I95" t="s">
        <v>102</v>
      </c>
      <c r="J95" t="s">
        <v>19</v>
      </c>
      <c r="L95" t="s">
        <v>5940</v>
      </c>
      <c r="M95">
        <f t="shared" si="6"/>
        <v>10</v>
      </c>
      <c r="N95">
        <f t="shared" si="7"/>
        <v>16</v>
      </c>
      <c r="O95" t="str">
        <f t="shared" si="8"/>
        <v>LCF PNC</v>
      </c>
    </row>
    <row r="96" spans="1:15" hidden="1" x14ac:dyDescent="0.25">
      <c r="A96" t="s">
        <v>1293</v>
      </c>
      <c r="B96" t="s">
        <v>77</v>
      </c>
      <c r="C96">
        <v>8026459916</v>
      </c>
      <c r="D96" s="3">
        <v>44376</v>
      </c>
      <c r="E96" t="s">
        <v>122</v>
      </c>
      <c r="F96">
        <v>-12000000</v>
      </c>
      <c r="H96" t="s">
        <v>126</v>
      </c>
      <c r="I96" t="s">
        <v>102</v>
      </c>
      <c r="J96" t="s">
        <v>19</v>
      </c>
      <c r="L96" t="s">
        <v>5940</v>
      </c>
      <c r="M96">
        <f t="shared" si="6"/>
        <v>10</v>
      </c>
      <c r="N96">
        <f t="shared" si="7"/>
        <v>16</v>
      </c>
      <c r="O96" t="str">
        <f t="shared" si="8"/>
        <v>LCF PNC</v>
      </c>
    </row>
    <row r="97" spans="1:15" hidden="1" x14ac:dyDescent="0.25">
      <c r="A97" t="s">
        <v>1293</v>
      </c>
      <c r="B97" t="s">
        <v>77</v>
      </c>
      <c r="C97">
        <v>8026459916</v>
      </c>
      <c r="D97" s="3">
        <v>44378</v>
      </c>
      <c r="E97" t="s">
        <v>122</v>
      </c>
      <c r="F97">
        <v>-700000</v>
      </c>
      <c r="H97" t="s">
        <v>126</v>
      </c>
      <c r="I97" t="s">
        <v>102</v>
      </c>
      <c r="J97" t="s">
        <v>19</v>
      </c>
      <c r="L97" t="s">
        <v>5940</v>
      </c>
      <c r="M97">
        <f t="shared" si="6"/>
        <v>10</v>
      </c>
      <c r="N97">
        <f t="shared" si="7"/>
        <v>16</v>
      </c>
      <c r="O97" t="str">
        <f t="shared" si="8"/>
        <v>LCF PNC</v>
      </c>
    </row>
    <row r="98" spans="1:15" hidden="1" x14ac:dyDescent="0.25">
      <c r="A98" t="s">
        <v>1293</v>
      </c>
      <c r="B98" t="s">
        <v>77</v>
      </c>
      <c r="C98">
        <v>8026459916</v>
      </c>
      <c r="D98" s="3">
        <v>44392</v>
      </c>
      <c r="E98" t="s">
        <v>122</v>
      </c>
      <c r="F98">
        <v>-155000</v>
      </c>
      <c r="H98" t="s">
        <v>126</v>
      </c>
      <c r="I98" t="s">
        <v>102</v>
      </c>
      <c r="J98" t="s">
        <v>19</v>
      </c>
      <c r="L98" t="s">
        <v>6113</v>
      </c>
      <c r="M98">
        <f t="shared" si="6"/>
        <v>10</v>
      </c>
      <c r="N98">
        <f t="shared" si="7"/>
        <v>16</v>
      </c>
      <c r="O98" t="str">
        <f t="shared" si="8"/>
        <v>LCF PNC</v>
      </c>
    </row>
    <row r="99" spans="1:15" hidden="1" x14ac:dyDescent="0.25">
      <c r="A99" t="s">
        <v>123</v>
      </c>
      <c r="B99" t="s">
        <v>89</v>
      </c>
      <c r="C99">
        <v>8026459916</v>
      </c>
      <c r="D99" s="3">
        <v>44414</v>
      </c>
      <c r="E99" t="s">
        <v>125</v>
      </c>
      <c r="F99">
        <v>-800000</v>
      </c>
      <c r="G99" t="s">
        <v>6112</v>
      </c>
      <c r="H99" t="s">
        <v>6111</v>
      </c>
      <c r="I99" t="s">
        <v>102</v>
      </c>
      <c r="J99" t="s">
        <v>19</v>
      </c>
      <c r="L99" t="s">
        <v>5289</v>
      </c>
      <c r="M99">
        <f t="shared" si="6"/>
        <v>10</v>
      </c>
      <c r="N99">
        <f t="shared" si="7"/>
        <v>16</v>
      </c>
      <c r="O99" t="str">
        <f t="shared" si="8"/>
        <v>LCF PNC</v>
      </c>
    </row>
    <row r="100" spans="1:15" hidden="1" x14ac:dyDescent="0.25">
      <c r="A100" t="s">
        <v>123</v>
      </c>
      <c r="B100" t="s">
        <v>89</v>
      </c>
      <c r="C100">
        <v>8026459916</v>
      </c>
      <c r="D100" s="3">
        <v>44424</v>
      </c>
      <c r="E100" t="s">
        <v>125</v>
      </c>
      <c r="F100">
        <v>-10</v>
      </c>
      <c r="G100" t="s">
        <v>6110</v>
      </c>
      <c r="H100" t="s">
        <v>6109</v>
      </c>
      <c r="I100" t="s">
        <v>102</v>
      </c>
      <c r="J100" t="s">
        <v>19</v>
      </c>
      <c r="L100" t="s">
        <v>6108</v>
      </c>
      <c r="M100">
        <f t="shared" si="6"/>
        <v>10</v>
      </c>
      <c r="N100">
        <f t="shared" si="7"/>
        <v>16</v>
      </c>
      <c r="O100" t="str">
        <f t="shared" si="8"/>
        <v>LCF PNC</v>
      </c>
    </row>
    <row r="101" spans="1:15" hidden="1" x14ac:dyDescent="0.25">
      <c r="A101" t="s">
        <v>123</v>
      </c>
      <c r="B101" t="s">
        <v>89</v>
      </c>
      <c r="C101">
        <v>8026459916</v>
      </c>
      <c r="D101" s="3">
        <v>44446</v>
      </c>
      <c r="E101" t="s">
        <v>125</v>
      </c>
      <c r="F101">
        <v>-1200000</v>
      </c>
      <c r="G101" t="s">
        <v>6107</v>
      </c>
      <c r="H101" t="s">
        <v>6106</v>
      </c>
      <c r="I101" t="s">
        <v>102</v>
      </c>
      <c r="J101" t="s">
        <v>19</v>
      </c>
      <c r="L101" t="s">
        <v>5289</v>
      </c>
      <c r="M101">
        <f t="shared" si="6"/>
        <v>10</v>
      </c>
      <c r="N101">
        <f t="shared" si="7"/>
        <v>16</v>
      </c>
      <c r="O101" t="str">
        <f t="shared" si="8"/>
        <v>LCF PNC</v>
      </c>
    </row>
    <row r="102" spans="1:15" hidden="1" x14ac:dyDescent="0.25">
      <c r="A102" t="s">
        <v>123</v>
      </c>
      <c r="B102" t="s">
        <v>89</v>
      </c>
      <c r="C102">
        <v>8026459916</v>
      </c>
      <c r="D102" s="3">
        <v>44466</v>
      </c>
      <c r="E102" t="s">
        <v>125</v>
      </c>
      <c r="F102">
        <v>-190000000</v>
      </c>
      <c r="G102" t="s">
        <v>6105</v>
      </c>
      <c r="H102" t="s">
        <v>6104</v>
      </c>
      <c r="I102" t="s">
        <v>102</v>
      </c>
      <c r="J102" t="s">
        <v>19</v>
      </c>
      <c r="L102" t="s">
        <v>5289</v>
      </c>
      <c r="M102">
        <f t="shared" si="6"/>
        <v>10</v>
      </c>
      <c r="N102">
        <f t="shared" si="7"/>
        <v>16</v>
      </c>
      <c r="O102" t="str">
        <f t="shared" si="8"/>
        <v>LCF PNC</v>
      </c>
    </row>
    <row r="103" spans="1:15" hidden="1" x14ac:dyDescent="0.25">
      <c r="A103" t="s">
        <v>123</v>
      </c>
      <c r="B103" t="s">
        <v>89</v>
      </c>
      <c r="C103">
        <v>8026459916</v>
      </c>
      <c r="D103" s="3">
        <v>44469</v>
      </c>
      <c r="E103" t="s">
        <v>125</v>
      </c>
      <c r="F103">
        <v>-100000000</v>
      </c>
      <c r="G103" t="s">
        <v>6103</v>
      </c>
      <c r="H103" t="s">
        <v>6102</v>
      </c>
      <c r="I103" t="s">
        <v>102</v>
      </c>
      <c r="J103" t="s">
        <v>19</v>
      </c>
      <c r="L103" t="s">
        <v>6052</v>
      </c>
      <c r="M103">
        <f t="shared" si="6"/>
        <v>10</v>
      </c>
      <c r="N103">
        <f t="shared" si="7"/>
        <v>16</v>
      </c>
      <c r="O103" t="str">
        <f t="shared" si="8"/>
        <v>LCF PNC</v>
      </c>
    </row>
    <row r="104" spans="1:15" hidden="1" x14ac:dyDescent="0.25">
      <c r="A104" t="s">
        <v>123</v>
      </c>
      <c r="B104" t="s">
        <v>89</v>
      </c>
      <c r="C104">
        <v>8026459916</v>
      </c>
      <c r="D104" s="3">
        <v>44477</v>
      </c>
      <c r="E104" t="s">
        <v>125</v>
      </c>
      <c r="F104">
        <v>-50000000</v>
      </c>
      <c r="G104" t="s">
        <v>6101</v>
      </c>
      <c r="H104" t="s">
        <v>6100</v>
      </c>
      <c r="I104" t="s">
        <v>102</v>
      </c>
      <c r="J104" t="s">
        <v>19</v>
      </c>
      <c r="L104" t="s">
        <v>6052</v>
      </c>
      <c r="M104">
        <f t="shared" si="6"/>
        <v>10</v>
      </c>
      <c r="N104">
        <f t="shared" si="7"/>
        <v>16</v>
      </c>
      <c r="O104" t="str">
        <f t="shared" si="8"/>
        <v>LCF PNC</v>
      </c>
    </row>
    <row r="105" spans="1:15" hidden="1" x14ac:dyDescent="0.25">
      <c r="A105" t="s">
        <v>123</v>
      </c>
      <c r="B105" t="s">
        <v>89</v>
      </c>
      <c r="C105">
        <v>8026459916</v>
      </c>
      <c r="D105" s="3">
        <v>44532</v>
      </c>
      <c r="E105" t="s">
        <v>125</v>
      </c>
      <c r="F105">
        <v>-300000</v>
      </c>
      <c r="G105" t="s">
        <v>6099</v>
      </c>
      <c r="H105" t="s">
        <v>6098</v>
      </c>
      <c r="I105" t="s">
        <v>102</v>
      </c>
      <c r="J105" t="s">
        <v>19</v>
      </c>
      <c r="L105" t="s">
        <v>6052</v>
      </c>
      <c r="M105">
        <f t="shared" si="6"/>
        <v>10</v>
      </c>
      <c r="N105">
        <f t="shared" si="7"/>
        <v>16</v>
      </c>
      <c r="O105" t="str">
        <f t="shared" si="8"/>
        <v>LCF PNC</v>
      </c>
    </row>
    <row r="106" spans="1:15" hidden="1" x14ac:dyDescent="0.25">
      <c r="A106" t="s">
        <v>123</v>
      </c>
      <c r="B106" t="s">
        <v>89</v>
      </c>
      <c r="C106">
        <v>8026459916</v>
      </c>
      <c r="D106" s="3">
        <v>44558</v>
      </c>
      <c r="E106" t="s">
        <v>125</v>
      </c>
      <c r="F106">
        <v>-150000000</v>
      </c>
      <c r="G106" t="s">
        <v>6097</v>
      </c>
      <c r="H106" t="s">
        <v>6096</v>
      </c>
      <c r="I106" t="s">
        <v>102</v>
      </c>
      <c r="J106" t="s">
        <v>19</v>
      </c>
      <c r="L106" t="s">
        <v>6052</v>
      </c>
      <c r="M106">
        <f t="shared" si="6"/>
        <v>10</v>
      </c>
      <c r="N106">
        <f t="shared" si="7"/>
        <v>16</v>
      </c>
      <c r="O106" t="str">
        <f t="shared" si="8"/>
        <v>LCF PNC</v>
      </c>
    </row>
    <row r="107" spans="1:15" hidden="1" x14ac:dyDescent="0.25">
      <c r="A107" t="s">
        <v>123</v>
      </c>
      <c r="B107" t="s">
        <v>89</v>
      </c>
      <c r="C107">
        <v>8026459916</v>
      </c>
      <c r="D107" s="3">
        <v>44559</v>
      </c>
      <c r="E107" t="s">
        <v>125</v>
      </c>
      <c r="F107">
        <v>-300000000</v>
      </c>
      <c r="G107" t="s">
        <v>6095</v>
      </c>
      <c r="H107" t="s">
        <v>6094</v>
      </c>
      <c r="I107" t="s">
        <v>102</v>
      </c>
      <c r="J107" t="s">
        <v>19</v>
      </c>
      <c r="L107" t="s">
        <v>5289</v>
      </c>
      <c r="M107">
        <f t="shared" si="6"/>
        <v>10</v>
      </c>
      <c r="N107">
        <f t="shared" si="7"/>
        <v>16</v>
      </c>
      <c r="O107" t="str">
        <f t="shared" si="8"/>
        <v>LCF PNC</v>
      </c>
    </row>
    <row r="108" spans="1:15" hidden="1" x14ac:dyDescent="0.25">
      <c r="A108" t="s">
        <v>123</v>
      </c>
      <c r="B108" t="s">
        <v>89</v>
      </c>
      <c r="C108">
        <v>8026459916</v>
      </c>
      <c r="D108" s="3">
        <v>44559</v>
      </c>
      <c r="E108" t="s">
        <v>125</v>
      </c>
      <c r="F108">
        <v>-150000000</v>
      </c>
      <c r="G108" t="s">
        <v>6093</v>
      </c>
      <c r="H108" t="s">
        <v>6092</v>
      </c>
      <c r="I108" t="s">
        <v>102</v>
      </c>
      <c r="J108" t="s">
        <v>19</v>
      </c>
      <c r="L108" t="s">
        <v>5289</v>
      </c>
      <c r="M108">
        <f t="shared" si="6"/>
        <v>10</v>
      </c>
      <c r="N108">
        <f t="shared" si="7"/>
        <v>16</v>
      </c>
      <c r="O108" t="str">
        <f t="shared" si="8"/>
        <v>LCF PNC</v>
      </c>
    </row>
    <row r="109" spans="1:15" hidden="1" x14ac:dyDescent="0.25">
      <c r="A109" t="s">
        <v>123</v>
      </c>
      <c r="B109" t="s">
        <v>89</v>
      </c>
      <c r="C109">
        <v>8026459916</v>
      </c>
      <c r="D109" s="3">
        <v>44559</v>
      </c>
      <c r="E109" t="s">
        <v>125</v>
      </c>
      <c r="F109">
        <v>-50000000</v>
      </c>
      <c r="G109" t="s">
        <v>6091</v>
      </c>
      <c r="H109" t="s">
        <v>6090</v>
      </c>
      <c r="I109" t="s">
        <v>102</v>
      </c>
      <c r="J109" t="s">
        <v>19</v>
      </c>
      <c r="L109" t="s">
        <v>5289</v>
      </c>
      <c r="M109">
        <f t="shared" si="6"/>
        <v>10</v>
      </c>
      <c r="N109">
        <f t="shared" si="7"/>
        <v>16</v>
      </c>
      <c r="O109" t="str">
        <f t="shared" si="8"/>
        <v>LCF PNC</v>
      </c>
    </row>
    <row r="110" spans="1:15" hidden="1" x14ac:dyDescent="0.25">
      <c r="A110" t="s">
        <v>123</v>
      </c>
      <c r="B110" t="s">
        <v>89</v>
      </c>
      <c r="C110">
        <v>8026459916</v>
      </c>
      <c r="D110" s="3">
        <v>44575</v>
      </c>
      <c r="E110" t="s">
        <v>125</v>
      </c>
      <c r="F110">
        <v>-24000000</v>
      </c>
      <c r="G110" t="s">
        <v>6089</v>
      </c>
      <c r="H110" t="s">
        <v>6088</v>
      </c>
      <c r="I110" t="s">
        <v>102</v>
      </c>
      <c r="J110" t="s">
        <v>19</v>
      </c>
      <c r="L110" t="s">
        <v>6052</v>
      </c>
      <c r="M110">
        <f t="shared" si="6"/>
        <v>10</v>
      </c>
      <c r="N110">
        <f t="shared" si="7"/>
        <v>16</v>
      </c>
      <c r="O110" t="str">
        <f t="shared" si="8"/>
        <v>LCF PNC</v>
      </c>
    </row>
    <row r="111" spans="1:15" hidden="1" x14ac:dyDescent="0.25">
      <c r="A111" t="s">
        <v>123</v>
      </c>
      <c r="B111" t="s">
        <v>89</v>
      </c>
      <c r="C111">
        <v>8026459916</v>
      </c>
      <c r="D111" s="3">
        <v>44617</v>
      </c>
      <c r="E111" t="s">
        <v>125</v>
      </c>
      <c r="F111">
        <v>-1500000</v>
      </c>
      <c r="G111" t="s">
        <v>6087</v>
      </c>
      <c r="H111" t="s">
        <v>6086</v>
      </c>
      <c r="I111" t="s">
        <v>102</v>
      </c>
      <c r="J111" t="s">
        <v>19</v>
      </c>
      <c r="L111" t="s">
        <v>5987</v>
      </c>
      <c r="M111">
        <f t="shared" si="6"/>
        <v>10</v>
      </c>
      <c r="N111">
        <f t="shared" si="7"/>
        <v>16</v>
      </c>
      <c r="O111" t="str">
        <f t="shared" si="8"/>
        <v>LCF PNC</v>
      </c>
    </row>
    <row r="112" spans="1:15" hidden="1" x14ac:dyDescent="0.25">
      <c r="A112" t="s">
        <v>123</v>
      </c>
      <c r="B112" t="s">
        <v>89</v>
      </c>
      <c r="C112">
        <v>8026459916</v>
      </c>
      <c r="D112" s="3">
        <v>44620</v>
      </c>
      <c r="E112" t="s">
        <v>125</v>
      </c>
      <c r="F112">
        <v>-90000000</v>
      </c>
      <c r="G112" t="s">
        <v>6085</v>
      </c>
      <c r="H112" t="s">
        <v>6084</v>
      </c>
      <c r="I112" t="s">
        <v>102</v>
      </c>
      <c r="J112" t="s">
        <v>19</v>
      </c>
      <c r="L112" t="s">
        <v>6052</v>
      </c>
      <c r="M112">
        <f t="shared" si="6"/>
        <v>10</v>
      </c>
      <c r="N112">
        <f t="shared" si="7"/>
        <v>16</v>
      </c>
      <c r="O112" t="str">
        <f t="shared" si="8"/>
        <v>LCF PNC</v>
      </c>
    </row>
    <row r="113" spans="1:15" hidden="1" x14ac:dyDescent="0.25">
      <c r="A113" t="s">
        <v>123</v>
      </c>
      <c r="B113" t="s">
        <v>89</v>
      </c>
      <c r="C113">
        <v>8026459916</v>
      </c>
      <c r="D113" s="3">
        <v>44624</v>
      </c>
      <c r="E113" t="s">
        <v>125</v>
      </c>
      <c r="F113">
        <v>-120000</v>
      </c>
      <c r="G113" t="s">
        <v>6083</v>
      </c>
      <c r="H113" t="s">
        <v>6082</v>
      </c>
      <c r="I113" t="s">
        <v>102</v>
      </c>
      <c r="J113" t="s">
        <v>19</v>
      </c>
      <c r="L113" t="s">
        <v>6081</v>
      </c>
      <c r="M113">
        <f t="shared" si="6"/>
        <v>10</v>
      </c>
      <c r="N113">
        <f t="shared" si="7"/>
        <v>16</v>
      </c>
      <c r="O113" t="str">
        <f t="shared" si="8"/>
        <v>LCF PNC</v>
      </c>
    </row>
    <row r="114" spans="1:15" hidden="1" x14ac:dyDescent="0.25">
      <c r="A114" t="s">
        <v>123</v>
      </c>
      <c r="B114" t="s">
        <v>89</v>
      </c>
      <c r="C114">
        <v>8026459916</v>
      </c>
      <c r="D114" s="3">
        <v>44650</v>
      </c>
      <c r="E114" t="s">
        <v>125</v>
      </c>
      <c r="F114">
        <v>-75000000</v>
      </c>
      <c r="G114" t="s">
        <v>6080</v>
      </c>
      <c r="H114" t="s">
        <v>6079</v>
      </c>
      <c r="I114" t="s">
        <v>102</v>
      </c>
      <c r="J114" t="s">
        <v>19</v>
      </c>
      <c r="L114" t="s">
        <v>6052</v>
      </c>
      <c r="M114">
        <f t="shared" si="6"/>
        <v>10</v>
      </c>
      <c r="N114">
        <f t="shared" si="7"/>
        <v>16</v>
      </c>
      <c r="O114" t="str">
        <f t="shared" si="8"/>
        <v>LCF PNC</v>
      </c>
    </row>
    <row r="115" spans="1:15" hidden="1" x14ac:dyDescent="0.25">
      <c r="A115" t="s">
        <v>123</v>
      </c>
      <c r="B115" t="s">
        <v>89</v>
      </c>
      <c r="C115">
        <v>8026459916</v>
      </c>
      <c r="D115" s="3">
        <v>44651</v>
      </c>
      <c r="E115" t="s">
        <v>125</v>
      </c>
      <c r="F115">
        <v>-68000000</v>
      </c>
      <c r="G115" t="s">
        <v>6078</v>
      </c>
      <c r="H115" t="s">
        <v>6077</v>
      </c>
      <c r="I115" t="s">
        <v>102</v>
      </c>
      <c r="J115" t="s">
        <v>19</v>
      </c>
      <c r="L115" t="s">
        <v>6052</v>
      </c>
      <c r="M115">
        <f t="shared" si="6"/>
        <v>10</v>
      </c>
      <c r="N115">
        <f t="shared" si="7"/>
        <v>16</v>
      </c>
      <c r="O115" t="str">
        <f t="shared" si="8"/>
        <v>LCF PNC</v>
      </c>
    </row>
    <row r="116" spans="1:15" hidden="1" x14ac:dyDescent="0.25">
      <c r="A116" t="s">
        <v>123</v>
      </c>
      <c r="B116" t="s">
        <v>89</v>
      </c>
      <c r="C116">
        <v>8026459916</v>
      </c>
      <c r="D116" s="3">
        <v>44687</v>
      </c>
      <c r="E116" t="s">
        <v>125</v>
      </c>
      <c r="F116">
        <v>-237500</v>
      </c>
      <c r="G116" t="s">
        <v>6076</v>
      </c>
      <c r="H116" t="s">
        <v>6075</v>
      </c>
      <c r="I116" t="s">
        <v>102</v>
      </c>
      <c r="J116" t="s">
        <v>19</v>
      </c>
      <c r="L116" t="s">
        <v>6052</v>
      </c>
      <c r="M116">
        <f t="shared" si="6"/>
        <v>10</v>
      </c>
      <c r="N116">
        <f t="shared" si="7"/>
        <v>16</v>
      </c>
      <c r="O116" t="str">
        <f t="shared" si="8"/>
        <v>LCF PNC</v>
      </c>
    </row>
    <row r="117" spans="1:15" hidden="1" x14ac:dyDescent="0.25">
      <c r="A117" t="s">
        <v>123</v>
      </c>
      <c r="B117" t="s">
        <v>89</v>
      </c>
      <c r="C117">
        <v>8026459916</v>
      </c>
      <c r="D117" s="3">
        <v>44698</v>
      </c>
      <c r="E117" t="s">
        <v>125</v>
      </c>
      <c r="F117">
        <v>-20000000</v>
      </c>
      <c r="G117" t="s">
        <v>6074</v>
      </c>
      <c r="H117" t="s">
        <v>6073</v>
      </c>
      <c r="I117" t="s">
        <v>102</v>
      </c>
      <c r="J117" t="s">
        <v>19</v>
      </c>
      <c r="L117" t="s">
        <v>5289</v>
      </c>
      <c r="M117">
        <f t="shared" si="6"/>
        <v>10</v>
      </c>
      <c r="N117">
        <f t="shared" si="7"/>
        <v>16</v>
      </c>
      <c r="O117" t="str">
        <f t="shared" si="8"/>
        <v>LCF PNC</v>
      </c>
    </row>
    <row r="118" spans="1:15" hidden="1" x14ac:dyDescent="0.25">
      <c r="A118" t="s">
        <v>123</v>
      </c>
      <c r="B118" t="s">
        <v>89</v>
      </c>
      <c r="C118">
        <v>8026459916</v>
      </c>
      <c r="D118" s="3">
        <v>44699</v>
      </c>
      <c r="E118" t="s">
        <v>125</v>
      </c>
      <c r="F118">
        <v>-40000000</v>
      </c>
      <c r="G118" t="s">
        <v>6072</v>
      </c>
      <c r="H118" t="s">
        <v>6071</v>
      </c>
      <c r="I118" t="s">
        <v>102</v>
      </c>
      <c r="J118" t="s">
        <v>19</v>
      </c>
      <c r="L118" t="s">
        <v>5289</v>
      </c>
      <c r="M118">
        <f t="shared" si="6"/>
        <v>10</v>
      </c>
      <c r="N118">
        <f t="shared" si="7"/>
        <v>16</v>
      </c>
      <c r="O118" t="str">
        <f t="shared" si="8"/>
        <v>LCF PNC</v>
      </c>
    </row>
    <row r="119" spans="1:15" hidden="1" x14ac:dyDescent="0.25">
      <c r="A119" t="s">
        <v>123</v>
      </c>
      <c r="B119" t="s">
        <v>89</v>
      </c>
      <c r="C119">
        <v>8026459916</v>
      </c>
      <c r="D119" s="3">
        <v>44699</v>
      </c>
      <c r="E119" t="s">
        <v>125</v>
      </c>
      <c r="F119">
        <v>-1200000</v>
      </c>
      <c r="G119" t="s">
        <v>6070</v>
      </c>
      <c r="H119" t="s">
        <v>6069</v>
      </c>
      <c r="I119" t="s">
        <v>102</v>
      </c>
      <c r="J119" t="s">
        <v>19</v>
      </c>
      <c r="L119" t="s">
        <v>5940</v>
      </c>
      <c r="M119">
        <f t="shared" si="6"/>
        <v>10</v>
      </c>
      <c r="N119">
        <f t="shared" si="7"/>
        <v>16</v>
      </c>
      <c r="O119" t="str">
        <f t="shared" si="8"/>
        <v>LCF PNC</v>
      </c>
    </row>
    <row r="120" spans="1:15" hidden="1" x14ac:dyDescent="0.25">
      <c r="A120" t="s">
        <v>123</v>
      </c>
      <c r="B120" t="s">
        <v>89</v>
      </c>
      <c r="C120">
        <v>8026459916</v>
      </c>
      <c r="D120" s="3">
        <v>44706</v>
      </c>
      <c r="E120" t="s">
        <v>125</v>
      </c>
      <c r="F120">
        <v>-500000</v>
      </c>
      <c r="G120" t="s">
        <v>6068</v>
      </c>
      <c r="H120" t="s">
        <v>6067</v>
      </c>
      <c r="I120" t="s">
        <v>102</v>
      </c>
      <c r="J120" t="s">
        <v>19</v>
      </c>
      <c r="L120" t="s">
        <v>5386</v>
      </c>
      <c r="M120">
        <f t="shared" si="6"/>
        <v>10</v>
      </c>
      <c r="N120">
        <f t="shared" si="7"/>
        <v>19</v>
      </c>
      <c r="O120" t="str">
        <f t="shared" si="8"/>
        <v>Tuebor PNC</v>
      </c>
    </row>
    <row r="121" spans="1:15" hidden="1" x14ac:dyDescent="0.25">
      <c r="A121" t="s">
        <v>123</v>
      </c>
      <c r="B121" t="s">
        <v>89</v>
      </c>
      <c r="C121">
        <v>8026459916</v>
      </c>
      <c r="D121" s="3">
        <v>44718</v>
      </c>
      <c r="E121" t="s">
        <v>125</v>
      </c>
      <c r="F121">
        <v>-309000</v>
      </c>
      <c r="G121" t="s">
        <v>6066</v>
      </c>
      <c r="H121" t="s">
        <v>6065</v>
      </c>
      <c r="I121" t="s">
        <v>102</v>
      </c>
      <c r="J121" t="s">
        <v>19</v>
      </c>
      <c r="L121" t="s">
        <v>5289</v>
      </c>
      <c r="M121">
        <f t="shared" si="6"/>
        <v>10</v>
      </c>
      <c r="N121">
        <f t="shared" si="7"/>
        <v>16</v>
      </c>
      <c r="O121" t="str">
        <f t="shared" si="8"/>
        <v>LCF PNC</v>
      </c>
    </row>
    <row r="122" spans="1:15" hidden="1" x14ac:dyDescent="0.25">
      <c r="A122" t="s">
        <v>123</v>
      </c>
      <c r="B122" t="s">
        <v>89</v>
      </c>
      <c r="C122">
        <v>8026459916</v>
      </c>
      <c r="D122" s="3">
        <v>44721</v>
      </c>
      <c r="E122" t="s">
        <v>125</v>
      </c>
      <c r="F122">
        <v>-3550000</v>
      </c>
      <c r="G122" t="s">
        <v>6064</v>
      </c>
      <c r="H122" t="s">
        <v>6063</v>
      </c>
      <c r="I122" t="s">
        <v>102</v>
      </c>
      <c r="J122" t="s">
        <v>19</v>
      </c>
      <c r="L122" t="s">
        <v>6052</v>
      </c>
      <c r="M122">
        <f t="shared" si="6"/>
        <v>10</v>
      </c>
      <c r="N122">
        <f t="shared" si="7"/>
        <v>16</v>
      </c>
      <c r="O122" t="str">
        <f t="shared" si="8"/>
        <v>LCF PNC</v>
      </c>
    </row>
    <row r="123" spans="1:15" hidden="1" x14ac:dyDescent="0.25">
      <c r="A123" t="s">
        <v>123</v>
      </c>
      <c r="B123" t="s">
        <v>89</v>
      </c>
      <c r="C123">
        <v>8026459916</v>
      </c>
      <c r="D123" s="3">
        <v>44742</v>
      </c>
      <c r="E123" t="s">
        <v>125</v>
      </c>
      <c r="F123">
        <v>-69000000</v>
      </c>
      <c r="G123" t="s">
        <v>6062</v>
      </c>
      <c r="H123" t="s">
        <v>6061</v>
      </c>
      <c r="I123" t="s">
        <v>102</v>
      </c>
      <c r="J123" t="s">
        <v>19</v>
      </c>
      <c r="L123" t="s">
        <v>5289</v>
      </c>
      <c r="M123">
        <f t="shared" si="6"/>
        <v>10</v>
      </c>
      <c r="N123">
        <f t="shared" si="7"/>
        <v>16</v>
      </c>
      <c r="O123" t="str">
        <f t="shared" si="8"/>
        <v>LCF PNC</v>
      </c>
    </row>
    <row r="124" spans="1:15" hidden="1" x14ac:dyDescent="0.25">
      <c r="A124" t="s">
        <v>123</v>
      </c>
      <c r="B124" t="s">
        <v>89</v>
      </c>
      <c r="C124">
        <v>8026459916</v>
      </c>
      <c r="D124" s="3">
        <v>44742</v>
      </c>
      <c r="E124" t="s">
        <v>125</v>
      </c>
      <c r="F124">
        <v>-49000000</v>
      </c>
      <c r="G124" t="s">
        <v>6060</v>
      </c>
      <c r="H124" t="s">
        <v>6059</v>
      </c>
      <c r="I124" t="s">
        <v>102</v>
      </c>
      <c r="J124" t="s">
        <v>19</v>
      </c>
      <c r="L124" t="s">
        <v>5289</v>
      </c>
      <c r="M124">
        <f t="shared" si="6"/>
        <v>10</v>
      </c>
      <c r="N124">
        <f t="shared" si="7"/>
        <v>16</v>
      </c>
      <c r="O124" t="str">
        <f t="shared" si="8"/>
        <v>LCF PNC</v>
      </c>
    </row>
    <row r="125" spans="1:15" hidden="1" x14ac:dyDescent="0.25">
      <c r="A125" t="s">
        <v>123</v>
      </c>
      <c r="B125" t="s">
        <v>89</v>
      </c>
      <c r="C125">
        <v>8026459916</v>
      </c>
      <c r="D125" s="3">
        <v>44755</v>
      </c>
      <c r="E125" t="s">
        <v>125</v>
      </c>
      <c r="F125">
        <v>-27000000</v>
      </c>
      <c r="G125" t="s">
        <v>6058</v>
      </c>
      <c r="H125" t="s">
        <v>6057</v>
      </c>
      <c r="I125" t="s">
        <v>102</v>
      </c>
      <c r="J125" t="s">
        <v>19</v>
      </c>
      <c r="L125" t="s">
        <v>6052</v>
      </c>
      <c r="M125">
        <f t="shared" si="6"/>
        <v>10</v>
      </c>
      <c r="N125">
        <f t="shared" si="7"/>
        <v>16</v>
      </c>
      <c r="O125" t="str">
        <f t="shared" si="8"/>
        <v>LCF PNC</v>
      </c>
    </row>
    <row r="126" spans="1:15" hidden="1" x14ac:dyDescent="0.25">
      <c r="A126" t="s">
        <v>123</v>
      </c>
      <c r="B126" t="s">
        <v>89</v>
      </c>
      <c r="C126">
        <v>8026459916</v>
      </c>
      <c r="D126" s="3">
        <v>44834</v>
      </c>
      <c r="E126" t="s">
        <v>125</v>
      </c>
      <c r="F126">
        <v>-75000000</v>
      </c>
      <c r="G126" t="s">
        <v>6056</v>
      </c>
      <c r="H126" t="s">
        <v>6055</v>
      </c>
      <c r="I126" t="s">
        <v>102</v>
      </c>
      <c r="J126" t="s">
        <v>19</v>
      </c>
      <c r="L126" t="s">
        <v>6052</v>
      </c>
      <c r="M126">
        <f t="shared" si="6"/>
        <v>10</v>
      </c>
      <c r="N126">
        <f t="shared" si="7"/>
        <v>16</v>
      </c>
      <c r="O126" t="str">
        <f t="shared" si="8"/>
        <v>LCF PNC</v>
      </c>
    </row>
    <row r="127" spans="1:15" hidden="1" x14ac:dyDescent="0.25">
      <c r="A127" t="s">
        <v>123</v>
      </c>
      <c r="B127" t="s">
        <v>89</v>
      </c>
      <c r="C127">
        <v>8026459916</v>
      </c>
      <c r="D127" s="3">
        <v>44834</v>
      </c>
      <c r="E127" t="s">
        <v>125</v>
      </c>
      <c r="F127">
        <v>-70000000</v>
      </c>
      <c r="G127" t="s">
        <v>6054</v>
      </c>
      <c r="H127" t="s">
        <v>6053</v>
      </c>
      <c r="I127" t="s">
        <v>102</v>
      </c>
      <c r="J127" t="s">
        <v>19</v>
      </c>
      <c r="L127" t="s">
        <v>6052</v>
      </c>
      <c r="M127">
        <f t="shared" si="6"/>
        <v>10</v>
      </c>
      <c r="N127">
        <f t="shared" si="7"/>
        <v>16</v>
      </c>
      <c r="O127" t="str">
        <f t="shared" si="8"/>
        <v>LCF PNC</v>
      </c>
    </row>
    <row r="128" spans="1:15" hidden="1" x14ac:dyDescent="0.25">
      <c r="A128" t="s">
        <v>123</v>
      </c>
      <c r="B128" t="s">
        <v>89</v>
      </c>
      <c r="C128">
        <v>8026459916</v>
      </c>
      <c r="D128" s="3">
        <v>44909</v>
      </c>
      <c r="E128" t="s">
        <v>125</v>
      </c>
      <c r="F128">
        <v>-1200000</v>
      </c>
      <c r="G128" t="s">
        <v>6051</v>
      </c>
      <c r="H128" t="s">
        <v>6050</v>
      </c>
      <c r="I128" t="s">
        <v>102</v>
      </c>
      <c r="J128" t="s">
        <v>19</v>
      </c>
      <c r="L128" t="s">
        <v>5940</v>
      </c>
      <c r="M128">
        <f t="shared" si="6"/>
        <v>10</v>
      </c>
      <c r="N128">
        <f t="shared" si="7"/>
        <v>16</v>
      </c>
      <c r="O128" t="str">
        <f t="shared" si="8"/>
        <v>LCF PNC</v>
      </c>
    </row>
    <row r="129" spans="1:15" hidden="1" x14ac:dyDescent="0.25">
      <c r="A129" t="s">
        <v>123</v>
      </c>
      <c r="B129" t="s">
        <v>89</v>
      </c>
      <c r="C129">
        <v>8026459916</v>
      </c>
      <c r="D129" s="3">
        <v>44998</v>
      </c>
      <c r="E129" t="s">
        <v>125</v>
      </c>
      <c r="F129">
        <v>-2380000</v>
      </c>
      <c r="G129" t="s">
        <v>6049</v>
      </c>
      <c r="H129" t="s">
        <v>6048</v>
      </c>
      <c r="I129" t="s">
        <v>102</v>
      </c>
      <c r="J129" t="s">
        <v>19</v>
      </c>
      <c r="L129" t="s">
        <v>5940</v>
      </c>
      <c r="M129">
        <f t="shared" si="6"/>
        <v>10</v>
      </c>
      <c r="N129">
        <f t="shared" si="7"/>
        <v>16</v>
      </c>
      <c r="O129" t="str">
        <f t="shared" si="8"/>
        <v>LCF PNC</v>
      </c>
    </row>
    <row r="130" spans="1:15" hidden="1" x14ac:dyDescent="0.25">
      <c r="A130" t="s">
        <v>123</v>
      </c>
      <c r="B130" t="s">
        <v>89</v>
      </c>
      <c r="C130">
        <v>8026459916</v>
      </c>
      <c r="D130" s="3">
        <v>45000</v>
      </c>
      <c r="E130" t="s">
        <v>125</v>
      </c>
      <c r="F130">
        <v>-1224000</v>
      </c>
      <c r="G130" t="s">
        <v>6047</v>
      </c>
      <c r="H130" t="s">
        <v>6046</v>
      </c>
      <c r="I130" t="s">
        <v>102</v>
      </c>
      <c r="J130" t="s">
        <v>19</v>
      </c>
      <c r="L130" t="s">
        <v>5940</v>
      </c>
      <c r="M130">
        <f t="shared" si="6"/>
        <v>10</v>
      </c>
      <c r="N130">
        <f t="shared" si="7"/>
        <v>16</v>
      </c>
      <c r="O130" t="str">
        <f t="shared" si="8"/>
        <v>LCF PNC</v>
      </c>
    </row>
    <row r="131" spans="1:15" hidden="1" x14ac:dyDescent="0.25">
      <c r="A131" t="s">
        <v>123</v>
      </c>
      <c r="B131" t="s">
        <v>89</v>
      </c>
      <c r="C131">
        <v>8026459916</v>
      </c>
      <c r="D131" s="3">
        <v>45002</v>
      </c>
      <c r="E131" t="s">
        <v>125</v>
      </c>
      <c r="F131">
        <v>-1000000</v>
      </c>
      <c r="G131" t="s">
        <v>6045</v>
      </c>
      <c r="H131" t="s">
        <v>6044</v>
      </c>
      <c r="I131" t="s">
        <v>102</v>
      </c>
      <c r="J131" t="s">
        <v>19</v>
      </c>
      <c r="L131" t="s">
        <v>5940</v>
      </c>
      <c r="M131">
        <f t="shared" si="6"/>
        <v>10</v>
      </c>
      <c r="N131">
        <f t="shared" si="7"/>
        <v>16</v>
      </c>
      <c r="O131" t="str">
        <f t="shared" si="8"/>
        <v>LCF PNC</v>
      </c>
    </row>
    <row r="132" spans="1:15" hidden="1" x14ac:dyDescent="0.25">
      <c r="A132" t="s">
        <v>123</v>
      </c>
      <c r="B132" t="s">
        <v>89</v>
      </c>
      <c r="C132">
        <v>8026459916</v>
      </c>
      <c r="D132" s="3">
        <v>45006</v>
      </c>
      <c r="E132" t="s">
        <v>125</v>
      </c>
      <c r="F132">
        <v>-1000000</v>
      </c>
      <c r="G132" t="s">
        <v>6043</v>
      </c>
      <c r="H132" t="s">
        <v>6042</v>
      </c>
      <c r="I132" t="s">
        <v>102</v>
      </c>
      <c r="J132" t="s">
        <v>19</v>
      </c>
      <c r="L132" t="s">
        <v>5940</v>
      </c>
      <c r="M132">
        <f t="shared" si="6"/>
        <v>10</v>
      </c>
      <c r="N132">
        <f t="shared" si="7"/>
        <v>16</v>
      </c>
      <c r="O132" t="str">
        <f t="shared" si="8"/>
        <v>LCF PNC</v>
      </c>
    </row>
    <row r="133" spans="1:15" hidden="1" x14ac:dyDescent="0.25">
      <c r="A133" t="s">
        <v>123</v>
      </c>
      <c r="B133" t="s">
        <v>89</v>
      </c>
      <c r="C133">
        <v>8026459916</v>
      </c>
      <c r="D133" s="3">
        <v>45007</v>
      </c>
      <c r="E133" t="s">
        <v>125</v>
      </c>
      <c r="F133">
        <v>-1000000</v>
      </c>
      <c r="G133" t="s">
        <v>6041</v>
      </c>
      <c r="H133" t="s">
        <v>6040</v>
      </c>
      <c r="I133" t="s">
        <v>102</v>
      </c>
      <c r="J133" t="s">
        <v>19</v>
      </c>
      <c r="L133" t="s">
        <v>5987</v>
      </c>
      <c r="M133">
        <f t="shared" si="6"/>
        <v>10</v>
      </c>
      <c r="N133">
        <f t="shared" si="7"/>
        <v>16</v>
      </c>
      <c r="O133" t="str">
        <f t="shared" si="8"/>
        <v>LCF PNC</v>
      </c>
    </row>
    <row r="134" spans="1:15" hidden="1" x14ac:dyDescent="0.25">
      <c r="A134" t="s">
        <v>123</v>
      </c>
      <c r="B134" t="s">
        <v>89</v>
      </c>
      <c r="C134">
        <v>8026459916</v>
      </c>
      <c r="D134" s="3">
        <v>45013</v>
      </c>
      <c r="E134" t="s">
        <v>125</v>
      </c>
      <c r="F134">
        <v>-1500000</v>
      </c>
      <c r="G134" t="s">
        <v>6039</v>
      </c>
      <c r="H134" t="s">
        <v>6038</v>
      </c>
      <c r="I134" t="s">
        <v>102</v>
      </c>
      <c r="J134" t="s">
        <v>19</v>
      </c>
      <c r="L134" t="s">
        <v>5987</v>
      </c>
      <c r="M134">
        <f t="shared" si="6"/>
        <v>10</v>
      </c>
      <c r="N134">
        <f t="shared" si="7"/>
        <v>16</v>
      </c>
      <c r="O134" t="str">
        <f t="shared" si="8"/>
        <v>LCF PNC</v>
      </c>
    </row>
    <row r="135" spans="1:15" hidden="1" x14ac:dyDescent="0.25">
      <c r="A135" t="s">
        <v>123</v>
      </c>
      <c r="B135" t="s">
        <v>89</v>
      </c>
      <c r="C135">
        <v>8026459916</v>
      </c>
      <c r="D135" s="3">
        <v>45026</v>
      </c>
      <c r="E135" t="s">
        <v>125</v>
      </c>
      <c r="F135">
        <v>-1000000</v>
      </c>
      <c r="G135" t="s">
        <v>6037</v>
      </c>
      <c r="H135" t="s">
        <v>6036</v>
      </c>
      <c r="I135" t="s">
        <v>102</v>
      </c>
      <c r="J135" t="s">
        <v>19</v>
      </c>
      <c r="L135" t="s">
        <v>5940</v>
      </c>
      <c r="M135">
        <f t="shared" si="6"/>
        <v>10</v>
      </c>
      <c r="N135">
        <f t="shared" si="7"/>
        <v>16</v>
      </c>
      <c r="O135" t="str">
        <f t="shared" si="8"/>
        <v>LCF PNC</v>
      </c>
    </row>
    <row r="136" spans="1:15" hidden="1" x14ac:dyDescent="0.25">
      <c r="A136" t="s">
        <v>123</v>
      </c>
      <c r="B136" t="s">
        <v>89</v>
      </c>
      <c r="C136">
        <v>8026459916</v>
      </c>
      <c r="D136" s="3">
        <v>45027</v>
      </c>
      <c r="E136" t="s">
        <v>125</v>
      </c>
      <c r="F136">
        <v>-500000</v>
      </c>
      <c r="G136" t="s">
        <v>6035</v>
      </c>
      <c r="H136" t="s">
        <v>6034</v>
      </c>
      <c r="I136" t="s">
        <v>102</v>
      </c>
      <c r="J136" t="s">
        <v>19</v>
      </c>
      <c r="L136" t="s">
        <v>5940</v>
      </c>
      <c r="M136">
        <f t="shared" si="6"/>
        <v>10</v>
      </c>
      <c r="N136">
        <f t="shared" si="7"/>
        <v>16</v>
      </c>
      <c r="O136" t="str">
        <f t="shared" si="8"/>
        <v>LCF PNC</v>
      </c>
    </row>
    <row r="137" spans="1:15" hidden="1" x14ac:dyDescent="0.25">
      <c r="A137" t="s">
        <v>123</v>
      </c>
      <c r="B137" t="s">
        <v>89</v>
      </c>
      <c r="C137">
        <v>8026459916</v>
      </c>
      <c r="D137" s="3">
        <v>45029</v>
      </c>
      <c r="E137" t="s">
        <v>125</v>
      </c>
      <c r="F137">
        <v>-50900000</v>
      </c>
      <c r="G137" t="s">
        <v>6033</v>
      </c>
      <c r="H137" t="s">
        <v>6032</v>
      </c>
      <c r="I137" t="s">
        <v>102</v>
      </c>
      <c r="J137" t="s">
        <v>19</v>
      </c>
      <c r="L137" t="s">
        <v>5940</v>
      </c>
      <c r="M137">
        <f t="shared" si="6"/>
        <v>10</v>
      </c>
      <c r="N137">
        <f t="shared" si="7"/>
        <v>16</v>
      </c>
      <c r="O137" t="str">
        <f t="shared" si="8"/>
        <v>LCF PNC</v>
      </c>
    </row>
    <row r="138" spans="1:15" hidden="1" x14ac:dyDescent="0.25">
      <c r="A138" t="s">
        <v>123</v>
      </c>
      <c r="B138" t="s">
        <v>89</v>
      </c>
      <c r="C138">
        <v>8026459916</v>
      </c>
      <c r="D138" s="3">
        <v>45030</v>
      </c>
      <c r="E138" t="s">
        <v>125</v>
      </c>
      <c r="F138">
        <v>-500000</v>
      </c>
      <c r="G138" t="s">
        <v>6031</v>
      </c>
      <c r="H138" t="s">
        <v>6030</v>
      </c>
      <c r="I138" t="s">
        <v>102</v>
      </c>
      <c r="J138" t="s">
        <v>19</v>
      </c>
      <c r="L138" t="s">
        <v>5940</v>
      </c>
      <c r="M138">
        <f t="shared" si="6"/>
        <v>10</v>
      </c>
      <c r="N138">
        <f t="shared" si="7"/>
        <v>16</v>
      </c>
      <c r="O138" t="str">
        <f t="shared" si="8"/>
        <v>LCF PNC</v>
      </c>
    </row>
    <row r="139" spans="1:15" hidden="1" x14ac:dyDescent="0.25">
      <c r="A139" t="s">
        <v>123</v>
      </c>
      <c r="B139" t="s">
        <v>89</v>
      </c>
      <c r="C139">
        <v>8026459916</v>
      </c>
      <c r="D139" s="3">
        <v>45033</v>
      </c>
      <c r="E139" t="s">
        <v>125</v>
      </c>
      <c r="F139">
        <v>-40000</v>
      </c>
      <c r="G139" t="s">
        <v>6029</v>
      </c>
      <c r="H139" t="s">
        <v>6028</v>
      </c>
      <c r="I139" t="s">
        <v>102</v>
      </c>
      <c r="J139" t="s">
        <v>19</v>
      </c>
      <c r="L139" t="s">
        <v>5940</v>
      </c>
      <c r="M139">
        <f t="shared" si="6"/>
        <v>10</v>
      </c>
      <c r="N139">
        <f t="shared" si="7"/>
        <v>16</v>
      </c>
      <c r="O139" t="str">
        <f t="shared" si="8"/>
        <v>LCF PNC</v>
      </c>
    </row>
    <row r="140" spans="1:15" hidden="1" x14ac:dyDescent="0.25">
      <c r="A140" t="s">
        <v>123</v>
      </c>
      <c r="B140" t="s">
        <v>89</v>
      </c>
      <c r="C140">
        <v>8026459916</v>
      </c>
      <c r="D140" s="3">
        <v>45033</v>
      </c>
      <c r="E140" t="s">
        <v>125</v>
      </c>
      <c r="F140">
        <v>-500000</v>
      </c>
      <c r="G140" t="s">
        <v>6027</v>
      </c>
      <c r="H140" t="s">
        <v>6026</v>
      </c>
      <c r="I140" t="s">
        <v>102</v>
      </c>
      <c r="J140" t="s">
        <v>19</v>
      </c>
      <c r="L140" t="s">
        <v>5940</v>
      </c>
      <c r="M140">
        <f t="shared" si="6"/>
        <v>10</v>
      </c>
      <c r="N140">
        <f t="shared" si="7"/>
        <v>16</v>
      </c>
      <c r="O140" t="str">
        <f t="shared" si="8"/>
        <v>LCF PNC</v>
      </c>
    </row>
    <row r="141" spans="1:15" hidden="1" x14ac:dyDescent="0.25">
      <c r="A141" t="s">
        <v>123</v>
      </c>
      <c r="B141" t="s">
        <v>89</v>
      </c>
      <c r="C141">
        <v>8026459916</v>
      </c>
      <c r="D141" s="3">
        <v>45034</v>
      </c>
      <c r="E141" t="s">
        <v>125</v>
      </c>
      <c r="F141">
        <v>-500000</v>
      </c>
      <c r="G141" t="s">
        <v>6025</v>
      </c>
      <c r="H141" t="s">
        <v>6024</v>
      </c>
      <c r="I141" t="s">
        <v>102</v>
      </c>
      <c r="J141" t="s">
        <v>19</v>
      </c>
      <c r="L141" t="s">
        <v>5987</v>
      </c>
      <c r="M141">
        <f t="shared" si="6"/>
        <v>10</v>
      </c>
      <c r="N141">
        <f t="shared" si="7"/>
        <v>16</v>
      </c>
      <c r="O141" t="str">
        <f t="shared" si="8"/>
        <v>LCF PNC</v>
      </c>
    </row>
    <row r="142" spans="1:15" hidden="1" x14ac:dyDescent="0.25">
      <c r="A142" t="s">
        <v>123</v>
      </c>
      <c r="B142" t="s">
        <v>89</v>
      </c>
      <c r="C142">
        <v>8026459916</v>
      </c>
      <c r="D142" s="3">
        <v>45036</v>
      </c>
      <c r="E142" t="s">
        <v>125</v>
      </c>
      <c r="F142">
        <v>-500000</v>
      </c>
      <c r="G142" t="s">
        <v>6023</v>
      </c>
      <c r="H142" t="s">
        <v>6022</v>
      </c>
      <c r="I142" t="s">
        <v>102</v>
      </c>
      <c r="J142" t="s">
        <v>19</v>
      </c>
      <c r="L142" t="s">
        <v>5940</v>
      </c>
      <c r="M142">
        <f t="shared" si="6"/>
        <v>10</v>
      </c>
      <c r="N142">
        <f t="shared" si="7"/>
        <v>16</v>
      </c>
      <c r="O142" t="str">
        <f t="shared" si="8"/>
        <v>LCF PNC</v>
      </c>
    </row>
    <row r="143" spans="1:15" hidden="1" x14ac:dyDescent="0.25">
      <c r="A143" t="s">
        <v>123</v>
      </c>
      <c r="B143" t="s">
        <v>89</v>
      </c>
      <c r="C143">
        <v>8026459916</v>
      </c>
      <c r="D143" s="3">
        <v>45043</v>
      </c>
      <c r="E143" t="s">
        <v>125</v>
      </c>
      <c r="F143">
        <v>-500000</v>
      </c>
      <c r="G143" t="s">
        <v>6021</v>
      </c>
      <c r="H143" t="s">
        <v>6020</v>
      </c>
      <c r="I143" t="s">
        <v>102</v>
      </c>
      <c r="J143" t="s">
        <v>19</v>
      </c>
      <c r="L143" t="s">
        <v>5940</v>
      </c>
      <c r="M143">
        <f t="shared" si="6"/>
        <v>10</v>
      </c>
      <c r="N143">
        <f t="shared" si="7"/>
        <v>16</v>
      </c>
      <c r="O143" t="str">
        <f t="shared" si="8"/>
        <v>LCF PNC</v>
      </c>
    </row>
    <row r="144" spans="1:15" hidden="1" x14ac:dyDescent="0.25">
      <c r="A144" t="s">
        <v>123</v>
      </c>
      <c r="B144" t="s">
        <v>89</v>
      </c>
      <c r="C144">
        <v>8026459916</v>
      </c>
      <c r="D144" s="3">
        <v>45044</v>
      </c>
      <c r="E144" t="s">
        <v>125</v>
      </c>
      <c r="F144">
        <v>-1000000</v>
      </c>
      <c r="G144" t="s">
        <v>6019</v>
      </c>
      <c r="H144" t="s">
        <v>6018</v>
      </c>
      <c r="I144" t="s">
        <v>102</v>
      </c>
      <c r="J144" t="s">
        <v>19</v>
      </c>
      <c r="L144" t="s">
        <v>5940</v>
      </c>
      <c r="M144">
        <f t="shared" si="6"/>
        <v>10</v>
      </c>
      <c r="N144">
        <f t="shared" si="7"/>
        <v>16</v>
      </c>
      <c r="O144" t="str">
        <f t="shared" si="8"/>
        <v>LCF PNC</v>
      </c>
    </row>
    <row r="145" spans="1:15" hidden="1" x14ac:dyDescent="0.25">
      <c r="A145" t="s">
        <v>123</v>
      </c>
      <c r="B145" t="s">
        <v>89</v>
      </c>
      <c r="C145">
        <v>8026459916</v>
      </c>
      <c r="D145" s="3">
        <v>45048</v>
      </c>
      <c r="E145" t="s">
        <v>125</v>
      </c>
      <c r="F145">
        <v>-1000000</v>
      </c>
      <c r="G145" t="s">
        <v>6017</v>
      </c>
      <c r="H145" t="s">
        <v>6016</v>
      </c>
      <c r="I145" t="s">
        <v>102</v>
      </c>
      <c r="J145" t="s">
        <v>19</v>
      </c>
      <c r="L145" t="s">
        <v>5940</v>
      </c>
      <c r="M145">
        <f t="shared" si="6"/>
        <v>10</v>
      </c>
      <c r="N145">
        <f t="shared" si="7"/>
        <v>16</v>
      </c>
      <c r="O145" t="str">
        <f t="shared" si="8"/>
        <v>LCF PNC</v>
      </c>
    </row>
    <row r="146" spans="1:15" hidden="1" x14ac:dyDescent="0.25">
      <c r="A146" t="s">
        <v>123</v>
      </c>
      <c r="B146" t="s">
        <v>89</v>
      </c>
      <c r="C146">
        <v>8026459916</v>
      </c>
      <c r="D146" s="3">
        <v>45054</v>
      </c>
      <c r="E146" t="s">
        <v>125</v>
      </c>
      <c r="F146">
        <v>-1500000</v>
      </c>
      <c r="G146" t="s">
        <v>6015</v>
      </c>
      <c r="H146" t="s">
        <v>6014</v>
      </c>
      <c r="I146" t="s">
        <v>101</v>
      </c>
      <c r="J146" t="s">
        <v>19</v>
      </c>
      <c r="L146" t="s">
        <v>5940</v>
      </c>
      <c r="M146">
        <f t="shared" si="6"/>
        <v>10</v>
      </c>
      <c r="N146">
        <f t="shared" si="7"/>
        <v>16</v>
      </c>
      <c r="O146" t="str">
        <f t="shared" si="8"/>
        <v>LCF PNC</v>
      </c>
    </row>
    <row r="147" spans="1:15" hidden="1" x14ac:dyDescent="0.25">
      <c r="A147" t="s">
        <v>123</v>
      </c>
      <c r="B147" t="s">
        <v>89</v>
      </c>
      <c r="C147">
        <v>8026459916</v>
      </c>
      <c r="D147" s="3">
        <v>45055</v>
      </c>
      <c r="E147" t="s">
        <v>125</v>
      </c>
      <c r="F147">
        <v>-500000</v>
      </c>
      <c r="G147" t="s">
        <v>6013</v>
      </c>
      <c r="H147" t="s">
        <v>6012</v>
      </c>
      <c r="I147" t="s">
        <v>102</v>
      </c>
      <c r="J147" t="s">
        <v>19</v>
      </c>
      <c r="L147" t="s">
        <v>5940</v>
      </c>
      <c r="M147">
        <f t="shared" si="6"/>
        <v>10</v>
      </c>
      <c r="N147">
        <f t="shared" si="7"/>
        <v>16</v>
      </c>
      <c r="O147" t="str">
        <f t="shared" si="8"/>
        <v>LCF PNC</v>
      </c>
    </row>
    <row r="148" spans="1:15" hidden="1" x14ac:dyDescent="0.25">
      <c r="A148" t="s">
        <v>123</v>
      </c>
      <c r="B148" t="s">
        <v>89</v>
      </c>
      <c r="C148">
        <v>8026459916</v>
      </c>
      <c r="D148" s="3">
        <v>45058</v>
      </c>
      <c r="E148" t="s">
        <v>125</v>
      </c>
      <c r="F148">
        <v>-35000</v>
      </c>
      <c r="G148" t="s">
        <v>6011</v>
      </c>
      <c r="H148" t="s">
        <v>6010</v>
      </c>
      <c r="I148" t="s">
        <v>102</v>
      </c>
      <c r="J148" t="s">
        <v>19</v>
      </c>
      <c r="L148" t="s">
        <v>5940</v>
      </c>
      <c r="M148">
        <f t="shared" si="6"/>
        <v>10</v>
      </c>
      <c r="N148">
        <f t="shared" si="7"/>
        <v>16</v>
      </c>
      <c r="O148" t="str">
        <f t="shared" si="8"/>
        <v>LCF PNC</v>
      </c>
    </row>
    <row r="149" spans="1:15" hidden="1" x14ac:dyDescent="0.25">
      <c r="A149" t="s">
        <v>123</v>
      </c>
      <c r="B149" t="s">
        <v>89</v>
      </c>
      <c r="C149">
        <v>8026459916</v>
      </c>
      <c r="D149" s="3">
        <v>45061</v>
      </c>
      <c r="E149" t="s">
        <v>125</v>
      </c>
      <c r="F149">
        <v>-43000</v>
      </c>
      <c r="G149" t="s">
        <v>6009</v>
      </c>
      <c r="H149" t="s">
        <v>6008</v>
      </c>
      <c r="I149" t="s">
        <v>102</v>
      </c>
      <c r="J149" t="s">
        <v>19</v>
      </c>
      <c r="L149" t="s">
        <v>5940</v>
      </c>
      <c r="M149">
        <f t="shared" si="6"/>
        <v>10</v>
      </c>
      <c r="N149">
        <f t="shared" si="7"/>
        <v>16</v>
      </c>
      <c r="O149" t="str">
        <f t="shared" si="8"/>
        <v>LCF PNC</v>
      </c>
    </row>
    <row r="150" spans="1:15" hidden="1" x14ac:dyDescent="0.25">
      <c r="A150" t="s">
        <v>123</v>
      </c>
      <c r="B150" t="s">
        <v>89</v>
      </c>
      <c r="C150">
        <v>8026459916</v>
      </c>
      <c r="D150" s="3">
        <v>45061</v>
      </c>
      <c r="E150" t="s">
        <v>125</v>
      </c>
      <c r="F150">
        <v>-500000</v>
      </c>
      <c r="G150" t="s">
        <v>6007</v>
      </c>
      <c r="H150" t="s">
        <v>6006</v>
      </c>
      <c r="I150" t="s">
        <v>102</v>
      </c>
      <c r="J150" t="s">
        <v>19</v>
      </c>
      <c r="L150" t="s">
        <v>5940</v>
      </c>
      <c r="M150">
        <f t="shared" si="6"/>
        <v>10</v>
      </c>
      <c r="N150">
        <f t="shared" si="7"/>
        <v>16</v>
      </c>
      <c r="O150" t="str">
        <f t="shared" si="8"/>
        <v>LCF PNC</v>
      </c>
    </row>
    <row r="151" spans="1:15" hidden="1" x14ac:dyDescent="0.25">
      <c r="A151" t="s">
        <v>123</v>
      </c>
      <c r="B151" t="s">
        <v>89</v>
      </c>
      <c r="C151">
        <v>8026459916</v>
      </c>
      <c r="D151" s="3">
        <v>45062</v>
      </c>
      <c r="E151" t="s">
        <v>125</v>
      </c>
      <c r="F151">
        <v>-500000</v>
      </c>
      <c r="G151" t="s">
        <v>6005</v>
      </c>
      <c r="H151" t="s">
        <v>6004</v>
      </c>
      <c r="I151" t="s">
        <v>102</v>
      </c>
      <c r="J151" t="s">
        <v>19</v>
      </c>
      <c r="L151" t="s">
        <v>5940</v>
      </c>
      <c r="M151">
        <f t="shared" si="6"/>
        <v>10</v>
      </c>
      <c r="N151">
        <f t="shared" si="7"/>
        <v>16</v>
      </c>
      <c r="O151" t="str">
        <f t="shared" si="8"/>
        <v>LCF PNC</v>
      </c>
    </row>
    <row r="152" spans="1:15" hidden="1" x14ac:dyDescent="0.25">
      <c r="A152" t="s">
        <v>123</v>
      </c>
      <c r="B152" t="s">
        <v>89</v>
      </c>
      <c r="C152">
        <v>8026459916</v>
      </c>
      <c r="D152" s="3">
        <v>45063</v>
      </c>
      <c r="E152" t="s">
        <v>125</v>
      </c>
      <c r="F152">
        <v>-500000</v>
      </c>
      <c r="G152" t="s">
        <v>6003</v>
      </c>
      <c r="H152" t="s">
        <v>6002</v>
      </c>
      <c r="I152" t="s">
        <v>102</v>
      </c>
      <c r="J152" t="s">
        <v>19</v>
      </c>
      <c r="L152" t="s">
        <v>5987</v>
      </c>
      <c r="M152">
        <f t="shared" si="6"/>
        <v>10</v>
      </c>
      <c r="N152">
        <f t="shared" si="7"/>
        <v>16</v>
      </c>
      <c r="O152" t="str">
        <f t="shared" si="8"/>
        <v>LCF PNC</v>
      </c>
    </row>
    <row r="153" spans="1:15" hidden="1" x14ac:dyDescent="0.25">
      <c r="A153" t="s">
        <v>123</v>
      </c>
      <c r="B153" t="s">
        <v>89</v>
      </c>
      <c r="C153">
        <v>8026459916</v>
      </c>
      <c r="D153" s="3">
        <v>45065</v>
      </c>
      <c r="E153" t="s">
        <v>125</v>
      </c>
      <c r="F153">
        <v>-1000000</v>
      </c>
      <c r="G153" t="s">
        <v>6001</v>
      </c>
      <c r="H153" t="s">
        <v>6000</v>
      </c>
      <c r="I153" t="s">
        <v>102</v>
      </c>
      <c r="J153" t="s">
        <v>19</v>
      </c>
      <c r="L153" t="s">
        <v>5987</v>
      </c>
      <c r="M153">
        <f t="shared" ref="M153:M216" si="9">FIND("from",L153,1)+LEN($M$1)+1</f>
        <v>10</v>
      </c>
      <c r="N153">
        <f t="shared" ref="N153:N216" si="10">FIND("to",L153)-LEN($N$1)</f>
        <v>16</v>
      </c>
      <c r="O153" t="str">
        <f t="shared" ref="O153:O216" si="11">MID(L153,M153,N153-M153+1)</f>
        <v>LCF PNC</v>
      </c>
    </row>
    <row r="154" spans="1:15" hidden="1" x14ac:dyDescent="0.25">
      <c r="A154" t="s">
        <v>123</v>
      </c>
      <c r="B154" t="s">
        <v>89</v>
      </c>
      <c r="C154">
        <v>8026459916</v>
      </c>
      <c r="D154" s="3">
        <v>45068</v>
      </c>
      <c r="E154" t="s">
        <v>125</v>
      </c>
      <c r="F154">
        <v>-500000</v>
      </c>
      <c r="G154" t="s">
        <v>5999</v>
      </c>
      <c r="H154" t="s">
        <v>5998</v>
      </c>
      <c r="I154" t="s">
        <v>102</v>
      </c>
      <c r="J154" t="s">
        <v>19</v>
      </c>
      <c r="L154" t="s">
        <v>5987</v>
      </c>
      <c r="M154">
        <f t="shared" si="9"/>
        <v>10</v>
      </c>
      <c r="N154">
        <f t="shared" si="10"/>
        <v>16</v>
      </c>
      <c r="O154" t="str">
        <f t="shared" si="11"/>
        <v>LCF PNC</v>
      </c>
    </row>
    <row r="155" spans="1:15" hidden="1" x14ac:dyDescent="0.25">
      <c r="A155" t="s">
        <v>123</v>
      </c>
      <c r="B155" t="s">
        <v>89</v>
      </c>
      <c r="C155">
        <v>8026459916</v>
      </c>
      <c r="D155" s="3">
        <v>45072</v>
      </c>
      <c r="E155" t="s">
        <v>125</v>
      </c>
      <c r="F155">
        <v>-1000000</v>
      </c>
      <c r="G155" t="s">
        <v>5997</v>
      </c>
      <c r="H155" t="s">
        <v>5996</v>
      </c>
      <c r="I155" t="s">
        <v>102</v>
      </c>
      <c r="J155" t="s">
        <v>19</v>
      </c>
      <c r="L155" t="s">
        <v>5987</v>
      </c>
      <c r="M155">
        <f t="shared" si="9"/>
        <v>10</v>
      </c>
      <c r="N155">
        <f t="shared" si="10"/>
        <v>16</v>
      </c>
      <c r="O155" t="str">
        <f t="shared" si="11"/>
        <v>LCF PNC</v>
      </c>
    </row>
    <row r="156" spans="1:15" hidden="1" x14ac:dyDescent="0.25">
      <c r="A156" t="s">
        <v>123</v>
      </c>
      <c r="B156" t="s">
        <v>89</v>
      </c>
      <c r="C156">
        <v>8026459916</v>
      </c>
      <c r="D156" s="3">
        <v>45082</v>
      </c>
      <c r="E156" t="s">
        <v>125</v>
      </c>
      <c r="F156">
        <v>-500000</v>
      </c>
      <c r="G156" t="s">
        <v>5995</v>
      </c>
      <c r="H156" t="s">
        <v>5994</v>
      </c>
      <c r="I156" t="s">
        <v>102</v>
      </c>
      <c r="J156" t="s">
        <v>19</v>
      </c>
      <c r="L156" t="s">
        <v>5940</v>
      </c>
      <c r="M156">
        <f t="shared" si="9"/>
        <v>10</v>
      </c>
      <c r="N156">
        <f t="shared" si="10"/>
        <v>16</v>
      </c>
      <c r="O156" t="str">
        <f t="shared" si="11"/>
        <v>LCF PNC</v>
      </c>
    </row>
    <row r="157" spans="1:15" hidden="1" x14ac:dyDescent="0.25">
      <c r="A157" t="s">
        <v>123</v>
      </c>
      <c r="B157" t="s">
        <v>89</v>
      </c>
      <c r="C157">
        <v>8026459916</v>
      </c>
      <c r="D157" s="3">
        <v>45084</v>
      </c>
      <c r="E157" t="s">
        <v>125</v>
      </c>
      <c r="F157">
        <v>-30000000</v>
      </c>
      <c r="G157" t="s">
        <v>5993</v>
      </c>
      <c r="H157" t="s">
        <v>5992</v>
      </c>
      <c r="I157" t="s">
        <v>102</v>
      </c>
      <c r="J157" t="s">
        <v>19</v>
      </c>
      <c r="L157" t="s">
        <v>5987</v>
      </c>
      <c r="M157">
        <f t="shared" si="9"/>
        <v>10</v>
      </c>
      <c r="N157">
        <f t="shared" si="10"/>
        <v>16</v>
      </c>
      <c r="O157" t="str">
        <f t="shared" si="11"/>
        <v>LCF PNC</v>
      </c>
    </row>
    <row r="158" spans="1:15" hidden="1" x14ac:dyDescent="0.25">
      <c r="A158" t="s">
        <v>123</v>
      </c>
      <c r="B158" t="s">
        <v>89</v>
      </c>
      <c r="C158">
        <v>8026459916</v>
      </c>
      <c r="D158" s="3">
        <v>45085</v>
      </c>
      <c r="E158" t="s">
        <v>125</v>
      </c>
      <c r="F158">
        <v>-20000000</v>
      </c>
      <c r="G158" t="s">
        <v>5991</v>
      </c>
      <c r="H158" t="s">
        <v>5990</v>
      </c>
      <c r="I158" t="s">
        <v>102</v>
      </c>
      <c r="J158" t="s">
        <v>19</v>
      </c>
      <c r="L158" t="s">
        <v>5987</v>
      </c>
      <c r="M158">
        <f t="shared" si="9"/>
        <v>10</v>
      </c>
      <c r="N158">
        <f t="shared" si="10"/>
        <v>16</v>
      </c>
      <c r="O158" t="str">
        <f t="shared" si="11"/>
        <v>LCF PNC</v>
      </c>
    </row>
    <row r="159" spans="1:15" hidden="1" x14ac:dyDescent="0.25">
      <c r="A159" t="s">
        <v>123</v>
      </c>
      <c r="B159" t="s">
        <v>89</v>
      </c>
      <c r="C159">
        <v>8026459916</v>
      </c>
      <c r="D159" s="3">
        <v>45085</v>
      </c>
      <c r="E159" t="s">
        <v>125</v>
      </c>
      <c r="F159">
        <v>-500000</v>
      </c>
      <c r="G159" t="s">
        <v>5989</v>
      </c>
      <c r="H159" t="s">
        <v>5988</v>
      </c>
      <c r="I159" t="s">
        <v>102</v>
      </c>
      <c r="J159" t="s">
        <v>19</v>
      </c>
      <c r="L159" t="s">
        <v>5987</v>
      </c>
      <c r="M159">
        <f t="shared" si="9"/>
        <v>10</v>
      </c>
      <c r="N159">
        <f t="shared" si="10"/>
        <v>16</v>
      </c>
      <c r="O159" t="str">
        <f t="shared" si="11"/>
        <v>LCF PNC</v>
      </c>
    </row>
    <row r="160" spans="1:15" hidden="1" x14ac:dyDescent="0.25">
      <c r="A160" t="s">
        <v>123</v>
      </c>
      <c r="B160" t="s">
        <v>89</v>
      </c>
      <c r="C160">
        <v>8026459916</v>
      </c>
      <c r="D160" s="3">
        <v>45089</v>
      </c>
      <c r="E160" t="s">
        <v>125</v>
      </c>
      <c r="F160">
        <v>-25000000</v>
      </c>
      <c r="G160" t="s">
        <v>5986</v>
      </c>
      <c r="H160" t="s">
        <v>5985</v>
      </c>
      <c r="I160" t="s">
        <v>102</v>
      </c>
      <c r="J160" t="s">
        <v>19</v>
      </c>
      <c r="L160" t="s">
        <v>5972</v>
      </c>
      <c r="M160">
        <f t="shared" si="9"/>
        <v>10</v>
      </c>
      <c r="N160">
        <f t="shared" si="10"/>
        <v>16</v>
      </c>
      <c r="O160" t="str">
        <f t="shared" si="11"/>
        <v>LCF PNC</v>
      </c>
    </row>
    <row r="161" spans="1:15" hidden="1" x14ac:dyDescent="0.25">
      <c r="A161" t="s">
        <v>123</v>
      </c>
      <c r="B161" t="s">
        <v>89</v>
      </c>
      <c r="C161">
        <v>8026459916</v>
      </c>
      <c r="D161" s="3">
        <v>45089</v>
      </c>
      <c r="E161" t="s">
        <v>125</v>
      </c>
      <c r="F161">
        <v>-500000</v>
      </c>
      <c r="G161" t="s">
        <v>5984</v>
      </c>
      <c r="H161" t="s">
        <v>5983</v>
      </c>
      <c r="I161" t="s">
        <v>102</v>
      </c>
      <c r="J161" t="s">
        <v>19</v>
      </c>
      <c r="L161" t="s">
        <v>5972</v>
      </c>
      <c r="M161">
        <f t="shared" si="9"/>
        <v>10</v>
      </c>
      <c r="N161">
        <f t="shared" si="10"/>
        <v>16</v>
      </c>
      <c r="O161" t="str">
        <f t="shared" si="11"/>
        <v>LCF PNC</v>
      </c>
    </row>
    <row r="162" spans="1:15" hidden="1" x14ac:dyDescent="0.25">
      <c r="A162" t="s">
        <v>123</v>
      </c>
      <c r="B162" t="s">
        <v>89</v>
      </c>
      <c r="C162">
        <v>8026459916</v>
      </c>
      <c r="D162" s="3">
        <v>45090</v>
      </c>
      <c r="E162" t="s">
        <v>125</v>
      </c>
      <c r="F162">
        <v>-24400000</v>
      </c>
      <c r="G162" t="s">
        <v>5982</v>
      </c>
      <c r="H162" t="s">
        <v>5981</v>
      </c>
      <c r="I162" t="s">
        <v>102</v>
      </c>
      <c r="J162" t="s">
        <v>19</v>
      </c>
      <c r="L162" t="s">
        <v>5972</v>
      </c>
      <c r="M162">
        <f t="shared" si="9"/>
        <v>10</v>
      </c>
      <c r="N162">
        <f t="shared" si="10"/>
        <v>16</v>
      </c>
      <c r="O162" t="str">
        <f t="shared" si="11"/>
        <v>LCF PNC</v>
      </c>
    </row>
    <row r="163" spans="1:15" hidden="1" x14ac:dyDescent="0.25">
      <c r="A163" t="s">
        <v>123</v>
      </c>
      <c r="B163" t="s">
        <v>89</v>
      </c>
      <c r="C163">
        <v>8026459916</v>
      </c>
      <c r="D163" s="3">
        <v>45091</v>
      </c>
      <c r="E163" t="s">
        <v>125</v>
      </c>
      <c r="F163">
        <v>-500000</v>
      </c>
      <c r="G163" t="s">
        <v>5980</v>
      </c>
      <c r="H163" t="s">
        <v>5979</v>
      </c>
      <c r="I163" t="s">
        <v>102</v>
      </c>
      <c r="J163" t="s">
        <v>19</v>
      </c>
      <c r="L163" t="s">
        <v>5972</v>
      </c>
      <c r="M163">
        <f t="shared" si="9"/>
        <v>10</v>
      </c>
      <c r="N163">
        <f t="shared" si="10"/>
        <v>16</v>
      </c>
      <c r="O163" t="str">
        <f t="shared" si="11"/>
        <v>LCF PNC</v>
      </c>
    </row>
    <row r="164" spans="1:15" hidden="1" x14ac:dyDescent="0.25">
      <c r="A164" t="s">
        <v>123</v>
      </c>
      <c r="B164" t="s">
        <v>89</v>
      </c>
      <c r="C164">
        <v>8026459916</v>
      </c>
      <c r="D164" s="3">
        <v>45092</v>
      </c>
      <c r="E164" t="s">
        <v>125</v>
      </c>
      <c r="F164">
        <v>-44000</v>
      </c>
      <c r="G164" t="s">
        <v>5978</v>
      </c>
      <c r="H164" t="s">
        <v>5977</v>
      </c>
      <c r="I164" t="s">
        <v>102</v>
      </c>
      <c r="J164" t="s">
        <v>19</v>
      </c>
      <c r="L164" t="s">
        <v>5972</v>
      </c>
      <c r="M164">
        <f t="shared" si="9"/>
        <v>10</v>
      </c>
      <c r="N164">
        <f t="shared" si="10"/>
        <v>16</v>
      </c>
      <c r="O164" t="str">
        <f t="shared" si="11"/>
        <v>LCF PNC</v>
      </c>
    </row>
    <row r="165" spans="1:15" hidden="1" x14ac:dyDescent="0.25">
      <c r="A165" t="s">
        <v>123</v>
      </c>
      <c r="B165" t="s">
        <v>89</v>
      </c>
      <c r="C165">
        <v>8026459916</v>
      </c>
      <c r="D165" s="3">
        <v>45099</v>
      </c>
      <c r="E165" t="s">
        <v>125</v>
      </c>
      <c r="F165">
        <v>-16000000</v>
      </c>
      <c r="G165" t="s">
        <v>5976</v>
      </c>
      <c r="H165" t="s">
        <v>5975</v>
      </c>
      <c r="I165" t="s">
        <v>102</v>
      </c>
      <c r="J165" t="s">
        <v>19</v>
      </c>
      <c r="L165" t="s">
        <v>5972</v>
      </c>
      <c r="M165">
        <f t="shared" si="9"/>
        <v>10</v>
      </c>
      <c r="N165">
        <f t="shared" si="10"/>
        <v>16</v>
      </c>
      <c r="O165" t="str">
        <f t="shared" si="11"/>
        <v>LCF PNC</v>
      </c>
    </row>
    <row r="166" spans="1:15" hidden="1" x14ac:dyDescent="0.25">
      <c r="A166" t="s">
        <v>123</v>
      </c>
      <c r="B166" t="s">
        <v>89</v>
      </c>
      <c r="C166">
        <v>8026459916</v>
      </c>
      <c r="D166" s="3">
        <v>45100</v>
      </c>
      <c r="E166" t="s">
        <v>125</v>
      </c>
      <c r="F166">
        <v>-500000</v>
      </c>
      <c r="G166" t="s">
        <v>5974</v>
      </c>
      <c r="H166" t="s">
        <v>5973</v>
      </c>
      <c r="I166" t="s">
        <v>426</v>
      </c>
      <c r="J166" t="s">
        <v>19</v>
      </c>
      <c r="L166" t="s">
        <v>5972</v>
      </c>
      <c r="M166">
        <f t="shared" si="9"/>
        <v>10</v>
      </c>
      <c r="N166">
        <f t="shared" si="10"/>
        <v>16</v>
      </c>
      <c r="O166" t="str">
        <f t="shared" si="11"/>
        <v>LCF PNC</v>
      </c>
    </row>
    <row r="167" spans="1:15" hidden="1" x14ac:dyDescent="0.25">
      <c r="A167" t="s">
        <v>123</v>
      </c>
      <c r="B167" t="s">
        <v>89</v>
      </c>
      <c r="C167">
        <v>8026459916</v>
      </c>
      <c r="D167" s="3">
        <v>45105</v>
      </c>
      <c r="E167" t="s">
        <v>125</v>
      </c>
      <c r="F167">
        <v>-500000</v>
      </c>
      <c r="G167" t="s">
        <v>5971</v>
      </c>
      <c r="H167" t="s">
        <v>5970</v>
      </c>
      <c r="I167" t="s">
        <v>102</v>
      </c>
      <c r="J167" t="s">
        <v>19</v>
      </c>
      <c r="L167" t="s">
        <v>5940</v>
      </c>
      <c r="M167">
        <f t="shared" si="9"/>
        <v>10</v>
      </c>
      <c r="N167">
        <f t="shared" si="10"/>
        <v>16</v>
      </c>
      <c r="O167" t="str">
        <f t="shared" si="11"/>
        <v>LCF PNC</v>
      </c>
    </row>
    <row r="168" spans="1:15" hidden="1" x14ac:dyDescent="0.25">
      <c r="A168" t="s">
        <v>123</v>
      </c>
      <c r="B168" t="s">
        <v>89</v>
      </c>
      <c r="C168">
        <v>8026459916</v>
      </c>
      <c r="D168" s="3">
        <v>45107</v>
      </c>
      <c r="E168" t="s">
        <v>125</v>
      </c>
      <c r="F168">
        <v>-1000000</v>
      </c>
      <c r="G168" t="s">
        <v>5969</v>
      </c>
      <c r="H168" t="s">
        <v>5968</v>
      </c>
      <c r="I168" t="s">
        <v>102</v>
      </c>
      <c r="J168" t="s">
        <v>19</v>
      </c>
      <c r="L168" t="s">
        <v>5940</v>
      </c>
      <c r="M168">
        <f t="shared" si="9"/>
        <v>10</v>
      </c>
      <c r="N168">
        <f t="shared" si="10"/>
        <v>16</v>
      </c>
      <c r="O168" t="str">
        <f t="shared" si="11"/>
        <v>LCF PNC</v>
      </c>
    </row>
    <row r="169" spans="1:15" hidden="1" x14ac:dyDescent="0.25">
      <c r="A169" t="s">
        <v>123</v>
      </c>
      <c r="B169" t="s">
        <v>89</v>
      </c>
      <c r="C169">
        <v>8026459916</v>
      </c>
      <c r="D169" s="3">
        <v>45113</v>
      </c>
      <c r="E169" t="s">
        <v>125</v>
      </c>
      <c r="F169">
        <v>-500000</v>
      </c>
      <c r="G169" t="s">
        <v>5967</v>
      </c>
      <c r="H169" t="s">
        <v>5966</v>
      </c>
      <c r="I169" t="s">
        <v>102</v>
      </c>
      <c r="J169" t="s">
        <v>19</v>
      </c>
      <c r="L169" t="s">
        <v>5940</v>
      </c>
      <c r="M169">
        <f t="shared" si="9"/>
        <v>10</v>
      </c>
      <c r="N169">
        <f t="shared" si="10"/>
        <v>16</v>
      </c>
      <c r="O169" t="str">
        <f t="shared" si="11"/>
        <v>LCF PNC</v>
      </c>
    </row>
    <row r="170" spans="1:15" hidden="1" x14ac:dyDescent="0.25">
      <c r="A170" t="s">
        <v>123</v>
      </c>
      <c r="B170" t="s">
        <v>89</v>
      </c>
      <c r="C170">
        <v>8026459916</v>
      </c>
      <c r="D170" s="3">
        <v>45114</v>
      </c>
      <c r="E170" t="s">
        <v>125</v>
      </c>
      <c r="F170">
        <v>-1000000</v>
      </c>
      <c r="G170" t="s">
        <v>5965</v>
      </c>
      <c r="H170" t="s">
        <v>5964</v>
      </c>
      <c r="I170" t="s">
        <v>102</v>
      </c>
      <c r="J170" t="s">
        <v>19</v>
      </c>
      <c r="L170" t="s">
        <v>5940</v>
      </c>
      <c r="M170">
        <f t="shared" si="9"/>
        <v>10</v>
      </c>
      <c r="N170">
        <f t="shared" si="10"/>
        <v>16</v>
      </c>
      <c r="O170" t="str">
        <f t="shared" si="11"/>
        <v>LCF PNC</v>
      </c>
    </row>
    <row r="171" spans="1:15" hidden="1" x14ac:dyDescent="0.25">
      <c r="A171" t="s">
        <v>123</v>
      </c>
      <c r="B171" t="s">
        <v>89</v>
      </c>
      <c r="C171">
        <v>8026459916</v>
      </c>
      <c r="D171" s="3">
        <v>45124</v>
      </c>
      <c r="E171" t="s">
        <v>125</v>
      </c>
      <c r="F171">
        <v>-33000</v>
      </c>
      <c r="G171" t="s">
        <v>5963</v>
      </c>
      <c r="H171" t="s">
        <v>5962</v>
      </c>
      <c r="I171" t="s">
        <v>102</v>
      </c>
      <c r="J171" t="s">
        <v>19</v>
      </c>
      <c r="L171" t="s">
        <v>5940</v>
      </c>
      <c r="M171">
        <f t="shared" si="9"/>
        <v>10</v>
      </c>
      <c r="N171">
        <f t="shared" si="10"/>
        <v>16</v>
      </c>
      <c r="O171" t="str">
        <f t="shared" si="11"/>
        <v>LCF PNC</v>
      </c>
    </row>
    <row r="172" spans="1:15" hidden="1" x14ac:dyDescent="0.25">
      <c r="A172" t="s">
        <v>123</v>
      </c>
      <c r="B172" t="s">
        <v>89</v>
      </c>
      <c r="C172">
        <v>8026459916</v>
      </c>
      <c r="D172" s="3">
        <v>45124</v>
      </c>
      <c r="E172" t="s">
        <v>125</v>
      </c>
      <c r="F172">
        <v>-500000</v>
      </c>
      <c r="G172" t="s">
        <v>5961</v>
      </c>
      <c r="H172" t="s">
        <v>5960</v>
      </c>
      <c r="I172" t="s">
        <v>102</v>
      </c>
      <c r="J172" t="s">
        <v>19</v>
      </c>
      <c r="L172" t="s">
        <v>5940</v>
      </c>
      <c r="M172">
        <f t="shared" si="9"/>
        <v>10</v>
      </c>
      <c r="N172">
        <f t="shared" si="10"/>
        <v>16</v>
      </c>
      <c r="O172" t="str">
        <f t="shared" si="11"/>
        <v>LCF PNC</v>
      </c>
    </row>
    <row r="173" spans="1:15" hidden="1" x14ac:dyDescent="0.25">
      <c r="A173" t="s">
        <v>123</v>
      </c>
      <c r="B173" t="s">
        <v>89</v>
      </c>
      <c r="C173">
        <v>8026459916</v>
      </c>
      <c r="D173" s="3">
        <v>45127</v>
      </c>
      <c r="E173" t="s">
        <v>125</v>
      </c>
      <c r="F173">
        <v>-16750</v>
      </c>
      <c r="G173" t="s">
        <v>5959</v>
      </c>
      <c r="H173" t="s">
        <v>5958</v>
      </c>
      <c r="I173" t="s">
        <v>102</v>
      </c>
      <c r="J173" t="s">
        <v>19</v>
      </c>
      <c r="L173" t="s">
        <v>5940</v>
      </c>
      <c r="M173">
        <f t="shared" si="9"/>
        <v>10</v>
      </c>
      <c r="N173">
        <f t="shared" si="10"/>
        <v>16</v>
      </c>
      <c r="O173" t="str">
        <f t="shared" si="11"/>
        <v>LCF PNC</v>
      </c>
    </row>
    <row r="174" spans="1:15" hidden="1" x14ac:dyDescent="0.25">
      <c r="A174" t="s">
        <v>123</v>
      </c>
      <c r="B174" t="s">
        <v>89</v>
      </c>
      <c r="C174">
        <v>8026459916</v>
      </c>
      <c r="D174" s="3">
        <v>45128</v>
      </c>
      <c r="E174" t="s">
        <v>125</v>
      </c>
      <c r="F174">
        <v>-1000000</v>
      </c>
      <c r="G174" t="s">
        <v>5957</v>
      </c>
      <c r="H174" t="s">
        <v>5956</v>
      </c>
      <c r="I174" t="s">
        <v>102</v>
      </c>
      <c r="J174" t="s">
        <v>19</v>
      </c>
      <c r="L174" t="s">
        <v>5940</v>
      </c>
      <c r="M174">
        <f t="shared" si="9"/>
        <v>10</v>
      </c>
      <c r="N174">
        <f t="shared" si="10"/>
        <v>16</v>
      </c>
      <c r="O174" t="str">
        <f t="shared" si="11"/>
        <v>LCF PNC</v>
      </c>
    </row>
    <row r="175" spans="1:15" hidden="1" x14ac:dyDescent="0.25">
      <c r="A175" t="s">
        <v>123</v>
      </c>
      <c r="B175" t="s">
        <v>89</v>
      </c>
      <c r="C175">
        <v>8026459916</v>
      </c>
      <c r="D175" s="3">
        <v>45133</v>
      </c>
      <c r="E175" t="s">
        <v>125</v>
      </c>
      <c r="F175">
        <v>-500000</v>
      </c>
      <c r="G175" t="s">
        <v>5955</v>
      </c>
      <c r="H175" t="s">
        <v>5954</v>
      </c>
      <c r="I175" t="s">
        <v>102</v>
      </c>
      <c r="J175" t="s">
        <v>19</v>
      </c>
      <c r="L175" t="s">
        <v>5940</v>
      </c>
      <c r="M175">
        <f t="shared" si="9"/>
        <v>10</v>
      </c>
      <c r="N175">
        <f t="shared" si="10"/>
        <v>16</v>
      </c>
      <c r="O175" t="str">
        <f t="shared" si="11"/>
        <v>LCF PNC</v>
      </c>
    </row>
    <row r="176" spans="1:15" hidden="1" x14ac:dyDescent="0.25">
      <c r="A176" t="s">
        <v>123</v>
      </c>
      <c r="B176" t="s">
        <v>89</v>
      </c>
      <c r="C176">
        <v>8026459916</v>
      </c>
      <c r="D176" s="3">
        <v>45135</v>
      </c>
      <c r="E176" t="s">
        <v>125</v>
      </c>
      <c r="F176">
        <v>-1000000</v>
      </c>
      <c r="G176" t="s">
        <v>5953</v>
      </c>
      <c r="H176" t="s">
        <v>5952</v>
      </c>
      <c r="I176" t="s">
        <v>426</v>
      </c>
      <c r="J176" t="s">
        <v>19</v>
      </c>
      <c r="L176" t="s">
        <v>5940</v>
      </c>
      <c r="M176">
        <f t="shared" si="9"/>
        <v>10</v>
      </c>
      <c r="N176">
        <f t="shared" si="10"/>
        <v>16</v>
      </c>
      <c r="O176" t="str">
        <f t="shared" si="11"/>
        <v>LCF PNC</v>
      </c>
    </row>
    <row r="177" spans="1:15" hidden="1" x14ac:dyDescent="0.25">
      <c r="A177" t="s">
        <v>123</v>
      </c>
      <c r="B177" t="s">
        <v>89</v>
      </c>
      <c r="C177">
        <v>8026459916</v>
      </c>
      <c r="D177" s="3">
        <v>45140</v>
      </c>
      <c r="E177" t="s">
        <v>125</v>
      </c>
      <c r="F177">
        <v>-500000</v>
      </c>
      <c r="G177" t="s">
        <v>5951</v>
      </c>
      <c r="H177" t="s">
        <v>5950</v>
      </c>
      <c r="I177" t="s">
        <v>102</v>
      </c>
      <c r="J177" t="s">
        <v>19</v>
      </c>
      <c r="L177" t="s">
        <v>5949</v>
      </c>
      <c r="M177">
        <f t="shared" si="9"/>
        <v>10</v>
      </c>
      <c r="N177">
        <f t="shared" si="10"/>
        <v>16</v>
      </c>
      <c r="O177" t="str">
        <f t="shared" si="11"/>
        <v>LCF PNC</v>
      </c>
    </row>
    <row r="178" spans="1:15" hidden="1" x14ac:dyDescent="0.25">
      <c r="A178" t="s">
        <v>123</v>
      </c>
      <c r="B178" t="s">
        <v>89</v>
      </c>
      <c r="C178">
        <v>8026459916</v>
      </c>
      <c r="D178" s="3">
        <v>45142</v>
      </c>
      <c r="E178" t="s">
        <v>125</v>
      </c>
      <c r="F178">
        <v>-500000</v>
      </c>
      <c r="G178" t="s">
        <v>5948</v>
      </c>
      <c r="H178" t="s">
        <v>5947</v>
      </c>
      <c r="I178" t="s">
        <v>102</v>
      </c>
      <c r="J178" t="s">
        <v>19</v>
      </c>
      <c r="L178" t="s">
        <v>5940</v>
      </c>
      <c r="M178">
        <f t="shared" si="9"/>
        <v>10</v>
      </c>
      <c r="N178">
        <f t="shared" si="10"/>
        <v>16</v>
      </c>
      <c r="O178" t="str">
        <f t="shared" si="11"/>
        <v>LCF PNC</v>
      </c>
    </row>
    <row r="179" spans="1:15" hidden="1" x14ac:dyDescent="0.25">
      <c r="A179" t="s">
        <v>123</v>
      </c>
      <c r="B179" t="s">
        <v>89</v>
      </c>
      <c r="C179">
        <v>8026459916</v>
      </c>
      <c r="D179" s="3">
        <v>45152</v>
      </c>
      <c r="E179" t="s">
        <v>125</v>
      </c>
      <c r="F179">
        <v>-1000000</v>
      </c>
      <c r="G179" t="s">
        <v>5946</v>
      </c>
      <c r="H179" t="s">
        <v>5945</v>
      </c>
      <c r="I179" t="s">
        <v>102</v>
      </c>
      <c r="J179" t="s">
        <v>19</v>
      </c>
      <c r="L179" t="s">
        <v>5940</v>
      </c>
      <c r="M179">
        <f t="shared" si="9"/>
        <v>10</v>
      </c>
      <c r="N179">
        <f t="shared" si="10"/>
        <v>16</v>
      </c>
      <c r="O179" t="str">
        <f t="shared" si="11"/>
        <v>LCF PNC</v>
      </c>
    </row>
    <row r="180" spans="1:15" hidden="1" x14ac:dyDescent="0.25">
      <c r="A180" t="s">
        <v>123</v>
      </c>
      <c r="B180" t="s">
        <v>89</v>
      </c>
      <c r="C180">
        <v>8026459916</v>
      </c>
      <c r="D180" s="3">
        <v>45153</v>
      </c>
      <c r="E180" t="s">
        <v>125</v>
      </c>
      <c r="F180">
        <v>-500000</v>
      </c>
      <c r="G180" t="s">
        <v>5944</v>
      </c>
      <c r="H180" t="s">
        <v>5943</v>
      </c>
      <c r="I180" t="s">
        <v>102</v>
      </c>
      <c r="J180" t="s">
        <v>19</v>
      </c>
      <c r="L180" t="s">
        <v>5940</v>
      </c>
      <c r="M180">
        <f t="shared" si="9"/>
        <v>10</v>
      </c>
      <c r="N180">
        <f t="shared" si="10"/>
        <v>16</v>
      </c>
      <c r="O180" t="str">
        <f t="shared" si="11"/>
        <v>LCF PNC</v>
      </c>
    </row>
    <row r="181" spans="1:15" hidden="1" x14ac:dyDescent="0.25">
      <c r="A181" t="s">
        <v>123</v>
      </c>
      <c r="B181" t="s">
        <v>89</v>
      </c>
      <c r="C181">
        <v>8026459916</v>
      </c>
      <c r="D181" s="3">
        <v>45154</v>
      </c>
      <c r="E181" t="s">
        <v>125</v>
      </c>
      <c r="F181">
        <v>-40000</v>
      </c>
      <c r="G181" t="s">
        <v>5942</v>
      </c>
      <c r="H181" t="s">
        <v>5941</v>
      </c>
      <c r="I181" t="s">
        <v>102</v>
      </c>
      <c r="J181" t="s">
        <v>19</v>
      </c>
      <c r="L181" t="s">
        <v>5940</v>
      </c>
      <c r="M181">
        <f t="shared" si="9"/>
        <v>10</v>
      </c>
      <c r="N181">
        <f t="shared" si="10"/>
        <v>16</v>
      </c>
      <c r="O181" t="str">
        <f t="shared" si="11"/>
        <v>LCF PNC</v>
      </c>
    </row>
    <row r="182" spans="1:15" hidden="1" x14ac:dyDescent="0.25">
      <c r="A182" t="s">
        <v>1293</v>
      </c>
      <c r="B182" t="s">
        <v>18</v>
      </c>
      <c r="C182">
        <v>8026459924</v>
      </c>
      <c r="D182" s="3">
        <v>43979</v>
      </c>
      <c r="E182" t="s">
        <v>122</v>
      </c>
      <c r="F182">
        <v>-13100000</v>
      </c>
      <c r="G182" t="s">
        <v>5937</v>
      </c>
      <c r="H182" t="s">
        <v>249</v>
      </c>
      <c r="I182" t="s">
        <v>102</v>
      </c>
      <c r="J182" t="s">
        <v>32</v>
      </c>
      <c r="L182" t="s">
        <v>5525</v>
      </c>
      <c r="M182">
        <f t="shared" si="9"/>
        <v>10</v>
      </c>
      <c r="N182">
        <f t="shared" si="10"/>
        <v>18</v>
      </c>
      <c r="O182" t="str">
        <f t="shared" si="11"/>
        <v>LCFHR PNC</v>
      </c>
    </row>
    <row r="183" spans="1:15" hidden="1" x14ac:dyDescent="0.25">
      <c r="A183" t="s">
        <v>1293</v>
      </c>
      <c r="B183" t="s">
        <v>18</v>
      </c>
      <c r="C183">
        <v>8026459924</v>
      </c>
      <c r="D183" s="3">
        <v>43983</v>
      </c>
      <c r="E183" t="s">
        <v>122</v>
      </c>
      <c r="F183">
        <v>-8600000</v>
      </c>
      <c r="G183" t="s">
        <v>5937</v>
      </c>
      <c r="H183" t="s">
        <v>249</v>
      </c>
      <c r="I183" t="s">
        <v>102</v>
      </c>
      <c r="J183" t="s">
        <v>32</v>
      </c>
      <c r="L183" t="s">
        <v>5525</v>
      </c>
      <c r="M183">
        <f t="shared" si="9"/>
        <v>10</v>
      </c>
      <c r="N183">
        <f t="shared" si="10"/>
        <v>18</v>
      </c>
      <c r="O183" t="str">
        <f t="shared" si="11"/>
        <v>LCFHR PNC</v>
      </c>
    </row>
    <row r="184" spans="1:15" hidden="1" x14ac:dyDescent="0.25">
      <c r="A184" t="s">
        <v>1293</v>
      </c>
      <c r="B184" t="s">
        <v>18</v>
      </c>
      <c r="C184">
        <v>8026459924</v>
      </c>
      <c r="D184" s="3">
        <v>43984</v>
      </c>
      <c r="E184" t="s">
        <v>122</v>
      </c>
      <c r="F184">
        <v>-4300000</v>
      </c>
      <c r="G184" t="s">
        <v>5937</v>
      </c>
      <c r="H184" t="s">
        <v>249</v>
      </c>
      <c r="I184" t="s">
        <v>102</v>
      </c>
      <c r="J184" t="s">
        <v>32</v>
      </c>
      <c r="L184" t="s">
        <v>5525</v>
      </c>
      <c r="M184">
        <f t="shared" si="9"/>
        <v>10</v>
      </c>
      <c r="N184">
        <f t="shared" si="10"/>
        <v>18</v>
      </c>
      <c r="O184" t="str">
        <f t="shared" si="11"/>
        <v>LCFHR PNC</v>
      </c>
    </row>
    <row r="185" spans="1:15" hidden="1" x14ac:dyDescent="0.25">
      <c r="A185" t="s">
        <v>1293</v>
      </c>
      <c r="B185" t="s">
        <v>18</v>
      </c>
      <c r="C185">
        <v>8026459924</v>
      </c>
      <c r="D185" s="3">
        <v>43984</v>
      </c>
      <c r="E185" t="s">
        <v>122</v>
      </c>
      <c r="F185">
        <v>-39000000</v>
      </c>
      <c r="G185" t="s">
        <v>5937</v>
      </c>
      <c r="H185" t="s">
        <v>249</v>
      </c>
      <c r="I185" t="s">
        <v>102</v>
      </c>
      <c r="J185" t="s">
        <v>32</v>
      </c>
      <c r="L185" t="s">
        <v>5525</v>
      </c>
      <c r="M185">
        <f t="shared" si="9"/>
        <v>10</v>
      </c>
      <c r="N185">
        <f t="shared" si="10"/>
        <v>18</v>
      </c>
      <c r="O185" t="str">
        <f t="shared" si="11"/>
        <v>LCFHR PNC</v>
      </c>
    </row>
    <row r="186" spans="1:15" hidden="1" x14ac:dyDescent="0.25">
      <c r="A186" t="s">
        <v>1293</v>
      </c>
      <c r="B186" t="s">
        <v>18</v>
      </c>
      <c r="C186">
        <v>8026459924</v>
      </c>
      <c r="D186" s="3">
        <v>43984</v>
      </c>
      <c r="E186" t="s">
        <v>122</v>
      </c>
      <c r="F186">
        <v>-2500000</v>
      </c>
      <c r="G186" t="s">
        <v>5937</v>
      </c>
      <c r="H186" t="s">
        <v>249</v>
      </c>
      <c r="I186" t="s">
        <v>102</v>
      </c>
      <c r="J186" t="s">
        <v>32</v>
      </c>
      <c r="L186" t="s">
        <v>5525</v>
      </c>
      <c r="M186">
        <f t="shared" si="9"/>
        <v>10</v>
      </c>
      <c r="N186">
        <f t="shared" si="10"/>
        <v>18</v>
      </c>
      <c r="O186" t="str">
        <f t="shared" si="11"/>
        <v>LCFHR PNC</v>
      </c>
    </row>
    <row r="187" spans="1:15" hidden="1" x14ac:dyDescent="0.25">
      <c r="A187" t="s">
        <v>1293</v>
      </c>
      <c r="B187" t="s">
        <v>18</v>
      </c>
      <c r="C187">
        <v>8026459924</v>
      </c>
      <c r="D187" s="3">
        <v>43990</v>
      </c>
      <c r="E187" t="s">
        <v>122</v>
      </c>
      <c r="F187">
        <v>-22000000</v>
      </c>
      <c r="G187" t="s">
        <v>5937</v>
      </c>
      <c r="H187" t="s">
        <v>249</v>
      </c>
      <c r="I187" t="s">
        <v>102</v>
      </c>
      <c r="J187" t="s">
        <v>32</v>
      </c>
      <c r="L187" t="s">
        <v>5525</v>
      </c>
      <c r="M187">
        <f t="shared" si="9"/>
        <v>10</v>
      </c>
      <c r="N187">
        <f t="shared" si="10"/>
        <v>18</v>
      </c>
      <c r="O187" t="str">
        <f t="shared" si="11"/>
        <v>LCFHR PNC</v>
      </c>
    </row>
    <row r="188" spans="1:15" hidden="1" x14ac:dyDescent="0.25">
      <c r="A188" t="s">
        <v>1293</v>
      </c>
      <c r="B188" t="s">
        <v>18</v>
      </c>
      <c r="C188">
        <v>8026459924</v>
      </c>
      <c r="D188" s="3">
        <v>43993</v>
      </c>
      <c r="E188" t="s">
        <v>122</v>
      </c>
      <c r="F188">
        <v>-18200000</v>
      </c>
      <c r="G188" t="s">
        <v>5937</v>
      </c>
      <c r="H188" t="s">
        <v>249</v>
      </c>
      <c r="I188" t="s">
        <v>102</v>
      </c>
      <c r="J188" t="s">
        <v>32</v>
      </c>
      <c r="L188" t="s">
        <v>5476</v>
      </c>
      <c r="M188">
        <f t="shared" si="9"/>
        <v>10</v>
      </c>
      <c r="N188">
        <f t="shared" si="10"/>
        <v>18</v>
      </c>
      <c r="O188" t="str">
        <f t="shared" si="11"/>
        <v>LCFHR PNC</v>
      </c>
    </row>
    <row r="189" spans="1:15" hidden="1" x14ac:dyDescent="0.25">
      <c r="A189" t="s">
        <v>1293</v>
      </c>
      <c r="B189" t="s">
        <v>18</v>
      </c>
      <c r="C189">
        <v>8026459924</v>
      </c>
      <c r="D189" s="3">
        <v>44000</v>
      </c>
      <c r="E189" t="s">
        <v>122</v>
      </c>
      <c r="F189">
        <v>-14686493.640000001</v>
      </c>
      <c r="G189" t="s">
        <v>5937</v>
      </c>
      <c r="H189" t="s">
        <v>247</v>
      </c>
      <c r="I189" t="s">
        <v>102</v>
      </c>
      <c r="J189" t="s">
        <v>32</v>
      </c>
      <c r="L189" t="s">
        <v>5939</v>
      </c>
      <c r="M189">
        <f t="shared" si="9"/>
        <v>10</v>
      </c>
      <c r="N189">
        <f t="shared" si="10"/>
        <v>18</v>
      </c>
      <c r="O189" t="str">
        <f t="shared" si="11"/>
        <v>LCFHR PNC</v>
      </c>
    </row>
    <row r="190" spans="1:15" hidden="1" x14ac:dyDescent="0.25">
      <c r="A190" t="s">
        <v>1293</v>
      </c>
      <c r="B190" t="s">
        <v>18</v>
      </c>
      <c r="C190">
        <v>8026459924</v>
      </c>
      <c r="D190" s="3">
        <v>44004</v>
      </c>
      <c r="E190" t="s">
        <v>122</v>
      </c>
      <c r="F190">
        <v>-2000000</v>
      </c>
      <c r="G190" t="s">
        <v>5937</v>
      </c>
      <c r="H190" t="s">
        <v>246</v>
      </c>
      <c r="I190" t="s">
        <v>102</v>
      </c>
      <c r="J190" t="s">
        <v>32</v>
      </c>
      <c r="L190" t="s">
        <v>5525</v>
      </c>
      <c r="M190">
        <f t="shared" si="9"/>
        <v>10</v>
      </c>
      <c r="N190">
        <f t="shared" si="10"/>
        <v>18</v>
      </c>
      <c r="O190" t="str">
        <f t="shared" si="11"/>
        <v>LCFHR PNC</v>
      </c>
    </row>
    <row r="191" spans="1:15" hidden="1" x14ac:dyDescent="0.25">
      <c r="A191" t="s">
        <v>1293</v>
      </c>
      <c r="B191" t="s">
        <v>18</v>
      </c>
      <c r="C191">
        <v>8026459924</v>
      </c>
      <c r="D191" s="3">
        <v>44029</v>
      </c>
      <c r="E191" t="s">
        <v>122</v>
      </c>
      <c r="F191">
        <v>-12000000</v>
      </c>
      <c r="G191" t="s">
        <v>5937</v>
      </c>
      <c r="H191" t="s">
        <v>249</v>
      </c>
      <c r="I191" t="s">
        <v>102</v>
      </c>
      <c r="J191" t="s">
        <v>32</v>
      </c>
      <c r="L191" t="s">
        <v>5525</v>
      </c>
      <c r="M191">
        <f t="shared" si="9"/>
        <v>10</v>
      </c>
      <c r="N191">
        <f t="shared" si="10"/>
        <v>18</v>
      </c>
      <c r="O191" t="str">
        <f t="shared" si="11"/>
        <v>LCFHR PNC</v>
      </c>
    </row>
    <row r="192" spans="1:15" hidden="1" x14ac:dyDescent="0.25">
      <c r="A192" t="s">
        <v>1293</v>
      </c>
      <c r="B192" t="s">
        <v>18</v>
      </c>
      <c r="C192">
        <v>8026459924</v>
      </c>
      <c r="D192" s="3">
        <v>44091</v>
      </c>
      <c r="E192" t="s">
        <v>122</v>
      </c>
      <c r="F192">
        <v>-2900000</v>
      </c>
      <c r="G192" t="s">
        <v>5937</v>
      </c>
      <c r="H192" t="s">
        <v>126</v>
      </c>
      <c r="I192" t="s">
        <v>102</v>
      </c>
      <c r="J192" t="s">
        <v>32</v>
      </c>
      <c r="L192" t="s">
        <v>5476</v>
      </c>
      <c r="M192">
        <f t="shared" si="9"/>
        <v>10</v>
      </c>
      <c r="N192">
        <f t="shared" si="10"/>
        <v>18</v>
      </c>
      <c r="O192" t="str">
        <f t="shared" si="11"/>
        <v>LCFHR PNC</v>
      </c>
    </row>
    <row r="193" spans="1:15" hidden="1" x14ac:dyDescent="0.25">
      <c r="A193" t="s">
        <v>1293</v>
      </c>
      <c r="B193" t="s">
        <v>18</v>
      </c>
      <c r="C193">
        <v>8026459924</v>
      </c>
      <c r="D193" s="3">
        <v>44252</v>
      </c>
      <c r="E193" t="s">
        <v>122</v>
      </c>
      <c r="F193">
        <v>-11209585.85</v>
      </c>
      <c r="G193" t="s">
        <v>5937</v>
      </c>
      <c r="H193" t="s">
        <v>126</v>
      </c>
      <c r="I193" t="s">
        <v>102</v>
      </c>
      <c r="J193" t="s">
        <v>32</v>
      </c>
      <c r="L193" t="s">
        <v>5939</v>
      </c>
      <c r="M193">
        <f t="shared" si="9"/>
        <v>10</v>
      </c>
      <c r="N193">
        <f t="shared" si="10"/>
        <v>18</v>
      </c>
      <c r="O193" t="str">
        <f t="shared" si="11"/>
        <v>LCFHR PNC</v>
      </c>
    </row>
    <row r="194" spans="1:15" hidden="1" x14ac:dyDescent="0.25">
      <c r="A194" t="s">
        <v>1293</v>
      </c>
      <c r="B194" t="s">
        <v>18</v>
      </c>
      <c r="C194">
        <v>8026459924</v>
      </c>
      <c r="D194" s="3">
        <v>44253</v>
      </c>
      <c r="E194" t="s">
        <v>122</v>
      </c>
      <c r="F194">
        <v>-168305315.18000001</v>
      </c>
      <c r="G194" t="s">
        <v>5937</v>
      </c>
      <c r="H194" t="s">
        <v>126</v>
      </c>
      <c r="I194" t="s">
        <v>102</v>
      </c>
      <c r="J194" t="s">
        <v>32</v>
      </c>
      <c r="L194" t="s">
        <v>5646</v>
      </c>
      <c r="M194">
        <f t="shared" si="9"/>
        <v>10</v>
      </c>
      <c r="N194">
        <f t="shared" si="10"/>
        <v>18</v>
      </c>
      <c r="O194" t="str">
        <f t="shared" si="11"/>
        <v>LCFHR PNC</v>
      </c>
    </row>
    <row r="195" spans="1:15" hidden="1" x14ac:dyDescent="0.25">
      <c r="A195" t="s">
        <v>1293</v>
      </c>
      <c r="B195" t="s">
        <v>18</v>
      </c>
      <c r="C195">
        <v>8026459924</v>
      </c>
      <c r="D195" s="3">
        <v>44260</v>
      </c>
      <c r="E195" t="s">
        <v>122</v>
      </c>
      <c r="F195">
        <v>-1500000</v>
      </c>
      <c r="G195" t="s">
        <v>5937</v>
      </c>
      <c r="H195" t="s">
        <v>261</v>
      </c>
      <c r="I195" t="s">
        <v>102</v>
      </c>
      <c r="J195" t="s">
        <v>32</v>
      </c>
      <c r="L195" t="s">
        <v>5476</v>
      </c>
      <c r="M195">
        <f t="shared" si="9"/>
        <v>10</v>
      </c>
      <c r="N195">
        <f t="shared" si="10"/>
        <v>18</v>
      </c>
      <c r="O195" t="str">
        <f t="shared" si="11"/>
        <v>LCFHR PNC</v>
      </c>
    </row>
    <row r="196" spans="1:15" hidden="1" x14ac:dyDescent="0.25">
      <c r="A196" t="s">
        <v>1293</v>
      </c>
      <c r="B196" t="s">
        <v>18</v>
      </c>
      <c r="C196">
        <v>8026459924</v>
      </c>
      <c r="D196" s="3">
        <v>44267</v>
      </c>
      <c r="E196" t="s">
        <v>122</v>
      </c>
      <c r="F196">
        <v>-1700000</v>
      </c>
      <c r="G196" t="s">
        <v>5937</v>
      </c>
      <c r="H196" t="s">
        <v>261</v>
      </c>
      <c r="I196" t="s">
        <v>102</v>
      </c>
      <c r="J196" t="s">
        <v>32</v>
      </c>
      <c r="L196" t="s">
        <v>5476</v>
      </c>
      <c r="M196">
        <f t="shared" si="9"/>
        <v>10</v>
      </c>
      <c r="N196">
        <f t="shared" si="10"/>
        <v>18</v>
      </c>
      <c r="O196" t="str">
        <f t="shared" si="11"/>
        <v>LCFHR PNC</v>
      </c>
    </row>
    <row r="197" spans="1:15" hidden="1" x14ac:dyDescent="0.25">
      <c r="A197" t="s">
        <v>1293</v>
      </c>
      <c r="B197" t="s">
        <v>18</v>
      </c>
      <c r="C197">
        <v>8026459924</v>
      </c>
      <c r="D197" s="3">
        <v>44271</v>
      </c>
      <c r="E197" t="s">
        <v>122</v>
      </c>
      <c r="F197">
        <v>-34848077.899999999</v>
      </c>
      <c r="G197" t="s">
        <v>5937</v>
      </c>
      <c r="H197" t="s">
        <v>126</v>
      </c>
      <c r="I197" t="s">
        <v>102</v>
      </c>
      <c r="J197" t="s">
        <v>32</v>
      </c>
      <c r="L197" t="s">
        <v>5939</v>
      </c>
      <c r="M197">
        <f t="shared" si="9"/>
        <v>10</v>
      </c>
      <c r="N197">
        <f t="shared" si="10"/>
        <v>18</v>
      </c>
      <c r="O197" t="str">
        <f t="shared" si="11"/>
        <v>LCFHR PNC</v>
      </c>
    </row>
    <row r="198" spans="1:15" hidden="1" x14ac:dyDescent="0.25">
      <c r="A198" t="s">
        <v>1293</v>
      </c>
      <c r="B198" t="s">
        <v>18</v>
      </c>
      <c r="C198">
        <v>8026459924</v>
      </c>
      <c r="D198" s="3">
        <v>44277</v>
      </c>
      <c r="E198" t="s">
        <v>122</v>
      </c>
      <c r="F198">
        <v>-14400000</v>
      </c>
      <c r="G198" t="s">
        <v>5937</v>
      </c>
      <c r="H198" t="s">
        <v>247</v>
      </c>
      <c r="I198" t="s">
        <v>102</v>
      </c>
      <c r="J198" t="s">
        <v>32</v>
      </c>
      <c r="L198" t="s">
        <v>5476</v>
      </c>
      <c r="M198">
        <f t="shared" si="9"/>
        <v>10</v>
      </c>
      <c r="N198">
        <f t="shared" si="10"/>
        <v>18</v>
      </c>
      <c r="O198" t="str">
        <f t="shared" si="11"/>
        <v>LCFHR PNC</v>
      </c>
    </row>
    <row r="199" spans="1:15" hidden="1" x14ac:dyDescent="0.25">
      <c r="A199" t="s">
        <v>1293</v>
      </c>
      <c r="B199" t="s">
        <v>18</v>
      </c>
      <c r="C199">
        <v>8026459924</v>
      </c>
      <c r="D199" s="3">
        <v>44300</v>
      </c>
      <c r="E199" t="s">
        <v>122</v>
      </c>
      <c r="F199">
        <v>-8500000</v>
      </c>
      <c r="G199" t="s">
        <v>5937</v>
      </c>
      <c r="H199" t="s">
        <v>1239</v>
      </c>
      <c r="I199" t="s">
        <v>102</v>
      </c>
      <c r="J199" t="s">
        <v>32</v>
      </c>
      <c r="L199" t="s">
        <v>5476</v>
      </c>
      <c r="M199">
        <f t="shared" si="9"/>
        <v>10</v>
      </c>
      <c r="N199">
        <f t="shared" si="10"/>
        <v>18</v>
      </c>
      <c r="O199" t="str">
        <f t="shared" si="11"/>
        <v>LCFHR PNC</v>
      </c>
    </row>
    <row r="200" spans="1:15" hidden="1" x14ac:dyDescent="0.25">
      <c r="A200" t="s">
        <v>1293</v>
      </c>
      <c r="B200" t="s">
        <v>18</v>
      </c>
      <c r="C200">
        <v>8026459924</v>
      </c>
      <c r="D200" s="3">
        <v>44301</v>
      </c>
      <c r="E200" t="s">
        <v>122</v>
      </c>
      <c r="F200">
        <v>-19800000</v>
      </c>
      <c r="G200" t="s">
        <v>5937</v>
      </c>
      <c r="H200" t="s">
        <v>1239</v>
      </c>
      <c r="I200" t="s">
        <v>102</v>
      </c>
      <c r="J200" t="s">
        <v>32</v>
      </c>
      <c r="L200" t="s">
        <v>5476</v>
      </c>
      <c r="M200">
        <f t="shared" si="9"/>
        <v>10</v>
      </c>
      <c r="N200">
        <f t="shared" si="10"/>
        <v>18</v>
      </c>
      <c r="O200" t="str">
        <f t="shared" si="11"/>
        <v>LCFHR PNC</v>
      </c>
    </row>
    <row r="201" spans="1:15" hidden="1" x14ac:dyDescent="0.25">
      <c r="A201" t="s">
        <v>1293</v>
      </c>
      <c r="B201" t="s">
        <v>18</v>
      </c>
      <c r="C201">
        <v>8026459924</v>
      </c>
      <c r="D201" s="3">
        <v>44312</v>
      </c>
      <c r="E201" t="s">
        <v>122</v>
      </c>
      <c r="F201">
        <v>-30000000</v>
      </c>
      <c r="G201" t="s">
        <v>5937</v>
      </c>
      <c r="H201" t="s">
        <v>1239</v>
      </c>
      <c r="I201" t="s">
        <v>102</v>
      </c>
      <c r="J201" t="s">
        <v>32</v>
      </c>
      <c r="L201" t="s">
        <v>5525</v>
      </c>
      <c r="M201">
        <f t="shared" si="9"/>
        <v>10</v>
      </c>
      <c r="N201">
        <f t="shared" si="10"/>
        <v>18</v>
      </c>
      <c r="O201" t="str">
        <f t="shared" si="11"/>
        <v>LCFHR PNC</v>
      </c>
    </row>
    <row r="202" spans="1:15" hidden="1" x14ac:dyDescent="0.25">
      <c r="A202" t="s">
        <v>1293</v>
      </c>
      <c r="B202" t="s">
        <v>18</v>
      </c>
      <c r="C202">
        <v>8026459924</v>
      </c>
      <c r="D202" s="3">
        <v>44315</v>
      </c>
      <c r="E202" t="s">
        <v>122</v>
      </c>
      <c r="F202">
        <v>-10800000</v>
      </c>
      <c r="G202" t="s">
        <v>5937</v>
      </c>
      <c r="H202" t="s">
        <v>1239</v>
      </c>
      <c r="I202" t="s">
        <v>102</v>
      </c>
      <c r="J202" t="s">
        <v>32</v>
      </c>
      <c r="L202" t="s">
        <v>5476</v>
      </c>
      <c r="M202">
        <f t="shared" si="9"/>
        <v>10</v>
      </c>
      <c r="N202">
        <f t="shared" si="10"/>
        <v>18</v>
      </c>
      <c r="O202" t="str">
        <f t="shared" si="11"/>
        <v>LCFHR PNC</v>
      </c>
    </row>
    <row r="203" spans="1:15" hidden="1" x14ac:dyDescent="0.25">
      <c r="A203" t="s">
        <v>1293</v>
      </c>
      <c r="B203" t="s">
        <v>18</v>
      </c>
      <c r="C203">
        <v>8026459924</v>
      </c>
      <c r="D203" s="3">
        <v>44320</v>
      </c>
      <c r="E203" t="s">
        <v>122</v>
      </c>
      <c r="F203">
        <v>-20000000</v>
      </c>
      <c r="G203" t="s">
        <v>5937</v>
      </c>
      <c r="H203" t="s">
        <v>126</v>
      </c>
      <c r="I203" t="s">
        <v>102</v>
      </c>
      <c r="J203" t="s">
        <v>32</v>
      </c>
      <c r="L203" t="s">
        <v>5525</v>
      </c>
      <c r="M203">
        <f t="shared" si="9"/>
        <v>10</v>
      </c>
      <c r="N203">
        <f t="shared" si="10"/>
        <v>18</v>
      </c>
      <c r="O203" t="str">
        <f t="shared" si="11"/>
        <v>LCFHR PNC</v>
      </c>
    </row>
    <row r="204" spans="1:15" hidden="1" x14ac:dyDescent="0.25">
      <c r="A204" t="s">
        <v>1293</v>
      </c>
      <c r="B204" t="s">
        <v>18</v>
      </c>
      <c r="C204">
        <v>8026459924</v>
      </c>
      <c r="D204" s="3">
        <v>44357</v>
      </c>
      <c r="E204" t="s">
        <v>122</v>
      </c>
      <c r="F204">
        <v>-2000000</v>
      </c>
      <c r="G204" t="s">
        <v>5937</v>
      </c>
      <c r="H204" t="s">
        <v>126</v>
      </c>
      <c r="I204" t="s">
        <v>101</v>
      </c>
      <c r="J204" t="s">
        <v>19</v>
      </c>
      <c r="L204" t="s">
        <v>5476</v>
      </c>
      <c r="M204">
        <f t="shared" si="9"/>
        <v>10</v>
      </c>
      <c r="N204">
        <f t="shared" si="10"/>
        <v>18</v>
      </c>
      <c r="O204" t="str">
        <f t="shared" si="11"/>
        <v>LCFHR PNC</v>
      </c>
    </row>
    <row r="205" spans="1:15" hidden="1" x14ac:dyDescent="0.25">
      <c r="A205" t="s">
        <v>1293</v>
      </c>
      <c r="B205" t="s">
        <v>18</v>
      </c>
      <c r="C205">
        <v>8026459924</v>
      </c>
      <c r="D205" s="3">
        <v>44376</v>
      </c>
      <c r="E205" t="s">
        <v>122</v>
      </c>
      <c r="F205">
        <v>-60000000</v>
      </c>
      <c r="G205" t="s">
        <v>5937</v>
      </c>
      <c r="H205" t="s">
        <v>246</v>
      </c>
      <c r="I205" t="s">
        <v>102</v>
      </c>
      <c r="J205" t="s">
        <v>32</v>
      </c>
      <c r="L205" t="s">
        <v>5525</v>
      </c>
      <c r="M205">
        <f t="shared" si="9"/>
        <v>10</v>
      </c>
      <c r="N205">
        <f t="shared" si="10"/>
        <v>18</v>
      </c>
      <c r="O205" t="str">
        <f t="shared" si="11"/>
        <v>LCFHR PNC</v>
      </c>
    </row>
    <row r="206" spans="1:15" hidden="1" x14ac:dyDescent="0.25">
      <c r="A206" t="s">
        <v>1293</v>
      </c>
      <c r="B206" t="s">
        <v>18</v>
      </c>
      <c r="C206">
        <v>8026459924</v>
      </c>
      <c r="D206" s="3">
        <v>44378</v>
      </c>
      <c r="E206" t="s">
        <v>122</v>
      </c>
      <c r="F206">
        <v>-1000000</v>
      </c>
      <c r="G206" t="s">
        <v>5937</v>
      </c>
      <c r="H206" t="s">
        <v>247</v>
      </c>
      <c r="I206" t="s">
        <v>102</v>
      </c>
      <c r="J206" t="s">
        <v>32</v>
      </c>
      <c r="L206" t="s">
        <v>5476</v>
      </c>
      <c r="M206">
        <f t="shared" si="9"/>
        <v>10</v>
      </c>
      <c r="N206">
        <f t="shared" si="10"/>
        <v>18</v>
      </c>
      <c r="O206" t="str">
        <f t="shared" si="11"/>
        <v>LCFHR PNC</v>
      </c>
    </row>
    <row r="207" spans="1:15" hidden="1" x14ac:dyDescent="0.25">
      <c r="A207" t="s">
        <v>1293</v>
      </c>
      <c r="B207" t="s">
        <v>18</v>
      </c>
      <c r="C207">
        <v>8026459924</v>
      </c>
      <c r="D207" s="3">
        <v>44384</v>
      </c>
      <c r="E207" t="s">
        <v>122</v>
      </c>
      <c r="F207">
        <v>-20946.45</v>
      </c>
      <c r="H207" t="s">
        <v>247</v>
      </c>
      <c r="I207" t="s">
        <v>102</v>
      </c>
      <c r="J207" t="s">
        <v>32</v>
      </c>
      <c r="L207" t="s">
        <v>5611</v>
      </c>
      <c r="M207">
        <f t="shared" si="9"/>
        <v>10</v>
      </c>
      <c r="N207">
        <f t="shared" si="10"/>
        <v>18</v>
      </c>
      <c r="O207" t="str">
        <f t="shared" si="11"/>
        <v>LCFHR PNC</v>
      </c>
    </row>
    <row r="208" spans="1:15" hidden="1" x14ac:dyDescent="0.25">
      <c r="A208" t="s">
        <v>1293</v>
      </c>
      <c r="B208" t="s">
        <v>18</v>
      </c>
      <c r="C208">
        <v>8026459924</v>
      </c>
      <c r="D208" s="3">
        <v>44385</v>
      </c>
      <c r="E208" t="s">
        <v>122</v>
      </c>
      <c r="F208">
        <v>-5000000</v>
      </c>
      <c r="H208" t="s">
        <v>247</v>
      </c>
      <c r="I208" t="s">
        <v>102</v>
      </c>
      <c r="J208" t="s">
        <v>32</v>
      </c>
      <c r="L208" t="s">
        <v>5469</v>
      </c>
      <c r="M208">
        <f t="shared" si="9"/>
        <v>10</v>
      </c>
      <c r="N208">
        <f t="shared" si="10"/>
        <v>18</v>
      </c>
      <c r="O208" t="str">
        <f t="shared" si="11"/>
        <v>LCFHR PNC</v>
      </c>
    </row>
    <row r="209" spans="1:15" hidden="1" x14ac:dyDescent="0.25">
      <c r="A209" t="s">
        <v>1293</v>
      </c>
      <c r="B209" t="s">
        <v>18</v>
      </c>
      <c r="C209">
        <v>8026459924</v>
      </c>
      <c r="D209" s="3">
        <v>44386</v>
      </c>
      <c r="E209" t="s">
        <v>122</v>
      </c>
      <c r="F209">
        <v>-14000000</v>
      </c>
      <c r="H209" t="s">
        <v>247</v>
      </c>
      <c r="I209" t="s">
        <v>102</v>
      </c>
      <c r="J209" t="s">
        <v>32</v>
      </c>
      <c r="L209" t="s">
        <v>5469</v>
      </c>
      <c r="M209">
        <f t="shared" si="9"/>
        <v>10</v>
      </c>
      <c r="N209">
        <f t="shared" si="10"/>
        <v>18</v>
      </c>
      <c r="O209" t="str">
        <f t="shared" si="11"/>
        <v>LCFHR PNC</v>
      </c>
    </row>
    <row r="210" spans="1:15" hidden="1" x14ac:dyDescent="0.25">
      <c r="A210" t="s">
        <v>1293</v>
      </c>
      <c r="B210" t="s">
        <v>18</v>
      </c>
      <c r="C210">
        <v>8026459924</v>
      </c>
      <c r="D210" s="3">
        <v>44389</v>
      </c>
      <c r="E210" t="s">
        <v>122</v>
      </c>
      <c r="F210">
        <v>-2100000</v>
      </c>
      <c r="G210" t="s">
        <v>5937</v>
      </c>
      <c r="H210" t="s">
        <v>126</v>
      </c>
      <c r="I210" t="s">
        <v>102</v>
      </c>
      <c r="J210" t="s">
        <v>32</v>
      </c>
      <c r="L210" t="s">
        <v>5584</v>
      </c>
      <c r="M210">
        <f t="shared" si="9"/>
        <v>10</v>
      </c>
      <c r="N210">
        <f t="shared" si="10"/>
        <v>18</v>
      </c>
      <c r="O210" t="str">
        <f t="shared" si="11"/>
        <v>LCFHR PNC</v>
      </c>
    </row>
    <row r="211" spans="1:15" hidden="1" x14ac:dyDescent="0.25">
      <c r="A211" t="s">
        <v>1293</v>
      </c>
      <c r="B211" t="s">
        <v>18</v>
      </c>
      <c r="C211">
        <v>8026459924</v>
      </c>
      <c r="D211" s="3">
        <v>44389</v>
      </c>
      <c r="E211" t="s">
        <v>122</v>
      </c>
      <c r="F211">
        <v>-774000</v>
      </c>
      <c r="H211" t="s">
        <v>247</v>
      </c>
      <c r="I211" t="s">
        <v>102</v>
      </c>
      <c r="J211" t="s">
        <v>32</v>
      </c>
      <c r="L211" t="s">
        <v>5469</v>
      </c>
      <c r="M211">
        <f t="shared" si="9"/>
        <v>10</v>
      </c>
      <c r="N211">
        <f t="shared" si="10"/>
        <v>18</v>
      </c>
      <c r="O211" t="str">
        <f t="shared" si="11"/>
        <v>LCFHR PNC</v>
      </c>
    </row>
    <row r="212" spans="1:15" hidden="1" x14ac:dyDescent="0.25">
      <c r="A212" t="s">
        <v>1293</v>
      </c>
      <c r="B212" t="s">
        <v>18</v>
      </c>
      <c r="C212">
        <v>8026459924</v>
      </c>
      <c r="D212" s="3">
        <v>44391</v>
      </c>
      <c r="E212" t="s">
        <v>122</v>
      </c>
      <c r="F212">
        <v>-99000000</v>
      </c>
      <c r="G212" t="s">
        <v>5937</v>
      </c>
      <c r="H212" t="s">
        <v>126</v>
      </c>
      <c r="I212" t="s">
        <v>102</v>
      </c>
      <c r="J212" t="s">
        <v>32</v>
      </c>
      <c r="L212" t="s">
        <v>5584</v>
      </c>
      <c r="M212">
        <f t="shared" si="9"/>
        <v>10</v>
      </c>
      <c r="N212">
        <f t="shared" si="10"/>
        <v>18</v>
      </c>
      <c r="O212" t="str">
        <f t="shared" si="11"/>
        <v>LCFHR PNC</v>
      </c>
    </row>
    <row r="213" spans="1:15" hidden="1" x14ac:dyDescent="0.25">
      <c r="A213" t="s">
        <v>1293</v>
      </c>
      <c r="B213" t="s">
        <v>18</v>
      </c>
      <c r="C213">
        <v>8026459924</v>
      </c>
      <c r="D213" s="3">
        <v>44392</v>
      </c>
      <c r="E213" t="s">
        <v>122</v>
      </c>
      <c r="F213">
        <v>-99000000</v>
      </c>
      <c r="G213" t="s">
        <v>5937</v>
      </c>
      <c r="H213" t="s">
        <v>249</v>
      </c>
      <c r="I213" t="s">
        <v>102</v>
      </c>
      <c r="J213" t="s">
        <v>32</v>
      </c>
      <c r="L213" t="s">
        <v>5938</v>
      </c>
      <c r="M213">
        <f t="shared" si="9"/>
        <v>10</v>
      </c>
      <c r="N213">
        <f t="shared" si="10"/>
        <v>18</v>
      </c>
      <c r="O213" t="str">
        <f t="shared" si="11"/>
        <v>LCFHR PNC</v>
      </c>
    </row>
    <row r="214" spans="1:15" hidden="1" x14ac:dyDescent="0.25">
      <c r="A214" t="s">
        <v>1293</v>
      </c>
      <c r="B214" t="s">
        <v>18</v>
      </c>
      <c r="C214">
        <v>8026459924</v>
      </c>
      <c r="D214" s="3">
        <v>44404</v>
      </c>
      <c r="E214" t="s">
        <v>122</v>
      </c>
      <c r="F214">
        <v>-99000000</v>
      </c>
      <c r="G214" t="s">
        <v>5937</v>
      </c>
      <c r="H214" t="s">
        <v>126</v>
      </c>
      <c r="I214" t="s">
        <v>102</v>
      </c>
      <c r="J214" t="s">
        <v>32</v>
      </c>
      <c r="L214" t="s">
        <v>5584</v>
      </c>
      <c r="M214">
        <f t="shared" si="9"/>
        <v>10</v>
      </c>
      <c r="N214">
        <f t="shared" si="10"/>
        <v>18</v>
      </c>
      <c r="O214" t="str">
        <f t="shared" si="11"/>
        <v>LCFHR PNC</v>
      </c>
    </row>
    <row r="215" spans="1:15" hidden="1" x14ac:dyDescent="0.25">
      <c r="A215" t="s">
        <v>1293</v>
      </c>
      <c r="B215" t="s">
        <v>18</v>
      </c>
      <c r="C215">
        <v>8026459924</v>
      </c>
      <c r="D215" s="3">
        <v>44405</v>
      </c>
      <c r="E215" t="s">
        <v>122</v>
      </c>
      <c r="F215">
        <v>-1000000</v>
      </c>
      <c r="G215" t="s">
        <v>5937</v>
      </c>
      <c r="H215" t="s">
        <v>126</v>
      </c>
      <c r="I215" t="s">
        <v>102</v>
      </c>
      <c r="J215" t="s">
        <v>32</v>
      </c>
      <c r="L215" t="s">
        <v>5936</v>
      </c>
      <c r="M215">
        <f t="shared" si="9"/>
        <v>10</v>
      </c>
      <c r="N215">
        <f t="shared" si="10"/>
        <v>14</v>
      </c>
      <c r="O215" t="str">
        <f t="shared" si="11"/>
        <v>LCFP3</v>
      </c>
    </row>
    <row r="216" spans="1:15" hidden="1" x14ac:dyDescent="0.25">
      <c r="A216" t="s">
        <v>123</v>
      </c>
      <c r="B216" t="s">
        <v>90</v>
      </c>
      <c r="C216">
        <v>8026459924</v>
      </c>
      <c r="D216" s="3">
        <v>44412</v>
      </c>
      <c r="E216" t="s">
        <v>125</v>
      </c>
      <c r="F216">
        <v>-1000000</v>
      </c>
      <c r="G216" t="s">
        <v>5935</v>
      </c>
      <c r="H216" t="s">
        <v>5934</v>
      </c>
      <c r="I216" t="s">
        <v>102</v>
      </c>
      <c r="J216" t="s">
        <v>32</v>
      </c>
      <c r="L216" t="s">
        <v>5584</v>
      </c>
      <c r="M216">
        <f t="shared" si="9"/>
        <v>10</v>
      </c>
      <c r="N216">
        <f t="shared" si="10"/>
        <v>18</v>
      </c>
      <c r="O216" t="str">
        <f t="shared" si="11"/>
        <v>LCFHR PNC</v>
      </c>
    </row>
    <row r="217" spans="1:15" hidden="1" x14ac:dyDescent="0.25">
      <c r="A217" t="s">
        <v>123</v>
      </c>
      <c r="B217" t="s">
        <v>90</v>
      </c>
      <c r="C217">
        <v>8026459924</v>
      </c>
      <c r="D217" s="3">
        <v>44413</v>
      </c>
      <c r="E217" t="s">
        <v>125</v>
      </c>
      <c r="F217">
        <v>-1000000</v>
      </c>
      <c r="G217" t="s">
        <v>5933</v>
      </c>
      <c r="H217" t="s">
        <v>5932</v>
      </c>
      <c r="I217" t="s">
        <v>102</v>
      </c>
      <c r="J217" t="s">
        <v>32</v>
      </c>
      <c r="L217" t="s">
        <v>5584</v>
      </c>
      <c r="M217">
        <f t="shared" ref="M217:M280" si="12">FIND("from",L217,1)+LEN($M$1)+1</f>
        <v>10</v>
      </c>
      <c r="N217">
        <f t="shared" ref="N217:N280" si="13">FIND("to",L217)-LEN($N$1)</f>
        <v>18</v>
      </c>
      <c r="O217" t="str">
        <f t="shared" ref="O217:O280" si="14">MID(L217,M217,N217-M217+1)</f>
        <v>LCFHR PNC</v>
      </c>
    </row>
    <row r="218" spans="1:15" hidden="1" x14ac:dyDescent="0.25">
      <c r="A218" t="s">
        <v>123</v>
      </c>
      <c r="B218" t="s">
        <v>90</v>
      </c>
      <c r="C218">
        <v>8026459924</v>
      </c>
      <c r="D218" s="3">
        <v>44414</v>
      </c>
      <c r="E218" t="s">
        <v>125</v>
      </c>
      <c r="F218">
        <v>-1862000</v>
      </c>
      <c r="G218" t="s">
        <v>5931</v>
      </c>
      <c r="H218" t="s">
        <v>5930</v>
      </c>
      <c r="I218" t="s">
        <v>102</v>
      </c>
      <c r="J218" t="s">
        <v>32</v>
      </c>
      <c r="L218" t="s">
        <v>5469</v>
      </c>
      <c r="M218">
        <f t="shared" si="12"/>
        <v>10</v>
      </c>
      <c r="N218">
        <f t="shared" si="13"/>
        <v>18</v>
      </c>
      <c r="O218" t="str">
        <f t="shared" si="14"/>
        <v>LCFHR PNC</v>
      </c>
    </row>
    <row r="219" spans="1:15" hidden="1" x14ac:dyDescent="0.25">
      <c r="A219" t="s">
        <v>123</v>
      </c>
      <c r="B219" t="s">
        <v>90</v>
      </c>
      <c r="C219">
        <v>8026459924</v>
      </c>
      <c r="D219" s="3">
        <v>44417</v>
      </c>
      <c r="E219" t="s">
        <v>125</v>
      </c>
      <c r="F219">
        <v>-1000000</v>
      </c>
      <c r="G219" t="s">
        <v>5929</v>
      </c>
      <c r="H219" t="s">
        <v>5928</v>
      </c>
      <c r="I219" t="s">
        <v>102</v>
      </c>
      <c r="J219" t="s">
        <v>32</v>
      </c>
      <c r="L219" t="s">
        <v>5476</v>
      </c>
      <c r="M219">
        <f t="shared" si="12"/>
        <v>10</v>
      </c>
      <c r="N219">
        <f t="shared" si="13"/>
        <v>18</v>
      </c>
      <c r="O219" t="str">
        <f t="shared" si="14"/>
        <v>LCFHR PNC</v>
      </c>
    </row>
    <row r="220" spans="1:15" hidden="1" x14ac:dyDescent="0.25">
      <c r="A220" t="s">
        <v>123</v>
      </c>
      <c r="B220" t="s">
        <v>90</v>
      </c>
      <c r="C220">
        <v>8026459924</v>
      </c>
      <c r="D220" s="3">
        <v>44420</v>
      </c>
      <c r="E220" t="s">
        <v>125</v>
      </c>
      <c r="F220">
        <v>-20000000</v>
      </c>
      <c r="G220" t="s">
        <v>5927</v>
      </c>
      <c r="H220" t="s">
        <v>5926</v>
      </c>
      <c r="I220" t="s">
        <v>102</v>
      </c>
      <c r="J220" t="s">
        <v>32</v>
      </c>
      <c r="L220" t="s">
        <v>5584</v>
      </c>
      <c r="M220">
        <f t="shared" si="12"/>
        <v>10</v>
      </c>
      <c r="N220">
        <f t="shared" si="13"/>
        <v>18</v>
      </c>
      <c r="O220" t="str">
        <f t="shared" si="14"/>
        <v>LCFHR PNC</v>
      </c>
    </row>
    <row r="221" spans="1:15" hidden="1" x14ac:dyDescent="0.25">
      <c r="A221" t="s">
        <v>123</v>
      </c>
      <c r="B221" t="s">
        <v>90</v>
      </c>
      <c r="C221">
        <v>8026459924</v>
      </c>
      <c r="D221" s="3">
        <v>44424</v>
      </c>
      <c r="E221" t="s">
        <v>125</v>
      </c>
      <c r="F221">
        <v>-990</v>
      </c>
      <c r="G221" t="s">
        <v>5925</v>
      </c>
      <c r="H221" t="s">
        <v>5924</v>
      </c>
      <c r="I221" t="s">
        <v>102</v>
      </c>
      <c r="J221" t="s">
        <v>32</v>
      </c>
      <c r="L221" t="s">
        <v>5923</v>
      </c>
      <c r="M221" t="e">
        <f t="shared" si="12"/>
        <v>#VALUE!</v>
      </c>
      <c r="N221">
        <f t="shared" si="13"/>
        <v>3</v>
      </c>
      <c r="O221" t="e">
        <f t="shared" si="14"/>
        <v>#VALUE!</v>
      </c>
    </row>
    <row r="222" spans="1:15" hidden="1" x14ac:dyDescent="0.25">
      <c r="A222" t="s">
        <v>123</v>
      </c>
      <c r="B222" t="s">
        <v>90</v>
      </c>
      <c r="C222">
        <v>8026459924</v>
      </c>
      <c r="D222" s="3">
        <v>44425</v>
      </c>
      <c r="E222" t="s">
        <v>125</v>
      </c>
      <c r="F222">
        <v>-20000000</v>
      </c>
      <c r="G222" t="s">
        <v>5922</v>
      </c>
      <c r="H222" t="s">
        <v>5921</v>
      </c>
      <c r="I222" t="s">
        <v>102</v>
      </c>
      <c r="J222" t="s">
        <v>32</v>
      </c>
      <c r="L222" t="s">
        <v>5584</v>
      </c>
      <c r="M222">
        <f t="shared" si="12"/>
        <v>10</v>
      </c>
      <c r="N222">
        <f t="shared" si="13"/>
        <v>18</v>
      </c>
      <c r="O222" t="str">
        <f t="shared" si="14"/>
        <v>LCFHR PNC</v>
      </c>
    </row>
    <row r="223" spans="1:15" hidden="1" x14ac:dyDescent="0.25">
      <c r="A223" t="s">
        <v>123</v>
      </c>
      <c r="B223" t="s">
        <v>90</v>
      </c>
      <c r="C223">
        <v>8026459924</v>
      </c>
      <c r="D223" s="3">
        <v>44431</v>
      </c>
      <c r="E223" t="s">
        <v>125</v>
      </c>
      <c r="F223">
        <v>-20400000</v>
      </c>
      <c r="G223" t="s">
        <v>5920</v>
      </c>
      <c r="H223" t="s">
        <v>5919</v>
      </c>
      <c r="I223" t="s">
        <v>102</v>
      </c>
      <c r="J223" t="s">
        <v>32</v>
      </c>
      <c r="L223" t="s">
        <v>5584</v>
      </c>
      <c r="M223">
        <f t="shared" si="12"/>
        <v>10</v>
      </c>
      <c r="N223">
        <f t="shared" si="13"/>
        <v>18</v>
      </c>
      <c r="O223" t="str">
        <f t="shared" si="14"/>
        <v>LCFHR PNC</v>
      </c>
    </row>
    <row r="224" spans="1:15" hidden="1" x14ac:dyDescent="0.25">
      <c r="A224" t="s">
        <v>123</v>
      </c>
      <c r="B224" t="s">
        <v>90</v>
      </c>
      <c r="C224">
        <v>8026459924</v>
      </c>
      <c r="D224" s="3">
        <v>44438</v>
      </c>
      <c r="E224" t="s">
        <v>125</v>
      </c>
      <c r="F224">
        <v>-70000000</v>
      </c>
      <c r="G224" t="s">
        <v>5918</v>
      </c>
      <c r="H224" t="s">
        <v>5917</v>
      </c>
      <c r="I224" t="s">
        <v>102</v>
      </c>
      <c r="J224" t="s">
        <v>32</v>
      </c>
      <c r="L224" t="s">
        <v>5584</v>
      </c>
      <c r="M224">
        <f t="shared" si="12"/>
        <v>10</v>
      </c>
      <c r="N224">
        <f t="shared" si="13"/>
        <v>18</v>
      </c>
      <c r="O224" t="str">
        <f t="shared" si="14"/>
        <v>LCFHR PNC</v>
      </c>
    </row>
    <row r="225" spans="1:15" hidden="1" x14ac:dyDescent="0.25">
      <c r="A225" t="s">
        <v>123</v>
      </c>
      <c r="B225" t="s">
        <v>90</v>
      </c>
      <c r="C225">
        <v>8026459924</v>
      </c>
      <c r="D225" s="3">
        <v>44442</v>
      </c>
      <c r="E225" t="s">
        <v>125</v>
      </c>
      <c r="F225">
        <v>-50000</v>
      </c>
      <c r="G225" t="s">
        <v>5916</v>
      </c>
      <c r="H225" t="s">
        <v>5915</v>
      </c>
      <c r="I225" t="s">
        <v>102</v>
      </c>
      <c r="J225" t="s">
        <v>32</v>
      </c>
      <c r="L225" t="s">
        <v>5611</v>
      </c>
      <c r="M225">
        <f t="shared" si="12"/>
        <v>10</v>
      </c>
      <c r="N225">
        <f t="shared" si="13"/>
        <v>18</v>
      </c>
      <c r="O225" t="str">
        <f t="shared" si="14"/>
        <v>LCFHR PNC</v>
      </c>
    </row>
    <row r="226" spans="1:15" hidden="1" x14ac:dyDescent="0.25">
      <c r="A226" t="s">
        <v>123</v>
      </c>
      <c r="B226" t="s">
        <v>90</v>
      </c>
      <c r="C226">
        <v>8026459924</v>
      </c>
      <c r="D226" s="3">
        <v>44442</v>
      </c>
      <c r="E226" t="s">
        <v>125</v>
      </c>
      <c r="F226">
        <v>-50000000</v>
      </c>
      <c r="G226" t="s">
        <v>5914</v>
      </c>
      <c r="H226" t="s">
        <v>5913</v>
      </c>
      <c r="I226" t="s">
        <v>102</v>
      </c>
      <c r="J226" t="s">
        <v>32</v>
      </c>
      <c r="L226" t="s">
        <v>5584</v>
      </c>
      <c r="M226">
        <f t="shared" si="12"/>
        <v>10</v>
      </c>
      <c r="N226">
        <f t="shared" si="13"/>
        <v>18</v>
      </c>
      <c r="O226" t="str">
        <f t="shared" si="14"/>
        <v>LCFHR PNC</v>
      </c>
    </row>
    <row r="227" spans="1:15" hidden="1" x14ac:dyDescent="0.25">
      <c r="A227" t="s">
        <v>123</v>
      </c>
      <c r="B227" t="s">
        <v>90</v>
      </c>
      <c r="C227">
        <v>8026459924</v>
      </c>
      <c r="D227" s="3">
        <v>44446</v>
      </c>
      <c r="E227" t="s">
        <v>125</v>
      </c>
      <c r="F227">
        <v>-1900000</v>
      </c>
      <c r="G227" t="s">
        <v>5912</v>
      </c>
      <c r="H227" t="s">
        <v>5911</v>
      </c>
      <c r="I227" t="s">
        <v>102</v>
      </c>
      <c r="J227" t="s">
        <v>32</v>
      </c>
      <c r="L227" t="s">
        <v>5469</v>
      </c>
      <c r="M227">
        <f t="shared" si="12"/>
        <v>10</v>
      </c>
      <c r="N227">
        <f t="shared" si="13"/>
        <v>18</v>
      </c>
      <c r="O227" t="str">
        <f t="shared" si="14"/>
        <v>LCFHR PNC</v>
      </c>
    </row>
    <row r="228" spans="1:15" hidden="1" x14ac:dyDescent="0.25">
      <c r="A228" t="s">
        <v>123</v>
      </c>
      <c r="B228" t="s">
        <v>90</v>
      </c>
      <c r="C228">
        <v>8026459924</v>
      </c>
      <c r="D228" s="3">
        <v>44449</v>
      </c>
      <c r="E228" t="s">
        <v>125</v>
      </c>
      <c r="F228">
        <v>-2400000</v>
      </c>
      <c r="G228" t="s">
        <v>5910</v>
      </c>
      <c r="H228" t="s">
        <v>5909</v>
      </c>
      <c r="I228" t="s">
        <v>102</v>
      </c>
      <c r="J228" t="s">
        <v>32</v>
      </c>
      <c r="L228" t="s">
        <v>5476</v>
      </c>
      <c r="M228">
        <f t="shared" si="12"/>
        <v>10</v>
      </c>
      <c r="N228">
        <f t="shared" si="13"/>
        <v>18</v>
      </c>
      <c r="O228" t="str">
        <f t="shared" si="14"/>
        <v>LCFHR PNC</v>
      </c>
    </row>
    <row r="229" spans="1:15" hidden="1" x14ac:dyDescent="0.25">
      <c r="A229" t="s">
        <v>123</v>
      </c>
      <c r="B229" t="s">
        <v>90</v>
      </c>
      <c r="C229">
        <v>8026459924</v>
      </c>
      <c r="D229" s="3">
        <v>44453</v>
      </c>
      <c r="E229" t="s">
        <v>125</v>
      </c>
      <c r="F229">
        <v>-1000000</v>
      </c>
      <c r="G229" t="s">
        <v>5908</v>
      </c>
      <c r="H229" t="s">
        <v>5907</v>
      </c>
      <c r="I229" t="s">
        <v>102</v>
      </c>
      <c r="J229" t="s">
        <v>32</v>
      </c>
      <c r="L229" t="s">
        <v>5584</v>
      </c>
      <c r="M229">
        <f t="shared" si="12"/>
        <v>10</v>
      </c>
      <c r="N229">
        <f t="shared" si="13"/>
        <v>18</v>
      </c>
      <c r="O229" t="str">
        <f t="shared" si="14"/>
        <v>LCFHR PNC</v>
      </c>
    </row>
    <row r="230" spans="1:15" hidden="1" x14ac:dyDescent="0.25">
      <c r="A230" t="s">
        <v>123</v>
      </c>
      <c r="B230" t="s">
        <v>90</v>
      </c>
      <c r="C230">
        <v>8026459924</v>
      </c>
      <c r="D230" s="3">
        <v>44455</v>
      </c>
      <c r="E230" t="s">
        <v>125</v>
      </c>
      <c r="F230">
        <v>-1600000</v>
      </c>
      <c r="G230" t="s">
        <v>5906</v>
      </c>
      <c r="H230" t="s">
        <v>5905</v>
      </c>
      <c r="I230" t="s">
        <v>102</v>
      </c>
      <c r="J230" t="s">
        <v>32</v>
      </c>
      <c r="L230" t="s">
        <v>5584</v>
      </c>
      <c r="M230">
        <f t="shared" si="12"/>
        <v>10</v>
      </c>
      <c r="N230">
        <f t="shared" si="13"/>
        <v>18</v>
      </c>
      <c r="O230" t="str">
        <f t="shared" si="14"/>
        <v>LCFHR PNC</v>
      </c>
    </row>
    <row r="231" spans="1:15" hidden="1" x14ac:dyDescent="0.25">
      <c r="A231" t="s">
        <v>123</v>
      </c>
      <c r="B231" t="s">
        <v>90</v>
      </c>
      <c r="C231">
        <v>8026459924</v>
      </c>
      <c r="D231" s="3">
        <v>44461</v>
      </c>
      <c r="E231" t="s">
        <v>125</v>
      </c>
      <c r="F231">
        <v>-2100000</v>
      </c>
      <c r="G231" t="s">
        <v>5904</v>
      </c>
      <c r="H231" t="s">
        <v>5903</v>
      </c>
      <c r="I231" t="s">
        <v>102</v>
      </c>
      <c r="J231" t="s">
        <v>32</v>
      </c>
      <c r="L231" t="s">
        <v>5518</v>
      </c>
      <c r="M231">
        <f t="shared" si="12"/>
        <v>10</v>
      </c>
      <c r="N231">
        <f t="shared" si="13"/>
        <v>18</v>
      </c>
      <c r="O231" t="str">
        <f t="shared" si="14"/>
        <v>LCFHR PNC</v>
      </c>
    </row>
    <row r="232" spans="1:15" hidden="1" x14ac:dyDescent="0.25">
      <c r="A232" t="s">
        <v>123</v>
      </c>
      <c r="B232" t="s">
        <v>90</v>
      </c>
      <c r="C232">
        <v>8026459924</v>
      </c>
      <c r="D232" s="3">
        <v>44462</v>
      </c>
      <c r="E232" t="s">
        <v>125</v>
      </c>
      <c r="F232">
        <v>-150000</v>
      </c>
      <c r="G232" t="s">
        <v>5902</v>
      </c>
      <c r="H232" t="s">
        <v>5901</v>
      </c>
      <c r="I232" t="s">
        <v>102</v>
      </c>
      <c r="J232" t="s">
        <v>32</v>
      </c>
      <c r="L232" t="s">
        <v>268</v>
      </c>
      <c r="M232">
        <f t="shared" si="12"/>
        <v>10</v>
      </c>
      <c r="N232">
        <f t="shared" si="13"/>
        <v>17</v>
      </c>
      <c r="O232" t="str">
        <f t="shared" si="14"/>
        <v>LCR3 PNC</v>
      </c>
    </row>
    <row r="233" spans="1:15" hidden="1" x14ac:dyDescent="0.25">
      <c r="A233" t="s">
        <v>123</v>
      </c>
      <c r="B233" t="s">
        <v>90</v>
      </c>
      <c r="C233">
        <v>8026459924</v>
      </c>
      <c r="D233" s="3">
        <v>44466</v>
      </c>
      <c r="E233" t="s">
        <v>125</v>
      </c>
      <c r="F233">
        <v>-190000000</v>
      </c>
      <c r="G233" t="s">
        <v>5900</v>
      </c>
      <c r="H233" t="s">
        <v>5899</v>
      </c>
      <c r="I233" t="s">
        <v>102</v>
      </c>
      <c r="J233" t="s">
        <v>32</v>
      </c>
      <c r="L233" t="s">
        <v>5518</v>
      </c>
      <c r="M233">
        <f t="shared" si="12"/>
        <v>10</v>
      </c>
      <c r="N233">
        <f t="shared" si="13"/>
        <v>18</v>
      </c>
      <c r="O233" t="str">
        <f t="shared" si="14"/>
        <v>LCFHR PNC</v>
      </c>
    </row>
    <row r="234" spans="1:15" hidden="1" x14ac:dyDescent="0.25">
      <c r="A234" t="s">
        <v>123</v>
      </c>
      <c r="B234" t="s">
        <v>90</v>
      </c>
      <c r="C234">
        <v>8026459924</v>
      </c>
      <c r="D234" s="3">
        <v>44466</v>
      </c>
      <c r="E234" t="s">
        <v>125</v>
      </c>
      <c r="F234">
        <v>-500000</v>
      </c>
      <c r="G234" t="s">
        <v>5898</v>
      </c>
      <c r="H234" t="s">
        <v>5897</v>
      </c>
      <c r="I234" t="s">
        <v>102</v>
      </c>
      <c r="J234" t="s">
        <v>32</v>
      </c>
      <c r="L234" t="s">
        <v>5476</v>
      </c>
      <c r="M234">
        <f t="shared" si="12"/>
        <v>10</v>
      </c>
      <c r="N234">
        <f t="shared" si="13"/>
        <v>18</v>
      </c>
      <c r="O234" t="str">
        <f t="shared" si="14"/>
        <v>LCFHR PNC</v>
      </c>
    </row>
    <row r="235" spans="1:15" hidden="1" x14ac:dyDescent="0.25">
      <c r="A235" t="s">
        <v>123</v>
      </c>
      <c r="B235" t="s">
        <v>90</v>
      </c>
      <c r="C235">
        <v>8026459924</v>
      </c>
      <c r="D235" s="3">
        <v>44467</v>
      </c>
      <c r="E235" t="s">
        <v>125</v>
      </c>
      <c r="F235">
        <v>-94655310.829999998</v>
      </c>
      <c r="G235" t="s">
        <v>5896</v>
      </c>
      <c r="H235" t="s">
        <v>5895</v>
      </c>
      <c r="I235" t="s">
        <v>102</v>
      </c>
      <c r="J235" t="s">
        <v>32</v>
      </c>
      <c r="L235" t="s">
        <v>5518</v>
      </c>
      <c r="M235">
        <f t="shared" si="12"/>
        <v>10</v>
      </c>
      <c r="N235">
        <f t="shared" si="13"/>
        <v>18</v>
      </c>
      <c r="O235" t="str">
        <f t="shared" si="14"/>
        <v>LCFHR PNC</v>
      </c>
    </row>
    <row r="236" spans="1:15" hidden="1" x14ac:dyDescent="0.25">
      <c r="A236" t="s">
        <v>123</v>
      </c>
      <c r="B236" t="s">
        <v>90</v>
      </c>
      <c r="C236">
        <v>8026459924</v>
      </c>
      <c r="D236" s="3">
        <v>44469</v>
      </c>
      <c r="E236" t="s">
        <v>125</v>
      </c>
      <c r="F236">
        <v>-100000000</v>
      </c>
      <c r="G236" t="s">
        <v>5894</v>
      </c>
      <c r="H236" t="s">
        <v>5893</v>
      </c>
      <c r="I236" t="s">
        <v>102</v>
      </c>
      <c r="J236" t="s">
        <v>32</v>
      </c>
      <c r="L236" t="s">
        <v>5469</v>
      </c>
      <c r="M236">
        <f t="shared" si="12"/>
        <v>10</v>
      </c>
      <c r="N236">
        <f t="shared" si="13"/>
        <v>18</v>
      </c>
      <c r="O236" t="str">
        <f t="shared" si="14"/>
        <v>LCFHR PNC</v>
      </c>
    </row>
    <row r="237" spans="1:15" hidden="1" x14ac:dyDescent="0.25">
      <c r="A237" t="s">
        <v>123</v>
      </c>
      <c r="B237" t="s">
        <v>90</v>
      </c>
      <c r="C237">
        <v>8026459924</v>
      </c>
      <c r="D237" s="3">
        <v>44475</v>
      </c>
      <c r="E237" t="s">
        <v>125</v>
      </c>
      <c r="F237">
        <v>-2300000</v>
      </c>
      <c r="G237" t="s">
        <v>5892</v>
      </c>
      <c r="H237" t="s">
        <v>5891</v>
      </c>
      <c r="I237" t="s">
        <v>102</v>
      </c>
      <c r="J237" t="s">
        <v>32</v>
      </c>
      <c r="L237" t="s">
        <v>5469</v>
      </c>
      <c r="M237">
        <f t="shared" si="12"/>
        <v>10</v>
      </c>
      <c r="N237">
        <f t="shared" si="13"/>
        <v>18</v>
      </c>
      <c r="O237" t="str">
        <f t="shared" si="14"/>
        <v>LCFHR PNC</v>
      </c>
    </row>
    <row r="238" spans="1:15" hidden="1" x14ac:dyDescent="0.25">
      <c r="A238" t="s">
        <v>123</v>
      </c>
      <c r="B238" t="s">
        <v>90</v>
      </c>
      <c r="C238">
        <v>8026459924</v>
      </c>
      <c r="D238" s="3">
        <v>44476</v>
      </c>
      <c r="E238" t="s">
        <v>125</v>
      </c>
      <c r="F238">
        <v>-400000</v>
      </c>
      <c r="G238" t="s">
        <v>5890</v>
      </c>
      <c r="H238" t="s">
        <v>5889</v>
      </c>
      <c r="I238" t="s">
        <v>102</v>
      </c>
      <c r="J238" t="s">
        <v>32</v>
      </c>
      <c r="L238" t="s">
        <v>5476</v>
      </c>
      <c r="M238">
        <f t="shared" si="12"/>
        <v>10</v>
      </c>
      <c r="N238">
        <f t="shared" si="13"/>
        <v>18</v>
      </c>
      <c r="O238" t="str">
        <f t="shared" si="14"/>
        <v>LCFHR PNC</v>
      </c>
    </row>
    <row r="239" spans="1:15" hidden="1" x14ac:dyDescent="0.25">
      <c r="A239" t="s">
        <v>123</v>
      </c>
      <c r="B239" t="s">
        <v>90</v>
      </c>
      <c r="C239">
        <v>8026459924</v>
      </c>
      <c r="D239" s="3">
        <v>44477</v>
      </c>
      <c r="E239" t="s">
        <v>125</v>
      </c>
      <c r="F239">
        <v>-117000000</v>
      </c>
      <c r="G239" t="s">
        <v>5888</v>
      </c>
      <c r="H239" t="s">
        <v>5887</v>
      </c>
      <c r="I239" t="s">
        <v>102</v>
      </c>
      <c r="J239" t="s">
        <v>32</v>
      </c>
      <c r="L239" t="s">
        <v>5518</v>
      </c>
      <c r="M239">
        <f t="shared" si="12"/>
        <v>10</v>
      </c>
      <c r="N239">
        <f t="shared" si="13"/>
        <v>18</v>
      </c>
      <c r="O239" t="str">
        <f t="shared" si="14"/>
        <v>LCFHR PNC</v>
      </c>
    </row>
    <row r="240" spans="1:15" hidden="1" x14ac:dyDescent="0.25">
      <c r="A240" t="s">
        <v>123</v>
      </c>
      <c r="B240" t="s">
        <v>90</v>
      </c>
      <c r="C240">
        <v>8026459924</v>
      </c>
      <c r="D240" s="3">
        <v>44477</v>
      </c>
      <c r="E240" t="s">
        <v>125</v>
      </c>
      <c r="F240">
        <v>-200000</v>
      </c>
      <c r="G240" t="s">
        <v>5886</v>
      </c>
      <c r="H240" t="s">
        <v>5885</v>
      </c>
      <c r="I240" t="s">
        <v>102</v>
      </c>
      <c r="J240" t="s">
        <v>32</v>
      </c>
      <c r="L240" t="s">
        <v>5518</v>
      </c>
      <c r="M240">
        <f t="shared" si="12"/>
        <v>10</v>
      </c>
      <c r="N240">
        <f t="shared" si="13"/>
        <v>18</v>
      </c>
      <c r="O240" t="str">
        <f t="shared" si="14"/>
        <v>LCFHR PNC</v>
      </c>
    </row>
    <row r="241" spans="1:15" hidden="1" x14ac:dyDescent="0.25">
      <c r="A241" t="s">
        <v>123</v>
      </c>
      <c r="B241" t="s">
        <v>90</v>
      </c>
      <c r="C241">
        <v>8026459924</v>
      </c>
      <c r="D241" s="3">
        <v>44489</v>
      </c>
      <c r="E241" t="s">
        <v>125</v>
      </c>
      <c r="F241">
        <v>-800000</v>
      </c>
      <c r="G241" t="s">
        <v>5884</v>
      </c>
      <c r="H241" t="s">
        <v>5883</v>
      </c>
      <c r="I241" t="s">
        <v>102</v>
      </c>
      <c r="J241" t="s">
        <v>32</v>
      </c>
      <c r="L241" t="s">
        <v>5476</v>
      </c>
      <c r="M241">
        <f t="shared" si="12"/>
        <v>10</v>
      </c>
      <c r="N241">
        <f t="shared" si="13"/>
        <v>18</v>
      </c>
      <c r="O241" t="str">
        <f t="shared" si="14"/>
        <v>LCFHR PNC</v>
      </c>
    </row>
    <row r="242" spans="1:15" hidden="1" x14ac:dyDescent="0.25">
      <c r="A242" t="s">
        <v>123</v>
      </c>
      <c r="B242" t="s">
        <v>90</v>
      </c>
      <c r="C242">
        <v>8026459924</v>
      </c>
      <c r="D242" s="3">
        <v>44495</v>
      </c>
      <c r="E242" t="s">
        <v>125</v>
      </c>
      <c r="F242">
        <v>-500000</v>
      </c>
      <c r="G242" t="s">
        <v>5882</v>
      </c>
      <c r="H242" t="s">
        <v>5881</v>
      </c>
      <c r="I242" t="s">
        <v>101</v>
      </c>
      <c r="J242" t="s">
        <v>32</v>
      </c>
      <c r="L242" t="s">
        <v>5880</v>
      </c>
      <c r="M242">
        <f t="shared" si="12"/>
        <v>10</v>
      </c>
      <c r="N242">
        <f t="shared" si="13"/>
        <v>18</v>
      </c>
      <c r="O242" t="str">
        <f t="shared" si="14"/>
        <v>LCHFR PNC</v>
      </c>
    </row>
    <row r="243" spans="1:15" hidden="1" x14ac:dyDescent="0.25">
      <c r="A243" t="s">
        <v>123</v>
      </c>
      <c r="B243" t="s">
        <v>90</v>
      </c>
      <c r="C243">
        <v>8026459924</v>
      </c>
      <c r="D243" s="3">
        <v>44496</v>
      </c>
      <c r="E243" t="s">
        <v>125</v>
      </c>
      <c r="F243">
        <v>-90000000</v>
      </c>
      <c r="G243" t="s">
        <v>5879</v>
      </c>
      <c r="H243" t="s">
        <v>5878</v>
      </c>
      <c r="I243" t="s">
        <v>102</v>
      </c>
      <c r="J243" t="s">
        <v>32</v>
      </c>
      <c r="L243" t="s">
        <v>278</v>
      </c>
      <c r="M243">
        <f t="shared" si="12"/>
        <v>10</v>
      </c>
      <c r="N243">
        <f t="shared" si="13"/>
        <v>14</v>
      </c>
      <c r="O243" t="str">
        <f t="shared" si="14"/>
        <v>LCFHR</v>
      </c>
    </row>
    <row r="244" spans="1:15" hidden="1" x14ac:dyDescent="0.25">
      <c r="A244" t="s">
        <v>123</v>
      </c>
      <c r="B244" t="s">
        <v>90</v>
      </c>
      <c r="C244">
        <v>8026459924</v>
      </c>
      <c r="D244" s="3">
        <v>44502</v>
      </c>
      <c r="E244" t="s">
        <v>125</v>
      </c>
      <c r="F244">
        <v>-2600000</v>
      </c>
      <c r="G244" t="s">
        <v>5877</v>
      </c>
      <c r="H244" t="s">
        <v>5876</v>
      </c>
      <c r="I244" t="s">
        <v>102</v>
      </c>
      <c r="J244" t="s">
        <v>32</v>
      </c>
      <c r="L244" t="s">
        <v>5476</v>
      </c>
      <c r="M244">
        <f t="shared" si="12"/>
        <v>10</v>
      </c>
      <c r="N244">
        <f t="shared" si="13"/>
        <v>18</v>
      </c>
      <c r="O244" t="str">
        <f t="shared" si="14"/>
        <v>LCFHR PNC</v>
      </c>
    </row>
    <row r="245" spans="1:15" hidden="1" x14ac:dyDescent="0.25">
      <c r="A245" t="s">
        <v>123</v>
      </c>
      <c r="B245" t="s">
        <v>90</v>
      </c>
      <c r="C245">
        <v>8026459924</v>
      </c>
      <c r="D245" s="3">
        <v>44505</v>
      </c>
      <c r="E245" t="s">
        <v>125</v>
      </c>
      <c r="F245">
        <v>-25000000</v>
      </c>
      <c r="G245" t="s">
        <v>5875</v>
      </c>
      <c r="H245" t="s">
        <v>5874</v>
      </c>
      <c r="I245" t="s">
        <v>102</v>
      </c>
      <c r="J245" t="s">
        <v>32</v>
      </c>
      <c r="L245" t="s">
        <v>5584</v>
      </c>
      <c r="M245">
        <f t="shared" si="12"/>
        <v>10</v>
      </c>
      <c r="N245">
        <f t="shared" si="13"/>
        <v>18</v>
      </c>
      <c r="O245" t="str">
        <f t="shared" si="14"/>
        <v>LCFHR PNC</v>
      </c>
    </row>
    <row r="246" spans="1:15" hidden="1" x14ac:dyDescent="0.25">
      <c r="A246" t="s">
        <v>123</v>
      </c>
      <c r="B246" t="s">
        <v>90</v>
      </c>
      <c r="C246">
        <v>8026459924</v>
      </c>
      <c r="D246" s="3">
        <v>44505</v>
      </c>
      <c r="E246" t="s">
        <v>125</v>
      </c>
      <c r="F246">
        <v>-8900000</v>
      </c>
      <c r="G246" t="s">
        <v>5873</v>
      </c>
      <c r="H246" t="s">
        <v>5872</v>
      </c>
      <c r="I246" t="s">
        <v>102</v>
      </c>
      <c r="J246" t="s">
        <v>32</v>
      </c>
      <c r="L246" t="s">
        <v>5476</v>
      </c>
      <c r="M246">
        <f t="shared" si="12"/>
        <v>10</v>
      </c>
      <c r="N246">
        <f t="shared" si="13"/>
        <v>18</v>
      </c>
      <c r="O246" t="str">
        <f t="shared" si="14"/>
        <v>LCFHR PNC</v>
      </c>
    </row>
    <row r="247" spans="1:15" hidden="1" x14ac:dyDescent="0.25">
      <c r="A247" t="s">
        <v>123</v>
      </c>
      <c r="B247" t="s">
        <v>90</v>
      </c>
      <c r="C247">
        <v>8026459924</v>
      </c>
      <c r="D247" s="3">
        <v>44505</v>
      </c>
      <c r="E247" t="s">
        <v>125</v>
      </c>
      <c r="F247">
        <v>-2300000</v>
      </c>
      <c r="G247" t="s">
        <v>5871</v>
      </c>
      <c r="H247" t="s">
        <v>5870</v>
      </c>
      <c r="I247" t="s">
        <v>102</v>
      </c>
      <c r="J247" t="s">
        <v>32</v>
      </c>
      <c r="L247" t="s">
        <v>5469</v>
      </c>
      <c r="M247">
        <f t="shared" si="12"/>
        <v>10</v>
      </c>
      <c r="N247">
        <f t="shared" si="13"/>
        <v>18</v>
      </c>
      <c r="O247" t="str">
        <f t="shared" si="14"/>
        <v>LCFHR PNC</v>
      </c>
    </row>
    <row r="248" spans="1:15" hidden="1" x14ac:dyDescent="0.25">
      <c r="A248" t="s">
        <v>123</v>
      </c>
      <c r="B248" t="s">
        <v>90</v>
      </c>
      <c r="C248">
        <v>8026459924</v>
      </c>
      <c r="D248" s="3">
        <v>44508</v>
      </c>
      <c r="E248" t="s">
        <v>125</v>
      </c>
      <c r="F248">
        <v>-50000000</v>
      </c>
      <c r="G248" t="s">
        <v>5869</v>
      </c>
      <c r="H248" t="s">
        <v>5868</v>
      </c>
      <c r="I248" t="s">
        <v>102</v>
      </c>
      <c r="J248" t="s">
        <v>32</v>
      </c>
      <c r="L248" t="s">
        <v>5584</v>
      </c>
      <c r="M248">
        <f t="shared" si="12"/>
        <v>10</v>
      </c>
      <c r="N248">
        <f t="shared" si="13"/>
        <v>18</v>
      </c>
      <c r="O248" t="str">
        <f t="shared" si="14"/>
        <v>LCFHR PNC</v>
      </c>
    </row>
    <row r="249" spans="1:15" hidden="1" x14ac:dyDescent="0.25">
      <c r="A249" t="s">
        <v>123</v>
      </c>
      <c r="B249" t="s">
        <v>90</v>
      </c>
      <c r="C249">
        <v>8026459924</v>
      </c>
      <c r="D249" s="3">
        <v>44510</v>
      </c>
      <c r="E249" t="s">
        <v>125</v>
      </c>
      <c r="F249">
        <v>-50000000</v>
      </c>
      <c r="G249" t="s">
        <v>5867</v>
      </c>
      <c r="H249" t="s">
        <v>5866</v>
      </c>
      <c r="I249" t="s">
        <v>102</v>
      </c>
      <c r="J249" t="s">
        <v>32</v>
      </c>
      <c r="L249" t="s">
        <v>5584</v>
      </c>
      <c r="M249">
        <f t="shared" si="12"/>
        <v>10</v>
      </c>
      <c r="N249">
        <f t="shared" si="13"/>
        <v>18</v>
      </c>
      <c r="O249" t="str">
        <f t="shared" si="14"/>
        <v>LCFHR PNC</v>
      </c>
    </row>
    <row r="250" spans="1:15" hidden="1" x14ac:dyDescent="0.25">
      <c r="A250" t="s">
        <v>123</v>
      </c>
      <c r="B250" t="s">
        <v>90</v>
      </c>
      <c r="C250">
        <v>8026459924</v>
      </c>
      <c r="D250" s="3">
        <v>44518</v>
      </c>
      <c r="E250" t="s">
        <v>125</v>
      </c>
      <c r="F250">
        <v>-200000</v>
      </c>
      <c r="G250" t="s">
        <v>5865</v>
      </c>
      <c r="H250" t="s">
        <v>5864</v>
      </c>
      <c r="I250" t="s">
        <v>102</v>
      </c>
      <c r="J250" t="s">
        <v>32</v>
      </c>
      <c r="L250" t="s">
        <v>5518</v>
      </c>
      <c r="M250">
        <f t="shared" si="12"/>
        <v>10</v>
      </c>
      <c r="N250">
        <f t="shared" si="13"/>
        <v>18</v>
      </c>
      <c r="O250" t="str">
        <f t="shared" si="14"/>
        <v>LCFHR PNC</v>
      </c>
    </row>
    <row r="251" spans="1:15" hidden="1" x14ac:dyDescent="0.25">
      <c r="A251" t="s">
        <v>123</v>
      </c>
      <c r="B251" t="s">
        <v>90</v>
      </c>
      <c r="C251">
        <v>8026459924</v>
      </c>
      <c r="D251" s="3">
        <v>44522</v>
      </c>
      <c r="E251" t="s">
        <v>125</v>
      </c>
      <c r="F251">
        <v>-150000000</v>
      </c>
      <c r="G251" t="s">
        <v>5863</v>
      </c>
      <c r="H251" t="s">
        <v>5862</v>
      </c>
      <c r="I251" t="s">
        <v>102</v>
      </c>
      <c r="J251" t="s">
        <v>32</v>
      </c>
      <c r="L251" t="s">
        <v>5584</v>
      </c>
      <c r="M251">
        <f t="shared" si="12"/>
        <v>10</v>
      </c>
      <c r="N251">
        <f t="shared" si="13"/>
        <v>18</v>
      </c>
      <c r="O251" t="str">
        <f t="shared" si="14"/>
        <v>LCFHR PNC</v>
      </c>
    </row>
    <row r="252" spans="1:15" hidden="1" x14ac:dyDescent="0.25">
      <c r="A252" t="s">
        <v>123</v>
      </c>
      <c r="B252" t="s">
        <v>90</v>
      </c>
      <c r="C252">
        <v>8026459924</v>
      </c>
      <c r="D252" s="3">
        <v>44532</v>
      </c>
      <c r="E252" t="s">
        <v>125</v>
      </c>
      <c r="F252">
        <v>-400000</v>
      </c>
      <c r="G252" t="s">
        <v>5861</v>
      </c>
      <c r="H252" t="s">
        <v>5860</v>
      </c>
      <c r="I252" t="s">
        <v>102</v>
      </c>
      <c r="J252" t="s">
        <v>32</v>
      </c>
      <c r="L252" t="s">
        <v>5476</v>
      </c>
      <c r="M252">
        <f t="shared" si="12"/>
        <v>10</v>
      </c>
      <c r="N252">
        <f t="shared" si="13"/>
        <v>18</v>
      </c>
      <c r="O252" t="str">
        <f t="shared" si="14"/>
        <v>LCFHR PNC</v>
      </c>
    </row>
    <row r="253" spans="1:15" hidden="1" x14ac:dyDescent="0.25">
      <c r="A253" t="s">
        <v>123</v>
      </c>
      <c r="B253" t="s">
        <v>90</v>
      </c>
      <c r="C253">
        <v>8026459924</v>
      </c>
      <c r="D253" s="3">
        <v>44539</v>
      </c>
      <c r="E253" t="s">
        <v>125</v>
      </c>
      <c r="F253">
        <v>-14800000</v>
      </c>
      <c r="G253" t="s">
        <v>5859</v>
      </c>
      <c r="H253" t="s">
        <v>5858</v>
      </c>
      <c r="I253" t="s">
        <v>102</v>
      </c>
      <c r="J253" t="s">
        <v>32</v>
      </c>
      <c r="L253" t="s">
        <v>5476</v>
      </c>
      <c r="M253">
        <f t="shared" si="12"/>
        <v>10</v>
      </c>
      <c r="N253">
        <f t="shared" si="13"/>
        <v>18</v>
      </c>
      <c r="O253" t="str">
        <f t="shared" si="14"/>
        <v>LCFHR PNC</v>
      </c>
    </row>
    <row r="254" spans="1:15" hidden="1" x14ac:dyDescent="0.25">
      <c r="A254" t="s">
        <v>123</v>
      </c>
      <c r="B254" t="s">
        <v>90</v>
      </c>
      <c r="C254">
        <v>8026459924</v>
      </c>
      <c r="D254" s="3">
        <v>44546</v>
      </c>
      <c r="E254" t="s">
        <v>125</v>
      </c>
      <c r="F254">
        <v>-10900000</v>
      </c>
      <c r="G254" t="s">
        <v>5857</v>
      </c>
      <c r="H254" t="s">
        <v>5856</v>
      </c>
      <c r="I254" t="s">
        <v>102</v>
      </c>
      <c r="J254" t="s">
        <v>32</v>
      </c>
      <c r="L254" t="s">
        <v>5476</v>
      </c>
      <c r="M254">
        <f t="shared" si="12"/>
        <v>10</v>
      </c>
      <c r="N254">
        <f t="shared" si="13"/>
        <v>18</v>
      </c>
      <c r="O254" t="str">
        <f t="shared" si="14"/>
        <v>LCFHR PNC</v>
      </c>
    </row>
    <row r="255" spans="1:15" hidden="1" x14ac:dyDescent="0.25">
      <c r="A255" t="s">
        <v>123</v>
      </c>
      <c r="B255" t="s">
        <v>90</v>
      </c>
      <c r="C255">
        <v>8026459924</v>
      </c>
      <c r="D255" s="3">
        <v>44552</v>
      </c>
      <c r="E255" t="s">
        <v>125</v>
      </c>
      <c r="F255">
        <v>-130000000</v>
      </c>
      <c r="G255" t="s">
        <v>5855</v>
      </c>
      <c r="H255" t="s">
        <v>5854</v>
      </c>
      <c r="I255" t="s">
        <v>102</v>
      </c>
      <c r="J255" t="s">
        <v>32</v>
      </c>
      <c r="L255" t="s">
        <v>5584</v>
      </c>
      <c r="M255">
        <f t="shared" si="12"/>
        <v>10</v>
      </c>
      <c r="N255">
        <f t="shared" si="13"/>
        <v>18</v>
      </c>
      <c r="O255" t="str">
        <f t="shared" si="14"/>
        <v>LCFHR PNC</v>
      </c>
    </row>
    <row r="256" spans="1:15" hidden="1" x14ac:dyDescent="0.25">
      <c r="A256" t="s">
        <v>123</v>
      </c>
      <c r="B256" t="s">
        <v>90</v>
      </c>
      <c r="C256">
        <v>8026459924</v>
      </c>
      <c r="D256" s="3">
        <v>44558</v>
      </c>
      <c r="E256" t="s">
        <v>125</v>
      </c>
      <c r="F256">
        <v>-270000000</v>
      </c>
      <c r="G256" t="s">
        <v>5853</v>
      </c>
      <c r="H256" t="s">
        <v>5852</v>
      </c>
      <c r="I256" t="s">
        <v>102</v>
      </c>
      <c r="J256" t="s">
        <v>32</v>
      </c>
      <c r="L256" t="s">
        <v>5518</v>
      </c>
      <c r="M256">
        <f t="shared" si="12"/>
        <v>10</v>
      </c>
      <c r="N256">
        <f t="shared" si="13"/>
        <v>18</v>
      </c>
      <c r="O256" t="str">
        <f t="shared" si="14"/>
        <v>LCFHR PNC</v>
      </c>
    </row>
    <row r="257" spans="1:15" hidden="1" x14ac:dyDescent="0.25">
      <c r="A257" t="s">
        <v>123</v>
      </c>
      <c r="B257" t="s">
        <v>90</v>
      </c>
      <c r="C257">
        <v>8026459924</v>
      </c>
      <c r="D257" s="3">
        <v>44559</v>
      </c>
      <c r="E257" t="s">
        <v>125</v>
      </c>
      <c r="F257">
        <v>-249000000</v>
      </c>
      <c r="G257" t="s">
        <v>5851</v>
      </c>
      <c r="H257" t="s">
        <v>5850</v>
      </c>
      <c r="I257" t="s">
        <v>102</v>
      </c>
      <c r="J257" t="s">
        <v>32</v>
      </c>
      <c r="L257" t="s">
        <v>5518</v>
      </c>
      <c r="M257">
        <f t="shared" si="12"/>
        <v>10</v>
      </c>
      <c r="N257">
        <f t="shared" si="13"/>
        <v>18</v>
      </c>
      <c r="O257" t="str">
        <f t="shared" si="14"/>
        <v>LCFHR PNC</v>
      </c>
    </row>
    <row r="258" spans="1:15" hidden="1" x14ac:dyDescent="0.25">
      <c r="A258" t="s">
        <v>123</v>
      </c>
      <c r="B258" t="s">
        <v>90</v>
      </c>
      <c r="C258">
        <v>8026459924</v>
      </c>
      <c r="D258" s="3">
        <v>44560</v>
      </c>
      <c r="E258" t="s">
        <v>125</v>
      </c>
      <c r="F258">
        <v>-150000000</v>
      </c>
      <c r="G258" t="s">
        <v>5849</v>
      </c>
      <c r="H258" t="s">
        <v>5848</v>
      </c>
      <c r="I258" t="s">
        <v>102</v>
      </c>
      <c r="J258" t="s">
        <v>32</v>
      </c>
      <c r="L258" t="s">
        <v>5469</v>
      </c>
      <c r="M258">
        <f t="shared" si="12"/>
        <v>10</v>
      </c>
      <c r="N258">
        <f t="shared" si="13"/>
        <v>18</v>
      </c>
      <c r="O258" t="str">
        <f t="shared" si="14"/>
        <v>LCFHR PNC</v>
      </c>
    </row>
    <row r="259" spans="1:15" hidden="1" x14ac:dyDescent="0.25">
      <c r="A259" t="s">
        <v>123</v>
      </c>
      <c r="B259" t="s">
        <v>90</v>
      </c>
      <c r="C259">
        <v>8026459924</v>
      </c>
      <c r="D259" s="3">
        <v>44567</v>
      </c>
      <c r="E259" t="s">
        <v>125</v>
      </c>
      <c r="F259">
        <v>-120000000</v>
      </c>
      <c r="G259" t="s">
        <v>5847</v>
      </c>
      <c r="H259" t="s">
        <v>5846</v>
      </c>
      <c r="I259" t="s">
        <v>102</v>
      </c>
      <c r="J259" t="s">
        <v>32</v>
      </c>
      <c r="L259" t="s">
        <v>5584</v>
      </c>
      <c r="M259">
        <f t="shared" si="12"/>
        <v>10</v>
      </c>
      <c r="N259">
        <f t="shared" si="13"/>
        <v>18</v>
      </c>
      <c r="O259" t="str">
        <f t="shared" si="14"/>
        <v>LCFHR PNC</v>
      </c>
    </row>
    <row r="260" spans="1:15" hidden="1" x14ac:dyDescent="0.25">
      <c r="A260" t="s">
        <v>123</v>
      </c>
      <c r="B260" t="s">
        <v>90</v>
      </c>
      <c r="C260">
        <v>8026459924</v>
      </c>
      <c r="D260" s="3">
        <v>44567</v>
      </c>
      <c r="E260" t="s">
        <v>125</v>
      </c>
      <c r="F260">
        <v>-3280000</v>
      </c>
      <c r="G260" t="s">
        <v>5845</v>
      </c>
      <c r="H260" t="s">
        <v>5844</v>
      </c>
      <c r="I260" t="s">
        <v>102</v>
      </c>
      <c r="J260" t="s">
        <v>32</v>
      </c>
      <c r="L260" t="s">
        <v>5469</v>
      </c>
      <c r="M260">
        <f t="shared" si="12"/>
        <v>10</v>
      </c>
      <c r="N260">
        <f t="shared" si="13"/>
        <v>18</v>
      </c>
      <c r="O260" t="str">
        <f t="shared" si="14"/>
        <v>LCFHR PNC</v>
      </c>
    </row>
    <row r="261" spans="1:15" hidden="1" x14ac:dyDescent="0.25">
      <c r="A261" t="s">
        <v>123</v>
      </c>
      <c r="B261" t="s">
        <v>90</v>
      </c>
      <c r="C261">
        <v>8026459924</v>
      </c>
      <c r="D261" s="3">
        <v>44573</v>
      </c>
      <c r="E261" t="s">
        <v>125</v>
      </c>
      <c r="F261">
        <v>-100000000</v>
      </c>
      <c r="G261" t="s">
        <v>5843</v>
      </c>
      <c r="H261" t="s">
        <v>5842</v>
      </c>
      <c r="I261" t="s">
        <v>102</v>
      </c>
      <c r="J261" t="s">
        <v>32</v>
      </c>
      <c r="L261" t="s">
        <v>5584</v>
      </c>
      <c r="M261">
        <f t="shared" si="12"/>
        <v>10</v>
      </c>
      <c r="N261">
        <f t="shared" si="13"/>
        <v>18</v>
      </c>
      <c r="O261" t="str">
        <f t="shared" si="14"/>
        <v>LCFHR PNC</v>
      </c>
    </row>
    <row r="262" spans="1:15" hidden="1" x14ac:dyDescent="0.25">
      <c r="A262" t="s">
        <v>123</v>
      </c>
      <c r="B262" t="s">
        <v>90</v>
      </c>
      <c r="C262">
        <v>8026459924</v>
      </c>
      <c r="D262" s="3">
        <v>44573</v>
      </c>
      <c r="E262" t="s">
        <v>125</v>
      </c>
      <c r="F262">
        <v>-9200000</v>
      </c>
      <c r="G262" t="s">
        <v>5841</v>
      </c>
      <c r="H262" t="s">
        <v>5840</v>
      </c>
      <c r="I262" t="s">
        <v>102</v>
      </c>
      <c r="J262" t="s">
        <v>32</v>
      </c>
      <c r="L262" t="s">
        <v>5476</v>
      </c>
      <c r="M262">
        <f t="shared" si="12"/>
        <v>10</v>
      </c>
      <c r="N262">
        <f t="shared" si="13"/>
        <v>18</v>
      </c>
      <c r="O262" t="str">
        <f t="shared" si="14"/>
        <v>LCFHR PNC</v>
      </c>
    </row>
    <row r="263" spans="1:15" hidden="1" x14ac:dyDescent="0.25">
      <c r="A263" t="s">
        <v>123</v>
      </c>
      <c r="B263" t="s">
        <v>90</v>
      </c>
      <c r="C263">
        <v>8026459924</v>
      </c>
      <c r="D263" s="3">
        <v>44580</v>
      </c>
      <c r="E263" t="s">
        <v>125</v>
      </c>
      <c r="F263">
        <v>-1100000</v>
      </c>
      <c r="G263" t="s">
        <v>5839</v>
      </c>
      <c r="H263" t="s">
        <v>5838</v>
      </c>
      <c r="I263" t="s">
        <v>102</v>
      </c>
      <c r="J263" t="s">
        <v>32</v>
      </c>
      <c r="L263" t="s">
        <v>5476</v>
      </c>
      <c r="M263">
        <f t="shared" si="12"/>
        <v>10</v>
      </c>
      <c r="N263">
        <f t="shared" si="13"/>
        <v>18</v>
      </c>
      <c r="O263" t="str">
        <f t="shared" si="14"/>
        <v>LCFHR PNC</v>
      </c>
    </row>
    <row r="264" spans="1:15" hidden="1" x14ac:dyDescent="0.25">
      <c r="A264" t="s">
        <v>123</v>
      </c>
      <c r="B264" t="s">
        <v>90</v>
      </c>
      <c r="C264">
        <v>8026459924</v>
      </c>
      <c r="D264" s="3">
        <v>44588</v>
      </c>
      <c r="E264" t="s">
        <v>125</v>
      </c>
      <c r="F264">
        <v>-10000000</v>
      </c>
      <c r="G264" t="s">
        <v>5837</v>
      </c>
      <c r="H264" t="s">
        <v>5836</v>
      </c>
      <c r="I264" t="s">
        <v>102</v>
      </c>
      <c r="J264" t="s">
        <v>32</v>
      </c>
      <c r="L264" t="s">
        <v>5584</v>
      </c>
      <c r="M264">
        <f t="shared" si="12"/>
        <v>10</v>
      </c>
      <c r="N264">
        <f t="shared" si="13"/>
        <v>18</v>
      </c>
      <c r="O264" t="str">
        <f t="shared" si="14"/>
        <v>LCFHR PNC</v>
      </c>
    </row>
    <row r="265" spans="1:15" hidden="1" x14ac:dyDescent="0.25">
      <c r="A265" t="s">
        <v>123</v>
      </c>
      <c r="B265" t="s">
        <v>90</v>
      </c>
      <c r="C265">
        <v>8026459924</v>
      </c>
      <c r="D265" s="3">
        <v>44589</v>
      </c>
      <c r="E265" t="s">
        <v>125</v>
      </c>
      <c r="F265">
        <v>-28000000</v>
      </c>
      <c r="G265" t="s">
        <v>5835</v>
      </c>
      <c r="H265" t="s">
        <v>5834</v>
      </c>
      <c r="I265" t="s">
        <v>102</v>
      </c>
      <c r="J265" t="s">
        <v>32</v>
      </c>
      <c r="L265" t="s">
        <v>5584</v>
      </c>
      <c r="M265">
        <f t="shared" si="12"/>
        <v>10</v>
      </c>
      <c r="N265">
        <f t="shared" si="13"/>
        <v>18</v>
      </c>
      <c r="O265" t="str">
        <f t="shared" si="14"/>
        <v>LCFHR PNC</v>
      </c>
    </row>
    <row r="266" spans="1:15" hidden="1" x14ac:dyDescent="0.25">
      <c r="A266" t="s">
        <v>123</v>
      </c>
      <c r="B266" t="s">
        <v>90</v>
      </c>
      <c r="C266">
        <v>8026459924</v>
      </c>
      <c r="D266" s="3">
        <v>44596</v>
      </c>
      <c r="E266" t="s">
        <v>125</v>
      </c>
      <c r="F266">
        <v>-4667500</v>
      </c>
      <c r="G266" t="s">
        <v>5833</v>
      </c>
      <c r="H266" t="s">
        <v>5832</v>
      </c>
      <c r="I266" t="s">
        <v>102</v>
      </c>
      <c r="J266" t="s">
        <v>32</v>
      </c>
      <c r="L266" t="s">
        <v>5469</v>
      </c>
      <c r="M266">
        <f t="shared" si="12"/>
        <v>10</v>
      </c>
      <c r="N266">
        <f t="shared" si="13"/>
        <v>18</v>
      </c>
      <c r="O266" t="str">
        <f t="shared" si="14"/>
        <v>LCFHR PNC</v>
      </c>
    </row>
    <row r="267" spans="1:15" hidden="1" x14ac:dyDescent="0.25">
      <c r="A267" t="s">
        <v>123</v>
      </c>
      <c r="B267" t="s">
        <v>90</v>
      </c>
      <c r="C267">
        <v>8026459924</v>
      </c>
      <c r="D267" s="3">
        <v>44602</v>
      </c>
      <c r="E267" t="s">
        <v>125</v>
      </c>
      <c r="F267">
        <v>-4400000</v>
      </c>
      <c r="G267" t="s">
        <v>5831</v>
      </c>
      <c r="H267" t="s">
        <v>5830</v>
      </c>
      <c r="I267" t="s">
        <v>102</v>
      </c>
      <c r="J267" t="s">
        <v>32</v>
      </c>
      <c r="L267" t="s">
        <v>5584</v>
      </c>
      <c r="M267">
        <f t="shared" si="12"/>
        <v>10</v>
      </c>
      <c r="N267">
        <f t="shared" si="13"/>
        <v>18</v>
      </c>
      <c r="O267" t="str">
        <f t="shared" si="14"/>
        <v>LCFHR PNC</v>
      </c>
    </row>
    <row r="268" spans="1:15" hidden="1" x14ac:dyDescent="0.25">
      <c r="A268" t="s">
        <v>123</v>
      </c>
      <c r="B268" t="s">
        <v>90</v>
      </c>
      <c r="C268">
        <v>8026459924</v>
      </c>
      <c r="D268" s="3">
        <v>44606</v>
      </c>
      <c r="E268" t="s">
        <v>125</v>
      </c>
      <c r="F268">
        <v>-3800000</v>
      </c>
      <c r="G268" t="s">
        <v>5829</v>
      </c>
      <c r="H268" t="s">
        <v>5828</v>
      </c>
      <c r="I268" t="s">
        <v>102</v>
      </c>
      <c r="J268" t="s">
        <v>32</v>
      </c>
      <c r="L268" t="s">
        <v>5476</v>
      </c>
      <c r="M268">
        <f t="shared" si="12"/>
        <v>10</v>
      </c>
      <c r="N268">
        <f t="shared" si="13"/>
        <v>18</v>
      </c>
      <c r="O268" t="str">
        <f t="shared" si="14"/>
        <v>LCFHR PNC</v>
      </c>
    </row>
    <row r="269" spans="1:15" hidden="1" x14ac:dyDescent="0.25">
      <c r="A269" t="s">
        <v>123</v>
      </c>
      <c r="B269" t="s">
        <v>90</v>
      </c>
      <c r="C269">
        <v>8026459924</v>
      </c>
      <c r="D269" s="3">
        <v>44607</v>
      </c>
      <c r="E269" t="s">
        <v>125</v>
      </c>
      <c r="F269">
        <v>-80000000</v>
      </c>
      <c r="G269" t="s">
        <v>5827</v>
      </c>
      <c r="H269" t="s">
        <v>5826</v>
      </c>
      <c r="I269" t="s">
        <v>102</v>
      </c>
      <c r="J269" t="s">
        <v>32</v>
      </c>
      <c r="L269" t="s">
        <v>5584</v>
      </c>
      <c r="M269">
        <f t="shared" si="12"/>
        <v>10</v>
      </c>
      <c r="N269">
        <f t="shared" si="13"/>
        <v>18</v>
      </c>
      <c r="O269" t="str">
        <f t="shared" si="14"/>
        <v>LCFHR PNC</v>
      </c>
    </row>
    <row r="270" spans="1:15" hidden="1" x14ac:dyDescent="0.25">
      <c r="A270" t="s">
        <v>123</v>
      </c>
      <c r="B270" t="s">
        <v>90</v>
      </c>
      <c r="C270">
        <v>8026459924</v>
      </c>
      <c r="D270" s="3">
        <v>44617</v>
      </c>
      <c r="E270" t="s">
        <v>125</v>
      </c>
      <c r="F270">
        <v>-5600000</v>
      </c>
      <c r="G270" t="s">
        <v>5825</v>
      </c>
      <c r="H270" t="s">
        <v>5824</v>
      </c>
      <c r="I270" t="s">
        <v>102</v>
      </c>
      <c r="J270" t="s">
        <v>32</v>
      </c>
      <c r="L270" t="s">
        <v>5476</v>
      </c>
      <c r="M270">
        <f t="shared" si="12"/>
        <v>10</v>
      </c>
      <c r="N270">
        <f t="shared" si="13"/>
        <v>18</v>
      </c>
      <c r="O270" t="str">
        <f t="shared" si="14"/>
        <v>LCFHR PNC</v>
      </c>
    </row>
    <row r="271" spans="1:15" hidden="1" x14ac:dyDescent="0.25">
      <c r="A271" t="s">
        <v>123</v>
      </c>
      <c r="B271" t="s">
        <v>90</v>
      </c>
      <c r="C271">
        <v>8026459924</v>
      </c>
      <c r="D271" s="3">
        <v>44620</v>
      </c>
      <c r="E271" t="s">
        <v>125</v>
      </c>
      <c r="F271">
        <v>-86700000</v>
      </c>
      <c r="G271" t="s">
        <v>5823</v>
      </c>
      <c r="H271" t="s">
        <v>5822</v>
      </c>
      <c r="I271" t="s">
        <v>102</v>
      </c>
      <c r="J271" t="s">
        <v>32</v>
      </c>
      <c r="L271" t="s">
        <v>5518</v>
      </c>
      <c r="M271">
        <f t="shared" si="12"/>
        <v>10</v>
      </c>
      <c r="N271">
        <f t="shared" si="13"/>
        <v>18</v>
      </c>
      <c r="O271" t="str">
        <f t="shared" si="14"/>
        <v>LCFHR PNC</v>
      </c>
    </row>
    <row r="272" spans="1:15" hidden="1" x14ac:dyDescent="0.25">
      <c r="A272" t="s">
        <v>123</v>
      </c>
      <c r="B272" t="s">
        <v>90</v>
      </c>
      <c r="C272">
        <v>8026459924</v>
      </c>
      <c r="D272" s="3">
        <v>44620</v>
      </c>
      <c r="E272" t="s">
        <v>125</v>
      </c>
      <c r="F272">
        <v>-83000000</v>
      </c>
      <c r="G272" t="s">
        <v>5821</v>
      </c>
      <c r="H272" t="s">
        <v>5820</v>
      </c>
      <c r="I272" t="s">
        <v>102</v>
      </c>
      <c r="J272" t="s">
        <v>32</v>
      </c>
      <c r="L272" t="s">
        <v>5518</v>
      </c>
      <c r="M272">
        <f t="shared" si="12"/>
        <v>10</v>
      </c>
      <c r="N272">
        <f t="shared" si="13"/>
        <v>18</v>
      </c>
      <c r="O272" t="str">
        <f t="shared" si="14"/>
        <v>LCFHR PNC</v>
      </c>
    </row>
    <row r="273" spans="1:15" hidden="1" x14ac:dyDescent="0.25">
      <c r="A273" t="s">
        <v>123</v>
      </c>
      <c r="B273" t="s">
        <v>90</v>
      </c>
      <c r="C273">
        <v>8026459924</v>
      </c>
      <c r="D273" s="3">
        <v>44622</v>
      </c>
      <c r="E273" t="s">
        <v>125</v>
      </c>
      <c r="F273">
        <v>-40000000</v>
      </c>
      <c r="G273" t="s">
        <v>5819</v>
      </c>
      <c r="H273" t="s">
        <v>5818</v>
      </c>
      <c r="I273" t="s">
        <v>102</v>
      </c>
      <c r="J273" t="s">
        <v>32</v>
      </c>
      <c r="L273" t="s">
        <v>5817</v>
      </c>
      <c r="M273">
        <f t="shared" si="12"/>
        <v>10</v>
      </c>
      <c r="N273">
        <f t="shared" si="13"/>
        <v>18</v>
      </c>
      <c r="O273" t="str">
        <f t="shared" si="14"/>
        <v>PNC LCFHR</v>
      </c>
    </row>
    <row r="274" spans="1:15" hidden="1" x14ac:dyDescent="0.25">
      <c r="A274" t="s">
        <v>123</v>
      </c>
      <c r="B274" t="s">
        <v>90</v>
      </c>
      <c r="C274">
        <v>8026459924</v>
      </c>
      <c r="D274" s="3">
        <v>44624</v>
      </c>
      <c r="E274" t="s">
        <v>125</v>
      </c>
      <c r="F274">
        <v>-4497000</v>
      </c>
      <c r="G274" t="s">
        <v>5816</v>
      </c>
      <c r="H274" t="s">
        <v>5815</v>
      </c>
      <c r="I274" t="s">
        <v>102</v>
      </c>
      <c r="J274" t="s">
        <v>32</v>
      </c>
      <c r="L274" t="s">
        <v>5469</v>
      </c>
      <c r="M274">
        <f t="shared" si="12"/>
        <v>10</v>
      </c>
      <c r="N274">
        <f t="shared" si="13"/>
        <v>18</v>
      </c>
      <c r="O274" t="str">
        <f t="shared" si="14"/>
        <v>LCFHR PNC</v>
      </c>
    </row>
    <row r="275" spans="1:15" hidden="1" x14ac:dyDescent="0.25">
      <c r="A275" t="s">
        <v>123</v>
      </c>
      <c r="B275" t="s">
        <v>90</v>
      </c>
      <c r="C275">
        <v>8026459924</v>
      </c>
      <c r="D275" s="3">
        <v>44634</v>
      </c>
      <c r="E275" t="s">
        <v>125</v>
      </c>
      <c r="F275">
        <v>-2100000</v>
      </c>
      <c r="G275" t="s">
        <v>5814</v>
      </c>
      <c r="H275" t="s">
        <v>5813</v>
      </c>
      <c r="I275" t="s">
        <v>102</v>
      </c>
      <c r="J275" t="s">
        <v>32</v>
      </c>
      <c r="L275" t="s">
        <v>5476</v>
      </c>
      <c r="M275">
        <f t="shared" si="12"/>
        <v>10</v>
      </c>
      <c r="N275">
        <f t="shared" si="13"/>
        <v>18</v>
      </c>
      <c r="O275" t="str">
        <f t="shared" si="14"/>
        <v>LCFHR PNC</v>
      </c>
    </row>
    <row r="276" spans="1:15" hidden="1" x14ac:dyDescent="0.25">
      <c r="A276" t="s">
        <v>123</v>
      </c>
      <c r="B276" t="s">
        <v>90</v>
      </c>
      <c r="C276">
        <v>8026459924</v>
      </c>
      <c r="D276" s="3">
        <v>44642</v>
      </c>
      <c r="E276" t="s">
        <v>125</v>
      </c>
      <c r="F276">
        <v>-100000000</v>
      </c>
      <c r="G276" t="s">
        <v>5812</v>
      </c>
      <c r="H276" t="s">
        <v>5811</v>
      </c>
      <c r="I276" t="s">
        <v>102</v>
      </c>
      <c r="J276" t="s">
        <v>32</v>
      </c>
      <c r="L276" t="s">
        <v>5469</v>
      </c>
      <c r="M276">
        <f t="shared" si="12"/>
        <v>10</v>
      </c>
      <c r="N276">
        <f t="shared" si="13"/>
        <v>18</v>
      </c>
      <c r="O276" t="str">
        <f t="shared" si="14"/>
        <v>LCFHR PNC</v>
      </c>
    </row>
    <row r="277" spans="1:15" hidden="1" x14ac:dyDescent="0.25">
      <c r="A277" t="s">
        <v>123</v>
      </c>
      <c r="B277" t="s">
        <v>90</v>
      </c>
      <c r="C277">
        <v>8026459924</v>
      </c>
      <c r="D277" s="3">
        <v>44644</v>
      </c>
      <c r="E277" t="s">
        <v>125</v>
      </c>
      <c r="F277">
        <v>-250000000</v>
      </c>
      <c r="G277" t="s">
        <v>5810</v>
      </c>
      <c r="H277" t="s">
        <v>5809</v>
      </c>
      <c r="I277" t="s">
        <v>102</v>
      </c>
      <c r="J277" t="s">
        <v>32</v>
      </c>
      <c r="L277" t="s">
        <v>5469</v>
      </c>
      <c r="M277">
        <f t="shared" si="12"/>
        <v>10</v>
      </c>
      <c r="N277">
        <f t="shared" si="13"/>
        <v>18</v>
      </c>
      <c r="O277" t="str">
        <f t="shared" si="14"/>
        <v>LCFHR PNC</v>
      </c>
    </row>
    <row r="278" spans="1:15" hidden="1" x14ac:dyDescent="0.25">
      <c r="A278" t="s">
        <v>123</v>
      </c>
      <c r="B278" t="s">
        <v>90</v>
      </c>
      <c r="C278">
        <v>8026459924</v>
      </c>
      <c r="D278" s="3">
        <v>44645</v>
      </c>
      <c r="E278" t="s">
        <v>125</v>
      </c>
      <c r="F278">
        <v>-1300000</v>
      </c>
      <c r="G278" t="s">
        <v>5808</v>
      </c>
      <c r="H278" t="s">
        <v>5807</v>
      </c>
      <c r="I278" t="s">
        <v>102</v>
      </c>
      <c r="J278" t="s">
        <v>32</v>
      </c>
      <c r="L278" t="s">
        <v>5476</v>
      </c>
      <c r="M278">
        <f t="shared" si="12"/>
        <v>10</v>
      </c>
      <c r="N278">
        <f t="shared" si="13"/>
        <v>18</v>
      </c>
      <c r="O278" t="str">
        <f t="shared" si="14"/>
        <v>LCFHR PNC</v>
      </c>
    </row>
    <row r="279" spans="1:15" hidden="1" x14ac:dyDescent="0.25">
      <c r="A279" t="s">
        <v>123</v>
      </c>
      <c r="B279" t="s">
        <v>90</v>
      </c>
      <c r="C279">
        <v>8026459924</v>
      </c>
      <c r="D279" s="3">
        <v>44649</v>
      </c>
      <c r="E279" t="s">
        <v>125</v>
      </c>
      <c r="F279">
        <v>-137000000</v>
      </c>
      <c r="G279" t="s">
        <v>5806</v>
      </c>
      <c r="H279" t="s">
        <v>5805</v>
      </c>
      <c r="I279" t="s">
        <v>102</v>
      </c>
      <c r="J279" t="s">
        <v>32</v>
      </c>
      <c r="L279" t="s">
        <v>5518</v>
      </c>
      <c r="M279">
        <f t="shared" si="12"/>
        <v>10</v>
      </c>
      <c r="N279">
        <f t="shared" si="13"/>
        <v>18</v>
      </c>
      <c r="O279" t="str">
        <f t="shared" si="14"/>
        <v>LCFHR PNC</v>
      </c>
    </row>
    <row r="280" spans="1:15" hidden="1" x14ac:dyDescent="0.25">
      <c r="A280" t="s">
        <v>123</v>
      </c>
      <c r="B280" t="s">
        <v>90</v>
      </c>
      <c r="C280">
        <v>8026459924</v>
      </c>
      <c r="D280" s="3">
        <v>44649</v>
      </c>
      <c r="E280" t="s">
        <v>125</v>
      </c>
      <c r="F280">
        <v>-12000000</v>
      </c>
      <c r="G280" t="s">
        <v>5804</v>
      </c>
      <c r="H280" t="s">
        <v>5803</v>
      </c>
      <c r="I280" t="s">
        <v>102</v>
      </c>
      <c r="J280" t="s">
        <v>32</v>
      </c>
      <c r="L280" t="s">
        <v>5469</v>
      </c>
      <c r="M280">
        <f t="shared" si="12"/>
        <v>10</v>
      </c>
      <c r="N280">
        <f t="shared" si="13"/>
        <v>18</v>
      </c>
      <c r="O280" t="str">
        <f t="shared" si="14"/>
        <v>LCFHR PNC</v>
      </c>
    </row>
    <row r="281" spans="1:15" hidden="1" x14ac:dyDescent="0.25">
      <c r="A281" t="s">
        <v>123</v>
      </c>
      <c r="B281" t="s">
        <v>90</v>
      </c>
      <c r="C281">
        <v>8026459924</v>
      </c>
      <c r="D281" s="3">
        <v>44651</v>
      </c>
      <c r="E281" t="s">
        <v>125</v>
      </c>
      <c r="F281">
        <v>-68000000</v>
      </c>
      <c r="G281" t="s">
        <v>5802</v>
      </c>
      <c r="H281" t="s">
        <v>5801</v>
      </c>
      <c r="I281" t="s">
        <v>102</v>
      </c>
      <c r="J281" t="s">
        <v>32</v>
      </c>
      <c r="L281" t="s">
        <v>5469</v>
      </c>
      <c r="M281">
        <f t="shared" ref="M281:M344" si="15">FIND("from",L281,1)+LEN($M$1)+1</f>
        <v>10</v>
      </c>
      <c r="N281">
        <f t="shared" ref="N281:N344" si="16">FIND("to",L281)-LEN($N$1)</f>
        <v>18</v>
      </c>
      <c r="O281" t="str">
        <f t="shared" ref="O281:O344" si="17">MID(L281,M281,N281-M281+1)</f>
        <v>LCFHR PNC</v>
      </c>
    </row>
    <row r="282" spans="1:15" hidden="1" x14ac:dyDescent="0.25">
      <c r="A282" t="s">
        <v>123</v>
      </c>
      <c r="B282" t="s">
        <v>90</v>
      </c>
      <c r="C282">
        <v>8026459924</v>
      </c>
      <c r="D282" s="3">
        <v>44655</v>
      </c>
      <c r="E282" t="s">
        <v>125</v>
      </c>
      <c r="F282">
        <v>-3700000</v>
      </c>
      <c r="G282" t="s">
        <v>5800</v>
      </c>
      <c r="H282" t="s">
        <v>5799</v>
      </c>
      <c r="I282" t="s">
        <v>102</v>
      </c>
      <c r="J282" t="s">
        <v>32</v>
      </c>
      <c r="L282" t="s">
        <v>5476</v>
      </c>
      <c r="M282">
        <f t="shared" si="15"/>
        <v>10</v>
      </c>
      <c r="N282">
        <f t="shared" si="16"/>
        <v>18</v>
      </c>
      <c r="O282" t="str">
        <f t="shared" si="17"/>
        <v>LCFHR PNC</v>
      </c>
    </row>
    <row r="283" spans="1:15" hidden="1" x14ac:dyDescent="0.25">
      <c r="A283" t="s">
        <v>123</v>
      </c>
      <c r="B283" t="s">
        <v>90</v>
      </c>
      <c r="C283">
        <v>8026459924</v>
      </c>
      <c r="D283" s="3">
        <v>44657</v>
      </c>
      <c r="E283" t="s">
        <v>125</v>
      </c>
      <c r="F283">
        <v>-4288000</v>
      </c>
      <c r="G283" t="s">
        <v>5798</v>
      </c>
      <c r="H283" t="s">
        <v>5797</v>
      </c>
      <c r="I283" t="s">
        <v>102</v>
      </c>
      <c r="J283" t="s">
        <v>32</v>
      </c>
      <c r="L283" t="s">
        <v>5469</v>
      </c>
      <c r="M283">
        <f t="shared" si="15"/>
        <v>10</v>
      </c>
      <c r="N283">
        <f t="shared" si="16"/>
        <v>18</v>
      </c>
      <c r="O283" t="str">
        <f t="shared" si="17"/>
        <v>LCFHR PNC</v>
      </c>
    </row>
    <row r="284" spans="1:15" hidden="1" x14ac:dyDescent="0.25">
      <c r="A284" t="s">
        <v>123</v>
      </c>
      <c r="B284" t="s">
        <v>90</v>
      </c>
      <c r="C284">
        <v>8026459924</v>
      </c>
      <c r="D284" s="3">
        <v>44657</v>
      </c>
      <c r="E284" t="s">
        <v>125</v>
      </c>
      <c r="F284">
        <v>-1300000</v>
      </c>
      <c r="G284" t="s">
        <v>5796</v>
      </c>
      <c r="H284" t="s">
        <v>5795</v>
      </c>
      <c r="I284" t="s">
        <v>102</v>
      </c>
      <c r="J284" t="s">
        <v>32</v>
      </c>
      <c r="L284" t="s">
        <v>5476</v>
      </c>
      <c r="M284">
        <f t="shared" si="15"/>
        <v>10</v>
      </c>
      <c r="N284">
        <f t="shared" si="16"/>
        <v>18</v>
      </c>
      <c r="O284" t="str">
        <f t="shared" si="17"/>
        <v>LCFHR PNC</v>
      </c>
    </row>
    <row r="285" spans="1:15" hidden="1" x14ac:dyDescent="0.25">
      <c r="A285" t="s">
        <v>123</v>
      </c>
      <c r="B285" t="s">
        <v>90</v>
      </c>
      <c r="C285">
        <v>8026459924</v>
      </c>
      <c r="D285" s="3">
        <v>44658</v>
      </c>
      <c r="E285" t="s">
        <v>125</v>
      </c>
      <c r="F285">
        <v>-10000000</v>
      </c>
      <c r="G285" t="s">
        <v>5794</v>
      </c>
      <c r="H285" t="s">
        <v>5793</v>
      </c>
      <c r="I285" t="s">
        <v>102</v>
      </c>
      <c r="J285" t="s">
        <v>32</v>
      </c>
      <c r="L285" t="s">
        <v>5584</v>
      </c>
      <c r="M285">
        <f t="shared" si="15"/>
        <v>10</v>
      </c>
      <c r="N285">
        <f t="shared" si="16"/>
        <v>18</v>
      </c>
      <c r="O285" t="str">
        <f t="shared" si="17"/>
        <v>LCFHR PNC</v>
      </c>
    </row>
    <row r="286" spans="1:15" hidden="1" x14ac:dyDescent="0.25">
      <c r="A286" t="s">
        <v>123</v>
      </c>
      <c r="B286" t="s">
        <v>90</v>
      </c>
      <c r="C286">
        <v>8026459924</v>
      </c>
      <c r="D286" s="3">
        <v>44658</v>
      </c>
      <c r="E286" t="s">
        <v>125</v>
      </c>
      <c r="F286">
        <v>-300000</v>
      </c>
      <c r="G286" t="s">
        <v>5792</v>
      </c>
      <c r="H286" t="s">
        <v>5791</v>
      </c>
      <c r="I286" t="s">
        <v>102</v>
      </c>
      <c r="J286" t="s">
        <v>32</v>
      </c>
      <c r="L286" t="s">
        <v>5476</v>
      </c>
      <c r="M286">
        <f t="shared" si="15"/>
        <v>10</v>
      </c>
      <c r="N286">
        <f t="shared" si="16"/>
        <v>18</v>
      </c>
      <c r="O286" t="str">
        <f t="shared" si="17"/>
        <v>LCFHR PNC</v>
      </c>
    </row>
    <row r="287" spans="1:15" hidden="1" x14ac:dyDescent="0.25">
      <c r="A287" t="s">
        <v>123</v>
      </c>
      <c r="B287" t="s">
        <v>90</v>
      </c>
      <c r="C287">
        <v>8026459924</v>
      </c>
      <c r="D287" s="3">
        <v>44663</v>
      </c>
      <c r="E287" t="s">
        <v>125</v>
      </c>
      <c r="F287">
        <v>-68000000</v>
      </c>
      <c r="G287" t="s">
        <v>5790</v>
      </c>
      <c r="H287" t="s">
        <v>5789</v>
      </c>
      <c r="I287" t="s">
        <v>102</v>
      </c>
      <c r="J287" t="s">
        <v>32</v>
      </c>
      <c r="L287" t="s">
        <v>5584</v>
      </c>
      <c r="M287">
        <f t="shared" si="15"/>
        <v>10</v>
      </c>
      <c r="N287">
        <f t="shared" si="16"/>
        <v>18</v>
      </c>
      <c r="O287" t="str">
        <f t="shared" si="17"/>
        <v>LCFHR PNC</v>
      </c>
    </row>
    <row r="288" spans="1:15" hidden="1" x14ac:dyDescent="0.25">
      <c r="A288" t="s">
        <v>123</v>
      </c>
      <c r="B288" t="s">
        <v>90</v>
      </c>
      <c r="C288">
        <v>8026459924</v>
      </c>
      <c r="D288" s="3">
        <v>44664</v>
      </c>
      <c r="E288" t="s">
        <v>125</v>
      </c>
      <c r="F288">
        <v>-1700000</v>
      </c>
      <c r="G288" t="s">
        <v>5788</v>
      </c>
      <c r="H288" t="s">
        <v>5787</v>
      </c>
      <c r="I288" t="s">
        <v>102</v>
      </c>
      <c r="J288" t="s">
        <v>32</v>
      </c>
      <c r="L288" t="s">
        <v>5476</v>
      </c>
      <c r="M288">
        <f t="shared" si="15"/>
        <v>10</v>
      </c>
      <c r="N288">
        <f t="shared" si="16"/>
        <v>18</v>
      </c>
      <c r="O288" t="str">
        <f t="shared" si="17"/>
        <v>LCFHR PNC</v>
      </c>
    </row>
    <row r="289" spans="1:15" hidden="1" x14ac:dyDescent="0.25">
      <c r="A289" t="s">
        <v>123</v>
      </c>
      <c r="B289" t="s">
        <v>90</v>
      </c>
      <c r="C289">
        <v>8026459924</v>
      </c>
      <c r="D289" s="3">
        <v>44664</v>
      </c>
      <c r="E289" t="s">
        <v>125</v>
      </c>
      <c r="F289">
        <v>-24600000</v>
      </c>
      <c r="G289" t="s">
        <v>5786</v>
      </c>
      <c r="H289" t="s">
        <v>5785</v>
      </c>
      <c r="I289" t="s">
        <v>102</v>
      </c>
      <c r="J289" t="s">
        <v>32</v>
      </c>
      <c r="L289" t="s">
        <v>5584</v>
      </c>
      <c r="M289">
        <f t="shared" si="15"/>
        <v>10</v>
      </c>
      <c r="N289">
        <f t="shared" si="16"/>
        <v>18</v>
      </c>
      <c r="O289" t="str">
        <f t="shared" si="17"/>
        <v>LCFHR PNC</v>
      </c>
    </row>
    <row r="290" spans="1:15" hidden="1" x14ac:dyDescent="0.25">
      <c r="A290" t="s">
        <v>123</v>
      </c>
      <c r="B290" t="s">
        <v>90</v>
      </c>
      <c r="C290">
        <v>8026459924</v>
      </c>
      <c r="D290" s="3">
        <v>44665</v>
      </c>
      <c r="E290" t="s">
        <v>125</v>
      </c>
      <c r="F290">
        <v>-1200000</v>
      </c>
      <c r="G290" t="s">
        <v>5784</v>
      </c>
      <c r="H290" t="s">
        <v>5783</v>
      </c>
      <c r="I290" t="s">
        <v>102</v>
      </c>
      <c r="J290" t="s">
        <v>32</v>
      </c>
      <c r="L290" t="s">
        <v>5476</v>
      </c>
      <c r="M290">
        <f t="shared" si="15"/>
        <v>10</v>
      </c>
      <c r="N290">
        <f t="shared" si="16"/>
        <v>18</v>
      </c>
      <c r="O290" t="str">
        <f t="shared" si="17"/>
        <v>LCFHR PNC</v>
      </c>
    </row>
    <row r="291" spans="1:15" hidden="1" x14ac:dyDescent="0.25">
      <c r="A291" t="s">
        <v>123</v>
      </c>
      <c r="B291" t="s">
        <v>90</v>
      </c>
      <c r="C291">
        <v>8026459924</v>
      </c>
      <c r="D291" s="3">
        <v>44669</v>
      </c>
      <c r="E291" t="s">
        <v>125</v>
      </c>
      <c r="F291">
        <v>-35000000</v>
      </c>
      <c r="G291" t="s">
        <v>5782</v>
      </c>
      <c r="H291" t="s">
        <v>5781</v>
      </c>
      <c r="I291" t="s">
        <v>102</v>
      </c>
      <c r="J291" t="s">
        <v>32</v>
      </c>
      <c r="L291" t="s">
        <v>5584</v>
      </c>
      <c r="M291">
        <f t="shared" si="15"/>
        <v>10</v>
      </c>
      <c r="N291">
        <f t="shared" si="16"/>
        <v>18</v>
      </c>
      <c r="O291" t="str">
        <f t="shared" si="17"/>
        <v>LCFHR PNC</v>
      </c>
    </row>
    <row r="292" spans="1:15" hidden="1" x14ac:dyDescent="0.25">
      <c r="A292" t="s">
        <v>123</v>
      </c>
      <c r="B292" t="s">
        <v>90</v>
      </c>
      <c r="C292">
        <v>8026459924</v>
      </c>
      <c r="D292" s="3">
        <v>44687</v>
      </c>
      <c r="E292" t="s">
        <v>125</v>
      </c>
      <c r="F292">
        <v>-7700000</v>
      </c>
      <c r="G292" t="s">
        <v>5780</v>
      </c>
      <c r="H292" t="s">
        <v>5779</v>
      </c>
      <c r="I292" t="s">
        <v>102</v>
      </c>
      <c r="J292" t="s">
        <v>32</v>
      </c>
      <c r="L292" t="s">
        <v>5476</v>
      </c>
      <c r="M292">
        <f t="shared" si="15"/>
        <v>10</v>
      </c>
      <c r="N292">
        <f t="shared" si="16"/>
        <v>18</v>
      </c>
      <c r="O292" t="str">
        <f t="shared" si="17"/>
        <v>LCFHR PNC</v>
      </c>
    </row>
    <row r="293" spans="1:15" hidden="1" x14ac:dyDescent="0.25">
      <c r="A293" t="s">
        <v>123</v>
      </c>
      <c r="B293" t="s">
        <v>90</v>
      </c>
      <c r="C293">
        <v>8026459924</v>
      </c>
      <c r="D293" s="3">
        <v>44687</v>
      </c>
      <c r="E293" t="s">
        <v>125</v>
      </c>
      <c r="F293">
        <v>-1423000</v>
      </c>
      <c r="G293" t="s">
        <v>5778</v>
      </c>
      <c r="H293" t="s">
        <v>5777</v>
      </c>
      <c r="I293" t="s">
        <v>102</v>
      </c>
      <c r="J293" t="s">
        <v>32</v>
      </c>
      <c r="L293" t="s">
        <v>5469</v>
      </c>
      <c r="M293">
        <f t="shared" si="15"/>
        <v>10</v>
      </c>
      <c r="N293">
        <f t="shared" si="16"/>
        <v>18</v>
      </c>
      <c r="O293" t="str">
        <f t="shared" si="17"/>
        <v>LCFHR PNC</v>
      </c>
    </row>
    <row r="294" spans="1:15" hidden="1" x14ac:dyDescent="0.25">
      <c r="A294" t="s">
        <v>123</v>
      </c>
      <c r="B294" t="s">
        <v>90</v>
      </c>
      <c r="C294">
        <v>8026459924</v>
      </c>
      <c r="D294" s="3">
        <v>44693</v>
      </c>
      <c r="E294" t="s">
        <v>125</v>
      </c>
      <c r="F294">
        <v>-2200000</v>
      </c>
      <c r="G294" t="s">
        <v>5776</v>
      </c>
      <c r="H294" t="s">
        <v>5775</v>
      </c>
      <c r="I294" t="s">
        <v>102</v>
      </c>
      <c r="J294" t="s">
        <v>32</v>
      </c>
      <c r="L294" t="s">
        <v>5476</v>
      </c>
      <c r="M294">
        <f t="shared" si="15"/>
        <v>10</v>
      </c>
      <c r="N294">
        <f t="shared" si="16"/>
        <v>18</v>
      </c>
      <c r="O294" t="str">
        <f t="shared" si="17"/>
        <v>LCFHR PNC</v>
      </c>
    </row>
    <row r="295" spans="1:15" hidden="1" x14ac:dyDescent="0.25">
      <c r="A295" t="s">
        <v>123</v>
      </c>
      <c r="B295" t="s">
        <v>90</v>
      </c>
      <c r="C295">
        <v>8026459924</v>
      </c>
      <c r="D295" s="3">
        <v>44694</v>
      </c>
      <c r="E295" t="s">
        <v>125</v>
      </c>
      <c r="F295">
        <v>-2400000</v>
      </c>
      <c r="G295" t="s">
        <v>5774</v>
      </c>
      <c r="H295" t="s">
        <v>5773</v>
      </c>
      <c r="I295" t="s">
        <v>102</v>
      </c>
      <c r="J295" t="s">
        <v>32</v>
      </c>
      <c r="L295" t="s">
        <v>5476</v>
      </c>
      <c r="M295">
        <f t="shared" si="15"/>
        <v>10</v>
      </c>
      <c r="N295">
        <f t="shared" si="16"/>
        <v>18</v>
      </c>
      <c r="O295" t="str">
        <f t="shared" si="17"/>
        <v>LCFHR PNC</v>
      </c>
    </row>
    <row r="296" spans="1:15" hidden="1" x14ac:dyDescent="0.25">
      <c r="A296" t="s">
        <v>123</v>
      </c>
      <c r="B296" t="s">
        <v>90</v>
      </c>
      <c r="C296">
        <v>8026459924</v>
      </c>
      <c r="D296" s="3">
        <v>44694</v>
      </c>
      <c r="E296" t="s">
        <v>125</v>
      </c>
      <c r="F296">
        <v>-600000</v>
      </c>
      <c r="G296" t="s">
        <v>5772</v>
      </c>
      <c r="H296" t="s">
        <v>5771</v>
      </c>
      <c r="I296" t="s">
        <v>102</v>
      </c>
      <c r="J296" t="s">
        <v>32</v>
      </c>
      <c r="L296" t="s">
        <v>5584</v>
      </c>
      <c r="M296">
        <f t="shared" si="15"/>
        <v>10</v>
      </c>
      <c r="N296">
        <f t="shared" si="16"/>
        <v>18</v>
      </c>
      <c r="O296" t="str">
        <f t="shared" si="17"/>
        <v>LCFHR PNC</v>
      </c>
    </row>
    <row r="297" spans="1:15" hidden="1" x14ac:dyDescent="0.25">
      <c r="A297" t="s">
        <v>123</v>
      </c>
      <c r="B297" t="s">
        <v>90</v>
      </c>
      <c r="C297">
        <v>8026459924</v>
      </c>
      <c r="D297" s="3">
        <v>44698</v>
      </c>
      <c r="E297" t="s">
        <v>125</v>
      </c>
      <c r="F297">
        <v>-63000000</v>
      </c>
      <c r="G297" t="s">
        <v>5770</v>
      </c>
      <c r="H297" t="s">
        <v>5769</v>
      </c>
      <c r="I297" t="s">
        <v>102</v>
      </c>
      <c r="J297" t="s">
        <v>32</v>
      </c>
      <c r="L297" t="s">
        <v>5518</v>
      </c>
      <c r="M297">
        <f t="shared" si="15"/>
        <v>10</v>
      </c>
      <c r="N297">
        <f t="shared" si="16"/>
        <v>18</v>
      </c>
      <c r="O297" t="str">
        <f t="shared" si="17"/>
        <v>LCFHR PNC</v>
      </c>
    </row>
    <row r="298" spans="1:15" hidden="1" x14ac:dyDescent="0.25">
      <c r="A298" t="s">
        <v>123</v>
      </c>
      <c r="B298" t="s">
        <v>90</v>
      </c>
      <c r="C298">
        <v>8026459924</v>
      </c>
      <c r="D298" s="3">
        <v>44698</v>
      </c>
      <c r="E298" t="s">
        <v>125</v>
      </c>
      <c r="F298">
        <v>-130000000</v>
      </c>
      <c r="G298" t="s">
        <v>5768</v>
      </c>
      <c r="H298" t="s">
        <v>5767</v>
      </c>
      <c r="I298" t="s">
        <v>102</v>
      </c>
      <c r="J298" t="s">
        <v>32</v>
      </c>
      <c r="L298" t="s">
        <v>5518</v>
      </c>
      <c r="M298">
        <f t="shared" si="15"/>
        <v>10</v>
      </c>
      <c r="N298">
        <f t="shared" si="16"/>
        <v>18</v>
      </c>
      <c r="O298" t="str">
        <f t="shared" si="17"/>
        <v>LCFHR PNC</v>
      </c>
    </row>
    <row r="299" spans="1:15" hidden="1" x14ac:dyDescent="0.25">
      <c r="A299" t="s">
        <v>123</v>
      </c>
      <c r="B299" t="s">
        <v>90</v>
      </c>
      <c r="C299">
        <v>8026459924</v>
      </c>
      <c r="D299" s="3">
        <v>44698</v>
      </c>
      <c r="E299" t="s">
        <v>125</v>
      </c>
      <c r="F299">
        <v>-149000000</v>
      </c>
      <c r="G299" t="s">
        <v>5766</v>
      </c>
      <c r="H299" t="s">
        <v>5765</v>
      </c>
      <c r="I299" t="s">
        <v>102</v>
      </c>
      <c r="J299" t="s">
        <v>32</v>
      </c>
      <c r="L299" t="s">
        <v>5518</v>
      </c>
      <c r="M299">
        <f t="shared" si="15"/>
        <v>10</v>
      </c>
      <c r="N299">
        <f t="shared" si="16"/>
        <v>18</v>
      </c>
      <c r="O299" t="str">
        <f t="shared" si="17"/>
        <v>LCFHR PNC</v>
      </c>
    </row>
    <row r="300" spans="1:15" hidden="1" x14ac:dyDescent="0.25">
      <c r="A300" t="s">
        <v>123</v>
      </c>
      <c r="B300" t="s">
        <v>90</v>
      </c>
      <c r="C300">
        <v>8026459924</v>
      </c>
      <c r="D300" s="3">
        <v>44699</v>
      </c>
      <c r="E300" t="s">
        <v>125</v>
      </c>
      <c r="F300">
        <v>-40000000</v>
      </c>
      <c r="G300" t="s">
        <v>5764</v>
      </c>
      <c r="H300" t="s">
        <v>5763</v>
      </c>
      <c r="I300" t="s">
        <v>102</v>
      </c>
      <c r="J300" t="s">
        <v>32</v>
      </c>
      <c r="L300" t="s">
        <v>5469</v>
      </c>
      <c r="M300">
        <f t="shared" si="15"/>
        <v>10</v>
      </c>
      <c r="N300">
        <f t="shared" si="16"/>
        <v>18</v>
      </c>
      <c r="O300" t="str">
        <f t="shared" si="17"/>
        <v>LCFHR PNC</v>
      </c>
    </row>
    <row r="301" spans="1:15" hidden="1" x14ac:dyDescent="0.25">
      <c r="A301" t="s">
        <v>123</v>
      </c>
      <c r="B301" t="s">
        <v>90</v>
      </c>
      <c r="C301">
        <v>8026459924</v>
      </c>
      <c r="D301" s="3">
        <v>44704</v>
      </c>
      <c r="E301" t="s">
        <v>125</v>
      </c>
      <c r="F301">
        <v>-100000</v>
      </c>
      <c r="G301" t="s">
        <v>5762</v>
      </c>
      <c r="H301" t="s">
        <v>5761</v>
      </c>
      <c r="I301" t="s">
        <v>101</v>
      </c>
      <c r="J301" t="s">
        <v>32</v>
      </c>
      <c r="L301" t="s">
        <v>5584</v>
      </c>
      <c r="M301">
        <f t="shared" si="15"/>
        <v>10</v>
      </c>
      <c r="N301">
        <f t="shared" si="16"/>
        <v>18</v>
      </c>
      <c r="O301" t="str">
        <f t="shared" si="17"/>
        <v>LCFHR PNC</v>
      </c>
    </row>
    <row r="302" spans="1:15" hidden="1" x14ac:dyDescent="0.25">
      <c r="A302" t="s">
        <v>123</v>
      </c>
      <c r="B302" t="s">
        <v>90</v>
      </c>
      <c r="C302">
        <v>8026459924</v>
      </c>
      <c r="D302" s="3">
        <v>44707</v>
      </c>
      <c r="E302" t="s">
        <v>125</v>
      </c>
      <c r="F302">
        <v>-400000</v>
      </c>
      <c r="G302" t="s">
        <v>5760</v>
      </c>
      <c r="H302" t="s">
        <v>5759</v>
      </c>
      <c r="I302" t="s">
        <v>102</v>
      </c>
      <c r="J302" t="s">
        <v>32</v>
      </c>
      <c r="L302" t="s">
        <v>5518</v>
      </c>
      <c r="M302">
        <f t="shared" si="15"/>
        <v>10</v>
      </c>
      <c r="N302">
        <f t="shared" si="16"/>
        <v>18</v>
      </c>
      <c r="O302" t="str">
        <f t="shared" si="17"/>
        <v>LCFHR PNC</v>
      </c>
    </row>
    <row r="303" spans="1:15" hidden="1" x14ac:dyDescent="0.25">
      <c r="A303" t="s">
        <v>123</v>
      </c>
      <c r="B303" t="s">
        <v>90</v>
      </c>
      <c r="C303">
        <v>8026459924</v>
      </c>
      <c r="D303" s="3">
        <v>44708</v>
      </c>
      <c r="E303" t="s">
        <v>125</v>
      </c>
      <c r="F303">
        <v>-2000000</v>
      </c>
      <c r="G303" t="s">
        <v>5758</v>
      </c>
      <c r="H303" t="s">
        <v>5757</v>
      </c>
      <c r="I303" t="s">
        <v>102</v>
      </c>
      <c r="J303" t="s">
        <v>32</v>
      </c>
      <c r="L303" t="s">
        <v>5476</v>
      </c>
      <c r="M303">
        <f t="shared" si="15"/>
        <v>10</v>
      </c>
      <c r="N303">
        <f t="shared" si="16"/>
        <v>18</v>
      </c>
      <c r="O303" t="str">
        <f t="shared" si="17"/>
        <v>LCFHR PNC</v>
      </c>
    </row>
    <row r="304" spans="1:15" hidden="1" x14ac:dyDescent="0.25">
      <c r="A304" t="s">
        <v>123</v>
      </c>
      <c r="B304" t="s">
        <v>90</v>
      </c>
      <c r="C304">
        <v>8026459924</v>
      </c>
      <c r="D304" s="3">
        <v>44708</v>
      </c>
      <c r="E304" t="s">
        <v>125</v>
      </c>
      <c r="F304">
        <v>-10000</v>
      </c>
      <c r="G304" t="s">
        <v>5756</v>
      </c>
      <c r="H304" t="s">
        <v>5755</v>
      </c>
      <c r="I304" t="s">
        <v>102</v>
      </c>
      <c r="J304" t="s">
        <v>32</v>
      </c>
      <c r="L304" t="s">
        <v>5584</v>
      </c>
      <c r="M304">
        <f t="shared" si="15"/>
        <v>10</v>
      </c>
      <c r="N304">
        <f t="shared" si="16"/>
        <v>18</v>
      </c>
      <c r="O304" t="str">
        <f t="shared" si="17"/>
        <v>LCFHR PNC</v>
      </c>
    </row>
    <row r="305" spans="1:15" hidden="1" x14ac:dyDescent="0.25">
      <c r="A305" t="s">
        <v>123</v>
      </c>
      <c r="B305" t="s">
        <v>90</v>
      </c>
      <c r="C305">
        <v>8026459924</v>
      </c>
      <c r="D305" s="3">
        <v>44712</v>
      </c>
      <c r="E305" t="s">
        <v>125</v>
      </c>
      <c r="F305">
        <v>-300000</v>
      </c>
      <c r="G305" t="s">
        <v>5754</v>
      </c>
      <c r="H305" t="s">
        <v>5753</v>
      </c>
      <c r="I305" t="s">
        <v>102</v>
      </c>
      <c r="J305" t="s">
        <v>32</v>
      </c>
      <c r="L305" t="s">
        <v>5518</v>
      </c>
      <c r="M305">
        <f t="shared" si="15"/>
        <v>10</v>
      </c>
      <c r="N305">
        <f t="shared" si="16"/>
        <v>18</v>
      </c>
      <c r="O305" t="str">
        <f t="shared" si="17"/>
        <v>LCFHR PNC</v>
      </c>
    </row>
    <row r="306" spans="1:15" hidden="1" x14ac:dyDescent="0.25">
      <c r="A306" t="s">
        <v>123</v>
      </c>
      <c r="B306" t="s">
        <v>90</v>
      </c>
      <c r="C306">
        <v>8026459924</v>
      </c>
      <c r="D306" s="3">
        <v>44714</v>
      </c>
      <c r="E306" t="s">
        <v>125</v>
      </c>
      <c r="F306">
        <v>-800000</v>
      </c>
      <c r="G306" t="s">
        <v>5752</v>
      </c>
      <c r="H306" t="s">
        <v>5751</v>
      </c>
      <c r="I306" t="s">
        <v>102</v>
      </c>
      <c r="J306" t="s">
        <v>32</v>
      </c>
      <c r="L306" t="s">
        <v>5611</v>
      </c>
      <c r="M306">
        <f t="shared" si="15"/>
        <v>10</v>
      </c>
      <c r="N306">
        <f t="shared" si="16"/>
        <v>18</v>
      </c>
      <c r="O306" t="str">
        <f t="shared" si="17"/>
        <v>LCFHR PNC</v>
      </c>
    </row>
    <row r="307" spans="1:15" hidden="1" x14ac:dyDescent="0.25">
      <c r="A307" t="s">
        <v>123</v>
      </c>
      <c r="B307" t="s">
        <v>90</v>
      </c>
      <c r="C307">
        <v>8026459924</v>
      </c>
      <c r="D307" s="3">
        <v>44714</v>
      </c>
      <c r="E307" t="s">
        <v>125</v>
      </c>
      <c r="F307">
        <v>-400000</v>
      </c>
      <c r="G307" t="s">
        <v>5750</v>
      </c>
      <c r="H307" t="s">
        <v>5749</v>
      </c>
      <c r="I307" t="s">
        <v>102</v>
      </c>
      <c r="J307" t="s">
        <v>32</v>
      </c>
      <c r="L307" t="s">
        <v>5518</v>
      </c>
      <c r="M307">
        <f t="shared" si="15"/>
        <v>10</v>
      </c>
      <c r="N307">
        <f t="shared" si="16"/>
        <v>18</v>
      </c>
      <c r="O307" t="str">
        <f t="shared" si="17"/>
        <v>LCFHR PNC</v>
      </c>
    </row>
    <row r="308" spans="1:15" hidden="1" x14ac:dyDescent="0.25">
      <c r="A308" t="s">
        <v>123</v>
      </c>
      <c r="B308" t="s">
        <v>90</v>
      </c>
      <c r="C308">
        <v>8026459924</v>
      </c>
      <c r="D308" s="3">
        <v>44718</v>
      </c>
      <c r="E308" t="s">
        <v>125</v>
      </c>
      <c r="F308">
        <v>-2000000</v>
      </c>
      <c r="G308" t="s">
        <v>5748</v>
      </c>
      <c r="H308" t="s">
        <v>5747</v>
      </c>
      <c r="I308" t="s">
        <v>102</v>
      </c>
      <c r="J308" t="s">
        <v>32</v>
      </c>
      <c r="L308" t="s">
        <v>5476</v>
      </c>
      <c r="M308">
        <f t="shared" si="15"/>
        <v>10</v>
      </c>
      <c r="N308">
        <f t="shared" si="16"/>
        <v>18</v>
      </c>
      <c r="O308" t="str">
        <f t="shared" si="17"/>
        <v>LCFHR PNC</v>
      </c>
    </row>
    <row r="309" spans="1:15" hidden="1" x14ac:dyDescent="0.25">
      <c r="A309" t="s">
        <v>123</v>
      </c>
      <c r="B309" t="s">
        <v>90</v>
      </c>
      <c r="C309">
        <v>8026459924</v>
      </c>
      <c r="D309" s="3">
        <v>44718</v>
      </c>
      <c r="E309" t="s">
        <v>125</v>
      </c>
      <c r="F309">
        <v>-1968000</v>
      </c>
      <c r="G309" t="s">
        <v>5746</v>
      </c>
      <c r="H309" t="s">
        <v>5745</v>
      </c>
      <c r="I309" t="s">
        <v>102</v>
      </c>
      <c r="J309" t="s">
        <v>32</v>
      </c>
      <c r="L309" t="s">
        <v>5469</v>
      </c>
      <c r="M309">
        <f t="shared" si="15"/>
        <v>10</v>
      </c>
      <c r="N309">
        <f t="shared" si="16"/>
        <v>18</v>
      </c>
      <c r="O309" t="str">
        <f t="shared" si="17"/>
        <v>LCFHR PNC</v>
      </c>
    </row>
    <row r="310" spans="1:15" hidden="1" x14ac:dyDescent="0.25">
      <c r="A310" t="s">
        <v>123</v>
      </c>
      <c r="B310" t="s">
        <v>90</v>
      </c>
      <c r="C310">
        <v>8026459924</v>
      </c>
      <c r="D310" s="3">
        <v>44719</v>
      </c>
      <c r="E310" t="s">
        <v>125</v>
      </c>
      <c r="F310">
        <v>-6700000</v>
      </c>
      <c r="G310" t="s">
        <v>5744</v>
      </c>
      <c r="H310" t="s">
        <v>5743</v>
      </c>
      <c r="I310" t="s">
        <v>102</v>
      </c>
      <c r="J310" t="s">
        <v>32</v>
      </c>
      <c r="L310" t="s">
        <v>5476</v>
      </c>
      <c r="M310">
        <f t="shared" si="15"/>
        <v>10</v>
      </c>
      <c r="N310">
        <f t="shared" si="16"/>
        <v>18</v>
      </c>
      <c r="O310" t="str">
        <f t="shared" si="17"/>
        <v>LCFHR PNC</v>
      </c>
    </row>
    <row r="311" spans="1:15" hidden="1" x14ac:dyDescent="0.25">
      <c r="A311" t="s">
        <v>123</v>
      </c>
      <c r="B311" t="s">
        <v>90</v>
      </c>
      <c r="C311">
        <v>8026459924</v>
      </c>
      <c r="D311" s="3">
        <v>44727</v>
      </c>
      <c r="E311" t="s">
        <v>125</v>
      </c>
      <c r="F311">
        <v>-3000000</v>
      </c>
      <c r="G311" t="s">
        <v>5742</v>
      </c>
      <c r="H311" t="s">
        <v>5741</v>
      </c>
      <c r="I311" t="s">
        <v>102</v>
      </c>
      <c r="J311" t="s">
        <v>32</v>
      </c>
      <c r="L311" t="s">
        <v>5584</v>
      </c>
      <c r="M311">
        <f t="shared" si="15"/>
        <v>10</v>
      </c>
      <c r="N311">
        <f t="shared" si="16"/>
        <v>18</v>
      </c>
      <c r="O311" t="str">
        <f t="shared" si="17"/>
        <v>LCFHR PNC</v>
      </c>
    </row>
    <row r="312" spans="1:15" hidden="1" x14ac:dyDescent="0.25">
      <c r="A312" t="s">
        <v>123</v>
      </c>
      <c r="B312" t="s">
        <v>90</v>
      </c>
      <c r="C312">
        <v>8026459924</v>
      </c>
      <c r="D312" s="3">
        <v>44728</v>
      </c>
      <c r="E312" t="s">
        <v>125</v>
      </c>
      <c r="F312">
        <v>-2400000</v>
      </c>
      <c r="G312" t="s">
        <v>5740</v>
      </c>
      <c r="H312" t="s">
        <v>5739</v>
      </c>
      <c r="I312" t="s">
        <v>102</v>
      </c>
      <c r="J312" t="s">
        <v>32</v>
      </c>
      <c r="L312" t="s">
        <v>5476</v>
      </c>
      <c r="M312">
        <f t="shared" si="15"/>
        <v>10</v>
      </c>
      <c r="N312">
        <f t="shared" si="16"/>
        <v>18</v>
      </c>
      <c r="O312" t="str">
        <f t="shared" si="17"/>
        <v>LCFHR PNC</v>
      </c>
    </row>
    <row r="313" spans="1:15" hidden="1" x14ac:dyDescent="0.25">
      <c r="A313" t="s">
        <v>123</v>
      </c>
      <c r="B313" t="s">
        <v>90</v>
      </c>
      <c r="C313">
        <v>8026459924</v>
      </c>
      <c r="D313" s="3">
        <v>44729</v>
      </c>
      <c r="E313" t="s">
        <v>125</v>
      </c>
      <c r="F313">
        <v>-1250000</v>
      </c>
      <c r="G313" t="s">
        <v>5738</v>
      </c>
      <c r="H313" t="s">
        <v>5737</v>
      </c>
      <c r="I313" t="s">
        <v>102</v>
      </c>
      <c r="J313" t="s">
        <v>32</v>
      </c>
      <c r="L313" t="s">
        <v>5476</v>
      </c>
      <c r="M313">
        <f t="shared" si="15"/>
        <v>10</v>
      </c>
      <c r="N313">
        <f t="shared" si="16"/>
        <v>18</v>
      </c>
      <c r="O313" t="str">
        <f t="shared" si="17"/>
        <v>LCFHR PNC</v>
      </c>
    </row>
    <row r="314" spans="1:15" hidden="1" x14ac:dyDescent="0.25">
      <c r="A314" t="s">
        <v>123</v>
      </c>
      <c r="B314" t="s">
        <v>90</v>
      </c>
      <c r="C314">
        <v>8026459924</v>
      </c>
      <c r="D314" s="3">
        <v>44742</v>
      </c>
      <c r="E314" t="s">
        <v>125</v>
      </c>
      <c r="F314">
        <v>-53000000</v>
      </c>
      <c r="G314" t="s">
        <v>5736</v>
      </c>
      <c r="H314" t="s">
        <v>5735</v>
      </c>
      <c r="I314" t="s">
        <v>102</v>
      </c>
      <c r="J314" t="s">
        <v>32</v>
      </c>
      <c r="L314" t="s">
        <v>5518</v>
      </c>
      <c r="M314">
        <f t="shared" si="15"/>
        <v>10</v>
      </c>
      <c r="N314">
        <f t="shared" si="16"/>
        <v>18</v>
      </c>
      <c r="O314" t="str">
        <f t="shared" si="17"/>
        <v>LCFHR PNC</v>
      </c>
    </row>
    <row r="315" spans="1:15" hidden="1" x14ac:dyDescent="0.25">
      <c r="A315" t="s">
        <v>123</v>
      </c>
      <c r="B315" t="s">
        <v>90</v>
      </c>
      <c r="C315">
        <v>8026459924</v>
      </c>
      <c r="D315" s="3">
        <v>44742</v>
      </c>
      <c r="E315" t="s">
        <v>125</v>
      </c>
      <c r="F315">
        <v>-50000000</v>
      </c>
      <c r="G315" t="s">
        <v>5734</v>
      </c>
      <c r="H315" t="s">
        <v>5733</v>
      </c>
      <c r="I315" t="s">
        <v>102</v>
      </c>
      <c r="J315" t="s">
        <v>32</v>
      </c>
      <c r="L315" t="s">
        <v>5518</v>
      </c>
      <c r="M315">
        <f t="shared" si="15"/>
        <v>10</v>
      </c>
      <c r="N315">
        <f t="shared" si="16"/>
        <v>18</v>
      </c>
      <c r="O315" t="str">
        <f t="shared" si="17"/>
        <v>LCFHR PNC</v>
      </c>
    </row>
    <row r="316" spans="1:15" hidden="1" x14ac:dyDescent="0.25">
      <c r="A316" t="s">
        <v>123</v>
      </c>
      <c r="B316" t="s">
        <v>90</v>
      </c>
      <c r="C316">
        <v>8026459924</v>
      </c>
      <c r="D316" s="3">
        <v>44742</v>
      </c>
      <c r="E316" t="s">
        <v>125</v>
      </c>
      <c r="F316">
        <v>-68000000</v>
      </c>
      <c r="G316" t="s">
        <v>5732</v>
      </c>
      <c r="H316" t="s">
        <v>5731</v>
      </c>
      <c r="I316" t="s">
        <v>102</v>
      </c>
      <c r="J316" t="s">
        <v>32</v>
      </c>
      <c r="L316" t="s">
        <v>5469</v>
      </c>
      <c r="M316">
        <f t="shared" si="15"/>
        <v>10</v>
      </c>
      <c r="N316">
        <f t="shared" si="16"/>
        <v>18</v>
      </c>
      <c r="O316" t="str">
        <f t="shared" si="17"/>
        <v>LCFHR PNC</v>
      </c>
    </row>
    <row r="317" spans="1:15" hidden="1" x14ac:dyDescent="0.25">
      <c r="A317" t="s">
        <v>123</v>
      </c>
      <c r="B317" t="s">
        <v>90</v>
      </c>
      <c r="C317">
        <v>8026459924</v>
      </c>
      <c r="D317" s="3">
        <v>44748</v>
      </c>
      <c r="E317" t="s">
        <v>125</v>
      </c>
      <c r="F317">
        <v>-2406000</v>
      </c>
      <c r="G317" t="s">
        <v>5730</v>
      </c>
      <c r="H317" t="s">
        <v>5729</v>
      </c>
      <c r="I317" t="s">
        <v>102</v>
      </c>
      <c r="J317" t="s">
        <v>32</v>
      </c>
      <c r="L317" t="s">
        <v>5469</v>
      </c>
      <c r="M317">
        <f t="shared" si="15"/>
        <v>10</v>
      </c>
      <c r="N317">
        <f t="shared" si="16"/>
        <v>18</v>
      </c>
      <c r="O317" t="str">
        <f t="shared" si="17"/>
        <v>LCFHR PNC</v>
      </c>
    </row>
    <row r="318" spans="1:15" hidden="1" x14ac:dyDescent="0.25">
      <c r="A318" t="s">
        <v>123</v>
      </c>
      <c r="B318" t="s">
        <v>90</v>
      </c>
      <c r="C318">
        <v>8026459924</v>
      </c>
      <c r="D318" s="3">
        <v>44748</v>
      </c>
      <c r="E318" t="s">
        <v>125</v>
      </c>
      <c r="F318">
        <v>-2000000</v>
      </c>
      <c r="G318" t="s">
        <v>5728</v>
      </c>
      <c r="H318" t="s">
        <v>5727</v>
      </c>
      <c r="I318" t="s">
        <v>102</v>
      </c>
      <c r="J318" t="s">
        <v>32</v>
      </c>
      <c r="L318" t="s">
        <v>5584</v>
      </c>
      <c r="M318">
        <f t="shared" si="15"/>
        <v>10</v>
      </c>
      <c r="N318">
        <f t="shared" si="16"/>
        <v>18</v>
      </c>
      <c r="O318" t="str">
        <f t="shared" si="17"/>
        <v>LCFHR PNC</v>
      </c>
    </row>
    <row r="319" spans="1:15" hidden="1" x14ac:dyDescent="0.25">
      <c r="A319" t="s">
        <v>123</v>
      </c>
      <c r="B319" t="s">
        <v>90</v>
      </c>
      <c r="C319">
        <v>8026459924</v>
      </c>
      <c r="D319" s="3">
        <v>44750</v>
      </c>
      <c r="E319" t="s">
        <v>125</v>
      </c>
      <c r="F319">
        <v>-2000000</v>
      </c>
      <c r="G319" t="s">
        <v>5726</v>
      </c>
      <c r="H319" t="s">
        <v>5725</v>
      </c>
      <c r="I319" t="s">
        <v>102</v>
      </c>
      <c r="J319" t="s">
        <v>32</v>
      </c>
      <c r="L319" t="s">
        <v>5476</v>
      </c>
      <c r="M319">
        <f t="shared" si="15"/>
        <v>10</v>
      </c>
      <c r="N319">
        <f t="shared" si="16"/>
        <v>18</v>
      </c>
      <c r="O319" t="str">
        <f t="shared" si="17"/>
        <v>LCFHR PNC</v>
      </c>
    </row>
    <row r="320" spans="1:15" hidden="1" x14ac:dyDescent="0.25">
      <c r="A320" t="s">
        <v>123</v>
      </c>
      <c r="B320" t="s">
        <v>90</v>
      </c>
      <c r="C320">
        <v>8026459924</v>
      </c>
      <c r="D320" s="3">
        <v>44770</v>
      </c>
      <c r="E320" t="s">
        <v>125</v>
      </c>
      <c r="F320">
        <v>-6600000</v>
      </c>
      <c r="G320" t="s">
        <v>5724</v>
      </c>
      <c r="H320" t="s">
        <v>5723</v>
      </c>
      <c r="I320" t="s">
        <v>102</v>
      </c>
      <c r="J320" t="s">
        <v>32</v>
      </c>
      <c r="L320" t="s">
        <v>5584</v>
      </c>
      <c r="M320">
        <f t="shared" si="15"/>
        <v>10</v>
      </c>
      <c r="N320">
        <f t="shared" si="16"/>
        <v>18</v>
      </c>
      <c r="O320" t="str">
        <f t="shared" si="17"/>
        <v>LCFHR PNC</v>
      </c>
    </row>
    <row r="321" spans="1:15" hidden="1" x14ac:dyDescent="0.25">
      <c r="A321" t="s">
        <v>123</v>
      </c>
      <c r="B321" t="s">
        <v>90</v>
      </c>
      <c r="C321">
        <v>8026459924</v>
      </c>
      <c r="D321" s="3">
        <v>44770</v>
      </c>
      <c r="E321" t="s">
        <v>125</v>
      </c>
      <c r="F321">
        <v>-2200000</v>
      </c>
      <c r="G321" t="s">
        <v>5722</v>
      </c>
      <c r="H321" t="s">
        <v>5721</v>
      </c>
      <c r="I321" t="s">
        <v>102</v>
      </c>
      <c r="J321" t="s">
        <v>32</v>
      </c>
      <c r="L321" t="s">
        <v>5476</v>
      </c>
      <c r="M321">
        <f t="shared" si="15"/>
        <v>10</v>
      </c>
      <c r="N321">
        <f t="shared" si="16"/>
        <v>18</v>
      </c>
      <c r="O321" t="str">
        <f t="shared" si="17"/>
        <v>LCFHR PNC</v>
      </c>
    </row>
    <row r="322" spans="1:15" hidden="1" x14ac:dyDescent="0.25">
      <c r="A322" t="s">
        <v>123</v>
      </c>
      <c r="B322" t="s">
        <v>90</v>
      </c>
      <c r="C322">
        <v>8026459924</v>
      </c>
      <c r="D322" s="3">
        <v>44775</v>
      </c>
      <c r="E322" t="s">
        <v>125</v>
      </c>
      <c r="F322">
        <v>-500000</v>
      </c>
      <c r="G322" t="s">
        <v>5720</v>
      </c>
      <c r="H322" t="s">
        <v>5719</v>
      </c>
      <c r="I322" t="s">
        <v>102</v>
      </c>
      <c r="J322" t="s">
        <v>32</v>
      </c>
      <c r="L322" t="s">
        <v>5476</v>
      </c>
      <c r="M322">
        <f t="shared" si="15"/>
        <v>10</v>
      </c>
      <c r="N322">
        <f t="shared" si="16"/>
        <v>18</v>
      </c>
      <c r="O322" t="str">
        <f t="shared" si="17"/>
        <v>LCFHR PNC</v>
      </c>
    </row>
    <row r="323" spans="1:15" hidden="1" x14ac:dyDescent="0.25">
      <c r="A323" t="s">
        <v>123</v>
      </c>
      <c r="B323" t="s">
        <v>90</v>
      </c>
      <c r="C323">
        <v>8026459924</v>
      </c>
      <c r="D323" s="3">
        <v>44784</v>
      </c>
      <c r="E323" t="s">
        <v>125</v>
      </c>
      <c r="F323">
        <v>-2000000</v>
      </c>
      <c r="G323" t="s">
        <v>5718</v>
      </c>
      <c r="H323" t="s">
        <v>5717</v>
      </c>
      <c r="I323" t="s">
        <v>102</v>
      </c>
      <c r="J323" t="s">
        <v>32</v>
      </c>
      <c r="L323" t="s">
        <v>5476</v>
      </c>
      <c r="M323">
        <f t="shared" si="15"/>
        <v>10</v>
      </c>
      <c r="N323">
        <f t="shared" si="16"/>
        <v>18</v>
      </c>
      <c r="O323" t="str">
        <f t="shared" si="17"/>
        <v>LCFHR PNC</v>
      </c>
    </row>
    <row r="324" spans="1:15" hidden="1" x14ac:dyDescent="0.25">
      <c r="A324" t="s">
        <v>123</v>
      </c>
      <c r="B324" t="s">
        <v>90</v>
      </c>
      <c r="C324">
        <v>8026459924</v>
      </c>
      <c r="D324" s="3">
        <v>44798</v>
      </c>
      <c r="E324" t="s">
        <v>125</v>
      </c>
      <c r="F324">
        <v>-1000000</v>
      </c>
      <c r="G324" t="s">
        <v>5716</v>
      </c>
      <c r="H324" t="s">
        <v>5715</v>
      </c>
      <c r="I324" t="s">
        <v>102</v>
      </c>
      <c r="J324" t="s">
        <v>32</v>
      </c>
      <c r="L324" t="s">
        <v>5476</v>
      </c>
      <c r="M324">
        <f t="shared" si="15"/>
        <v>10</v>
      </c>
      <c r="N324">
        <f t="shared" si="16"/>
        <v>18</v>
      </c>
      <c r="O324" t="str">
        <f t="shared" si="17"/>
        <v>LCFHR PNC</v>
      </c>
    </row>
    <row r="325" spans="1:15" hidden="1" x14ac:dyDescent="0.25">
      <c r="A325" t="s">
        <v>123</v>
      </c>
      <c r="B325" t="s">
        <v>90</v>
      </c>
      <c r="C325">
        <v>8026459924</v>
      </c>
      <c r="D325" s="3">
        <v>44803</v>
      </c>
      <c r="E325" t="s">
        <v>125</v>
      </c>
      <c r="F325">
        <v>-2625000</v>
      </c>
      <c r="G325" t="s">
        <v>5714</v>
      </c>
      <c r="H325" t="s">
        <v>5713</v>
      </c>
      <c r="I325" t="s">
        <v>102</v>
      </c>
      <c r="J325" t="s">
        <v>32</v>
      </c>
      <c r="L325" t="s">
        <v>5469</v>
      </c>
      <c r="M325">
        <f t="shared" si="15"/>
        <v>10</v>
      </c>
      <c r="N325">
        <f t="shared" si="16"/>
        <v>18</v>
      </c>
      <c r="O325" t="str">
        <f t="shared" si="17"/>
        <v>LCFHR PNC</v>
      </c>
    </row>
    <row r="326" spans="1:15" hidden="1" x14ac:dyDescent="0.25">
      <c r="A326" t="s">
        <v>123</v>
      </c>
      <c r="B326" t="s">
        <v>90</v>
      </c>
      <c r="C326">
        <v>8026459924</v>
      </c>
      <c r="D326" s="3">
        <v>44803</v>
      </c>
      <c r="E326" t="s">
        <v>125</v>
      </c>
      <c r="F326">
        <v>-310000</v>
      </c>
      <c r="G326" t="s">
        <v>5712</v>
      </c>
      <c r="H326" t="s">
        <v>5711</v>
      </c>
      <c r="I326" t="s">
        <v>102</v>
      </c>
      <c r="J326" t="s">
        <v>32</v>
      </c>
      <c r="L326" t="s">
        <v>5584</v>
      </c>
      <c r="M326">
        <f t="shared" si="15"/>
        <v>10</v>
      </c>
      <c r="N326">
        <f t="shared" si="16"/>
        <v>18</v>
      </c>
      <c r="O326" t="str">
        <f t="shared" si="17"/>
        <v>LCFHR PNC</v>
      </c>
    </row>
    <row r="327" spans="1:15" hidden="1" x14ac:dyDescent="0.25">
      <c r="A327" t="s">
        <v>123</v>
      </c>
      <c r="B327" t="s">
        <v>90</v>
      </c>
      <c r="C327">
        <v>8026459924</v>
      </c>
      <c r="D327" s="3">
        <v>44810</v>
      </c>
      <c r="E327" t="s">
        <v>125</v>
      </c>
      <c r="F327">
        <v>-8000000</v>
      </c>
      <c r="G327" t="s">
        <v>5710</v>
      </c>
      <c r="H327" t="s">
        <v>5709</v>
      </c>
      <c r="I327" t="s">
        <v>102</v>
      </c>
      <c r="J327" t="s">
        <v>32</v>
      </c>
      <c r="L327" t="s">
        <v>5611</v>
      </c>
      <c r="M327">
        <f t="shared" si="15"/>
        <v>10</v>
      </c>
      <c r="N327">
        <f t="shared" si="16"/>
        <v>18</v>
      </c>
      <c r="O327" t="str">
        <f t="shared" si="17"/>
        <v>LCFHR PNC</v>
      </c>
    </row>
    <row r="328" spans="1:15" hidden="1" x14ac:dyDescent="0.25">
      <c r="A328" t="s">
        <v>123</v>
      </c>
      <c r="B328" t="s">
        <v>90</v>
      </c>
      <c r="C328">
        <v>8026459924</v>
      </c>
      <c r="D328" s="3">
        <v>44812</v>
      </c>
      <c r="E328" t="s">
        <v>125</v>
      </c>
      <c r="F328">
        <v>-3045000</v>
      </c>
      <c r="G328" t="s">
        <v>5708</v>
      </c>
      <c r="H328" t="s">
        <v>5707</v>
      </c>
      <c r="I328" t="s">
        <v>102</v>
      </c>
      <c r="J328" t="s">
        <v>32</v>
      </c>
      <c r="L328" t="s">
        <v>5469</v>
      </c>
      <c r="M328">
        <f t="shared" si="15"/>
        <v>10</v>
      </c>
      <c r="N328">
        <f t="shared" si="16"/>
        <v>18</v>
      </c>
      <c r="O328" t="str">
        <f t="shared" si="17"/>
        <v>LCFHR PNC</v>
      </c>
    </row>
    <row r="329" spans="1:15" hidden="1" x14ac:dyDescent="0.25">
      <c r="A329" t="s">
        <v>123</v>
      </c>
      <c r="B329" t="s">
        <v>90</v>
      </c>
      <c r="C329">
        <v>8026459924</v>
      </c>
      <c r="D329" s="3">
        <v>44812</v>
      </c>
      <c r="E329" t="s">
        <v>125</v>
      </c>
      <c r="F329">
        <v>-310000</v>
      </c>
      <c r="G329" t="s">
        <v>5706</v>
      </c>
      <c r="H329" t="s">
        <v>5705</v>
      </c>
      <c r="I329" t="s">
        <v>102</v>
      </c>
      <c r="J329" t="s">
        <v>32</v>
      </c>
      <c r="L329" t="s">
        <v>5584</v>
      </c>
      <c r="M329">
        <f t="shared" si="15"/>
        <v>10</v>
      </c>
      <c r="N329">
        <f t="shared" si="16"/>
        <v>18</v>
      </c>
      <c r="O329" t="str">
        <f t="shared" si="17"/>
        <v>LCFHR PNC</v>
      </c>
    </row>
    <row r="330" spans="1:15" hidden="1" x14ac:dyDescent="0.25">
      <c r="A330" t="s">
        <v>123</v>
      </c>
      <c r="B330" t="s">
        <v>90</v>
      </c>
      <c r="C330">
        <v>8026459924</v>
      </c>
      <c r="D330" s="3">
        <v>44813</v>
      </c>
      <c r="E330" t="s">
        <v>125</v>
      </c>
      <c r="F330">
        <v>-20000</v>
      </c>
      <c r="G330" t="s">
        <v>5704</v>
      </c>
      <c r="H330" t="s">
        <v>5703</v>
      </c>
      <c r="I330" t="s">
        <v>102</v>
      </c>
      <c r="J330" t="s">
        <v>32</v>
      </c>
      <c r="L330" t="s">
        <v>5584</v>
      </c>
      <c r="M330">
        <f t="shared" si="15"/>
        <v>10</v>
      </c>
      <c r="N330">
        <f t="shared" si="16"/>
        <v>18</v>
      </c>
      <c r="O330" t="str">
        <f t="shared" si="17"/>
        <v>LCFHR PNC</v>
      </c>
    </row>
    <row r="331" spans="1:15" hidden="1" x14ac:dyDescent="0.25">
      <c r="A331" t="s">
        <v>123</v>
      </c>
      <c r="B331" t="s">
        <v>90</v>
      </c>
      <c r="C331">
        <v>8026459924</v>
      </c>
      <c r="D331" s="3">
        <v>44817</v>
      </c>
      <c r="E331" t="s">
        <v>125</v>
      </c>
      <c r="F331">
        <v>-1100000</v>
      </c>
      <c r="G331" t="s">
        <v>5702</v>
      </c>
      <c r="H331" t="s">
        <v>5701</v>
      </c>
      <c r="I331" t="s">
        <v>102</v>
      </c>
      <c r="J331" t="s">
        <v>32</v>
      </c>
      <c r="L331" t="s">
        <v>5700</v>
      </c>
      <c r="M331" t="e">
        <f t="shared" si="15"/>
        <v>#VALUE!</v>
      </c>
      <c r="N331">
        <f t="shared" si="16"/>
        <v>18</v>
      </c>
      <c r="O331" t="e">
        <f t="shared" si="17"/>
        <v>#VALUE!</v>
      </c>
    </row>
    <row r="332" spans="1:15" hidden="1" x14ac:dyDescent="0.25">
      <c r="A332" t="s">
        <v>123</v>
      </c>
      <c r="B332" t="s">
        <v>90</v>
      </c>
      <c r="C332">
        <v>8026459924</v>
      </c>
      <c r="D332" s="3">
        <v>44827</v>
      </c>
      <c r="E332" t="s">
        <v>125</v>
      </c>
      <c r="F332">
        <v>-800000</v>
      </c>
      <c r="G332" t="s">
        <v>5699</v>
      </c>
      <c r="H332" t="s">
        <v>5698</v>
      </c>
      <c r="I332" t="s">
        <v>102</v>
      </c>
      <c r="J332" t="s">
        <v>32</v>
      </c>
      <c r="L332" t="s">
        <v>5476</v>
      </c>
      <c r="M332">
        <f t="shared" si="15"/>
        <v>10</v>
      </c>
      <c r="N332">
        <f t="shared" si="16"/>
        <v>18</v>
      </c>
      <c r="O332" t="str">
        <f t="shared" si="17"/>
        <v>LCFHR PNC</v>
      </c>
    </row>
    <row r="333" spans="1:15" hidden="1" x14ac:dyDescent="0.25">
      <c r="A333" t="s">
        <v>123</v>
      </c>
      <c r="B333" t="s">
        <v>90</v>
      </c>
      <c r="C333">
        <v>8026459924</v>
      </c>
      <c r="D333" s="3">
        <v>44830</v>
      </c>
      <c r="E333" t="s">
        <v>125</v>
      </c>
      <c r="F333">
        <v>-300000</v>
      </c>
      <c r="G333" t="s">
        <v>5697</v>
      </c>
      <c r="H333" t="s">
        <v>5696</v>
      </c>
      <c r="I333" t="s">
        <v>102</v>
      </c>
      <c r="J333" t="s">
        <v>32</v>
      </c>
      <c r="L333" t="s">
        <v>5584</v>
      </c>
      <c r="M333">
        <f t="shared" si="15"/>
        <v>10</v>
      </c>
      <c r="N333">
        <f t="shared" si="16"/>
        <v>18</v>
      </c>
      <c r="O333" t="str">
        <f t="shared" si="17"/>
        <v>LCFHR PNC</v>
      </c>
    </row>
    <row r="334" spans="1:15" hidden="1" x14ac:dyDescent="0.25">
      <c r="A334" t="s">
        <v>123</v>
      </c>
      <c r="B334" t="s">
        <v>90</v>
      </c>
      <c r="C334">
        <v>8026459924</v>
      </c>
      <c r="D334" s="3">
        <v>44831</v>
      </c>
      <c r="E334" t="s">
        <v>125</v>
      </c>
      <c r="F334">
        <v>-150000</v>
      </c>
      <c r="G334" t="s">
        <v>5695</v>
      </c>
      <c r="H334" t="s">
        <v>5694</v>
      </c>
      <c r="I334" t="s">
        <v>102</v>
      </c>
      <c r="J334" t="s">
        <v>32</v>
      </c>
      <c r="L334" t="s">
        <v>5584</v>
      </c>
      <c r="M334">
        <f t="shared" si="15"/>
        <v>10</v>
      </c>
      <c r="N334">
        <f t="shared" si="16"/>
        <v>18</v>
      </c>
      <c r="O334" t="str">
        <f t="shared" si="17"/>
        <v>LCFHR PNC</v>
      </c>
    </row>
    <row r="335" spans="1:15" hidden="1" x14ac:dyDescent="0.25">
      <c r="A335" t="s">
        <v>123</v>
      </c>
      <c r="B335" t="s">
        <v>90</v>
      </c>
      <c r="C335">
        <v>8026459924</v>
      </c>
      <c r="D335" s="3">
        <v>44834</v>
      </c>
      <c r="E335" t="s">
        <v>125</v>
      </c>
      <c r="F335">
        <v>-55000000</v>
      </c>
      <c r="G335" t="s">
        <v>5693</v>
      </c>
      <c r="H335" t="s">
        <v>5692</v>
      </c>
      <c r="I335" t="s">
        <v>102</v>
      </c>
      <c r="J335" t="s">
        <v>32</v>
      </c>
      <c r="L335" t="s">
        <v>5518</v>
      </c>
      <c r="M335">
        <f t="shared" si="15"/>
        <v>10</v>
      </c>
      <c r="N335">
        <f t="shared" si="16"/>
        <v>18</v>
      </c>
      <c r="O335" t="str">
        <f t="shared" si="17"/>
        <v>LCFHR PNC</v>
      </c>
    </row>
    <row r="336" spans="1:15" hidden="1" x14ac:dyDescent="0.25">
      <c r="A336" t="s">
        <v>123</v>
      </c>
      <c r="B336" t="s">
        <v>90</v>
      </c>
      <c r="C336">
        <v>8026459924</v>
      </c>
      <c r="D336" s="3">
        <v>44834</v>
      </c>
      <c r="E336" t="s">
        <v>125</v>
      </c>
      <c r="F336">
        <v>-3200000</v>
      </c>
      <c r="G336" t="s">
        <v>5691</v>
      </c>
      <c r="H336" t="s">
        <v>5690</v>
      </c>
      <c r="I336" t="s">
        <v>102</v>
      </c>
      <c r="J336" t="s">
        <v>32</v>
      </c>
      <c r="L336" t="s">
        <v>5689</v>
      </c>
      <c r="M336">
        <f t="shared" si="15"/>
        <v>10</v>
      </c>
      <c r="N336">
        <f t="shared" si="16"/>
        <v>18</v>
      </c>
      <c r="O336" t="str">
        <f t="shared" si="17"/>
        <v>LCFHR PNC</v>
      </c>
    </row>
    <row r="337" spans="1:15" hidden="1" x14ac:dyDescent="0.25">
      <c r="A337" t="s">
        <v>123</v>
      </c>
      <c r="B337" t="s">
        <v>90</v>
      </c>
      <c r="C337">
        <v>8026459924</v>
      </c>
      <c r="D337" s="3">
        <v>44834</v>
      </c>
      <c r="E337" t="s">
        <v>125</v>
      </c>
      <c r="F337">
        <v>-1200000</v>
      </c>
      <c r="G337" t="s">
        <v>5688</v>
      </c>
      <c r="H337" t="s">
        <v>5687</v>
      </c>
      <c r="I337" t="s">
        <v>102</v>
      </c>
      <c r="J337" t="s">
        <v>32</v>
      </c>
      <c r="L337" t="s">
        <v>5584</v>
      </c>
      <c r="M337">
        <f t="shared" si="15"/>
        <v>10</v>
      </c>
      <c r="N337">
        <f t="shared" si="16"/>
        <v>18</v>
      </c>
      <c r="O337" t="str">
        <f t="shared" si="17"/>
        <v>LCFHR PNC</v>
      </c>
    </row>
    <row r="338" spans="1:15" hidden="1" x14ac:dyDescent="0.25">
      <c r="A338" t="s">
        <v>123</v>
      </c>
      <c r="B338" t="s">
        <v>90</v>
      </c>
      <c r="C338">
        <v>8026459924</v>
      </c>
      <c r="D338" s="3">
        <v>44840</v>
      </c>
      <c r="E338" t="s">
        <v>125</v>
      </c>
      <c r="F338">
        <v>-3052000</v>
      </c>
      <c r="G338" t="s">
        <v>5686</v>
      </c>
      <c r="H338" t="s">
        <v>5685</v>
      </c>
      <c r="I338" t="s">
        <v>102</v>
      </c>
      <c r="J338" t="s">
        <v>32</v>
      </c>
      <c r="L338" t="s">
        <v>5469</v>
      </c>
      <c r="M338">
        <f t="shared" si="15"/>
        <v>10</v>
      </c>
      <c r="N338">
        <f t="shared" si="16"/>
        <v>18</v>
      </c>
      <c r="O338" t="str">
        <f t="shared" si="17"/>
        <v>LCFHR PNC</v>
      </c>
    </row>
    <row r="339" spans="1:15" hidden="1" x14ac:dyDescent="0.25">
      <c r="A339" t="s">
        <v>123</v>
      </c>
      <c r="B339" t="s">
        <v>90</v>
      </c>
      <c r="C339">
        <v>8026459924</v>
      </c>
      <c r="D339" s="3">
        <v>44840</v>
      </c>
      <c r="E339" t="s">
        <v>125</v>
      </c>
      <c r="F339">
        <v>-320000</v>
      </c>
      <c r="G339" t="s">
        <v>5684</v>
      </c>
      <c r="H339" t="s">
        <v>5683</v>
      </c>
      <c r="I339" t="s">
        <v>102</v>
      </c>
      <c r="J339" t="s">
        <v>32</v>
      </c>
      <c r="L339" t="s">
        <v>5584</v>
      </c>
      <c r="M339">
        <f t="shared" si="15"/>
        <v>10</v>
      </c>
      <c r="N339">
        <f t="shared" si="16"/>
        <v>18</v>
      </c>
      <c r="O339" t="str">
        <f t="shared" si="17"/>
        <v>LCFHR PNC</v>
      </c>
    </row>
    <row r="340" spans="1:15" hidden="1" x14ac:dyDescent="0.25">
      <c r="A340" t="s">
        <v>123</v>
      </c>
      <c r="B340" t="s">
        <v>90</v>
      </c>
      <c r="C340">
        <v>8026459924</v>
      </c>
      <c r="D340" s="3">
        <v>44845</v>
      </c>
      <c r="E340" t="s">
        <v>125</v>
      </c>
      <c r="F340">
        <v>-3600000</v>
      </c>
      <c r="G340" t="s">
        <v>5682</v>
      </c>
      <c r="H340" t="s">
        <v>5681</v>
      </c>
      <c r="I340" t="s">
        <v>102</v>
      </c>
      <c r="J340" t="s">
        <v>32</v>
      </c>
      <c r="L340" t="s">
        <v>5476</v>
      </c>
      <c r="M340">
        <f t="shared" si="15"/>
        <v>10</v>
      </c>
      <c r="N340">
        <f t="shared" si="16"/>
        <v>18</v>
      </c>
      <c r="O340" t="str">
        <f t="shared" si="17"/>
        <v>LCFHR PNC</v>
      </c>
    </row>
    <row r="341" spans="1:15" hidden="1" x14ac:dyDescent="0.25">
      <c r="A341" t="s">
        <v>123</v>
      </c>
      <c r="B341" t="s">
        <v>90</v>
      </c>
      <c r="C341">
        <v>8026459924</v>
      </c>
      <c r="D341" s="3">
        <v>44847</v>
      </c>
      <c r="E341" t="s">
        <v>125</v>
      </c>
      <c r="F341">
        <v>-28560000</v>
      </c>
      <c r="G341" t="s">
        <v>5680</v>
      </c>
      <c r="H341" t="s">
        <v>5679</v>
      </c>
      <c r="I341" t="s">
        <v>102</v>
      </c>
      <c r="J341" t="s">
        <v>32</v>
      </c>
      <c r="L341" t="s">
        <v>5584</v>
      </c>
      <c r="M341">
        <f t="shared" si="15"/>
        <v>10</v>
      </c>
      <c r="N341">
        <f t="shared" si="16"/>
        <v>18</v>
      </c>
      <c r="O341" t="str">
        <f t="shared" si="17"/>
        <v>LCFHR PNC</v>
      </c>
    </row>
    <row r="342" spans="1:15" hidden="1" x14ac:dyDescent="0.25">
      <c r="A342" t="s">
        <v>123</v>
      </c>
      <c r="B342" t="s">
        <v>90</v>
      </c>
      <c r="C342">
        <v>8026459924</v>
      </c>
      <c r="D342" s="3">
        <v>44847</v>
      </c>
      <c r="E342" t="s">
        <v>125</v>
      </c>
      <c r="F342">
        <v>-2200000</v>
      </c>
      <c r="G342" t="s">
        <v>5678</v>
      </c>
      <c r="H342" t="s">
        <v>5677</v>
      </c>
      <c r="I342" t="s">
        <v>102</v>
      </c>
      <c r="J342" t="s">
        <v>32</v>
      </c>
      <c r="L342" t="s">
        <v>5476</v>
      </c>
      <c r="M342">
        <f t="shared" si="15"/>
        <v>10</v>
      </c>
      <c r="N342">
        <f t="shared" si="16"/>
        <v>18</v>
      </c>
      <c r="O342" t="str">
        <f t="shared" si="17"/>
        <v>LCFHR PNC</v>
      </c>
    </row>
    <row r="343" spans="1:15" hidden="1" x14ac:dyDescent="0.25">
      <c r="A343" t="s">
        <v>123</v>
      </c>
      <c r="B343" t="s">
        <v>90</v>
      </c>
      <c r="C343">
        <v>8026459924</v>
      </c>
      <c r="D343" s="3">
        <v>44853</v>
      </c>
      <c r="E343" t="s">
        <v>125</v>
      </c>
      <c r="F343">
        <v>-800000</v>
      </c>
      <c r="G343" t="s">
        <v>5676</v>
      </c>
      <c r="H343" t="s">
        <v>5675</v>
      </c>
      <c r="I343" t="s">
        <v>102</v>
      </c>
      <c r="J343" t="s">
        <v>32</v>
      </c>
      <c r="L343" t="s">
        <v>5476</v>
      </c>
      <c r="M343">
        <f t="shared" si="15"/>
        <v>10</v>
      </c>
      <c r="N343">
        <f t="shared" si="16"/>
        <v>18</v>
      </c>
      <c r="O343" t="str">
        <f t="shared" si="17"/>
        <v>LCFHR PNC</v>
      </c>
    </row>
    <row r="344" spans="1:15" hidden="1" x14ac:dyDescent="0.25">
      <c r="A344" t="s">
        <v>123</v>
      </c>
      <c r="B344" t="s">
        <v>90</v>
      </c>
      <c r="C344">
        <v>8026459924</v>
      </c>
      <c r="D344" s="3">
        <v>44854</v>
      </c>
      <c r="E344" t="s">
        <v>125</v>
      </c>
      <c r="F344">
        <v>-2000000</v>
      </c>
      <c r="G344" t="s">
        <v>5674</v>
      </c>
      <c r="H344" t="s">
        <v>5673</v>
      </c>
      <c r="I344" t="s">
        <v>101</v>
      </c>
      <c r="J344" t="s">
        <v>32</v>
      </c>
      <c r="L344" t="s">
        <v>5476</v>
      </c>
      <c r="M344">
        <f t="shared" si="15"/>
        <v>10</v>
      </c>
      <c r="N344">
        <f t="shared" si="16"/>
        <v>18</v>
      </c>
      <c r="O344" t="str">
        <f t="shared" si="17"/>
        <v>LCFHR PNC</v>
      </c>
    </row>
    <row r="345" spans="1:15" hidden="1" x14ac:dyDescent="0.25">
      <c r="A345" t="s">
        <v>123</v>
      </c>
      <c r="B345" t="s">
        <v>90</v>
      </c>
      <c r="C345">
        <v>8026459924</v>
      </c>
      <c r="D345" s="3">
        <v>44859</v>
      </c>
      <c r="E345" t="s">
        <v>125</v>
      </c>
      <c r="F345">
        <v>-800000</v>
      </c>
      <c r="G345" t="s">
        <v>5672</v>
      </c>
      <c r="H345" t="s">
        <v>5671</v>
      </c>
      <c r="I345" t="s">
        <v>102</v>
      </c>
      <c r="J345" t="s">
        <v>32</v>
      </c>
      <c r="L345" t="s">
        <v>5476</v>
      </c>
      <c r="M345">
        <f t="shared" ref="M345:M408" si="18">FIND("from",L345,1)+LEN($M$1)+1</f>
        <v>10</v>
      </c>
      <c r="N345">
        <f t="shared" ref="N345:N408" si="19">FIND("to",L345)-LEN($N$1)</f>
        <v>18</v>
      </c>
      <c r="O345" t="str">
        <f t="shared" ref="O345:O408" si="20">MID(L345,M345,N345-M345+1)</f>
        <v>LCFHR PNC</v>
      </c>
    </row>
    <row r="346" spans="1:15" hidden="1" x14ac:dyDescent="0.25">
      <c r="A346" t="s">
        <v>123</v>
      </c>
      <c r="B346" t="s">
        <v>90</v>
      </c>
      <c r="C346">
        <v>8026459924</v>
      </c>
      <c r="D346" s="3">
        <v>44868</v>
      </c>
      <c r="E346" t="s">
        <v>125</v>
      </c>
      <c r="F346">
        <v>-50000000</v>
      </c>
      <c r="G346" t="s">
        <v>5670</v>
      </c>
      <c r="H346" t="s">
        <v>5669</v>
      </c>
      <c r="I346" t="s">
        <v>102</v>
      </c>
      <c r="J346" t="s">
        <v>32</v>
      </c>
      <c r="L346" t="s">
        <v>5611</v>
      </c>
      <c r="M346">
        <f t="shared" si="18"/>
        <v>10</v>
      </c>
      <c r="N346">
        <f t="shared" si="19"/>
        <v>18</v>
      </c>
      <c r="O346" t="str">
        <f t="shared" si="20"/>
        <v>LCFHR PNC</v>
      </c>
    </row>
    <row r="347" spans="1:15" hidden="1" x14ac:dyDescent="0.25">
      <c r="A347" t="s">
        <v>123</v>
      </c>
      <c r="B347" t="s">
        <v>90</v>
      </c>
      <c r="C347">
        <v>8026459924</v>
      </c>
      <c r="D347" s="3">
        <v>44869</v>
      </c>
      <c r="E347" t="s">
        <v>125</v>
      </c>
      <c r="F347">
        <v>-3474000</v>
      </c>
      <c r="G347" t="s">
        <v>5668</v>
      </c>
      <c r="H347" t="s">
        <v>5667</v>
      </c>
      <c r="I347" t="s">
        <v>102</v>
      </c>
      <c r="J347" t="s">
        <v>32</v>
      </c>
      <c r="L347" t="s">
        <v>5469</v>
      </c>
      <c r="M347">
        <f t="shared" si="18"/>
        <v>10</v>
      </c>
      <c r="N347">
        <f t="shared" si="19"/>
        <v>18</v>
      </c>
      <c r="O347" t="str">
        <f t="shared" si="20"/>
        <v>LCFHR PNC</v>
      </c>
    </row>
    <row r="348" spans="1:15" hidden="1" x14ac:dyDescent="0.25">
      <c r="A348" t="s">
        <v>123</v>
      </c>
      <c r="B348" t="s">
        <v>90</v>
      </c>
      <c r="C348">
        <v>8026459924</v>
      </c>
      <c r="D348" s="3">
        <v>44869</v>
      </c>
      <c r="E348" t="s">
        <v>125</v>
      </c>
      <c r="F348">
        <v>-800000</v>
      </c>
      <c r="G348" t="s">
        <v>5666</v>
      </c>
      <c r="H348" t="s">
        <v>5665</v>
      </c>
      <c r="I348" t="s">
        <v>102</v>
      </c>
      <c r="J348" t="s">
        <v>32</v>
      </c>
      <c r="L348" t="s">
        <v>5584</v>
      </c>
      <c r="M348">
        <f t="shared" si="18"/>
        <v>10</v>
      </c>
      <c r="N348">
        <f t="shared" si="19"/>
        <v>18</v>
      </c>
      <c r="O348" t="str">
        <f t="shared" si="20"/>
        <v>LCFHR PNC</v>
      </c>
    </row>
    <row r="349" spans="1:15" hidden="1" x14ac:dyDescent="0.25">
      <c r="A349" t="s">
        <v>123</v>
      </c>
      <c r="B349" t="s">
        <v>90</v>
      </c>
      <c r="C349">
        <v>8026459924</v>
      </c>
      <c r="D349" s="3">
        <v>44873</v>
      </c>
      <c r="E349" t="s">
        <v>125</v>
      </c>
      <c r="F349">
        <v>-1000000</v>
      </c>
      <c r="G349" t="s">
        <v>5664</v>
      </c>
      <c r="H349" t="s">
        <v>5663</v>
      </c>
      <c r="I349" t="s">
        <v>102</v>
      </c>
      <c r="J349" t="s">
        <v>32</v>
      </c>
      <c r="L349" t="s">
        <v>5476</v>
      </c>
      <c r="M349">
        <f t="shared" si="18"/>
        <v>10</v>
      </c>
      <c r="N349">
        <f t="shared" si="19"/>
        <v>18</v>
      </c>
      <c r="O349" t="str">
        <f t="shared" si="20"/>
        <v>LCFHR PNC</v>
      </c>
    </row>
    <row r="350" spans="1:15" hidden="1" x14ac:dyDescent="0.25">
      <c r="A350" t="s">
        <v>123</v>
      </c>
      <c r="B350" t="s">
        <v>90</v>
      </c>
      <c r="C350">
        <v>8026459924</v>
      </c>
      <c r="D350" s="3">
        <v>44879</v>
      </c>
      <c r="E350" t="s">
        <v>125</v>
      </c>
      <c r="F350">
        <v>-600000</v>
      </c>
      <c r="G350" t="s">
        <v>5662</v>
      </c>
      <c r="H350" t="s">
        <v>5661</v>
      </c>
      <c r="I350" t="s">
        <v>102</v>
      </c>
      <c r="J350" t="s">
        <v>32</v>
      </c>
      <c r="L350" t="s">
        <v>5476</v>
      </c>
      <c r="M350">
        <f t="shared" si="18"/>
        <v>10</v>
      </c>
      <c r="N350">
        <f t="shared" si="19"/>
        <v>18</v>
      </c>
      <c r="O350" t="str">
        <f t="shared" si="20"/>
        <v>LCFHR PNC</v>
      </c>
    </row>
    <row r="351" spans="1:15" hidden="1" x14ac:dyDescent="0.25">
      <c r="A351" t="s">
        <v>123</v>
      </c>
      <c r="B351" t="s">
        <v>90</v>
      </c>
      <c r="C351">
        <v>8026459924</v>
      </c>
      <c r="D351" s="3">
        <v>44900</v>
      </c>
      <c r="E351" t="s">
        <v>125</v>
      </c>
      <c r="F351">
        <v>-2800000</v>
      </c>
      <c r="G351" t="s">
        <v>5660</v>
      </c>
      <c r="H351" t="s">
        <v>5659</v>
      </c>
      <c r="I351" t="s">
        <v>102</v>
      </c>
      <c r="J351" t="s">
        <v>32</v>
      </c>
      <c r="L351" t="s">
        <v>5476</v>
      </c>
      <c r="M351">
        <f t="shared" si="18"/>
        <v>10</v>
      </c>
      <c r="N351">
        <f t="shared" si="19"/>
        <v>18</v>
      </c>
      <c r="O351" t="str">
        <f t="shared" si="20"/>
        <v>LCFHR PNC</v>
      </c>
    </row>
    <row r="352" spans="1:15" hidden="1" x14ac:dyDescent="0.25">
      <c r="A352" t="s">
        <v>123</v>
      </c>
      <c r="B352" t="s">
        <v>90</v>
      </c>
      <c r="C352">
        <v>8026459924</v>
      </c>
      <c r="D352" s="3">
        <v>44901</v>
      </c>
      <c r="E352" t="s">
        <v>125</v>
      </c>
      <c r="F352">
        <v>-4000000</v>
      </c>
      <c r="G352" t="s">
        <v>5658</v>
      </c>
      <c r="H352" t="s">
        <v>5657</v>
      </c>
      <c r="I352" t="s">
        <v>102</v>
      </c>
      <c r="J352" t="s">
        <v>32</v>
      </c>
      <c r="L352" t="s">
        <v>5469</v>
      </c>
      <c r="M352">
        <f t="shared" si="18"/>
        <v>10</v>
      </c>
      <c r="N352">
        <f t="shared" si="19"/>
        <v>18</v>
      </c>
      <c r="O352" t="str">
        <f t="shared" si="20"/>
        <v>LCFHR PNC</v>
      </c>
    </row>
    <row r="353" spans="1:15" hidden="1" x14ac:dyDescent="0.25">
      <c r="A353" t="s">
        <v>123</v>
      </c>
      <c r="B353" t="s">
        <v>90</v>
      </c>
      <c r="C353">
        <v>8026459924</v>
      </c>
      <c r="D353" s="3">
        <v>44901</v>
      </c>
      <c r="E353" t="s">
        <v>125</v>
      </c>
      <c r="F353">
        <v>-775000</v>
      </c>
      <c r="G353" t="s">
        <v>5656</v>
      </c>
      <c r="H353" t="s">
        <v>5655</v>
      </c>
      <c r="I353" t="s">
        <v>102</v>
      </c>
      <c r="J353" t="s">
        <v>32</v>
      </c>
      <c r="L353" t="s">
        <v>5584</v>
      </c>
      <c r="M353">
        <f t="shared" si="18"/>
        <v>10</v>
      </c>
      <c r="N353">
        <f t="shared" si="19"/>
        <v>18</v>
      </c>
      <c r="O353" t="str">
        <f t="shared" si="20"/>
        <v>LCFHR PNC</v>
      </c>
    </row>
    <row r="354" spans="1:15" hidden="1" x14ac:dyDescent="0.25">
      <c r="A354" t="s">
        <v>123</v>
      </c>
      <c r="B354" t="s">
        <v>90</v>
      </c>
      <c r="C354">
        <v>8026459924</v>
      </c>
      <c r="D354" s="3">
        <v>44903</v>
      </c>
      <c r="E354" t="s">
        <v>125</v>
      </c>
      <c r="F354">
        <v>-200000</v>
      </c>
      <c r="G354" t="s">
        <v>5654</v>
      </c>
      <c r="H354" t="s">
        <v>5653</v>
      </c>
      <c r="I354" t="s">
        <v>102</v>
      </c>
      <c r="J354" t="s">
        <v>32</v>
      </c>
      <c r="L354" t="s">
        <v>5584</v>
      </c>
      <c r="M354">
        <f t="shared" si="18"/>
        <v>10</v>
      </c>
      <c r="N354">
        <f t="shared" si="19"/>
        <v>18</v>
      </c>
      <c r="O354" t="str">
        <f t="shared" si="20"/>
        <v>LCFHR PNC</v>
      </c>
    </row>
    <row r="355" spans="1:15" hidden="1" x14ac:dyDescent="0.25">
      <c r="A355" t="s">
        <v>123</v>
      </c>
      <c r="B355" t="s">
        <v>90</v>
      </c>
      <c r="C355">
        <v>8026459924</v>
      </c>
      <c r="D355" s="3">
        <v>44910</v>
      </c>
      <c r="E355" t="s">
        <v>125</v>
      </c>
      <c r="F355">
        <v>-1700000</v>
      </c>
      <c r="G355" t="s">
        <v>5652</v>
      </c>
      <c r="H355" t="s">
        <v>5651</v>
      </c>
      <c r="I355" t="s">
        <v>101</v>
      </c>
      <c r="J355" t="s">
        <v>32</v>
      </c>
      <c r="L355" t="s">
        <v>5476</v>
      </c>
      <c r="M355">
        <f t="shared" si="18"/>
        <v>10</v>
      </c>
      <c r="N355">
        <f t="shared" si="19"/>
        <v>18</v>
      </c>
      <c r="O355" t="str">
        <f t="shared" si="20"/>
        <v>LCFHR PNC</v>
      </c>
    </row>
    <row r="356" spans="1:15" hidden="1" x14ac:dyDescent="0.25">
      <c r="A356" t="s">
        <v>123</v>
      </c>
      <c r="B356" t="s">
        <v>90</v>
      </c>
      <c r="C356">
        <v>8026459924</v>
      </c>
      <c r="D356" s="3">
        <v>44918</v>
      </c>
      <c r="E356" t="s">
        <v>125</v>
      </c>
      <c r="F356">
        <v>-200000</v>
      </c>
      <c r="G356" t="s">
        <v>5650</v>
      </c>
      <c r="H356" t="s">
        <v>5649</v>
      </c>
      <c r="I356" t="s">
        <v>102</v>
      </c>
      <c r="J356" t="s">
        <v>32</v>
      </c>
      <c r="L356" t="s">
        <v>5584</v>
      </c>
      <c r="M356">
        <f t="shared" si="18"/>
        <v>10</v>
      </c>
      <c r="N356">
        <f t="shared" si="19"/>
        <v>18</v>
      </c>
      <c r="O356" t="str">
        <f t="shared" si="20"/>
        <v>LCFHR PNC</v>
      </c>
    </row>
    <row r="357" spans="1:15" hidden="1" x14ac:dyDescent="0.25">
      <c r="A357" t="s">
        <v>123</v>
      </c>
      <c r="B357" t="s">
        <v>90</v>
      </c>
      <c r="C357">
        <v>8026459924</v>
      </c>
      <c r="D357" s="3">
        <v>44924</v>
      </c>
      <c r="E357" t="s">
        <v>125</v>
      </c>
      <c r="F357">
        <v>-257000</v>
      </c>
      <c r="G357" t="s">
        <v>5648</v>
      </c>
      <c r="H357" t="s">
        <v>5647</v>
      </c>
      <c r="I357" t="s">
        <v>101</v>
      </c>
      <c r="J357" t="s">
        <v>32</v>
      </c>
      <c r="L357" t="s">
        <v>5646</v>
      </c>
      <c r="M357">
        <f t="shared" si="18"/>
        <v>10</v>
      </c>
      <c r="N357">
        <f t="shared" si="19"/>
        <v>18</v>
      </c>
      <c r="O357" t="str">
        <f t="shared" si="20"/>
        <v>LCFHR PNC</v>
      </c>
    </row>
    <row r="358" spans="1:15" hidden="1" x14ac:dyDescent="0.25">
      <c r="A358" t="s">
        <v>123</v>
      </c>
      <c r="B358" t="s">
        <v>90</v>
      </c>
      <c r="C358">
        <v>8026459924</v>
      </c>
      <c r="D358" s="3">
        <v>44924</v>
      </c>
      <c r="E358" t="s">
        <v>125</v>
      </c>
      <c r="F358">
        <v>-3500000</v>
      </c>
      <c r="G358" t="s">
        <v>5645</v>
      </c>
      <c r="H358" t="s">
        <v>5644</v>
      </c>
      <c r="I358" t="s">
        <v>102</v>
      </c>
      <c r="J358" t="s">
        <v>32</v>
      </c>
      <c r="L358" t="s">
        <v>5476</v>
      </c>
      <c r="M358">
        <f t="shared" si="18"/>
        <v>10</v>
      </c>
      <c r="N358">
        <f t="shared" si="19"/>
        <v>18</v>
      </c>
      <c r="O358" t="str">
        <f t="shared" si="20"/>
        <v>LCFHR PNC</v>
      </c>
    </row>
    <row r="359" spans="1:15" hidden="1" x14ac:dyDescent="0.25">
      <c r="A359" t="s">
        <v>123</v>
      </c>
      <c r="B359" t="s">
        <v>90</v>
      </c>
      <c r="C359">
        <v>8026459924</v>
      </c>
      <c r="D359" s="3">
        <v>44929</v>
      </c>
      <c r="E359" t="s">
        <v>125</v>
      </c>
      <c r="F359">
        <v>-12000000</v>
      </c>
      <c r="G359" t="s">
        <v>5643</v>
      </c>
      <c r="H359" t="s">
        <v>5642</v>
      </c>
      <c r="I359" t="s">
        <v>102</v>
      </c>
      <c r="J359" t="s">
        <v>32</v>
      </c>
      <c r="L359" t="s">
        <v>5476</v>
      </c>
      <c r="M359">
        <f t="shared" si="18"/>
        <v>10</v>
      </c>
      <c r="N359">
        <f t="shared" si="19"/>
        <v>18</v>
      </c>
      <c r="O359" t="str">
        <f t="shared" si="20"/>
        <v>LCFHR PNC</v>
      </c>
    </row>
    <row r="360" spans="1:15" hidden="1" x14ac:dyDescent="0.25">
      <c r="A360" t="s">
        <v>123</v>
      </c>
      <c r="B360" t="s">
        <v>90</v>
      </c>
      <c r="C360">
        <v>8026459924</v>
      </c>
      <c r="D360" s="3">
        <v>44930</v>
      </c>
      <c r="E360" t="s">
        <v>125</v>
      </c>
      <c r="F360">
        <v>-3000000</v>
      </c>
      <c r="G360" t="s">
        <v>5641</v>
      </c>
      <c r="H360" t="s">
        <v>5640</v>
      </c>
      <c r="I360" t="s">
        <v>102</v>
      </c>
      <c r="J360" t="s">
        <v>32</v>
      </c>
      <c r="L360" t="s">
        <v>5476</v>
      </c>
      <c r="M360">
        <f t="shared" si="18"/>
        <v>10</v>
      </c>
      <c r="N360">
        <f t="shared" si="19"/>
        <v>18</v>
      </c>
      <c r="O360" t="str">
        <f t="shared" si="20"/>
        <v>LCFHR PNC</v>
      </c>
    </row>
    <row r="361" spans="1:15" hidden="1" x14ac:dyDescent="0.25">
      <c r="A361" t="s">
        <v>123</v>
      </c>
      <c r="B361" t="s">
        <v>90</v>
      </c>
      <c r="C361">
        <v>8026459924</v>
      </c>
      <c r="D361" s="3">
        <v>44931</v>
      </c>
      <c r="E361" t="s">
        <v>125</v>
      </c>
      <c r="F361">
        <v>-15000000</v>
      </c>
      <c r="G361" t="s">
        <v>5639</v>
      </c>
      <c r="H361" t="s">
        <v>5638</v>
      </c>
      <c r="I361" t="s">
        <v>102</v>
      </c>
      <c r="J361" t="s">
        <v>32</v>
      </c>
      <c r="L361" t="s">
        <v>5611</v>
      </c>
      <c r="M361">
        <f t="shared" si="18"/>
        <v>10</v>
      </c>
      <c r="N361">
        <f t="shared" si="19"/>
        <v>18</v>
      </c>
      <c r="O361" t="str">
        <f t="shared" si="20"/>
        <v>LCFHR PNC</v>
      </c>
    </row>
    <row r="362" spans="1:15" hidden="1" x14ac:dyDescent="0.25">
      <c r="A362" t="s">
        <v>123</v>
      </c>
      <c r="B362" t="s">
        <v>90</v>
      </c>
      <c r="C362">
        <v>8026459924</v>
      </c>
      <c r="D362" s="3">
        <v>44931</v>
      </c>
      <c r="E362" t="s">
        <v>125</v>
      </c>
      <c r="F362">
        <v>-4000000</v>
      </c>
      <c r="G362" t="s">
        <v>5637</v>
      </c>
      <c r="H362" t="s">
        <v>5636</v>
      </c>
      <c r="I362" t="s">
        <v>102</v>
      </c>
      <c r="J362" t="s">
        <v>32</v>
      </c>
      <c r="L362" t="s">
        <v>5476</v>
      </c>
      <c r="M362">
        <f t="shared" si="18"/>
        <v>10</v>
      </c>
      <c r="N362">
        <f t="shared" si="19"/>
        <v>18</v>
      </c>
      <c r="O362" t="str">
        <f t="shared" si="20"/>
        <v>LCFHR PNC</v>
      </c>
    </row>
    <row r="363" spans="1:15" hidden="1" x14ac:dyDescent="0.25">
      <c r="A363" t="s">
        <v>123</v>
      </c>
      <c r="B363" t="s">
        <v>90</v>
      </c>
      <c r="C363">
        <v>8026459924</v>
      </c>
      <c r="D363" s="3">
        <v>44932</v>
      </c>
      <c r="E363" t="s">
        <v>125</v>
      </c>
      <c r="F363">
        <v>-840000</v>
      </c>
      <c r="G363" t="s">
        <v>5635</v>
      </c>
      <c r="H363" t="s">
        <v>5634</v>
      </c>
      <c r="I363" t="s">
        <v>102</v>
      </c>
      <c r="J363" t="s">
        <v>32</v>
      </c>
      <c r="L363" t="s">
        <v>5584</v>
      </c>
      <c r="M363">
        <f t="shared" si="18"/>
        <v>10</v>
      </c>
      <c r="N363">
        <f t="shared" si="19"/>
        <v>18</v>
      </c>
      <c r="O363" t="str">
        <f t="shared" si="20"/>
        <v>LCFHR PNC</v>
      </c>
    </row>
    <row r="364" spans="1:15" hidden="1" x14ac:dyDescent="0.25">
      <c r="A364" t="s">
        <v>123</v>
      </c>
      <c r="B364" t="s">
        <v>90</v>
      </c>
      <c r="C364">
        <v>8026459924</v>
      </c>
      <c r="D364" s="3">
        <v>44935</v>
      </c>
      <c r="E364" t="s">
        <v>125</v>
      </c>
      <c r="F364">
        <v>-5000000</v>
      </c>
      <c r="G364" t="s">
        <v>5633</v>
      </c>
      <c r="H364" t="s">
        <v>5632</v>
      </c>
      <c r="I364" t="s">
        <v>101</v>
      </c>
      <c r="J364" t="s">
        <v>32</v>
      </c>
      <c r="L364" t="s">
        <v>5476</v>
      </c>
      <c r="M364">
        <f t="shared" si="18"/>
        <v>10</v>
      </c>
      <c r="N364">
        <f t="shared" si="19"/>
        <v>18</v>
      </c>
      <c r="O364" t="str">
        <f t="shared" si="20"/>
        <v>LCFHR PNC</v>
      </c>
    </row>
    <row r="365" spans="1:15" hidden="1" x14ac:dyDescent="0.25">
      <c r="A365" t="s">
        <v>123</v>
      </c>
      <c r="B365" t="s">
        <v>90</v>
      </c>
      <c r="C365">
        <v>8026459924</v>
      </c>
      <c r="D365" s="3">
        <v>44936</v>
      </c>
      <c r="E365" t="s">
        <v>125</v>
      </c>
      <c r="F365">
        <v>-10000000</v>
      </c>
      <c r="G365" t="s">
        <v>5631</v>
      </c>
      <c r="H365" t="s">
        <v>5630</v>
      </c>
      <c r="I365" t="s">
        <v>102</v>
      </c>
      <c r="J365" t="s">
        <v>32</v>
      </c>
      <c r="L365" t="s">
        <v>5476</v>
      </c>
      <c r="M365">
        <f t="shared" si="18"/>
        <v>10</v>
      </c>
      <c r="N365">
        <f t="shared" si="19"/>
        <v>18</v>
      </c>
      <c r="O365" t="str">
        <f t="shared" si="20"/>
        <v>LCFHR PNC</v>
      </c>
    </row>
    <row r="366" spans="1:15" hidden="1" x14ac:dyDescent="0.25">
      <c r="A366" t="s">
        <v>123</v>
      </c>
      <c r="B366" t="s">
        <v>90</v>
      </c>
      <c r="C366">
        <v>8026459924</v>
      </c>
      <c r="D366" s="3">
        <v>44937</v>
      </c>
      <c r="E366" t="s">
        <v>125</v>
      </c>
      <c r="F366">
        <v>-10200000</v>
      </c>
      <c r="G366" t="s">
        <v>5629</v>
      </c>
      <c r="H366" t="s">
        <v>5628</v>
      </c>
      <c r="I366" t="s">
        <v>101</v>
      </c>
      <c r="J366" t="s">
        <v>32</v>
      </c>
      <c r="L366" t="s">
        <v>5476</v>
      </c>
      <c r="M366">
        <f t="shared" si="18"/>
        <v>10</v>
      </c>
      <c r="N366">
        <f t="shared" si="19"/>
        <v>18</v>
      </c>
      <c r="O366" t="str">
        <f t="shared" si="20"/>
        <v>LCFHR PNC</v>
      </c>
    </row>
    <row r="367" spans="1:15" hidden="1" x14ac:dyDescent="0.25">
      <c r="A367" t="s">
        <v>123</v>
      </c>
      <c r="B367" t="s">
        <v>90</v>
      </c>
      <c r="C367">
        <v>8026459924</v>
      </c>
      <c r="D367" s="3">
        <v>44938</v>
      </c>
      <c r="E367" t="s">
        <v>125</v>
      </c>
      <c r="F367">
        <v>-28520000</v>
      </c>
      <c r="G367" t="s">
        <v>5627</v>
      </c>
      <c r="H367" t="s">
        <v>5626</v>
      </c>
      <c r="I367" t="s">
        <v>102</v>
      </c>
      <c r="J367" t="s">
        <v>32</v>
      </c>
      <c r="L367" t="s">
        <v>5584</v>
      </c>
      <c r="M367">
        <f t="shared" si="18"/>
        <v>10</v>
      </c>
      <c r="N367">
        <f t="shared" si="19"/>
        <v>18</v>
      </c>
      <c r="O367" t="str">
        <f t="shared" si="20"/>
        <v>LCFHR PNC</v>
      </c>
    </row>
    <row r="368" spans="1:15" hidden="1" x14ac:dyDescent="0.25">
      <c r="A368" t="s">
        <v>123</v>
      </c>
      <c r="B368" t="s">
        <v>90</v>
      </c>
      <c r="C368">
        <v>8026459924</v>
      </c>
      <c r="D368" s="3">
        <v>44943</v>
      </c>
      <c r="E368" t="s">
        <v>125</v>
      </c>
      <c r="F368">
        <v>-29500000</v>
      </c>
      <c r="G368" t="s">
        <v>5625</v>
      </c>
      <c r="H368" t="s">
        <v>5624</v>
      </c>
      <c r="I368" t="s">
        <v>101</v>
      </c>
      <c r="J368" t="s">
        <v>32</v>
      </c>
      <c r="L368" t="s">
        <v>5476</v>
      </c>
      <c r="M368">
        <f t="shared" si="18"/>
        <v>10</v>
      </c>
      <c r="N368">
        <f t="shared" si="19"/>
        <v>18</v>
      </c>
      <c r="O368" t="str">
        <f t="shared" si="20"/>
        <v>LCFHR PNC</v>
      </c>
    </row>
    <row r="369" spans="1:15" hidden="1" x14ac:dyDescent="0.25">
      <c r="A369" t="s">
        <v>123</v>
      </c>
      <c r="B369" t="s">
        <v>90</v>
      </c>
      <c r="C369">
        <v>8026459924</v>
      </c>
      <c r="D369" s="3">
        <v>44951</v>
      </c>
      <c r="E369" t="s">
        <v>125</v>
      </c>
      <c r="F369">
        <v>-17000000</v>
      </c>
      <c r="G369" t="s">
        <v>5623</v>
      </c>
      <c r="H369" t="s">
        <v>5622</v>
      </c>
      <c r="I369" t="s">
        <v>102</v>
      </c>
      <c r="J369" t="s">
        <v>32</v>
      </c>
      <c r="L369" t="s">
        <v>5476</v>
      </c>
      <c r="M369">
        <f t="shared" si="18"/>
        <v>10</v>
      </c>
      <c r="N369">
        <f t="shared" si="19"/>
        <v>18</v>
      </c>
      <c r="O369" t="str">
        <f t="shared" si="20"/>
        <v>LCFHR PNC</v>
      </c>
    </row>
    <row r="370" spans="1:15" hidden="1" x14ac:dyDescent="0.25">
      <c r="A370" t="s">
        <v>123</v>
      </c>
      <c r="B370" t="s">
        <v>90</v>
      </c>
      <c r="C370">
        <v>8026459924</v>
      </c>
      <c r="D370" s="3">
        <v>44956</v>
      </c>
      <c r="E370" t="s">
        <v>125</v>
      </c>
      <c r="F370">
        <v>-60000</v>
      </c>
      <c r="G370" t="s">
        <v>5621</v>
      </c>
      <c r="H370" t="s">
        <v>5620</v>
      </c>
      <c r="I370" t="s">
        <v>102</v>
      </c>
      <c r="J370" t="s">
        <v>32</v>
      </c>
      <c r="L370" t="s">
        <v>5584</v>
      </c>
      <c r="M370">
        <f t="shared" si="18"/>
        <v>10</v>
      </c>
      <c r="N370">
        <f t="shared" si="19"/>
        <v>18</v>
      </c>
      <c r="O370" t="str">
        <f t="shared" si="20"/>
        <v>LCFHR PNC</v>
      </c>
    </row>
    <row r="371" spans="1:15" hidden="1" x14ac:dyDescent="0.25">
      <c r="A371" t="s">
        <v>123</v>
      </c>
      <c r="B371" t="s">
        <v>90</v>
      </c>
      <c r="C371">
        <v>8026459924</v>
      </c>
      <c r="D371" s="3">
        <v>44957</v>
      </c>
      <c r="E371" t="s">
        <v>125</v>
      </c>
      <c r="F371">
        <v>-700000</v>
      </c>
      <c r="G371" t="s">
        <v>5619</v>
      </c>
      <c r="H371" t="s">
        <v>5618</v>
      </c>
      <c r="I371" t="s">
        <v>102</v>
      </c>
      <c r="J371" t="s">
        <v>32</v>
      </c>
      <c r="L371" t="s">
        <v>5476</v>
      </c>
      <c r="M371">
        <f t="shared" si="18"/>
        <v>10</v>
      </c>
      <c r="N371">
        <f t="shared" si="19"/>
        <v>18</v>
      </c>
      <c r="O371" t="str">
        <f t="shared" si="20"/>
        <v>LCFHR PNC</v>
      </c>
    </row>
    <row r="372" spans="1:15" hidden="1" x14ac:dyDescent="0.25">
      <c r="A372" t="s">
        <v>123</v>
      </c>
      <c r="B372" t="s">
        <v>90</v>
      </c>
      <c r="C372">
        <v>8026459924</v>
      </c>
      <c r="D372" s="3">
        <v>44959</v>
      </c>
      <c r="E372" t="s">
        <v>125</v>
      </c>
      <c r="F372">
        <v>-5000000</v>
      </c>
      <c r="G372" t="s">
        <v>5617</v>
      </c>
      <c r="H372" t="s">
        <v>5616</v>
      </c>
      <c r="I372" t="s">
        <v>101</v>
      </c>
      <c r="J372" t="s">
        <v>32</v>
      </c>
      <c r="L372" t="s">
        <v>5476</v>
      </c>
      <c r="M372">
        <f t="shared" si="18"/>
        <v>10</v>
      </c>
      <c r="N372">
        <f t="shared" si="19"/>
        <v>18</v>
      </c>
      <c r="O372" t="str">
        <f t="shared" si="20"/>
        <v>LCFHR PNC</v>
      </c>
    </row>
    <row r="373" spans="1:15" hidden="1" x14ac:dyDescent="0.25">
      <c r="A373" t="s">
        <v>123</v>
      </c>
      <c r="B373" t="s">
        <v>90</v>
      </c>
      <c r="C373">
        <v>8026459924</v>
      </c>
      <c r="D373" s="3">
        <v>44960</v>
      </c>
      <c r="E373" t="s">
        <v>125</v>
      </c>
      <c r="F373">
        <v>-8000000</v>
      </c>
      <c r="G373" t="s">
        <v>5615</v>
      </c>
      <c r="H373" t="s">
        <v>5614</v>
      </c>
      <c r="I373" t="s">
        <v>102</v>
      </c>
      <c r="J373" t="s">
        <v>32</v>
      </c>
      <c r="L373" t="s">
        <v>5476</v>
      </c>
      <c r="M373">
        <f t="shared" si="18"/>
        <v>10</v>
      </c>
      <c r="N373">
        <f t="shared" si="19"/>
        <v>18</v>
      </c>
      <c r="O373" t="str">
        <f t="shared" si="20"/>
        <v>LCFHR PNC</v>
      </c>
    </row>
    <row r="374" spans="1:15" hidden="1" x14ac:dyDescent="0.25">
      <c r="A374" t="s">
        <v>123</v>
      </c>
      <c r="B374" t="s">
        <v>90</v>
      </c>
      <c r="C374">
        <v>8026459924</v>
      </c>
      <c r="D374" s="3">
        <v>44960</v>
      </c>
      <c r="E374" t="s">
        <v>125</v>
      </c>
      <c r="F374">
        <v>-1200000</v>
      </c>
      <c r="G374" t="s">
        <v>5613</v>
      </c>
      <c r="H374" t="s">
        <v>5612</v>
      </c>
      <c r="I374" t="s">
        <v>102</v>
      </c>
      <c r="J374" t="s">
        <v>32</v>
      </c>
      <c r="L374" t="s">
        <v>5611</v>
      </c>
      <c r="M374">
        <f t="shared" si="18"/>
        <v>10</v>
      </c>
      <c r="N374">
        <f t="shared" si="19"/>
        <v>18</v>
      </c>
      <c r="O374" t="str">
        <f t="shared" si="20"/>
        <v>LCFHR PNC</v>
      </c>
    </row>
    <row r="375" spans="1:15" hidden="1" x14ac:dyDescent="0.25">
      <c r="A375" t="s">
        <v>123</v>
      </c>
      <c r="B375" t="s">
        <v>90</v>
      </c>
      <c r="C375">
        <v>8026459924</v>
      </c>
      <c r="D375" s="3">
        <v>44960</v>
      </c>
      <c r="E375" t="s">
        <v>125</v>
      </c>
      <c r="F375">
        <v>-864000</v>
      </c>
      <c r="G375" t="s">
        <v>5610</v>
      </c>
      <c r="H375" t="s">
        <v>5609</v>
      </c>
      <c r="I375" t="s">
        <v>102</v>
      </c>
      <c r="J375" t="s">
        <v>32</v>
      </c>
      <c r="L375" t="s">
        <v>5584</v>
      </c>
      <c r="M375">
        <f t="shared" si="18"/>
        <v>10</v>
      </c>
      <c r="N375">
        <f t="shared" si="19"/>
        <v>18</v>
      </c>
      <c r="O375" t="str">
        <f t="shared" si="20"/>
        <v>LCFHR PNC</v>
      </c>
    </row>
    <row r="376" spans="1:15" hidden="1" x14ac:dyDescent="0.25">
      <c r="A376" t="s">
        <v>123</v>
      </c>
      <c r="B376" t="s">
        <v>90</v>
      </c>
      <c r="C376">
        <v>8026459924</v>
      </c>
      <c r="D376" s="3">
        <v>44963</v>
      </c>
      <c r="E376" t="s">
        <v>125</v>
      </c>
      <c r="F376">
        <v>-25000000</v>
      </c>
      <c r="G376" t="s">
        <v>5608</v>
      </c>
      <c r="H376" t="s">
        <v>5607</v>
      </c>
      <c r="I376" t="s">
        <v>102</v>
      </c>
      <c r="J376" t="s">
        <v>32</v>
      </c>
      <c r="L376" t="s">
        <v>5584</v>
      </c>
      <c r="M376">
        <f t="shared" si="18"/>
        <v>10</v>
      </c>
      <c r="N376">
        <f t="shared" si="19"/>
        <v>18</v>
      </c>
      <c r="O376" t="str">
        <f t="shared" si="20"/>
        <v>LCFHR PNC</v>
      </c>
    </row>
    <row r="377" spans="1:15" hidden="1" x14ac:dyDescent="0.25">
      <c r="A377" t="s">
        <v>123</v>
      </c>
      <c r="B377" t="s">
        <v>90</v>
      </c>
      <c r="C377">
        <v>8026459924</v>
      </c>
      <c r="D377" s="3">
        <v>44963</v>
      </c>
      <c r="E377" t="s">
        <v>125</v>
      </c>
      <c r="F377">
        <v>-2300000</v>
      </c>
      <c r="G377" t="s">
        <v>5606</v>
      </c>
      <c r="H377" t="s">
        <v>5605</v>
      </c>
      <c r="I377" t="s">
        <v>102</v>
      </c>
      <c r="J377" t="s">
        <v>32</v>
      </c>
      <c r="L377" t="s">
        <v>5476</v>
      </c>
      <c r="M377">
        <f t="shared" si="18"/>
        <v>10</v>
      </c>
      <c r="N377">
        <f t="shared" si="19"/>
        <v>18</v>
      </c>
      <c r="O377" t="str">
        <f t="shared" si="20"/>
        <v>LCFHR PNC</v>
      </c>
    </row>
    <row r="378" spans="1:15" hidden="1" x14ac:dyDescent="0.25">
      <c r="A378" t="s">
        <v>123</v>
      </c>
      <c r="B378" t="s">
        <v>90</v>
      </c>
      <c r="C378">
        <v>8026459924</v>
      </c>
      <c r="D378" s="3">
        <v>44967</v>
      </c>
      <c r="E378" t="s">
        <v>125</v>
      </c>
      <c r="F378">
        <v>-7800000</v>
      </c>
      <c r="G378" t="s">
        <v>5604</v>
      </c>
      <c r="H378" t="s">
        <v>5603</v>
      </c>
      <c r="I378" t="s">
        <v>102</v>
      </c>
      <c r="J378" t="s">
        <v>32</v>
      </c>
      <c r="L378" t="s">
        <v>5476</v>
      </c>
      <c r="M378">
        <f t="shared" si="18"/>
        <v>10</v>
      </c>
      <c r="N378">
        <f t="shared" si="19"/>
        <v>18</v>
      </c>
      <c r="O378" t="str">
        <f t="shared" si="20"/>
        <v>LCFHR PNC</v>
      </c>
    </row>
    <row r="379" spans="1:15" hidden="1" x14ac:dyDescent="0.25">
      <c r="A379" t="s">
        <v>123</v>
      </c>
      <c r="B379" t="s">
        <v>90</v>
      </c>
      <c r="C379">
        <v>8026459924</v>
      </c>
      <c r="D379" s="3">
        <v>44970</v>
      </c>
      <c r="E379" t="s">
        <v>125</v>
      </c>
      <c r="F379">
        <v>-5000000</v>
      </c>
      <c r="G379" t="s">
        <v>5602</v>
      </c>
      <c r="H379" t="s">
        <v>5601</v>
      </c>
      <c r="I379" t="s">
        <v>102</v>
      </c>
      <c r="J379" t="s">
        <v>32</v>
      </c>
      <c r="L379" t="s">
        <v>5476</v>
      </c>
      <c r="M379">
        <f t="shared" si="18"/>
        <v>10</v>
      </c>
      <c r="N379">
        <f t="shared" si="19"/>
        <v>18</v>
      </c>
      <c r="O379" t="str">
        <f t="shared" si="20"/>
        <v>LCFHR PNC</v>
      </c>
    </row>
    <row r="380" spans="1:15" hidden="1" x14ac:dyDescent="0.25">
      <c r="A380" t="s">
        <v>123</v>
      </c>
      <c r="B380" t="s">
        <v>90</v>
      </c>
      <c r="C380">
        <v>8026459924</v>
      </c>
      <c r="D380" s="3">
        <v>44981</v>
      </c>
      <c r="E380" t="s">
        <v>125</v>
      </c>
      <c r="F380">
        <v>-2000000</v>
      </c>
      <c r="G380" t="s">
        <v>5600</v>
      </c>
      <c r="H380" t="s">
        <v>5599</v>
      </c>
      <c r="I380" t="s">
        <v>102</v>
      </c>
      <c r="J380" t="s">
        <v>32</v>
      </c>
      <c r="L380" t="s">
        <v>5476</v>
      </c>
      <c r="M380">
        <f t="shared" si="18"/>
        <v>10</v>
      </c>
      <c r="N380">
        <f t="shared" si="19"/>
        <v>18</v>
      </c>
      <c r="O380" t="str">
        <f t="shared" si="20"/>
        <v>LCFHR PNC</v>
      </c>
    </row>
    <row r="381" spans="1:15" hidden="1" x14ac:dyDescent="0.25">
      <c r="A381" t="s">
        <v>123</v>
      </c>
      <c r="B381" t="s">
        <v>90</v>
      </c>
      <c r="C381">
        <v>8026459924</v>
      </c>
      <c r="D381" s="3">
        <v>44984</v>
      </c>
      <c r="E381" t="s">
        <v>125</v>
      </c>
      <c r="F381">
        <v>-42800000</v>
      </c>
      <c r="G381" t="s">
        <v>5598</v>
      </c>
      <c r="H381" t="s">
        <v>5597</v>
      </c>
      <c r="I381" t="s">
        <v>102</v>
      </c>
      <c r="J381" t="s">
        <v>32</v>
      </c>
      <c r="L381" t="s">
        <v>5476</v>
      </c>
      <c r="M381">
        <f t="shared" si="18"/>
        <v>10</v>
      </c>
      <c r="N381">
        <f t="shared" si="19"/>
        <v>18</v>
      </c>
      <c r="O381" t="str">
        <f t="shared" si="20"/>
        <v>LCFHR PNC</v>
      </c>
    </row>
    <row r="382" spans="1:15" hidden="1" x14ac:dyDescent="0.25">
      <c r="A382" t="s">
        <v>123</v>
      </c>
      <c r="B382" t="s">
        <v>90</v>
      </c>
      <c r="C382">
        <v>8026459924</v>
      </c>
      <c r="D382" s="3">
        <v>44984</v>
      </c>
      <c r="E382" t="s">
        <v>125</v>
      </c>
      <c r="F382">
        <v>-62000</v>
      </c>
      <c r="G382" t="s">
        <v>5596</v>
      </c>
      <c r="H382" t="s">
        <v>5595</v>
      </c>
      <c r="I382" t="s">
        <v>102</v>
      </c>
      <c r="J382" t="s">
        <v>32</v>
      </c>
      <c r="L382" t="s">
        <v>5584</v>
      </c>
      <c r="M382">
        <f t="shared" si="18"/>
        <v>10</v>
      </c>
      <c r="N382">
        <f t="shared" si="19"/>
        <v>18</v>
      </c>
      <c r="O382" t="str">
        <f t="shared" si="20"/>
        <v>LCFHR PNC</v>
      </c>
    </row>
    <row r="383" spans="1:15" hidden="1" x14ac:dyDescent="0.25">
      <c r="A383" t="s">
        <v>123</v>
      </c>
      <c r="B383" t="s">
        <v>90</v>
      </c>
      <c r="C383">
        <v>8026459924</v>
      </c>
      <c r="D383" s="3">
        <v>44986</v>
      </c>
      <c r="E383" t="s">
        <v>125</v>
      </c>
      <c r="F383">
        <v>-28000</v>
      </c>
      <c r="G383" t="s">
        <v>5594</v>
      </c>
      <c r="H383" t="s">
        <v>5593</v>
      </c>
      <c r="I383" t="s">
        <v>102</v>
      </c>
      <c r="J383" t="s">
        <v>32</v>
      </c>
      <c r="L383" t="s">
        <v>5584</v>
      </c>
      <c r="M383">
        <f t="shared" si="18"/>
        <v>10</v>
      </c>
      <c r="N383">
        <f t="shared" si="19"/>
        <v>18</v>
      </c>
      <c r="O383" t="str">
        <f t="shared" si="20"/>
        <v>LCFHR PNC</v>
      </c>
    </row>
    <row r="384" spans="1:15" hidden="1" x14ac:dyDescent="0.25">
      <c r="A384" t="s">
        <v>123</v>
      </c>
      <c r="B384" t="s">
        <v>90</v>
      </c>
      <c r="C384">
        <v>8026459924</v>
      </c>
      <c r="D384" s="3">
        <v>44987</v>
      </c>
      <c r="E384" t="s">
        <v>125</v>
      </c>
      <c r="F384">
        <v>-14400000</v>
      </c>
      <c r="G384" t="s">
        <v>5592</v>
      </c>
      <c r="H384" t="s">
        <v>5591</v>
      </c>
      <c r="I384" t="s">
        <v>102</v>
      </c>
      <c r="J384" t="s">
        <v>32</v>
      </c>
      <c r="L384" t="s">
        <v>5476</v>
      </c>
      <c r="M384">
        <f t="shared" si="18"/>
        <v>10</v>
      </c>
      <c r="N384">
        <f t="shared" si="19"/>
        <v>18</v>
      </c>
      <c r="O384" t="str">
        <f t="shared" si="20"/>
        <v>LCFHR PNC</v>
      </c>
    </row>
    <row r="385" spans="1:15" hidden="1" x14ac:dyDescent="0.25">
      <c r="A385" t="s">
        <v>123</v>
      </c>
      <c r="B385" t="s">
        <v>90</v>
      </c>
      <c r="C385">
        <v>8026459924</v>
      </c>
      <c r="D385" s="3">
        <v>44988</v>
      </c>
      <c r="E385" t="s">
        <v>125</v>
      </c>
      <c r="F385">
        <v>-20000000</v>
      </c>
      <c r="G385" t="s">
        <v>5590</v>
      </c>
      <c r="H385" t="s">
        <v>5589</v>
      </c>
      <c r="I385" t="s">
        <v>102</v>
      </c>
      <c r="J385" t="s">
        <v>32</v>
      </c>
      <c r="L385" t="s">
        <v>5476</v>
      </c>
      <c r="M385">
        <f t="shared" si="18"/>
        <v>10</v>
      </c>
      <c r="N385">
        <f t="shared" si="19"/>
        <v>18</v>
      </c>
      <c r="O385" t="str">
        <f t="shared" si="20"/>
        <v>LCFHR PNC</v>
      </c>
    </row>
    <row r="386" spans="1:15" hidden="1" x14ac:dyDescent="0.25">
      <c r="A386" t="s">
        <v>123</v>
      </c>
      <c r="B386" t="s">
        <v>90</v>
      </c>
      <c r="C386">
        <v>8026459924</v>
      </c>
      <c r="D386" s="3">
        <v>44991</v>
      </c>
      <c r="E386" t="s">
        <v>125</v>
      </c>
      <c r="F386">
        <v>-2154000</v>
      </c>
      <c r="G386" t="s">
        <v>5588</v>
      </c>
      <c r="H386" t="s">
        <v>5587</v>
      </c>
      <c r="I386" t="s">
        <v>102</v>
      </c>
      <c r="J386" t="s">
        <v>32</v>
      </c>
      <c r="L386" t="s">
        <v>5469</v>
      </c>
      <c r="M386">
        <f t="shared" si="18"/>
        <v>10</v>
      </c>
      <c r="N386">
        <f t="shared" si="19"/>
        <v>18</v>
      </c>
      <c r="O386" t="str">
        <f t="shared" si="20"/>
        <v>LCFHR PNC</v>
      </c>
    </row>
    <row r="387" spans="1:15" hidden="1" x14ac:dyDescent="0.25">
      <c r="A387" t="s">
        <v>123</v>
      </c>
      <c r="B387" t="s">
        <v>90</v>
      </c>
      <c r="C387">
        <v>8026459924</v>
      </c>
      <c r="D387" s="3">
        <v>44991</v>
      </c>
      <c r="E387" t="s">
        <v>125</v>
      </c>
      <c r="F387">
        <v>-685000</v>
      </c>
      <c r="G387" t="s">
        <v>5586</v>
      </c>
      <c r="H387" t="s">
        <v>5585</v>
      </c>
      <c r="I387" t="s">
        <v>102</v>
      </c>
      <c r="J387" t="s">
        <v>32</v>
      </c>
      <c r="L387" t="s">
        <v>5584</v>
      </c>
      <c r="M387">
        <f t="shared" si="18"/>
        <v>10</v>
      </c>
      <c r="N387">
        <f t="shared" si="19"/>
        <v>18</v>
      </c>
      <c r="O387" t="str">
        <f t="shared" si="20"/>
        <v>LCFHR PNC</v>
      </c>
    </row>
    <row r="388" spans="1:15" hidden="1" x14ac:dyDescent="0.25">
      <c r="A388" t="s">
        <v>123</v>
      </c>
      <c r="B388" t="s">
        <v>90</v>
      </c>
      <c r="C388">
        <v>8026459924</v>
      </c>
      <c r="D388" s="3">
        <v>44992</v>
      </c>
      <c r="E388" t="s">
        <v>125</v>
      </c>
      <c r="F388">
        <v>-10000000</v>
      </c>
      <c r="G388" t="s">
        <v>5583</v>
      </c>
      <c r="H388" t="s">
        <v>5582</v>
      </c>
      <c r="I388" t="s">
        <v>102</v>
      </c>
      <c r="J388" t="s">
        <v>32</v>
      </c>
      <c r="L388" t="s">
        <v>5476</v>
      </c>
      <c r="M388">
        <f t="shared" si="18"/>
        <v>10</v>
      </c>
      <c r="N388">
        <f t="shared" si="19"/>
        <v>18</v>
      </c>
      <c r="O388" t="str">
        <f t="shared" si="20"/>
        <v>LCFHR PNC</v>
      </c>
    </row>
    <row r="389" spans="1:15" hidden="1" x14ac:dyDescent="0.25">
      <c r="A389" t="s">
        <v>123</v>
      </c>
      <c r="B389" t="s">
        <v>90</v>
      </c>
      <c r="C389">
        <v>8026459924</v>
      </c>
      <c r="D389" s="3">
        <v>44995</v>
      </c>
      <c r="E389" t="s">
        <v>125</v>
      </c>
      <c r="F389">
        <v>-99000000</v>
      </c>
      <c r="G389" t="s">
        <v>5581</v>
      </c>
      <c r="H389" t="s">
        <v>5580</v>
      </c>
      <c r="I389" t="s">
        <v>102</v>
      </c>
      <c r="J389" t="s">
        <v>32</v>
      </c>
      <c r="L389" t="s">
        <v>5476</v>
      </c>
      <c r="M389">
        <f t="shared" si="18"/>
        <v>10</v>
      </c>
      <c r="N389">
        <f t="shared" si="19"/>
        <v>18</v>
      </c>
      <c r="O389" t="str">
        <f t="shared" si="20"/>
        <v>LCFHR PNC</v>
      </c>
    </row>
    <row r="390" spans="1:15" hidden="1" x14ac:dyDescent="0.25">
      <c r="A390" t="s">
        <v>123</v>
      </c>
      <c r="B390" t="s">
        <v>90</v>
      </c>
      <c r="C390">
        <v>8026459924</v>
      </c>
      <c r="D390" s="3">
        <v>44995</v>
      </c>
      <c r="E390" t="s">
        <v>125</v>
      </c>
      <c r="F390">
        <v>-47000000</v>
      </c>
      <c r="G390" t="s">
        <v>5579</v>
      </c>
      <c r="H390" t="s">
        <v>5578</v>
      </c>
      <c r="I390" t="s">
        <v>102</v>
      </c>
      <c r="J390" t="s">
        <v>32</v>
      </c>
      <c r="L390" t="s">
        <v>5476</v>
      </c>
      <c r="M390">
        <f t="shared" si="18"/>
        <v>10</v>
      </c>
      <c r="N390">
        <f t="shared" si="19"/>
        <v>18</v>
      </c>
      <c r="O390" t="str">
        <f t="shared" si="20"/>
        <v>LCFHR PNC</v>
      </c>
    </row>
    <row r="391" spans="1:15" hidden="1" x14ac:dyDescent="0.25">
      <c r="A391" t="s">
        <v>123</v>
      </c>
      <c r="B391" t="s">
        <v>90</v>
      </c>
      <c r="C391">
        <v>8026459924</v>
      </c>
      <c r="D391" s="3">
        <v>44998</v>
      </c>
      <c r="E391" t="s">
        <v>125</v>
      </c>
      <c r="F391">
        <v>-90000000</v>
      </c>
      <c r="G391" t="s">
        <v>5577</v>
      </c>
      <c r="H391" t="s">
        <v>5576</v>
      </c>
      <c r="I391" t="s">
        <v>101</v>
      </c>
      <c r="J391" t="s">
        <v>32</v>
      </c>
      <c r="L391" t="s">
        <v>5476</v>
      </c>
      <c r="M391">
        <f t="shared" si="18"/>
        <v>10</v>
      </c>
      <c r="N391">
        <f t="shared" si="19"/>
        <v>18</v>
      </c>
      <c r="O391" t="str">
        <f t="shared" si="20"/>
        <v>LCFHR PNC</v>
      </c>
    </row>
    <row r="392" spans="1:15" hidden="1" x14ac:dyDescent="0.25">
      <c r="A392" t="s">
        <v>123</v>
      </c>
      <c r="B392" t="s">
        <v>90</v>
      </c>
      <c r="C392">
        <v>8026459924</v>
      </c>
      <c r="D392" s="3">
        <v>44998</v>
      </c>
      <c r="E392" t="s">
        <v>125</v>
      </c>
      <c r="F392">
        <v>-35000000</v>
      </c>
      <c r="G392" t="s">
        <v>5575</v>
      </c>
      <c r="H392" t="s">
        <v>5574</v>
      </c>
      <c r="I392" t="s">
        <v>102</v>
      </c>
      <c r="J392" t="s">
        <v>32</v>
      </c>
      <c r="L392" t="s">
        <v>5569</v>
      </c>
      <c r="M392">
        <f t="shared" si="18"/>
        <v>10</v>
      </c>
      <c r="N392">
        <f t="shared" si="19"/>
        <v>18</v>
      </c>
      <c r="O392" t="str">
        <f t="shared" si="20"/>
        <v>LCFHR PNC</v>
      </c>
    </row>
    <row r="393" spans="1:15" hidden="1" x14ac:dyDescent="0.25">
      <c r="A393" t="s">
        <v>123</v>
      </c>
      <c r="B393" t="s">
        <v>90</v>
      </c>
      <c r="C393">
        <v>8026459924</v>
      </c>
      <c r="D393" s="3">
        <v>44998</v>
      </c>
      <c r="E393" t="s">
        <v>125</v>
      </c>
      <c r="F393">
        <v>-1527000</v>
      </c>
      <c r="G393" t="s">
        <v>5573</v>
      </c>
      <c r="H393" t="s">
        <v>5572</v>
      </c>
      <c r="I393" t="s">
        <v>102</v>
      </c>
      <c r="J393" t="s">
        <v>32</v>
      </c>
      <c r="L393" t="s">
        <v>5569</v>
      </c>
      <c r="M393">
        <f t="shared" si="18"/>
        <v>10</v>
      </c>
      <c r="N393">
        <f t="shared" si="19"/>
        <v>18</v>
      </c>
      <c r="O393" t="str">
        <f t="shared" si="20"/>
        <v>LCFHR PNC</v>
      </c>
    </row>
    <row r="394" spans="1:15" hidden="1" x14ac:dyDescent="0.25">
      <c r="A394" t="s">
        <v>123</v>
      </c>
      <c r="B394" t="s">
        <v>90</v>
      </c>
      <c r="C394">
        <v>8026459924</v>
      </c>
      <c r="D394" s="3">
        <v>44999</v>
      </c>
      <c r="E394" t="s">
        <v>125</v>
      </c>
      <c r="F394">
        <v>-740000</v>
      </c>
      <c r="G394" t="s">
        <v>5571</v>
      </c>
      <c r="H394" t="s">
        <v>5570</v>
      </c>
      <c r="I394" t="s">
        <v>102</v>
      </c>
      <c r="J394" t="s">
        <v>32</v>
      </c>
      <c r="L394" t="s">
        <v>5569</v>
      </c>
      <c r="M394">
        <f t="shared" si="18"/>
        <v>10</v>
      </c>
      <c r="N394">
        <f t="shared" si="19"/>
        <v>18</v>
      </c>
      <c r="O394" t="str">
        <f t="shared" si="20"/>
        <v>LCFHR PNC</v>
      </c>
    </row>
    <row r="395" spans="1:15" hidden="1" x14ac:dyDescent="0.25">
      <c r="A395" t="s">
        <v>123</v>
      </c>
      <c r="B395" t="s">
        <v>90</v>
      </c>
      <c r="C395">
        <v>8026459924</v>
      </c>
      <c r="D395" s="3">
        <v>45000</v>
      </c>
      <c r="E395" t="s">
        <v>125</v>
      </c>
      <c r="F395">
        <v>-4237200</v>
      </c>
      <c r="G395" t="s">
        <v>5568</v>
      </c>
      <c r="H395" t="s">
        <v>5567</v>
      </c>
      <c r="I395" t="s">
        <v>102</v>
      </c>
      <c r="J395" t="s">
        <v>32</v>
      </c>
      <c r="L395" t="s">
        <v>262</v>
      </c>
      <c r="M395">
        <f t="shared" si="18"/>
        <v>10</v>
      </c>
      <c r="N395">
        <f t="shared" si="19"/>
        <v>18</v>
      </c>
      <c r="O395" t="str">
        <f t="shared" si="20"/>
        <v>LCFHR PNC</v>
      </c>
    </row>
    <row r="396" spans="1:15" hidden="1" x14ac:dyDescent="0.25">
      <c r="A396" t="s">
        <v>123</v>
      </c>
      <c r="B396" t="s">
        <v>90</v>
      </c>
      <c r="C396">
        <v>8026459924</v>
      </c>
      <c r="D396" s="3">
        <v>45006</v>
      </c>
      <c r="E396" t="s">
        <v>125</v>
      </c>
      <c r="F396">
        <v>-286000</v>
      </c>
      <c r="G396" t="s">
        <v>5566</v>
      </c>
      <c r="H396" t="s">
        <v>5565</v>
      </c>
      <c r="I396" t="s">
        <v>102</v>
      </c>
      <c r="J396" t="s">
        <v>32</v>
      </c>
      <c r="L396" t="s">
        <v>5483</v>
      </c>
      <c r="M396">
        <f t="shared" si="18"/>
        <v>10</v>
      </c>
      <c r="N396">
        <f t="shared" si="19"/>
        <v>18</v>
      </c>
      <c r="O396" t="str">
        <f t="shared" si="20"/>
        <v>LCFHR PNC</v>
      </c>
    </row>
    <row r="397" spans="1:15" hidden="1" x14ac:dyDescent="0.25">
      <c r="A397" t="s">
        <v>123</v>
      </c>
      <c r="B397" t="s">
        <v>90</v>
      </c>
      <c r="C397">
        <v>8026459924</v>
      </c>
      <c r="D397" s="3">
        <v>45008</v>
      </c>
      <c r="E397" t="s">
        <v>125</v>
      </c>
      <c r="F397">
        <v>-398000</v>
      </c>
      <c r="G397" t="s">
        <v>5564</v>
      </c>
      <c r="H397" t="s">
        <v>5563</v>
      </c>
      <c r="I397" t="s">
        <v>102</v>
      </c>
      <c r="J397" t="s">
        <v>32</v>
      </c>
      <c r="L397" t="s">
        <v>5483</v>
      </c>
      <c r="M397">
        <f t="shared" si="18"/>
        <v>10</v>
      </c>
      <c r="N397">
        <f t="shared" si="19"/>
        <v>18</v>
      </c>
      <c r="O397" t="str">
        <f t="shared" si="20"/>
        <v>LCFHR PNC</v>
      </c>
    </row>
    <row r="398" spans="1:15" hidden="1" x14ac:dyDescent="0.25">
      <c r="A398" t="s">
        <v>123</v>
      </c>
      <c r="B398" t="s">
        <v>90</v>
      </c>
      <c r="C398">
        <v>8026459924</v>
      </c>
      <c r="D398" s="3">
        <v>45013</v>
      </c>
      <c r="E398" t="s">
        <v>125</v>
      </c>
      <c r="F398">
        <v>-11600000</v>
      </c>
      <c r="G398" t="s">
        <v>5562</v>
      </c>
      <c r="H398" t="s">
        <v>5561</v>
      </c>
      <c r="I398" t="s">
        <v>102</v>
      </c>
      <c r="J398" t="s">
        <v>32</v>
      </c>
      <c r="L398" t="s">
        <v>5483</v>
      </c>
      <c r="M398">
        <f t="shared" si="18"/>
        <v>10</v>
      </c>
      <c r="N398">
        <f t="shared" si="19"/>
        <v>18</v>
      </c>
      <c r="O398" t="str">
        <f t="shared" si="20"/>
        <v>LCFHR PNC</v>
      </c>
    </row>
    <row r="399" spans="1:15" hidden="1" x14ac:dyDescent="0.25">
      <c r="A399" t="s">
        <v>123</v>
      </c>
      <c r="B399" t="s">
        <v>90</v>
      </c>
      <c r="C399">
        <v>8026459924</v>
      </c>
      <c r="D399" s="3">
        <v>45019</v>
      </c>
      <c r="E399" t="s">
        <v>125</v>
      </c>
      <c r="F399">
        <v>-332000</v>
      </c>
      <c r="G399" t="s">
        <v>5560</v>
      </c>
      <c r="H399" t="s">
        <v>5559</v>
      </c>
      <c r="I399" t="s">
        <v>102</v>
      </c>
      <c r="J399" t="s">
        <v>32</v>
      </c>
      <c r="L399" t="s">
        <v>5483</v>
      </c>
      <c r="M399">
        <f t="shared" si="18"/>
        <v>10</v>
      </c>
      <c r="N399">
        <f t="shared" si="19"/>
        <v>18</v>
      </c>
      <c r="O399" t="str">
        <f t="shared" si="20"/>
        <v>LCFHR PNC</v>
      </c>
    </row>
    <row r="400" spans="1:15" hidden="1" x14ac:dyDescent="0.25">
      <c r="A400" t="s">
        <v>123</v>
      </c>
      <c r="B400" t="s">
        <v>90</v>
      </c>
      <c r="C400">
        <v>8026459924</v>
      </c>
      <c r="D400" s="3">
        <v>45026</v>
      </c>
      <c r="E400" t="s">
        <v>125</v>
      </c>
      <c r="F400">
        <v>-7720000</v>
      </c>
      <c r="G400" t="s">
        <v>5558</v>
      </c>
      <c r="H400" t="s">
        <v>5557</v>
      </c>
      <c r="I400" t="s">
        <v>102</v>
      </c>
      <c r="J400" t="s">
        <v>32</v>
      </c>
      <c r="L400" t="s">
        <v>262</v>
      </c>
      <c r="M400">
        <f t="shared" si="18"/>
        <v>10</v>
      </c>
      <c r="N400">
        <f t="shared" si="19"/>
        <v>18</v>
      </c>
      <c r="O400" t="str">
        <f t="shared" si="20"/>
        <v>LCFHR PNC</v>
      </c>
    </row>
    <row r="401" spans="1:15" hidden="1" x14ac:dyDescent="0.25">
      <c r="A401" t="s">
        <v>123</v>
      </c>
      <c r="B401" t="s">
        <v>90</v>
      </c>
      <c r="C401">
        <v>8026459924</v>
      </c>
      <c r="D401" s="3">
        <v>45026</v>
      </c>
      <c r="E401" t="s">
        <v>125</v>
      </c>
      <c r="F401">
        <v>-150000</v>
      </c>
      <c r="G401" t="s">
        <v>5556</v>
      </c>
      <c r="H401" t="s">
        <v>5555</v>
      </c>
      <c r="I401" t="s">
        <v>102</v>
      </c>
      <c r="J401" t="s">
        <v>32</v>
      </c>
      <c r="L401" t="s">
        <v>262</v>
      </c>
      <c r="M401">
        <f t="shared" si="18"/>
        <v>10</v>
      </c>
      <c r="N401">
        <f t="shared" si="19"/>
        <v>18</v>
      </c>
      <c r="O401" t="str">
        <f t="shared" si="20"/>
        <v>LCFHR PNC</v>
      </c>
    </row>
    <row r="402" spans="1:15" hidden="1" x14ac:dyDescent="0.25">
      <c r="A402" t="s">
        <v>123</v>
      </c>
      <c r="B402" t="s">
        <v>90</v>
      </c>
      <c r="C402">
        <v>8026459924</v>
      </c>
      <c r="D402" s="3">
        <v>45030</v>
      </c>
      <c r="E402" t="s">
        <v>125</v>
      </c>
      <c r="F402">
        <v>-1960000</v>
      </c>
      <c r="G402" t="s">
        <v>5554</v>
      </c>
      <c r="H402" t="s">
        <v>5553</v>
      </c>
      <c r="I402" t="s">
        <v>102</v>
      </c>
      <c r="J402" t="s">
        <v>32</v>
      </c>
      <c r="L402" t="s">
        <v>262</v>
      </c>
      <c r="M402">
        <f t="shared" si="18"/>
        <v>10</v>
      </c>
      <c r="N402">
        <f t="shared" si="19"/>
        <v>18</v>
      </c>
      <c r="O402" t="str">
        <f t="shared" si="20"/>
        <v>LCFHR PNC</v>
      </c>
    </row>
    <row r="403" spans="1:15" hidden="1" x14ac:dyDescent="0.25">
      <c r="A403" t="s">
        <v>123</v>
      </c>
      <c r="B403" t="s">
        <v>90</v>
      </c>
      <c r="C403">
        <v>8026459924</v>
      </c>
      <c r="D403" s="3">
        <v>45030</v>
      </c>
      <c r="E403" t="s">
        <v>125</v>
      </c>
      <c r="F403">
        <v>-1181000</v>
      </c>
      <c r="G403" t="s">
        <v>5552</v>
      </c>
      <c r="H403" t="s">
        <v>5551</v>
      </c>
      <c r="I403" t="s">
        <v>102</v>
      </c>
      <c r="J403" t="s">
        <v>32</v>
      </c>
      <c r="L403" t="s">
        <v>262</v>
      </c>
      <c r="M403">
        <f t="shared" si="18"/>
        <v>10</v>
      </c>
      <c r="N403">
        <f t="shared" si="19"/>
        <v>18</v>
      </c>
      <c r="O403" t="str">
        <f t="shared" si="20"/>
        <v>LCFHR PNC</v>
      </c>
    </row>
    <row r="404" spans="1:15" hidden="1" x14ac:dyDescent="0.25">
      <c r="A404" t="s">
        <v>123</v>
      </c>
      <c r="B404" t="s">
        <v>90</v>
      </c>
      <c r="C404">
        <v>8026459924</v>
      </c>
      <c r="D404" s="3">
        <v>45033</v>
      </c>
      <c r="E404" t="s">
        <v>125</v>
      </c>
      <c r="F404">
        <v>-3960000</v>
      </c>
      <c r="G404" t="s">
        <v>5550</v>
      </c>
      <c r="H404" t="s">
        <v>5549</v>
      </c>
      <c r="I404" t="s">
        <v>102</v>
      </c>
      <c r="J404" t="s">
        <v>32</v>
      </c>
      <c r="L404" t="s">
        <v>262</v>
      </c>
      <c r="M404">
        <f t="shared" si="18"/>
        <v>10</v>
      </c>
      <c r="N404">
        <f t="shared" si="19"/>
        <v>18</v>
      </c>
      <c r="O404" t="str">
        <f t="shared" si="20"/>
        <v>LCFHR PNC</v>
      </c>
    </row>
    <row r="405" spans="1:15" hidden="1" x14ac:dyDescent="0.25">
      <c r="A405" t="s">
        <v>123</v>
      </c>
      <c r="B405" t="s">
        <v>90</v>
      </c>
      <c r="C405">
        <v>8026459924</v>
      </c>
      <c r="D405" s="3">
        <v>45033</v>
      </c>
      <c r="E405" t="s">
        <v>125</v>
      </c>
      <c r="F405">
        <v>-390000</v>
      </c>
      <c r="G405" t="s">
        <v>5548</v>
      </c>
      <c r="H405" t="s">
        <v>5547</v>
      </c>
      <c r="I405" t="s">
        <v>102</v>
      </c>
      <c r="J405" t="s">
        <v>32</v>
      </c>
      <c r="L405" t="s">
        <v>262</v>
      </c>
      <c r="M405">
        <f t="shared" si="18"/>
        <v>10</v>
      </c>
      <c r="N405">
        <f t="shared" si="19"/>
        <v>18</v>
      </c>
      <c r="O405" t="str">
        <f t="shared" si="20"/>
        <v>LCFHR PNC</v>
      </c>
    </row>
    <row r="406" spans="1:15" hidden="1" x14ac:dyDescent="0.25">
      <c r="A406" t="s">
        <v>123</v>
      </c>
      <c r="B406" t="s">
        <v>90</v>
      </c>
      <c r="C406">
        <v>8026459924</v>
      </c>
      <c r="D406" s="3">
        <v>45036</v>
      </c>
      <c r="E406" t="s">
        <v>125</v>
      </c>
      <c r="F406">
        <v>-1445000</v>
      </c>
      <c r="G406" t="s">
        <v>5546</v>
      </c>
      <c r="H406" t="s">
        <v>5545</v>
      </c>
      <c r="I406" t="s">
        <v>102</v>
      </c>
      <c r="J406" t="s">
        <v>32</v>
      </c>
      <c r="L406" t="s">
        <v>262</v>
      </c>
      <c r="M406">
        <f t="shared" si="18"/>
        <v>10</v>
      </c>
      <c r="N406">
        <f t="shared" si="19"/>
        <v>18</v>
      </c>
      <c r="O406" t="str">
        <f t="shared" si="20"/>
        <v>LCFHR PNC</v>
      </c>
    </row>
    <row r="407" spans="1:15" hidden="1" x14ac:dyDescent="0.25">
      <c r="A407" t="s">
        <v>123</v>
      </c>
      <c r="B407" t="s">
        <v>90</v>
      </c>
      <c r="C407">
        <v>8026459924</v>
      </c>
      <c r="D407" s="3">
        <v>45043</v>
      </c>
      <c r="E407" t="s">
        <v>125</v>
      </c>
      <c r="F407">
        <v>-400000</v>
      </c>
      <c r="G407" t="s">
        <v>5544</v>
      </c>
      <c r="H407" t="s">
        <v>5543</v>
      </c>
      <c r="I407" t="s">
        <v>102</v>
      </c>
      <c r="J407" t="s">
        <v>32</v>
      </c>
      <c r="L407" t="s">
        <v>262</v>
      </c>
      <c r="M407">
        <f t="shared" si="18"/>
        <v>10</v>
      </c>
      <c r="N407">
        <f t="shared" si="19"/>
        <v>18</v>
      </c>
      <c r="O407" t="str">
        <f t="shared" si="20"/>
        <v>LCFHR PNC</v>
      </c>
    </row>
    <row r="408" spans="1:15" hidden="1" x14ac:dyDescent="0.25">
      <c r="A408" t="s">
        <v>123</v>
      </c>
      <c r="B408" t="s">
        <v>90</v>
      </c>
      <c r="C408">
        <v>8026459924</v>
      </c>
      <c r="D408" s="3">
        <v>45047</v>
      </c>
      <c r="E408" t="s">
        <v>125</v>
      </c>
      <c r="F408">
        <v>-333000</v>
      </c>
      <c r="G408" t="s">
        <v>5542</v>
      </c>
      <c r="H408" t="s">
        <v>5541</v>
      </c>
      <c r="I408" t="s">
        <v>102</v>
      </c>
      <c r="J408" t="s">
        <v>32</v>
      </c>
      <c r="L408" t="s">
        <v>262</v>
      </c>
      <c r="M408">
        <f t="shared" si="18"/>
        <v>10</v>
      </c>
      <c r="N408">
        <f t="shared" si="19"/>
        <v>18</v>
      </c>
      <c r="O408" t="str">
        <f t="shared" si="20"/>
        <v>LCFHR PNC</v>
      </c>
    </row>
    <row r="409" spans="1:15" hidden="1" x14ac:dyDescent="0.25">
      <c r="A409" t="s">
        <v>123</v>
      </c>
      <c r="B409" t="s">
        <v>90</v>
      </c>
      <c r="C409">
        <v>8026459924</v>
      </c>
      <c r="D409" s="3">
        <v>45048</v>
      </c>
      <c r="E409" t="s">
        <v>125</v>
      </c>
      <c r="F409">
        <v>-137000</v>
      </c>
      <c r="G409" t="s">
        <v>5540</v>
      </c>
      <c r="H409" t="s">
        <v>5539</v>
      </c>
      <c r="I409" t="s">
        <v>102</v>
      </c>
      <c r="J409" t="s">
        <v>32</v>
      </c>
      <c r="L409" t="s">
        <v>262</v>
      </c>
      <c r="M409">
        <f t="shared" ref="M409:M472" si="21">FIND("from",L409,1)+LEN($M$1)+1</f>
        <v>10</v>
      </c>
      <c r="N409">
        <f t="shared" ref="N409:N472" si="22">FIND("to",L409)-LEN($N$1)</f>
        <v>18</v>
      </c>
      <c r="O409" t="str">
        <f t="shared" ref="O409:O472" si="23">MID(L409,M409,N409-M409+1)</f>
        <v>LCFHR PNC</v>
      </c>
    </row>
    <row r="410" spans="1:15" hidden="1" x14ac:dyDescent="0.25">
      <c r="A410" t="s">
        <v>123</v>
      </c>
      <c r="B410" t="s">
        <v>90</v>
      </c>
      <c r="C410">
        <v>8026459924</v>
      </c>
      <c r="D410" s="3">
        <v>45056</v>
      </c>
      <c r="E410" t="s">
        <v>125</v>
      </c>
      <c r="F410">
        <v>-55265000</v>
      </c>
      <c r="G410" t="s">
        <v>5538</v>
      </c>
      <c r="H410" t="s">
        <v>5537</v>
      </c>
      <c r="I410" t="s">
        <v>102</v>
      </c>
      <c r="J410" t="s">
        <v>32</v>
      </c>
      <c r="L410" t="s">
        <v>5536</v>
      </c>
      <c r="M410" t="e">
        <f t="shared" si="21"/>
        <v>#VALUE!</v>
      </c>
      <c r="N410">
        <f t="shared" si="22"/>
        <v>13</v>
      </c>
      <c r="O410" t="e">
        <f t="shared" si="23"/>
        <v>#VALUE!</v>
      </c>
    </row>
    <row r="411" spans="1:15" hidden="1" x14ac:dyDescent="0.25">
      <c r="A411" t="s">
        <v>123</v>
      </c>
      <c r="B411" t="s">
        <v>90</v>
      </c>
      <c r="C411">
        <v>8026459924</v>
      </c>
      <c r="D411" s="3">
        <v>45061</v>
      </c>
      <c r="E411" t="s">
        <v>125</v>
      </c>
      <c r="F411">
        <v>-4257000</v>
      </c>
      <c r="G411" t="s">
        <v>5535</v>
      </c>
      <c r="H411" t="s">
        <v>5534</v>
      </c>
      <c r="I411" t="s">
        <v>102</v>
      </c>
      <c r="J411" t="s">
        <v>32</v>
      </c>
      <c r="L411" t="s">
        <v>262</v>
      </c>
      <c r="M411">
        <f t="shared" si="21"/>
        <v>10</v>
      </c>
      <c r="N411">
        <f t="shared" si="22"/>
        <v>18</v>
      </c>
      <c r="O411" t="str">
        <f t="shared" si="23"/>
        <v>LCFHR PNC</v>
      </c>
    </row>
    <row r="412" spans="1:15" hidden="1" x14ac:dyDescent="0.25">
      <c r="A412" t="s">
        <v>123</v>
      </c>
      <c r="B412" t="s">
        <v>90</v>
      </c>
      <c r="C412">
        <v>8026459924</v>
      </c>
      <c r="D412" s="3">
        <v>45070</v>
      </c>
      <c r="E412" t="s">
        <v>125</v>
      </c>
      <c r="F412">
        <v>-213200</v>
      </c>
      <c r="G412" t="s">
        <v>5533</v>
      </c>
      <c r="H412" t="s">
        <v>5532</v>
      </c>
      <c r="I412" t="s">
        <v>102</v>
      </c>
      <c r="J412" t="s">
        <v>32</v>
      </c>
      <c r="L412" t="s">
        <v>5518</v>
      </c>
      <c r="M412">
        <f t="shared" si="21"/>
        <v>10</v>
      </c>
      <c r="N412">
        <f t="shared" si="22"/>
        <v>18</v>
      </c>
      <c r="O412" t="str">
        <f t="shared" si="23"/>
        <v>LCFHR PNC</v>
      </c>
    </row>
    <row r="413" spans="1:15" hidden="1" x14ac:dyDescent="0.25">
      <c r="A413" t="s">
        <v>123</v>
      </c>
      <c r="B413" t="s">
        <v>90</v>
      </c>
      <c r="C413">
        <v>8026459924</v>
      </c>
      <c r="D413" s="3">
        <v>45071</v>
      </c>
      <c r="E413" t="s">
        <v>125</v>
      </c>
      <c r="F413">
        <v>-33200</v>
      </c>
      <c r="G413" t="s">
        <v>5531</v>
      </c>
      <c r="H413" t="s">
        <v>5530</v>
      </c>
      <c r="I413" t="s">
        <v>102</v>
      </c>
      <c r="J413" t="s">
        <v>32</v>
      </c>
      <c r="L413" t="s">
        <v>5518</v>
      </c>
      <c r="M413">
        <f t="shared" si="21"/>
        <v>10</v>
      </c>
      <c r="N413">
        <f t="shared" si="22"/>
        <v>18</v>
      </c>
      <c r="O413" t="str">
        <f t="shared" si="23"/>
        <v>LCFHR PNC</v>
      </c>
    </row>
    <row r="414" spans="1:15" hidden="1" x14ac:dyDescent="0.25">
      <c r="A414" t="s">
        <v>123</v>
      </c>
      <c r="B414" t="s">
        <v>90</v>
      </c>
      <c r="C414">
        <v>8026459924</v>
      </c>
      <c r="D414" s="3">
        <v>45077</v>
      </c>
      <c r="E414" t="s">
        <v>125</v>
      </c>
      <c r="F414">
        <v>-398000</v>
      </c>
      <c r="G414" t="s">
        <v>5529</v>
      </c>
      <c r="H414" t="s">
        <v>5528</v>
      </c>
      <c r="I414" t="s">
        <v>102</v>
      </c>
      <c r="J414" t="s">
        <v>32</v>
      </c>
      <c r="L414" t="s">
        <v>5483</v>
      </c>
      <c r="M414">
        <f t="shared" si="21"/>
        <v>10</v>
      </c>
      <c r="N414">
        <f t="shared" si="22"/>
        <v>18</v>
      </c>
      <c r="O414" t="str">
        <f t="shared" si="23"/>
        <v>LCFHR PNC</v>
      </c>
    </row>
    <row r="415" spans="1:15" hidden="1" x14ac:dyDescent="0.25">
      <c r="A415" t="s">
        <v>123</v>
      </c>
      <c r="B415" t="s">
        <v>90</v>
      </c>
      <c r="C415">
        <v>8026459924</v>
      </c>
      <c r="D415" s="3">
        <v>45092</v>
      </c>
      <c r="E415" t="s">
        <v>125</v>
      </c>
      <c r="F415">
        <v>-4356000</v>
      </c>
      <c r="G415" t="s">
        <v>5527</v>
      </c>
      <c r="H415" t="s">
        <v>5526</v>
      </c>
      <c r="I415" t="s">
        <v>102</v>
      </c>
      <c r="J415" t="s">
        <v>32</v>
      </c>
      <c r="L415" t="s">
        <v>5525</v>
      </c>
      <c r="M415">
        <f t="shared" si="21"/>
        <v>10</v>
      </c>
      <c r="N415">
        <f t="shared" si="22"/>
        <v>18</v>
      </c>
      <c r="O415" t="str">
        <f t="shared" si="23"/>
        <v>LCFHR PNC</v>
      </c>
    </row>
    <row r="416" spans="1:15" hidden="1" x14ac:dyDescent="0.25">
      <c r="A416" t="s">
        <v>123</v>
      </c>
      <c r="B416" t="s">
        <v>90</v>
      </c>
      <c r="C416">
        <v>8026459924</v>
      </c>
      <c r="D416" s="3">
        <v>45124</v>
      </c>
      <c r="E416" t="s">
        <v>125</v>
      </c>
      <c r="F416">
        <v>-3267000</v>
      </c>
      <c r="G416" t="s">
        <v>5524</v>
      </c>
      <c r="H416" t="s">
        <v>5523</v>
      </c>
      <c r="I416" t="s">
        <v>102</v>
      </c>
      <c r="J416" t="s">
        <v>32</v>
      </c>
      <c r="L416" t="s">
        <v>262</v>
      </c>
      <c r="M416">
        <f t="shared" si="21"/>
        <v>10</v>
      </c>
      <c r="N416">
        <f t="shared" si="22"/>
        <v>18</v>
      </c>
      <c r="O416" t="str">
        <f t="shared" si="23"/>
        <v>LCFHR PNC</v>
      </c>
    </row>
    <row r="417" spans="1:15" hidden="1" x14ac:dyDescent="0.25">
      <c r="A417" t="s">
        <v>123</v>
      </c>
      <c r="B417" t="s">
        <v>90</v>
      </c>
      <c r="C417">
        <v>8026459924</v>
      </c>
      <c r="D417" s="3">
        <v>45127</v>
      </c>
      <c r="E417" t="s">
        <v>125</v>
      </c>
      <c r="F417">
        <v>-1658250</v>
      </c>
      <c r="G417" t="s">
        <v>5522</v>
      </c>
      <c r="H417" t="s">
        <v>5521</v>
      </c>
      <c r="I417" t="s">
        <v>102</v>
      </c>
      <c r="J417" t="s">
        <v>32</v>
      </c>
      <c r="L417" t="s">
        <v>262</v>
      </c>
      <c r="M417">
        <f t="shared" si="21"/>
        <v>10</v>
      </c>
      <c r="N417">
        <f t="shared" si="22"/>
        <v>18</v>
      </c>
      <c r="O417" t="str">
        <f t="shared" si="23"/>
        <v>LCFHR PNC</v>
      </c>
    </row>
    <row r="418" spans="1:15" hidden="1" x14ac:dyDescent="0.25">
      <c r="A418" t="s">
        <v>123</v>
      </c>
      <c r="B418" t="s">
        <v>90</v>
      </c>
      <c r="C418">
        <v>8026459924</v>
      </c>
      <c r="D418" s="3">
        <v>45135</v>
      </c>
      <c r="E418" t="s">
        <v>125</v>
      </c>
      <c r="F418">
        <v>-398000</v>
      </c>
      <c r="G418" t="s">
        <v>5520</v>
      </c>
      <c r="H418" t="s">
        <v>5519</v>
      </c>
      <c r="I418" t="s">
        <v>102</v>
      </c>
      <c r="J418" t="s">
        <v>32</v>
      </c>
      <c r="L418" t="s">
        <v>5518</v>
      </c>
      <c r="M418">
        <f t="shared" si="21"/>
        <v>10</v>
      </c>
      <c r="N418">
        <f t="shared" si="22"/>
        <v>18</v>
      </c>
      <c r="O418" t="str">
        <f t="shared" si="23"/>
        <v>LCFHR PNC</v>
      </c>
    </row>
    <row r="419" spans="1:15" hidden="1" x14ac:dyDescent="0.25">
      <c r="A419" t="s">
        <v>123</v>
      </c>
      <c r="B419" t="s">
        <v>90</v>
      </c>
      <c r="C419">
        <v>8026459924</v>
      </c>
      <c r="D419" s="3">
        <v>45145</v>
      </c>
      <c r="E419" t="s">
        <v>125</v>
      </c>
      <c r="F419">
        <v>-1000000</v>
      </c>
      <c r="G419" t="s">
        <v>5517</v>
      </c>
      <c r="H419" t="s">
        <v>5516</v>
      </c>
      <c r="I419" t="s">
        <v>102</v>
      </c>
      <c r="J419" t="s">
        <v>32</v>
      </c>
      <c r="L419" t="s">
        <v>5515</v>
      </c>
      <c r="M419">
        <f t="shared" si="21"/>
        <v>10</v>
      </c>
      <c r="N419">
        <f t="shared" si="22"/>
        <v>18</v>
      </c>
      <c r="O419" t="str">
        <f t="shared" si="23"/>
        <v>LCHFR PNC</v>
      </c>
    </row>
    <row r="420" spans="1:15" hidden="1" x14ac:dyDescent="0.25">
      <c r="A420" t="s">
        <v>123</v>
      </c>
      <c r="B420" t="s">
        <v>90</v>
      </c>
      <c r="C420">
        <v>8026459924</v>
      </c>
      <c r="D420" s="3">
        <v>45147</v>
      </c>
      <c r="E420" t="s">
        <v>125</v>
      </c>
      <c r="F420">
        <v>-25000000</v>
      </c>
      <c r="G420" t="s">
        <v>5514</v>
      </c>
      <c r="H420" t="s">
        <v>5513</v>
      </c>
      <c r="I420" t="s">
        <v>102</v>
      </c>
      <c r="J420" t="s">
        <v>32</v>
      </c>
      <c r="L420" t="s">
        <v>269</v>
      </c>
      <c r="M420">
        <f t="shared" si="21"/>
        <v>10</v>
      </c>
      <c r="N420">
        <f t="shared" si="22"/>
        <v>18</v>
      </c>
      <c r="O420" t="str">
        <f t="shared" si="23"/>
        <v>LCFHR PNC</v>
      </c>
    </row>
    <row r="421" spans="1:15" hidden="1" x14ac:dyDescent="0.25">
      <c r="A421" t="s">
        <v>123</v>
      </c>
      <c r="B421" t="s">
        <v>90</v>
      </c>
      <c r="C421">
        <v>8026459924</v>
      </c>
      <c r="D421" s="3">
        <v>45147</v>
      </c>
      <c r="E421" t="s">
        <v>125</v>
      </c>
      <c r="F421">
        <v>-7100000</v>
      </c>
      <c r="G421" t="s">
        <v>5512</v>
      </c>
      <c r="H421" t="s">
        <v>5511</v>
      </c>
      <c r="I421" t="s">
        <v>102</v>
      </c>
      <c r="J421" t="s">
        <v>32</v>
      </c>
      <c r="L421" t="s">
        <v>5483</v>
      </c>
      <c r="M421">
        <f t="shared" si="21"/>
        <v>10</v>
      </c>
      <c r="N421">
        <f t="shared" si="22"/>
        <v>18</v>
      </c>
      <c r="O421" t="str">
        <f t="shared" si="23"/>
        <v>LCFHR PNC</v>
      </c>
    </row>
    <row r="422" spans="1:15" hidden="1" x14ac:dyDescent="0.25">
      <c r="A422" t="s">
        <v>123</v>
      </c>
      <c r="B422" t="s">
        <v>90</v>
      </c>
      <c r="C422">
        <v>8026459924</v>
      </c>
      <c r="D422" s="3">
        <v>45149</v>
      </c>
      <c r="E422" t="s">
        <v>125</v>
      </c>
      <c r="F422">
        <v>-2146.37</v>
      </c>
      <c r="G422" t="s">
        <v>242</v>
      </c>
      <c r="H422" t="s">
        <v>5510</v>
      </c>
      <c r="I422" t="s">
        <v>102</v>
      </c>
      <c r="J422" t="s">
        <v>32</v>
      </c>
      <c r="L422" t="s">
        <v>5509</v>
      </c>
      <c r="M422">
        <f t="shared" si="21"/>
        <v>11</v>
      </c>
      <c r="N422">
        <f t="shared" si="22"/>
        <v>19</v>
      </c>
      <c r="O422" t="str">
        <f t="shared" si="23"/>
        <v>LCFH REIT</v>
      </c>
    </row>
    <row r="423" spans="1:15" hidden="1" x14ac:dyDescent="0.25">
      <c r="A423" t="s">
        <v>123</v>
      </c>
      <c r="B423" t="s">
        <v>90</v>
      </c>
      <c r="C423">
        <v>8026459924</v>
      </c>
      <c r="D423" s="3">
        <v>45154</v>
      </c>
      <c r="E423" t="s">
        <v>125</v>
      </c>
      <c r="F423">
        <v>-3960000</v>
      </c>
      <c r="G423" t="s">
        <v>5508</v>
      </c>
      <c r="H423" t="s">
        <v>5507</v>
      </c>
      <c r="I423" t="s">
        <v>102</v>
      </c>
      <c r="J423" t="s">
        <v>32</v>
      </c>
      <c r="L423" t="s">
        <v>5483</v>
      </c>
      <c r="M423">
        <f t="shared" si="21"/>
        <v>10</v>
      </c>
      <c r="N423">
        <f t="shared" si="22"/>
        <v>18</v>
      </c>
      <c r="O423" t="str">
        <f t="shared" si="23"/>
        <v>LCFHR PNC</v>
      </c>
    </row>
    <row r="424" spans="1:15" hidden="1" x14ac:dyDescent="0.25">
      <c r="A424" t="s">
        <v>123</v>
      </c>
      <c r="B424" t="s">
        <v>90</v>
      </c>
      <c r="C424">
        <v>8026459924</v>
      </c>
      <c r="D424" s="3">
        <v>45161</v>
      </c>
      <c r="E424" t="s">
        <v>125</v>
      </c>
      <c r="F424">
        <v>-70000000</v>
      </c>
      <c r="G424" t="s">
        <v>5506</v>
      </c>
      <c r="H424" t="s">
        <v>5505</v>
      </c>
      <c r="I424" t="s">
        <v>102</v>
      </c>
      <c r="J424" t="s">
        <v>32</v>
      </c>
      <c r="L424" t="s">
        <v>262</v>
      </c>
      <c r="M424">
        <f t="shared" si="21"/>
        <v>10</v>
      </c>
      <c r="N424">
        <f t="shared" si="22"/>
        <v>18</v>
      </c>
      <c r="O424" t="str">
        <f t="shared" si="23"/>
        <v>LCFHR PNC</v>
      </c>
    </row>
    <row r="425" spans="1:15" hidden="1" x14ac:dyDescent="0.25">
      <c r="A425" t="s">
        <v>123</v>
      </c>
      <c r="B425" t="s">
        <v>90</v>
      </c>
      <c r="C425">
        <v>8026459924</v>
      </c>
      <c r="D425" s="3">
        <v>45161</v>
      </c>
      <c r="E425" t="s">
        <v>125</v>
      </c>
      <c r="F425">
        <v>-30000000</v>
      </c>
      <c r="G425" t="s">
        <v>5504</v>
      </c>
      <c r="H425" t="s">
        <v>5503</v>
      </c>
      <c r="I425" t="s">
        <v>102</v>
      </c>
      <c r="J425" t="s">
        <v>32</v>
      </c>
      <c r="L425" t="s">
        <v>269</v>
      </c>
      <c r="M425">
        <f t="shared" si="21"/>
        <v>10</v>
      </c>
      <c r="N425">
        <f t="shared" si="22"/>
        <v>18</v>
      </c>
      <c r="O425" t="str">
        <f t="shared" si="23"/>
        <v>LCFHR PNC</v>
      </c>
    </row>
    <row r="426" spans="1:15" hidden="1" x14ac:dyDescent="0.25">
      <c r="A426" t="s">
        <v>123</v>
      </c>
      <c r="B426" t="s">
        <v>90</v>
      </c>
      <c r="C426">
        <v>8026459924</v>
      </c>
      <c r="D426" s="3">
        <v>45162</v>
      </c>
      <c r="E426" t="s">
        <v>125</v>
      </c>
      <c r="F426">
        <v>-10200000</v>
      </c>
      <c r="G426" t="s">
        <v>5502</v>
      </c>
      <c r="H426" t="s">
        <v>5501</v>
      </c>
      <c r="I426" t="s">
        <v>102</v>
      </c>
      <c r="J426" t="s">
        <v>32</v>
      </c>
      <c r="L426" t="s">
        <v>5469</v>
      </c>
      <c r="M426">
        <f t="shared" si="21"/>
        <v>10</v>
      </c>
      <c r="N426">
        <f t="shared" si="22"/>
        <v>18</v>
      </c>
      <c r="O426" t="str">
        <f t="shared" si="23"/>
        <v>LCFHR PNC</v>
      </c>
    </row>
    <row r="427" spans="1:15" hidden="1" x14ac:dyDescent="0.25">
      <c r="A427" t="s">
        <v>123</v>
      </c>
      <c r="B427" t="s">
        <v>90</v>
      </c>
      <c r="C427">
        <v>8026459924</v>
      </c>
      <c r="D427" s="3">
        <v>45163</v>
      </c>
      <c r="E427" t="s">
        <v>125</v>
      </c>
      <c r="F427">
        <v>-44100000</v>
      </c>
      <c r="G427" t="s">
        <v>5500</v>
      </c>
      <c r="H427" t="s">
        <v>5499</v>
      </c>
      <c r="I427" t="s">
        <v>102</v>
      </c>
      <c r="J427" t="s">
        <v>32</v>
      </c>
      <c r="L427" t="s">
        <v>5498</v>
      </c>
      <c r="M427">
        <f t="shared" si="21"/>
        <v>10</v>
      </c>
      <c r="N427">
        <f t="shared" si="22"/>
        <v>18</v>
      </c>
      <c r="O427" t="str">
        <f t="shared" si="23"/>
        <v>LCFHR PNV</v>
      </c>
    </row>
    <row r="428" spans="1:15" hidden="1" x14ac:dyDescent="0.25">
      <c r="A428" t="s">
        <v>123</v>
      </c>
      <c r="B428" t="s">
        <v>90</v>
      </c>
      <c r="C428">
        <v>8026459924</v>
      </c>
      <c r="D428" s="3">
        <v>45168</v>
      </c>
      <c r="E428" t="s">
        <v>125</v>
      </c>
      <c r="F428">
        <v>-45000000</v>
      </c>
      <c r="G428" t="s">
        <v>5497</v>
      </c>
      <c r="H428" t="s">
        <v>5496</v>
      </c>
      <c r="I428" t="s">
        <v>102</v>
      </c>
      <c r="J428" t="s">
        <v>32</v>
      </c>
      <c r="L428" t="s">
        <v>262</v>
      </c>
      <c r="M428">
        <f t="shared" si="21"/>
        <v>10</v>
      </c>
      <c r="N428">
        <f t="shared" si="22"/>
        <v>18</v>
      </c>
      <c r="O428" t="str">
        <f t="shared" si="23"/>
        <v>LCFHR PNC</v>
      </c>
    </row>
    <row r="429" spans="1:15" hidden="1" x14ac:dyDescent="0.25">
      <c r="A429" t="s">
        <v>123</v>
      </c>
      <c r="B429" t="s">
        <v>90</v>
      </c>
      <c r="C429">
        <v>8026459924</v>
      </c>
      <c r="D429" s="3">
        <v>45170</v>
      </c>
      <c r="E429" t="s">
        <v>125</v>
      </c>
      <c r="F429">
        <v>-89400000</v>
      </c>
      <c r="G429" t="s">
        <v>5495</v>
      </c>
      <c r="H429" t="s">
        <v>5494</v>
      </c>
      <c r="I429" t="s">
        <v>102</v>
      </c>
      <c r="J429" t="s">
        <v>32</v>
      </c>
      <c r="L429" t="s">
        <v>5469</v>
      </c>
      <c r="M429">
        <f t="shared" si="21"/>
        <v>10</v>
      </c>
      <c r="N429">
        <f t="shared" si="22"/>
        <v>18</v>
      </c>
      <c r="O429" t="str">
        <f t="shared" si="23"/>
        <v>LCFHR PNC</v>
      </c>
    </row>
    <row r="430" spans="1:15" hidden="1" x14ac:dyDescent="0.25">
      <c r="A430" t="s">
        <v>123</v>
      </c>
      <c r="B430" t="s">
        <v>90</v>
      </c>
      <c r="C430">
        <v>8026459924</v>
      </c>
      <c r="D430" s="3">
        <v>45175</v>
      </c>
      <c r="E430" t="s">
        <v>125</v>
      </c>
      <c r="F430">
        <v>-34500000</v>
      </c>
      <c r="G430" t="s">
        <v>5493</v>
      </c>
      <c r="H430" t="s">
        <v>5492</v>
      </c>
      <c r="I430" t="s">
        <v>102</v>
      </c>
      <c r="J430" t="s">
        <v>32</v>
      </c>
      <c r="L430" t="s">
        <v>5469</v>
      </c>
      <c r="M430">
        <f t="shared" si="21"/>
        <v>10</v>
      </c>
      <c r="N430">
        <f t="shared" si="22"/>
        <v>18</v>
      </c>
      <c r="O430" t="str">
        <f t="shared" si="23"/>
        <v>LCFHR PNC</v>
      </c>
    </row>
    <row r="431" spans="1:15" hidden="1" x14ac:dyDescent="0.25">
      <c r="A431" t="s">
        <v>123</v>
      </c>
      <c r="B431" t="s">
        <v>90</v>
      </c>
      <c r="C431">
        <v>8026459924</v>
      </c>
      <c r="D431" s="3">
        <v>45182</v>
      </c>
      <c r="E431" t="s">
        <v>125</v>
      </c>
      <c r="F431">
        <v>-25000000</v>
      </c>
      <c r="G431" t="s">
        <v>5491</v>
      </c>
      <c r="H431" t="s">
        <v>5490</v>
      </c>
      <c r="I431" t="s">
        <v>102</v>
      </c>
      <c r="J431" t="s">
        <v>32</v>
      </c>
      <c r="L431" t="s">
        <v>262</v>
      </c>
      <c r="M431">
        <f t="shared" si="21"/>
        <v>10</v>
      </c>
      <c r="N431">
        <f t="shared" si="22"/>
        <v>18</v>
      </c>
      <c r="O431" t="str">
        <f t="shared" si="23"/>
        <v>LCFHR PNC</v>
      </c>
    </row>
    <row r="432" spans="1:15" hidden="1" x14ac:dyDescent="0.25">
      <c r="A432" t="s">
        <v>123</v>
      </c>
      <c r="B432" t="s">
        <v>90</v>
      </c>
      <c r="C432">
        <v>8026459924</v>
      </c>
      <c r="D432" s="3">
        <v>45184</v>
      </c>
      <c r="E432" t="s">
        <v>125</v>
      </c>
      <c r="F432">
        <v>-44600000</v>
      </c>
      <c r="G432" t="s">
        <v>5489</v>
      </c>
      <c r="H432" t="s">
        <v>5488</v>
      </c>
      <c r="I432" t="s">
        <v>102</v>
      </c>
      <c r="J432" t="s">
        <v>32</v>
      </c>
      <c r="L432" t="s">
        <v>262</v>
      </c>
      <c r="M432">
        <f t="shared" si="21"/>
        <v>10</v>
      </c>
      <c r="N432">
        <f t="shared" si="22"/>
        <v>18</v>
      </c>
      <c r="O432" t="str">
        <f t="shared" si="23"/>
        <v>LCFHR PNC</v>
      </c>
    </row>
    <row r="433" spans="1:15" hidden="1" x14ac:dyDescent="0.25">
      <c r="A433" t="s">
        <v>123</v>
      </c>
      <c r="B433" t="s">
        <v>90</v>
      </c>
      <c r="C433">
        <v>8026459924</v>
      </c>
      <c r="D433" s="3">
        <v>45187</v>
      </c>
      <c r="E433" t="s">
        <v>125</v>
      </c>
      <c r="F433">
        <v>-18000000</v>
      </c>
      <c r="G433" t="s">
        <v>5487</v>
      </c>
      <c r="H433" t="s">
        <v>5486</v>
      </c>
      <c r="I433" t="s">
        <v>102</v>
      </c>
      <c r="J433" t="s">
        <v>32</v>
      </c>
      <c r="L433" t="s">
        <v>269</v>
      </c>
      <c r="M433">
        <f t="shared" si="21"/>
        <v>10</v>
      </c>
      <c r="N433">
        <f t="shared" si="22"/>
        <v>18</v>
      </c>
      <c r="O433" t="str">
        <f t="shared" si="23"/>
        <v>LCFHR PNC</v>
      </c>
    </row>
    <row r="434" spans="1:15" hidden="1" x14ac:dyDescent="0.25">
      <c r="A434" t="s">
        <v>123</v>
      </c>
      <c r="B434" t="s">
        <v>90</v>
      </c>
      <c r="C434">
        <v>8026459924</v>
      </c>
      <c r="D434" s="3">
        <v>45189</v>
      </c>
      <c r="E434" t="s">
        <v>125</v>
      </c>
      <c r="F434">
        <v>-52400000</v>
      </c>
      <c r="G434" t="s">
        <v>5485</v>
      </c>
      <c r="H434" t="s">
        <v>5484</v>
      </c>
      <c r="I434" t="s">
        <v>102</v>
      </c>
      <c r="J434" t="s">
        <v>32</v>
      </c>
      <c r="L434" t="s">
        <v>5483</v>
      </c>
      <c r="M434">
        <f t="shared" si="21"/>
        <v>10</v>
      </c>
      <c r="N434">
        <f t="shared" si="22"/>
        <v>18</v>
      </c>
      <c r="O434" t="str">
        <f t="shared" si="23"/>
        <v>LCFHR PNC</v>
      </c>
    </row>
    <row r="435" spans="1:15" hidden="1" x14ac:dyDescent="0.25">
      <c r="A435" t="s">
        <v>123</v>
      </c>
      <c r="B435" t="s">
        <v>90</v>
      </c>
      <c r="C435">
        <v>8026459924</v>
      </c>
      <c r="D435" s="3">
        <v>45190</v>
      </c>
      <c r="E435" t="s">
        <v>125</v>
      </c>
      <c r="F435">
        <v>-4400000</v>
      </c>
      <c r="G435" t="s">
        <v>5482</v>
      </c>
      <c r="H435" t="s">
        <v>5481</v>
      </c>
      <c r="I435" t="s">
        <v>102</v>
      </c>
      <c r="J435" t="s">
        <v>32</v>
      </c>
      <c r="L435" t="s">
        <v>5476</v>
      </c>
      <c r="M435">
        <f t="shared" si="21"/>
        <v>10</v>
      </c>
      <c r="N435">
        <f t="shared" si="22"/>
        <v>18</v>
      </c>
      <c r="O435" t="str">
        <f t="shared" si="23"/>
        <v>LCFHR PNC</v>
      </c>
    </row>
    <row r="436" spans="1:15" hidden="1" x14ac:dyDescent="0.25">
      <c r="A436" t="s">
        <v>123</v>
      </c>
      <c r="B436" t="s">
        <v>90</v>
      </c>
      <c r="C436">
        <v>8026459924</v>
      </c>
      <c r="D436" s="3">
        <v>45191</v>
      </c>
      <c r="E436" t="s">
        <v>125</v>
      </c>
      <c r="F436">
        <v>-10000000</v>
      </c>
      <c r="G436" t="s">
        <v>5480</v>
      </c>
      <c r="H436" t="s">
        <v>5479</v>
      </c>
      <c r="I436" t="s">
        <v>102</v>
      </c>
      <c r="J436" t="s">
        <v>32</v>
      </c>
      <c r="L436" t="s">
        <v>262</v>
      </c>
      <c r="M436">
        <f t="shared" si="21"/>
        <v>10</v>
      </c>
      <c r="N436">
        <f t="shared" si="22"/>
        <v>18</v>
      </c>
      <c r="O436" t="str">
        <f t="shared" si="23"/>
        <v>LCFHR PNC</v>
      </c>
    </row>
    <row r="437" spans="1:15" hidden="1" x14ac:dyDescent="0.25">
      <c r="A437" t="s">
        <v>123</v>
      </c>
      <c r="B437" t="s">
        <v>90</v>
      </c>
      <c r="C437">
        <v>8026459924</v>
      </c>
      <c r="D437" s="3">
        <v>45194</v>
      </c>
      <c r="E437" t="s">
        <v>125</v>
      </c>
      <c r="F437">
        <v>-4700000</v>
      </c>
      <c r="G437" t="s">
        <v>5478</v>
      </c>
      <c r="H437" t="s">
        <v>5477</v>
      </c>
      <c r="I437" t="s">
        <v>102</v>
      </c>
      <c r="J437" t="s">
        <v>32</v>
      </c>
      <c r="L437" t="s">
        <v>5476</v>
      </c>
      <c r="M437">
        <f t="shared" si="21"/>
        <v>10</v>
      </c>
      <c r="N437">
        <f t="shared" si="22"/>
        <v>18</v>
      </c>
      <c r="O437" t="str">
        <f t="shared" si="23"/>
        <v>LCFHR PNC</v>
      </c>
    </row>
    <row r="438" spans="1:15" hidden="1" x14ac:dyDescent="0.25">
      <c r="A438" t="s">
        <v>123</v>
      </c>
      <c r="B438" t="s">
        <v>90</v>
      </c>
      <c r="C438">
        <v>8026459924</v>
      </c>
      <c r="D438" s="3">
        <v>45195</v>
      </c>
      <c r="E438" t="s">
        <v>125</v>
      </c>
      <c r="F438">
        <v>-12000000</v>
      </c>
      <c r="G438" t="s">
        <v>5475</v>
      </c>
      <c r="H438" t="s">
        <v>5474</v>
      </c>
      <c r="I438" t="s">
        <v>102</v>
      </c>
      <c r="J438" t="s">
        <v>32</v>
      </c>
      <c r="L438" t="s">
        <v>262</v>
      </c>
      <c r="M438">
        <f t="shared" si="21"/>
        <v>10</v>
      </c>
      <c r="N438">
        <f t="shared" si="22"/>
        <v>18</v>
      </c>
      <c r="O438" t="str">
        <f t="shared" si="23"/>
        <v>LCFHR PNC</v>
      </c>
    </row>
    <row r="439" spans="1:15" hidden="1" x14ac:dyDescent="0.25">
      <c r="A439" t="s">
        <v>123</v>
      </c>
      <c r="B439" t="s">
        <v>90</v>
      </c>
      <c r="C439">
        <v>8026459924</v>
      </c>
      <c r="D439" s="3">
        <v>45196</v>
      </c>
      <c r="E439" t="s">
        <v>125</v>
      </c>
      <c r="F439">
        <v>-10000000</v>
      </c>
      <c r="G439" t="s">
        <v>5473</v>
      </c>
      <c r="H439" t="s">
        <v>5472</v>
      </c>
      <c r="I439" t="s">
        <v>102</v>
      </c>
      <c r="J439" t="s">
        <v>32</v>
      </c>
      <c r="L439" t="s">
        <v>262</v>
      </c>
      <c r="M439">
        <f t="shared" si="21"/>
        <v>10</v>
      </c>
      <c r="N439">
        <f t="shared" si="22"/>
        <v>18</v>
      </c>
      <c r="O439" t="str">
        <f t="shared" si="23"/>
        <v>LCFHR PNC</v>
      </c>
    </row>
    <row r="440" spans="1:15" hidden="1" x14ac:dyDescent="0.25">
      <c r="A440" t="s">
        <v>123</v>
      </c>
      <c r="B440" t="s">
        <v>90</v>
      </c>
      <c r="C440">
        <v>8026459924</v>
      </c>
      <c r="D440" s="3">
        <v>45196</v>
      </c>
      <c r="E440" t="s">
        <v>125</v>
      </c>
      <c r="F440">
        <v>-9900000</v>
      </c>
      <c r="G440" t="s">
        <v>5471</v>
      </c>
      <c r="H440" t="s">
        <v>5470</v>
      </c>
      <c r="I440" t="s">
        <v>102</v>
      </c>
      <c r="J440" t="s">
        <v>32</v>
      </c>
      <c r="L440" t="s">
        <v>5469</v>
      </c>
      <c r="M440">
        <f t="shared" si="21"/>
        <v>10</v>
      </c>
      <c r="N440">
        <f t="shared" si="22"/>
        <v>18</v>
      </c>
      <c r="O440" t="str">
        <f t="shared" si="23"/>
        <v>LCFHR PNC</v>
      </c>
    </row>
    <row r="441" spans="1:15" hidden="1" x14ac:dyDescent="0.25">
      <c r="A441" t="s">
        <v>123</v>
      </c>
      <c r="B441" t="s">
        <v>90</v>
      </c>
      <c r="C441">
        <v>8026459924</v>
      </c>
      <c r="D441" s="3">
        <v>45198</v>
      </c>
      <c r="E441" t="s">
        <v>125</v>
      </c>
      <c r="F441">
        <v>-50000000</v>
      </c>
      <c r="G441" t="s">
        <v>5468</v>
      </c>
      <c r="H441" t="s">
        <v>5467</v>
      </c>
      <c r="I441" t="s">
        <v>102</v>
      </c>
      <c r="J441" t="s">
        <v>32</v>
      </c>
      <c r="L441" t="s">
        <v>262</v>
      </c>
      <c r="M441">
        <f t="shared" si="21"/>
        <v>10</v>
      </c>
      <c r="N441">
        <f t="shared" si="22"/>
        <v>18</v>
      </c>
      <c r="O441" t="str">
        <f t="shared" si="23"/>
        <v>LCFHR PNC</v>
      </c>
    </row>
    <row r="442" spans="1:15" x14ac:dyDescent="0.25">
      <c r="A442" t="s">
        <v>1293</v>
      </c>
      <c r="B442" t="s">
        <v>75</v>
      </c>
      <c r="C442">
        <v>8026459932</v>
      </c>
      <c r="D442" s="3">
        <v>43959</v>
      </c>
      <c r="E442" t="s">
        <v>122</v>
      </c>
      <c r="F442">
        <v>-100</v>
      </c>
      <c r="H442" t="s">
        <v>126</v>
      </c>
      <c r="I442" t="s">
        <v>102</v>
      </c>
      <c r="J442" t="s">
        <v>34</v>
      </c>
      <c r="L442" t="s">
        <v>3763</v>
      </c>
      <c r="M442">
        <f t="shared" si="21"/>
        <v>10</v>
      </c>
      <c r="N442">
        <f t="shared" si="22"/>
        <v>18</v>
      </c>
      <c r="O442" t="str">
        <f t="shared" si="23"/>
        <v>Tuebor Op</v>
      </c>
    </row>
    <row r="443" spans="1:15" x14ac:dyDescent="0.25">
      <c r="A443" t="s">
        <v>1293</v>
      </c>
      <c r="B443" t="s">
        <v>75</v>
      </c>
      <c r="C443">
        <v>8026459932</v>
      </c>
      <c r="D443" s="3">
        <v>43984</v>
      </c>
      <c r="E443" t="s">
        <v>122</v>
      </c>
      <c r="F443">
        <v>-500000</v>
      </c>
      <c r="H443" t="s">
        <v>126</v>
      </c>
      <c r="I443" t="s">
        <v>102</v>
      </c>
      <c r="J443" t="s">
        <v>34</v>
      </c>
      <c r="L443" t="s">
        <v>3864</v>
      </c>
      <c r="M443">
        <f t="shared" si="21"/>
        <v>10</v>
      </c>
      <c r="N443">
        <f t="shared" si="22"/>
        <v>19</v>
      </c>
      <c r="O443" t="str">
        <f t="shared" si="23"/>
        <v>Tuebor PNC</v>
      </c>
    </row>
    <row r="444" spans="1:15" x14ac:dyDescent="0.25">
      <c r="A444" t="s">
        <v>1293</v>
      </c>
      <c r="B444" t="s">
        <v>75</v>
      </c>
      <c r="C444">
        <v>8026459932</v>
      </c>
      <c r="D444" s="3">
        <v>43992</v>
      </c>
      <c r="E444" t="s">
        <v>122</v>
      </c>
      <c r="F444">
        <v>-4210000</v>
      </c>
      <c r="H444" t="s">
        <v>126</v>
      </c>
      <c r="I444" t="s">
        <v>102</v>
      </c>
      <c r="J444" t="s">
        <v>34</v>
      </c>
      <c r="L444" t="s">
        <v>5410</v>
      </c>
      <c r="M444">
        <f t="shared" si="21"/>
        <v>10</v>
      </c>
      <c r="N444">
        <f t="shared" si="22"/>
        <v>19</v>
      </c>
      <c r="O444" t="str">
        <f t="shared" si="23"/>
        <v>Tuebor PNC</v>
      </c>
    </row>
    <row r="445" spans="1:15" x14ac:dyDescent="0.25">
      <c r="A445" t="s">
        <v>1293</v>
      </c>
      <c r="B445" t="s">
        <v>75</v>
      </c>
      <c r="C445">
        <v>8026459932</v>
      </c>
      <c r="D445" s="3">
        <v>43993</v>
      </c>
      <c r="E445" t="s">
        <v>122</v>
      </c>
      <c r="F445">
        <v>-4878932.5</v>
      </c>
      <c r="H445" t="s">
        <v>126</v>
      </c>
      <c r="I445" t="s">
        <v>102</v>
      </c>
      <c r="J445" t="s">
        <v>34</v>
      </c>
      <c r="L445" t="s">
        <v>5466</v>
      </c>
      <c r="M445">
        <f t="shared" si="21"/>
        <v>10</v>
      </c>
      <c r="N445">
        <f t="shared" si="22"/>
        <v>19</v>
      </c>
      <c r="O445" t="str">
        <f t="shared" si="23"/>
        <v>Tuebor PNC</v>
      </c>
    </row>
    <row r="446" spans="1:15" x14ac:dyDescent="0.25">
      <c r="A446" t="s">
        <v>1293</v>
      </c>
      <c r="B446" t="s">
        <v>75</v>
      </c>
      <c r="C446">
        <v>8026459932</v>
      </c>
      <c r="D446" s="3">
        <v>43998</v>
      </c>
      <c r="E446" t="s">
        <v>122</v>
      </c>
      <c r="F446">
        <v>-62.82</v>
      </c>
      <c r="H446" t="s">
        <v>126</v>
      </c>
      <c r="I446" t="s">
        <v>102</v>
      </c>
      <c r="J446" t="s">
        <v>34</v>
      </c>
      <c r="L446" t="s">
        <v>5466</v>
      </c>
      <c r="M446">
        <f t="shared" si="21"/>
        <v>10</v>
      </c>
      <c r="N446">
        <f t="shared" si="22"/>
        <v>19</v>
      </c>
      <c r="O446" t="str">
        <f t="shared" si="23"/>
        <v>Tuebor PNC</v>
      </c>
    </row>
    <row r="447" spans="1:15" x14ac:dyDescent="0.25">
      <c r="A447" t="s">
        <v>1293</v>
      </c>
      <c r="B447" t="s">
        <v>75</v>
      </c>
      <c r="C447">
        <v>8026459932</v>
      </c>
      <c r="D447" s="3">
        <v>44000</v>
      </c>
      <c r="E447" t="s">
        <v>122</v>
      </c>
      <c r="F447">
        <v>-13000000</v>
      </c>
      <c r="H447" t="s">
        <v>126</v>
      </c>
      <c r="I447" t="s">
        <v>102</v>
      </c>
      <c r="J447" t="s">
        <v>34</v>
      </c>
      <c r="L447" t="s">
        <v>3864</v>
      </c>
      <c r="M447">
        <f t="shared" si="21"/>
        <v>10</v>
      </c>
      <c r="N447">
        <f t="shared" si="22"/>
        <v>19</v>
      </c>
      <c r="O447" t="str">
        <f t="shared" si="23"/>
        <v>Tuebor PNC</v>
      </c>
    </row>
    <row r="448" spans="1:15" x14ac:dyDescent="0.25">
      <c r="A448" t="s">
        <v>1293</v>
      </c>
      <c r="B448" t="s">
        <v>75</v>
      </c>
      <c r="C448">
        <v>8026459932</v>
      </c>
      <c r="D448" s="3">
        <v>44004</v>
      </c>
      <c r="E448" t="s">
        <v>122</v>
      </c>
      <c r="F448">
        <v>-5000000</v>
      </c>
      <c r="H448" t="s">
        <v>126</v>
      </c>
      <c r="I448" t="s">
        <v>102</v>
      </c>
      <c r="J448" t="s">
        <v>34</v>
      </c>
      <c r="L448" t="s">
        <v>5410</v>
      </c>
      <c r="M448">
        <f t="shared" si="21"/>
        <v>10</v>
      </c>
      <c r="N448">
        <f t="shared" si="22"/>
        <v>19</v>
      </c>
      <c r="O448" t="str">
        <f t="shared" si="23"/>
        <v>Tuebor PNC</v>
      </c>
    </row>
    <row r="449" spans="1:15" x14ac:dyDescent="0.25">
      <c r="A449" t="s">
        <v>1293</v>
      </c>
      <c r="B449" t="s">
        <v>75</v>
      </c>
      <c r="C449">
        <v>8026459932</v>
      </c>
      <c r="D449" s="3">
        <v>44011</v>
      </c>
      <c r="E449" t="s">
        <v>122</v>
      </c>
      <c r="F449">
        <v>-8000000</v>
      </c>
      <c r="H449" t="s">
        <v>126</v>
      </c>
      <c r="I449" t="s">
        <v>102</v>
      </c>
      <c r="J449" t="s">
        <v>34</v>
      </c>
      <c r="L449" t="s">
        <v>3864</v>
      </c>
      <c r="M449">
        <f t="shared" si="21"/>
        <v>10</v>
      </c>
      <c r="N449">
        <f t="shared" si="22"/>
        <v>19</v>
      </c>
      <c r="O449" t="str">
        <f t="shared" si="23"/>
        <v>Tuebor PNC</v>
      </c>
    </row>
    <row r="450" spans="1:15" x14ac:dyDescent="0.25">
      <c r="A450" t="s">
        <v>1293</v>
      </c>
      <c r="B450" t="s">
        <v>75</v>
      </c>
      <c r="C450">
        <v>8026459932</v>
      </c>
      <c r="D450" s="3">
        <v>44018</v>
      </c>
      <c r="E450" t="s">
        <v>122</v>
      </c>
      <c r="F450">
        <v>-31000000</v>
      </c>
      <c r="H450" t="s">
        <v>126</v>
      </c>
      <c r="I450" t="s">
        <v>102</v>
      </c>
      <c r="J450" t="s">
        <v>34</v>
      </c>
      <c r="L450" t="s">
        <v>3864</v>
      </c>
      <c r="M450">
        <f t="shared" si="21"/>
        <v>10</v>
      </c>
      <c r="N450">
        <f t="shared" si="22"/>
        <v>19</v>
      </c>
      <c r="O450" t="str">
        <f t="shared" si="23"/>
        <v>Tuebor PNC</v>
      </c>
    </row>
    <row r="451" spans="1:15" x14ac:dyDescent="0.25">
      <c r="A451" t="s">
        <v>1293</v>
      </c>
      <c r="B451" t="s">
        <v>75</v>
      </c>
      <c r="C451">
        <v>8026459932</v>
      </c>
      <c r="D451" s="3">
        <v>44029</v>
      </c>
      <c r="E451" t="s">
        <v>122</v>
      </c>
      <c r="F451">
        <v>-37600000</v>
      </c>
      <c r="H451" t="s">
        <v>126</v>
      </c>
      <c r="I451" t="s">
        <v>102</v>
      </c>
      <c r="J451" t="s">
        <v>34</v>
      </c>
      <c r="L451" t="s">
        <v>3864</v>
      </c>
      <c r="M451">
        <f t="shared" si="21"/>
        <v>10</v>
      </c>
      <c r="N451">
        <f t="shared" si="22"/>
        <v>19</v>
      </c>
      <c r="O451" t="str">
        <f t="shared" si="23"/>
        <v>Tuebor PNC</v>
      </c>
    </row>
    <row r="452" spans="1:15" x14ac:dyDescent="0.25">
      <c r="A452" t="s">
        <v>1293</v>
      </c>
      <c r="B452" t="s">
        <v>75</v>
      </c>
      <c r="C452">
        <v>8026459932</v>
      </c>
      <c r="D452" s="3">
        <v>44104</v>
      </c>
      <c r="E452" t="s">
        <v>122</v>
      </c>
      <c r="F452">
        <v>-25500000</v>
      </c>
      <c r="H452" t="s">
        <v>126</v>
      </c>
      <c r="I452" t="s">
        <v>102</v>
      </c>
      <c r="J452" t="s">
        <v>34</v>
      </c>
      <c r="L452" t="s">
        <v>3864</v>
      </c>
      <c r="M452">
        <f t="shared" si="21"/>
        <v>10</v>
      </c>
      <c r="N452">
        <f t="shared" si="22"/>
        <v>19</v>
      </c>
      <c r="O452" t="str">
        <f t="shared" si="23"/>
        <v>Tuebor PNC</v>
      </c>
    </row>
    <row r="453" spans="1:15" x14ac:dyDescent="0.25">
      <c r="A453" t="s">
        <v>1293</v>
      </c>
      <c r="B453" t="s">
        <v>75</v>
      </c>
      <c r="C453">
        <v>8026459932</v>
      </c>
      <c r="D453" s="3">
        <v>44106</v>
      </c>
      <c r="E453" t="s">
        <v>122</v>
      </c>
      <c r="F453">
        <v>-19000000</v>
      </c>
      <c r="H453" t="s">
        <v>126</v>
      </c>
      <c r="I453" t="s">
        <v>102</v>
      </c>
      <c r="J453" t="s">
        <v>34</v>
      </c>
      <c r="L453" t="s">
        <v>3864</v>
      </c>
      <c r="M453">
        <f t="shared" si="21"/>
        <v>10</v>
      </c>
      <c r="N453">
        <f t="shared" si="22"/>
        <v>19</v>
      </c>
      <c r="O453" t="str">
        <f t="shared" si="23"/>
        <v>Tuebor PNC</v>
      </c>
    </row>
    <row r="454" spans="1:15" x14ac:dyDescent="0.25">
      <c r="A454" t="s">
        <v>1293</v>
      </c>
      <c r="B454" t="s">
        <v>75</v>
      </c>
      <c r="C454">
        <v>8026459932</v>
      </c>
      <c r="D454" s="3">
        <v>44244</v>
      </c>
      <c r="E454" t="s">
        <v>122</v>
      </c>
      <c r="F454">
        <v>-103000000</v>
      </c>
      <c r="H454" t="s">
        <v>247</v>
      </c>
      <c r="I454" t="s">
        <v>102</v>
      </c>
      <c r="J454" t="s">
        <v>34</v>
      </c>
      <c r="L454" t="s">
        <v>5410</v>
      </c>
      <c r="M454">
        <f t="shared" si="21"/>
        <v>10</v>
      </c>
      <c r="N454">
        <f t="shared" si="22"/>
        <v>19</v>
      </c>
      <c r="O454" t="str">
        <f t="shared" si="23"/>
        <v>Tuebor PNC</v>
      </c>
    </row>
    <row r="455" spans="1:15" x14ac:dyDescent="0.25">
      <c r="A455" t="s">
        <v>1293</v>
      </c>
      <c r="B455" t="s">
        <v>75</v>
      </c>
      <c r="C455">
        <v>8026459932</v>
      </c>
      <c r="D455" s="3">
        <v>44273</v>
      </c>
      <c r="E455" t="s">
        <v>122</v>
      </c>
      <c r="F455">
        <v>-5000000</v>
      </c>
      <c r="H455" t="s">
        <v>249</v>
      </c>
      <c r="I455" t="s">
        <v>102</v>
      </c>
      <c r="J455" t="s">
        <v>34</v>
      </c>
      <c r="L455" t="s">
        <v>5410</v>
      </c>
      <c r="M455">
        <f t="shared" si="21"/>
        <v>10</v>
      </c>
      <c r="N455">
        <f t="shared" si="22"/>
        <v>19</v>
      </c>
      <c r="O455" t="str">
        <f t="shared" si="23"/>
        <v>Tuebor PNC</v>
      </c>
    </row>
    <row r="456" spans="1:15" x14ac:dyDescent="0.25">
      <c r="A456" t="s">
        <v>1293</v>
      </c>
      <c r="B456" t="s">
        <v>75</v>
      </c>
      <c r="C456">
        <v>8026459932</v>
      </c>
      <c r="D456" s="3">
        <v>44279</v>
      </c>
      <c r="E456" t="s">
        <v>122</v>
      </c>
      <c r="F456">
        <v>-5000000</v>
      </c>
      <c r="H456" t="s">
        <v>249</v>
      </c>
      <c r="I456" t="s">
        <v>102</v>
      </c>
      <c r="J456" t="s">
        <v>34</v>
      </c>
      <c r="L456" t="s">
        <v>5389</v>
      </c>
      <c r="M456">
        <f t="shared" si="21"/>
        <v>10</v>
      </c>
      <c r="N456">
        <f t="shared" si="22"/>
        <v>19</v>
      </c>
      <c r="O456" t="str">
        <f t="shared" si="23"/>
        <v>Tuebor PNC</v>
      </c>
    </row>
    <row r="457" spans="1:15" x14ac:dyDescent="0.25">
      <c r="A457" t="s">
        <v>1293</v>
      </c>
      <c r="B457" t="s">
        <v>75</v>
      </c>
      <c r="C457">
        <v>8026459932</v>
      </c>
      <c r="D457" s="3">
        <v>44280</v>
      </c>
      <c r="E457" t="s">
        <v>122</v>
      </c>
      <c r="F457">
        <v>-200000</v>
      </c>
      <c r="H457" t="s">
        <v>249</v>
      </c>
      <c r="I457" t="s">
        <v>102</v>
      </c>
      <c r="J457" t="s">
        <v>34</v>
      </c>
      <c r="L457" t="s">
        <v>5389</v>
      </c>
      <c r="M457">
        <f t="shared" si="21"/>
        <v>10</v>
      </c>
      <c r="N457">
        <f t="shared" si="22"/>
        <v>19</v>
      </c>
      <c r="O457" t="str">
        <f t="shared" si="23"/>
        <v>Tuebor PNC</v>
      </c>
    </row>
    <row r="458" spans="1:15" x14ac:dyDescent="0.25">
      <c r="A458" t="s">
        <v>1293</v>
      </c>
      <c r="B458" t="s">
        <v>75</v>
      </c>
      <c r="C458">
        <v>8026459932</v>
      </c>
      <c r="D458" s="3">
        <v>44306</v>
      </c>
      <c r="E458" t="s">
        <v>122</v>
      </c>
      <c r="F458">
        <v>-99000000</v>
      </c>
      <c r="H458" t="s">
        <v>126</v>
      </c>
      <c r="I458" t="s">
        <v>102</v>
      </c>
      <c r="J458" t="s">
        <v>34</v>
      </c>
      <c r="L458" t="s">
        <v>3864</v>
      </c>
      <c r="M458">
        <f t="shared" si="21"/>
        <v>10</v>
      </c>
      <c r="N458">
        <f t="shared" si="22"/>
        <v>19</v>
      </c>
      <c r="O458" t="str">
        <f t="shared" si="23"/>
        <v>Tuebor PNC</v>
      </c>
    </row>
    <row r="459" spans="1:15" x14ac:dyDescent="0.25">
      <c r="A459" t="s">
        <v>1293</v>
      </c>
      <c r="B459" t="s">
        <v>75</v>
      </c>
      <c r="C459">
        <v>8026459932</v>
      </c>
      <c r="D459" s="3">
        <v>44336</v>
      </c>
      <c r="E459" t="s">
        <v>122</v>
      </c>
      <c r="F459">
        <v>-99000000</v>
      </c>
      <c r="H459" t="s">
        <v>126</v>
      </c>
      <c r="I459" t="s">
        <v>102</v>
      </c>
      <c r="J459" t="s">
        <v>34</v>
      </c>
      <c r="L459" t="s">
        <v>3864</v>
      </c>
      <c r="M459">
        <f t="shared" si="21"/>
        <v>10</v>
      </c>
      <c r="N459">
        <f t="shared" si="22"/>
        <v>19</v>
      </c>
      <c r="O459" t="str">
        <f t="shared" si="23"/>
        <v>Tuebor PNC</v>
      </c>
    </row>
    <row r="460" spans="1:15" x14ac:dyDescent="0.25">
      <c r="A460" t="s">
        <v>1293</v>
      </c>
      <c r="B460" t="s">
        <v>75</v>
      </c>
      <c r="C460">
        <v>8026459932</v>
      </c>
      <c r="D460" s="3">
        <v>44340</v>
      </c>
      <c r="E460" t="s">
        <v>122</v>
      </c>
      <c r="F460">
        <v>-400000</v>
      </c>
      <c r="H460" t="s">
        <v>126</v>
      </c>
      <c r="I460" t="s">
        <v>102</v>
      </c>
      <c r="J460" t="s">
        <v>34</v>
      </c>
      <c r="L460" t="s">
        <v>5465</v>
      </c>
      <c r="M460">
        <f t="shared" si="21"/>
        <v>10</v>
      </c>
      <c r="N460">
        <f t="shared" si="22"/>
        <v>19</v>
      </c>
      <c r="O460" t="str">
        <f t="shared" si="23"/>
        <v>Tuebor PNC</v>
      </c>
    </row>
    <row r="461" spans="1:15" x14ac:dyDescent="0.25">
      <c r="A461" t="s">
        <v>1293</v>
      </c>
      <c r="B461" t="s">
        <v>75</v>
      </c>
      <c r="C461">
        <v>8026459932</v>
      </c>
      <c r="D461" s="3">
        <v>44341</v>
      </c>
      <c r="E461" t="s">
        <v>122</v>
      </c>
      <c r="F461">
        <v>-99000000</v>
      </c>
      <c r="H461" t="s">
        <v>126</v>
      </c>
      <c r="I461" t="s">
        <v>102</v>
      </c>
      <c r="J461" t="s">
        <v>34</v>
      </c>
      <c r="L461" t="s">
        <v>3864</v>
      </c>
      <c r="M461">
        <f t="shared" si="21"/>
        <v>10</v>
      </c>
      <c r="N461">
        <f t="shared" si="22"/>
        <v>19</v>
      </c>
      <c r="O461" t="str">
        <f t="shared" si="23"/>
        <v>Tuebor PNC</v>
      </c>
    </row>
    <row r="462" spans="1:15" x14ac:dyDescent="0.25">
      <c r="A462" t="s">
        <v>1293</v>
      </c>
      <c r="B462" t="s">
        <v>75</v>
      </c>
      <c r="C462">
        <v>8026459932</v>
      </c>
      <c r="D462" s="3">
        <v>44344</v>
      </c>
      <c r="E462" t="s">
        <v>122</v>
      </c>
      <c r="F462">
        <v>-99000000</v>
      </c>
      <c r="H462" t="s">
        <v>126</v>
      </c>
      <c r="I462" t="s">
        <v>102</v>
      </c>
      <c r="J462" t="s">
        <v>34</v>
      </c>
      <c r="L462" t="s">
        <v>3864</v>
      </c>
      <c r="M462">
        <f t="shared" si="21"/>
        <v>10</v>
      </c>
      <c r="N462">
        <f t="shared" si="22"/>
        <v>19</v>
      </c>
      <c r="O462" t="str">
        <f t="shared" si="23"/>
        <v>Tuebor PNC</v>
      </c>
    </row>
    <row r="463" spans="1:15" x14ac:dyDescent="0.25">
      <c r="A463" t="s">
        <v>1293</v>
      </c>
      <c r="B463" t="s">
        <v>75</v>
      </c>
      <c r="C463">
        <v>8026459932</v>
      </c>
      <c r="D463" s="3">
        <v>44344</v>
      </c>
      <c r="E463" t="s">
        <v>122</v>
      </c>
      <c r="F463">
        <v>-7200000</v>
      </c>
      <c r="H463" t="s">
        <v>126</v>
      </c>
      <c r="I463" t="s">
        <v>102</v>
      </c>
      <c r="J463" t="s">
        <v>34</v>
      </c>
      <c r="L463" t="s">
        <v>3864</v>
      </c>
      <c r="M463">
        <f t="shared" si="21"/>
        <v>10</v>
      </c>
      <c r="N463">
        <f t="shared" si="22"/>
        <v>19</v>
      </c>
      <c r="O463" t="str">
        <f t="shared" si="23"/>
        <v>Tuebor PNC</v>
      </c>
    </row>
    <row r="464" spans="1:15" x14ac:dyDescent="0.25">
      <c r="A464" t="s">
        <v>1293</v>
      </c>
      <c r="B464" t="s">
        <v>75</v>
      </c>
      <c r="C464">
        <v>8026459932</v>
      </c>
      <c r="D464" s="3">
        <v>44361</v>
      </c>
      <c r="E464" t="s">
        <v>122</v>
      </c>
      <c r="F464">
        <v>-75000000</v>
      </c>
      <c r="H464" t="s">
        <v>247</v>
      </c>
      <c r="I464" t="s">
        <v>102</v>
      </c>
      <c r="J464" t="s">
        <v>34</v>
      </c>
      <c r="L464" t="s">
        <v>3763</v>
      </c>
      <c r="M464">
        <f t="shared" si="21"/>
        <v>10</v>
      </c>
      <c r="N464">
        <f t="shared" si="22"/>
        <v>18</v>
      </c>
      <c r="O464" t="str">
        <f t="shared" si="23"/>
        <v>Tuebor Op</v>
      </c>
    </row>
    <row r="465" spans="1:15" x14ac:dyDescent="0.25">
      <c r="A465" t="s">
        <v>1293</v>
      </c>
      <c r="B465" t="s">
        <v>75</v>
      </c>
      <c r="C465">
        <v>8026459932</v>
      </c>
      <c r="D465" s="3">
        <v>44370</v>
      </c>
      <c r="E465" t="s">
        <v>122</v>
      </c>
      <c r="F465">
        <v>-29400000</v>
      </c>
      <c r="H465" t="s">
        <v>249</v>
      </c>
      <c r="I465" t="s">
        <v>102</v>
      </c>
      <c r="J465" t="s">
        <v>34</v>
      </c>
      <c r="L465" t="s">
        <v>5389</v>
      </c>
      <c r="M465">
        <f t="shared" si="21"/>
        <v>10</v>
      </c>
      <c r="N465">
        <f t="shared" si="22"/>
        <v>19</v>
      </c>
      <c r="O465" t="str">
        <f t="shared" si="23"/>
        <v>Tuebor PNC</v>
      </c>
    </row>
    <row r="466" spans="1:15" x14ac:dyDescent="0.25">
      <c r="A466" t="s">
        <v>1293</v>
      </c>
      <c r="B466" t="s">
        <v>75</v>
      </c>
      <c r="C466">
        <v>8026459932</v>
      </c>
      <c r="D466" s="3">
        <v>44385</v>
      </c>
      <c r="E466" t="s">
        <v>122</v>
      </c>
      <c r="F466">
        <v>-67032823.979999997</v>
      </c>
      <c r="H466" t="s">
        <v>247</v>
      </c>
      <c r="I466" t="s">
        <v>102</v>
      </c>
      <c r="J466" t="s">
        <v>34</v>
      </c>
      <c r="L466" t="s">
        <v>5464</v>
      </c>
      <c r="M466">
        <f t="shared" si="21"/>
        <v>10</v>
      </c>
      <c r="N466">
        <f t="shared" si="22"/>
        <v>19</v>
      </c>
      <c r="O466" t="str">
        <f t="shared" si="23"/>
        <v>Tuebor PNC</v>
      </c>
    </row>
    <row r="467" spans="1:15" x14ac:dyDescent="0.25">
      <c r="A467" t="s">
        <v>1293</v>
      </c>
      <c r="B467" t="s">
        <v>75</v>
      </c>
      <c r="C467">
        <v>8026459932</v>
      </c>
      <c r="D467" s="3">
        <v>44386</v>
      </c>
      <c r="E467" t="s">
        <v>122</v>
      </c>
      <c r="F467">
        <v>-14330854.970000001</v>
      </c>
      <c r="H467" t="s">
        <v>247</v>
      </c>
      <c r="I467" t="s">
        <v>102</v>
      </c>
      <c r="J467" t="s">
        <v>34</v>
      </c>
      <c r="L467" t="s">
        <v>5463</v>
      </c>
      <c r="M467">
        <f t="shared" si="21"/>
        <v>10</v>
      </c>
      <c r="N467">
        <f t="shared" si="22"/>
        <v>19</v>
      </c>
      <c r="O467" t="str">
        <f t="shared" si="23"/>
        <v>Tuebor PNC</v>
      </c>
    </row>
    <row r="468" spans="1:15" x14ac:dyDescent="0.25">
      <c r="A468" t="s">
        <v>123</v>
      </c>
      <c r="B468" t="s">
        <v>92</v>
      </c>
      <c r="C468">
        <v>8026459932</v>
      </c>
      <c r="D468" s="3">
        <v>44411</v>
      </c>
      <c r="E468" t="s">
        <v>125</v>
      </c>
      <c r="F468">
        <v>-1000000</v>
      </c>
      <c r="G468" t="s">
        <v>5462</v>
      </c>
      <c r="H468" t="s">
        <v>5461</v>
      </c>
      <c r="I468" t="s">
        <v>102</v>
      </c>
      <c r="J468" t="s">
        <v>34</v>
      </c>
      <c r="L468" t="s">
        <v>5386</v>
      </c>
      <c r="M468">
        <f t="shared" si="21"/>
        <v>10</v>
      </c>
      <c r="N468">
        <f t="shared" si="22"/>
        <v>19</v>
      </c>
      <c r="O468" t="str">
        <f t="shared" si="23"/>
        <v>Tuebor PNC</v>
      </c>
    </row>
    <row r="469" spans="1:15" x14ac:dyDescent="0.25">
      <c r="A469" t="s">
        <v>123</v>
      </c>
      <c r="B469" t="s">
        <v>92</v>
      </c>
      <c r="C469">
        <v>8026459932</v>
      </c>
      <c r="D469" s="3">
        <v>44418</v>
      </c>
      <c r="E469" t="s">
        <v>125</v>
      </c>
      <c r="F469">
        <v>-12900000</v>
      </c>
      <c r="G469" t="s">
        <v>5460</v>
      </c>
      <c r="H469" t="s">
        <v>5459</v>
      </c>
      <c r="I469" t="s">
        <v>102</v>
      </c>
      <c r="J469" t="s">
        <v>34</v>
      </c>
      <c r="L469" t="s">
        <v>5389</v>
      </c>
      <c r="M469">
        <f t="shared" si="21"/>
        <v>10</v>
      </c>
      <c r="N469">
        <f t="shared" si="22"/>
        <v>19</v>
      </c>
      <c r="O469" t="str">
        <f t="shared" si="23"/>
        <v>Tuebor PNC</v>
      </c>
    </row>
    <row r="470" spans="1:15" x14ac:dyDescent="0.25">
      <c r="A470" t="s">
        <v>123</v>
      </c>
      <c r="B470" t="s">
        <v>92</v>
      </c>
      <c r="C470">
        <v>8026459932</v>
      </c>
      <c r="D470" s="3">
        <v>44455</v>
      </c>
      <c r="E470" t="s">
        <v>125</v>
      </c>
      <c r="F470">
        <v>-8600000</v>
      </c>
      <c r="G470" t="s">
        <v>5458</v>
      </c>
      <c r="H470" t="s">
        <v>5457</v>
      </c>
      <c r="I470" t="s">
        <v>102</v>
      </c>
      <c r="J470" t="s">
        <v>34</v>
      </c>
      <c r="L470" t="s">
        <v>5389</v>
      </c>
      <c r="M470">
        <f t="shared" si="21"/>
        <v>10</v>
      </c>
      <c r="N470">
        <f t="shared" si="22"/>
        <v>19</v>
      </c>
      <c r="O470" t="str">
        <f t="shared" si="23"/>
        <v>Tuebor PNC</v>
      </c>
    </row>
    <row r="471" spans="1:15" x14ac:dyDescent="0.25">
      <c r="A471" t="s">
        <v>123</v>
      </c>
      <c r="B471" t="s">
        <v>92</v>
      </c>
      <c r="C471">
        <v>8026459932</v>
      </c>
      <c r="D471" s="3">
        <v>44460</v>
      </c>
      <c r="E471" t="s">
        <v>125</v>
      </c>
      <c r="F471">
        <v>-450000</v>
      </c>
      <c r="G471" t="s">
        <v>5456</v>
      </c>
      <c r="H471" t="s">
        <v>5455</v>
      </c>
      <c r="I471" t="s">
        <v>102</v>
      </c>
      <c r="J471" t="s">
        <v>34</v>
      </c>
      <c r="L471" t="s">
        <v>5389</v>
      </c>
      <c r="M471">
        <f t="shared" si="21"/>
        <v>10</v>
      </c>
      <c r="N471">
        <f t="shared" si="22"/>
        <v>19</v>
      </c>
      <c r="O471" t="str">
        <f t="shared" si="23"/>
        <v>Tuebor PNC</v>
      </c>
    </row>
    <row r="472" spans="1:15" x14ac:dyDescent="0.25">
      <c r="A472" t="s">
        <v>123</v>
      </c>
      <c r="B472" t="s">
        <v>92</v>
      </c>
      <c r="C472">
        <v>8026459932</v>
      </c>
      <c r="D472" s="3">
        <v>44463</v>
      </c>
      <c r="E472" t="s">
        <v>125</v>
      </c>
      <c r="F472">
        <v>-1800000</v>
      </c>
      <c r="G472" t="s">
        <v>5454</v>
      </c>
      <c r="H472" t="s">
        <v>5453</v>
      </c>
      <c r="I472" t="s">
        <v>102</v>
      </c>
      <c r="J472" t="s">
        <v>34</v>
      </c>
      <c r="L472" t="s">
        <v>5452</v>
      </c>
      <c r="M472">
        <f t="shared" si="21"/>
        <v>10</v>
      </c>
      <c r="N472">
        <f t="shared" si="22"/>
        <v>20</v>
      </c>
      <c r="O472" t="str">
        <f t="shared" si="23"/>
        <v xml:space="preserve">Tuebor PNC </v>
      </c>
    </row>
    <row r="473" spans="1:15" x14ac:dyDescent="0.25">
      <c r="A473" t="s">
        <v>123</v>
      </c>
      <c r="B473" t="s">
        <v>92</v>
      </c>
      <c r="C473">
        <v>8026459932</v>
      </c>
      <c r="D473" s="3">
        <v>44467</v>
      </c>
      <c r="E473" t="s">
        <v>125</v>
      </c>
      <c r="F473">
        <v>-9200000</v>
      </c>
      <c r="G473" t="s">
        <v>5451</v>
      </c>
      <c r="H473" t="s">
        <v>5450</v>
      </c>
      <c r="I473" t="s">
        <v>102</v>
      </c>
      <c r="J473" t="s">
        <v>34</v>
      </c>
      <c r="L473" t="s">
        <v>5449</v>
      </c>
      <c r="M473">
        <f t="shared" ref="M473:M536" si="24">FIND("from",L473,1)+LEN($M$1)+1</f>
        <v>10</v>
      </c>
      <c r="N473">
        <f t="shared" ref="N473:N536" si="25">FIND("to",L473)-LEN($N$1)</f>
        <v>19</v>
      </c>
      <c r="O473" t="str">
        <f t="shared" ref="O473:O536" si="26">MID(L473,M473,N473-M473+1)</f>
        <v>Tuebor PNC</v>
      </c>
    </row>
    <row r="474" spans="1:15" x14ac:dyDescent="0.25">
      <c r="A474" t="s">
        <v>123</v>
      </c>
      <c r="B474" t="s">
        <v>92</v>
      </c>
      <c r="C474">
        <v>8026459932</v>
      </c>
      <c r="D474" s="3">
        <v>44467</v>
      </c>
      <c r="E474" t="s">
        <v>125</v>
      </c>
      <c r="F474">
        <v>-700000</v>
      </c>
      <c r="G474" t="s">
        <v>5448</v>
      </c>
      <c r="H474" t="s">
        <v>5447</v>
      </c>
      <c r="I474" t="s">
        <v>102</v>
      </c>
      <c r="J474" t="s">
        <v>34</v>
      </c>
      <c r="L474" t="s">
        <v>5389</v>
      </c>
      <c r="M474">
        <f t="shared" si="24"/>
        <v>10</v>
      </c>
      <c r="N474">
        <f t="shared" si="25"/>
        <v>19</v>
      </c>
      <c r="O474" t="str">
        <f t="shared" si="26"/>
        <v>Tuebor PNC</v>
      </c>
    </row>
    <row r="475" spans="1:15" x14ac:dyDescent="0.25">
      <c r="A475" t="s">
        <v>123</v>
      </c>
      <c r="B475" t="s">
        <v>92</v>
      </c>
      <c r="C475">
        <v>8026459932</v>
      </c>
      <c r="D475" s="3">
        <v>44482</v>
      </c>
      <c r="E475" t="s">
        <v>125</v>
      </c>
      <c r="F475">
        <v>-20700000</v>
      </c>
      <c r="G475" t="s">
        <v>5446</v>
      </c>
      <c r="H475" t="s">
        <v>5445</v>
      </c>
      <c r="I475" t="s">
        <v>102</v>
      </c>
      <c r="J475" t="s">
        <v>34</v>
      </c>
      <c r="L475" t="s">
        <v>5389</v>
      </c>
      <c r="M475">
        <f t="shared" si="24"/>
        <v>10</v>
      </c>
      <c r="N475">
        <f t="shared" si="25"/>
        <v>19</v>
      </c>
      <c r="O475" t="str">
        <f t="shared" si="26"/>
        <v>Tuebor PNC</v>
      </c>
    </row>
    <row r="476" spans="1:15" x14ac:dyDescent="0.25">
      <c r="A476" t="s">
        <v>123</v>
      </c>
      <c r="B476" t="s">
        <v>92</v>
      </c>
      <c r="C476">
        <v>8026459932</v>
      </c>
      <c r="D476" s="3">
        <v>44495</v>
      </c>
      <c r="E476" t="s">
        <v>125</v>
      </c>
      <c r="F476">
        <v>-9900000</v>
      </c>
      <c r="G476" t="s">
        <v>5444</v>
      </c>
      <c r="H476" t="s">
        <v>5443</v>
      </c>
      <c r="I476" t="s">
        <v>102</v>
      </c>
      <c r="J476" t="s">
        <v>34</v>
      </c>
      <c r="L476" t="s">
        <v>5389</v>
      </c>
      <c r="M476">
        <f t="shared" si="24"/>
        <v>10</v>
      </c>
      <c r="N476">
        <f t="shared" si="25"/>
        <v>19</v>
      </c>
      <c r="O476" t="str">
        <f t="shared" si="26"/>
        <v>Tuebor PNC</v>
      </c>
    </row>
    <row r="477" spans="1:15" x14ac:dyDescent="0.25">
      <c r="A477" t="s">
        <v>123</v>
      </c>
      <c r="B477" t="s">
        <v>92</v>
      </c>
      <c r="C477">
        <v>8026459932</v>
      </c>
      <c r="D477" s="3">
        <v>44503</v>
      </c>
      <c r="E477" t="s">
        <v>125</v>
      </c>
      <c r="F477">
        <v>-8800000</v>
      </c>
      <c r="G477" t="s">
        <v>5442</v>
      </c>
      <c r="H477" t="s">
        <v>5441</v>
      </c>
      <c r="I477" t="s">
        <v>102</v>
      </c>
      <c r="J477" t="s">
        <v>34</v>
      </c>
      <c r="L477" t="s">
        <v>5386</v>
      </c>
      <c r="M477">
        <f t="shared" si="24"/>
        <v>10</v>
      </c>
      <c r="N477">
        <f t="shared" si="25"/>
        <v>19</v>
      </c>
      <c r="O477" t="str">
        <f t="shared" si="26"/>
        <v>Tuebor PNC</v>
      </c>
    </row>
    <row r="478" spans="1:15" x14ac:dyDescent="0.25">
      <c r="A478" t="s">
        <v>123</v>
      </c>
      <c r="B478" t="s">
        <v>92</v>
      </c>
      <c r="C478">
        <v>8026459932</v>
      </c>
      <c r="D478" s="3">
        <v>44503</v>
      </c>
      <c r="E478" t="s">
        <v>125</v>
      </c>
      <c r="F478">
        <v>-6700000</v>
      </c>
      <c r="G478" t="s">
        <v>5440</v>
      </c>
      <c r="H478" t="s">
        <v>5439</v>
      </c>
      <c r="I478" t="s">
        <v>102</v>
      </c>
      <c r="J478" t="s">
        <v>34</v>
      </c>
      <c r="L478" t="s">
        <v>5389</v>
      </c>
      <c r="M478">
        <f t="shared" si="24"/>
        <v>10</v>
      </c>
      <c r="N478">
        <f t="shared" si="25"/>
        <v>19</v>
      </c>
      <c r="O478" t="str">
        <f t="shared" si="26"/>
        <v>Tuebor PNC</v>
      </c>
    </row>
    <row r="479" spans="1:15" x14ac:dyDescent="0.25">
      <c r="A479" t="s">
        <v>123</v>
      </c>
      <c r="B479" t="s">
        <v>92</v>
      </c>
      <c r="C479">
        <v>8026459932</v>
      </c>
      <c r="D479" s="3">
        <v>44504</v>
      </c>
      <c r="E479" t="s">
        <v>125</v>
      </c>
      <c r="F479">
        <v>-9400000</v>
      </c>
      <c r="G479" t="s">
        <v>5438</v>
      </c>
      <c r="H479" t="s">
        <v>5437</v>
      </c>
      <c r="I479" t="s">
        <v>102</v>
      </c>
      <c r="J479" t="s">
        <v>34</v>
      </c>
      <c r="L479" t="s">
        <v>5389</v>
      </c>
      <c r="M479">
        <f t="shared" si="24"/>
        <v>10</v>
      </c>
      <c r="N479">
        <f t="shared" si="25"/>
        <v>19</v>
      </c>
      <c r="O479" t="str">
        <f t="shared" si="26"/>
        <v>Tuebor PNC</v>
      </c>
    </row>
    <row r="480" spans="1:15" x14ac:dyDescent="0.25">
      <c r="A480" t="s">
        <v>123</v>
      </c>
      <c r="B480" t="s">
        <v>92</v>
      </c>
      <c r="C480">
        <v>8026459932</v>
      </c>
      <c r="D480" s="3">
        <v>44508</v>
      </c>
      <c r="E480" t="s">
        <v>125</v>
      </c>
      <c r="F480">
        <v>-17000000</v>
      </c>
      <c r="G480" t="s">
        <v>5436</v>
      </c>
      <c r="H480" t="s">
        <v>5435</v>
      </c>
      <c r="I480" t="s">
        <v>102</v>
      </c>
      <c r="J480" t="s">
        <v>34</v>
      </c>
      <c r="L480" t="s">
        <v>5434</v>
      </c>
      <c r="M480">
        <f t="shared" si="24"/>
        <v>10</v>
      </c>
      <c r="N480">
        <f t="shared" si="25"/>
        <v>18</v>
      </c>
      <c r="O480" t="str">
        <f t="shared" si="26"/>
        <v>TUEBO PNC</v>
      </c>
    </row>
    <row r="481" spans="1:15" x14ac:dyDescent="0.25">
      <c r="A481" t="s">
        <v>123</v>
      </c>
      <c r="B481" t="s">
        <v>92</v>
      </c>
      <c r="C481">
        <v>8026459932</v>
      </c>
      <c r="D481" s="3">
        <v>44508</v>
      </c>
      <c r="E481" t="s">
        <v>125</v>
      </c>
      <c r="F481">
        <v>-4600000</v>
      </c>
      <c r="G481" t="s">
        <v>5433</v>
      </c>
      <c r="H481" t="s">
        <v>5432</v>
      </c>
      <c r="I481" t="s">
        <v>102</v>
      </c>
      <c r="J481" t="s">
        <v>34</v>
      </c>
      <c r="L481" t="s">
        <v>5410</v>
      </c>
      <c r="M481">
        <f t="shared" si="24"/>
        <v>10</v>
      </c>
      <c r="N481">
        <f t="shared" si="25"/>
        <v>19</v>
      </c>
      <c r="O481" t="str">
        <f t="shared" si="26"/>
        <v>Tuebor PNC</v>
      </c>
    </row>
    <row r="482" spans="1:15" x14ac:dyDescent="0.25">
      <c r="A482" t="s">
        <v>123</v>
      </c>
      <c r="B482" t="s">
        <v>92</v>
      </c>
      <c r="C482">
        <v>8026459932</v>
      </c>
      <c r="D482" s="3">
        <v>44515</v>
      </c>
      <c r="E482" t="s">
        <v>125</v>
      </c>
      <c r="F482">
        <v>-3000000</v>
      </c>
      <c r="G482" t="s">
        <v>5431</v>
      </c>
      <c r="H482" t="s">
        <v>5430</v>
      </c>
      <c r="I482" t="s">
        <v>102</v>
      </c>
      <c r="J482" t="s">
        <v>34</v>
      </c>
      <c r="L482" t="s">
        <v>5389</v>
      </c>
      <c r="M482">
        <f t="shared" si="24"/>
        <v>10</v>
      </c>
      <c r="N482">
        <f t="shared" si="25"/>
        <v>19</v>
      </c>
      <c r="O482" t="str">
        <f t="shared" si="26"/>
        <v>Tuebor PNC</v>
      </c>
    </row>
    <row r="483" spans="1:15" x14ac:dyDescent="0.25">
      <c r="A483" t="s">
        <v>123</v>
      </c>
      <c r="B483" t="s">
        <v>92</v>
      </c>
      <c r="C483">
        <v>8026459932</v>
      </c>
      <c r="D483" s="3">
        <v>44515</v>
      </c>
      <c r="E483" t="s">
        <v>125</v>
      </c>
      <c r="F483">
        <v>-300000</v>
      </c>
      <c r="G483" t="s">
        <v>5429</v>
      </c>
      <c r="H483" t="s">
        <v>5428</v>
      </c>
      <c r="I483" t="s">
        <v>102</v>
      </c>
      <c r="J483" t="s">
        <v>34</v>
      </c>
      <c r="L483" t="s">
        <v>5410</v>
      </c>
      <c r="M483">
        <f t="shared" si="24"/>
        <v>10</v>
      </c>
      <c r="N483">
        <f t="shared" si="25"/>
        <v>19</v>
      </c>
      <c r="O483" t="str">
        <f t="shared" si="26"/>
        <v>Tuebor PNC</v>
      </c>
    </row>
    <row r="484" spans="1:15" x14ac:dyDescent="0.25">
      <c r="A484" t="s">
        <v>123</v>
      </c>
      <c r="B484" t="s">
        <v>92</v>
      </c>
      <c r="C484">
        <v>8026459932</v>
      </c>
      <c r="D484" s="3">
        <v>44516</v>
      </c>
      <c r="E484" t="s">
        <v>125</v>
      </c>
      <c r="F484">
        <v>-8800000</v>
      </c>
      <c r="G484" t="s">
        <v>5427</v>
      </c>
      <c r="H484" t="s">
        <v>5426</v>
      </c>
      <c r="I484" t="s">
        <v>102</v>
      </c>
      <c r="J484" t="s">
        <v>34</v>
      </c>
      <c r="L484" t="s">
        <v>5386</v>
      </c>
      <c r="M484">
        <f t="shared" si="24"/>
        <v>10</v>
      </c>
      <c r="N484">
        <f t="shared" si="25"/>
        <v>19</v>
      </c>
      <c r="O484" t="str">
        <f t="shared" si="26"/>
        <v>Tuebor PNC</v>
      </c>
    </row>
    <row r="485" spans="1:15" x14ac:dyDescent="0.25">
      <c r="A485" t="s">
        <v>123</v>
      </c>
      <c r="B485" t="s">
        <v>92</v>
      </c>
      <c r="C485">
        <v>8026459932</v>
      </c>
      <c r="D485" s="3">
        <v>44540</v>
      </c>
      <c r="E485" t="s">
        <v>125</v>
      </c>
      <c r="F485">
        <v>-8000000</v>
      </c>
      <c r="G485" t="s">
        <v>5425</v>
      </c>
      <c r="H485" t="s">
        <v>5424</v>
      </c>
      <c r="I485" t="s">
        <v>102</v>
      </c>
      <c r="J485" t="s">
        <v>34</v>
      </c>
      <c r="L485" t="s">
        <v>5421</v>
      </c>
      <c r="M485">
        <f t="shared" si="24"/>
        <v>10</v>
      </c>
      <c r="N485">
        <f t="shared" si="25"/>
        <v>19</v>
      </c>
      <c r="O485" t="str">
        <f t="shared" si="26"/>
        <v>Tuebor CMS</v>
      </c>
    </row>
    <row r="486" spans="1:15" x14ac:dyDescent="0.25">
      <c r="A486" t="s">
        <v>123</v>
      </c>
      <c r="B486" t="s">
        <v>92</v>
      </c>
      <c r="C486">
        <v>8026459932</v>
      </c>
      <c r="D486" s="3">
        <v>44543</v>
      </c>
      <c r="E486" t="s">
        <v>125</v>
      </c>
      <c r="F486">
        <v>-7500000</v>
      </c>
      <c r="G486" t="s">
        <v>5423</v>
      </c>
      <c r="H486" t="s">
        <v>5422</v>
      </c>
      <c r="I486" t="s">
        <v>102</v>
      </c>
      <c r="J486" t="s">
        <v>34</v>
      </c>
      <c r="L486" t="s">
        <v>5421</v>
      </c>
      <c r="M486">
        <f t="shared" si="24"/>
        <v>10</v>
      </c>
      <c r="N486">
        <f t="shared" si="25"/>
        <v>19</v>
      </c>
      <c r="O486" t="str">
        <f t="shared" si="26"/>
        <v>Tuebor CMS</v>
      </c>
    </row>
    <row r="487" spans="1:15" x14ac:dyDescent="0.25">
      <c r="A487" t="s">
        <v>123</v>
      </c>
      <c r="B487" t="s">
        <v>92</v>
      </c>
      <c r="C487">
        <v>8026459932</v>
      </c>
      <c r="D487" s="3">
        <v>44551</v>
      </c>
      <c r="E487" t="s">
        <v>125</v>
      </c>
      <c r="F487">
        <v>-4400000</v>
      </c>
      <c r="G487" t="s">
        <v>5420</v>
      </c>
      <c r="H487" t="s">
        <v>5419</v>
      </c>
      <c r="I487" t="s">
        <v>102</v>
      </c>
      <c r="J487" t="s">
        <v>34</v>
      </c>
      <c r="L487" t="s">
        <v>5389</v>
      </c>
      <c r="M487">
        <f t="shared" si="24"/>
        <v>10</v>
      </c>
      <c r="N487">
        <f t="shared" si="25"/>
        <v>19</v>
      </c>
      <c r="O487" t="str">
        <f t="shared" si="26"/>
        <v>Tuebor PNC</v>
      </c>
    </row>
    <row r="488" spans="1:15" x14ac:dyDescent="0.25">
      <c r="A488" t="s">
        <v>123</v>
      </c>
      <c r="B488" t="s">
        <v>92</v>
      </c>
      <c r="C488">
        <v>8026459932</v>
      </c>
      <c r="D488" s="3">
        <v>44594</v>
      </c>
      <c r="E488" t="s">
        <v>125</v>
      </c>
      <c r="F488">
        <v>-2000000</v>
      </c>
      <c r="G488" t="s">
        <v>5418</v>
      </c>
      <c r="H488" t="s">
        <v>5417</v>
      </c>
      <c r="I488" t="s">
        <v>102</v>
      </c>
      <c r="J488" t="s">
        <v>34</v>
      </c>
      <c r="L488" t="s">
        <v>5389</v>
      </c>
      <c r="M488">
        <f t="shared" si="24"/>
        <v>10</v>
      </c>
      <c r="N488">
        <f t="shared" si="25"/>
        <v>19</v>
      </c>
      <c r="O488" t="str">
        <f t="shared" si="26"/>
        <v>Tuebor PNC</v>
      </c>
    </row>
    <row r="489" spans="1:15" x14ac:dyDescent="0.25">
      <c r="A489" t="s">
        <v>123</v>
      </c>
      <c r="B489" t="s">
        <v>92</v>
      </c>
      <c r="C489">
        <v>8026459932</v>
      </c>
      <c r="D489" s="3">
        <v>44607</v>
      </c>
      <c r="E489" t="s">
        <v>125</v>
      </c>
      <c r="F489">
        <v>-5000000</v>
      </c>
      <c r="G489" t="s">
        <v>5416</v>
      </c>
      <c r="H489" t="s">
        <v>5415</v>
      </c>
      <c r="I489" t="s">
        <v>102</v>
      </c>
      <c r="J489" t="s">
        <v>34</v>
      </c>
      <c r="L489" t="s">
        <v>5389</v>
      </c>
      <c r="M489">
        <f t="shared" si="24"/>
        <v>10</v>
      </c>
      <c r="N489">
        <f t="shared" si="25"/>
        <v>19</v>
      </c>
      <c r="O489" t="str">
        <f t="shared" si="26"/>
        <v>Tuebor PNC</v>
      </c>
    </row>
    <row r="490" spans="1:15" x14ac:dyDescent="0.25">
      <c r="A490" t="s">
        <v>123</v>
      </c>
      <c r="B490" t="s">
        <v>92</v>
      </c>
      <c r="C490">
        <v>8026459932</v>
      </c>
      <c r="D490" s="3">
        <v>44628</v>
      </c>
      <c r="E490" t="s">
        <v>125</v>
      </c>
      <c r="F490">
        <v>-500000</v>
      </c>
      <c r="G490" t="s">
        <v>5414</v>
      </c>
      <c r="H490" t="s">
        <v>5413</v>
      </c>
      <c r="I490" t="s">
        <v>102</v>
      </c>
      <c r="J490" t="s">
        <v>34</v>
      </c>
      <c r="L490" t="s">
        <v>5410</v>
      </c>
      <c r="M490">
        <f t="shared" si="24"/>
        <v>10</v>
      </c>
      <c r="N490">
        <f t="shared" si="25"/>
        <v>19</v>
      </c>
      <c r="O490" t="str">
        <f t="shared" si="26"/>
        <v>Tuebor PNC</v>
      </c>
    </row>
    <row r="491" spans="1:15" x14ac:dyDescent="0.25">
      <c r="A491" t="s">
        <v>123</v>
      </c>
      <c r="B491" t="s">
        <v>92</v>
      </c>
      <c r="C491">
        <v>8026459932</v>
      </c>
      <c r="D491" s="3">
        <v>44631</v>
      </c>
      <c r="E491" t="s">
        <v>125</v>
      </c>
      <c r="F491">
        <v>-500000</v>
      </c>
      <c r="G491" t="s">
        <v>5412</v>
      </c>
      <c r="H491" t="s">
        <v>5411</v>
      </c>
      <c r="I491" t="s">
        <v>102</v>
      </c>
      <c r="J491" t="s">
        <v>34</v>
      </c>
      <c r="L491" t="s">
        <v>5410</v>
      </c>
      <c r="M491">
        <f t="shared" si="24"/>
        <v>10</v>
      </c>
      <c r="N491">
        <f t="shared" si="25"/>
        <v>19</v>
      </c>
      <c r="O491" t="str">
        <f t="shared" si="26"/>
        <v>Tuebor PNC</v>
      </c>
    </row>
    <row r="492" spans="1:15" x14ac:dyDescent="0.25">
      <c r="A492" t="s">
        <v>123</v>
      </c>
      <c r="B492" t="s">
        <v>92</v>
      </c>
      <c r="C492">
        <v>8026459932</v>
      </c>
      <c r="D492" s="3">
        <v>44635</v>
      </c>
      <c r="E492" t="s">
        <v>125</v>
      </c>
      <c r="F492">
        <v>-206000</v>
      </c>
      <c r="G492" t="s">
        <v>5409</v>
      </c>
      <c r="H492" t="s">
        <v>5408</v>
      </c>
      <c r="I492" t="s">
        <v>102</v>
      </c>
      <c r="J492" t="s">
        <v>34</v>
      </c>
      <c r="L492" t="s">
        <v>5386</v>
      </c>
      <c r="M492">
        <f t="shared" si="24"/>
        <v>10</v>
      </c>
      <c r="N492">
        <f t="shared" si="25"/>
        <v>19</v>
      </c>
      <c r="O492" t="str">
        <f t="shared" si="26"/>
        <v>Tuebor PNC</v>
      </c>
    </row>
    <row r="493" spans="1:15" x14ac:dyDescent="0.25">
      <c r="A493" t="s">
        <v>123</v>
      </c>
      <c r="B493" t="s">
        <v>92</v>
      </c>
      <c r="C493">
        <v>8026459932</v>
      </c>
      <c r="D493" s="3">
        <v>44643</v>
      </c>
      <c r="E493" t="s">
        <v>125</v>
      </c>
      <c r="F493">
        <v>-4900000</v>
      </c>
      <c r="G493" t="s">
        <v>5407</v>
      </c>
      <c r="H493" t="s">
        <v>5406</v>
      </c>
      <c r="I493" t="s">
        <v>102</v>
      </c>
      <c r="J493" t="s">
        <v>34</v>
      </c>
      <c r="L493" t="s">
        <v>5389</v>
      </c>
      <c r="M493">
        <f t="shared" si="24"/>
        <v>10</v>
      </c>
      <c r="N493">
        <f t="shared" si="25"/>
        <v>19</v>
      </c>
      <c r="O493" t="str">
        <f t="shared" si="26"/>
        <v>Tuebor PNC</v>
      </c>
    </row>
    <row r="494" spans="1:15" x14ac:dyDescent="0.25">
      <c r="A494" t="s">
        <v>123</v>
      </c>
      <c r="B494" t="s">
        <v>92</v>
      </c>
      <c r="C494">
        <v>8026459932</v>
      </c>
      <c r="D494" s="3">
        <v>44691</v>
      </c>
      <c r="E494" t="s">
        <v>125</v>
      </c>
      <c r="F494">
        <v>-500000</v>
      </c>
      <c r="G494" t="s">
        <v>5405</v>
      </c>
      <c r="H494" t="s">
        <v>5404</v>
      </c>
      <c r="I494" t="s">
        <v>102</v>
      </c>
      <c r="J494" t="s">
        <v>34</v>
      </c>
      <c r="L494" t="s">
        <v>5386</v>
      </c>
      <c r="M494">
        <f t="shared" si="24"/>
        <v>10</v>
      </c>
      <c r="N494">
        <f t="shared" si="25"/>
        <v>19</v>
      </c>
      <c r="O494" t="str">
        <f t="shared" si="26"/>
        <v>Tuebor PNC</v>
      </c>
    </row>
    <row r="495" spans="1:15" x14ac:dyDescent="0.25">
      <c r="A495" t="s">
        <v>123</v>
      </c>
      <c r="B495" t="s">
        <v>92</v>
      </c>
      <c r="C495">
        <v>8026459932</v>
      </c>
      <c r="D495" s="3">
        <v>44694</v>
      </c>
      <c r="E495" t="s">
        <v>125</v>
      </c>
      <c r="F495">
        <v>-800000</v>
      </c>
      <c r="G495" t="s">
        <v>5403</v>
      </c>
      <c r="H495" t="s">
        <v>5402</v>
      </c>
      <c r="I495" t="s">
        <v>102</v>
      </c>
      <c r="J495" t="s">
        <v>34</v>
      </c>
      <c r="L495" t="s">
        <v>5386</v>
      </c>
      <c r="M495">
        <f t="shared" si="24"/>
        <v>10</v>
      </c>
      <c r="N495">
        <f t="shared" si="25"/>
        <v>19</v>
      </c>
      <c r="O495" t="str">
        <f t="shared" si="26"/>
        <v>Tuebor PNC</v>
      </c>
    </row>
    <row r="496" spans="1:15" x14ac:dyDescent="0.25">
      <c r="A496" t="s">
        <v>123</v>
      </c>
      <c r="B496" t="s">
        <v>92</v>
      </c>
      <c r="C496">
        <v>8026459932</v>
      </c>
      <c r="D496" s="3">
        <v>44727</v>
      </c>
      <c r="E496" t="s">
        <v>125</v>
      </c>
      <c r="F496">
        <v>-400000</v>
      </c>
      <c r="G496" t="s">
        <v>5401</v>
      </c>
      <c r="H496" t="s">
        <v>5400</v>
      </c>
      <c r="I496" t="s">
        <v>102</v>
      </c>
      <c r="J496" t="s">
        <v>34</v>
      </c>
      <c r="L496" t="s">
        <v>5386</v>
      </c>
      <c r="M496">
        <f t="shared" si="24"/>
        <v>10</v>
      </c>
      <c r="N496">
        <f t="shared" si="25"/>
        <v>19</v>
      </c>
      <c r="O496" t="str">
        <f t="shared" si="26"/>
        <v>Tuebor PNC</v>
      </c>
    </row>
    <row r="497" spans="1:15" x14ac:dyDescent="0.25">
      <c r="A497" t="s">
        <v>123</v>
      </c>
      <c r="B497" t="s">
        <v>92</v>
      </c>
      <c r="C497">
        <v>8026459932</v>
      </c>
      <c r="D497" s="3">
        <v>44729</v>
      </c>
      <c r="E497" t="s">
        <v>125</v>
      </c>
      <c r="F497">
        <v>-150000</v>
      </c>
      <c r="G497" t="s">
        <v>5399</v>
      </c>
      <c r="H497" t="s">
        <v>5398</v>
      </c>
      <c r="I497" t="s">
        <v>102</v>
      </c>
      <c r="J497" t="s">
        <v>34</v>
      </c>
      <c r="L497" t="s">
        <v>5364</v>
      </c>
      <c r="M497">
        <f t="shared" si="24"/>
        <v>10</v>
      </c>
      <c r="N497">
        <f t="shared" si="25"/>
        <v>19</v>
      </c>
      <c r="O497" t="str">
        <f t="shared" si="26"/>
        <v>Tuebor PNC</v>
      </c>
    </row>
    <row r="498" spans="1:15" x14ac:dyDescent="0.25">
      <c r="A498" t="s">
        <v>123</v>
      </c>
      <c r="B498" t="s">
        <v>92</v>
      </c>
      <c r="C498">
        <v>8026459932</v>
      </c>
      <c r="D498" s="3">
        <v>44739</v>
      </c>
      <c r="E498" t="s">
        <v>125</v>
      </c>
      <c r="F498">
        <v>-500000</v>
      </c>
      <c r="G498" t="s">
        <v>5397</v>
      </c>
      <c r="H498" t="s">
        <v>5396</v>
      </c>
      <c r="I498" t="s">
        <v>102</v>
      </c>
      <c r="J498" t="s">
        <v>34</v>
      </c>
      <c r="L498" t="s">
        <v>5386</v>
      </c>
      <c r="M498">
        <f t="shared" si="24"/>
        <v>10</v>
      </c>
      <c r="N498">
        <f t="shared" si="25"/>
        <v>19</v>
      </c>
      <c r="O498" t="str">
        <f t="shared" si="26"/>
        <v>Tuebor PNC</v>
      </c>
    </row>
    <row r="499" spans="1:15" x14ac:dyDescent="0.25">
      <c r="A499" t="s">
        <v>123</v>
      </c>
      <c r="B499" t="s">
        <v>92</v>
      </c>
      <c r="C499">
        <v>8026459932</v>
      </c>
      <c r="D499" s="3">
        <v>44748</v>
      </c>
      <c r="E499" t="s">
        <v>125</v>
      </c>
      <c r="F499">
        <v>-100000</v>
      </c>
      <c r="G499" t="s">
        <v>5395</v>
      </c>
      <c r="H499" t="s">
        <v>5394</v>
      </c>
      <c r="I499" t="s">
        <v>102</v>
      </c>
      <c r="J499" t="s">
        <v>34</v>
      </c>
      <c r="L499" t="s">
        <v>5364</v>
      </c>
      <c r="M499">
        <f t="shared" si="24"/>
        <v>10</v>
      </c>
      <c r="N499">
        <f t="shared" si="25"/>
        <v>19</v>
      </c>
      <c r="O499" t="str">
        <f t="shared" si="26"/>
        <v>Tuebor PNC</v>
      </c>
    </row>
    <row r="500" spans="1:15" x14ac:dyDescent="0.25">
      <c r="A500" t="s">
        <v>123</v>
      </c>
      <c r="B500" t="s">
        <v>92</v>
      </c>
      <c r="C500">
        <v>8026459932</v>
      </c>
      <c r="D500" s="3">
        <v>44762</v>
      </c>
      <c r="E500" t="s">
        <v>125</v>
      </c>
      <c r="F500">
        <v>-500000</v>
      </c>
      <c r="G500" t="s">
        <v>5393</v>
      </c>
      <c r="H500" t="s">
        <v>5392</v>
      </c>
      <c r="I500" t="s">
        <v>102</v>
      </c>
      <c r="J500" t="s">
        <v>34</v>
      </c>
      <c r="L500" t="s">
        <v>5386</v>
      </c>
      <c r="M500">
        <f t="shared" si="24"/>
        <v>10</v>
      </c>
      <c r="N500">
        <f t="shared" si="25"/>
        <v>19</v>
      </c>
      <c r="O500" t="str">
        <f t="shared" si="26"/>
        <v>Tuebor PNC</v>
      </c>
    </row>
    <row r="501" spans="1:15" x14ac:dyDescent="0.25">
      <c r="A501" t="s">
        <v>123</v>
      </c>
      <c r="B501" t="s">
        <v>92</v>
      </c>
      <c r="C501">
        <v>8026459932</v>
      </c>
      <c r="D501" s="3">
        <v>44767</v>
      </c>
      <c r="E501" t="s">
        <v>125</v>
      </c>
      <c r="F501">
        <v>-285000</v>
      </c>
      <c r="G501" t="s">
        <v>5391</v>
      </c>
      <c r="H501" t="s">
        <v>5390</v>
      </c>
      <c r="I501" t="s">
        <v>102</v>
      </c>
      <c r="J501" t="s">
        <v>34</v>
      </c>
      <c r="L501" t="s">
        <v>5389</v>
      </c>
      <c r="M501">
        <f t="shared" si="24"/>
        <v>10</v>
      </c>
      <c r="N501">
        <f t="shared" si="25"/>
        <v>19</v>
      </c>
      <c r="O501" t="str">
        <f t="shared" si="26"/>
        <v>Tuebor PNC</v>
      </c>
    </row>
    <row r="502" spans="1:15" x14ac:dyDescent="0.25">
      <c r="A502" t="s">
        <v>123</v>
      </c>
      <c r="B502" t="s">
        <v>92</v>
      </c>
      <c r="C502">
        <v>8026459932</v>
      </c>
      <c r="D502" s="3">
        <v>44770</v>
      </c>
      <c r="E502" t="s">
        <v>125</v>
      </c>
      <c r="F502">
        <v>-7100000</v>
      </c>
      <c r="G502" t="s">
        <v>5388</v>
      </c>
      <c r="H502" t="s">
        <v>5387</v>
      </c>
      <c r="I502" t="s">
        <v>102</v>
      </c>
      <c r="J502" t="s">
        <v>34</v>
      </c>
      <c r="L502" t="s">
        <v>5386</v>
      </c>
      <c r="M502">
        <f t="shared" si="24"/>
        <v>10</v>
      </c>
      <c r="N502">
        <f t="shared" si="25"/>
        <v>19</v>
      </c>
      <c r="O502" t="str">
        <f t="shared" si="26"/>
        <v>Tuebor PNC</v>
      </c>
    </row>
    <row r="503" spans="1:15" x14ac:dyDescent="0.25">
      <c r="A503" t="s">
        <v>123</v>
      </c>
      <c r="B503" t="s">
        <v>92</v>
      </c>
      <c r="C503">
        <v>8026459932</v>
      </c>
      <c r="D503" s="3">
        <v>44797</v>
      </c>
      <c r="E503" t="s">
        <v>125</v>
      </c>
      <c r="F503">
        <v>-50000000</v>
      </c>
      <c r="G503" t="s">
        <v>5385</v>
      </c>
      <c r="H503" t="s">
        <v>5384</v>
      </c>
      <c r="I503" t="s">
        <v>102</v>
      </c>
      <c r="J503" t="s">
        <v>34</v>
      </c>
      <c r="L503" t="s">
        <v>5383</v>
      </c>
      <c r="M503">
        <f t="shared" si="24"/>
        <v>10</v>
      </c>
      <c r="N503">
        <f t="shared" si="25"/>
        <v>19</v>
      </c>
      <c r="O503" t="str">
        <f t="shared" si="26"/>
        <v>Tuebor PNC</v>
      </c>
    </row>
    <row r="504" spans="1:15" x14ac:dyDescent="0.25">
      <c r="A504" t="s">
        <v>123</v>
      </c>
      <c r="B504" t="s">
        <v>92</v>
      </c>
      <c r="C504">
        <v>8026459932</v>
      </c>
      <c r="D504" s="3">
        <v>44998</v>
      </c>
      <c r="E504" t="s">
        <v>125</v>
      </c>
      <c r="F504">
        <v>-16200000</v>
      </c>
      <c r="G504" t="s">
        <v>5382</v>
      </c>
      <c r="H504" t="s">
        <v>5381</v>
      </c>
      <c r="I504" t="s">
        <v>102</v>
      </c>
      <c r="J504" t="s">
        <v>34</v>
      </c>
      <c r="L504" t="s">
        <v>3864</v>
      </c>
      <c r="M504">
        <f t="shared" si="24"/>
        <v>10</v>
      </c>
      <c r="N504">
        <f t="shared" si="25"/>
        <v>19</v>
      </c>
      <c r="O504" t="str">
        <f t="shared" si="26"/>
        <v>Tuebor PNC</v>
      </c>
    </row>
    <row r="505" spans="1:15" x14ac:dyDescent="0.25">
      <c r="A505" t="s">
        <v>123</v>
      </c>
      <c r="B505" t="s">
        <v>92</v>
      </c>
      <c r="C505">
        <v>8026459932</v>
      </c>
      <c r="D505" s="3">
        <v>45026</v>
      </c>
      <c r="E505" t="s">
        <v>125</v>
      </c>
      <c r="F505">
        <v>-225000</v>
      </c>
      <c r="G505" t="s">
        <v>5380</v>
      </c>
      <c r="H505" t="s">
        <v>5379</v>
      </c>
      <c r="I505" t="s">
        <v>102</v>
      </c>
      <c r="J505" t="s">
        <v>34</v>
      </c>
      <c r="L505" t="s">
        <v>3864</v>
      </c>
      <c r="M505">
        <f t="shared" si="24"/>
        <v>10</v>
      </c>
      <c r="N505">
        <f t="shared" si="25"/>
        <v>19</v>
      </c>
      <c r="O505" t="str">
        <f t="shared" si="26"/>
        <v>Tuebor PNC</v>
      </c>
    </row>
    <row r="506" spans="1:15" x14ac:dyDescent="0.25">
      <c r="A506" t="s">
        <v>123</v>
      </c>
      <c r="B506" t="s">
        <v>92</v>
      </c>
      <c r="C506">
        <v>8026459932</v>
      </c>
      <c r="D506" s="3">
        <v>45036</v>
      </c>
      <c r="E506" t="s">
        <v>125</v>
      </c>
      <c r="F506">
        <v>-569000</v>
      </c>
      <c r="G506" t="s">
        <v>5378</v>
      </c>
      <c r="H506" t="s">
        <v>5377</v>
      </c>
      <c r="I506" t="s">
        <v>102</v>
      </c>
      <c r="J506" t="s">
        <v>34</v>
      </c>
      <c r="L506" t="s">
        <v>5376</v>
      </c>
      <c r="M506">
        <f t="shared" si="24"/>
        <v>10</v>
      </c>
      <c r="N506">
        <f t="shared" si="25"/>
        <v>19</v>
      </c>
      <c r="O506" t="str">
        <f t="shared" si="26"/>
        <v>Tuebor PNC</v>
      </c>
    </row>
    <row r="507" spans="1:15" x14ac:dyDescent="0.25">
      <c r="A507" t="s">
        <v>123</v>
      </c>
      <c r="B507" t="s">
        <v>92</v>
      </c>
      <c r="C507">
        <v>8026459932</v>
      </c>
      <c r="D507" s="3">
        <v>45162</v>
      </c>
      <c r="E507" t="s">
        <v>125</v>
      </c>
      <c r="F507">
        <v>-10200000</v>
      </c>
      <c r="G507" t="s">
        <v>5375</v>
      </c>
      <c r="H507" t="s">
        <v>5374</v>
      </c>
      <c r="I507" t="s">
        <v>102</v>
      </c>
      <c r="J507" t="s">
        <v>34</v>
      </c>
      <c r="L507" t="s">
        <v>5364</v>
      </c>
      <c r="M507">
        <f t="shared" si="24"/>
        <v>10</v>
      </c>
      <c r="N507">
        <f t="shared" si="25"/>
        <v>19</v>
      </c>
      <c r="O507" t="str">
        <f t="shared" si="26"/>
        <v>Tuebor PNC</v>
      </c>
    </row>
    <row r="508" spans="1:15" x14ac:dyDescent="0.25">
      <c r="A508" t="s">
        <v>123</v>
      </c>
      <c r="B508" t="s">
        <v>92</v>
      </c>
      <c r="C508">
        <v>8026459932</v>
      </c>
      <c r="D508" s="3">
        <v>45163</v>
      </c>
      <c r="E508" t="s">
        <v>125</v>
      </c>
      <c r="F508">
        <v>-44100000</v>
      </c>
      <c r="G508" t="s">
        <v>5373</v>
      </c>
      <c r="H508" t="s">
        <v>5372</v>
      </c>
      <c r="I508" t="s">
        <v>102</v>
      </c>
      <c r="J508" t="s">
        <v>34</v>
      </c>
      <c r="L508" t="s">
        <v>5364</v>
      </c>
      <c r="M508">
        <f t="shared" si="24"/>
        <v>10</v>
      </c>
      <c r="N508">
        <f t="shared" si="25"/>
        <v>19</v>
      </c>
      <c r="O508" t="str">
        <f t="shared" si="26"/>
        <v>Tuebor PNC</v>
      </c>
    </row>
    <row r="509" spans="1:15" x14ac:dyDescent="0.25">
      <c r="A509" t="s">
        <v>123</v>
      </c>
      <c r="B509" t="s">
        <v>92</v>
      </c>
      <c r="C509">
        <v>8026459932</v>
      </c>
      <c r="D509" s="3">
        <v>45170</v>
      </c>
      <c r="E509" t="s">
        <v>125</v>
      </c>
      <c r="F509">
        <v>-89400000</v>
      </c>
      <c r="G509" t="s">
        <v>5371</v>
      </c>
      <c r="H509" t="s">
        <v>5370</v>
      </c>
      <c r="I509" t="s">
        <v>102</v>
      </c>
      <c r="J509" t="s">
        <v>34</v>
      </c>
      <c r="L509" t="s">
        <v>5364</v>
      </c>
      <c r="M509">
        <f t="shared" si="24"/>
        <v>10</v>
      </c>
      <c r="N509">
        <f t="shared" si="25"/>
        <v>19</v>
      </c>
      <c r="O509" t="str">
        <f t="shared" si="26"/>
        <v>Tuebor PNC</v>
      </c>
    </row>
    <row r="510" spans="1:15" x14ac:dyDescent="0.25">
      <c r="A510" t="s">
        <v>123</v>
      </c>
      <c r="B510" t="s">
        <v>92</v>
      </c>
      <c r="C510">
        <v>8026459932</v>
      </c>
      <c r="D510" s="3">
        <v>45175</v>
      </c>
      <c r="E510" t="s">
        <v>125</v>
      </c>
      <c r="F510">
        <v>-34500000</v>
      </c>
      <c r="G510" t="s">
        <v>5369</v>
      </c>
      <c r="H510" t="s">
        <v>5368</v>
      </c>
      <c r="I510" t="s">
        <v>102</v>
      </c>
      <c r="J510" t="s">
        <v>34</v>
      </c>
      <c r="L510" t="s">
        <v>5367</v>
      </c>
      <c r="M510">
        <f t="shared" si="24"/>
        <v>10</v>
      </c>
      <c r="N510">
        <f t="shared" si="25"/>
        <v>19</v>
      </c>
      <c r="O510" t="str">
        <f t="shared" si="26"/>
        <v>Tuebor PNC</v>
      </c>
    </row>
    <row r="511" spans="1:15" x14ac:dyDescent="0.25">
      <c r="A511" t="s">
        <v>123</v>
      </c>
      <c r="B511" t="s">
        <v>92</v>
      </c>
      <c r="C511">
        <v>8026459932</v>
      </c>
      <c r="D511" s="3">
        <v>45196</v>
      </c>
      <c r="E511" t="s">
        <v>125</v>
      </c>
      <c r="F511">
        <v>-9900000</v>
      </c>
      <c r="G511" t="s">
        <v>5366</v>
      </c>
      <c r="H511" t="s">
        <v>5365</v>
      </c>
      <c r="I511" t="s">
        <v>102</v>
      </c>
      <c r="J511" t="s">
        <v>34</v>
      </c>
      <c r="L511" t="s">
        <v>5364</v>
      </c>
      <c r="M511">
        <f t="shared" si="24"/>
        <v>10</v>
      </c>
      <c r="N511">
        <f t="shared" si="25"/>
        <v>19</v>
      </c>
      <c r="O511" t="str">
        <f t="shared" si="26"/>
        <v>Tuebor PNC</v>
      </c>
    </row>
    <row r="512" spans="1:15" hidden="1" x14ac:dyDescent="0.25">
      <c r="A512" t="s">
        <v>1293</v>
      </c>
      <c r="B512" t="s">
        <v>81</v>
      </c>
      <c r="C512">
        <v>8026478877</v>
      </c>
      <c r="D512" s="3">
        <v>44224</v>
      </c>
      <c r="E512" t="s">
        <v>122</v>
      </c>
      <c r="F512">
        <v>-5500</v>
      </c>
      <c r="H512" t="s">
        <v>126</v>
      </c>
      <c r="I512" t="s">
        <v>102</v>
      </c>
      <c r="J512" t="s">
        <v>19</v>
      </c>
      <c r="L512" t="s">
        <v>5362</v>
      </c>
      <c r="M512">
        <f t="shared" si="24"/>
        <v>10</v>
      </c>
      <c r="N512">
        <f t="shared" si="25"/>
        <v>25</v>
      </c>
      <c r="O512" t="str">
        <f t="shared" si="26"/>
        <v>LCF PNC Loan Dep</v>
      </c>
    </row>
    <row r="513" spans="1:15" hidden="1" x14ac:dyDescent="0.25">
      <c r="A513" t="s">
        <v>1293</v>
      </c>
      <c r="B513" t="s">
        <v>81</v>
      </c>
      <c r="C513">
        <v>8026478877</v>
      </c>
      <c r="D513" s="3">
        <v>44238</v>
      </c>
      <c r="E513" t="s">
        <v>122</v>
      </c>
      <c r="F513">
        <v>-5000</v>
      </c>
      <c r="H513" t="s">
        <v>126</v>
      </c>
      <c r="I513" t="s">
        <v>102</v>
      </c>
      <c r="J513" t="s">
        <v>19</v>
      </c>
      <c r="L513" t="s">
        <v>5363</v>
      </c>
      <c r="M513">
        <f t="shared" si="24"/>
        <v>10</v>
      </c>
      <c r="N513">
        <f t="shared" si="25"/>
        <v>21</v>
      </c>
      <c r="O513" t="str">
        <f t="shared" si="26"/>
        <v>LCF Loan Dep</v>
      </c>
    </row>
    <row r="514" spans="1:15" hidden="1" x14ac:dyDescent="0.25">
      <c r="A514" t="s">
        <v>1293</v>
      </c>
      <c r="B514" t="s">
        <v>81</v>
      </c>
      <c r="C514">
        <v>8026478877</v>
      </c>
      <c r="D514" s="3">
        <v>44258</v>
      </c>
      <c r="E514" t="s">
        <v>122</v>
      </c>
      <c r="F514">
        <v>-16801.37</v>
      </c>
      <c r="H514" t="s">
        <v>126</v>
      </c>
      <c r="I514" t="s">
        <v>102</v>
      </c>
      <c r="J514" t="s">
        <v>19</v>
      </c>
      <c r="L514" t="s">
        <v>5360</v>
      </c>
      <c r="M514">
        <f t="shared" si="24"/>
        <v>10</v>
      </c>
      <c r="N514">
        <f t="shared" si="25"/>
        <v>25</v>
      </c>
      <c r="O514" t="str">
        <f t="shared" si="26"/>
        <v>LCF PNC Loan Acc</v>
      </c>
    </row>
    <row r="515" spans="1:15" hidden="1" x14ac:dyDescent="0.25">
      <c r="A515" t="s">
        <v>1293</v>
      </c>
      <c r="B515" t="s">
        <v>81</v>
      </c>
      <c r="C515">
        <v>8026478877</v>
      </c>
      <c r="D515" s="3">
        <v>44260</v>
      </c>
      <c r="E515" t="s">
        <v>122</v>
      </c>
      <c r="F515">
        <v>-210000</v>
      </c>
      <c r="H515" t="s">
        <v>247</v>
      </c>
      <c r="I515" t="s">
        <v>101</v>
      </c>
      <c r="J515" t="s">
        <v>19</v>
      </c>
      <c r="L515" t="s">
        <v>5360</v>
      </c>
      <c r="M515">
        <f t="shared" si="24"/>
        <v>10</v>
      </c>
      <c r="N515">
        <f t="shared" si="25"/>
        <v>25</v>
      </c>
      <c r="O515" t="str">
        <f t="shared" si="26"/>
        <v>LCF PNC Loan Acc</v>
      </c>
    </row>
    <row r="516" spans="1:15" hidden="1" x14ac:dyDescent="0.25">
      <c r="A516" t="s">
        <v>1293</v>
      </c>
      <c r="B516" t="s">
        <v>81</v>
      </c>
      <c r="C516">
        <v>8026478877</v>
      </c>
      <c r="D516" s="3">
        <v>44272</v>
      </c>
      <c r="E516" t="s">
        <v>122</v>
      </c>
      <c r="F516">
        <v>-100000</v>
      </c>
      <c r="H516" t="s">
        <v>126</v>
      </c>
      <c r="I516" t="s">
        <v>102</v>
      </c>
      <c r="J516" t="s">
        <v>19</v>
      </c>
      <c r="L516" t="s">
        <v>5361</v>
      </c>
      <c r="M516">
        <f t="shared" si="24"/>
        <v>10</v>
      </c>
      <c r="N516">
        <f t="shared" si="25"/>
        <v>29</v>
      </c>
      <c r="O516" t="str">
        <f t="shared" si="26"/>
        <v>LCF PNC Loan Dep Acc</v>
      </c>
    </row>
    <row r="517" spans="1:15" hidden="1" x14ac:dyDescent="0.25">
      <c r="A517" t="s">
        <v>1293</v>
      </c>
      <c r="B517" t="s">
        <v>81</v>
      </c>
      <c r="C517">
        <v>8026478877</v>
      </c>
      <c r="D517" s="3">
        <v>44274</v>
      </c>
      <c r="E517" t="s">
        <v>122</v>
      </c>
      <c r="F517">
        <v>-650000</v>
      </c>
      <c r="H517" t="s">
        <v>126</v>
      </c>
      <c r="I517" t="s">
        <v>102</v>
      </c>
      <c r="J517" t="s">
        <v>19</v>
      </c>
      <c r="L517" t="s">
        <v>5361</v>
      </c>
      <c r="M517">
        <f t="shared" si="24"/>
        <v>10</v>
      </c>
      <c r="N517">
        <f t="shared" si="25"/>
        <v>29</v>
      </c>
      <c r="O517" t="str">
        <f t="shared" si="26"/>
        <v>LCF PNC Loan Dep Acc</v>
      </c>
    </row>
    <row r="518" spans="1:15" hidden="1" x14ac:dyDescent="0.25">
      <c r="A518" t="s">
        <v>1293</v>
      </c>
      <c r="B518" t="s">
        <v>81</v>
      </c>
      <c r="C518">
        <v>8026478877</v>
      </c>
      <c r="D518" s="3">
        <v>44277</v>
      </c>
      <c r="E518" t="s">
        <v>122</v>
      </c>
      <c r="F518">
        <v>-820000</v>
      </c>
      <c r="H518" t="s">
        <v>126</v>
      </c>
      <c r="I518" t="s">
        <v>102</v>
      </c>
      <c r="J518" t="s">
        <v>19</v>
      </c>
      <c r="L518" t="s">
        <v>5361</v>
      </c>
      <c r="M518">
        <f t="shared" si="24"/>
        <v>10</v>
      </c>
      <c r="N518">
        <f t="shared" si="25"/>
        <v>29</v>
      </c>
      <c r="O518" t="str">
        <f t="shared" si="26"/>
        <v>LCF PNC Loan Dep Acc</v>
      </c>
    </row>
    <row r="519" spans="1:15" hidden="1" x14ac:dyDescent="0.25">
      <c r="A519" t="s">
        <v>1293</v>
      </c>
      <c r="B519" t="s">
        <v>81</v>
      </c>
      <c r="C519">
        <v>8026478877</v>
      </c>
      <c r="D519" s="3">
        <v>44281</v>
      </c>
      <c r="E519" t="s">
        <v>122</v>
      </c>
      <c r="F519">
        <v>-150000</v>
      </c>
      <c r="H519" t="s">
        <v>126</v>
      </c>
      <c r="I519" t="s">
        <v>102</v>
      </c>
      <c r="J519" t="s">
        <v>19</v>
      </c>
      <c r="L519" t="s">
        <v>5361</v>
      </c>
      <c r="M519">
        <f t="shared" si="24"/>
        <v>10</v>
      </c>
      <c r="N519">
        <f t="shared" si="25"/>
        <v>29</v>
      </c>
      <c r="O519" t="str">
        <f t="shared" si="26"/>
        <v>LCF PNC Loan Dep Acc</v>
      </c>
    </row>
    <row r="520" spans="1:15" hidden="1" x14ac:dyDescent="0.25">
      <c r="A520" t="s">
        <v>1293</v>
      </c>
      <c r="B520" t="s">
        <v>81</v>
      </c>
      <c r="C520">
        <v>8026478877</v>
      </c>
      <c r="D520" s="3">
        <v>44281</v>
      </c>
      <c r="E520" t="s">
        <v>122</v>
      </c>
      <c r="F520">
        <v>-5500</v>
      </c>
      <c r="H520" t="s">
        <v>126</v>
      </c>
      <c r="I520" t="s">
        <v>102</v>
      </c>
      <c r="J520" t="s">
        <v>19</v>
      </c>
      <c r="L520" t="s">
        <v>5361</v>
      </c>
      <c r="M520">
        <f t="shared" si="24"/>
        <v>10</v>
      </c>
      <c r="N520">
        <f t="shared" si="25"/>
        <v>29</v>
      </c>
      <c r="O520" t="str">
        <f t="shared" si="26"/>
        <v>LCF PNC Loan Dep Acc</v>
      </c>
    </row>
    <row r="521" spans="1:15" hidden="1" x14ac:dyDescent="0.25">
      <c r="A521" t="s">
        <v>1293</v>
      </c>
      <c r="B521" t="s">
        <v>81</v>
      </c>
      <c r="C521">
        <v>8026478877</v>
      </c>
      <c r="D521" s="3">
        <v>44286</v>
      </c>
      <c r="E521" t="s">
        <v>122</v>
      </c>
      <c r="F521">
        <v>-75000</v>
      </c>
      <c r="H521" t="s">
        <v>126</v>
      </c>
      <c r="I521" t="s">
        <v>102</v>
      </c>
      <c r="J521" t="s">
        <v>19</v>
      </c>
      <c r="L521" t="s">
        <v>5361</v>
      </c>
      <c r="M521">
        <f t="shared" si="24"/>
        <v>10</v>
      </c>
      <c r="N521">
        <f t="shared" si="25"/>
        <v>29</v>
      </c>
      <c r="O521" t="str">
        <f t="shared" si="26"/>
        <v>LCF PNC Loan Dep Acc</v>
      </c>
    </row>
    <row r="522" spans="1:15" hidden="1" x14ac:dyDescent="0.25">
      <c r="A522" t="s">
        <v>1293</v>
      </c>
      <c r="B522" t="s">
        <v>81</v>
      </c>
      <c r="C522">
        <v>8026478877</v>
      </c>
      <c r="D522" s="3">
        <v>44298</v>
      </c>
      <c r="E522" t="s">
        <v>122</v>
      </c>
      <c r="F522">
        <v>-3010.32</v>
      </c>
      <c r="H522" t="s">
        <v>126</v>
      </c>
      <c r="I522" t="s">
        <v>102</v>
      </c>
      <c r="J522" t="s">
        <v>19</v>
      </c>
      <c r="L522" t="s">
        <v>5361</v>
      </c>
      <c r="M522">
        <f t="shared" si="24"/>
        <v>10</v>
      </c>
      <c r="N522">
        <f t="shared" si="25"/>
        <v>29</v>
      </c>
      <c r="O522" t="str">
        <f t="shared" si="26"/>
        <v>LCF PNC Loan Dep Acc</v>
      </c>
    </row>
    <row r="523" spans="1:15" hidden="1" x14ac:dyDescent="0.25">
      <c r="A523" t="s">
        <v>1293</v>
      </c>
      <c r="B523" t="s">
        <v>81</v>
      </c>
      <c r="C523">
        <v>8026478877</v>
      </c>
      <c r="D523" s="3">
        <v>44300</v>
      </c>
      <c r="E523" t="s">
        <v>122</v>
      </c>
      <c r="F523">
        <v>-65000</v>
      </c>
      <c r="H523" t="s">
        <v>126</v>
      </c>
      <c r="I523" t="s">
        <v>102</v>
      </c>
      <c r="J523" t="s">
        <v>19</v>
      </c>
      <c r="L523" t="s">
        <v>5361</v>
      </c>
      <c r="M523">
        <f t="shared" si="24"/>
        <v>10</v>
      </c>
      <c r="N523">
        <f t="shared" si="25"/>
        <v>29</v>
      </c>
      <c r="O523" t="str">
        <f t="shared" si="26"/>
        <v>LCF PNC Loan Dep Acc</v>
      </c>
    </row>
    <row r="524" spans="1:15" hidden="1" x14ac:dyDescent="0.25">
      <c r="A524" t="s">
        <v>1293</v>
      </c>
      <c r="B524" t="s">
        <v>81</v>
      </c>
      <c r="C524">
        <v>8026478877</v>
      </c>
      <c r="D524" s="3">
        <v>44302</v>
      </c>
      <c r="E524" t="s">
        <v>122</v>
      </c>
      <c r="F524">
        <v>-218500</v>
      </c>
      <c r="H524" t="s">
        <v>126</v>
      </c>
      <c r="I524" t="s">
        <v>100</v>
      </c>
      <c r="J524" t="s">
        <v>19</v>
      </c>
      <c r="L524" t="s">
        <v>5362</v>
      </c>
      <c r="M524">
        <f t="shared" si="24"/>
        <v>10</v>
      </c>
      <c r="N524">
        <f t="shared" si="25"/>
        <v>25</v>
      </c>
      <c r="O524" t="str">
        <f t="shared" si="26"/>
        <v>LCF PNC Loan Dep</v>
      </c>
    </row>
    <row r="525" spans="1:15" hidden="1" x14ac:dyDescent="0.25">
      <c r="A525" t="s">
        <v>1293</v>
      </c>
      <c r="B525" t="s">
        <v>81</v>
      </c>
      <c r="C525">
        <v>8026478877</v>
      </c>
      <c r="D525" s="3">
        <v>44308</v>
      </c>
      <c r="E525" t="s">
        <v>122</v>
      </c>
      <c r="F525">
        <v>-110000</v>
      </c>
      <c r="H525" t="s">
        <v>126</v>
      </c>
      <c r="I525" t="s">
        <v>100</v>
      </c>
      <c r="J525" t="s">
        <v>19</v>
      </c>
      <c r="L525" t="s">
        <v>5362</v>
      </c>
      <c r="M525">
        <f t="shared" si="24"/>
        <v>10</v>
      </c>
      <c r="N525">
        <f t="shared" si="25"/>
        <v>25</v>
      </c>
      <c r="O525" t="str">
        <f t="shared" si="26"/>
        <v>LCF PNC Loan Dep</v>
      </c>
    </row>
    <row r="526" spans="1:15" hidden="1" x14ac:dyDescent="0.25">
      <c r="A526" t="s">
        <v>1293</v>
      </c>
      <c r="B526" t="s">
        <v>81</v>
      </c>
      <c r="C526">
        <v>8026478877</v>
      </c>
      <c r="D526" s="3">
        <v>44308</v>
      </c>
      <c r="E526" t="s">
        <v>122</v>
      </c>
      <c r="F526">
        <v>-90000</v>
      </c>
      <c r="H526" t="s">
        <v>126</v>
      </c>
      <c r="I526" t="s">
        <v>100</v>
      </c>
      <c r="J526" t="s">
        <v>19</v>
      </c>
      <c r="L526" t="s">
        <v>5362</v>
      </c>
      <c r="M526">
        <f t="shared" si="24"/>
        <v>10</v>
      </c>
      <c r="N526">
        <f t="shared" si="25"/>
        <v>25</v>
      </c>
      <c r="O526" t="str">
        <f t="shared" si="26"/>
        <v>LCF PNC Loan Dep</v>
      </c>
    </row>
    <row r="527" spans="1:15" hidden="1" x14ac:dyDescent="0.25">
      <c r="A527" t="s">
        <v>1293</v>
      </c>
      <c r="B527" t="s">
        <v>81</v>
      </c>
      <c r="C527">
        <v>8026478877</v>
      </c>
      <c r="D527" s="3">
        <v>44315</v>
      </c>
      <c r="E527" t="s">
        <v>122</v>
      </c>
      <c r="F527">
        <v>-75000</v>
      </c>
      <c r="H527" t="s">
        <v>126</v>
      </c>
      <c r="I527" t="s">
        <v>102</v>
      </c>
      <c r="J527" t="s">
        <v>19</v>
      </c>
      <c r="L527" t="s">
        <v>5361</v>
      </c>
      <c r="M527">
        <f t="shared" si="24"/>
        <v>10</v>
      </c>
      <c r="N527">
        <f t="shared" si="25"/>
        <v>29</v>
      </c>
      <c r="O527" t="str">
        <f t="shared" si="26"/>
        <v>LCF PNC Loan Dep Acc</v>
      </c>
    </row>
    <row r="528" spans="1:15" hidden="1" x14ac:dyDescent="0.25">
      <c r="A528" t="s">
        <v>1293</v>
      </c>
      <c r="B528" t="s">
        <v>81</v>
      </c>
      <c r="C528">
        <v>8026478877</v>
      </c>
      <c r="D528" s="3">
        <v>44328</v>
      </c>
      <c r="E528" t="s">
        <v>122</v>
      </c>
      <c r="F528">
        <v>-110000</v>
      </c>
      <c r="H528" t="s">
        <v>126</v>
      </c>
      <c r="I528" t="s">
        <v>102</v>
      </c>
      <c r="J528" t="s">
        <v>19</v>
      </c>
      <c r="L528" t="s">
        <v>5361</v>
      </c>
      <c r="M528">
        <f t="shared" si="24"/>
        <v>10</v>
      </c>
      <c r="N528">
        <f t="shared" si="25"/>
        <v>29</v>
      </c>
      <c r="O528" t="str">
        <f t="shared" si="26"/>
        <v>LCF PNC Loan Dep Acc</v>
      </c>
    </row>
    <row r="529" spans="1:15" hidden="1" x14ac:dyDescent="0.25">
      <c r="A529" t="s">
        <v>1293</v>
      </c>
      <c r="B529" t="s">
        <v>81</v>
      </c>
      <c r="C529">
        <v>8026478877</v>
      </c>
      <c r="D529" s="3">
        <v>44334</v>
      </c>
      <c r="E529" t="s">
        <v>122</v>
      </c>
      <c r="F529">
        <v>-115000</v>
      </c>
      <c r="H529" t="s">
        <v>247</v>
      </c>
      <c r="I529" t="s">
        <v>101</v>
      </c>
      <c r="J529" t="s">
        <v>19</v>
      </c>
      <c r="L529" t="s">
        <v>5360</v>
      </c>
      <c r="M529">
        <f t="shared" si="24"/>
        <v>10</v>
      </c>
      <c r="N529">
        <f t="shared" si="25"/>
        <v>25</v>
      </c>
      <c r="O529" t="str">
        <f t="shared" si="26"/>
        <v>LCF PNC Loan Acc</v>
      </c>
    </row>
    <row r="530" spans="1:15" hidden="1" x14ac:dyDescent="0.25">
      <c r="A530" t="s">
        <v>1293</v>
      </c>
      <c r="B530" t="s">
        <v>44</v>
      </c>
      <c r="C530">
        <v>8026482868</v>
      </c>
      <c r="D530" s="3">
        <v>44229</v>
      </c>
      <c r="E530" t="s">
        <v>122</v>
      </c>
      <c r="F530">
        <v>-150000</v>
      </c>
      <c r="H530" t="s">
        <v>126</v>
      </c>
      <c r="I530" t="s">
        <v>102</v>
      </c>
      <c r="J530" t="s">
        <v>48</v>
      </c>
      <c r="L530" t="s">
        <v>5359</v>
      </c>
      <c r="M530">
        <f t="shared" si="24"/>
        <v>10</v>
      </c>
      <c r="N530">
        <f t="shared" si="25"/>
        <v>18</v>
      </c>
      <c r="O530" t="str">
        <f t="shared" si="26"/>
        <v>LCC - PNC</v>
      </c>
    </row>
    <row r="531" spans="1:15" hidden="1" x14ac:dyDescent="0.25">
      <c r="A531" t="s">
        <v>1293</v>
      </c>
      <c r="B531" t="s">
        <v>44</v>
      </c>
      <c r="C531">
        <v>8026482868</v>
      </c>
      <c r="D531" s="3">
        <v>44230</v>
      </c>
      <c r="E531" t="s">
        <v>122</v>
      </c>
      <c r="F531">
        <v>-150000</v>
      </c>
      <c r="H531" t="s">
        <v>126</v>
      </c>
      <c r="I531" t="s">
        <v>102</v>
      </c>
      <c r="J531" t="s">
        <v>48</v>
      </c>
      <c r="L531" t="s">
        <v>5359</v>
      </c>
      <c r="M531">
        <f t="shared" si="24"/>
        <v>10</v>
      </c>
      <c r="N531">
        <f t="shared" si="25"/>
        <v>18</v>
      </c>
      <c r="O531" t="str">
        <f t="shared" si="26"/>
        <v>LCC - PNC</v>
      </c>
    </row>
    <row r="532" spans="1:15" hidden="1" x14ac:dyDescent="0.25">
      <c r="A532" t="s">
        <v>1293</v>
      </c>
      <c r="B532" t="s">
        <v>44</v>
      </c>
      <c r="C532">
        <v>8026482868</v>
      </c>
      <c r="D532" s="3">
        <v>44231</v>
      </c>
      <c r="E532" t="s">
        <v>122</v>
      </c>
      <c r="F532">
        <v>-150000</v>
      </c>
      <c r="H532" t="s">
        <v>126</v>
      </c>
      <c r="I532" t="s">
        <v>102</v>
      </c>
      <c r="J532" t="s">
        <v>48</v>
      </c>
      <c r="L532" t="s">
        <v>5359</v>
      </c>
      <c r="M532">
        <f t="shared" si="24"/>
        <v>10</v>
      </c>
      <c r="N532">
        <f t="shared" si="25"/>
        <v>18</v>
      </c>
      <c r="O532" t="str">
        <f t="shared" si="26"/>
        <v>LCC - PNC</v>
      </c>
    </row>
    <row r="533" spans="1:15" hidden="1" x14ac:dyDescent="0.25">
      <c r="A533" t="s">
        <v>1293</v>
      </c>
      <c r="B533" t="s">
        <v>44</v>
      </c>
      <c r="C533">
        <v>8026482868</v>
      </c>
      <c r="D533" s="3">
        <v>44246</v>
      </c>
      <c r="E533" t="s">
        <v>122</v>
      </c>
      <c r="F533">
        <v>-150000</v>
      </c>
      <c r="H533" t="s">
        <v>126</v>
      </c>
      <c r="I533" t="s">
        <v>102</v>
      </c>
      <c r="J533" t="s">
        <v>48</v>
      </c>
      <c r="L533" t="s">
        <v>5306</v>
      </c>
      <c r="M533">
        <f t="shared" si="24"/>
        <v>10</v>
      </c>
      <c r="N533">
        <f t="shared" si="25"/>
        <v>16</v>
      </c>
      <c r="O533" t="str">
        <f t="shared" si="26"/>
        <v>LCC PNC</v>
      </c>
    </row>
    <row r="534" spans="1:15" hidden="1" x14ac:dyDescent="0.25">
      <c r="A534" t="s">
        <v>1293</v>
      </c>
      <c r="B534" t="s">
        <v>44</v>
      </c>
      <c r="C534">
        <v>8026482868</v>
      </c>
      <c r="D534" s="3">
        <v>44253</v>
      </c>
      <c r="E534" t="s">
        <v>122</v>
      </c>
      <c r="F534">
        <v>-60000</v>
      </c>
      <c r="H534" t="s">
        <v>126</v>
      </c>
      <c r="I534" t="s">
        <v>102</v>
      </c>
      <c r="J534" t="s">
        <v>48</v>
      </c>
      <c r="L534" t="s">
        <v>5359</v>
      </c>
      <c r="M534">
        <f t="shared" si="24"/>
        <v>10</v>
      </c>
      <c r="N534">
        <f t="shared" si="25"/>
        <v>18</v>
      </c>
      <c r="O534" t="str">
        <f t="shared" si="26"/>
        <v>LCC - PNC</v>
      </c>
    </row>
    <row r="535" spans="1:15" hidden="1" x14ac:dyDescent="0.25">
      <c r="A535" t="s">
        <v>1293</v>
      </c>
      <c r="B535" t="s">
        <v>44</v>
      </c>
      <c r="C535">
        <v>8026482868</v>
      </c>
      <c r="D535" s="3">
        <v>44270</v>
      </c>
      <c r="E535" t="s">
        <v>122</v>
      </c>
      <c r="F535">
        <v>-17000</v>
      </c>
      <c r="H535" t="s">
        <v>126</v>
      </c>
      <c r="I535" t="s">
        <v>102</v>
      </c>
      <c r="J535" t="s">
        <v>48</v>
      </c>
      <c r="L535" t="s">
        <v>5359</v>
      </c>
      <c r="M535">
        <f t="shared" si="24"/>
        <v>10</v>
      </c>
      <c r="N535">
        <f t="shared" si="25"/>
        <v>18</v>
      </c>
      <c r="O535" t="str">
        <f t="shared" si="26"/>
        <v>LCC - PNC</v>
      </c>
    </row>
    <row r="536" spans="1:15" hidden="1" x14ac:dyDescent="0.25">
      <c r="A536" t="s">
        <v>1293</v>
      </c>
      <c r="B536" t="s">
        <v>44</v>
      </c>
      <c r="C536">
        <v>8026482868</v>
      </c>
      <c r="D536" s="3">
        <v>44286</v>
      </c>
      <c r="E536" t="s">
        <v>122</v>
      </c>
      <c r="F536">
        <v>-61000</v>
      </c>
      <c r="H536" t="s">
        <v>126</v>
      </c>
      <c r="I536" t="s">
        <v>102</v>
      </c>
      <c r="J536" t="s">
        <v>48</v>
      </c>
      <c r="L536" t="s">
        <v>5359</v>
      </c>
      <c r="M536">
        <f t="shared" si="24"/>
        <v>10</v>
      </c>
      <c r="N536">
        <f t="shared" si="25"/>
        <v>18</v>
      </c>
      <c r="O536" t="str">
        <f t="shared" si="26"/>
        <v>LCC - PNC</v>
      </c>
    </row>
    <row r="537" spans="1:15" hidden="1" x14ac:dyDescent="0.25">
      <c r="A537" t="s">
        <v>1293</v>
      </c>
      <c r="B537" t="s">
        <v>44</v>
      </c>
      <c r="C537">
        <v>8026482868</v>
      </c>
      <c r="D537" s="3">
        <v>44316</v>
      </c>
      <c r="E537" t="s">
        <v>122</v>
      </c>
      <c r="F537">
        <v>-62000</v>
      </c>
      <c r="H537" t="s">
        <v>126</v>
      </c>
      <c r="I537" t="s">
        <v>102</v>
      </c>
      <c r="J537" t="s">
        <v>48</v>
      </c>
      <c r="L537" t="s">
        <v>5359</v>
      </c>
      <c r="M537">
        <f t="shared" ref="M537:M600" si="27">FIND("from",L537,1)+LEN($M$1)+1</f>
        <v>10</v>
      </c>
      <c r="N537">
        <f t="shared" ref="N537:N600" si="28">FIND("to",L537)-LEN($N$1)</f>
        <v>18</v>
      </c>
      <c r="O537" t="str">
        <f t="shared" ref="O537:O600" si="29">MID(L537,M537,N537-M537+1)</f>
        <v>LCC - PNC</v>
      </c>
    </row>
    <row r="538" spans="1:15" hidden="1" x14ac:dyDescent="0.25">
      <c r="A538" t="s">
        <v>1293</v>
      </c>
      <c r="B538" t="s">
        <v>44</v>
      </c>
      <c r="C538">
        <v>8026482868</v>
      </c>
      <c r="D538" s="3">
        <v>44334</v>
      </c>
      <c r="E538" t="s">
        <v>122</v>
      </c>
      <c r="F538">
        <v>-6000000</v>
      </c>
      <c r="H538" t="s">
        <v>126</v>
      </c>
      <c r="I538" t="s">
        <v>102</v>
      </c>
      <c r="J538" t="s">
        <v>48</v>
      </c>
      <c r="L538" t="s">
        <v>5358</v>
      </c>
      <c r="M538">
        <f t="shared" si="27"/>
        <v>10</v>
      </c>
      <c r="N538">
        <f t="shared" si="28"/>
        <v>16</v>
      </c>
      <c r="O538" t="str">
        <f t="shared" si="29"/>
        <v>LCC PNC</v>
      </c>
    </row>
    <row r="539" spans="1:15" hidden="1" x14ac:dyDescent="0.25">
      <c r="A539" t="s">
        <v>123</v>
      </c>
      <c r="B539" t="s">
        <v>48</v>
      </c>
      <c r="C539">
        <v>8026482868</v>
      </c>
      <c r="D539" s="3">
        <v>44425</v>
      </c>
      <c r="E539" t="s">
        <v>125</v>
      </c>
      <c r="F539">
        <v>-20000000</v>
      </c>
      <c r="G539" t="s">
        <v>5357</v>
      </c>
      <c r="H539" t="s">
        <v>5356</v>
      </c>
      <c r="I539" t="s">
        <v>102</v>
      </c>
      <c r="J539" t="s">
        <v>48</v>
      </c>
      <c r="L539" t="s">
        <v>5326</v>
      </c>
      <c r="M539">
        <f t="shared" si="27"/>
        <v>10</v>
      </c>
      <c r="N539">
        <f t="shared" si="28"/>
        <v>16</v>
      </c>
      <c r="O539" t="str">
        <f t="shared" si="29"/>
        <v>LCC PNC</v>
      </c>
    </row>
    <row r="540" spans="1:15" hidden="1" x14ac:dyDescent="0.25">
      <c r="A540" t="s">
        <v>123</v>
      </c>
      <c r="B540" t="s">
        <v>48</v>
      </c>
      <c r="C540">
        <v>8026482868</v>
      </c>
      <c r="D540" s="3">
        <v>44466</v>
      </c>
      <c r="E540" t="s">
        <v>125</v>
      </c>
      <c r="F540">
        <v>-190000000</v>
      </c>
      <c r="G540" t="s">
        <v>5355</v>
      </c>
      <c r="H540" t="s">
        <v>5354</v>
      </c>
      <c r="I540" t="s">
        <v>102</v>
      </c>
      <c r="J540" t="s">
        <v>48</v>
      </c>
      <c r="L540" t="s">
        <v>5315</v>
      </c>
      <c r="M540">
        <f t="shared" si="27"/>
        <v>10</v>
      </c>
      <c r="N540">
        <f t="shared" si="28"/>
        <v>16</v>
      </c>
      <c r="O540" t="str">
        <f t="shared" si="29"/>
        <v>LCC PNC</v>
      </c>
    </row>
    <row r="541" spans="1:15" hidden="1" x14ac:dyDescent="0.25">
      <c r="A541" t="s">
        <v>123</v>
      </c>
      <c r="B541" t="s">
        <v>48</v>
      </c>
      <c r="C541">
        <v>8026482868</v>
      </c>
      <c r="D541" s="3">
        <v>44469</v>
      </c>
      <c r="E541" t="s">
        <v>125</v>
      </c>
      <c r="F541">
        <v>-100000000</v>
      </c>
      <c r="G541" t="s">
        <v>5353</v>
      </c>
      <c r="H541" t="s">
        <v>5352</v>
      </c>
      <c r="I541" t="s">
        <v>102</v>
      </c>
      <c r="J541" t="s">
        <v>48</v>
      </c>
      <c r="L541" t="s">
        <v>5315</v>
      </c>
      <c r="M541">
        <f t="shared" si="27"/>
        <v>10</v>
      </c>
      <c r="N541">
        <f t="shared" si="28"/>
        <v>16</v>
      </c>
      <c r="O541" t="str">
        <f t="shared" si="29"/>
        <v>LCC PNC</v>
      </c>
    </row>
    <row r="542" spans="1:15" hidden="1" x14ac:dyDescent="0.25">
      <c r="A542" t="s">
        <v>123</v>
      </c>
      <c r="B542" t="s">
        <v>48</v>
      </c>
      <c r="C542">
        <v>8026482868</v>
      </c>
      <c r="D542" s="3">
        <v>44477</v>
      </c>
      <c r="E542" t="s">
        <v>125</v>
      </c>
      <c r="F542">
        <v>-50000000</v>
      </c>
      <c r="G542" t="s">
        <v>5351</v>
      </c>
      <c r="H542" t="s">
        <v>5350</v>
      </c>
      <c r="I542" t="s">
        <v>102</v>
      </c>
      <c r="J542" t="s">
        <v>48</v>
      </c>
      <c r="L542" t="s">
        <v>5315</v>
      </c>
      <c r="M542">
        <f t="shared" si="27"/>
        <v>10</v>
      </c>
      <c r="N542">
        <f t="shared" si="28"/>
        <v>16</v>
      </c>
      <c r="O542" t="str">
        <f t="shared" si="29"/>
        <v>LCC PNC</v>
      </c>
    </row>
    <row r="543" spans="1:15" hidden="1" x14ac:dyDescent="0.25">
      <c r="A543" t="s">
        <v>123</v>
      </c>
      <c r="B543" t="s">
        <v>48</v>
      </c>
      <c r="C543">
        <v>8026482868</v>
      </c>
      <c r="D543" s="3">
        <v>44545</v>
      </c>
      <c r="E543" t="s">
        <v>125</v>
      </c>
      <c r="F543">
        <v>-196000000</v>
      </c>
      <c r="G543" t="s">
        <v>5349</v>
      </c>
      <c r="H543" t="s">
        <v>5348</v>
      </c>
      <c r="I543" t="s">
        <v>102</v>
      </c>
      <c r="J543" t="s">
        <v>48</v>
      </c>
      <c r="L543" t="s">
        <v>5315</v>
      </c>
      <c r="M543">
        <f t="shared" si="27"/>
        <v>10</v>
      </c>
      <c r="N543">
        <f t="shared" si="28"/>
        <v>16</v>
      </c>
      <c r="O543" t="str">
        <f t="shared" si="29"/>
        <v>LCC PNC</v>
      </c>
    </row>
    <row r="544" spans="1:15" hidden="1" x14ac:dyDescent="0.25">
      <c r="A544" t="s">
        <v>123</v>
      </c>
      <c r="B544" t="s">
        <v>48</v>
      </c>
      <c r="C544">
        <v>8026482868</v>
      </c>
      <c r="D544" s="3">
        <v>44558</v>
      </c>
      <c r="E544" t="s">
        <v>125</v>
      </c>
      <c r="F544">
        <v>-150000000</v>
      </c>
      <c r="G544" t="s">
        <v>5347</v>
      </c>
      <c r="H544" t="s">
        <v>5346</v>
      </c>
      <c r="I544" t="s">
        <v>102</v>
      </c>
      <c r="J544" t="s">
        <v>48</v>
      </c>
      <c r="L544" t="s">
        <v>5315</v>
      </c>
      <c r="M544">
        <f t="shared" si="27"/>
        <v>10</v>
      </c>
      <c r="N544">
        <f t="shared" si="28"/>
        <v>16</v>
      </c>
      <c r="O544" t="str">
        <f t="shared" si="29"/>
        <v>LCC PNC</v>
      </c>
    </row>
    <row r="545" spans="1:15" hidden="1" x14ac:dyDescent="0.25">
      <c r="A545" t="s">
        <v>123</v>
      </c>
      <c r="B545" t="s">
        <v>48</v>
      </c>
      <c r="C545">
        <v>8026482868</v>
      </c>
      <c r="D545" s="3">
        <v>44558</v>
      </c>
      <c r="E545" t="s">
        <v>125</v>
      </c>
      <c r="F545">
        <v>-62000</v>
      </c>
      <c r="G545" t="s">
        <v>5345</v>
      </c>
      <c r="H545" t="s">
        <v>5344</v>
      </c>
      <c r="I545" t="s">
        <v>102</v>
      </c>
      <c r="J545" t="s">
        <v>48</v>
      </c>
      <c r="L545" t="s">
        <v>5335</v>
      </c>
      <c r="M545">
        <f t="shared" si="27"/>
        <v>10</v>
      </c>
      <c r="N545">
        <f t="shared" si="28"/>
        <v>16</v>
      </c>
      <c r="O545" t="str">
        <f t="shared" si="29"/>
        <v>LCC PNC</v>
      </c>
    </row>
    <row r="546" spans="1:15" hidden="1" x14ac:dyDescent="0.25">
      <c r="A546" t="s">
        <v>123</v>
      </c>
      <c r="B546" t="s">
        <v>48</v>
      </c>
      <c r="C546">
        <v>8026482868</v>
      </c>
      <c r="D546" s="3">
        <v>44559</v>
      </c>
      <c r="E546" t="s">
        <v>125</v>
      </c>
      <c r="F546">
        <v>-300000000</v>
      </c>
      <c r="G546" t="s">
        <v>5343</v>
      </c>
      <c r="H546" t="s">
        <v>5342</v>
      </c>
      <c r="I546" t="s">
        <v>102</v>
      </c>
      <c r="J546" t="s">
        <v>48</v>
      </c>
      <c r="L546" t="s">
        <v>5315</v>
      </c>
      <c r="M546">
        <f t="shared" si="27"/>
        <v>10</v>
      </c>
      <c r="N546">
        <f t="shared" si="28"/>
        <v>16</v>
      </c>
      <c r="O546" t="str">
        <f t="shared" si="29"/>
        <v>LCC PNC</v>
      </c>
    </row>
    <row r="547" spans="1:15" hidden="1" x14ac:dyDescent="0.25">
      <c r="A547" t="s">
        <v>123</v>
      </c>
      <c r="B547" t="s">
        <v>48</v>
      </c>
      <c r="C547">
        <v>8026482868</v>
      </c>
      <c r="D547" s="3">
        <v>44560</v>
      </c>
      <c r="E547" t="s">
        <v>125</v>
      </c>
      <c r="F547">
        <v>-200000000</v>
      </c>
      <c r="G547" t="s">
        <v>5341</v>
      </c>
      <c r="H547" t="s">
        <v>5340</v>
      </c>
      <c r="I547" t="s">
        <v>102</v>
      </c>
      <c r="J547" t="s">
        <v>48</v>
      </c>
      <c r="L547" t="s">
        <v>5315</v>
      </c>
      <c r="M547">
        <f t="shared" si="27"/>
        <v>10</v>
      </c>
      <c r="N547">
        <f t="shared" si="28"/>
        <v>16</v>
      </c>
      <c r="O547" t="str">
        <f t="shared" si="29"/>
        <v>LCC PNC</v>
      </c>
    </row>
    <row r="548" spans="1:15" hidden="1" x14ac:dyDescent="0.25">
      <c r="A548" t="s">
        <v>123</v>
      </c>
      <c r="B548" t="s">
        <v>48</v>
      </c>
      <c r="C548">
        <v>8026482868</v>
      </c>
      <c r="D548" s="3">
        <v>44589</v>
      </c>
      <c r="E548" t="s">
        <v>125</v>
      </c>
      <c r="F548">
        <v>-62000</v>
      </c>
      <c r="G548" t="s">
        <v>5339</v>
      </c>
      <c r="H548" t="s">
        <v>5338</v>
      </c>
      <c r="I548" t="s">
        <v>102</v>
      </c>
      <c r="J548" t="s">
        <v>48</v>
      </c>
      <c r="L548" t="s">
        <v>5335</v>
      </c>
      <c r="M548">
        <f t="shared" si="27"/>
        <v>10</v>
      </c>
      <c r="N548">
        <f t="shared" si="28"/>
        <v>16</v>
      </c>
      <c r="O548" t="str">
        <f t="shared" si="29"/>
        <v>LCC PNC</v>
      </c>
    </row>
    <row r="549" spans="1:15" hidden="1" x14ac:dyDescent="0.25">
      <c r="A549" t="s">
        <v>123</v>
      </c>
      <c r="B549" t="s">
        <v>48</v>
      </c>
      <c r="C549">
        <v>8026482868</v>
      </c>
      <c r="D549" s="3">
        <v>44617</v>
      </c>
      <c r="E549" t="s">
        <v>125</v>
      </c>
      <c r="F549">
        <v>-61000</v>
      </c>
      <c r="G549" t="s">
        <v>5337</v>
      </c>
      <c r="H549" t="s">
        <v>5336</v>
      </c>
      <c r="I549" t="s">
        <v>102</v>
      </c>
      <c r="J549" t="s">
        <v>48</v>
      </c>
      <c r="L549" t="s">
        <v>5335</v>
      </c>
      <c r="M549">
        <f t="shared" si="27"/>
        <v>10</v>
      </c>
      <c r="N549">
        <f t="shared" si="28"/>
        <v>16</v>
      </c>
      <c r="O549" t="str">
        <f t="shared" si="29"/>
        <v>LCC PNC</v>
      </c>
    </row>
    <row r="550" spans="1:15" hidden="1" x14ac:dyDescent="0.25">
      <c r="A550" t="s">
        <v>123</v>
      </c>
      <c r="B550" t="s">
        <v>48</v>
      </c>
      <c r="C550">
        <v>8026482868</v>
      </c>
      <c r="D550" s="3">
        <v>44620</v>
      </c>
      <c r="E550" t="s">
        <v>125</v>
      </c>
      <c r="F550">
        <v>-90000000</v>
      </c>
      <c r="G550" t="s">
        <v>5334</v>
      </c>
      <c r="H550" t="s">
        <v>5333</v>
      </c>
      <c r="I550" t="s">
        <v>102</v>
      </c>
      <c r="J550" t="s">
        <v>48</v>
      </c>
      <c r="L550" t="s">
        <v>5315</v>
      </c>
      <c r="M550">
        <f t="shared" si="27"/>
        <v>10</v>
      </c>
      <c r="N550">
        <f t="shared" si="28"/>
        <v>16</v>
      </c>
      <c r="O550" t="str">
        <f t="shared" si="29"/>
        <v>LCC PNC</v>
      </c>
    </row>
    <row r="551" spans="1:15" hidden="1" x14ac:dyDescent="0.25">
      <c r="A551" t="s">
        <v>123</v>
      </c>
      <c r="B551" t="s">
        <v>48</v>
      </c>
      <c r="C551">
        <v>8026482868</v>
      </c>
      <c r="D551" s="3">
        <v>44650</v>
      </c>
      <c r="E551" t="s">
        <v>125</v>
      </c>
      <c r="F551">
        <v>-75000000</v>
      </c>
      <c r="G551" t="s">
        <v>5332</v>
      </c>
      <c r="H551" t="s">
        <v>5331</v>
      </c>
      <c r="I551" t="s">
        <v>102</v>
      </c>
      <c r="J551" t="s">
        <v>48</v>
      </c>
      <c r="L551" t="s">
        <v>5315</v>
      </c>
      <c r="M551">
        <f t="shared" si="27"/>
        <v>10</v>
      </c>
      <c r="N551">
        <f t="shared" si="28"/>
        <v>16</v>
      </c>
      <c r="O551" t="str">
        <f t="shared" si="29"/>
        <v>LCC PNC</v>
      </c>
    </row>
    <row r="552" spans="1:15" hidden="1" x14ac:dyDescent="0.25">
      <c r="A552" t="s">
        <v>123</v>
      </c>
      <c r="B552" t="s">
        <v>48</v>
      </c>
      <c r="C552">
        <v>8026482868</v>
      </c>
      <c r="D552" s="3">
        <v>44651</v>
      </c>
      <c r="E552" t="s">
        <v>125</v>
      </c>
      <c r="F552">
        <v>-68000000</v>
      </c>
      <c r="G552" t="s">
        <v>5330</v>
      </c>
      <c r="H552" t="s">
        <v>5329</v>
      </c>
      <c r="I552" t="s">
        <v>102</v>
      </c>
      <c r="J552" t="s">
        <v>48</v>
      </c>
      <c r="L552" t="s">
        <v>5315</v>
      </c>
      <c r="M552">
        <f t="shared" si="27"/>
        <v>10</v>
      </c>
      <c r="N552">
        <f t="shared" si="28"/>
        <v>16</v>
      </c>
      <c r="O552" t="str">
        <f t="shared" si="29"/>
        <v>LCC PNC</v>
      </c>
    </row>
    <row r="553" spans="1:15" hidden="1" x14ac:dyDescent="0.25">
      <c r="A553" t="s">
        <v>123</v>
      </c>
      <c r="B553" t="s">
        <v>48</v>
      </c>
      <c r="C553">
        <v>8026482868</v>
      </c>
      <c r="D553" s="3">
        <v>44658</v>
      </c>
      <c r="E553" t="s">
        <v>125</v>
      </c>
      <c r="F553">
        <v>-10000000</v>
      </c>
      <c r="G553" t="s">
        <v>5328</v>
      </c>
      <c r="H553" t="s">
        <v>5327</v>
      </c>
      <c r="I553" t="s">
        <v>102</v>
      </c>
      <c r="J553" t="s">
        <v>48</v>
      </c>
      <c r="L553" t="s">
        <v>5326</v>
      </c>
      <c r="M553">
        <f t="shared" si="27"/>
        <v>10</v>
      </c>
      <c r="N553">
        <f t="shared" si="28"/>
        <v>16</v>
      </c>
      <c r="O553" t="str">
        <f t="shared" si="29"/>
        <v>LCC PNC</v>
      </c>
    </row>
    <row r="554" spans="1:15" hidden="1" x14ac:dyDescent="0.25">
      <c r="A554" t="s">
        <v>123</v>
      </c>
      <c r="B554" t="s">
        <v>48</v>
      </c>
      <c r="C554">
        <v>8026482868</v>
      </c>
      <c r="D554" s="3">
        <v>44698</v>
      </c>
      <c r="E554" t="s">
        <v>125</v>
      </c>
      <c r="F554">
        <v>-20000000</v>
      </c>
      <c r="G554" t="s">
        <v>5325</v>
      </c>
      <c r="H554" t="s">
        <v>5324</v>
      </c>
      <c r="I554" t="s">
        <v>102</v>
      </c>
      <c r="J554" t="s">
        <v>48</v>
      </c>
      <c r="L554" t="s">
        <v>5315</v>
      </c>
      <c r="M554">
        <f t="shared" si="27"/>
        <v>10</v>
      </c>
      <c r="N554">
        <f t="shared" si="28"/>
        <v>16</v>
      </c>
      <c r="O554" t="str">
        <f t="shared" si="29"/>
        <v>LCC PNC</v>
      </c>
    </row>
    <row r="555" spans="1:15" hidden="1" x14ac:dyDescent="0.25">
      <c r="A555" t="s">
        <v>123</v>
      </c>
      <c r="B555" t="s">
        <v>48</v>
      </c>
      <c r="C555">
        <v>8026482868</v>
      </c>
      <c r="D555" s="3">
        <v>44699</v>
      </c>
      <c r="E555" t="s">
        <v>125</v>
      </c>
      <c r="F555">
        <v>-40000000</v>
      </c>
      <c r="G555" t="s">
        <v>5323</v>
      </c>
      <c r="H555" t="s">
        <v>5322</v>
      </c>
      <c r="I555" t="s">
        <v>102</v>
      </c>
      <c r="J555" t="s">
        <v>48</v>
      </c>
      <c r="L555" t="s">
        <v>5315</v>
      </c>
      <c r="M555">
        <f t="shared" si="27"/>
        <v>10</v>
      </c>
      <c r="N555">
        <f t="shared" si="28"/>
        <v>16</v>
      </c>
      <c r="O555" t="str">
        <f t="shared" si="29"/>
        <v>LCC PNC</v>
      </c>
    </row>
    <row r="556" spans="1:15" hidden="1" x14ac:dyDescent="0.25">
      <c r="A556" t="s">
        <v>123</v>
      </c>
      <c r="B556" t="s">
        <v>48</v>
      </c>
      <c r="C556">
        <v>8026482868</v>
      </c>
      <c r="D556" s="3">
        <v>44742</v>
      </c>
      <c r="E556" t="s">
        <v>125</v>
      </c>
      <c r="F556">
        <v>-69000000</v>
      </c>
      <c r="G556" t="s">
        <v>5321</v>
      </c>
      <c r="H556" t="s">
        <v>5320</v>
      </c>
      <c r="I556" t="s">
        <v>102</v>
      </c>
      <c r="J556" t="s">
        <v>48</v>
      </c>
      <c r="L556" t="s">
        <v>5315</v>
      </c>
      <c r="M556">
        <f t="shared" si="27"/>
        <v>10</v>
      </c>
      <c r="N556">
        <f t="shared" si="28"/>
        <v>16</v>
      </c>
      <c r="O556" t="str">
        <f t="shared" si="29"/>
        <v>LCC PNC</v>
      </c>
    </row>
    <row r="557" spans="1:15" hidden="1" x14ac:dyDescent="0.25">
      <c r="A557" t="s">
        <v>123</v>
      </c>
      <c r="B557" t="s">
        <v>48</v>
      </c>
      <c r="C557">
        <v>8026482868</v>
      </c>
      <c r="D557" s="3">
        <v>44742</v>
      </c>
      <c r="E557" t="s">
        <v>125</v>
      </c>
      <c r="F557">
        <v>-49000000</v>
      </c>
      <c r="G557" t="s">
        <v>5319</v>
      </c>
      <c r="H557" t="s">
        <v>5318</v>
      </c>
      <c r="I557" t="s">
        <v>102</v>
      </c>
      <c r="J557" t="s">
        <v>48</v>
      </c>
      <c r="L557" t="s">
        <v>5315</v>
      </c>
      <c r="M557">
        <f t="shared" si="27"/>
        <v>10</v>
      </c>
      <c r="N557">
        <f t="shared" si="28"/>
        <v>16</v>
      </c>
      <c r="O557" t="str">
        <f t="shared" si="29"/>
        <v>LCC PNC</v>
      </c>
    </row>
    <row r="558" spans="1:15" hidden="1" x14ac:dyDescent="0.25">
      <c r="A558" t="s">
        <v>123</v>
      </c>
      <c r="B558" t="s">
        <v>48</v>
      </c>
      <c r="C558">
        <v>8026482868</v>
      </c>
      <c r="D558" s="3">
        <v>44834</v>
      </c>
      <c r="E558" t="s">
        <v>125</v>
      </c>
      <c r="F558">
        <v>-70000000</v>
      </c>
      <c r="G558" t="s">
        <v>5317</v>
      </c>
      <c r="H558" t="s">
        <v>5316</v>
      </c>
      <c r="I558" t="s">
        <v>102</v>
      </c>
      <c r="J558" t="s">
        <v>48</v>
      </c>
      <c r="L558" t="s">
        <v>5315</v>
      </c>
      <c r="M558">
        <f t="shared" si="27"/>
        <v>10</v>
      </c>
      <c r="N558">
        <f t="shared" si="28"/>
        <v>16</v>
      </c>
      <c r="O558" t="str">
        <f t="shared" si="29"/>
        <v>LCC PNC</v>
      </c>
    </row>
    <row r="559" spans="1:15" hidden="1" x14ac:dyDescent="0.25">
      <c r="A559" t="s">
        <v>123</v>
      </c>
      <c r="B559" t="s">
        <v>48</v>
      </c>
      <c r="C559">
        <v>8026482868</v>
      </c>
      <c r="D559" s="3">
        <v>45085</v>
      </c>
      <c r="E559" t="s">
        <v>125</v>
      </c>
      <c r="F559">
        <v>-50000000</v>
      </c>
      <c r="G559" t="s">
        <v>5314</v>
      </c>
      <c r="H559" t="s">
        <v>5313</v>
      </c>
      <c r="I559" t="s">
        <v>102</v>
      </c>
      <c r="J559" t="s">
        <v>48</v>
      </c>
      <c r="L559" t="s">
        <v>5306</v>
      </c>
      <c r="M559">
        <f t="shared" si="27"/>
        <v>10</v>
      </c>
      <c r="N559">
        <f t="shared" si="28"/>
        <v>16</v>
      </c>
      <c r="O559" t="str">
        <f t="shared" si="29"/>
        <v>LCC PNC</v>
      </c>
    </row>
    <row r="560" spans="1:15" hidden="1" x14ac:dyDescent="0.25">
      <c r="A560" t="s">
        <v>123</v>
      </c>
      <c r="B560" t="s">
        <v>48</v>
      </c>
      <c r="C560">
        <v>8026482868</v>
      </c>
      <c r="D560" s="3">
        <v>45089</v>
      </c>
      <c r="E560" t="s">
        <v>125</v>
      </c>
      <c r="F560">
        <v>-25000000</v>
      </c>
      <c r="G560" t="s">
        <v>5312</v>
      </c>
      <c r="H560" t="s">
        <v>5311</v>
      </c>
      <c r="I560" t="s">
        <v>102</v>
      </c>
      <c r="J560" t="s">
        <v>48</v>
      </c>
      <c r="L560" t="s">
        <v>5306</v>
      </c>
      <c r="M560">
        <f t="shared" si="27"/>
        <v>10</v>
      </c>
      <c r="N560">
        <f t="shared" si="28"/>
        <v>16</v>
      </c>
      <c r="O560" t="str">
        <f t="shared" si="29"/>
        <v>LCC PNC</v>
      </c>
    </row>
    <row r="561" spans="1:15" hidden="1" x14ac:dyDescent="0.25">
      <c r="A561" t="s">
        <v>123</v>
      </c>
      <c r="B561" t="s">
        <v>48</v>
      </c>
      <c r="C561">
        <v>8026482868</v>
      </c>
      <c r="D561" s="3">
        <v>45090</v>
      </c>
      <c r="E561" t="s">
        <v>125</v>
      </c>
      <c r="F561">
        <v>-24300000</v>
      </c>
      <c r="G561" t="s">
        <v>5310</v>
      </c>
      <c r="H561" t="s">
        <v>5309</v>
      </c>
      <c r="I561" t="s">
        <v>102</v>
      </c>
      <c r="J561" t="s">
        <v>48</v>
      </c>
      <c r="L561" t="s">
        <v>5306</v>
      </c>
      <c r="M561">
        <f t="shared" si="27"/>
        <v>10</v>
      </c>
      <c r="N561">
        <f t="shared" si="28"/>
        <v>16</v>
      </c>
      <c r="O561" t="str">
        <f t="shared" si="29"/>
        <v>LCC PNC</v>
      </c>
    </row>
    <row r="562" spans="1:15" hidden="1" x14ac:dyDescent="0.25">
      <c r="A562" t="s">
        <v>123</v>
      </c>
      <c r="B562" t="s">
        <v>48</v>
      </c>
      <c r="C562">
        <v>8026482868</v>
      </c>
      <c r="D562" s="3">
        <v>45099</v>
      </c>
      <c r="E562" t="s">
        <v>125</v>
      </c>
      <c r="F562">
        <v>-24000000</v>
      </c>
      <c r="G562" t="s">
        <v>5308</v>
      </c>
      <c r="H562" t="s">
        <v>5307</v>
      </c>
      <c r="I562" t="s">
        <v>102</v>
      </c>
      <c r="J562" t="s">
        <v>48</v>
      </c>
      <c r="L562" t="s">
        <v>5306</v>
      </c>
      <c r="M562">
        <f t="shared" si="27"/>
        <v>10</v>
      </c>
      <c r="N562">
        <f t="shared" si="28"/>
        <v>16</v>
      </c>
      <c r="O562" t="str">
        <f t="shared" si="29"/>
        <v>LCC PNC</v>
      </c>
    </row>
    <row r="563" spans="1:15" hidden="1" x14ac:dyDescent="0.25">
      <c r="A563" t="s">
        <v>123</v>
      </c>
      <c r="B563" t="s">
        <v>43</v>
      </c>
      <c r="C563">
        <v>8026495976</v>
      </c>
      <c r="D563" s="3">
        <v>44998</v>
      </c>
      <c r="E563" t="s">
        <v>125</v>
      </c>
      <c r="F563">
        <v>-59979000</v>
      </c>
      <c r="G563" t="s">
        <v>5305</v>
      </c>
      <c r="H563" t="s">
        <v>5304</v>
      </c>
      <c r="I563" t="s">
        <v>102</v>
      </c>
      <c r="J563" t="s">
        <v>80</v>
      </c>
      <c r="L563" t="s">
        <v>5303</v>
      </c>
      <c r="M563">
        <f t="shared" si="27"/>
        <v>10</v>
      </c>
      <c r="N563">
        <f t="shared" si="28"/>
        <v>18</v>
      </c>
      <c r="O563" t="str">
        <f t="shared" si="29"/>
        <v>TUERI PNC</v>
      </c>
    </row>
    <row r="564" spans="1:15" hidden="1" x14ac:dyDescent="0.25">
      <c r="A564" t="s">
        <v>123</v>
      </c>
      <c r="B564" t="s">
        <v>43</v>
      </c>
      <c r="C564">
        <v>8026495976</v>
      </c>
      <c r="D564" s="3">
        <v>45058</v>
      </c>
      <c r="E564" t="s">
        <v>125</v>
      </c>
      <c r="F564">
        <v>-54000</v>
      </c>
      <c r="G564" t="s">
        <v>5302</v>
      </c>
      <c r="H564" t="s">
        <v>5301</v>
      </c>
      <c r="I564" t="s">
        <v>102</v>
      </c>
      <c r="J564" t="s">
        <v>80</v>
      </c>
      <c r="L564" t="s">
        <v>5300</v>
      </c>
      <c r="M564">
        <f t="shared" si="27"/>
        <v>10</v>
      </c>
      <c r="N564">
        <f t="shared" si="28"/>
        <v>24</v>
      </c>
      <c r="O564" t="str">
        <f t="shared" si="29"/>
        <v>Tuebor REIT PNC</v>
      </c>
    </row>
    <row r="565" spans="1:15" hidden="1" x14ac:dyDescent="0.25">
      <c r="A565" t="s">
        <v>1293</v>
      </c>
      <c r="B565" t="s">
        <v>87</v>
      </c>
      <c r="C565">
        <v>8026495984</v>
      </c>
      <c r="D565" s="3">
        <v>44390</v>
      </c>
      <c r="E565" t="s">
        <v>122</v>
      </c>
      <c r="F565">
        <v>-5000000</v>
      </c>
      <c r="H565" t="s">
        <v>126</v>
      </c>
      <c r="I565" t="s">
        <v>102</v>
      </c>
      <c r="J565" t="s">
        <v>63</v>
      </c>
      <c r="L565" t="s">
        <v>5208</v>
      </c>
      <c r="M565">
        <f t="shared" si="27"/>
        <v>10</v>
      </c>
      <c r="N565">
        <f t="shared" si="28"/>
        <v>18</v>
      </c>
      <c r="O565" t="str">
        <f t="shared" si="29"/>
        <v>LTRS1 PNC</v>
      </c>
    </row>
    <row r="566" spans="1:15" hidden="1" x14ac:dyDescent="0.25">
      <c r="A566" t="s">
        <v>1293</v>
      </c>
      <c r="B566" t="s">
        <v>87</v>
      </c>
      <c r="C566">
        <v>8026495984</v>
      </c>
      <c r="D566" s="3">
        <v>44391</v>
      </c>
      <c r="E566" t="s">
        <v>122</v>
      </c>
      <c r="F566">
        <v>-74000000</v>
      </c>
      <c r="H566" t="s">
        <v>126</v>
      </c>
      <c r="I566" t="s">
        <v>102</v>
      </c>
      <c r="J566" t="s">
        <v>63</v>
      </c>
      <c r="L566" t="s">
        <v>5208</v>
      </c>
      <c r="M566">
        <f t="shared" si="27"/>
        <v>10</v>
      </c>
      <c r="N566">
        <f t="shared" si="28"/>
        <v>18</v>
      </c>
      <c r="O566" t="str">
        <f t="shared" si="29"/>
        <v>LTRS1 PNC</v>
      </c>
    </row>
    <row r="567" spans="1:15" hidden="1" x14ac:dyDescent="0.25">
      <c r="A567" t="s">
        <v>1293</v>
      </c>
      <c r="B567" t="s">
        <v>87</v>
      </c>
      <c r="C567">
        <v>8026495984</v>
      </c>
      <c r="D567" s="3">
        <v>44404</v>
      </c>
      <c r="E567" t="s">
        <v>122</v>
      </c>
      <c r="F567">
        <v>-99000000</v>
      </c>
      <c r="H567" t="s">
        <v>126</v>
      </c>
      <c r="I567" t="s">
        <v>102</v>
      </c>
      <c r="J567" t="s">
        <v>63</v>
      </c>
      <c r="L567" t="s">
        <v>5208</v>
      </c>
      <c r="M567">
        <f t="shared" si="27"/>
        <v>10</v>
      </c>
      <c r="N567">
        <f t="shared" si="28"/>
        <v>18</v>
      </c>
      <c r="O567" t="str">
        <f t="shared" si="29"/>
        <v>LTRS1 PNC</v>
      </c>
    </row>
    <row r="568" spans="1:15" hidden="1" x14ac:dyDescent="0.25">
      <c r="A568" t="s">
        <v>123</v>
      </c>
      <c r="B568" t="s">
        <v>59</v>
      </c>
      <c r="C568">
        <v>8026495984</v>
      </c>
      <c r="D568" s="3">
        <v>44420</v>
      </c>
      <c r="E568" t="s">
        <v>125</v>
      </c>
      <c r="F568">
        <v>-20000000</v>
      </c>
      <c r="G568" t="s">
        <v>5299</v>
      </c>
      <c r="H568" t="s">
        <v>5298</v>
      </c>
      <c r="I568" t="s">
        <v>102</v>
      </c>
      <c r="J568" t="s">
        <v>63</v>
      </c>
      <c r="L568" t="s">
        <v>5229</v>
      </c>
      <c r="M568">
        <f t="shared" si="27"/>
        <v>10</v>
      </c>
      <c r="N568">
        <f t="shared" si="28"/>
        <v>17</v>
      </c>
      <c r="O568" t="str">
        <f t="shared" si="29"/>
        <v>TRS1 PNC</v>
      </c>
    </row>
    <row r="569" spans="1:15" hidden="1" x14ac:dyDescent="0.25">
      <c r="A569" t="s">
        <v>123</v>
      </c>
      <c r="B569" t="s">
        <v>59</v>
      </c>
      <c r="C569">
        <v>8026495984</v>
      </c>
      <c r="D569" s="3">
        <v>44425</v>
      </c>
      <c r="E569" t="s">
        <v>125</v>
      </c>
      <c r="F569">
        <v>-20000000</v>
      </c>
      <c r="G569" t="s">
        <v>5297</v>
      </c>
      <c r="H569" t="s">
        <v>5296</v>
      </c>
      <c r="I569" t="s">
        <v>102</v>
      </c>
      <c r="J569" t="s">
        <v>63</v>
      </c>
      <c r="L569" t="s">
        <v>5208</v>
      </c>
      <c r="M569">
        <f t="shared" si="27"/>
        <v>10</v>
      </c>
      <c r="N569">
        <f t="shared" si="28"/>
        <v>18</v>
      </c>
      <c r="O569" t="str">
        <f t="shared" si="29"/>
        <v>LTRS1 PNC</v>
      </c>
    </row>
    <row r="570" spans="1:15" hidden="1" x14ac:dyDescent="0.25">
      <c r="A570" t="s">
        <v>123</v>
      </c>
      <c r="B570" t="s">
        <v>59</v>
      </c>
      <c r="C570">
        <v>8026495984</v>
      </c>
      <c r="D570" s="3">
        <v>44431</v>
      </c>
      <c r="E570" t="s">
        <v>125</v>
      </c>
      <c r="F570">
        <v>-20000000</v>
      </c>
      <c r="G570" t="s">
        <v>5295</v>
      </c>
      <c r="H570" t="s">
        <v>5294</v>
      </c>
      <c r="I570" t="s">
        <v>102</v>
      </c>
      <c r="J570" t="s">
        <v>63</v>
      </c>
      <c r="L570" t="s">
        <v>5208</v>
      </c>
      <c r="M570">
        <f t="shared" si="27"/>
        <v>10</v>
      </c>
      <c r="N570">
        <f t="shared" si="28"/>
        <v>18</v>
      </c>
      <c r="O570" t="str">
        <f t="shared" si="29"/>
        <v>LTRS1 PNC</v>
      </c>
    </row>
    <row r="571" spans="1:15" hidden="1" x14ac:dyDescent="0.25">
      <c r="A571" t="s">
        <v>123</v>
      </c>
      <c r="B571" t="s">
        <v>59</v>
      </c>
      <c r="C571">
        <v>8026495984</v>
      </c>
      <c r="D571" s="3">
        <v>44438</v>
      </c>
      <c r="E571" t="s">
        <v>125</v>
      </c>
      <c r="F571">
        <v>-70000000</v>
      </c>
      <c r="G571" t="s">
        <v>5293</v>
      </c>
      <c r="H571" t="s">
        <v>5292</v>
      </c>
      <c r="I571" t="s">
        <v>102</v>
      </c>
      <c r="J571" t="s">
        <v>63</v>
      </c>
      <c r="L571" t="s">
        <v>5251</v>
      </c>
      <c r="M571">
        <f t="shared" si="27"/>
        <v>10</v>
      </c>
      <c r="N571">
        <f t="shared" si="28"/>
        <v>18</v>
      </c>
      <c r="O571" t="str">
        <f t="shared" si="29"/>
        <v>LTRS1 PNC</v>
      </c>
    </row>
    <row r="572" spans="1:15" hidden="1" x14ac:dyDescent="0.25">
      <c r="A572" t="s">
        <v>123</v>
      </c>
      <c r="B572" t="s">
        <v>59</v>
      </c>
      <c r="C572">
        <v>8026495984</v>
      </c>
      <c r="D572" s="3">
        <v>44442</v>
      </c>
      <c r="E572" t="s">
        <v>125</v>
      </c>
      <c r="F572">
        <v>-50000000</v>
      </c>
      <c r="G572" t="s">
        <v>5291</v>
      </c>
      <c r="H572" t="s">
        <v>5290</v>
      </c>
      <c r="I572" t="s">
        <v>102</v>
      </c>
      <c r="J572" t="s">
        <v>63</v>
      </c>
      <c r="L572" t="s">
        <v>5289</v>
      </c>
      <c r="M572">
        <f t="shared" si="27"/>
        <v>10</v>
      </c>
      <c r="N572">
        <f t="shared" si="28"/>
        <v>16</v>
      </c>
      <c r="O572" t="str">
        <f t="shared" si="29"/>
        <v>LCF PNC</v>
      </c>
    </row>
    <row r="573" spans="1:15" hidden="1" x14ac:dyDescent="0.25">
      <c r="A573" t="s">
        <v>123</v>
      </c>
      <c r="B573" t="s">
        <v>59</v>
      </c>
      <c r="C573">
        <v>8026495984</v>
      </c>
      <c r="D573" s="3">
        <v>44496</v>
      </c>
      <c r="E573" t="s">
        <v>125</v>
      </c>
      <c r="F573">
        <v>-90000000</v>
      </c>
      <c r="G573" t="s">
        <v>5288</v>
      </c>
      <c r="H573" t="s">
        <v>5287</v>
      </c>
      <c r="I573" t="s">
        <v>102</v>
      </c>
      <c r="J573" t="s">
        <v>63</v>
      </c>
      <c r="L573" t="s">
        <v>1719</v>
      </c>
      <c r="M573">
        <f t="shared" si="27"/>
        <v>10</v>
      </c>
      <c r="N573">
        <f t="shared" si="28"/>
        <v>14</v>
      </c>
      <c r="O573" t="str">
        <f t="shared" si="29"/>
        <v>LTRS1</v>
      </c>
    </row>
    <row r="574" spans="1:15" hidden="1" x14ac:dyDescent="0.25">
      <c r="A574" t="s">
        <v>123</v>
      </c>
      <c r="B574" t="s">
        <v>59</v>
      </c>
      <c r="C574">
        <v>8026495984</v>
      </c>
      <c r="D574" s="3">
        <v>44505</v>
      </c>
      <c r="E574" t="s">
        <v>125</v>
      </c>
      <c r="F574">
        <v>-50000000</v>
      </c>
      <c r="G574" t="s">
        <v>5286</v>
      </c>
      <c r="H574" t="s">
        <v>5285</v>
      </c>
      <c r="I574" t="s">
        <v>102</v>
      </c>
      <c r="J574" t="s">
        <v>63</v>
      </c>
      <c r="L574" t="s">
        <v>5229</v>
      </c>
      <c r="M574">
        <f t="shared" si="27"/>
        <v>10</v>
      </c>
      <c r="N574">
        <f t="shared" si="28"/>
        <v>17</v>
      </c>
      <c r="O574" t="str">
        <f t="shared" si="29"/>
        <v>TRS1 PNC</v>
      </c>
    </row>
    <row r="575" spans="1:15" hidden="1" x14ac:dyDescent="0.25">
      <c r="A575" t="s">
        <v>123</v>
      </c>
      <c r="B575" t="s">
        <v>59</v>
      </c>
      <c r="C575">
        <v>8026495984</v>
      </c>
      <c r="D575" s="3">
        <v>44508</v>
      </c>
      <c r="E575" t="s">
        <v>125</v>
      </c>
      <c r="F575">
        <v>-50000000</v>
      </c>
      <c r="G575" t="s">
        <v>5284</v>
      </c>
      <c r="H575" t="s">
        <v>5283</v>
      </c>
      <c r="I575" t="s">
        <v>102</v>
      </c>
      <c r="J575" t="s">
        <v>63</v>
      </c>
      <c r="L575" t="s">
        <v>5208</v>
      </c>
      <c r="M575">
        <f t="shared" si="27"/>
        <v>10</v>
      </c>
      <c r="N575">
        <f t="shared" si="28"/>
        <v>18</v>
      </c>
      <c r="O575" t="str">
        <f t="shared" si="29"/>
        <v>LTRS1 PNC</v>
      </c>
    </row>
    <row r="576" spans="1:15" hidden="1" x14ac:dyDescent="0.25">
      <c r="A576" t="s">
        <v>123</v>
      </c>
      <c r="B576" t="s">
        <v>59</v>
      </c>
      <c r="C576">
        <v>8026495984</v>
      </c>
      <c r="D576" s="3">
        <v>44510</v>
      </c>
      <c r="E576" t="s">
        <v>125</v>
      </c>
      <c r="F576">
        <v>-50000000</v>
      </c>
      <c r="G576" t="s">
        <v>5282</v>
      </c>
      <c r="H576" t="s">
        <v>5281</v>
      </c>
      <c r="I576" t="s">
        <v>102</v>
      </c>
      <c r="J576" t="s">
        <v>63</v>
      </c>
      <c r="L576" t="s">
        <v>5229</v>
      </c>
      <c r="M576">
        <f t="shared" si="27"/>
        <v>10</v>
      </c>
      <c r="N576">
        <f t="shared" si="28"/>
        <v>17</v>
      </c>
      <c r="O576" t="str">
        <f t="shared" si="29"/>
        <v>TRS1 PNC</v>
      </c>
    </row>
    <row r="577" spans="1:15" hidden="1" x14ac:dyDescent="0.25">
      <c r="A577" t="s">
        <v>123</v>
      </c>
      <c r="B577" t="s">
        <v>59</v>
      </c>
      <c r="C577">
        <v>8026495984</v>
      </c>
      <c r="D577" s="3">
        <v>44523</v>
      </c>
      <c r="E577" t="s">
        <v>125</v>
      </c>
      <c r="F577">
        <v>-199000000</v>
      </c>
      <c r="G577" t="s">
        <v>5280</v>
      </c>
      <c r="H577" t="s">
        <v>5279</v>
      </c>
      <c r="I577" t="s">
        <v>102</v>
      </c>
      <c r="J577" t="s">
        <v>63</v>
      </c>
      <c r="L577" t="s">
        <v>5229</v>
      </c>
      <c r="M577">
        <f t="shared" si="27"/>
        <v>10</v>
      </c>
      <c r="N577">
        <f t="shared" si="28"/>
        <v>17</v>
      </c>
      <c r="O577" t="str">
        <f t="shared" si="29"/>
        <v>TRS1 PNC</v>
      </c>
    </row>
    <row r="578" spans="1:15" hidden="1" x14ac:dyDescent="0.25">
      <c r="A578" t="s">
        <v>123</v>
      </c>
      <c r="B578" t="s">
        <v>59</v>
      </c>
      <c r="C578">
        <v>8026495984</v>
      </c>
      <c r="D578" s="3">
        <v>44545</v>
      </c>
      <c r="E578" t="s">
        <v>125</v>
      </c>
      <c r="F578">
        <v>-196000000</v>
      </c>
      <c r="G578" t="s">
        <v>5278</v>
      </c>
      <c r="H578" t="s">
        <v>5277</v>
      </c>
      <c r="I578" t="s">
        <v>102</v>
      </c>
      <c r="J578" t="s">
        <v>63</v>
      </c>
      <c r="L578" t="s">
        <v>5276</v>
      </c>
      <c r="M578">
        <f t="shared" si="27"/>
        <v>10</v>
      </c>
      <c r="N578">
        <f t="shared" si="28"/>
        <v>17</v>
      </c>
      <c r="O578" t="str">
        <f t="shared" si="29"/>
        <v>TRS1 PNC</v>
      </c>
    </row>
    <row r="579" spans="1:15" hidden="1" x14ac:dyDescent="0.25">
      <c r="A579" t="s">
        <v>123</v>
      </c>
      <c r="B579" t="s">
        <v>59</v>
      </c>
      <c r="C579">
        <v>8026495984</v>
      </c>
      <c r="D579" s="3">
        <v>44552</v>
      </c>
      <c r="E579" t="s">
        <v>125</v>
      </c>
      <c r="F579">
        <v>-130000000</v>
      </c>
      <c r="G579" t="s">
        <v>5275</v>
      </c>
      <c r="H579" t="s">
        <v>5274</v>
      </c>
      <c r="I579" t="s">
        <v>102</v>
      </c>
      <c r="J579" t="s">
        <v>63</v>
      </c>
      <c r="L579" t="s">
        <v>5229</v>
      </c>
      <c r="M579">
        <f t="shared" si="27"/>
        <v>10</v>
      </c>
      <c r="N579">
        <f t="shared" si="28"/>
        <v>17</v>
      </c>
      <c r="O579" t="str">
        <f t="shared" si="29"/>
        <v>TRS1 PNC</v>
      </c>
    </row>
    <row r="580" spans="1:15" hidden="1" x14ac:dyDescent="0.25">
      <c r="A580" t="s">
        <v>123</v>
      </c>
      <c r="B580" t="s">
        <v>59</v>
      </c>
      <c r="C580">
        <v>8026495984</v>
      </c>
      <c r="D580" s="3">
        <v>44567</v>
      </c>
      <c r="E580" t="s">
        <v>125</v>
      </c>
      <c r="F580">
        <v>-121000000</v>
      </c>
      <c r="G580" t="s">
        <v>5273</v>
      </c>
      <c r="H580" t="s">
        <v>5272</v>
      </c>
      <c r="I580" t="s">
        <v>102</v>
      </c>
      <c r="J580" t="s">
        <v>63</v>
      </c>
      <c r="L580" t="s">
        <v>5229</v>
      </c>
      <c r="M580">
        <f t="shared" si="27"/>
        <v>10</v>
      </c>
      <c r="N580">
        <f t="shared" si="28"/>
        <v>17</v>
      </c>
      <c r="O580" t="str">
        <f t="shared" si="29"/>
        <v>TRS1 PNC</v>
      </c>
    </row>
    <row r="581" spans="1:15" hidden="1" x14ac:dyDescent="0.25">
      <c r="A581" t="s">
        <v>123</v>
      </c>
      <c r="B581" t="s">
        <v>59</v>
      </c>
      <c r="C581">
        <v>8026495984</v>
      </c>
      <c r="D581" s="3">
        <v>44573</v>
      </c>
      <c r="E581" t="s">
        <v>125</v>
      </c>
      <c r="F581">
        <v>-100000000</v>
      </c>
      <c r="G581" t="s">
        <v>5271</v>
      </c>
      <c r="H581" t="s">
        <v>5270</v>
      </c>
      <c r="I581" t="s">
        <v>102</v>
      </c>
      <c r="J581" t="s">
        <v>63</v>
      </c>
      <c r="L581" t="s">
        <v>5208</v>
      </c>
      <c r="M581">
        <f t="shared" si="27"/>
        <v>10</v>
      </c>
      <c r="N581">
        <f t="shared" si="28"/>
        <v>18</v>
      </c>
      <c r="O581" t="str">
        <f t="shared" si="29"/>
        <v>LTRS1 PNC</v>
      </c>
    </row>
    <row r="582" spans="1:15" hidden="1" x14ac:dyDescent="0.25">
      <c r="A582" t="s">
        <v>123</v>
      </c>
      <c r="B582" t="s">
        <v>59</v>
      </c>
      <c r="C582">
        <v>8026495984</v>
      </c>
      <c r="D582" s="3">
        <v>44588</v>
      </c>
      <c r="E582" t="s">
        <v>125</v>
      </c>
      <c r="F582">
        <v>-10000000</v>
      </c>
      <c r="G582" t="s">
        <v>5269</v>
      </c>
      <c r="H582" t="s">
        <v>5268</v>
      </c>
      <c r="I582" t="s">
        <v>102</v>
      </c>
      <c r="J582" t="s">
        <v>63</v>
      </c>
      <c r="L582" t="s">
        <v>5208</v>
      </c>
      <c r="M582">
        <f t="shared" si="27"/>
        <v>10</v>
      </c>
      <c r="N582">
        <f t="shared" si="28"/>
        <v>18</v>
      </c>
      <c r="O582" t="str">
        <f t="shared" si="29"/>
        <v>LTRS1 PNC</v>
      </c>
    </row>
    <row r="583" spans="1:15" hidden="1" x14ac:dyDescent="0.25">
      <c r="A583" t="s">
        <v>123</v>
      </c>
      <c r="B583" t="s">
        <v>59</v>
      </c>
      <c r="C583">
        <v>8026495984</v>
      </c>
      <c r="D583" s="3">
        <v>44589</v>
      </c>
      <c r="E583" t="s">
        <v>125</v>
      </c>
      <c r="F583">
        <v>-28000000</v>
      </c>
      <c r="G583" t="s">
        <v>5267</v>
      </c>
      <c r="H583" t="s">
        <v>5266</v>
      </c>
      <c r="I583" t="s">
        <v>102</v>
      </c>
      <c r="J583" t="s">
        <v>63</v>
      </c>
      <c r="L583" t="s">
        <v>5208</v>
      </c>
      <c r="M583">
        <f t="shared" si="27"/>
        <v>10</v>
      </c>
      <c r="N583">
        <f t="shared" si="28"/>
        <v>18</v>
      </c>
      <c r="O583" t="str">
        <f t="shared" si="29"/>
        <v>LTRS1 PNC</v>
      </c>
    </row>
    <row r="584" spans="1:15" hidden="1" x14ac:dyDescent="0.25">
      <c r="A584" t="s">
        <v>123</v>
      </c>
      <c r="B584" t="s">
        <v>59</v>
      </c>
      <c r="C584">
        <v>8026495984</v>
      </c>
      <c r="D584" s="3">
        <v>44602</v>
      </c>
      <c r="E584" t="s">
        <v>125</v>
      </c>
      <c r="F584">
        <v>-4400000</v>
      </c>
      <c r="G584" t="s">
        <v>5265</v>
      </c>
      <c r="H584" t="s">
        <v>5264</v>
      </c>
      <c r="I584" t="s">
        <v>102</v>
      </c>
      <c r="J584" t="s">
        <v>63</v>
      </c>
      <c r="L584" t="s">
        <v>5229</v>
      </c>
      <c r="M584">
        <f t="shared" si="27"/>
        <v>10</v>
      </c>
      <c r="N584">
        <f t="shared" si="28"/>
        <v>17</v>
      </c>
      <c r="O584" t="str">
        <f t="shared" si="29"/>
        <v>TRS1 PNC</v>
      </c>
    </row>
    <row r="585" spans="1:15" hidden="1" x14ac:dyDescent="0.25">
      <c r="A585" t="s">
        <v>123</v>
      </c>
      <c r="B585" t="s">
        <v>59</v>
      </c>
      <c r="C585">
        <v>8026495984</v>
      </c>
      <c r="D585" s="3">
        <v>44607</v>
      </c>
      <c r="E585" t="s">
        <v>125</v>
      </c>
      <c r="F585">
        <v>-80000000</v>
      </c>
      <c r="G585" t="s">
        <v>5263</v>
      </c>
      <c r="H585" t="s">
        <v>5262</v>
      </c>
      <c r="I585" t="s">
        <v>102</v>
      </c>
      <c r="J585" t="s">
        <v>63</v>
      </c>
      <c r="L585" t="s">
        <v>5229</v>
      </c>
      <c r="M585">
        <f t="shared" si="27"/>
        <v>10</v>
      </c>
      <c r="N585">
        <f t="shared" si="28"/>
        <v>17</v>
      </c>
      <c r="O585" t="str">
        <f t="shared" si="29"/>
        <v>TRS1 PNC</v>
      </c>
    </row>
    <row r="586" spans="1:15" hidden="1" x14ac:dyDescent="0.25">
      <c r="A586" t="s">
        <v>123</v>
      </c>
      <c r="B586" t="s">
        <v>59</v>
      </c>
      <c r="C586">
        <v>8026495984</v>
      </c>
      <c r="D586" s="3">
        <v>44622</v>
      </c>
      <c r="E586" t="s">
        <v>125</v>
      </c>
      <c r="F586">
        <v>-40000000</v>
      </c>
      <c r="G586" t="s">
        <v>5261</v>
      </c>
      <c r="H586" t="s">
        <v>5260</v>
      </c>
      <c r="I586" t="s">
        <v>102</v>
      </c>
      <c r="J586" t="s">
        <v>63</v>
      </c>
      <c r="L586" t="s">
        <v>5208</v>
      </c>
      <c r="M586">
        <f t="shared" si="27"/>
        <v>10</v>
      </c>
      <c r="N586">
        <f t="shared" si="28"/>
        <v>18</v>
      </c>
      <c r="O586" t="str">
        <f t="shared" si="29"/>
        <v>LTRS1 PNC</v>
      </c>
    </row>
    <row r="587" spans="1:15" hidden="1" x14ac:dyDescent="0.25">
      <c r="A587" t="s">
        <v>123</v>
      </c>
      <c r="B587" t="s">
        <v>59</v>
      </c>
      <c r="C587">
        <v>8026495984</v>
      </c>
      <c r="D587" s="3">
        <v>44658</v>
      </c>
      <c r="E587" t="s">
        <v>125</v>
      </c>
      <c r="F587">
        <v>-10000000</v>
      </c>
      <c r="G587" t="s">
        <v>5259</v>
      </c>
      <c r="H587" t="s">
        <v>5258</v>
      </c>
      <c r="I587" t="s">
        <v>102</v>
      </c>
      <c r="J587" t="s">
        <v>63</v>
      </c>
      <c r="L587" t="s">
        <v>5208</v>
      </c>
      <c r="M587">
        <f t="shared" si="27"/>
        <v>10</v>
      </c>
      <c r="N587">
        <f t="shared" si="28"/>
        <v>18</v>
      </c>
      <c r="O587" t="str">
        <f t="shared" si="29"/>
        <v>LTRS1 PNC</v>
      </c>
    </row>
    <row r="588" spans="1:15" hidden="1" x14ac:dyDescent="0.25">
      <c r="A588" t="s">
        <v>123</v>
      </c>
      <c r="B588" t="s">
        <v>59</v>
      </c>
      <c r="C588">
        <v>8026495984</v>
      </c>
      <c r="D588" s="3">
        <v>44663</v>
      </c>
      <c r="E588" t="s">
        <v>125</v>
      </c>
      <c r="F588">
        <v>-68000000</v>
      </c>
      <c r="G588" t="s">
        <v>5257</v>
      </c>
      <c r="H588" t="s">
        <v>5256</v>
      </c>
      <c r="I588" t="s">
        <v>102</v>
      </c>
      <c r="J588" t="s">
        <v>63</v>
      </c>
      <c r="L588" t="s">
        <v>5208</v>
      </c>
      <c r="M588">
        <f t="shared" si="27"/>
        <v>10</v>
      </c>
      <c r="N588">
        <f t="shared" si="28"/>
        <v>18</v>
      </c>
      <c r="O588" t="str">
        <f t="shared" si="29"/>
        <v>LTRS1 PNC</v>
      </c>
    </row>
    <row r="589" spans="1:15" hidden="1" x14ac:dyDescent="0.25">
      <c r="A589" t="s">
        <v>123</v>
      </c>
      <c r="B589" t="s">
        <v>59</v>
      </c>
      <c r="C589">
        <v>8026495984</v>
      </c>
      <c r="D589" s="3">
        <v>44669</v>
      </c>
      <c r="E589" t="s">
        <v>125</v>
      </c>
      <c r="F589">
        <v>-36829000</v>
      </c>
      <c r="G589" t="s">
        <v>5255</v>
      </c>
      <c r="H589" t="s">
        <v>5254</v>
      </c>
      <c r="I589" t="s">
        <v>102</v>
      </c>
      <c r="J589" t="s">
        <v>63</v>
      </c>
      <c r="L589" t="s">
        <v>5208</v>
      </c>
      <c r="M589">
        <f t="shared" si="27"/>
        <v>10</v>
      </c>
      <c r="N589">
        <f t="shared" si="28"/>
        <v>18</v>
      </c>
      <c r="O589" t="str">
        <f t="shared" si="29"/>
        <v>LTRS1 PNC</v>
      </c>
    </row>
    <row r="590" spans="1:15" hidden="1" x14ac:dyDescent="0.25">
      <c r="A590" t="s">
        <v>123</v>
      </c>
      <c r="B590" t="s">
        <v>59</v>
      </c>
      <c r="C590">
        <v>8026495984</v>
      </c>
      <c r="D590" s="3">
        <v>44742</v>
      </c>
      <c r="E590" t="s">
        <v>125</v>
      </c>
      <c r="F590">
        <v>-49000000</v>
      </c>
      <c r="G590" t="s">
        <v>5253</v>
      </c>
      <c r="H590" t="s">
        <v>5252</v>
      </c>
      <c r="I590" t="s">
        <v>102</v>
      </c>
      <c r="J590" t="s">
        <v>63</v>
      </c>
      <c r="L590" t="s">
        <v>5251</v>
      </c>
      <c r="M590">
        <f t="shared" si="27"/>
        <v>10</v>
      </c>
      <c r="N590">
        <f t="shared" si="28"/>
        <v>18</v>
      </c>
      <c r="O590" t="str">
        <f t="shared" si="29"/>
        <v>LTRS1 PNC</v>
      </c>
    </row>
    <row r="591" spans="1:15" hidden="1" x14ac:dyDescent="0.25">
      <c r="A591" t="s">
        <v>123</v>
      </c>
      <c r="B591" t="s">
        <v>59</v>
      </c>
      <c r="C591">
        <v>8026495984</v>
      </c>
      <c r="D591" s="3">
        <v>44748</v>
      </c>
      <c r="E591" t="s">
        <v>125</v>
      </c>
      <c r="F591">
        <v>-1797000</v>
      </c>
      <c r="G591" t="s">
        <v>5250</v>
      </c>
      <c r="H591" t="s">
        <v>5249</v>
      </c>
      <c r="I591" t="s">
        <v>102</v>
      </c>
      <c r="J591" t="s">
        <v>63</v>
      </c>
      <c r="L591" t="s">
        <v>5208</v>
      </c>
      <c r="M591">
        <f t="shared" si="27"/>
        <v>10</v>
      </c>
      <c r="N591">
        <f t="shared" si="28"/>
        <v>18</v>
      </c>
      <c r="O591" t="str">
        <f t="shared" si="29"/>
        <v>LTRS1 PNC</v>
      </c>
    </row>
    <row r="592" spans="1:15" hidden="1" x14ac:dyDescent="0.25">
      <c r="A592" t="s">
        <v>123</v>
      </c>
      <c r="B592" t="s">
        <v>59</v>
      </c>
      <c r="C592">
        <v>8026495984</v>
      </c>
      <c r="D592" s="3">
        <v>44770</v>
      </c>
      <c r="E592" t="s">
        <v>125</v>
      </c>
      <c r="F592">
        <v>-6600000</v>
      </c>
      <c r="G592" t="s">
        <v>5248</v>
      </c>
      <c r="H592" t="s">
        <v>5247</v>
      </c>
      <c r="I592" t="s">
        <v>102</v>
      </c>
      <c r="J592" t="s">
        <v>63</v>
      </c>
      <c r="L592" t="s">
        <v>5208</v>
      </c>
      <c r="M592">
        <f t="shared" si="27"/>
        <v>10</v>
      </c>
      <c r="N592">
        <f t="shared" si="28"/>
        <v>18</v>
      </c>
      <c r="O592" t="str">
        <f t="shared" si="29"/>
        <v>LTRS1 PNC</v>
      </c>
    </row>
    <row r="593" spans="1:15" hidden="1" x14ac:dyDescent="0.25">
      <c r="A593" t="s">
        <v>123</v>
      </c>
      <c r="B593" t="s">
        <v>59</v>
      </c>
      <c r="C593">
        <v>8026495984</v>
      </c>
      <c r="D593" s="3">
        <v>44813</v>
      </c>
      <c r="E593" t="s">
        <v>125</v>
      </c>
      <c r="F593">
        <v>-596751.47</v>
      </c>
      <c r="G593" t="s">
        <v>5246</v>
      </c>
      <c r="H593" t="s">
        <v>5245</v>
      </c>
      <c r="I593" t="s">
        <v>102</v>
      </c>
      <c r="J593" t="s">
        <v>63</v>
      </c>
      <c r="L593" t="s">
        <v>5208</v>
      </c>
      <c r="M593">
        <f t="shared" si="27"/>
        <v>10</v>
      </c>
      <c r="N593">
        <f t="shared" si="28"/>
        <v>18</v>
      </c>
      <c r="O593" t="str">
        <f t="shared" si="29"/>
        <v>LTRS1 PNC</v>
      </c>
    </row>
    <row r="594" spans="1:15" hidden="1" x14ac:dyDescent="0.25">
      <c r="A594" t="s">
        <v>123</v>
      </c>
      <c r="B594" t="s">
        <v>59</v>
      </c>
      <c r="C594">
        <v>8026495984</v>
      </c>
      <c r="D594" s="3">
        <v>44858</v>
      </c>
      <c r="E594" t="s">
        <v>125</v>
      </c>
      <c r="F594">
        <v>-50000000</v>
      </c>
      <c r="G594" t="s">
        <v>5244</v>
      </c>
      <c r="H594" t="s">
        <v>5243</v>
      </c>
      <c r="I594" t="s">
        <v>102</v>
      </c>
      <c r="J594" t="s">
        <v>63</v>
      </c>
      <c r="L594" t="s">
        <v>5229</v>
      </c>
      <c r="M594">
        <f t="shared" si="27"/>
        <v>10</v>
      </c>
      <c r="N594">
        <f t="shared" si="28"/>
        <v>17</v>
      </c>
      <c r="O594" t="str">
        <f t="shared" si="29"/>
        <v>TRS1 PNC</v>
      </c>
    </row>
    <row r="595" spans="1:15" hidden="1" x14ac:dyDescent="0.25">
      <c r="A595" t="s">
        <v>123</v>
      </c>
      <c r="B595" t="s">
        <v>59</v>
      </c>
      <c r="C595">
        <v>8026495984</v>
      </c>
      <c r="D595" s="3">
        <v>44862</v>
      </c>
      <c r="E595" t="s">
        <v>125</v>
      </c>
      <c r="F595">
        <v>-10000000</v>
      </c>
      <c r="G595" t="s">
        <v>5242</v>
      </c>
      <c r="H595" t="s">
        <v>5241</v>
      </c>
      <c r="I595" t="s">
        <v>102</v>
      </c>
      <c r="J595" t="s">
        <v>63</v>
      </c>
      <c r="L595" t="s">
        <v>5208</v>
      </c>
      <c r="M595">
        <f t="shared" si="27"/>
        <v>10</v>
      </c>
      <c r="N595">
        <f t="shared" si="28"/>
        <v>18</v>
      </c>
      <c r="O595" t="str">
        <f t="shared" si="29"/>
        <v>LTRS1 PNC</v>
      </c>
    </row>
    <row r="596" spans="1:15" hidden="1" x14ac:dyDescent="0.25">
      <c r="A596" t="s">
        <v>123</v>
      </c>
      <c r="B596" t="s">
        <v>59</v>
      </c>
      <c r="C596">
        <v>8026495984</v>
      </c>
      <c r="D596" s="3">
        <v>44960</v>
      </c>
      <c r="E596" t="s">
        <v>125</v>
      </c>
      <c r="F596">
        <v>-12000000</v>
      </c>
      <c r="G596" t="s">
        <v>5240</v>
      </c>
      <c r="H596" t="s">
        <v>5239</v>
      </c>
      <c r="I596" t="s">
        <v>102</v>
      </c>
      <c r="J596" t="s">
        <v>63</v>
      </c>
      <c r="L596" t="s">
        <v>5229</v>
      </c>
      <c r="M596">
        <f t="shared" si="27"/>
        <v>10</v>
      </c>
      <c r="N596">
        <f t="shared" si="28"/>
        <v>17</v>
      </c>
      <c r="O596" t="str">
        <f t="shared" si="29"/>
        <v>TRS1 PNC</v>
      </c>
    </row>
    <row r="597" spans="1:15" hidden="1" x14ac:dyDescent="0.25">
      <c r="A597" t="s">
        <v>123</v>
      </c>
      <c r="B597" t="s">
        <v>59</v>
      </c>
      <c r="C597">
        <v>8026495984</v>
      </c>
      <c r="D597" s="3">
        <v>44963</v>
      </c>
      <c r="E597" t="s">
        <v>125</v>
      </c>
      <c r="F597">
        <v>-25000000</v>
      </c>
      <c r="G597" t="s">
        <v>5238</v>
      </c>
      <c r="H597" t="s">
        <v>5237</v>
      </c>
      <c r="I597" t="s">
        <v>102</v>
      </c>
      <c r="J597" t="s">
        <v>63</v>
      </c>
      <c r="L597" t="s">
        <v>5236</v>
      </c>
      <c r="M597">
        <f t="shared" si="27"/>
        <v>10</v>
      </c>
      <c r="N597">
        <f t="shared" si="28"/>
        <v>18</v>
      </c>
      <c r="O597" t="str">
        <f t="shared" si="29"/>
        <v>LTRS1 PNC</v>
      </c>
    </row>
    <row r="598" spans="1:15" hidden="1" x14ac:dyDescent="0.25">
      <c r="A598" t="s">
        <v>123</v>
      </c>
      <c r="B598" t="s">
        <v>59</v>
      </c>
      <c r="C598">
        <v>8026495984</v>
      </c>
      <c r="D598" s="3">
        <v>44985</v>
      </c>
      <c r="E598" t="s">
        <v>125</v>
      </c>
      <c r="F598">
        <v>-900000</v>
      </c>
      <c r="G598" t="s">
        <v>5235</v>
      </c>
      <c r="H598" t="s">
        <v>5234</v>
      </c>
      <c r="I598" t="s">
        <v>102</v>
      </c>
      <c r="J598" t="s">
        <v>63</v>
      </c>
      <c r="L598" t="s">
        <v>5229</v>
      </c>
      <c r="M598">
        <f t="shared" si="27"/>
        <v>10</v>
      </c>
      <c r="N598">
        <f t="shared" si="28"/>
        <v>17</v>
      </c>
      <c r="O598" t="str">
        <f t="shared" si="29"/>
        <v>TRS1 PNC</v>
      </c>
    </row>
    <row r="599" spans="1:15" hidden="1" x14ac:dyDescent="0.25">
      <c r="A599" t="s">
        <v>123</v>
      </c>
      <c r="B599" t="s">
        <v>59</v>
      </c>
      <c r="C599">
        <v>8026495984</v>
      </c>
      <c r="D599" s="3">
        <v>44998</v>
      </c>
      <c r="E599" t="s">
        <v>125</v>
      </c>
      <c r="F599">
        <v>-1390000</v>
      </c>
      <c r="G599" t="s">
        <v>5233</v>
      </c>
      <c r="H599" t="s">
        <v>5232</v>
      </c>
      <c r="I599" t="s">
        <v>102</v>
      </c>
      <c r="J599" t="s">
        <v>63</v>
      </c>
      <c r="L599" t="s">
        <v>5229</v>
      </c>
      <c r="M599">
        <f t="shared" si="27"/>
        <v>10</v>
      </c>
      <c r="N599">
        <f t="shared" si="28"/>
        <v>17</v>
      </c>
      <c r="O599" t="str">
        <f t="shared" si="29"/>
        <v>TRS1 PNC</v>
      </c>
    </row>
    <row r="600" spans="1:15" hidden="1" x14ac:dyDescent="0.25">
      <c r="A600" t="s">
        <v>123</v>
      </c>
      <c r="B600" t="s">
        <v>59</v>
      </c>
      <c r="C600">
        <v>8026495984</v>
      </c>
      <c r="D600" s="3">
        <v>45000</v>
      </c>
      <c r="E600" t="s">
        <v>125</v>
      </c>
      <c r="F600">
        <v>-12000</v>
      </c>
      <c r="G600" t="s">
        <v>5231</v>
      </c>
      <c r="H600" t="s">
        <v>5230</v>
      </c>
      <c r="I600" t="s">
        <v>101</v>
      </c>
      <c r="J600" t="s">
        <v>63</v>
      </c>
      <c r="L600" t="s">
        <v>5229</v>
      </c>
      <c r="M600">
        <f t="shared" si="27"/>
        <v>10</v>
      </c>
      <c r="N600">
        <f t="shared" si="28"/>
        <v>17</v>
      </c>
      <c r="O600" t="str">
        <f t="shared" si="29"/>
        <v>TRS1 PNC</v>
      </c>
    </row>
    <row r="601" spans="1:15" hidden="1" x14ac:dyDescent="0.25">
      <c r="A601" t="s">
        <v>123</v>
      </c>
      <c r="B601" t="s">
        <v>59</v>
      </c>
      <c r="C601">
        <v>8026495984</v>
      </c>
      <c r="D601" s="3">
        <v>45058</v>
      </c>
      <c r="E601" t="s">
        <v>125</v>
      </c>
      <c r="F601">
        <v>-35000</v>
      </c>
      <c r="G601" t="s">
        <v>5228</v>
      </c>
      <c r="H601" t="s">
        <v>5227</v>
      </c>
      <c r="I601" t="s">
        <v>102</v>
      </c>
      <c r="J601" t="s">
        <v>63</v>
      </c>
      <c r="L601" t="s">
        <v>5208</v>
      </c>
      <c r="M601">
        <f t="shared" ref="M601:M664" si="30">FIND("from",L601,1)+LEN($M$1)+1</f>
        <v>10</v>
      </c>
      <c r="N601">
        <f t="shared" ref="N601:N664" si="31">FIND("to",L601)-LEN($N$1)</f>
        <v>18</v>
      </c>
      <c r="O601" t="str">
        <f t="shared" ref="O601:O664" si="32">MID(L601,M601,N601-M601+1)</f>
        <v>LTRS1 PNC</v>
      </c>
    </row>
    <row r="602" spans="1:15" hidden="1" x14ac:dyDescent="0.25">
      <c r="A602" t="s">
        <v>123</v>
      </c>
      <c r="B602" t="s">
        <v>59</v>
      </c>
      <c r="C602">
        <v>8026495984</v>
      </c>
      <c r="D602" s="3">
        <v>45063</v>
      </c>
      <c r="E602" t="s">
        <v>125</v>
      </c>
      <c r="F602">
        <v>-10000</v>
      </c>
      <c r="G602" t="s">
        <v>5226</v>
      </c>
      <c r="H602" t="s">
        <v>5225</v>
      </c>
      <c r="I602" t="s">
        <v>102</v>
      </c>
      <c r="J602" t="s">
        <v>63</v>
      </c>
      <c r="L602" t="s">
        <v>5222</v>
      </c>
      <c r="M602">
        <f t="shared" si="30"/>
        <v>10</v>
      </c>
      <c r="N602">
        <f t="shared" si="31"/>
        <v>18</v>
      </c>
      <c r="O602" t="str">
        <f t="shared" si="32"/>
        <v>LTRS1 PNC</v>
      </c>
    </row>
    <row r="603" spans="1:15" hidden="1" x14ac:dyDescent="0.25">
      <c r="A603" t="s">
        <v>123</v>
      </c>
      <c r="B603" t="s">
        <v>59</v>
      </c>
      <c r="C603">
        <v>8026495984</v>
      </c>
      <c r="D603" s="3">
        <v>45084</v>
      </c>
      <c r="E603" t="s">
        <v>125</v>
      </c>
      <c r="F603">
        <v>-30000000</v>
      </c>
      <c r="G603" t="s">
        <v>5224</v>
      </c>
      <c r="H603" t="s">
        <v>5223</v>
      </c>
      <c r="I603" t="s">
        <v>102</v>
      </c>
      <c r="J603" t="s">
        <v>63</v>
      </c>
      <c r="L603" t="s">
        <v>5222</v>
      </c>
      <c r="M603">
        <f t="shared" si="30"/>
        <v>10</v>
      </c>
      <c r="N603">
        <f t="shared" si="31"/>
        <v>18</v>
      </c>
      <c r="O603" t="str">
        <f t="shared" si="32"/>
        <v>LTRS1 PNC</v>
      </c>
    </row>
    <row r="604" spans="1:15" hidden="1" x14ac:dyDescent="0.25">
      <c r="A604" t="s">
        <v>123</v>
      </c>
      <c r="B604" t="s">
        <v>59</v>
      </c>
      <c r="C604">
        <v>8026495984</v>
      </c>
      <c r="D604" s="3">
        <v>45085</v>
      </c>
      <c r="E604" t="s">
        <v>125</v>
      </c>
      <c r="F604">
        <v>-20000000</v>
      </c>
      <c r="G604" t="s">
        <v>5221</v>
      </c>
      <c r="H604" t="s">
        <v>5220</v>
      </c>
      <c r="I604" t="s">
        <v>102</v>
      </c>
      <c r="J604" t="s">
        <v>63</v>
      </c>
      <c r="L604" t="s">
        <v>5211</v>
      </c>
      <c r="M604">
        <f t="shared" si="30"/>
        <v>10</v>
      </c>
      <c r="N604">
        <f t="shared" si="31"/>
        <v>18</v>
      </c>
      <c r="O604" t="str">
        <f t="shared" si="32"/>
        <v>LTRS1 PNC</v>
      </c>
    </row>
    <row r="605" spans="1:15" hidden="1" x14ac:dyDescent="0.25">
      <c r="A605" t="s">
        <v>123</v>
      </c>
      <c r="B605" t="s">
        <v>59</v>
      </c>
      <c r="C605">
        <v>8026495984</v>
      </c>
      <c r="D605" s="3">
        <v>45089</v>
      </c>
      <c r="E605" t="s">
        <v>125</v>
      </c>
      <c r="F605">
        <v>-25000000</v>
      </c>
      <c r="G605" t="s">
        <v>5219</v>
      </c>
      <c r="H605" t="s">
        <v>5218</v>
      </c>
      <c r="I605" t="s">
        <v>102</v>
      </c>
      <c r="J605" t="s">
        <v>63</v>
      </c>
      <c r="L605" t="s">
        <v>5211</v>
      </c>
      <c r="M605">
        <f t="shared" si="30"/>
        <v>10</v>
      </c>
      <c r="N605">
        <f t="shared" si="31"/>
        <v>18</v>
      </c>
      <c r="O605" t="str">
        <f t="shared" si="32"/>
        <v>LTRS1 PNC</v>
      </c>
    </row>
    <row r="606" spans="1:15" hidden="1" x14ac:dyDescent="0.25">
      <c r="A606" t="s">
        <v>123</v>
      </c>
      <c r="B606" t="s">
        <v>59</v>
      </c>
      <c r="C606">
        <v>8026495984</v>
      </c>
      <c r="D606" s="3">
        <v>45099</v>
      </c>
      <c r="E606" t="s">
        <v>125</v>
      </c>
      <c r="F606">
        <v>-24300000</v>
      </c>
      <c r="G606" t="s">
        <v>5217</v>
      </c>
      <c r="H606" t="s">
        <v>5216</v>
      </c>
      <c r="I606" t="s">
        <v>102</v>
      </c>
      <c r="J606" t="s">
        <v>63</v>
      </c>
      <c r="L606" t="s">
        <v>5211</v>
      </c>
      <c r="M606">
        <f t="shared" si="30"/>
        <v>10</v>
      </c>
      <c r="N606">
        <f t="shared" si="31"/>
        <v>18</v>
      </c>
      <c r="O606" t="str">
        <f t="shared" si="32"/>
        <v>LTRS1 PNC</v>
      </c>
    </row>
    <row r="607" spans="1:15" hidden="1" x14ac:dyDescent="0.25">
      <c r="A607" t="s">
        <v>123</v>
      </c>
      <c r="B607" t="s">
        <v>59</v>
      </c>
      <c r="C607">
        <v>8026495984</v>
      </c>
      <c r="D607" s="3">
        <v>45114</v>
      </c>
      <c r="E607" t="s">
        <v>125</v>
      </c>
      <c r="F607">
        <v>-20000000</v>
      </c>
      <c r="G607" t="s">
        <v>5215</v>
      </c>
      <c r="H607" t="s">
        <v>5214</v>
      </c>
      <c r="I607" t="s">
        <v>102</v>
      </c>
      <c r="J607" t="s">
        <v>63</v>
      </c>
      <c r="L607" t="s">
        <v>5211</v>
      </c>
      <c r="M607">
        <f t="shared" si="30"/>
        <v>10</v>
      </c>
      <c r="N607">
        <f t="shared" si="31"/>
        <v>18</v>
      </c>
      <c r="O607" t="str">
        <f t="shared" si="32"/>
        <v>LTRS1 PNC</v>
      </c>
    </row>
    <row r="608" spans="1:15" hidden="1" x14ac:dyDescent="0.25">
      <c r="A608" t="s">
        <v>123</v>
      </c>
      <c r="B608" t="s">
        <v>59</v>
      </c>
      <c r="C608">
        <v>8026495984</v>
      </c>
      <c r="D608" s="3">
        <v>45124</v>
      </c>
      <c r="E608" t="s">
        <v>125</v>
      </c>
      <c r="F608">
        <v>-30000</v>
      </c>
      <c r="G608" t="s">
        <v>5213</v>
      </c>
      <c r="H608" t="s">
        <v>5212</v>
      </c>
      <c r="I608" t="s">
        <v>102</v>
      </c>
      <c r="J608" t="s">
        <v>63</v>
      </c>
      <c r="L608" t="s">
        <v>5211</v>
      </c>
      <c r="M608">
        <f t="shared" si="30"/>
        <v>10</v>
      </c>
      <c r="N608">
        <f t="shared" si="31"/>
        <v>18</v>
      </c>
      <c r="O608" t="str">
        <f t="shared" si="32"/>
        <v>LTRS1 PNC</v>
      </c>
    </row>
    <row r="609" spans="1:15" hidden="1" x14ac:dyDescent="0.25">
      <c r="A609" t="s">
        <v>123</v>
      </c>
      <c r="B609" t="s">
        <v>59</v>
      </c>
      <c r="C609">
        <v>8026495984</v>
      </c>
      <c r="D609" s="3">
        <v>45169</v>
      </c>
      <c r="E609" t="s">
        <v>125</v>
      </c>
      <c r="F609">
        <v>-10000</v>
      </c>
      <c r="G609" t="s">
        <v>5210</v>
      </c>
      <c r="H609" t="s">
        <v>5209</v>
      </c>
      <c r="I609" t="s">
        <v>102</v>
      </c>
      <c r="J609" t="s">
        <v>63</v>
      </c>
      <c r="L609" t="s">
        <v>5208</v>
      </c>
      <c r="M609">
        <f t="shared" si="30"/>
        <v>10</v>
      </c>
      <c r="N609">
        <f t="shared" si="31"/>
        <v>18</v>
      </c>
      <c r="O609" t="str">
        <f t="shared" si="32"/>
        <v>LTRS1 PNC</v>
      </c>
    </row>
    <row r="610" spans="1:15" hidden="1" x14ac:dyDescent="0.25">
      <c r="A610" t="s">
        <v>1293</v>
      </c>
      <c r="B610" t="s">
        <v>86</v>
      </c>
      <c r="C610">
        <v>8026496012</v>
      </c>
      <c r="D610" s="3">
        <v>44385</v>
      </c>
      <c r="E610" t="s">
        <v>122</v>
      </c>
      <c r="F610">
        <v>-5000000</v>
      </c>
      <c r="H610" t="s">
        <v>247</v>
      </c>
      <c r="I610" t="s">
        <v>102</v>
      </c>
      <c r="J610" t="s">
        <v>38</v>
      </c>
      <c r="L610" t="s">
        <v>5207</v>
      </c>
      <c r="M610">
        <f t="shared" si="30"/>
        <v>10</v>
      </c>
      <c r="N610">
        <f t="shared" si="31"/>
        <v>16</v>
      </c>
      <c r="O610" t="str">
        <f t="shared" si="32"/>
        <v>LCI PNC</v>
      </c>
    </row>
    <row r="611" spans="1:15" hidden="1" x14ac:dyDescent="0.25">
      <c r="A611" t="s">
        <v>123</v>
      </c>
      <c r="B611" t="s">
        <v>93</v>
      </c>
      <c r="C611">
        <v>8026496012</v>
      </c>
      <c r="D611" s="3">
        <v>44448</v>
      </c>
      <c r="E611" t="s">
        <v>125</v>
      </c>
      <c r="F611">
        <v>-270000000</v>
      </c>
      <c r="G611" t="s">
        <v>5206</v>
      </c>
      <c r="H611" t="s">
        <v>5205</v>
      </c>
      <c r="I611" t="s">
        <v>102</v>
      </c>
      <c r="J611" t="s">
        <v>38</v>
      </c>
      <c r="L611" t="s">
        <v>5174</v>
      </c>
      <c r="M611">
        <f t="shared" si="30"/>
        <v>10</v>
      </c>
      <c r="N611">
        <f t="shared" si="31"/>
        <v>16</v>
      </c>
      <c r="O611" t="str">
        <f t="shared" si="32"/>
        <v>LCI PNC</v>
      </c>
    </row>
    <row r="612" spans="1:15" hidden="1" x14ac:dyDescent="0.25">
      <c r="A612" t="s">
        <v>123</v>
      </c>
      <c r="B612" t="s">
        <v>93</v>
      </c>
      <c r="C612">
        <v>8026496012</v>
      </c>
      <c r="D612" s="3">
        <v>44496</v>
      </c>
      <c r="E612" t="s">
        <v>125</v>
      </c>
      <c r="F612">
        <v>-70000000</v>
      </c>
      <c r="G612" t="s">
        <v>5204</v>
      </c>
      <c r="H612" t="s">
        <v>5203</v>
      </c>
      <c r="I612" t="s">
        <v>102</v>
      </c>
      <c r="J612" t="s">
        <v>38</v>
      </c>
      <c r="L612" t="s">
        <v>279</v>
      </c>
      <c r="M612">
        <f t="shared" si="30"/>
        <v>10</v>
      </c>
      <c r="N612">
        <f t="shared" si="31"/>
        <v>14</v>
      </c>
      <c r="O612" t="str">
        <f t="shared" si="32"/>
        <v>LCFHR</v>
      </c>
    </row>
    <row r="613" spans="1:15" hidden="1" x14ac:dyDescent="0.25">
      <c r="A613" t="s">
        <v>123</v>
      </c>
      <c r="B613" t="s">
        <v>93</v>
      </c>
      <c r="C613">
        <v>8026496012</v>
      </c>
      <c r="D613" s="3">
        <v>44510</v>
      </c>
      <c r="E613" t="s">
        <v>125</v>
      </c>
      <c r="F613">
        <v>-50000000</v>
      </c>
      <c r="G613" t="s">
        <v>5202</v>
      </c>
      <c r="H613" t="s">
        <v>5201</v>
      </c>
      <c r="I613" t="s">
        <v>102</v>
      </c>
      <c r="J613" t="s">
        <v>38</v>
      </c>
      <c r="L613" t="s">
        <v>5174</v>
      </c>
      <c r="M613">
        <f t="shared" si="30"/>
        <v>10</v>
      </c>
      <c r="N613">
        <f t="shared" si="31"/>
        <v>16</v>
      </c>
      <c r="O613" t="str">
        <f t="shared" si="32"/>
        <v>LCI PNC</v>
      </c>
    </row>
    <row r="614" spans="1:15" hidden="1" x14ac:dyDescent="0.25">
      <c r="A614" t="s">
        <v>123</v>
      </c>
      <c r="B614" t="s">
        <v>93</v>
      </c>
      <c r="C614">
        <v>8026496012</v>
      </c>
      <c r="D614" s="3">
        <v>44518</v>
      </c>
      <c r="E614" t="s">
        <v>125</v>
      </c>
      <c r="F614">
        <v>-8000000</v>
      </c>
      <c r="G614" t="s">
        <v>5200</v>
      </c>
      <c r="H614" t="s">
        <v>5199</v>
      </c>
      <c r="I614" t="s">
        <v>102</v>
      </c>
      <c r="J614" t="s">
        <v>38</v>
      </c>
      <c r="L614" t="s">
        <v>5174</v>
      </c>
      <c r="M614">
        <f t="shared" si="30"/>
        <v>10</v>
      </c>
      <c r="N614">
        <f t="shared" si="31"/>
        <v>16</v>
      </c>
      <c r="O614" t="str">
        <f t="shared" si="32"/>
        <v>LCI PNC</v>
      </c>
    </row>
    <row r="615" spans="1:15" hidden="1" x14ac:dyDescent="0.25">
      <c r="A615" t="s">
        <v>123</v>
      </c>
      <c r="B615" t="s">
        <v>93</v>
      </c>
      <c r="C615">
        <v>8026496012</v>
      </c>
      <c r="D615" s="3">
        <v>44522</v>
      </c>
      <c r="E615" t="s">
        <v>125</v>
      </c>
      <c r="F615">
        <v>-60000000</v>
      </c>
      <c r="G615" t="s">
        <v>5198</v>
      </c>
      <c r="H615" t="s">
        <v>5197</v>
      </c>
      <c r="I615" t="s">
        <v>102</v>
      </c>
      <c r="J615" t="s">
        <v>38</v>
      </c>
      <c r="L615" t="s">
        <v>5174</v>
      </c>
      <c r="M615">
        <f t="shared" si="30"/>
        <v>10</v>
      </c>
      <c r="N615">
        <f t="shared" si="31"/>
        <v>16</v>
      </c>
      <c r="O615" t="str">
        <f t="shared" si="32"/>
        <v>LCI PNC</v>
      </c>
    </row>
    <row r="616" spans="1:15" hidden="1" x14ac:dyDescent="0.25">
      <c r="A616" t="s">
        <v>123</v>
      </c>
      <c r="B616" t="s">
        <v>93</v>
      </c>
      <c r="C616">
        <v>8026496012</v>
      </c>
      <c r="D616" s="3">
        <v>44544</v>
      </c>
      <c r="E616" t="s">
        <v>125</v>
      </c>
      <c r="F616">
        <v>-160000000</v>
      </c>
      <c r="G616" t="s">
        <v>5196</v>
      </c>
      <c r="H616" t="s">
        <v>5195</v>
      </c>
      <c r="I616" t="s">
        <v>102</v>
      </c>
      <c r="J616" t="s">
        <v>38</v>
      </c>
      <c r="L616" t="s">
        <v>1836</v>
      </c>
      <c r="M616">
        <f t="shared" si="30"/>
        <v>10</v>
      </c>
      <c r="N616">
        <f t="shared" si="31"/>
        <v>12</v>
      </c>
      <c r="O616" t="str">
        <f t="shared" si="32"/>
        <v>LCI</v>
      </c>
    </row>
    <row r="617" spans="1:15" hidden="1" x14ac:dyDescent="0.25">
      <c r="A617" t="s">
        <v>123</v>
      </c>
      <c r="B617" t="s">
        <v>93</v>
      </c>
      <c r="C617">
        <v>8026496012</v>
      </c>
      <c r="D617" s="3">
        <v>44573</v>
      </c>
      <c r="E617" t="s">
        <v>125</v>
      </c>
      <c r="F617">
        <v>-100000000</v>
      </c>
      <c r="G617" t="s">
        <v>5194</v>
      </c>
      <c r="H617" t="s">
        <v>5193</v>
      </c>
      <c r="I617" t="s">
        <v>102</v>
      </c>
      <c r="J617" t="s">
        <v>38</v>
      </c>
      <c r="L617" t="s">
        <v>5174</v>
      </c>
      <c r="M617">
        <f t="shared" si="30"/>
        <v>10</v>
      </c>
      <c r="N617">
        <f t="shared" si="31"/>
        <v>16</v>
      </c>
      <c r="O617" t="str">
        <f t="shared" si="32"/>
        <v>LCI PNC</v>
      </c>
    </row>
    <row r="618" spans="1:15" hidden="1" x14ac:dyDescent="0.25">
      <c r="A618" t="s">
        <v>123</v>
      </c>
      <c r="B618" t="s">
        <v>93</v>
      </c>
      <c r="C618">
        <v>8026496012</v>
      </c>
      <c r="D618" s="3">
        <v>44589</v>
      </c>
      <c r="E618" t="s">
        <v>125</v>
      </c>
      <c r="F618">
        <v>-41000000</v>
      </c>
      <c r="G618" t="s">
        <v>5192</v>
      </c>
      <c r="H618" t="s">
        <v>5191</v>
      </c>
      <c r="I618" t="s">
        <v>102</v>
      </c>
      <c r="J618" t="s">
        <v>38</v>
      </c>
      <c r="L618" t="s">
        <v>5174</v>
      </c>
      <c r="M618">
        <f t="shared" si="30"/>
        <v>10</v>
      </c>
      <c r="N618">
        <f t="shared" si="31"/>
        <v>16</v>
      </c>
      <c r="O618" t="str">
        <f t="shared" si="32"/>
        <v>LCI PNC</v>
      </c>
    </row>
    <row r="619" spans="1:15" hidden="1" x14ac:dyDescent="0.25">
      <c r="A619" t="s">
        <v>123</v>
      </c>
      <c r="B619" t="s">
        <v>93</v>
      </c>
      <c r="C619">
        <v>8026496012</v>
      </c>
      <c r="D619" s="3">
        <v>44607</v>
      </c>
      <c r="E619" t="s">
        <v>125</v>
      </c>
      <c r="F619">
        <v>-80000000</v>
      </c>
      <c r="G619" t="s">
        <v>5190</v>
      </c>
      <c r="H619" t="s">
        <v>5189</v>
      </c>
      <c r="I619" t="s">
        <v>102</v>
      </c>
      <c r="J619" t="s">
        <v>38</v>
      </c>
      <c r="L619" t="s">
        <v>5174</v>
      </c>
      <c r="M619">
        <f t="shared" si="30"/>
        <v>10</v>
      </c>
      <c r="N619">
        <f t="shared" si="31"/>
        <v>16</v>
      </c>
      <c r="O619" t="str">
        <f t="shared" si="32"/>
        <v>LCI PNC</v>
      </c>
    </row>
    <row r="620" spans="1:15" hidden="1" x14ac:dyDescent="0.25">
      <c r="A620" t="s">
        <v>123</v>
      </c>
      <c r="B620" t="s">
        <v>93</v>
      </c>
      <c r="C620">
        <v>8026496012</v>
      </c>
      <c r="D620" s="3">
        <v>44622</v>
      </c>
      <c r="E620" t="s">
        <v>125</v>
      </c>
      <c r="F620">
        <v>-23000000</v>
      </c>
      <c r="G620" t="s">
        <v>5188</v>
      </c>
      <c r="H620" t="s">
        <v>5187</v>
      </c>
      <c r="I620" t="s">
        <v>102</v>
      </c>
      <c r="J620" t="s">
        <v>38</v>
      </c>
      <c r="L620" t="s">
        <v>5174</v>
      </c>
      <c r="M620">
        <f t="shared" si="30"/>
        <v>10</v>
      </c>
      <c r="N620">
        <f t="shared" si="31"/>
        <v>16</v>
      </c>
      <c r="O620" t="str">
        <f t="shared" si="32"/>
        <v>LCI PNC</v>
      </c>
    </row>
    <row r="621" spans="1:15" hidden="1" x14ac:dyDescent="0.25">
      <c r="A621" t="s">
        <v>123</v>
      </c>
      <c r="B621" t="s">
        <v>93</v>
      </c>
      <c r="C621">
        <v>8026496012</v>
      </c>
      <c r="D621" s="3">
        <v>44698</v>
      </c>
      <c r="E621" t="s">
        <v>125</v>
      </c>
      <c r="F621">
        <v>-130000000</v>
      </c>
      <c r="G621" t="s">
        <v>5186</v>
      </c>
      <c r="H621" t="s">
        <v>5185</v>
      </c>
      <c r="I621" t="s">
        <v>102</v>
      </c>
      <c r="J621" t="s">
        <v>38</v>
      </c>
      <c r="L621" t="s">
        <v>5174</v>
      </c>
      <c r="M621">
        <f t="shared" si="30"/>
        <v>10</v>
      </c>
      <c r="N621">
        <f t="shared" si="31"/>
        <v>16</v>
      </c>
      <c r="O621" t="str">
        <f t="shared" si="32"/>
        <v>LCI PNC</v>
      </c>
    </row>
    <row r="622" spans="1:15" hidden="1" x14ac:dyDescent="0.25">
      <c r="A622" t="s">
        <v>123</v>
      </c>
      <c r="B622" t="s">
        <v>93</v>
      </c>
      <c r="C622">
        <v>8026496012</v>
      </c>
      <c r="D622" s="3">
        <v>44698</v>
      </c>
      <c r="E622" t="s">
        <v>125</v>
      </c>
      <c r="F622">
        <v>-129000000</v>
      </c>
      <c r="G622" t="s">
        <v>5184</v>
      </c>
      <c r="H622" t="s">
        <v>5183</v>
      </c>
      <c r="I622" t="s">
        <v>102</v>
      </c>
      <c r="J622" t="s">
        <v>38</v>
      </c>
      <c r="L622" t="s">
        <v>5174</v>
      </c>
      <c r="M622">
        <f t="shared" si="30"/>
        <v>10</v>
      </c>
      <c r="N622">
        <f t="shared" si="31"/>
        <v>16</v>
      </c>
      <c r="O622" t="str">
        <f t="shared" si="32"/>
        <v>LCI PNC</v>
      </c>
    </row>
    <row r="623" spans="1:15" hidden="1" x14ac:dyDescent="0.25">
      <c r="A623" t="s">
        <v>123</v>
      </c>
      <c r="B623" t="s">
        <v>93</v>
      </c>
      <c r="C623">
        <v>8026496012</v>
      </c>
      <c r="D623" s="3">
        <v>44770</v>
      </c>
      <c r="E623" t="s">
        <v>125</v>
      </c>
      <c r="F623">
        <v>-13000000</v>
      </c>
      <c r="G623" t="s">
        <v>5182</v>
      </c>
      <c r="H623" t="s">
        <v>5181</v>
      </c>
      <c r="I623" t="s">
        <v>102</v>
      </c>
      <c r="J623" t="s">
        <v>38</v>
      </c>
      <c r="L623" t="s">
        <v>5174</v>
      </c>
      <c r="M623">
        <f t="shared" si="30"/>
        <v>10</v>
      </c>
      <c r="N623">
        <f t="shared" si="31"/>
        <v>16</v>
      </c>
      <c r="O623" t="str">
        <f t="shared" si="32"/>
        <v>LCI PNC</v>
      </c>
    </row>
    <row r="624" spans="1:15" hidden="1" x14ac:dyDescent="0.25">
      <c r="A624" t="s">
        <v>123</v>
      </c>
      <c r="B624" t="s">
        <v>93</v>
      </c>
      <c r="C624">
        <v>8026496012</v>
      </c>
      <c r="D624" s="3">
        <v>44868</v>
      </c>
      <c r="E624" t="s">
        <v>125</v>
      </c>
      <c r="F624">
        <v>-38000000</v>
      </c>
      <c r="G624" t="s">
        <v>5180</v>
      </c>
      <c r="H624" t="s">
        <v>5179</v>
      </c>
      <c r="I624" t="s">
        <v>102</v>
      </c>
      <c r="J624" t="s">
        <v>38</v>
      </c>
      <c r="L624" t="s">
        <v>5174</v>
      </c>
      <c r="M624">
        <f t="shared" si="30"/>
        <v>10</v>
      </c>
      <c r="N624">
        <f t="shared" si="31"/>
        <v>16</v>
      </c>
      <c r="O624" t="str">
        <f t="shared" si="32"/>
        <v>LCI PNC</v>
      </c>
    </row>
    <row r="625" spans="1:15" hidden="1" x14ac:dyDescent="0.25">
      <c r="A625" t="s">
        <v>123</v>
      </c>
      <c r="B625" t="s">
        <v>93</v>
      </c>
      <c r="C625">
        <v>8026496012</v>
      </c>
      <c r="D625" s="3">
        <v>44950</v>
      </c>
      <c r="E625" t="s">
        <v>125</v>
      </c>
      <c r="F625">
        <v>-25000000</v>
      </c>
      <c r="G625" t="s">
        <v>5178</v>
      </c>
      <c r="H625" t="s">
        <v>5177</v>
      </c>
      <c r="I625" t="s">
        <v>102</v>
      </c>
      <c r="J625" t="s">
        <v>38</v>
      </c>
      <c r="L625" t="s">
        <v>5174</v>
      </c>
      <c r="M625">
        <f t="shared" si="30"/>
        <v>10</v>
      </c>
      <c r="N625">
        <f t="shared" si="31"/>
        <v>16</v>
      </c>
      <c r="O625" t="str">
        <f t="shared" si="32"/>
        <v>LCI PNC</v>
      </c>
    </row>
    <row r="626" spans="1:15" hidden="1" x14ac:dyDescent="0.25">
      <c r="A626" t="s">
        <v>123</v>
      </c>
      <c r="B626" t="s">
        <v>93</v>
      </c>
      <c r="C626">
        <v>8026496012</v>
      </c>
      <c r="D626" s="3">
        <v>44967</v>
      </c>
      <c r="E626" t="s">
        <v>125</v>
      </c>
      <c r="F626">
        <v>-188000000</v>
      </c>
      <c r="G626" t="s">
        <v>5176</v>
      </c>
      <c r="H626" t="s">
        <v>5175</v>
      </c>
      <c r="I626" t="s">
        <v>102</v>
      </c>
      <c r="J626" t="s">
        <v>38</v>
      </c>
      <c r="L626" t="s">
        <v>5174</v>
      </c>
      <c r="M626">
        <f t="shared" si="30"/>
        <v>10</v>
      </c>
      <c r="N626">
        <f t="shared" si="31"/>
        <v>16</v>
      </c>
      <c r="O626" t="str">
        <f t="shared" si="32"/>
        <v>LCI PNC</v>
      </c>
    </row>
    <row r="627" spans="1:15" hidden="1" x14ac:dyDescent="0.25">
      <c r="A627" t="s">
        <v>1293</v>
      </c>
      <c r="B627" t="s">
        <v>84</v>
      </c>
      <c r="C627">
        <v>8026496039</v>
      </c>
      <c r="D627" s="3">
        <v>44386</v>
      </c>
      <c r="E627" t="s">
        <v>122</v>
      </c>
      <c r="F627">
        <v>-4000000</v>
      </c>
      <c r="H627" t="s">
        <v>126</v>
      </c>
      <c r="I627" t="s">
        <v>102</v>
      </c>
      <c r="J627" t="s">
        <v>40</v>
      </c>
      <c r="L627" t="s">
        <v>5173</v>
      </c>
      <c r="M627">
        <f t="shared" si="30"/>
        <v>10</v>
      </c>
      <c r="N627">
        <f t="shared" si="31"/>
        <v>18</v>
      </c>
      <c r="O627" t="str">
        <f t="shared" si="32"/>
        <v>LCREE PNC</v>
      </c>
    </row>
    <row r="628" spans="1:15" hidden="1" x14ac:dyDescent="0.25">
      <c r="A628" t="s">
        <v>123</v>
      </c>
      <c r="B628" t="s">
        <v>39</v>
      </c>
      <c r="C628">
        <v>8026496039</v>
      </c>
      <c r="D628" s="3">
        <v>44508</v>
      </c>
      <c r="E628" t="s">
        <v>125</v>
      </c>
      <c r="F628">
        <v>-15800000</v>
      </c>
      <c r="G628" t="s">
        <v>5172</v>
      </c>
      <c r="H628" t="s">
        <v>5171</v>
      </c>
      <c r="I628" t="s">
        <v>102</v>
      </c>
      <c r="J628" t="s">
        <v>40</v>
      </c>
      <c r="L628" t="s">
        <v>258</v>
      </c>
      <c r="M628">
        <f t="shared" si="30"/>
        <v>10</v>
      </c>
      <c r="N628">
        <f t="shared" si="31"/>
        <v>18</v>
      </c>
      <c r="O628" t="str">
        <f t="shared" si="32"/>
        <v>LCREE PNC</v>
      </c>
    </row>
    <row r="629" spans="1:15" hidden="1" x14ac:dyDescent="0.25">
      <c r="A629" t="s">
        <v>123</v>
      </c>
      <c r="B629" t="s">
        <v>39</v>
      </c>
      <c r="C629">
        <v>8026496039</v>
      </c>
      <c r="D629" s="3">
        <v>44573</v>
      </c>
      <c r="E629" t="s">
        <v>125</v>
      </c>
      <c r="F629">
        <v>-13000000</v>
      </c>
      <c r="G629" t="s">
        <v>5170</v>
      </c>
      <c r="H629" t="s">
        <v>5169</v>
      </c>
      <c r="I629" t="s">
        <v>102</v>
      </c>
      <c r="J629" t="s">
        <v>40</v>
      </c>
      <c r="L629" t="s">
        <v>258</v>
      </c>
      <c r="M629">
        <f t="shared" si="30"/>
        <v>10</v>
      </c>
      <c r="N629">
        <f t="shared" si="31"/>
        <v>18</v>
      </c>
      <c r="O629" t="str">
        <f t="shared" si="32"/>
        <v>LCREE PNC</v>
      </c>
    </row>
    <row r="630" spans="1:15" hidden="1" x14ac:dyDescent="0.25">
      <c r="A630" t="s">
        <v>123</v>
      </c>
      <c r="B630" t="s">
        <v>39</v>
      </c>
      <c r="C630">
        <v>8026496039</v>
      </c>
      <c r="D630" s="3">
        <v>44603</v>
      </c>
      <c r="E630" t="s">
        <v>125</v>
      </c>
      <c r="F630">
        <v>-4600000</v>
      </c>
      <c r="G630" t="s">
        <v>5168</v>
      </c>
      <c r="H630" t="s">
        <v>5167</v>
      </c>
      <c r="I630" t="s">
        <v>102</v>
      </c>
      <c r="J630" t="s">
        <v>40</v>
      </c>
      <c r="L630" t="s">
        <v>258</v>
      </c>
      <c r="M630">
        <f t="shared" si="30"/>
        <v>10</v>
      </c>
      <c r="N630">
        <f t="shared" si="31"/>
        <v>18</v>
      </c>
      <c r="O630" t="str">
        <f t="shared" si="32"/>
        <v>LCREE PNC</v>
      </c>
    </row>
    <row r="631" spans="1:15" hidden="1" x14ac:dyDescent="0.25">
      <c r="A631" t="s">
        <v>123</v>
      </c>
      <c r="B631" t="s">
        <v>39</v>
      </c>
      <c r="C631">
        <v>8026496039</v>
      </c>
      <c r="D631" s="3">
        <v>44622</v>
      </c>
      <c r="E631" t="s">
        <v>125</v>
      </c>
      <c r="F631">
        <v>-17800000</v>
      </c>
      <c r="G631" t="s">
        <v>5166</v>
      </c>
      <c r="H631" t="s">
        <v>5165</v>
      </c>
      <c r="I631" t="s">
        <v>102</v>
      </c>
      <c r="J631" t="s">
        <v>40</v>
      </c>
      <c r="L631" t="s">
        <v>258</v>
      </c>
      <c r="M631">
        <f t="shared" si="30"/>
        <v>10</v>
      </c>
      <c r="N631">
        <f t="shared" si="31"/>
        <v>18</v>
      </c>
      <c r="O631" t="str">
        <f t="shared" si="32"/>
        <v>LCREE PNC</v>
      </c>
    </row>
    <row r="632" spans="1:15" hidden="1" x14ac:dyDescent="0.25">
      <c r="A632" t="s">
        <v>123</v>
      </c>
      <c r="B632" t="s">
        <v>39</v>
      </c>
      <c r="C632">
        <v>8026496039</v>
      </c>
      <c r="D632" s="3">
        <v>44636</v>
      </c>
      <c r="E632" t="s">
        <v>125</v>
      </c>
      <c r="F632">
        <v>-21000000</v>
      </c>
      <c r="G632" t="s">
        <v>5164</v>
      </c>
      <c r="H632" t="s">
        <v>5163</v>
      </c>
      <c r="I632" t="s">
        <v>102</v>
      </c>
      <c r="J632" t="s">
        <v>40</v>
      </c>
      <c r="L632" t="s">
        <v>258</v>
      </c>
      <c r="M632">
        <f t="shared" si="30"/>
        <v>10</v>
      </c>
      <c r="N632">
        <f t="shared" si="31"/>
        <v>18</v>
      </c>
      <c r="O632" t="str">
        <f t="shared" si="32"/>
        <v>LCREE PNC</v>
      </c>
    </row>
    <row r="633" spans="1:15" hidden="1" x14ac:dyDescent="0.25">
      <c r="A633" t="s">
        <v>123</v>
      </c>
      <c r="B633" t="s">
        <v>39</v>
      </c>
      <c r="C633">
        <v>8026496039</v>
      </c>
      <c r="D633" s="3">
        <v>44694</v>
      </c>
      <c r="E633" t="s">
        <v>125</v>
      </c>
      <c r="F633">
        <v>-4200000</v>
      </c>
      <c r="G633" t="s">
        <v>5162</v>
      </c>
      <c r="H633" t="s">
        <v>5161</v>
      </c>
      <c r="I633" t="s">
        <v>102</v>
      </c>
      <c r="J633" t="s">
        <v>40</v>
      </c>
      <c r="L633" t="s">
        <v>258</v>
      </c>
      <c r="M633">
        <f t="shared" si="30"/>
        <v>10</v>
      </c>
      <c r="N633">
        <f t="shared" si="31"/>
        <v>18</v>
      </c>
      <c r="O633" t="str">
        <f t="shared" si="32"/>
        <v>LCREE PNC</v>
      </c>
    </row>
    <row r="634" spans="1:15" hidden="1" x14ac:dyDescent="0.25">
      <c r="A634" t="s">
        <v>123</v>
      </c>
      <c r="B634" t="s">
        <v>39</v>
      </c>
      <c r="C634">
        <v>8026496039</v>
      </c>
      <c r="D634" s="3">
        <v>44741</v>
      </c>
      <c r="E634" t="s">
        <v>125</v>
      </c>
      <c r="F634">
        <v>-1000000</v>
      </c>
      <c r="G634" t="s">
        <v>5160</v>
      </c>
      <c r="H634" t="s">
        <v>5159</v>
      </c>
      <c r="I634" t="s">
        <v>102</v>
      </c>
      <c r="J634" t="s">
        <v>40</v>
      </c>
      <c r="L634" t="s">
        <v>258</v>
      </c>
      <c r="M634">
        <f t="shared" si="30"/>
        <v>10</v>
      </c>
      <c r="N634">
        <f t="shared" si="31"/>
        <v>18</v>
      </c>
      <c r="O634" t="str">
        <f t="shared" si="32"/>
        <v>LCREE PNC</v>
      </c>
    </row>
    <row r="635" spans="1:15" hidden="1" x14ac:dyDescent="0.25">
      <c r="A635" t="s">
        <v>123</v>
      </c>
      <c r="B635" t="s">
        <v>39</v>
      </c>
      <c r="C635">
        <v>8026496039</v>
      </c>
      <c r="D635" s="3">
        <v>44770</v>
      </c>
      <c r="E635" t="s">
        <v>125</v>
      </c>
      <c r="F635">
        <v>-1600000</v>
      </c>
      <c r="G635" t="s">
        <v>5158</v>
      </c>
      <c r="H635" t="s">
        <v>5157</v>
      </c>
      <c r="I635" t="s">
        <v>102</v>
      </c>
      <c r="J635" t="s">
        <v>40</v>
      </c>
      <c r="L635" t="s">
        <v>258</v>
      </c>
      <c r="M635">
        <f t="shared" si="30"/>
        <v>10</v>
      </c>
      <c r="N635">
        <f t="shared" si="31"/>
        <v>18</v>
      </c>
      <c r="O635" t="str">
        <f t="shared" si="32"/>
        <v>LCREE PNC</v>
      </c>
    </row>
    <row r="636" spans="1:15" hidden="1" x14ac:dyDescent="0.25">
      <c r="A636" t="s">
        <v>123</v>
      </c>
      <c r="B636" t="s">
        <v>39</v>
      </c>
      <c r="C636">
        <v>8026496039</v>
      </c>
      <c r="D636" s="3">
        <v>44816</v>
      </c>
      <c r="E636" t="s">
        <v>125</v>
      </c>
      <c r="F636">
        <v>-6700000</v>
      </c>
      <c r="G636" t="s">
        <v>5156</v>
      </c>
      <c r="H636" t="s">
        <v>5155</v>
      </c>
      <c r="I636" t="s">
        <v>102</v>
      </c>
      <c r="J636" t="s">
        <v>40</v>
      </c>
      <c r="L636" t="s">
        <v>258</v>
      </c>
      <c r="M636">
        <f t="shared" si="30"/>
        <v>10</v>
      </c>
      <c r="N636">
        <f t="shared" si="31"/>
        <v>18</v>
      </c>
      <c r="O636" t="str">
        <f t="shared" si="32"/>
        <v>LCREE PNC</v>
      </c>
    </row>
    <row r="637" spans="1:15" hidden="1" x14ac:dyDescent="0.25">
      <c r="A637" t="s">
        <v>123</v>
      </c>
      <c r="B637" t="s">
        <v>39</v>
      </c>
      <c r="C637">
        <v>8026496039</v>
      </c>
      <c r="D637" s="3">
        <v>44847</v>
      </c>
      <c r="E637" t="s">
        <v>125</v>
      </c>
      <c r="F637">
        <v>-1200000</v>
      </c>
      <c r="G637" t="s">
        <v>5154</v>
      </c>
      <c r="H637" t="s">
        <v>5153</v>
      </c>
      <c r="I637" t="s">
        <v>102</v>
      </c>
      <c r="J637" t="s">
        <v>40</v>
      </c>
      <c r="L637" t="s">
        <v>258</v>
      </c>
      <c r="M637">
        <f t="shared" si="30"/>
        <v>10</v>
      </c>
      <c r="N637">
        <f t="shared" si="31"/>
        <v>18</v>
      </c>
      <c r="O637" t="str">
        <f t="shared" si="32"/>
        <v>LCREE PNC</v>
      </c>
    </row>
    <row r="638" spans="1:15" hidden="1" x14ac:dyDescent="0.25">
      <c r="A638" t="s">
        <v>123</v>
      </c>
      <c r="B638" t="s">
        <v>106</v>
      </c>
      <c r="C638">
        <v>8026496039</v>
      </c>
      <c r="D638" s="3">
        <v>44998</v>
      </c>
      <c r="E638" t="s">
        <v>125</v>
      </c>
      <c r="F638">
        <v>-5980000</v>
      </c>
      <c r="G638" t="s">
        <v>5152</v>
      </c>
      <c r="H638" t="s">
        <v>5151</v>
      </c>
      <c r="I638" t="s">
        <v>102</v>
      </c>
      <c r="J638" t="s">
        <v>40</v>
      </c>
      <c r="L638" t="s">
        <v>258</v>
      </c>
      <c r="M638">
        <f t="shared" si="30"/>
        <v>10</v>
      </c>
      <c r="N638">
        <f t="shared" si="31"/>
        <v>18</v>
      </c>
      <c r="O638" t="str">
        <f t="shared" si="32"/>
        <v>LCREE PNC</v>
      </c>
    </row>
    <row r="639" spans="1:15" hidden="1" x14ac:dyDescent="0.25">
      <c r="A639" t="s">
        <v>123</v>
      </c>
      <c r="B639" t="s">
        <v>106</v>
      </c>
      <c r="C639">
        <v>8026496039</v>
      </c>
      <c r="D639" s="3">
        <v>45006</v>
      </c>
      <c r="E639" t="s">
        <v>125</v>
      </c>
      <c r="F639">
        <v>-286000</v>
      </c>
      <c r="G639" t="s">
        <v>5150</v>
      </c>
      <c r="H639" t="s">
        <v>5149</v>
      </c>
      <c r="I639" t="s">
        <v>102</v>
      </c>
      <c r="J639" t="s">
        <v>40</v>
      </c>
      <c r="L639" t="s">
        <v>258</v>
      </c>
      <c r="M639">
        <f t="shared" si="30"/>
        <v>10</v>
      </c>
      <c r="N639">
        <f t="shared" si="31"/>
        <v>18</v>
      </c>
      <c r="O639" t="str">
        <f t="shared" si="32"/>
        <v>LCREE PNC</v>
      </c>
    </row>
    <row r="640" spans="1:15" hidden="1" x14ac:dyDescent="0.25">
      <c r="A640" t="s">
        <v>123</v>
      </c>
      <c r="B640" t="s">
        <v>106</v>
      </c>
      <c r="C640">
        <v>8026496039</v>
      </c>
      <c r="D640" s="3">
        <v>45008</v>
      </c>
      <c r="E640" t="s">
        <v>125</v>
      </c>
      <c r="F640">
        <v>-398000</v>
      </c>
      <c r="G640" t="s">
        <v>5148</v>
      </c>
      <c r="H640" t="s">
        <v>5147</v>
      </c>
      <c r="I640" t="s">
        <v>102</v>
      </c>
      <c r="J640" t="s">
        <v>40</v>
      </c>
      <c r="L640" t="s">
        <v>5146</v>
      </c>
      <c r="M640">
        <f t="shared" si="30"/>
        <v>10</v>
      </c>
      <c r="N640">
        <f t="shared" si="31"/>
        <v>18</v>
      </c>
      <c r="O640" t="str">
        <f t="shared" si="32"/>
        <v>LCREE PNC</v>
      </c>
    </row>
    <row r="641" spans="1:15" hidden="1" x14ac:dyDescent="0.25">
      <c r="A641" t="s">
        <v>123</v>
      </c>
      <c r="B641" t="s">
        <v>106</v>
      </c>
      <c r="C641">
        <v>8026496039</v>
      </c>
      <c r="D641" s="3">
        <v>45019</v>
      </c>
      <c r="E641" t="s">
        <v>125</v>
      </c>
      <c r="F641">
        <v>-332000</v>
      </c>
      <c r="G641" t="s">
        <v>5145</v>
      </c>
      <c r="H641" t="s">
        <v>5144</v>
      </c>
      <c r="I641" t="s">
        <v>102</v>
      </c>
      <c r="J641" t="s">
        <v>40</v>
      </c>
      <c r="L641" t="s">
        <v>258</v>
      </c>
      <c r="M641">
        <f t="shared" si="30"/>
        <v>10</v>
      </c>
      <c r="N641">
        <f t="shared" si="31"/>
        <v>18</v>
      </c>
      <c r="O641" t="str">
        <f t="shared" si="32"/>
        <v>LCREE PNC</v>
      </c>
    </row>
    <row r="642" spans="1:15" hidden="1" x14ac:dyDescent="0.25">
      <c r="A642" t="s">
        <v>123</v>
      </c>
      <c r="B642" t="s">
        <v>106</v>
      </c>
      <c r="C642">
        <v>8026496039</v>
      </c>
      <c r="D642" s="3">
        <v>45026</v>
      </c>
      <c r="E642" t="s">
        <v>125</v>
      </c>
      <c r="F642">
        <v>-150000</v>
      </c>
      <c r="G642" t="s">
        <v>5143</v>
      </c>
      <c r="H642" t="s">
        <v>5142</v>
      </c>
      <c r="I642" t="s">
        <v>102</v>
      </c>
      <c r="J642" t="s">
        <v>40</v>
      </c>
      <c r="L642" t="s">
        <v>258</v>
      </c>
      <c r="M642">
        <f t="shared" si="30"/>
        <v>10</v>
      </c>
      <c r="N642">
        <f t="shared" si="31"/>
        <v>18</v>
      </c>
      <c r="O642" t="str">
        <f t="shared" si="32"/>
        <v>LCREE PNC</v>
      </c>
    </row>
    <row r="643" spans="1:15" hidden="1" x14ac:dyDescent="0.25">
      <c r="A643" t="s">
        <v>123</v>
      </c>
      <c r="B643" t="s">
        <v>106</v>
      </c>
      <c r="C643">
        <v>8026496039</v>
      </c>
      <c r="D643" s="3">
        <v>45043</v>
      </c>
      <c r="E643" t="s">
        <v>125</v>
      </c>
      <c r="F643">
        <v>-400000</v>
      </c>
      <c r="G643" t="s">
        <v>5141</v>
      </c>
      <c r="H643" t="s">
        <v>5140</v>
      </c>
      <c r="I643" t="s">
        <v>102</v>
      </c>
      <c r="J643" t="s">
        <v>40</v>
      </c>
      <c r="L643" t="s">
        <v>258</v>
      </c>
      <c r="M643">
        <f t="shared" si="30"/>
        <v>10</v>
      </c>
      <c r="N643">
        <f t="shared" si="31"/>
        <v>18</v>
      </c>
      <c r="O643" t="str">
        <f t="shared" si="32"/>
        <v>LCREE PNC</v>
      </c>
    </row>
    <row r="644" spans="1:15" hidden="1" x14ac:dyDescent="0.25">
      <c r="A644" t="s">
        <v>123</v>
      </c>
      <c r="B644" t="s">
        <v>106</v>
      </c>
      <c r="C644">
        <v>8026496039</v>
      </c>
      <c r="D644" s="3">
        <v>45047</v>
      </c>
      <c r="E644" t="s">
        <v>125</v>
      </c>
      <c r="F644">
        <v>-333000</v>
      </c>
      <c r="G644" t="s">
        <v>5139</v>
      </c>
      <c r="H644" t="s">
        <v>5138</v>
      </c>
      <c r="I644" t="s">
        <v>102</v>
      </c>
      <c r="J644" t="s">
        <v>40</v>
      </c>
      <c r="L644" t="s">
        <v>258</v>
      </c>
      <c r="M644">
        <f t="shared" si="30"/>
        <v>10</v>
      </c>
      <c r="N644">
        <f t="shared" si="31"/>
        <v>18</v>
      </c>
      <c r="O644" t="str">
        <f t="shared" si="32"/>
        <v>LCREE PNC</v>
      </c>
    </row>
    <row r="645" spans="1:15" hidden="1" x14ac:dyDescent="0.25">
      <c r="A645" t="s">
        <v>123</v>
      </c>
      <c r="B645" t="s">
        <v>106</v>
      </c>
      <c r="C645">
        <v>8026496039</v>
      </c>
      <c r="D645" s="3">
        <v>45048</v>
      </c>
      <c r="E645" t="s">
        <v>125</v>
      </c>
      <c r="F645">
        <v>-137000</v>
      </c>
      <c r="G645" t="s">
        <v>5137</v>
      </c>
      <c r="H645" t="s">
        <v>5136</v>
      </c>
      <c r="I645" t="s">
        <v>102</v>
      </c>
      <c r="J645" t="s">
        <v>40</v>
      </c>
      <c r="L645" t="s">
        <v>258</v>
      </c>
      <c r="M645">
        <f t="shared" si="30"/>
        <v>10</v>
      </c>
      <c r="N645">
        <f t="shared" si="31"/>
        <v>18</v>
      </c>
      <c r="O645" t="str">
        <f t="shared" si="32"/>
        <v>LCREE PNC</v>
      </c>
    </row>
    <row r="646" spans="1:15" hidden="1" x14ac:dyDescent="0.25">
      <c r="A646" t="s">
        <v>123</v>
      </c>
      <c r="B646" t="s">
        <v>106</v>
      </c>
      <c r="C646">
        <v>8026496039</v>
      </c>
      <c r="D646" s="3">
        <v>45077</v>
      </c>
      <c r="E646" t="s">
        <v>125</v>
      </c>
      <c r="F646">
        <v>-398000</v>
      </c>
      <c r="G646" t="s">
        <v>5135</v>
      </c>
      <c r="H646" t="s">
        <v>5134</v>
      </c>
      <c r="I646" t="s">
        <v>102</v>
      </c>
      <c r="J646" t="s">
        <v>40</v>
      </c>
      <c r="L646" t="s">
        <v>258</v>
      </c>
      <c r="M646">
        <f t="shared" si="30"/>
        <v>10</v>
      </c>
      <c r="N646">
        <f t="shared" si="31"/>
        <v>18</v>
      </c>
      <c r="O646" t="str">
        <f t="shared" si="32"/>
        <v>LCREE PNC</v>
      </c>
    </row>
    <row r="647" spans="1:15" hidden="1" x14ac:dyDescent="0.25">
      <c r="A647" t="s">
        <v>123</v>
      </c>
      <c r="B647" t="s">
        <v>106</v>
      </c>
      <c r="C647">
        <v>8026496039</v>
      </c>
      <c r="D647" s="3">
        <v>45079</v>
      </c>
      <c r="E647" t="s">
        <v>125</v>
      </c>
      <c r="F647">
        <v>-470000</v>
      </c>
      <c r="G647" t="s">
        <v>5133</v>
      </c>
      <c r="H647" t="s">
        <v>5132</v>
      </c>
      <c r="I647" t="s">
        <v>102</v>
      </c>
      <c r="J647" t="s">
        <v>40</v>
      </c>
      <c r="L647" t="s">
        <v>5120</v>
      </c>
      <c r="M647">
        <f t="shared" si="30"/>
        <v>10</v>
      </c>
      <c r="N647">
        <f t="shared" si="31"/>
        <v>18</v>
      </c>
      <c r="O647" t="str">
        <f t="shared" si="32"/>
        <v>LCREE PNC</v>
      </c>
    </row>
    <row r="648" spans="1:15" hidden="1" x14ac:dyDescent="0.25">
      <c r="A648" t="s">
        <v>123</v>
      </c>
      <c r="B648" t="s">
        <v>106</v>
      </c>
      <c r="C648">
        <v>8026496039</v>
      </c>
      <c r="D648" s="3">
        <v>45099</v>
      </c>
      <c r="E648" t="s">
        <v>125</v>
      </c>
      <c r="F648">
        <v>-420000</v>
      </c>
      <c r="G648" t="s">
        <v>5131</v>
      </c>
      <c r="H648" t="s">
        <v>5130</v>
      </c>
      <c r="I648" t="s">
        <v>102</v>
      </c>
      <c r="J648" t="s">
        <v>40</v>
      </c>
      <c r="L648" t="s">
        <v>5125</v>
      </c>
      <c r="M648">
        <f t="shared" si="30"/>
        <v>10</v>
      </c>
      <c r="N648">
        <f t="shared" si="31"/>
        <v>18</v>
      </c>
      <c r="O648" t="str">
        <f t="shared" si="32"/>
        <v>LCREE PNC</v>
      </c>
    </row>
    <row r="649" spans="1:15" hidden="1" x14ac:dyDescent="0.25">
      <c r="A649" t="s">
        <v>123</v>
      </c>
      <c r="B649" t="s">
        <v>106</v>
      </c>
      <c r="C649">
        <v>8026496039</v>
      </c>
      <c r="D649" s="3">
        <v>45110</v>
      </c>
      <c r="E649" t="s">
        <v>125</v>
      </c>
      <c r="F649">
        <v>-333000</v>
      </c>
      <c r="G649" t="s">
        <v>5129</v>
      </c>
      <c r="H649" t="s">
        <v>5128</v>
      </c>
      <c r="I649" t="s">
        <v>102</v>
      </c>
      <c r="J649" t="s">
        <v>40</v>
      </c>
      <c r="L649" t="s">
        <v>5125</v>
      </c>
      <c r="M649">
        <f t="shared" si="30"/>
        <v>10</v>
      </c>
      <c r="N649">
        <f t="shared" si="31"/>
        <v>18</v>
      </c>
      <c r="O649" t="str">
        <f t="shared" si="32"/>
        <v>LCREE PNC</v>
      </c>
    </row>
    <row r="650" spans="1:15" hidden="1" x14ac:dyDescent="0.25">
      <c r="A650" t="s">
        <v>123</v>
      </c>
      <c r="B650" t="s">
        <v>106</v>
      </c>
      <c r="C650">
        <v>8026496039</v>
      </c>
      <c r="D650" s="3">
        <v>45124</v>
      </c>
      <c r="E650" t="s">
        <v>125</v>
      </c>
      <c r="F650">
        <v>-150000</v>
      </c>
      <c r="G650" t="s">
        <v>5127</v>
      </c>
      <c r="H650" t="s">
        <v>5126</v>
      </c>
      <c r="I650" t="s">
        <v>102</v>
      </c>
      <c r="J650" t="s">
        <v>40</v>
      </c>
      <c r="L650" t="s">
        <v>5125</v>
      </c>
      <c r="M650">
        <f t="shared" si="30"/>
        <v>10</v>
      </c>
      <c r="N650">
        <f t="shared" si="31"/>
        <v>18</v>
      </c>
      <c r="O650" t="str">
        <f t="shared" si="32"/>
        <v>LCREE PNC</v>
      </c>
    </row>
    <row r="651" spans="1:15" hidden="1" x14ac:dyDescent="0.25">
      <c r="A651" t="s">
        <v>123</v>
      </c>
      <c r="B651" t="s">
        <v>106</v>
      </c>
      <c r="C651">
        <v>8026496039</v>
      </c>
      <c r="D651" s="3">
        <v>45135</v>
      </c>
      <c r="E651" t="s">
        <v>125</v>
      </c>
      <c r="F651">
        <v>-398000</v>
      </c>
      <c r="G651" t="s">
        <v>5124</v>
      </c>
      <c r="H651" t="s">
        <v>5123</v>
      </c>
      <c r="I651" t="s">
        <v>102</v>
      </c>
      <c r="J651" t="s">
        <v>40</v>
      </c>
      <c r="L651" t="s">
        <v>258</v>
      </c>
      <c r="M651">
        <f t="shared" si="30"/>
        <v>10</v>
      </c>
      <c r="N651">
        <f t="shared" si="31"/>
        <v>18</v>
      </c>
      <c r="O651" t="str">
        <f t="shared" si="32"/>
        <v>LCREE PNC</v>
      </c>
    </row>
    <row r="652" spans="1:15" hidden="1" x14ac:dyDescent="0.25">
      <c r="A652" t="s">
        <v>123</v>
      </c>
      <c r="B652" t="s">
        <v>106</v>
      </c>
      <c r="C652">
        <v>8026496039</v>
      </c>
      <c r="D652" s="3">
        <v>45139</v>
      </c>
      <c r="E652" t="s">
        <v>125</v>
      </c>
      <c r="F652">
        <v>-470000</v>
      </c>
      <c r="G652" t="s">
        <v>5122</v>
      </c>
      <c r="H652" t="s">
        <v>5121</v>
      </c>
      <c r="I652" t="s">
        <v>102</v>
      </c>
      <c r="J652" t="s">
        <v>40</v>
      </c>
      <c r="L652" t="s">
        <v>5120</v>
      </c>
      <c r="M652">
        <f t="shared" si="30"/>
        <v>10</v>
      </c>
      <c r="N652">
        <f t="shared" si="31"/>
        <v>18</v>
      </c>
      <c r="O652" t="str">
        <f t="shared" si="32"/>
        <v>LCREE PNC</v>
      </c>
    </row>
    <row r="653" spans="1:15" hidden="1" x14ac:dyDescent="0.25">
      <c r="A653" t="s">
        <v>123</v>
      </c>
      <c r="B653" t="s">
        <v>106</v>
      </c>
      <c r="C653">
        <v>8026496039</v>
      </c>
      <c r="D653" s="3">
        <v>45160</v>
      </c>
      <c r="E653" t="s">
        <v>125</v>
      </c>
      <c r="F653">
        <v>-410000</v>
      </c>
      <c r="G653" t="s">
        <v>5119</v>
      </c>
      <c r="H653" t="s">
        <v>5118</v>
      </c>
      <c r="I653" t="s">
        <v>102</v>
      </c>
      <c r="J653" t="s">
        <v>40</v>
      </c>
      <c r="L653" t="s">
        <v>258</v>
      </c>
      <c r="M653">
        <f t="shared" si="30"/>
        <v>10</v>
      </c>
      <c r="N653">
        <f t="shared" si="31"/>
        <v>18</v>
      </c>
      <c r="O653" t="str">
        <f t="shared" si="32"/>
        <v>LCREE PNC</v>
      </c>
    </row>
    <row r="654" spans="1:15" hidden="1" x14ac:dyDescent="0.25">
      <c r="A654" t="s">
        <v>123</v>
      </c>
      <c r="B654" t="s">
        <v>106</v>
      </c>
      <c r="C654">
        <v>8026496039</v>
      </c>
      <c r="D654" s="3">
        <v>45170</v>
      </c>
      <c r="E654" t="s">
        <v>125</v>
      </c>
      <c r="F654">
        <v>-470000</v>
      </c>
      <c r="G654" t="s">
        <v>5117</v>
      </c>
      <c r="H654" t="s">
        <v>5116</v>
      </c>
      <c r="I654" t="s">
        <v>102</v>
      </c>
      <c r="J654" t="s">
        <v>40</v>
      </c>
      <c r="L654" t="s">
        <v>258</v>
      </c>
      <c r="M654">
        <f t="shared" si="30"/>
        <v>10</v>
      </c>
      <c r="N654">
        <f t="shared" si="31"/>
        <v>18</v>
      </c>
      <c r="O654" t="str">
        <f t="shared" si="32"/>
        <v>LCREE PNC</v>
      </c>
    </row>
    <row r="655" spans="1:15" hidden="1" x14ac:dyDescent="0.25">
      <c r="A655" t="s">
        <v>123</v>
      </c>
      <c r="B655" t="s">
        <v>94</v>
      </c>
      <c r="C655">
        <v>8026496047</v>
      </c>
      <c r="D655" s="3">
        <v>44516</v>
      </c>
      <c r="E655" t="s">
        <v>125</v>
      </c>
      <c r="F655">
        <v>-1100000</v>
      </c>
      <c r="G655" t="s">
        <v>5115</v>
      </c>
      <c r="H655" t="s">
        <v>5114</v>
      </c>
      <c r="I655" t="s">
        <v>102</v>
      </c>
      <c r="J655" t="s">
        <v>99</v>
      </c>
      <c r="L655" t="s">
        <v>268</v>
      </c>
      <c r="M655">
        <f t="shared" si="30"/>
        <v>10</v>
      </c>
      <c r="N655">
        <f t="shared" si="31"/>
        <v>17</v>
      </c>
      <c r="O655" t="str">
        <f t="shared" si="32"/>
        <v>LCR3 PNC</v>
      </c>
    </row>
    <row r="656" spans="1:15" hidden="1" x14ac:dyDescent="0.25">
      <c r="A656" t="s">
        <v>123</v>
      </c>
      <c r="B656" t="s">
        <v>94</v>
      </c>
      <c r="C656">
        <v>8026496047</v>
      </c>
      <c r="D656" s="3">
        <v>44532</v>
      </c>
      <c r="E656" t="s">
        <v>125</v>
      </c>
      <c r="F656">
        <v>-160000000</v>
      </c>
      <c r="G656" t="s">
        <v>5113</v>
      </c>
      <c r="H656" t="s">
        <v>5112</v>
      </c>
      <c r="I656" t="s">
        <v>102</v>
      </c>
      <c r="J656" t="s">
        <v>99</v>
      </c>
      <c r="L656" t="s">
        <v>268</v>
      </c>
      <c r="M656">
        <f t="shared" si="30"/>
        <v>10</v>
      </c>
      <c r="N656">
        <f t="shared" si="31"/>
        <v>17</v>
      </c>
      <c r="O656" t="str">
        <f t="shared" si="32"/>
        <v>LCR3 PNC</v>
      </c>
    </row>
    <row r="657" spans="1:15" hidden="1" x14ac:dyDescent="0.25">
      <c r="A657" t="s">
        <v>123</v>
      </c>
      <c r="B657" t="s">
        <v>94</v>
      </c>
      <c r="C657">
        <v>8026496047</v>
      </c>
      <c r="D657" s="3">
        <v>44538</v>
      </c>
      <c r="E657" t="s">
        <v>125</v>
      </c>
      <c r="F657">
        <v>-20960284.920000002</v>
      </c>
      <c r="G657" t="s">
        <v>5111</v>
      </c>
      <c r="H657" t="s">
        <v>5110</v>
      </c>
      <c r="I657" t="s">
        <v>102</v>
      </c>
      <c r="J657" t="s">
        <v>99</v>
      </c>
      <c r="L657" t="s">
        <v>5109</v>
      </c>
      <c r="M657">
        <f t="shared" si="30"/>
        <v>10</v>
      </c>
      <c r="N657">
        <f t="shared" si="31"/>
        <v>17</v>
      </c>
      <c r="O657" t="str">
        <f t="shared" si="32"/>
        <v>LCR3 PNC</v>
      </c>
    </row>
    <row r="658" spans="1:15" hidden="1" x14ac:dyDescent="0.25">
      <c r="A658" t="s">
        <v>123</v>
      </c>
      <c r="B658" t="s">
        <v>94</v>
      </c>
      <c r="C658">
        <v>8026496047</v>
      </c>
      <c r="D658" s="3">
        <v>44539</v>
      </c>
      <c r="E658" t="s">
        <v>125</v>
      </c>
      <c r="F658">
        <v>-10000000</v>
      </c>
      <c r="G658" t="s">
        <v>5108</v>
      </c>
      <c r="H658" t="s">
        <v>5107</v>
      </c>
      <c r="I658" t="s">
        <v>102</v>
      </c>
      <c r="J658" t="s">
        <v>99</v>
      </c>
      <c r="L658" t="s">
        <v>268</v>
      </c>
      <c r="M658">
        <f t="shared" si="30"/>
        <v>10</v>
      </c>
      <c r="N658">
        <f t="shared" si="31"/>
        <v>17</v>
      </c>
      <c r="O658" t="str">
        <f t="shared" si="32"/>
        <v>LCR3 PNC</v>
      </c>
    </row>
    <row r="659" spans="1:15" hidden="1" x14ac:dyDescent="0.25">
      <c r="A659" t="s">
        <v>123</v>
      </c>
      <c r="B659" t="s">
        <v>94</v>
      </c>
      <c r="C659">
        <v>8026496047</v>
      </c>
      <c r="D659" s="3">
        <v>44540</v>
      </c>
      <c r="E659" t="s">
        <v>125</v>
      </c>
      <c r="F659">
        <v>-11469049.220000001</v>
      </c>
      <c r="G659" t="s">
        <v>5106</v>
      </c>
      <c r="H659" t="s">
        <v>5105</v>
      </c>
      <c r="I659" t="s">
        <v>102</v>
      </c>
      <c r="J659" t="s">
        <v>99</v>
      </c>
      <c r="L659" t="s">
        <v>5104</v>
      </c>
      <c r="M659">
        <f t="shared" si="30"/>
        <v>10</v>
      </c>
      <c r="N659">
        <f t="shared" si="31"/>
        <v>17</v>
      </c>
      <c r="O659" t="str">
        <f t="shared" si="32"/>
        <v>LCR3 PNC</v>
      </c>
    </row>
    <row r="660" spans="1:15" hidden="1" x14ac:dyDescent="0.25">
      <c r="A660" t="s">
        <v>123</v>
      </c>
      <c r="B660" t="s">
        <v>94</v>
      </c>
      <c r="C660">
        <v>8026496047</v>
      </c>
      <c r="D660" s="3">
        <v>44544</v>
      </c>
      <c r="E660" t="s">
        <v>125</v>
      </c>
      <c r="F660">
        <v>-100000000</v>
      </c>
      <c r="G660" t="s">
        <v>5103</v>
      </c>
      <c r="H660" t="s">
        <v>5102</v>
      </c>
      <c r="I660" t="s">
        <v>102</v>
      </c>
      <c r="J660" t="s">
        <v>99</v>
      </c>
      <c r="L660" t="s">
        <v>268</v>
      </c>
      <c r="M660">
        <f t="shared" si="30"/>
        <v>10</v>
      </c>
      <c r="N660">
        <f t="shared" si="31"/>
        <v>17</v>
      </c>
      <c r="O660" t="str">
        <f t="shared" si="32"/>
        <v>LCR3 PNC</v>
      </c>
    </row>
    <row r="661" spans="1:15" hidden="1" x14ac:dyDescent="0.25">
      <c r="A661" t="s">
        <v>123</v>
      </c>
      <c r="B661" t="s">
        <v>94</v>
      </c>
      <c r="C661">
        <v>8026496047</v>
      </c>
      <c r="D661" s="3">
        <v>44596</v>
      </c>
      <c r="E661" t="s">
        <v>125</v>
      </c>
      <c r="F661">
        <v>-5000000</v>
      </c>
      <c r="G661" t="s">
        <v>5101</v>
      </c>
      <c r="H661" t="s">
        <v>5100</v>
      </c>
      <c r="I661" t="s">
        <v>102</v>
      </c>
      <c r="J661" t="s">
        <v>99</v>
      </c>
      <c r="L661" t="s">
        <v>268</v>
      </c>
      <c r="M661">
        <f t="shared" si="30"/>
        <v>10</v>
      </c>
      <c r="N661">
        <f t="shared" si="31"/>
        <v>17</v>
      </c>
      <c r="O661" t="str">
        <f t="shared" si="32"/>
        <v>LCR3 PNC</v>
      </c>
    </row>
    <row r="662" spans="1:15" hidden="1" x14ac:dyDescent="0.25">
      <c r="A662" t="s">
        <v>123</v>
      </c>
      <c r="B662" t="s">
        <v>94</v>
      </c>
      <c r="C662">
        <v>8026496047</v>
      </c>
      <c r="D662" s="3">
        <v>44636</v>
      </c>
      <c r="E662" t="s">
        <v>125</v>
      </c>
      <c r="F662">
        <v>-70000000</v>
      </c>
      <c r="G662" t="s">
        <v>5099</v>
      </c>
      <c r="H662" t="s">
        <v>5098</v>
      </c>
      <c r="I662" t="s">
        <v>102</v>
      </c>
      <c r="J662" t="s">
        <v>99</v>
      </c>
      <c r="L662" t="s">
        <v>268</v>
      </c>
      <c r="M662">
        <f t="shared" si="30"/>
        <v>10</v>
      </c>
      <c r="N662">
        <f t="shared" si="31"/>
        <v>17</v>
      </c>
      <c r="O662" t="str">
        <f t="shared" si="32"/>
        <v>LCR3 PNC</v>
      </c>
    </row>
    <row r="663" spans="1:15" hidden="1" x14ac:dyDescent="0.25">
      <c r="A663" t="s">
        <v>123</v>
      </c>
      <c r="B663" t="s">
        <v>94</v>
      </c>
      <c r="C663">
        <v>8026496047</v>
      </c>
      <c r="D663" s="3">
        <v>44663</v>
      </c>
      <c r="E663" t="s">
        <v>125</v>
      </c>
      <c r="F663">
        <v>-20000000</v>
      </c>
      <c r="G663" t="s">
        <v>5097</v>
      </c>
      <c r="H663" t="s">
        <v>5096</v>
      </c>
      <c r="I663" t="s">
        <v>102</v>
      </c>
      <c r="J663" t="s">
        <v>99</v>
      </c>
      <c r="L663" t="s">
        <v>268</v>
      </c>
      <c r="M663">
        <f t="shared" si="30"/>
        <v>10</v>
      </c>
      <c r="N663">
        <f t="shared" si="31"/>
        <v>17</v>
      </c>
      <c r="O663" t="str">
        <f t="shared" si="32"/>
        <v>LCR3 PNC</v>
      </c>
    </row>
    <row r="664" spans="1:15" hidden="1" x14ac:dyDescent="0.25">
      <c r="A664" t="s">
        <v>123</v>
      </c>
      <c r="B664" t="s">
        <v>94</v>
      </c>
      <c r="C664">
        <v>8026496047</v>
      </c>
      <c r="D664" s="3">
        <v>44719</v>
      </c>
      <c r="E664" t="s">
        <v>125</v>
      </c>
      <c r="F664">
        <v>-10000000</v>
      </c>
      <c r="G664" t="s">
        <v>5095</v>
      </c>
      <c r="H664" t="s">
        <v>5094</v>
      </c>
      <c r="I664" t="s">
        <v>102</v>
      </c>
      <c r="J664" t="s">
        <v>99</v>
      </c>
      <c r="L664" t="s">
        <v>268</v>
      </c>
      <c r="M664">
        <f t="shared" si="30"/>
        <v>10</v>
      </c>
      <c r="N664">
        <f t="shared" si="31"/>
        <v>17</v>
      </c>
      <c r="O664" t="str">
        <f t="shared" si="32"/>
        <v>LCR3 PNC</v>
      </c>
    </row>
    <row r="665" spans="1:15" hidden="1" x14ac:dyDescent="0.25">
      <c r="A665" t="s">
        <v>123</v>
      </c>
      <c r="B665" t="s">
        <v>94</v>
      </c>
      <c r="C665">
        <v>8026496047</v>
      </c>
      <c r="D665" s="3">
        <v>44721</v>
      </c>
      <c r="E665" t="s">
        <v>125</v>
      </c>
      <c r="F665">
        <v>-12000000</v>
      </c>
      <c r="G665" t="s">
        <v>5093</v>
      </c>
      <c r="H665" t="s">
        <v>5092</v>
      </c>
      <c r="I665" t="s">
        <v>102</v>
      </c>
      <c r="J665" t="s">
        <v>99</v>
      </c>
      <c r="L665" t="s">
        <v>268</v>
      </c>
      <c r="M665">
        <f t="shared" ref="M665:M728" si="33">FIND("from",L665,1)+LEN($M$1)+1</f>
        <v>10</v>
      </c>
      <c r="N665">
        <f t="shared" ref="N665:N728" si="34">FIND("to",L665)-LEN($N$1)</f>
        <v>17</v>
      </c>
      <c r="O665" t="str">
        <f t="shared" ref="O665:O728" si="35">MID(L665,M665,N665-M665+1)</f>
        <v>LCR3 PNC</v>
      </c>
    </row>
    <row r="666" spans="1:15" hidden="1" x14ac:dyDescent="0.25">
      <c r="A666" t="s">
        <v>123</v>
      </c>
      <c r="B666" t="s">
        <v>94</v>
      </c>
      <c r="C666">
        <v>8026496047</v>
      </c>
      <c r="D666" s="3">
        <v>44728</v>
      </c>
      <c r="E666" t="s">
        <v>125</v>
      </c>
      <c r="F666">
        <v>-10000000</v>
      </c>
      <c r="G666" t="s">
        <v>5091</v>
      </c>
      <c r="H666" t="s">
        <v>5090</v>
      </c>
      <c r="I666" t="s">
        <v>102</v>
      </c>
      <c r="J666" t="s">
        <v>99</v>
      </c>
      <c r="L666" t="s">
        <v>268</v>
      </c>
      <c r="M666">
        <f t="shared" si="33"/>
        <v>10</v>
      </c>
      <c r="N666">
        <f t="shared" si="34"/>
        <v>17</v>
      </c>
      <c r="O666" t="str">
        <f t="shared" si="35"/>
        <v>LCR3 PNC</v>
      </c>
    </row>
    <row r="667" spans="1:15" hidden="1" x14ac:dyDescent="0.25">
      <c r="A667" t="s">
        <v>123</v>
      </c>
      <c r="B667" t="s">
        <v>94</v>
      </c>
      <c r="C667">
        <v>8026496047</v>
      </c>
      <c r="D667" s="3">
        <v>44736</v>
      </c>
      <c r="E667" t="s">
        <v>125</v>
      </c>
      <c r="F667">
        <v>-40000000</v>
      </c>
      <c r="G667" t="s">
        <v>5089</v>
      </c>
      <c r="H667" t="s">
        <v>5088</v>
      </c>
      <c r="I667" t="s">
        <v>102</v>
      </c>
      <c r="J667" t="s">
        <v>99</v>
      </c>
      <c r="L667" t="s">
        <v>268</v>
      </c>
      <c r="M667">
        <f t="shared" si="33"/>
        <v>10</v>
      </c>
      <c r="N667">
        <f t="shared" si="34"/>
        <v>17</v>
      </c>
      <c r="O667" t="str">
        <f t="shared" si="35"/>
        <v>LCR3 PNC</v>
      </c>
    </row>
    <row r="668" spans="1:15" hidden="1" x14ac:dyDescent="0.25">
      <c r="A668" t="s">
        <v>123</v>
      </c>
      <c r="B668" t="s">
        <v>94</v>
      </c>
      <c r="C668">
        <v>8026496047</v>
      </c>
      <c r="D668" s="3">
        <v>44770</v>
      </c>
      <c r="E668" t="s">
        <v>125</v>
      </c>
      <c r="F668">
        <v>-5000000</v>
      </c>
      <c r="G668" t="s">
        <v>5087</v>
      </c>
      <c r="H668" t="s">
        <v>5086</v>
      </c>
      <c r="I668" t="s">
        <v>102</v>
      </c>
      <c r="J668" t="s">
        <v>99</v>
      </c>
      <c r="L668" t="s">
        <v>268</v>
      </c>
      <c r="M668">
        <f t="shared" si="33"/>
        <v>10</v>
      </c>
      <c r="N668">
        <f t="shared" si="34"/>
        <v>17</v>
      </c>
      <c r="O668" t="str">
        <f t="shared" si="35"/>
        <v>LCR3 PNC</v>
      </c>
    </row>
    <row r="669" spans="1:15" hidden="1" x14ac:dyDescent="0.25">
      <c r="A669" t="s">
        <v>123</v>
      </c>
      <c r="B669" t="s">
        <v>94</v>
      </c>
      <c r="C669">
        <v>8026496047</v>
      </c>
      <c r="D669" s="3">
        <v>44810</v>
      </c>
      <c r="E669" t="s">
        <v>125</v>
      </c>
      <c r="F669">
        <v>-8000000</v>
      </c>
      <c r="G669" t="s">
        <v>5085</v>
      </c>
      <c r="H669" t="s">
        <v>5084</v>
      </c>
      <c r="I669" t="s">
        <v>102</v>
      </c>
      <c r="J669" t="s">
        <v>99</v>
      </c>
      <c r="L669" t="s">
        <v>268</v>
      </c>
      <c r="M669">
        <f t="shared" si="33"/>
        <v>10</v>
      </c>
      <c r="N669">
        <f t="shared" si="34"/>
        <v>17</v>
      </c>
      <c r="O669" t="str">
        <f t="shared" si="35"/>
        <v>LCR3 PNC</v>
      </c>
    </row>
    <row r="670" spans="1:15" hidden="1" x14ac:dyDescent="0.25">
      <c r="A670" t="s">
        <v>123</v>
      </c>
      <c r="B670" t="s">
        <v>94</v>
      </c>
      <c r="C670">
        <v>8026496047</v>
      </c>
      <c r="D670" s="3">
        <v>44847</v>
      </c>
      <c r="E670" t="s">
        <v>125</v>
      </c>
      <c r="F670">
        <v>-30000000</v>
      </c>
      <c r="G670" t="s">
        <v>5083</v>
      </c>
      <c r="H670" t="s">
        <v>5082</v>
      </c>
      <c r="I670" t="s">
        <v>102</v>
      </c>
      <c r="J670" t="s">
        <v>99</v>
      </c>
      <c r="L670" t="s">
        <v>268</v>
      </c>
      <c r="M670">
        <f t="shared" si="33"/>
        <v>10</v>
      </c>
      <c r="N670">
        <f t="shared" si="34"/>
        <v>17</v>
      </c>
      <c r="O670" t="str">
        <f t="shared" si="35"/>
        <v>LCR3 PNC</v>
      </c>
    </row>
    <row r="671" spans="1:15" hidden="1" x14ac:dyDescent="0.25">
      <c r="A671" t="s">
        <v>123</v>
      </c>
      <c r="B671" t="s">
        <v>94</v>
      </c>
      <c r="C671">
        <v>8026496047</v>
      </c>
      <c r="D671" s="3">
        <v>44868</v>
      </c>
      <c r="E671" t="s">
        <v>125</v>
      </c>
      <c r="F671">
        <v>-15000000</v>
      </c>
      <c r="G671" t="s">
        <v>5081</v>
      </c>
      <c r="H671" t="s">
        <v>5080</v>
      </c>
      <c r="I671" t="s">
        <v>102</v>
      </c>
      <c r="J671" t="s">
        <v>99</v>
      </c>
      <c r="L671" t="s">
        <v>268</v>
      </c>
      <c r="M671">
        <f t="shared" si="33"/>
        <v>10</v>
      </c>
      <c r="N671">
        <f t="shared" si="34"/>
        <v>17</v>
      </c>
      <c r="O671" t="str">
        <f t="shared" si="35"/>
        <v>LCR3 PNC</v>
      </c>
    </row>
    <row r="672" spans="1:15" hidden="1" x14ac:dyDescent="0.25">
      <c r="A672" t="s">
        <v>123</v>
      </c>
      <c r="B672" t="s">
        <v>105</v>
      </c>
      <c r="C672">
        <v>8026496047</v>
      </c>
      <c r="D672" s="3">
        <v>44939</v>
      </c>
      <c r="E672" t="s">
        <v>125</v>
      </c>
      <c r="F672">
        <v>-30000000</v>
      </c>
      <c r="G672" t="s">
        <v>5079</v>
      </c>
      <c r="H672" t="s">
        <v>5078</v>
      </c>
      <c r="I672" t="s">
        <v>102</v>
      </c>
      <c r="J672" t="s">
        <v>99</v>
      </c>
      <c r="L672" t="s">
        <v>268</v>
      </c>
      <c r="M672">
        <f t="shared" si="33"/>
        <v>10</v>
      </c>
      <c r="N672">
        <f t="shared" si="34"/>
        <v>17</v>
      </c>
      <c r="O672" t="str">
        <f t="shared" si="35"/>
        <v>LCR3 PNC</v>
      </c>
    </row>
    <row r="673" spans="1:15" hidden="1" x14ac:dyDescent="0.25">
      <c r="A673" t="s">
        <v>123</v>
      </c>
      <c r="B673" t="s">
        <v>105</v>
      </c>
      <c r="C673">
        <v>8026496047</v>
      </c>
      <c r="D673" s="3">
        <v>44963</v>
      </c>
      <c r="E673" t="s">
        <v>125</v>
      </c>
      <c r="F673">
        <v>-25000000</v>
      </c>
      <c r="G673" t="s">
        <v>5077</v>
      </c>
      <c r="H673" t="s">
        <v>5076</v>
      </c>
      <c r="I673" t="s">
        <v>102</v>
      </c>
      <c r="J673" t="s">
        <v>99</v>
      </c>
      <c r="L673" t="s">
        <v>268</v>
      </c>
      <c r="M673">
        <f t="shared" si="33"/>
        <v>10</v>
      </c>
      <c r="N673">
        <f t="shared" si="34"/>
        <v>17</v>
      </c>
      <c r="O673" t="str">
        <f t="shared" si="35"/>
        <v>LCR3 PNC</v>
      </c>
    </row>
    <row r="674" spans="1:15" hidden="1" x14ac:dyDescent="0.25">
      <c r="A674" t="s">
        <v>123</v>
      </c>
      <c r="B674" t="s">
        <v>105</v>
      </c>
      <c r="C674">
        <v>8026496047</v>
      </c>
      <c r="D674" s="3">
        <v>44995</v>
      </c>
      <c r="E674" t="s">
        <v>125</v>
      </c>
      <c r="F674">
        <v>-120000000</v>
      </c>
      <c r="G674" t="s">
        <v>5075</v>
      </c>
      <c r="H674" t="s">
        <v>5074</v>
      </c>
      <c r="I674" t="s">
        <v>102</v>
      </c>
      <c r="J674" t="s">
        <v>99</v>
      </c>
      <c r="L674" t="s">
        <v>268</v>
      </c>
      <c r="M674">
        <f t="shared" si="33"/>
        <v>10</v>
      </c>
      <c r="N674">
        <f t="shared" si="34"/>
        <v>17</v>
      </c>
      <c r="O674" t="str">
        <f t="shared" si="35"/>
        <v>LCR3 PNC</v>
      </c>
    </row>
    <row r="675" spans="1:15" hidden="1" x14ac:dyDescent="0.25">
      <c r="A675" t="s">
        <v>123</v>
      </c>
      <c r="B675" t="s">
        <v>105</v>
      </c>
      <c r="C675">
        <v>8026496047</v>
      </c>
      <c r="D675" s="3">
        <v>44998</v>
      </c>
      <c r="E675" t="s">
        <v>125</v>
      </c>
      <c r="F675">
        <v>-57700000</v>
      </c>
      <c r="G675" t="s">
        <v>5073</v>
      </c>
      <c r="H675" t="s">
        <v>5072</v>
      </c>
      <c r="I675" t="s">
        <v>102</v>
      </c>
      <c r="J675" t="s">
        <v>99</v>
      </c>
      <c r="L675" t="s">
        <v>5023</v>
      </c>
      <c r="M675">
        <f t="shared" si="33"/>
        <v>10</v>
      </c>
      <c r="N675">
        <f t="shared" si="34"/>
        <v>17</v>
      </c>
      <c r="O675" t="str">
        <f t="shared" si="35"/>
        <v>LCR3 PNC</v>
      </c>
    </row>
    <row r="676" spans="1:15" hidden="1" x14ac:dyDescent="0.25">
      <c r="A676" t="s">
        <v>123</v>
      </c>
      <c r="B676" t="s">
        <v>105</v>
      </c>
      <c r="C676">
        <v>8026496047</v>
      </c>
      <c r="D676" s="3">
        <v>44999</v>
      </c>
      <c r="E676" t="s">
        <v>125</v>
      </c>
      <c r="F676">
        <v>-935000</v>
      </c>
      <c r="G676" t="s">
        <v>5071</v>
      </c>
      <c r="H676" t="s">
        <v>5070</v>
      </c>
      <c r="I676" t="s">
        <v>102</v>
      </c>
      <c r="J676" t="s">
        <v>99</v>
      </c>
      <c r="L676" t="s">
        <v>5023</v>
      </c>
      <c r="M676">
        <f t="shared" si="33"/>
        <v>10</v>
      </c>
      <c r="N676">
        <f t="shared" si="34"/>
        <v>17</v>
      </c>
      <c r="O676" t="str">
        <f t="shared" si="35"/>
        <v>LCR3 PNC</v>
      </c>
    </row>
    <row r="677" spans="1:15" hidden="1" x14ac:dyDescent="0.25">
      <c r="A677" t="s">
        <v>123</v>
      </c>
      <c r="B677" t="s">
        <v>105</v>
      </c>
      <c r="C677">
        <v>8026496047</v>
      </c>
      <c r="D677" s="3">
        <v>44999</v>
      </c>
      <c r="E677" t="s">
        <v>125</v>
      </c>
      <c r="F677">
        <v>-420000</v>
      </c>
      <c r="G677" t="s">
        <v>5069</v>
      </c>
      <c r="H677" t="s">
        <v>5068</v>
      </c>
      <c r="I677" t="s">
        <v>102</v>
      </c>
      <c r="J677" t="s">
        <v>99</v>
      </c>
      <c r="L677" t="s">
        <v>5023</v>
      </c>
      <c r="M677">
        <f t="shared" si="33"/>
        <v>10</v>
      </c>
      <c r="N677">
        <f t="shared" si="34"/>
        <v>17</v>
      </c>
      <c r="O677" t="str">
        <f t="shared" si="35"/>
        <v>LCR3 PNC</v>
      </c>
    </row>
    <row r="678" spans="1:15" hidden="1" x14ac:dyDescent="0.25">
      <c r="A678" t="s">
        <v>123</v>
      </c>
      <c r="B678" t="s">
        <v>105</v>
      </c>
      <c r="C678">
        <v>8026496047</v>
      </c>
      <c r="D678" s="3">
        <v>45007</v>
      </c>
      <c r="E678" t="s">
        <v>125</v>
      </c>
      <c r="F678">
        <v>-323000</v>
      </c>
      <c r="G678" t="s">
        <v>5067</v>
      </c>
      <c r="H678" t="s">
        <v>5066</v>
      </c>
      <c r="I678" t="s">
        <v>102</v>
      </c>
      <c r="J678" t="s">
        <v>99</v>
      </c>
      <c r="L678" t="s">
        <v>5030</v>
      </c>
      <c r="M678">
        <f t="shared" si="33"/>
        <v>10</v>
      </c>
      <c r="N678">
        <f t="shared" si="34"/>
        <v>17</v>
      </c>
      <c r="O678" t="str">
        <f t="shared" si="35"/>
        <v>LCR3 PNC</v>
      </c>
    </row>
    <row r="679" spans="1:15" hidden="1" x14ac:dyDescent="0.25">
      <c r="A679" t="s">
        <v>123</v>
      </c>
      <c r="B679" t="s">
        <v>105</v>
      </c>
      <c r="C679">
        <v>8026496047</v>
      </c>
      <c r="D679" s="3">
        <v>45026</v>
      </c>
      <c r="E679" t="s">
        <v>125</v>
      </c>
      <c r="F679">
        <v>-7720000</v>
      </c>
      <c r="G679" t="s">
        <v>5065</v>
      </c>
      <c r="H679" t="s">
        <v>5064</v>
      </c>
      <c r="I679" t="s">
        <v>102</v>
      </c>
      <c r="J679" t="s">
        <v>99</v>
      </c>
      <c r="L679" t="s">
        <v>268</v>
      </c>
      <c r="M679">
        <f t="shared" si="33"/>
        <v>10</v>
      </c>
      <c r="N679">
        <f t="shared" si="34"/>
        <v>17</v>
      </c>
      <c r="O679" t="str">
        <f t="shared" si="35"/>
        <v>LCR3 PNC</v>
      </c>
    </row>
    <row r="680" spans="1:15" hidden="1" x14ac:dyDescent="0.25">
      <c r="A680" t="s">
        <v>123</v>
      </c>
      <c r="B680" t="s">
        <v>105</v>
      </c>
      <c r="C680">
        <v>8026496047</v>
      </c>
      <c r="D680" s="3">
        <v>45030</v>
      </c>
      <c r="E680" t="s">
        <v>125</v>
      </c>
      <c r="F680">
        <v>-1181000</v>
      </c>
      <c r="G680" t="s">
        <v>5063</v>
      </c>
      <c r="H680" t="s">
        <v>5062</v>
      </c>
      <c r="I680" t="s">
        <v>102</v>
      </c>
      <c r="J680" t="s">
        <v>99</v>
      </c>
      <c r="L680" t="s">
        <v>268</v>
      </c>
      <c r="M680">
        <f t="shared" si="33"/>
        <v>10</v>
      </c>
      <c r="N680">
        <f t="shared" si="34"/>
        <v>17</v>
      </c>
      <c r="O680" t="str">
        <f t="shared" si="35"/>
        <v>LCR3 PNC</v>
      </c>
    </row>
    <row r="681" spans="1:15" hidden="1" x14ac:dyDescent="0.25">
      <c r="A681" t="s">
        <v>123</v>
      </c>
      <c r="B681" t="s">
        <v>105</v>
      </c>
      <c r="C681">
        <v>8026496047</v>
      </c>
      <c r="D681" s="3">
        <v>45033</v>
      </c>
      <c r="E681" t="s">
        <v>125</v>
      </c>
      <c r="F681">
        <v>-390000</v>
      </c>
      <c r="G681" t="s">
        <v>5061</v>
      </c>
      <c r="H681" t="s">
        <v>5060</v>
      </c>
      <c r="I681" t="s">
        <v>102</v>
      </c>
      <c r="J681" t="s">
        <v>99</v>
      </c>
      <c r="L681" t="s">
        <v>268</v>
      </c>
      <c r="M681">
        <f t="shared" si="33"/>
        <v>10</v>
      </c>
      <c r="N681">
        <f t="shared" si="34"/>
        <v>17</v>
      </c>
      <c r="O681" t="str">
        <f t="shared" si="35"/>
        <v>LCR3 PNC</v>
      </c>
    </row>
    <row r="682" spans="1:15" hidden="1" x14ac:dyDescent="0.25">
      <c r="A682" t="s">
        <v>123</v>
      </c>
      <c r="B682" t="s">
        <v>105</v>
      </c>
      <c r="C682">
        <v>8026496047</v>
      </c>
      <c r="D682" s="3">
        <v>45048</v>
      </c>
      <c r="E682" t="s">
        <v>125</v>
      </c>
      <c r="F682">
        <v>-36568000</v>
      </c>
      <c r="G682" t="s">
        <v>5059</v>
      </c>
      <c r="H682" t="s">
        <v>5058</v>
      </c>
      <c r="I682" t="s">
        <v>102</v>
      </c>
      <c r="J682" t="s">
        <v>99</v>
      </c>
      <c r="L682" t="s">
        <v>5057</v>
      </c>
      <c r="M682">
        <f t="shared" si="33"/>
        <v>10</v>
      </c>
      <c r="N682">
        <f t="shared" si="34"/>
        <v>18</v>
      </c>
      <c r="O682" t="str">
        <f t="shared" si="35"/>
        <v>LCFR3 PNC</v>
      </c>
    </row>
    <row r="683" spans="1:15" hidden="1" x14ac:dyDescent="0.25">
      <c r="A683" t="s">
        <v>123</v>
      </c>
      <c r="B683" t="s">
        <v>105</v>
      </c>
      <c r="C683">
        <v>8026496047</v>
      </c>
      <c r="D683" s="3">
        <v>45056</v>
      </c>
      <c r="E683" t="s">
        <v>125</v>
      </c>
      <c r="F683">
        <v>-55255000</v>
      </c>
      <c r="G683" t="s">
        <v>5056</v>
      </c>
      <c r="H683" t="s">
        <v>5055</v>
      </c>
      <c r="I683" t="s">
        <v>102</v>
      </c>
      <c r="J683" t="s">
        <v>99</v>
      </c>
      <c r="L683" t="s">
        <v>268</v>
      </c>
      <c r="M683">
        <f t="shared" si="33"/>
        <v>10</v>
      </c>
      <c r="N683">
        <f t="shared" si="34"/>
        <v>17</v>
      </c>
      <c r="O683" t="str">
        <f t="shared" si="35"/>
        <v>LCR3 PNC</v>
      </c>
    </row>
    <row r="684" spans="1:15" hidden="1" x14ac:dyDescent="0.25">
      <c r="A684" t="s">
        <v>123</v>
      </c>
      <c r="B684" t="s">
        <v>105</v>
      </c>
      <c r="C684">
        <v>8026496047</v>
      </c>
      <c r="D684" s="3">
        <v>45058</v>
      </c>
      <c r="E684" t="s">
        <v>125</v>
      </c>
      <c r="F684">
        <v>-900000</v>
      </c>
      <c r="G684" t="s">
        <v>5054</v>
      </c>
      <c r="H684" t="s">
        <v>5053</v>
      </c>
      <c r="I684" t="s">
        <v>102</v>
      </c>
      <c r="J684" t="s">
        <v>99</v>
      </c>
      <c r="L684" t="s">
        <v>5030</v>
      </c>
      <c r="M684">
        <f t="shared" si="33"/>
        <v>10</v>
      </c>
      <c r="N684">
        <f t="shared" si="34"/>
        <v>17</v>
      </c>
      <c r="O684" t="str">
        <f t="shared" si="35"/>
        <v>LCR3 PNC</v>
      </c>
    </row>
    <row r="685" spans="1:15" hidden="1" x14ac:dyDescent="0.25">
      <c r="A685" t="s">
        <v>123</v>
      </c>
      <c r="B685" t="s">
        <v>105</v>
      </c>
      <c r="C685">
        <v>8026496047</v>
      </c>
      <c r="D685" s="3">
        <v>45063</v>
      </c>
      <c r="E685" t="s">
        <v>125</v>
      </c>
      <c r="F685">
        <v>-1232000</v>
      </c>
      <c r="G685" t="s">
        <v>5052</v>
      </c>
      <c r="H685" t="s">
        <v>5051</v>
      </c>
      <c r="I685" t="s">
        <v>102</v>
      </c>
      <c r="J685" t="s">
        <v>99</v>
      </c>
      <c r="L685" t="s">
        <v>5023</v>
      </c>
      <c r="M685">
        <f t="shared" si="33"/>
        <v>10</v>
      </c>
      <c r="N685">
        <f t="shared" si="34"/>
        <v>17</v>
      </c>
      <c r="O685" t="str">
        <f t="shared" si="35"/>
        <v>LCR3 PNC</v>
      </c>
    </row>
    <row r="686" spans="1:15" hidden="1" x14ac:dyDescent="0.25">
      <c r="A686" t="s">
        <v>123</v>
      </c>
      <c r="B686" t="s">
        <v>105</v>
      </c>
      <c r="C686">
        <v>8026496047</v>
      </c>
      <c r="D686" s="3">
        <v>45070</v>
      </c>
      <c r="E686" t="s">
        <v>125</v>
      </c>
      <c r="F686">
        <v>-1208000</v>
      </c>
      <c r="G686" t="s">
        <v>5050</v>
      </c>
      <c r="H686" t="s">
        <v>5049</v>
      </c>
      <c r="I686" t="s">
        <v>102</v>
      </c>
      <c r="J686" t="s">
        <v>99</v>
      </c>
      <c r="L686" t="s">
        <v>5030</v>
      </c>
      <c r="M686">
        <f t="shared" si="33"/>
        <v>10</v>
      </c>
      <c r="N686">
        <f t="shared" si="34"/>
        <v>17</v>
      </c>
      <c r="O686" t="str">
        <f t="shared" si="35"/>
        <v>LCR3 PNC</v>
      </c>
    </row>
    <row r="687" spans="1:15" hidden="1" x14ac:dyDescent="0.25">
      <c r="A687" t="s">
        <v>123</v>
      </c>
      <c r="B687" t="s">
        <v>105</v>
      </c>
      <c r="C687">
        <v>8026496047</v>
      </c>
      <c r="D687" s="3">
        <v>45085</v>
      </c>
      <c r="E687" t="s">
        <v>125</v>
      </c>
      <c r="F687">
        <v>-15320000</v>
      </c>
      <c r="G687" t="s">
        <v>5048</v>
      </c>
      <c r="H687" t="s">
        <v>5047</v>
      </c>
      <c r="I687" t="s">
        <v>102</v>
      </c>
      <c r="J687" t="s">
        <v>99</v>
      </c>
      <c r="L687" t="s">
        <v>5030</v>
      </c>
      <c r="M687">
        <f t="shared" si="33"/>
        <v>10</v>
      </c>
      <c r="N687">
        <f t="shared" si="34"/>
        <v>17</v>
      </c>
      <c r="O687" t="str">
        <f t="shared" si="35"/>
        <v>LCR3 PNC</v>
      </c>
    </row>
    <row r="688" spans="1:15" hidden="1" x14ac:dyDescent="0.25">
      <c r="A688" t="s">
        <v>123</v>
      </c>
      <c r="B688" t="s">
        <v>105</v>
      </c>
      <c r="C688">
        <v>8026496047</v>
      </c>
      <c r="D688" s="3">
        <v>45091</v>
      </c>
      <c r="E688" t="s">
        <v>125</v>
      </c>
      <c r="F688">
        <v>-2750000</v>
      </c>
      <c r="G688" t="s">
        <v>5046</v>
      </c>
      <c r="H688" t="s">
        <v>5045</v>
      </c>
      <c r="I688" t="s">
        <v>102</v>
      </c>
      <c r="J688" t="s">
        <v>99</v>
      </c>
      <c r="L688" t="s">
        <v>5030</v>
      </c>
      <c r="M688">
        <f t="shared" si="33"/>
        <v>10</v>
      </c>
      <c r="N688">
        <f t="shared" si="34"/>
        <v>17</v>
      </c>
      <c r="O688" t="str">
        <f t="shared" si="35"/>
        <v>LCR3 PNC</v>
      </c>
    </row>
    <row r="689" spans="1:15" hidden="1" x14ac:dyDescent="0.25">
      <c r="A689" t="s">
        <v>123</v>
      </c>
      <c r="B689" t="s">
        <v>105</v>
      </c>
      <c r="C689">
        <v>8026496047</v>
      </c>
      <c r="D689" s="3">
        <v>45107</v>
      </c>
      <c r="E689" t="s">
        <v>125</v>
      </c>
      <c r="F689">
        <v>-26850000</v>
      </c>
      <c r="G689" t="s">
        <v>5044</v>
      </c>
      <c r="H689" t="s">
        <v>5043</v>
      </c>
      <c r="I689" t="s">
        <v>102</v>
      </c>
      <c r="J689" t="s">
        <v>99</v>
      </c>
      <c r="L689" t="s">
        <v>5030</v>
      </c>
      <c r="M689">
        <f t="shared" si="33"/>
        <v>10</v>
      </c>
      <c r="N689">
        <f t="shared" si="34"/>
        <v>17</v>
      </c>
      <c r="O689" t="str">
        <f t="shared" si="35"/>
        <v>LCR3 PNC</v>
      </c>
    </row>
    <row r="690" spans="1:15" hidden="1" x14ac:dyDescent="0.25">
      <c r="A690" t="s">
        <v>123</v>
      </c>
      <c r="B690" t="s">
        <v>105</v>
      </c>
      <c r="C690">
        <v>8026496047</v>
      </c>
      <c r="D690" s="3">
        <v>45117</v>
      </c>
      <c r="E690" t="s">
        <v>125</v>
      </c>
      <c r="F690">
        <v>-6665000</v>
      </c>
      <c r="G690" t="s">
        <v>5042</v>
      </c>
      <c r="H690" t="s">
        <v>5041</v>
      </c>
      <c r="I690" t="s">
        <v>102</v>
      </c>
      <c r="J690" t="s">
        <v>99</v>
      </c>
      <c r="L690" t="s">
        <v>5030</v>
      </c>
      <c r="M690">
        <f t="shared" si="33"/>
        <v>10</v>
      </c>
      <c r="N690">
        <f t="shared" si="34"/>
        <v>17</v>
      </c>
      <c r="O690" t="str">
        <f t="shared" si="35"/>
        <v>LCR3 PNC</v>
      </c>
    </row>
    <row r="691" spans="1:15" hidden="1" x14ac:dyDescent="0.25">
      <c r="A691" t="s">
        <v>123</v>
      </c>
      <c r="B691" t="s">
        <v>105</v>
      </c>
      <c r="C691">
        <v>8026496047</v>
      </c>
      <c r="D691" s="3">
        <v>45117</v>
      </c>
      <c r="E691" t="s">
        <v>125</v>
      </c>
      <c r="F691">
        <v>-41937540.090000004</v>
      </c>
      <c r="G691" t="s">
        <v>5040</v>
      </c>
      <c r="H691" t="s">
        <v>5039</v>
      </c>
      <c r="I691" t="s">
        <v>102</v>
      </c>
      <c r="J691" t="s">
        <v>99</v>
      </c>
      <c r="L691" t="s">
        <v>5030</v>
      </c>
      <c r="M691">
        <f t="shared" si="33"/>
        <v>10</v>
      </c>
      <c r="N691">
        <f t="shared" si="34"/>
        <v>17</v>
      </c>
      <c r="O691" t="str">
        <f t="shared" si="35"/>
        <v>LCR3 PNC</v>
      </c>
    </row>
    <row r="692" spans="1:15" hidden="1" x14ac:dyDescent="0.25">
      <c r="A692" t="s">
        <v>123</v>
      </c>
      <c r="B692" t="s">
        <v>105</v>
      </c>
      <c r="C692">
        <v>8026496047</v>
      </c>
      <c r="D692" s="3">
        <v>45124</v>
      </c>
      <c r="E692" t="s">
        <v>125</v>
      </c>
      <c r="F692">
        <v>-1423000</v>
      </c>
      <c r="G692" t="s">
        <v>5038</v>
      </c>
      <c r="H692" t="s">
        <v>5037</v>
      </c>
      <c r="I692" t="s">
        <v>102</v>
      </c>
      <c r="J692" t="s">
        <v>99</v>
      </c>
      <c r="L692" t="s">
        <v>5030</v>
      </c>
      <c r="M692">
        <f t="shared" si="33"/>
        <v>10</v>
      </c>
      <c r="N692">
        <f t="shared" si="34"/>
        <v>17</v>
      </c>
      <c r="O692" t="str">
        <f t="shared" si="35"/>
        <v>LCR3 PNC</v>
      </c>
    </row>
    <row r="693" spans="1:15" hidden="1" x14ac:dyDescent="0.25">
      <c r="A693" t="s">
        <v>123</v>
      </c>
      <c r="B693" t="s">
        <v>105</v>
      </c>
      <c r="C693">
        <v>8026496047</v>
      </c>
      <c r="D693" s="3">
        <v>45126</v>
      </c>
      <c r="E693" t="s">
        <v>125</v>
      </c>
      <c r="F693">
        <v>-398000</v>
      </c>
      <c r="G693" t="s">
        <v>5036</v>
      </c>
      <c r="H693" t="s">
        <v>5035</v>
      </c>
      <c r="I693" t="s">
        <v>102</v>
      </c>
      <c r="J693" t="s">
        <v>99</v>
      </c>
      <c r="L693" t="s">
        <v>5030</v>
      </c>
      <c r="M693">
        <f t="shared" si="33"/>
        <v>10</v>
      </c>
      <c r="N693">
        <f t="shared" si="34"/>
        <v>17</v>
      </c>
      <c r="O693" t="str">
        <f t="shared" si="35"/>
        <v>LCR3 PNC</v>
      </c>
    </row>
    <row r="694" spans="1:15" hidden="1" x14ac:dyDescent="0.25">
      <c r="A694" t="s">
        <v>123</v>
      </c>
      <c r="B694" t="s">
        <v>105</v>
      </c>
      <c r="C694">
        <v>8026496047</v>
      </c>
      <c r="D694" s="3">
        <v>45127</v>
      </c>
      <c r="E694" t="s">
        <v>125</v>
      </c>
      <c r="F694">
        <v>-15000</v>
      </c>
      <c r="G694" t="s">
        <v>5034</v>
      </c>
      <c r="H694" t="s">
        <v>5033</v>
      </c>
      <c r="I694" t="s">
        <v>102</v>
      </c>
      <c r="J694" t="s">
        <v>99</v>
      </c>
      <c r="L694" t="s">
        <v>5030</v>
      </c>
      <c r="M694">
        <f t="shared" si="33"/>
        <v>10</v>
      </c>
      <c r="N694">
        <f t="shared" si="34"/>
        <v>17</v>
      </c>
      <c r="O694" t="str">
        <f t="shared" si="35"/>
        <v>LCR3 PNC</v>
      </c>
    </row>
    <row r="695" spans="1:15" hidden="1" x14ac:dyDescent="0.25">
      <c r="A695" t="s">
        <v>123</v>
      </c>
      <c r="B695" t="s">
        <v>105</v>
      </c>
      <c r="C695">
        <v>8026496047</v>
      </c>
      <c r="D695" s="3">
        <v>45135</v>
      </c>
      <c r="E695" t="s">
        <v>125</v>
      </c>
      <c r="F695">
        <v>-398000</v>
      </c>
      <c r="G695" t="s">
        <v>5032</v>
      </c>
      <c r="H695" t="s">
        <v>5031</v>
      </c>
      <c r="I695" t="s">
        <v>102</v>
      </c>
      <c r="J695" t="s">
        <v>99</v>
      </c>
      <c r="L695" t="s">
        <v>5030</v>
      </c>
      <c r="M695">
        <f t="shared" si="33"/>
        <v>10</v>
      </c>
      <c r="N695">
        <f t="shared" si="34"/>
        <v>17</v>
      </c>
      <c r="O695" t="str">
        <f t="shared" si="35"/>
        <v>LCR3 PNC</v>
      </c>
    </row>
    <row r="696" spans="1:15" hidden="1" x14ac:dyDescent="0.25">
      <c r="A696" t="s">
        <v>123</v>
      </c>
      <c r="B696" t="s">
        <v>105</v>
      </c>
      <c r="C696">
        <v>8026496047</v>
      </c>
      <c r="D696" s="3">
        <v>45146</v>
      </c>
      <c r="E696" t="s">
        <v>125</v>
      </c>
      <c r="F696">
        <v>-116512237.64</v>
      </c>
      <c r="G696" t="s">
        <v>5029</v>
      </c>
      <c r="H696" t="s">
        <v>5028</v>
      </c>
      <c r="I696" t="s">
        <v>102</v>
      </c>
      <c r="J696" t="s">
        <v>99</v>
      </c>
      <c r="L696" t="s">
        <v>5023</v>
      </c>
      <c r="M696">
        <f t="shared" si="33"/>
        <v>10</v>
      </c>
      <c r="N696">
        <f t="shared" si="34"/>
        <v>17</v>
      </c>
      <c r="O696" t="str">
        <f t="shared" si="35"/>
        <v>LCR3 PNC</v>
      </c>
    </row>
    <row r="697" spans="1:15" hidden="1" x14ac:dyDescent="0.25">
      <c r="A697" t="s">
        <v>123</v>
      </c>
      <c r="B697" t="s">
        <v>105</v>
      </c>
      <c r="C697">
        <v>8026496047</v>
      </c>
      <c r="D697" s="3">
        <v>45147</v>
      </c>
      <c r="E697" t="s">
        <v>125</v>
      </c>
      <c r="F697">
        <v>-7100000</v>
      </c>
      <c r="G697" t="s">
        <v>5027</v>
      </c>
      <c r="H697" t="s">
        <v>5026</v>
      </c>
      <c r="I697" t="s">
        <v>102</v>
      </c>
      <c r="J697" t="s">
        <v>99</v>
      </c>
      <c r="L697" t="s">
        <v>268</v>
      </c>
      <c r="M697">
        <f t="shared" si="33"/>
        <v>10</v>
      </c>
      <c r="N697">
        <f t="shared" si="34"/>
        <v>17</v>
      </c>
      <c r="O697" t="str">
        <f t="shared" si="35"/>
        <v>LCR3 PNC</v>
      </c>
    </row>
    <row r="698" spans="1:15" hidden="1" x14ac:dyDescent="0.25">
      <c r="A698" t="s">
        <v>123</v>
      </c>
      <c r="B698" t="s">
        <v>105</v>
      </c>
      <c r="C698">
        <v>8026496047</v>
      </c>
      <c r="D698" s="3">
        <v>45154</v>
      </c>
      <c r="E698" t="s">
        <v>125</v>
      </c>
      <c r="F698">
        <v>-990000</v>
      </c>
      <c r="G698" t="s">
        <v>5025</v>
      </c>
      <c r="H698" t="s">
        <v>5024</v>
      </c>
      <c r="I698" t="s">
        <v>102</v>
      </c>
      <c r="J698" t="s">
        <v>99</v>
      </c>
      <c r="L698" t="s">
        <v>5023</v>
      </c>
      <c r="M698">
        <f t="shared" si="33"/>
        <v>10</v>
      </c>
      <c r="N698">
        <f t="shared" si="34"/>
        <v>17</v>
      </c>
      <c r="O698" t="str">
        <f t="shared" si="35"/>
        <v>LCR3 PNC</v>
      </c>
    </row>
    <row r="699" spans="1:15" hidden="1" x14ac:dyDescent="0.25">
      <c r="A699" t="s">
        <v>123</v>
      </c>
      <c r="B699" t="s">
        <v>105</v>
      </c>
      <c r="C699">
        <v>8026496047</v>
      </c>
      <c r="D699" s="3">
        <v>45161</v>
      </c>
      <c r="E699" t="s">
        <v>125</v>
      </c>
      <c r="F699">
        <v>-43483000</v>
      </c>
      <c r="G699" t="s">
        <v>5022</v>
      </c>
      <c r="H699" t="s">
        <v>5021</v>
      </c>
      <c r="I699" t="s">
        <v>102</v>
      </c>
      <c r="J699" t="s">
        <v>99</v>
      </c>
      <c r="L699" t="s">
        <v>268</v>
      </c>
      <c r="M699">
        <f t="shared" si="33"/>
        <v>10</v>
      </c>
      <c r="N699">
        <f t="shared" si="34"/>
        <v>17</v>
      </c>
      <c r="O699" t="str">
        <f t="shared" si="35"/>
        <v>LCR3 PNC</v>
      </c>
    </row>
    <row r="700" spans="1:15" hidden="1" x14ac:dyDescent="0.25">
      <c r="A700" t="s">
        <v>123</v>
      </c>
      <c r="B700" t="s">
        <v>105</v>
      </c>
      <c r="C700">
        <v>8026496047</v>
      </c>
      <c r="D700" s="3">
        <v>45177</v>
      </c>
      <c r="E700" t="s">
        <v>125</v>
      </c>
      <c r="F700">
        <v>-5200000</v>
      </c>
      <c r="G700" t="s">
        <v>5020</v>
      </c>
      <c r="H700" t="s">
        <v>5019</v>
      </c>
      <c r="I700" t="s">
        <v>426</v>
      </c>
      <c r="J700" t="s">
        <v>99</v>
      </c>
      <c r="L700" t="s">
        <v>268</v>
      </c>
      <c r="M700">
        <f t="shared" si="33"/>
        <v>10</v>
      </c>
      <c r="N700">
        <f t="shared" si="34"/>
        <v>17</v>
      </c>
      <c r="O700" t="str">
        <f t="shared" si="35"/>
        <v>LCR3 PNC</v>
      </c>
    </row>
    <row r="701" spans="1:15" hidden="1" x14ac:dyDescent="0.25">
      <c r="A701" t="s">
        <v>123</v>
      </c>
      <c r="B701" t="s">
        <v>105</v>
      </c>
      <c r="C701">
        <v>8026496047</v>
      </c>
      <c r="D701" s="3">
        <v>45181</v>
      </c>
      <c r="E701" t="s">
        <v>125</v>
      </c>
      <c r="F701">
        <v>-5937000</v>
      </c>
      <c r="G701" t="s">
        <v>5018</v>
      </c>
      <c r="H701" t="s">
        <v>5017</v>
      </c>
      <c r="I701" t="s">
        <v>102</v>
      </c>
      <c r="J701" t="s">
        <v>99</v>
      </c>
      <c r="L701" t="s">
        <v>268</v>
      </c>
      <c r="M701">
        <f t="shared" si="33"/>
        <v>10</v>
      </c>
      <c r="N701">
        <f t="shared" si="34"/>
        <v>17</v>
      </c>
      <c r="O701" t="str">
        <f t="shared" si="35"/>
        <v>LCR3 PNC</v>
      </c>
    </row>
    <row r="702" spans="1:15" hidden="1" x14ac:dyDescent="0.25">
      <c r="A702" t="s">
        <v>123</v>
      </c>
      <c r="B702" t="s">
        <v>105</v>
      </c>
      <c r="C702">
        <v>8026496047</v>
      </c>
      <c r="D702" s="3">
        <v>45184</v>
      </c>
      <c r="E702" t="s">
        <v>125</v>
      </c>
      <c r="F702">
        <v>-700000</v>
      </c>
      <c r="G702" t="s">
        <v>5016</v>
      </c>
      <c r="H702" t="s">
        <v>5015</v>
      </c>
      <c r="I702" t="s">
        <v>102</v>
      </c>
      <c r="J702" t="s">
        <v>99</v>
      </c>
      <c r="L702" t="s">
        <v>268</v>
      </c>
      <c r="M702">
        <f t="shared" si="33"/>
        <v>10</v>
      </c>
      <c r="N702">
        <f t="shared" si="34"/>
        <v>17</v>
      </c>
      <c r="O702" t="str">
        <f t="shared" si="35"/>
        <v>LCR3 PNC</v>
      </c>
    </row>
    <row r="703" spans="1:15" hidden="1" x14ac:dyDescent="0.25">
      <c r="A703" t="s">
        <v>123</v>
      </c>
      <c r="B703" t="s">
        <v>105</v>
      </c>
      <c r="C703">
        <v>8026496047</v>
      </c>
      <c r="D703" s="3">
        <v>45187</v>
      </c>
      <c r="E703" t="s">
        <v>125</v>
      </c>
      <c r="F703">
        <v>-18688000</v>
      </c>
      <c r="G703" t="s">
        <v>5014</v>
      </c>
      <c r="H703" t="s">
        <v>5013</v>
      </c>
      <c r="I703" t="s">
        <v>102</v>
      </c>
      <c r="J703" t="s">
        <v>99</v>
      </c>
      <c r="L703" t="s">
        <v>268</v>
      </c>
      <c r="M703">
        <f t="shared" si="33"/>
        <v>10</v>
      </c>
      <c r="N703">
        <f t="shared" si="34"/>
        <v>17</v>
      </c>
      <c r="O703" t="str">
        <f t="shared" si="35"/>
        <v>LCR3 PNC</v>
      </c>
    </row>
    <row r="704" spans="1:15" hidden="1" x14ac:dyDescent="0.25">
      <c r="A704" t="s">
        <v>123</v>
      </c>
      <c r="B704" t="s">
        <v>105</v>
      </c>
      <c r="C704">
        <v>8026496047</v>
      </c>
      <c r="D704" s="3">
        <v>45191</v>
      </c>
      <c r="E704" t="s">
        <v>125</v>
      </c>
      <c r="F704">
        <v>-670000</v>
      </c>
      <c r="G704" t="s">
        <v>5012</v>
      </c>
      <c r="H704" t="s">
        <v>5011</v>
      </c>
      <c r="I704" t="s">
        <v>102</v>
      </c>
      <c r="J704" t="s">
        <v>99</v>
      </c>
      <c r="L704" t="s">
        <v>268</v>
      </c>
      <c r="M704">
        <f t="shared" si="33"/>
        <v>10</v>
      </c>
      <c r="N704">
        <f t="shared" si="34"/>
        <v>17</v>
      </c>
      <c r="O704" t="str">
        <f t="shared" si="35"/>
        <v>LCR3 PNC</v>
      </c>
    </row>
    <row r="705" spans="1:15" hidden="1" x14ac:dyDescent="0.25">
      <c r="A705" t="s">
        <v>123</v>
      </c>
      <c r="B705" t="s">
        <v>95</v>
      </c>
      <c r="C705">
        <v>8026497277</v>
      </c>
      <c r="D705" s="3">
        <v>44424</v>
      </c>
      <c r="E705" t="s">
        <v>125</v>
      </c>
      <c r="F705">
        <v>-500</v>
      </c>
      <c r="G705" t="s">
        <v>5010</v>
      </c>
      <c r="H705" t="s">
        <v>5009</v>
      </c>
      <c r="I705" t="s">
        <v>102</v>
      </c>
      <c r="J705" t="s">
        <v>97</v>
      </c>
      <c r="L705" t="s">
        <v>5006</v>
      </c>
      <c r="M705">
        <f t="shared" si="33"/>
        <v>10</v>
      </c>
      <c r="N705">
        <f t="shared" si="34"/>
        <v>18</v>
      </c>
      <c r="O705" t="str">
        <f t="shared" si="35"/>
        <v>LCREP PNC</v>
      </c>
    </row>
    <row r="706" spans="1:15" hidden="1" x14ac:dyDescent="0.25">
      <c r="A706" t="s">
        <v>123</v>
      </c>
      <c r="B706" t="s">
        <v>95</v>
      </c>
      <c r="C706">
        <v>8026497277</v>
      </c>
      <c r="D706" s="3">
        <v>44532</v>
      </c>
      <c r="E706" t="s">
        <v>125</v>
      </c>
      <c r="F706">
        <v>-111424613.84</v>
      </c>
      <c r="G706" t="s">
        <v>5008</v>
      </c>
      <c r="H706" t="s">
        <v>5007</v>
      </c>
      <c r="I706" t="s">
        <v>102</v>
      </c>
      <c r="J706" t="s">
        <v>97</v>
      </c>
      <c r="L706" t="s">
        <v>5006</v>
      </c>
      <c r="M706">
        <f t="shared" si="33"/>
        <v>10</v>
      </c>
      <c r="N706">
        <f t="shared" si="34"/>
        <v>18</v>
      </c>
      <c r="O706" t="str">
        <f t="shared" si="35"/>
        <v>LCREP PNC</v>
      </c>
    </row>
    <row r="707" spans="1:15" hidden="1" x14ac:dyDescent="0.25">
      <c r="A707" t="s">
        <v>123</v>
      </c>
      <c r="B707" t="s">
        <v>95</v>
      </c>
      <c r="C707">
        <v>8026497277</v>
      </c>
      <c r="D707" s="3">
        <v>45184</v>
      </c>
      <c r="E707" t="s">
        <v>125</v>
      </c>
      <c r="F707">
        <v>-3960000</v>
      </c>
      <c r="G707" t="s">
        <v>5005</v>
      </c>
      <c r="H707" t="s">
        <v>5004</v>
      </c>
      <c r="I707" t="s">
        <v>102</v>
      </c>
      <c r="J707" t="s">
        <v>97</v>
      </c>
      <c r="L707" t="s">
        <v>5003</v>
      </c>
      <c r="M707">
        <f t="shared" si="33"/>
        <v>10</v>
      </c>
      <c r="N707">
        <f t="shared" si="34"/>
        <v>14</v>
      </c>
      <c r="O707" t="str">
        <f t="shared" si="35"/>
        <v>LCREP</v>
      </c>
    </row>
    <row r="708" spans="1:15" hidden="1" x14ac:dyDescent="0.25">
      <c r="A708" t="s">
        <v>123</v>
      </c>
      <c r="B708" t="s">
        <v>95</v>
      </c>
      <c r="C708">
        <v>8026497277</v>
      </c>
      <c r="D708" s="3">
        <v>45184</v>
      </c>
      <c r="E708" t="s">
        <v>125</v>
      </c>
      <c r="F708">
        <v>-40000</v>
      </c>
      <c r="G708" t="s">
        <v>5002</v>
      </c>
      <c r="H708" t="s">
        <v>5001</v>
      </c>
      <c r="I708" t="s">
        <v>102</v>
      </c>
      <c r="J708" t="s">
        <v>97</v>
      </c>
      <c r="L708" t="s">
        <v>5000</v>
      </c>
      <c r="M708">
        <f t="shared" si="33"/>
        <v>10</v>
      </c>
      <c r="N708">
        <f t="shared" si="34"/>
        <v>14</v>
      </c>
      <c r="O708" t="str">
        <f t="shared" si="35"/>
        <v>LCREP</v>
      </c>
    </row>
    <row r="709" spans="1:15" hidden="1" x14ac:dyDescent="0.25">
      <c r="A709" t="s">
        <v>123</v>
      </c>
      <c r="B709" t="s">
        <v>96</v>
      </c>
      <c r="C709">
        <v>8026497285</v>
      </c>
      <c r="D709" s="3">
        <v>44540</v>
      </c>
      <c r="E709" t="s">
        <v>125</v>
      </c>
      <c r="F709">
        <v>-60043333.329999998</v>
      </c>
      <c r="G709" t="s">
        <v>4999</v>
      </c>
      <c r="H709" t="s">
        <v>4998</v>
      </c>
      <c r="I709" t="s">
        <v>102</v>
      </c>
      <c r="J709" t="s">
        <v>98</v>
      </c>
      <c r="L709" t="s">
        <v>4997</v>
      </c>
      <c r="M709">
        <f t="shared" si="33"/>
        <v>10</v>
      </c>
      <c r="N709">
        <f t="shared" si="34"/>
        <v>18</v>
      </c>
      <c r="O709" t="str">
        <f t="shared" si="35"/>
        <v>LCREF PNC</v>
      </c>
    </row>
    <row r="710" spans="1:15" hidden="1" x14ac:dyDescent="0.25">
      <c r="A710" t="s">
        <v>123</v>
      </c>
      <c r="B710" t="s">
        <v>96</v>
      </c>
      <c r="C710">
        <v>8026497285</v>
      </c>
      <c r="D710" s="3">
        <v>44540</v>
      </c>
      <c r="E710" t="s">
        <v>125</v>
      </c>
      <c r="F710">
        <v>-3825536.2</v>
      </c>
      <c r="G710" t="s">
        <v>4996</v>
      </c>
      <c r="H710" t="s">
        <v>4995</v>
      </c>
      <c r="I710" t="s">
        <v>102</v>
      </c>
      <c r="J710" t="s">
        <v>98</v>
      </c>
      <c r="L710" t="s">
        <v>4992</v>
      </c>
      <c r="M710">
        <f t="shared" si="33"/>
        <v>10</v>
      </c>
      <c r="N710">
        <f t="shared" si="34"/>
        <v>18</v>
      </c>
      <c r="O710" t="str">
        <f t="shared" si="35"/>
        <v>LCREF PNC</v>
      </c>
    </row>
    <row r="711" spans="1:15" hidden="1" x14ac:dyDescent="0.25">
      <c r="A711" t="s">
        <v>123</v>
      </c>
      <c r="B711" t="s">
        <v>96</v>
      </c>
      <c r="C711">
        <v>8026497285</v>
      </c>
      <c r="D711" s="3">
        <v>44778</v>
      </c>
      <c r="E711" t="s">
        <v>125</v>
      </c>
      <c r="F711">
        <v>-31474135.309999999</v>
      </c>
      <c r="G711" t="s">
        <v>4994</v>
      </c>
      <c r="H711" t="s">
        <v>4993</v>
      </c>
      <c r="I711" t="s">
        <v>102</v>
      </c>
      <c r="J711" t="s">
        <v>98</v>
      </c>
      <c r="L711" t="s">
        <v>4992</v>
      </c>
      <c r="M711">
        <f t="shared" si="33"/>
        <v>10</v>
      </c>
      <c r="N711">
        <f t="shared" si="34"/>
        <v>18</v>
      </c>
      <c r="O711" t="str">
        <f t="shared" si="35"/>
        <v>LCREF PNC</v>
      </c>
    </row>
    <row r="712" spans="1:15" hidden="1" x14ac:dyDescent="0.25">
      <c r="A712" t="s">
        <v>123</v>
      </c>
      <c r="B712" t="s">
        <v>96</v>
      </c>
      <c r="C712">
        <v>8026497285</v>
      </c>
      <c r="D712" s="3">
        <v>45184</v>
      </c>
      <c r="E712" t="s">
        <v>125</v>
      </c>
      <c r="F712">
        <v>-4000000</v>
      </c>
      <c r="G712" t="s">
        <v>4991</v>
      </c>
      <c r="H712" t="s">
        <v>4990</v>
      </c>
      <c r="I712" t="s">
        <v>102</v>
      </c>
      <c r="J712" t="s">
        <v>98</v>
      </c>
      <c r="L712" t="s">
        <v>4989</v>
      </c>
      <c r="M712">
        <f t="shared" si="33"/>
        <v>10</v>
      </c>
      <c r="N712">
        <f t="shared" si="34"/>
        <v>14</v>
      </c>
      <c r="O712" t="str">
        <f t="shared" si="35"/>
        <v>LCREF</v>
      </c>
    </row>
    <row r="713" spans="1:15" hidden="1" x14ac:dyDescent="0.25">
      <c r="A713" t="s">
        <v>4873</v>
      </c>
      <c r="B713" t="s">
        <v>53</v>
      </c>
      <c r="C713">
        <v>103690812450</v>
      </c>
      <c r="D713" s="3">
        <v>45058</v>
      </c>
      <c r="E713" t="s">
        <v>122</v>
      </c>
      <c r="F713">
        <v>-459000</v>
      </c>
      <c r="G713" t="s">
        <v>4988</v>
      </c>
      <c r="H713" t="s">
        <v>4872</v>
      </c>
      <c r="I713" t="s">
        <v>102</v>
      </c>
      <c r="J713" t="s">
        <v>54</v>
      </c>
      <c r="L713" t="s">
        <v>4987</v>
      </c>
      <c r="M713">
        <f t="shared" si="33"/>
        <v>10</v>
      </c>
      <c r="N713">
        <f t="shared" si="34"/>
        <v>18</v>
      </c>
      <c r="O713" t="str">
        <f t="shared" si="35"/>
        <v>LCF7 REIT</v>
      </c>
    </row>
    <row r="714" spans="1:15" hidden="1" x14ac:dyDescent="0.25">
      <c r="A714" t="s">
        <v>4873</v>
      </c>
      <c r="B714" t="s">
        <v>53</v>
      </c>
      <c r="C714">
        <v>103690812450</v>
      </c>
      <c r="D714" s="3">
        <v>45064</v>
      </c>
      <c r="E714" t="s">
        <v>122</v>
      </c>
      <c r="F714">
        <v>-91587246.739999995</v>
      </c>
      <c r="G714" t="s">
        <v>4986</v>
      </c>
      <c r="H714" t="s">
        <v>4872</v>
      </c>
      <c r="I714" t="s">
        <v>102</v>
      </c>
      <c r="J714" t="s">
        <v>54</v>
      </c>
      <c r="L714" t="s">
        <v>4906</v>
      </c>
      <c r="M714">
        <f t="shared" si="33"/>
        <v>10</v>
      </c>
      <c r="N714">
        <f t="shared" si="34"/>
        <v>14</v>
      </c>
      <c r="O714" t="str">
        <f t="shared" si="35"/>
        <v>LCF7R</v>
      </c>
    </row>
    <row r="715" spans="1:15" hidden="1" x14ac:dyDescent="0.25">
      <c r="A715" t="s">
        <v>4873</v>
      </c>
      <c r="B715" t="s">
        <v>57</v>
      </c>
      <c r="C715">
        <v>103690812468</v>
      </c>
      <c r="D715" s="3">
        <v>45058</v>
      </c>
      <c r="E715" t="s">
        <v>122</v>
      </c>
      <c r="F715">
        <v>-459000</v>
      </c>
      <c r="G715">
        <v>0</v>
      </c>
      <c r="H715" t="s">
        <v>4872</v>
      </c>
      <c r="I715" t="s">
        <v>102</v>
      </c>
      <c r="J715" t="s">
        <v>50</v>
      </c>
      <c r="L715" t="s">
        <v>4935</v>
      </c>
      <c r="M715">
        <f t="shared" si="33"/>
        <v>10</v>
      </c>
      <c r="N715">
        <f t="shared" si="34"/>
        <v>17</v>
      </c>
      <c r="O715" t="str">
        <f t="shared" si="35"/>
        <v>LCF7 TRS</v>
      </c>
    </row>
    <row r="716" spans="1:15" hidden="1" x14ac:dyDescent="0.25">
      <c r="A716" t="s">
        <v>4873</v>
      </c>
      <c r="B716" t="s">
        <v>57</v>
      </c>
      <c r="C716">
        <v>103690812468</v>
      </c>
      <c r="D716" s="3">
        <v>45064</v>
      </c>
      <c r="E716" t="s">
        <v>122</v>
      </c>
      <c r="F716">
        <v>-91587246.739999995</v>
      </c>
      <c r="G716">
        <v>0</v>
      </c>
      <c r="H716" t="s">
        <v>4872</v>
      </c>
      <c r="I716" t="s">
        <v>102</v>
      </c>
      <c r="J716" t="s">
        <v>50</v>
      </c>
      <c r="L716" t="s">
        <v>4874</v>
      </c>
      <c r="M716">
        <f t="shared" si="33"/>
        <v>10</v>
      </c>
      <c r="N716">
        <f t="shared" si="34"/>
        <v>14</v>
      </c>
      <c r="O716" t="str">
        <f t="shared" si="35"/>
        <v>LCF7T</v>
      </c>
    </row>
    <row r="717" spans="1:15" hidden="1" x14ac:dyDescent="0.25">
      <c r="A717" t="s">
        <v>4873</v>
      </c>
      <c r="B717" t="s">
        <v>49</v>
      </c>
      <c r="C717" t="s">
        <v>4984</v>
      </c>
      <c r="D717" s="3">
        <v>42717</v>
      </c>
      <c r="E717" t="s">
        <v>122</v>
      </c>
      <c r="F717">
        <v>-651222.53</v>
      </c>
      <c r="G717" t="s">
        <v>4875</v>
      </c>
      <c r="H717" t="s">
        <v>4983</v>
      </c>
      <c r="I717" t="s">
        <v>101</v>
      </c>
      <c r="J717" t="s">
        <v>50</v>
      </c>
      <c r="L717" t="s">
        <v>4985</v>
      </c>
      <c r="M717" t="e">
        <f t="shared" si="33"/>
        <v>#VALUE!</v>
      </c>
      <c r="N717">
        <f t="shared" si="34"/>
        <v>3</v>
      </c>
      <c r="O717" t="e">
        <f t="shared" si="35"/>
        <v>#VALUE!</v>
      </c>
    </row>
    <row r="718" spans="1:15" hidden="1" x14ac:dyDescent="0.25">
      <c r="A718" t="s">
        <v>4873</v>
      </c>
      <c r="B718" t="s">
        <v>49</v>
      </c>
      <c r="C718" t="s">
        <v>4984</v>
      </c>
      <c r="D718" s="3">
        <v>43021</v>
      </c>
      <c r="E718" t="s">
        <v>122</v>
      </c>
      <c r="F718">
        <v>-731310.65</v>
      </c>
      <c r="G718" t="s">
        <v>4875</v>
      </c>
      <c r="H718" t="s">
        <v>4983</v>
      </c>
      <c r="I718" t="s">
        <v>102</v>
      </c>
      <c r="J718" t="s">
        <v>50</v>
      </c>
      <c r="L718" t="s">
        <v>4982</v>
      </c>
      <c r="M718">
        <f t="shared" si="33"/>
        <v>10</v>
      </c>
      <c r="N718">
        <f t="shared" si="34"/>
        <v>25</v>
      </c>
      <c r="O718" t="str">
        <f t="shared" si="35"/>
        <v>LCF7T Controlled</v>
      </c>
    </row>
    <row r="719" spans="1:15" hidden="1" x14ac:dyDescent="0.25">
      <c r="A719" t="s">
        <v>4873</v>
      </c>
      <c r="B719" t="s">
        <v>49</v>
      </c>
      <c r="C719" t="s">
        <v>4984</v>
      </c>
      <c r="D719" s="3">
        <v>43629</v>
      </c>
      <c r="E719" t="s">
        <v>122</v>
      </c>
      <c r="F719">
        <v>-597655.81999999995</v>
      </c>
      <c r="G719" t="s">
        <v>4875</v>
      </c>
      <c r="H719" t="s">
        <v>4983</v>
      </c>
      <c r="I719" t="s">
        <v>102</v>
      </c>
      <c r="J719" t="s">
        <v>50</v>
      </c>
      <c r="L719" t="s">
        <v>4982</v>
      </c>
      <c r="M719">
        <f t="shared" si="33"/>
        <v>10</v>
      </c>
      <c r="N719">
        <f t="shared" si="34"/>
        <v>25</v>
      </c>
      <c r="O719" t="str">
        <f t="shared" si="35"/>
        <v>LCF7T Controlled</v>
      </c>
    </row>
    <row r="720" spans="1:15" hidden="1" x14ac:dyDescent="0.25">
      <c r="A720" t="s">
        <v>4873</v>
      </c>
      <c r="B720" t="s">
        <v>49</v>
      </c>
      <c r="C720" t="s">
        <v>4984</v>
      </c>
      <c r="D720" s="3">
        <v>44344</v>
      </c>
      <c r="E720" t="s">
        <v>122</v>
      </c>
      <c r="F720">
        <v>-500</v>
      </c>
      <c r="G720" t="s">
        <v>4875</v>
      </c>
      <c r="H720" t="s">
        <v>4983</v>
      </c>
      <c r="I720" t="s">
        <v>102</v>
      </c>
      <c r="J720" t="s">
        <v>50</v>
      </c>
      <c r="L720" t="s">
        <v>4982</v>
      </c>
      <c r="M720">
        <f t="shared" si="33"/>
        <v>10</v>
      </c>
      <c r="N720">
        <f t="shared" si="34"/>
        <v>25</v>
      </c>
      <c r="O720" t="str">
        <f t="shared" si="35"/>
        <v>LCF7T Controlled</v>
      </c>
    </row>
    <row r="721" spans="1:15" hidden="1" x14ac:dyDescent="0.25">
      <c r="A721" t="s">
        <v>4873</v>
      </c>
      <c r="B721" t="s">
        <v>53</v>
      </c>
      <c r="C721" t="s">
        <v>216</v>
      </c>
      <c r="D721" s="3">
        <v>42720</v>
      </c>
      <c r="E721" t="s">
        <v>122</v>
      </c>
      <c r="F721">
        <v>-487022.56</v>
      </c>
      <c r="G721" t="s">
        <v>4981</v>
      </c>
      <c r="H721" t="s">
        <v>4872</v>
      </c>
      <c r="I721" t="s">
        <v>102</v>
      </c>
      <c r="J721" t="s">
        <v>54</v>
      </c>
      <c r="L721" t="s">
        <v>4915</v>
      </c>
      <c r="M721">
        <f t="shared" si="33"/>
        <v>10</v>
      </c>
      <c r="N721">
        <f t="shared" si="34"/>
        <v>14</v>
      </c>
      <c r="O721" t="str">
        <f t="shared" si="35"/>
        <v>LCF7R</v>
      </c>
    </row>
    <row r="722" spans="1:15" hidden="1" x14ac:dyDescent="0.25">
      <c r="A722" t="s">
        <v>4873</v>
      </c>
      <c r="B722" t="s">
        <v>53</v>
      </c>
      <c r="C722" t="s">
        <v>216</v>
      </c>
      <c r="D722" s="3">
        <v>42733</v>
      </c>
      <c r="E722" t="s">
        <v>122</v>
      </c>
      <c r="F722">
        <v>-1202010.6000000001</v>
      </c>
      <c r="G722" t="s">
        <v>4980</v>
      </c>
      <c r="H722" t="s">
        <v>4872</v>
      </c>
      <c r="I722" t="s">
        <v>102</v>
      </c>
      <c r="J722" t="s">
        <v>54</v>
      </c>
      <c r="L722" t="s">
        <v>4915</v>
      </c>
      <c r="M722">
        <f t="shared" si="33"/>
        <v>10</v>
      </c>
      <c r="N722">
        <f t="shared" si="34"/>
        <v>14</v>
      </c>
      <c r="O722" t="str">
        <f t="shared" si="35"/>
        <v>LCF7R</v>
      </c>
    </row>
    <row r="723" spans="1:15" hidden="1" x14ac:dyDescent="0.25">
      <c r="A723" t="s">
        <v>4873</v>
      </c>
      <c r="B723" t="s">
        <v>53</v>
      </c>
      <c r="C723" t="s">
        <v>216</v>
      </c>
      <c r="D723" s="3">
        <v>42740</v>
      </c>
      <c r="E723" t="s">
        <v>122</v>
      </c>
      <c r="F723">
        <v>-6310083.9699999997</v>
      </c>
      <c r="G723" t="s">
        <v>4979</v>
      </c>
      <c r="H723" t="s">
        <v>4872</v>
      </c>
      <c r="I723" t="s">
        <v>102</v>
      </c>
      <c r="J723" t="s">
        <v>54</v>
      </c>
      <c r="L723" t="s">
        <v>4915</v>
      </c>
      <c r="M723">
        <f t="shared" si="33"/>
        <v>10</v>
      </c>
      <c r="N723">
        <f t="shared" si="34"/>
        <v>14</v>
      </c>
      <c r="O723" t="str">
        <f t="shared" si="35"/>
        <v>LCF7R</v>
      </c>
    </row>
    <row r="724" spans="1:15" hidden="1" x14ac:dyDescent="0.25">
      <c r="A724" t="s">
        <v>4873</v>
      </c>
      <c r="B724" t="s">
        <v>53</v>
      </c>
      <c r="C724" t="s">
        <v>216</v>
      </c>
      <c r="D724" s="3">
        <v>42754</v>
      </c>
      <c r="E724" t="s">
        <v>122</v>
      </c>
      <c r="F724">
        <v>-8789480</v>
      </c>
      <c r="G724" t="s">
        <v>4978</v>
      </c>
      <c r="H724" t="s">
        <v>4872</v>
      </c>
      <c r="I724" t="s">
        <v>102</v>
      </c>
      <c r="J724" t="s">
        <v>54</v>
      </c>
      <c r="L724" t="s">
        <v>4915</v>
      </c>
      <c r="M724">
        <f t="shared" si="33"/>
        <v>10</v>
      </c>
      <c r="N724">
        <f t="shared" si="34"/>
        <v>14</v>
      </c>
      <c r="O724" t="str">
        <f t="shared" si="35"/>
        <v>LCF7R</v>
      </c>
    </row>
    <row r="725" spans="1:15" hidden="1" x14ac:dyDescent="0.25">
      <c r="A725" t="s">
        <v>4873</v>
      </c>
      <c r="B725" t="s">
        <v>53</v>
      </c>
      <c r="C725" t="s">
        <v>216</v>
      </c>
      <c r="D725" s="3">
        <v>42781</v>
      </c>
      <c r="E725" t="s">
        <v>122</v>
      </c>
      <c r="F725">
        <v>-465036.11</v>
      </c>
      <c r="G725" t="s">
        <v>4977</v>
      </c>
      <c r="H725" t="s">
        <v>4872</v>
      </c>
      <c r="I725" t="s">
        <v>102</v>
      </c>
      <c r="J725" t="s">
        <v>54</v>
      </c>
      <c r="L725" t="s">
        <v>4915</v>
      </c>
      <c r="M725">
        <f t="shared" si="33"/>
        <v>10</v>
      </c>
      <c r="N725">
        <f t="shared" si="34"/>
        <v>14</v>
      </c>
      <c r="O725" t="str">
        <f t="shared" si="35"/>
        <v>LCF7R</v>
      </c>
    </row>
    <row r="726" spans="1:15" hidden="1" x14ac:dyDescent="0.25">
      <c r="A726" t="s">
        <v>4873</v>
      </c>
      <c r="B726" t="s">
        <v>53</v>
      </c>
      <c r="C726" t="s">
        <v>216</v>
      </c>
      <c r="D726" s="3">
        <v>42796</v>
      </c>
      <c r="E726" t="s">
        <v>122</v>
      </c>
      <c r="F726">
        <v>-35420000</v>
      </c>
      <c r="G726" t="s">
        <v>4976</v>
      </c>
      <c r="H726" t="s">
        <v>4872</v>
      </c>
      <c r="I726" t="s">
        <v>102</v>
      </c>
      <c r="J726" t="s">
        <v>54</v>
      </c>
      <c r="L726" t="s">
        <v>4915</v>
      </c>
      <c r="M726">
        <f t="shared" si="33"/>
        <v>10</v>
      </c>
      <c r="N726">
        <f t="shared" si="34"/>
        <v>14</v>
      </c>
      <c r="O726" t="str">
        <f t="shared" si="35"/>
        <v>LCF7R</v>
      </c>
    </row>
    <row r="727" spans="1:15" hidden="1" x14ac:dyDescent="0.25">
      <c r="A727" t="s">
        <v>4873</v>
      </c>
      <c r="B727" t="s">
        <v>53</v>
      </c>
      <c r="C727" t="s">
        <v>216</v>
      </c>
      <c r="D727" s="3">
        <v>42809</v>
      </c>
      <c r="E727" t="s">
        <v>122</v>
      </c>
      <c r="F727">
        <v>-614326.81999999995</v>
      </c>
      <c r="G727" t="s">
        <v>4975</v>
      </c>
      <c r="H727" t="s">
        <v>4872</v>
      </c>
      <c r="I727" t="s">
        <v>102</v>
      </c>
      <c r="J727" t="s">
        <v>54</v>
      </c>
      <c r="L727" t="s">
        <v>4915</v>
      </c>
      <c r="M727">
        <f t="shared" si="33"/>
        <v>10</v>
      </c>
      <c r="N727">
        <f t="shared" si="34"/>
        <v>14</v>
      </c>
      <c r="O727" t="str">
        <f t="shared" si="35"/>
        <v>LCF7R</v>
      </c>
    </row>
    <row r="728" spans="1:15" hidden="1" x14ac:dyDescent="0.25">
      <c r="A728" t="s">
        <v>4873</v>
      </c>
      <c r="B728" t="s">
        <v>53</v>
      </c>
      <c r="C728" t="s">
        <v>216</v>
      </c>
      <c r="D728" s="3">
        <v>42825</v>
      </c>
      <c r="E728" t="s">
        <v>122</v>
      </c>
      <c r="F728">
        <v>-3326989.4</v>
      </c>
      <c r="G728" t="s">
        <v>4974</v>
      </c>
      <c r="H728" t="s">
        <v>4872</v>
      </c>
      <c r="I728" t="s">
        <v>102</v>
      </c>
      <c r="J728" t="s">
        <v>54</v>
      </c>
      <c r="L728" t="s">
        <v>4915</v>
      </c>
      <c r="M728">
        <f t="shared" si="33"/>
        <v>10</v>
      </c>
      <c r="N728">
        <f t="shared" si="34"/>
        <v>14</v>
      </c>
      <c r="O728" t="str">
        <f t="shared" si="35"/>
        <v>LCF7R</v>
      </c>
    </row>
    <row r="729" spans="1:15" hidden="1" x14ac:dyDescent="0.25">
      <c r="A729" t="s">
        <v>4873</v>
      </c>
      <c r="B729" t="s">
        <v>53</v>
      </c>
      <c r="C729" t="s">
        <v>216</v>
      </c>
      <c r="D729" s="3">
        <v>42829</v>
      </c>
      <c r="E729" t="s">
        <v>122</v>
      </c>
      <c r="F729">
        <v>-70540280</v>
      </c>
      <c r="G729" t="s">
        <v>4973</v>
      </c>
      <c r="H729" t="s">
        <v>4872</v>
      </c>
      <c r="I729" t="s">
        <v>102</v>
      </c>
      <c r="J729" t="s">
        <v>54</v>
      </c>
      <c r="L729" t="s">
        <v>4915</v>
      </c>
      <c r="M729">
        <f t="shared" ref="M729:M792" si="36">FIND("from",L729,1)+LEN($M$1)+1</f>
        <v>10</v>
      </c>
      <c r="N729">
        <f t="shared" ref="N729:N792" si="37">FIND("to",L729)-LEN($N$1)</f>
        <v>14</v>
      </c>
      <c r="O729" t="str">
        <f t="shared" ref="O729:O792" si="38">MID(L729,M729,N729-M729+1)</f>
        <v>LCF7R</v>
      </c>
    </row>
    <row r="730" spans="1:15" hidden="1" x14ac:dyDescent="0.25">
      <c r="A730" t="s">
        <v>4873</v>
      </c>
      <c r="B730" t="s">
        <v>53</v>
      </c>
      <c r="C730" t="s">
        <v>216</v>
      </c>
      <c r="D730" s="3">
        <v>42844</v>
      </c>
      <c r="E730" t="s">
        <v>122</v>
      </c>
      <c r="F730">
        <v>-3185218.94</v>
      </c>
      <c r="G730" t="s">
        <v>4972</v>
      </c>
      <c r="H730" t="s">
        <v>4872</v>
      </c>
      <c r="I730" t="s">
        <v>102</v>
      </c>
      <c r="J730" t="s">
        <v>54</v>
      </c>
      <c r="L730" t="s">
        <v>4915</v>
      </c>
      <c r="M730">
        <f t="shared" si="36"/>
        <v>10</v>
      </c>
      <c r="N730">
        <f t="shared" si="37"/>
        <v>14</v>
      </c>
      <c r="O730" t="str">
        <f t="shared" si="38"/>
        <v>LCF7R</v>
      </c>
    </row>
    <row r="731" spans="1:15" hidden="1" x14ac:dyDescent="0.25">
      <c r="A731" t="s">
        <v>4873</v>
      </c>
      <c r="B731" t="s">
        <v>53</v>
      </c>
      <c r="C731" t="s">
        <v>216</v>
      </c>
      <c r="D731" s="3">
        <v>42871</v>
      </c>
      <c r="E731" t="s">
        <v>122</v>
      </c>
      <c r="F731">
        <v>-623340.76</v>
      </c>
      <c r="G731" t="s">
        <v>4971</v>
      </c>
      <c r="H731" t="s">
        <v>4872</v>
      </c>
      <c r="I731" t="s">
        <v>102</v>
      </c>
      <c r="J731" t="s">
        <v>54</v>
      </c>
      <c r="L731" t="s">
        <v>4915</v>
      </c>
      <c r="M731">
        <f t="shared" si="36"/>
        <v>10</v>
      </c>
      <c r="N731">
        <f t="shared" si="37"/>
        <v>14</v>
      </c>
      <c r="O731" t="str">
        <f t="shared" si="38"/>
        <v>LCF7R</v>
      </c>
    </row>
    <row r="732" spans="1:15" hidden="1" x14ac:dyDescent="0.25">
      <c r="A732" t="s">
        <v>4873</v>
      </c>
      <c r="B732" t="s">
        <v>53</v>
      </c>
      <c r="C732" t="s">
        <v>216</v>
      </c>
      <c r="D732" s="3">
        <v>42930</v>
      </c>
      <c r="E732" t="s">
        <v>122</v>
      </c>
      <c r="F732">
        <v>-697762.78</v>
      </c>
      <c r="G732" t="s">
        <v>4970</v>
      </c>
      <c r="H732" t="s">
        <v>4872</v>
      </c>
      <c r="I732" t="s">
        <v>102</v>
      </c>
      <c r="J732" t="s">
        <v>54</v>
      </c>
      <c r="L732" t="s">
        <v>4915</v>
      </c>
      <c r="M732">
        <f t="shared" si="36"/>
        <v>10</v>
      </c>
      <c r="N732">
        <f t="shared" si="37"/>
        <v>14</v>
      </c>
      <c r="O732" t="str">
        <f t="shared" si="38"/>
        <v>LCF7R</v>
      </c>
    </row>
    <row r="733" spans="1:15" hidden="1" x14ac:dyDescent="0.25">
      <c r="A733" t="s">
        <v>4873</v>
      </c>
      <c r="B733" t="s">
        <v>53</v>
      </c>
      <c r="C733" t="s">
        <v>216</v>
      </c>
      <c r="D733" s="3">
        <v>42963</v>
      </c>
      <c r="E733" t="s">
        <v>122</v>
      </c>
      <c r="F733">
        <v>-823463.61</v>
      </c>
      <c r="G733" t="s">
        <v>4969</v>
      </c>
      <c r="H733" t="s">
        <v>4872</v>
      </c>
      <c r="I733" t="s">
        <v>102</v>
      </c>
      <c r="J733" t="s">
        <v>54</v>
      </c>
      <c r="L733" t="s">
        <v>4915</v>
      </c>
      <c r="M733">
        <f t="shared" si="36"/>
        <v>10</v>
      </c>
      <c r="N733">
        <f t="shared" si="37"/>
        <v>14</v>
      </c>
      <c r="O733" t="str">
        <f t="shared" si="38"/>
        <v>LCF7R</v>
      </c>
    </row>
    <row r="734" spans="1:15" hidden="1" x14ac:dyDescent="0.25">
      <c r="A734" t="s">
        <v>4873</v>
      </c>
      <c r="B734" t="s">
        <v>53</v>
      </c>
      <c r="C734" t="s">
        <v>216</v>
      </c>
      <c r="D734" s="3">
        <v>42984</v>
      </c>
      <c r="E734" t="s">
        <v>122</v>
      </c>
      <c r="F734">
        <v>-6175000</v>
      </c>
      <c r="G734" t="s">
        <v>4968</v>
      </c>
      <c r="H734" t="s">
        <v>4872</v>
      </c>
      <c r="I734" t="s">
        <v>102</v>
      </c>
      <c r="J734" t="s">
        <v>54</v>
      </c>
      <c r="L734" t="s">
        <v>4915</v>
      </c>
      <c r="M734">
        <f t="shared" si="36"/>
        <v>10</v>
      </c>
      <c r="N734">
        <f t="shared" si="37"/>
        <v>14</v>
      </c>
      <c r="O734" t="str">
        <f t="shared" si="38"/>
        <v>LCF7R</v>
      </c>
    </row>
    <row r="735" spans="1:15" hidden="1" x14ac:dyDescent="0.25">
      <c r="A735" t="s">
        <v>4873</v>
      </c>
      <c r="B735" t="s">
        <v>53</v>
      </c>
      <c r="C735" t="s">
        <v>216</v>
      </c>
      <c r="D735" s="3">
        <v>42992</v>
      </c>
      <c r="E735" t="s">
        <v>122</v>
      </c>
      <c r="F735">
        <v>-678967.99</v>
      </c>
      <c r="G735" t="s">
        <v>4967</v>
      </c>
      <c r="H735" t="s">
        <v>4872</v>
      </c>
      <c r="I735" t="s">
        <v>102</v>
      </c>
      <c r="J735" t="s">
        <v>54</v>
      </c>
      <c r="L735" t="s">
        <v>4915</v>
      </c>
      <c r="M735">
        <f t="shared" si="36"/>
        <v>10</v>
      </c>
      <c r="N735">
        <f t="shared" si="37"/>
        <v>14</v>
      </c>
      <c r="O735" t="str">
        <f t="shared" si="38"/>
        <v>LCF7R</v>
      </c>
    </row>
    <row r="736" spans="1:15" hidden="1" x14ac:dyDescent="0.25">
      <c r="A736" t="s">
        <v>4873</v>
      </c>
      <c r="B736" t="s">
        <v>53</v>
      </c>
      <c r="C736" t="s">
        <v>216</v>
      </c>
      <c r="D736" s="3">
        <v>43024</v>
      </c>
      <c r="E736" t="s">
        <v>122</v>
      </c>
      <c r="F736">
        <v>-606323.80000000005</v>
      </c>
      <c r="G736" t="s">
        <v>4966</v>
      </c>
      <c r="H736" t="s">
        <v>4872</v>
      </c>
      <c r="I736" t="s">
        <v>102</v>
      </c>
      <c r="J736" t="s">
        <v>54</v>
      </c>
      <c r="L736" t="s">
        <v>4915</v>
      </c>
      <c r="M736">
        <f t="shared" si="36"/>
        <v>10</v>
      </c>
      <c r="N736">
        <f t="shared" si="37"/>
        <v>14</v>
      </c>
      <c r="O736" t="str">
        <f t="shared" si="38"/>
        <v>LCF7R</v>
      </c>
    </row>
    <row r="737" spans="1:15" hidden="1" x14ac:dyDescent="0.25">
      <c r="A737" t="s">
        <v>4873</v>
      </c>
      <c r="B737" t="s">
        <v>53</v>
      </c>
      <c r="C737" t="s">
        <v>216</v>
      </c>
      <c r="D737" s="3">
        <v>43053</v>
      </c>
      <c r="E737" t="s">
        <v>122</v>
      </c>
      <c r="F737">
        <v>-800420.12</v>
      </c>
      <c r="G737" t="s">
        <v>4965</v>
      </c>
      <c r="H737" t="s">
        <v>4872</v>
      </c>
      <c r="I737" t="s">
        <v>102</v>
      </c>
      <c r="J737" t="s">
        <v>54</v>
      </c>
      <c r="L737" t="s">
        <v>4915</v>
      </c>
      <c r="M737">
        <f t="shared" si="36"/>
        <v>10</v>
      </c>
      <c r="N737">
        <f t="shared" si="37"/>
        <v>14</v>
      </c>
      <c r="O737" t="str">
        <f t="shared" si="38"/>
        <v>LCF7R</v>
      </c>
    </row>
    <row r="738" spans="1:15" hidden="1" x14ac:dyDescent="0.25">
      <c r="A738" t="s">
        <v>4873</v>
      </c>
      <c r="B738" t="s">
        <v>53</v>
      </c>
      <c r="C738" t="s">
        <v>216</v>
      </c>
      <c r="D738" s="3">
        <v>43076</v>
      </c>
      <c r="E738" t="s">
        <v>122</v>
      </c>
      <c r="F738">
        <v>-3469421.47</v>
      </c>
      <c r="G738" t="s">
        <v>4964</v>
      </c>
      <c r="H738" t="s">
        <v>4872</v>
      </c>
      <c r="I738" t="s">
        <v>102</v>
      </c>
      <c r="J738" t="s">
        <v>54</v>
      </c>
      <c r="L738" t="s">
        <v>4915</v>
      </c>
      <c r="M738">
        <f t="shared" si="36"/>
        <v>10</v>
      </c>
      <c r="N738">
        <f t="shared" si="37"/>
        <v>14</v>
      </c>
      <c r="O738" t="str">
        <f t="shared" si="38"/>
        <v>LCF7R</v>
      </c>
    </row>
    <row r="739" spans="1:15" hidden="1" x14ac:dyDescent="0.25">
      <c r="A739" t="s">
        <v>4873</v>
      </c>
      <c r="B739" t="s">
        <v>53</v>
      </c>
      <c r="C739" t="s">
        <v>216</v>
      </c>
      <c r="D739" s="3">
        <v>43084</v>
      </c>
      <c r="E739" t="s">
        <v>122</v>
      </c>
      <c r="F739">
        <v>-525943.24</v>
      </c>
      <c r="G739" t="s">
        <v>4963</v>
      </c>
      <c r="H739" t="s">
        <v>4872</v>
      </c>
      <c r="I739" t="s">
        <v>102</v>
      </c>
      <c r="J739" t="s">
        <v>54</v>
      </c>
      <c r="L739" t="s">
        <v>4915</v>
      </c>
      <c r="M739">
        <f t="shared" si="36"/>
        <v>10</v>
      </c>
      <c r="N739">
        <f t="shared" si="37"/>
        <v>14</v>
      </c>
      <c r="O739" t="str">
        <f t="shared" si="38"/>
        <v>LCF7R</v>
      </c>
    </row>
    <row r="740" spans="1:15" hidden="1" x14ac:dyDescent="0.25">
      <c r="A740" t="s">
        <v>4873</v>
      </c>
      <c r="B740" t="s">
        <v>53</v>
      </c>
      <c r="C740" t="s">
        <v>216</v>
      </c>
      <c r="D740" s="3">
        <v>43105</v>
      </c>
      <c r="E740" t="s">
        <v>122</v>
      </c>
      <c r="F740">
        <v>-5600000</v>
      </c>
      <c r="G740" t="s">
        <v>4962</v>
      </c>
      <c r="H740" t="s">
        <v>4872</v>
      </c>
      <c r="I740" t="s">
        <v>102</v>
      </c>
      <c r="J740" t="s">
        <v>54</v>
      </c>
      <c r="L740" t="s">
        <v>4915</v>
      </c>
      <c r="M740">
        <f t="shared" si="36"/>
        <v>10</v>
      </c>
      <c r="N740">
        <f t="shared" si="37"/>
        <v>14</v>
      </c>
      <c r="O740" t="str">
        <f t="shared" si="38"/>
        <v>LCF7R</v>
      </c>
    </row>
    <row r="741" spans="1:15" hidden="1" x14ac:dyDescent="0.25">
      <c r="A741" t="s">
        <v>4873</v>
      </c>
      <c r="B741" t="s">
        <v>53</v>
      </c>
      <c r="C741" t="s">
        <v>216</v>
      </c>
      <c r="D741" s="3">
        <v>43117</v>
      </c>
      <c r="E741" t="s">
        <v>122</v>
      </c>
      <c r="F741">
        <v>-636099.68000000005</v>
      </c>
      <c r="G741" t="s">
        <v>4961</v>
      </c>
      <c r="H741" t="s">
        <v>4872</v>
      </c>
      <c r="I741" t="s">
        <v>102</v>
      </c>
      <c r="J741" t="s">
        <v>54</v>
      </c>
      <c r="L741" t="s">
        <v>4915</v>
      </c>
      <c r="M741">
        <f t="shared" si="36"/>
        <v>10</v>
      </c>
      <c r="N741">
        <f t="shared" si="37"/>
        <v>14</v>
      </c>
      <c r="O741" t="str">
        <f t="shared" si="38"/>
        <v>LCF7R</v>
      </c>
    </row>
    <row r="742" spans="1:15" hidden="1" x14ac:dyDescent="0.25">
      <c r="A742" t="s">
        <v>4873</v>
      </c>
      <c r="B742" t="s">
        <v>53</v>
      </c>
      <c r="C742" t="s">
        <v>216</v>
      </c>
      <c r="D742" s="3">
        <v>43145</v>
      </c>
      <c r="E742" t="s">
        <v>122</v>
      </c>
      <c r="F742">
        <v>-633751.31000000006</v>
      </c>
      <c r="G742" t="s">
        <v>4960</v>
      </c>
      <c r="H742" t="s">
        <v>4872</v>
      </c>
      <c r="I742" t="s">
        <v>102</v>
      </c>
      <c r="J742" t="s">
        <v>54</v>
      </c>
      <c r="L742" t="s">
        <v>4915</v>
      </c>
      <c r="M742">
        <f t="shared" si="36"/>
        <v>10</v>
      </c>
      <c r="N742">
        <f t="shared" si="37"/>
        <v>14</v>
      </c>
      <c r="O742" t="str">
        <f t="shared" si="38"/>
        <v>LCF7R</v>
      </c>
    </row>
    <row r="743" spans="1:15" hidden="1" x14ac:dyDescent="0.25">
      <c r="A743" t="s">
        <v>4873</v>
      </c>
      <c r="B743" t="s">
        <v>53</v>
      </c>
      <c r="C743" t="s">
        <v>216</v>
      </c>
      <c r="D743" s="3">
        <v>43164</v>
      </c>
      <c r="E743" t="s">
        <v>122</v>
      </c>
      <c r="F743">
        <v>-42893500</v>
      </c>
      <c r="G743" t="s">
        <v>4959</v>
      </c>
      <c r="H743" t="s">
        <v>4872</v>
      </c>
      <c r="I743" t="s">
        <v>102</v>
      </c>
      <c r="J743" t="s">
        <v>54</v>
      </c>
      <c r="L743" t="s">
        <v>4915</v>
      </c>
      <c r="M743">
        <f t="shared" si="36"/>
        <v>10</v>
      </c>
      <c r="N743">
        <f t="shared" si="37"/>
        <v>14</v>
      </c>
      <c r="O743" t="str">
        <f t="shared" si="38"/>
        <v>LCF7R</v>
      </c>
    </row>
    <row r="744" spans="1:15" hidden="1" x14ac:dyDescent="0.25">
      <c r="A744" t="s">
        <v>4873</v>
      </c>
      <c r="B744" t="s">
        <v>53</v>
      </c>
      <c r="C744" t="s">
        <v>216</v>
      </c>
      <c r="D744" s="3">
        <v>43173</v>
      </c>
      <c r="E744" t="s">
        <v>122</v>
      </c>
      <c r="F744">
        <v>-507575.77</v>
      </c>
      <c r="G744" t="s">
        <v>4958</v>
      </c>
      <c r="H744" t="s">
        <v>4872</v>
      </c>
      <c r="I744" t="s">
        <v>102</v>
      </c>
      <c r="J744" t="s">
        <v>54</v>
      </c>
      <c r="L744" t="s">
        <v>4915</v>
      </c>
      <c r="M744">
        <f t="shared" si="36"/>
        <v>10</v>
      </c>
      <c r="N744">
        <f t="shared" si="37"/>
        <v>14</v>
      </c>
      <c r="O744" t="str">
        <f t="shared" si="38"/>
        <v>LCF7R</v>
      </c>
    </row>
    <row r="745" spans="1:15" hidden="1" x14ac:dyDescent="0.25">
      <c r="A745" t="s">
        <v>4873</v>
      </c>
      <c r="B745" t="s">
        <v>53</v>
      </c>
      <c r="C745" t="s">
        <v>216</v>
      </c>
      <c r="D745" s="3">
        <v>43207</v>
      </c>
      <c r="E745" t="s">
        <v>122</v>
      </c>
      <c r="F745">
        <v>-457185.05</v>
      </c>
      <c r="G745" t="s">
        <v>4957</v>
      </c>
      <c r="H745" t="s">
        <v>4872</v>
      </c>
      <c r="I745" t="s">
        <v>102</v>
      </c>
      <c r="J745" t="s">
        <v>54</v>
      </c>
      <c r="L745" t="s">
        <v>4915</v>
      </c>
      <c r="M745">
        <f t="shared" si="36"/>
        <v>10</v>
      </c>
      <c r="N745">
        <f t="shared" si="37"/>
        <v>14</v>
      </c>
      <c r="O745" t="str">
        <f t="shared" si="38"/>
        <v>LCF7R</v>
      </c>
    </row>
    <row r="746" spans="1:15" hidden="1" x14ac:dyDescent="0.25">
      <c r="A746" t="s">
        <v>4873</v>
      </c>
      <c r="B746" t="s">
        <v>53</v>
      </c>
      <c r="C746" t="s">
        <v>216</v>
      </c>
      <c r="D746" s="3">
        <v>43214</v>
      </c>
      <c r="E746" t="s">
        <v>122</v>
      </c>
      <c r="F746">
        <v>-16031000</v>
      </c>
      <c r="G746" t="s">
        <v>4956</v>
      </c>
      <c r="H746" t="s">
        <v>4872</v>
      </c>
      <c r="I746" t="s">
        <v>102</v>
      </c>
      <c r="J746" t="s">
        <v>54</v>
      </c>
      <c r="L746" t="s">
        <v>4915</v>
      </c>
      <c r="M746">
        <f t="shared" si="36"/>
        <v>10</v>
      </c>
      <c r="N746">
        <f t="shared" si="37"/>
        <v>14</v>
      </c>
      <c r="O746" t="str">
        <f t="shared" si="38"/>
        <v>LCF7R</v>
      </c>
    </row>
    <row r="747" spans="1:15" hidden="1" x14ac:dyDescent="0.25">
      <c r="A747" t="s">
        <v>4873</v>
      </c>
      <c r="B747" t="s">
        <v>53</v>
      </c>
      <c r="C747" t="s">
        <v>216</v>
      </c>
      <c r="D747" s="3">
        <v>43265</v>
      </c>
      <c r="E747" t="s">
        <v>122</v>
      </c>
      <c r="F747">
        <v>-575105.89</v>
      </c>
      <c r="G747" t="s">
        <v>4955</v>
      </c>
      <c r="H747" t="s">
        <v>4872</v>
      </c>
      <c r="I747" t="s">
        <v>102</v>
      </c>
      <c r="J747" t="s">
        <v>54</v>
      </c>
      <c r="L747" t="s">
        <v>4915</v>
      </c>
      <c r="M747">
        <f t="shared" si="36"/>
        <v>10</v>
      </c>
      <c r="N747">
        <f t="shared" si="37"/>
        <v>14</v>
      </c>
      <c r="O747" t="str">
        <f t="shared" si="38"/>
        <v>LCF7R</v>
      </c>
    </row>
    <row r="748" spans="1:15" hidden="1" x14ac:dyDescent="0.25">
      <c r="A748" t="s">
        <v>4873</v>
      </c>
      <c r="B748" t="s">
        <v>53</v>
      </c>
      <c r="C748" t="s">
        <v>216</v>
      </c>
      <c r="D748" s="3">
        <v>43272</v>
      </c>
      <c r="E748" t="s">
        <v>122</v>
      </c>
      <c r="F748">
        <v>-20300000</v>
      </c>
      <c r="G748" t="s">
        <v>4954</v>
      </c>
      <c r="H748" t="s">
        <v>4872</v>
      </c>
      <c r="I748" t="s">
        <v>102</v>
      </c>
      <c r="J748" t="s">
        <v>54</v>
      </c>
      <c r="L748" t="s">
        <v>4953</v>
      </c>
      <c r="M748">
        <f t="shared" si="36"/>
        <v>10</v>
      </c>
      <c r="N748">
        <f t="shared" si="37"/>
        <v>14</v>
      </c>
      <c r="O748" t="str">
        <f t="shared" si="38"/>
        <v>TUEBR</v>
      </c>
    </row>
    <row r="749" spans="1:15" hidden="1" x14ac:dyDescent="0.25">
      <c r="A749" t="s">
        <v>4873</v>
      </c>
      <c r="B749" t="s">
        <v>53</v>
      </c>
      <c r="C749" t="s">
        <v>216</v>
      </c>
      <c r="D749" s="3">
        <v>43284</v>
      </c>
      <c r="E749" t="s">
        <v>122</v>
      </c>
      <c r="F749">
        <v>-10302500</v>
      </c>
      <c r="G749" t="s">
        <v>4952</v>
      </c>
      <c r="H749" t="s">
        <v>4872</v>
      </c>
      <c r="I749" t="s">
        <v>102</v>
      </c>
      <c r="J749" t="s">
        <v>54</v>
      </c>
      <c r="L749" t="s">
        <v>4915</v>
      </c>
      <c r="M749">
        <f t="shared" si="36"/>
        <v>10</v>
      </c>
      <c r="N749">
        <f t="shared" si="37"/>
        <v>14</v>
      </c>
      <c r="O749" t="str">
        <f t="shared" si="38"/>
        <v>LCF7R</v>
      </c>
    </row>
    <row r="750" spans="1:15" hidden="1" x14ac:dyDescent="0.25">
      <c r="A750" t="s">
        <v>4873</v>
      </c>
      <c r="B750" t="s">
        <v>53</v>
      </c>
      <c r="C750" t="s">
        <v>216</v>
      </c>
      <c r="D750" s="3">
        <v>43298</v>
      </c>
      <c r="E750" t="s">
        <v>122</v>
      </c>
      <c r="F750">
        <v>-519709.5</v>
      </c>
      <c r="G750" t="s">
        <v>4951</v>
      </c>
      <c r="H750" t="s">
        <v>4872</v>
      </c>
      <c r="I750" t="s">
        <v>102</v>
      </c>
      <c r="J750" t="s">
        <v>54</v>
      </c>
      <c r="L750" t="s">
        <v>4915</v>
      </c>
      <c r="M750">
        <f t="shared" si="36"/>
        <v>10</v>
      </c>
      <c r="N750">
        <f t="shared" si="37"/>
        <v>14</v>
      </c>
      <c r="O750" t="str">
        <f t="shared" si="38"/>
        <v>LCF7R</v>
      </c>
    </row>
    <row r="751" spans="1:15" hidden="1" x14ac:dyDescent="0.25">
      <c r="A751" t="s">
        <v>4873</v>
      </c>
      <c r="B751" t="s">
        <v>53</v>
      </c>
      <c r="C751" t="s">
        <v>216</v>
      </c>
      <c r="D751" s="3">
        <v>43306</v>
      </c>
      <c r="E751" t="s">
        <v>122</v>
      </c>
      <c r="F751">
        <v>-6006000</v>
      </c>
      <c r="G751" t="s">
        <v>4950</v>
      </c>
      <c r="H751" t="s">
        <v>4872</v>
      </c>
      <c r="I751" t="s">
        <v>102</v>
      </c>
      <c r="J751" t="s">
        <v>54</v>
      </c>
      <c r="L751" t="s">
        <v>4915</v>
      </c>
      <c r="M751">
        <f t="shared" si="36"/>
        <v>10</v>
      </c>
      <c r="N751">
        <f t="shared" si="37"/>
        <v>14</v>
      </c>
      <c r="O751" t="str">
        <f t="shared" si="38"/>
        <v>LCF7R</v>
      </c>
    </row>
    <row r="752" spans="1:15" hidden="1" x14ac:dyDescent="0.25">
      <c r="A752" t="s">
        <v>4873</v>
      </c>
      <c r="B752" t="s">
        <v>53</v>
      </c>
      <c r="C752" t="s">
        <v>216</v>
      </c>
      <c r="D752" s="3">
        <v>43332</v>
      </c>
      <c r="E752" t="s">
        <v>122</v>
      </c>
      <c r="F752">
        <v>-818757.26</v>
      </c>
      <c r="G752" t="s">
        <v>4949</v>
      </c>
      <c r="H752" t="s">
        <v>4872</v>
      </c>
      <c r="I752" t="s">
        <v>102</v>
      </c>
      <c r="J752" t="s">
        <v>54</v>
      </c>
      <c r="L752" t="s">
        <v>4915</v>
      </c>
      <c r="M752">
        <f t="shared" si="36"/>
        <v>10</v>
      </c>
      <c r="N752">
        <f t="shared" si="37"/>
        <v>14</v>
      </c>
      <c r="O752" t="str">
        <f t="shared" si="38"/>
        <v>LCF7R</v>
      </c>
    </row>
    <row r="753" spans="1:15" hidden="1" x14ac:dyDescent="0.25">
      <c r="A753" t="s">
        <v>4873</v>
      </c>
      <c r="B753" t="s">
        <v>53</v>
      </c>
      <c r="C753" t="s">
        <v>216</v>
      </c>
      <c r="D753" s="3">
        <v>43390</v>
      </c>
      <c r="E753" t="s">
        <v>122</v>
      </c>
      <c r="F753">
        <v>-1009213.5</v>
      </c>
      <c r="G753" t="s">
        <v>4948</v>
      </c>
      <c r="H753" t="s">
        <v>4872</v>
      </c>
      <c r="I753" t="s">
        <v>102</v>
      </c>
      <c r="J753" t="s">
        <v>54</v>
      </c>
      <c r="L753" t="s">
        <v>4915</v>
      </c>
      <c r="M753">
        <f t="shared" si="36"/>
        <v>10</v>
      </c>
      <c r="N753">
        <f t="shared" si="37"/>
        <v>14</v>
      </c>
      <c r="O753" t="str">
        <f t="shared" si="38"/>
        <v>LCF7R</v>
      </c>
    </row>
    <row r="754" spans="1:15" hidden="1" x14ac:dyDescent="0.25">
      <c r="A754" t="s">
        <v>4873</v>
      </c>
      <c r="B754" t="s">
        <v>53</v>
      </c>
      <c r="C754" t="s">
        <v>216</v>
      </c>
      <c r="D754" s="3">
        <v>43410</v>
      </c>
      <c r="E754" t="s">
        <v>122</v>
      </c>
      <c r="F754">
        <v>-18590000</v>
      </c>
      <c r="G754" t="s">
        <v>4947</v>
      </c>
      <c r="H754" t="s">
        <v>4872</v>
      </c>
      <c r="I754" t="s">
        <v>102</v>
      </c>
      <c r="J754" t="s">
        <v>54</v>
      </c>
      <c r="L754" t="s">
        <v>4915</v>
      </c>
      <c r="M754">
        <f t="shared" si="36"/>
        <v>10</v>
      </c>
      <c r="N754">
        <f t="shared" si="37"/>
        <v>14</v>
      </c>
      <c r="O754" t="str">
        <f t="shared" si="38"/>
        <v>LCF7R</v>
      </c>
    </row>
    <row r="755" spans="1:15" hidden="1" x14ac:dyDescent="0.25">
      <c r="A755" t="s">
        <v>4873</v>
      </c>
      <c r="B755" t="s">
        <v>53</v>
      </c>
      <c r="C755" t="s">
        <v>216</v>
      </c>
      <c r="D755" s="3">
        <v>43413</v>
      </c>
      <c r="E755" t="s">
        <v>122</v>
      </c>
      <c r="F755">
        <v>-5837584.3700000001</v>
      </c>
      <c r="G755" t="s">
        <v>4946</v>
      </c>
      <c r="H755" t="s">
        <v>4872</v>
      </c>
      <c r="I755" t="s">
        <v>102</v>
      </c>
      <c r="J755" t="s">
        <v>54</v>
      </c>
      <c r="L755" t="s">
        <v>4915</v>
      </c>
      <c r="M755">
        <f t="shared" si="36"/>
        <v>10</v>
      </c>
      <c r="N755">
        <f t="shared" si="37"/>
        <v>14</v>
      </c>
      <c r="O755" t="str">
        <f t="shared" si="38"/>
        <v>LCF7R</v>
      </c>
    </row>
    <row r="756" spans="1:15" hidden="1" x14ac:dyDescent="0.25">
      <c r="A756" t="s">
        <v>4873</v>
      </c>
      <c r="B756" t="s">
        <v>53</v>
      </c>
      <c r="C756" t="s">
        <v>216</v>
      </c>
      <c r="D756" s="3">
        <v>43420</v>
      </c>
      <c r="E756" t="s">
        <v>122</v>
      </c>
      <c r="F756">
        <v>-632442.18999999994</v>
      </c>
      <c r="G756" t="s">
        <v>4945</v>
      </c>
      <c r="H756" t="s">
        <v>4872</v>
      </c>
      <c r="I756" t="s">
        <v>102</v>
      </c>
      <c r="J756" t="s">
        <v>54</v>
      </c>
      <c r="L756" t="s">
        <v>4915</v>
      </c>
      <c r="M756">
        <f t="shared" si="36"/>
        <v>10</v>
      </c>
      <c r="N756">
        <f t="shared" si="37"/>
        <v>14</v>
      </c>
      <c r="O756" t="str">
        <f t="shared" si="38"/>
        <v>LCF7R</v>
      </c>
    </row>
    <row r="757" spans="1:15" hidden="1" x14ac:dyDescent="0.25">
      <c r="A757" t="s">
        <v>4873</v>
      </c>
      <c r="B757" t="s">
        <v>53</v>
      </c>
      <c r="C757" t="s">
        <v>216</v>
      </c>
      <c r="D757" s="3">
        <v>43452</v>
      </c>
      <c r="E757" t="s">
        <v>122</v>
      </c>
      <c r="F757">
        <v>-1000498.03</v>
      </c>
      <c r="G757" t="s">
        <v>4944</v>
      </c>
      <c r="H757" t="s">
        <v>4872</v>
      </c>
      <c r="I757" t="s">
        <v>102</v>
      </c>
      <c r="J757" t="s">
        <v>54</v>
      </c>
      <c r="L757" t="s">
        <v>4915</v>
      </c>
      <c r="M757">
        <f t="shared" si="36"/>
        <v>10</v>
      </c>
      <c r="N757">
        <f t="shared" si="37"/>
        <v>14</v>
      </c>
      <c r="O757" t="str">
        <f t="shared" si="38"/>
        <v>LCF7R</v>
      </c>
    </row>
    <row r="758" spans="1:15" hidden="1" x14ac:dyDescent="0.25">
      <c r="A758" t="s">
        <v>4873</v>
      </c>
      <c r="B758" t="s">
        <v>53</v>
      </c>
      <c r="C758" t="s">
        <v>216</v>
      </c>
      <c r="D758" s="3">
        <v>43475</v>
      </c>
      <c r="E758" t="s">
        <v>122</v>
      </c>
      <c r="F758">
        <v>-42893500</v>
      </c>
      <c r="G758" t="s">
        <v>4943</v>
      </c>
      <c r="H758" t="s">
        <v>4872</v>
      </c>
      <c r="I758" t="s">
        <v>102</v>
      </c>
      <c r="J758" t="s">
        <v>54</v>
      </c>
      <c r="L758" t="s">
        <v>4915</v>
      </c>
      <c r="M758">
        <f t="shared" si="36"/>
        <v>10</v>
      </c>
      <c r="N758">
        <f t="shared" si="37"/>
        <v>14</v>
      </c>
      <c r="O758" t="str">
        <f t="shared" si="38"/>
        <v>LCF7R</v>
      </c>
    </row>
    <row r="759" spans="1:15" hidden="1" x14ac:dyDescent="0.25">
      <c r="A759" t="s">
        <v>4873</v>
      </c>
      <c r="B759" t="s">
        <v>53</v>
      </c>
      <c r="C759" t="s">
        <v>216</v>
      </c>
      <c r="D759" s="3">
        <v>43480</v>
      </c>
      <c r="E759" t="s">
        <v>122</v>
      </c>
      <c r="F759">
        <v>-744630.15</v>
      </c>
      <c r="G759" t="s">
        <v>4942</v>
      </c>
      <c r="H759" t="s">
        <v>4872</v>
      </c>
      <c r="I759" t="s">
        <v>102</v>
      </c>
      <c r="J759" t="s">
        <v>54</v>
      </c>
      <c r="L759" t="s">
        <v>4915</v>
      </c>
      <c r="M759">
        <f t="shared" si="36"/>
        <v>10</v>
      </c>
      <c r="N759">
        <f t="shared" si="37"/>
        <v>14</v>
      </c>
      <c r="O759" t="str">
        <f t="shared" si="38"/>
        <v>LCF7R</v>
      </c>
    </row>
    <row r="760" spans="1:15" hidden="1" x14ac:dyDescent="0.25">
      <c r="A760" t="s">
        <v>4873</v>
      </c>
      <c r="B760" t="s">
        <v>53</v>
      </c>
      <c r="C760" t="s">
        <v>216</v>
      </c>
      <c r="D760" s="3">
        <v>43511</v>
      </c>
      <c r="E760" t="s">
        <v>122</v>
      </c>
      <c r="F760">
        <v>-519357.28</v>
      </c>
      <c r="G760" t="s">
        <v>4941</v>
      </c>
      <c r="H760" t="s">
        <v>4872</v>
      </c>
      <c r="I760" t="s">
        <v>102</v>
      </c>
      <c r="J760" t="s">
        <v>54</v>
      </c>
      <c r="L760" t="s">
        <v>4915</v>
      </c>
      <c r="M760">
        <f t="shared" si="36"/>
        <v>10</v>
      </c>
      <c r="N760">
        <f t="shared" si="37"/>
        <v>14</v>
      </c>
      <c r="O760" t="str">
        <f t="shared" si="38"/>
        <v>LCF7R</v>
      </c>
    </row>
    <row r="761" spans="1:15" hidden="1" x14ac:dyDescent="0.25">
      <c r="A761" t="s">
        <v>4873</v>
      </c>
      <c r="B761" t="s">
        <v>53</v>
      </c>
      <c r="C761" t="s">
        <v>216</v>
      </c>
      <c r="D761" s="3">
        <v>43531</v>
      </c>
      <c r="E761" t="s">
        <v>122</v>
      </c>
      <c r="F761">
        <v>-2460771.19</v>
      </c>
      <c r="G761" t="s">
        <v>4940</v>
      </c>
      <c r="H761" t="s">
        <v>4872</v>
      </c>
      <c r="I761" t="s">
        <v>102</v>
      </c>
      <c r="J761" t="s">
        <v>54</v>
      </c>
      <c r="L761" t="s">
        <v>4915</v>
      </c>
      <c r="M761">
        <f t="shared" si="36"/>
        <v>10</v>
      </c>
      <c r="N761">
        <f t="shared" si="37"/>
        <v>14</v>
      </c>
      <c r="O761" t="str">
        <f t="shared" si="38"/>
        <v>LCF7R</v>
      </c>
    </row>
    <row r="762" spans="1:15" hidden="1" x14ac:dyDescent="0.25">
      <c r="A762" t="s">
        <v>4873</v>
      </c>
      <c r="B762" t="s">
        <v>53</v>
      </c>
      <c r="C762" t="s">
        <v>216</v>
      </c>
      <c r="D762" s="3">
        <v>43543</v>
      </c>
      <c r="E762" t="s">
        <v>122</v>
      </c>
      <c r="F762">
        <v>-736921.38</v>
      </c>
      <c r="G762" t="s">
        <v>4939</v>
      </c>
      <c r="H762" t="s">
        <v>4872</v>
      </c>
      <c r="I762" t="s">
        <v>101</v>
      </c>
      <c r="J762" t="s">
        <v>54</v>
      </c>
      <c r="L762" t="s">
        <v>4915</v>
      </c>
      <c r="M762">
        <f t="shared" si="36"/>
        <v>10</v>
      </c>
      <c r="N762">
        <f t="shared" si="37"/>
        <v>14</v>
      </c>
      <c r="O762" t="str">
        <f t="shared" si="38"/>
        <v>LCF7R</v>
      </c>
    </row>
    <row r="763" spans="1:15" hidden="1" x14ac:dyDescent="0.25">
      <c r="A763" t="s">
        <v>4873</v>
      </c>
      <c r="B763" t="s">
        <v>53</v>
      </c>
      <c r="C763" t="s">
        <v>216</v>
      </c>
      <c r="D763" s="3">
        <v>43543</v>
      </c>
      <c r="E763" t="s">
        <v>122</v>
      </c>
      <c r="F763">
        <v>-736921.38</v>
      </c>
      <c r="G763" t="s">
        <v>4939</v>
      </c>
      <c r="H763" t="s">
        <v>4872</v>
      </c>
      <c r="I763" t="s">
        <v>101</v>
      </c>
      <c r="J763" t="s">
        <v>54</v>
      </c>
      <c r="L763" t="s">
        <v>4915</v>
      </c>
      <c r="M763">
        <f t="shared" si="36"/>
        <v>10</v>
      </c>
      <c r="N763">
        <f t="shared" si="37"/>
        <v>14</v>
      </c>
      <c r="O763" t="str">
        <f t="shared" si="38"/>
        <v>LCF7R</v>
      </c>
    </row>
    <row r="764" spans="1:15" hidden="1" x14ac:dyDescent="0.25">
      <c r="A764" t="s">
        <v>4873</v>
      </c>
      <c r="B764" t="s">
        <v>53</v>
      </c>
      <c r="C764" t="s">
        <v>216</v>
      </c>
      <c r="D764" s="3">
        <v>43619</v>
      </c>
      <c r="E764" t="s">
        <v>122</v>
      </c>
      <c r="F764">
        <v>-3204500</v>
      </c>
      <c r="G764" t="s">
        <v>4938</v>
      </c>
      <c r="H764" t="s">
        <v>4872</v>
      </c>
      <c r="I764" t="s">
        <v>102</v>
      </c>
      <c r="J764" t="s">
        <v>54</v>
      </c>
      <c r="L764" t="s">
        <v>4915</v>
      </c>
      <c r="M764">
        <f t="shared" si="36"/>
        <v>10</v>
      </c>
      <c r="N764">
        <f t="shared" si="37"/>
        <v>14</v>
      </c>
      <c r="O764" t="str">
        <f t="shared" si="38"/>
        <v>LCF7R</v>
      </c>
    </row>
    <row r="765" spans="1:15" hidden="1" x14ac:dyDescent="0.25">
      <c r="A765" t="s">
        <v>4873</v>
      </c>
      <c r="B765" t="s">
        <v>53</v>
      </c>
      <c r="C765" t="s">
        <v>216</v>
      </c>
      <c r="D765" s="3">
        <v>43641</v>
      </c>
      <c r="E765" t="s">
        <v>122</v>
      </c>
      <c r="F765">
        <v>-596848.34</v>
      </c>
      <c r="G765" t="s">
        <v>4937</v>
      </c>
      <c r="H765" t="s">
        <v>4872</v>
      </c>
      <c r="J765" t="s">
        <v>54</v>
      </c>
      <c r="L765" t="s">
        <v>4915</v>
      </c>
      <c r="M765">
        <f t="shared" si="36"/>
        <v>10</v>
      </c>
      <c r="N765">
        <f t="shared" si="37"/>
        <v>14</v>
      </c>
      <c r="O765" t="str">
        <f t="shared" si="38"/>
        <v>LCF7R</v>
      </c>
    </row>
    <row r="766" spans="1:15" hidden="1" x14ac:dyDescent="0.25">
      <c r="A766" t="s">
        <v>4873</v>
      </c>
      <c r="B766" t="s">
        <v>53</v>
      </c>
      <c r="C766" t="s">
        <v>216</v>
      </c>
      <c r="D766" s="3">
        <v>43662</v>
      </c>
      <c r="E766" t="s">
        <v>122</v>
      </c>
      <c r="F766">
        <v>-678110.98</v>
      </c>
      <c r="G766" t="s">
        <v>4936</v>
      </c>
      <c r="H766" t="s">
        <v>4872</v>
      </c>
      <c r="I766" t="s">
        <v>102</v>
      </c>
      <c r="J766" t="s">
        <v>54</v>
      </c>
      <c r="L766" t="s">
        <v>4935</v>
      </c>
      <c r="M766">
        <f t="shared" si="36"/>
        <v>10</v>
      </c>
      <c r="N766">
        <f t="shared" si="37"/>
        <v>17</v>
      </c>
      <c r="O766" t="str">
        <f t="shared" si="38"/>
        <v>LCF7 TRS</v>
      </c>
    </row>
    <row r="767" spans="1:15" hidden="1" x14ac:dyDescent="0.25">
      <c r="A767" t="s">
        <v>4873</v>
      </c>
      <c r="B767" t="s">
        <v>53</v>
      </c>
      <c r="C767" t="s">
        <v>216</v>
      </c>
      <c r="D767" s="3">
        <v>43692</v>
      </c>
      <c r="E767" t="s">
        <v>122</v>
      </c>
      <c r="F767">
        <v>-739078.29</v>
      </c>
      <c r="G767" t="s">
        <v>4934</v>
      </c>
      <c r="H767" t="s">
        <v>4872</v>
      </c>
      <c r="I767" t="s">
        <v>102</v>
      </c>
      <c r="J767" t="s">
        <v>54</v>
      </c>
      <c r="L767" t="s">
        <v>4915</v>
      </c>
      <c r="M767">
        <f t="shared" si="36"/>
        <v>10</v>
      </c>
      <c r="N767">
        <f t="shared" si="37"/>
        <v>14</v>
      </c>
      <c r="O767" t="str">
        <f t="shared" si="38"/>
        <v>LCF7R</v>
      </c>
    </row>
    <row r="768" spans="1:15" hidden="1" x14ac:dyDescent="0.25">
      <c r="A768" t="s">
        <v>4873</v>
      </c>
      <c r="B768" t="s">
        <v>53</v>
      </c>
      <c r="C768" t="s">
        <v>216</v>
      </c>
      <c r="D768" s="3">
        <v>43726</v>
      </c>
      <c r="E768" t="s">
        <v>122</v>
      </c>
      <c r="F768">
        <v>-7932208.3300000001</v>
      </c>
      <c r="G768" t="s">
        <v>4933</v>
      </c>
      <c r="H768" t="s">
        <v>4872</v>
      </c>
      <c r="I768" t="s">
        <v>102</v>
      </c>
      <c r="J768" t="s">
        <v>54</v>
      </c>
      <c r="L768" t="s">
        <v>4932</v>
      </c>
      <c r="M768">
        <f t="shared" si="36"/>
        <v>10</v>
      </c>
      <c r="N768">
        <f t="shared" si="37"/>
        <v>14</v>
      </c>
      <c r="O768" t="str">
        <f t="shared" si="38"/>
        <v>LCF7R</v>
      </c>
    </row>
    <row r="769" spans="1:15" hidden="1" x14ac:dyDescent="0.25">
      <c r="A769" t="s">
        <v>4873</v>
      </c>
      <c r="B769" t="s">
        <v>53</v>
      </c>
      <c r="C769" t="s">
        <v>216</v>
      </c>
      <c r="D769" s="3">
        <v>43733</v>
      </c>
      <c r="E769" t="s">
        <v>122</v>
      </c>
      <c r="F769">
        <v>-26999000</v>
      </c>
      <c r="G769" t="s">
        <v>4931</v>
      </c>
      <c r="H769" t="s">
        <v>4872</v>
      </c>
      <c r="I769" t="s">
        <v>101</v>
      </c>
      <c r="J769" t="s">
        <v>54</v>
      </c>
      <c r="L769" t="s">
        <v>4915</v>
      </c>
      <c r="M769">
        <f t="shared" si="36"/>
        <v>10</v>
      </c>
      <c r="N769">
        <f t="shared" si="37"/>
        <v>14</v>
      </c>
      <c r="O769" t="str">
        <f t="shared" si="38"/>
        <v>LCF7R</v>
      </c>
    </row>
    <row r="770" spans="1:15" hidden="1" x14ac:dyDescent="0.25">
      <c r="A770" t="s">
        <v>4873</v>
      </c>
      <c r="B770" t="s">
        <v>53</v>
      </c>
      <c r="C770" t="s">
        <v>216</v>
      </c>
      <c r="D770" s="3">
        <v>43754</v>
      </c>
      <c r="E770" t="s">
        <v>122</v>
      </c>
      <c r="F770">
        <v>-728035.69</v>
      </c>
      <c r="G770" t="s">
        <v>4930</v>
      </c>
      <c r="H770" t="s">
        <v>4872</v>
      </c>
      <c r="I770" t="s">
        <v>102</v>
      </c>
      <c r="J770" t="s">
        <v>54</v>
      </c>
      <c r="L770" t="s">
        <v>4915</v>
      </c>
      <c r="M770">
        <f t="shared" si="36"/>
        <v>10</v>
      </c>
      <c r="N770">
        <f t="shared" si="37"/>
        <v>14</v>
      </c>
      <c r="O770" t="str">
        <f t="shared" si="38"/>
        <v>LCF7R</v>
      </c>
    </row>
    <row r="771" spans="1:15" hidden="1" x14ac:dyDescent="0.25">
      <c r="A771" t="s">
        <v>4873</v>
      </c>
      <c r="B771" t="s">
        <v>53</v>
      </c>
      <c r="C771" t="s">
        <v>216</v>
      </c>
      <c r="D771" s="3">
        <v>43773</v>
      </c>
      <c r="E771" t="s">
        <v>122</v>
      </c>
      <c r="F771">
        <v>-21525000</v>
      </c>
      <c r="G771" t="s">
        <v>4929</v>
      </c>
      <c r="H771" t="s">
        <v>4872</v>
      </c>
      <c r="I771" t="s">
        <v>101</v>
      </c>
      <c r="J771" t="s">
        <v>54</v>
      </c>
      <c r="L771" t="s">
        <v>4915</v>
      </c>
      <c r="M771">
        <f t="shared" si="36"/>
        <v>10</v>
      </c>
      <c r="N771">
        <f t="shared" si="37"/>
        <v>14</v>
      </c>
      <c r="O771" t="str">
        <f t="shared" si="38"/>
        <v>LCF7R</v>
      </c>
    </row>
    <row r="772" spans="1:15" hidden="1" x14ac:dyDescent="0.25">
      <c r="A772" t="s">
        <v>4873</v>
      </c>
      <c r="B772" t="s">
        <v>53</v>
      </c>
      <c r="C772" t="s">
        <v>216</v>
      </c>
      <c r="D772" s="3">
        <v>43777</v>
      </c>
      <c r="E772" t="s">
        <v>122</v>
      </c>
      <c r="F772">
        <v>-8828293.4000000004</v>
      </c>
      <c r="G772" t="s">
        <v>4928</v>
      </c>
      <c r="H772" t="s">
        <v>4872</v>
      </c>
      <c r="I772" t="s">
        <v>102</v>
      </c>
      <c r="J772" t="s">
        <v>54</v>
      </c>
      <c r="L772" t="s">
        <v>4915</v>
      </c>
      <c r="M772">
        <f t="shared" si="36"/>
        <v>10</v>
      </c>
      <c r="N772">
        <f t="shared" si="37"/>
        <v>14</v>
      </c>
      <c r="O772" t="str">
        <f t="shared" si="38"/>
        <v>LCF7R</v>
      </c>
    </row>
    <row r="773" spans="1:15" hidden="1" x14ac:dyDescent="0.25">
      <c r="A773" t="s">
        <v>4873</v>
      </c>
      <c r="B773" t="s">
        <v>53</v>
      </c>
      <c r="C773" t="s">
        <v>216</v>
      </c>
      <c r="D773" s="3">
        <v>43803</v>
      </c>
      <c r="E773" t="s">
        <v>122</v>
      </c>
      <c r="F773">
        <v>-1329337.95</v>
      </c>
      <c r="G773" t="s">
        <v>4927</v>
      </c>
      <c r="H773" t="s">
        <v>4872</v>
      </c>
      <c r="I773" t="s">
        <v>102</v>
      </c>
      <c r="J773" t="s">
        <v>54</v>
      </c>
      <c r="L773" t="s">
        <v>4915</v>
      </c>
      <c r="M773">
        <f t="shared" si="36"/>
        <v>10</v>
      </c>
      <c r="N773">
        <f t="shared" si="37"/>
        <v>14</v>
      </c>
      <c r="O773" t="str">
        <f t="shared" si="38"/>
        <v>LCF7R</v>
      </c>
    </row>
    <row r="774" spans="1:15" hidden="1" x14ac:dyDescent="0.25">
      <c r="A774" t="s">
        <v>4873</v>
      </c>
      <c r="B774" t="s">
        <v>53</v>
      </c>
      <c r="C774" t="s">
        <v>216</v>
      </c>
      <c r="D774" s="3">
        <v>43833</v>
      </c>
      <c r="E774" t="s">
        <v>122</v>
      </c>
      <c r="F774">
        <v>-20702500</v>
      </c>
      <c r="G774" t="s">
        <v>4926</v>
      </c>
      <c r="H774" t="s">
        <v>4872</v>
      </c>
      <c r="I774" t="s">
        <v>102</v>
      </c>
      <c r="J774" t="s">
        <v>54</v>
      </c>
      <c r="L774" t="s">
        <v>4915</v>
      </c>
      <c r="M774">
        <f t="shared" si="36"/>
        <v>10</v>
      </c>
      <c r="N774">
        <f t="shared" si="37"/>
        <v>14</v>
      </c>
      <c r="O774" t="str">
        <f t="shared" si="38"/>
        <v>LCF7R</v>
      </c>
    </row>
    <row r="775" spans="1:15" hidden="1" x14ac:dyDescent="0.25">
      <c r="A775" t="s">
        <v>4873</v>
      </c>
      <c r="B775" t="s">
        <v>53</v>
      </c>
      <c r="C775" t="s">
        <v>216</v>
      </c>
      <c r="D775" s="3">
        <v>43844</v>
      </c>
      <c r="E775" t="s">
        <v>122</v>
      </c>
      <c r="F775">
        <v>-20062700</v>
      </c>
      <c r="G775" t="s">
        <v>4925</v>
      </c>
      <c r="H775" t="s">
        <v>4872</v>
      </c>
      <c r="I775" t="s">
        <v>102</v>
      </c>
      <c r="J775" t="s">
        <v>54</v>
      </c>
      <c r="L775" t="s">
        <v>4915</v>
      </c>
      <c r="M775">
        <f t="shared" si="36"/>
        <v>10</v>
      </c>
      <c r="N775">
        <f t="shared" si="37"/>
        <v>14</v>
      </c>
      <c r="O775" t="str">
        <f t="shared" si="38"/>
        <v>LCF7R</v>
      </c>
    </row>
    <row r="776" spans="1:15" hidden="1" x14ac:dyDescent="0.25">
      <c r="A776" t="s">
        <v>4873</v>
      </c>
      <c r="B776" t="s">
        <v>53</v>
      </c>
      <c r="C776" t="s">
        <v>216</v>
      </c>
      <c r="D776" s="3">
        <v>43846</v>
      </c>
      <c r="E776" t="s">
        <v>122</v>
      </c>
      <c r="F776">
        <v>-325951.44</v>
      </c>
      <c r="G776" t="s">
        <v>4924</v>
      </c>
      <c r="H776" t="s">
        <v>4872</v>
      </c>
      <c r="I776" t="s">
        <v>102</v>
      </c>
      <c r="J776" t="s">
        <v>54</v>
      </c>
      <c r="L776" t="s">
        <v>4915</v>
      </c>
      <c r="M776">
        <f t="shared" si="36"/>
        <v>10</v>
      </c>
      <c r="N776">
        <f t="shared" si="37"/>
        <v>14</v>
      </c>
      <c r="O776" t="str">
        <f t="shared" si="38"/>
        <v>LCF7R</v>
      </c>
    </row>
    <row r="777" spans="1:15" hidden="1" x14ac:dyDescent="0.25">
      <c r="A777" t="s">
        <v>4873</v>
      </c>
      <c r="B777" t="s">
        <v>53</v>
      </c>
      <c r="C777" t="s">
        <v>216</v>
      </c>
      <c r="D777" s="3">
        <v>43880</v>
      </c>
      <c r="E777" t="s">
        <v>122</v>
      </c>
      <c r="F777">
        <v>-1298090.72</v>
      </c>
      <c r="G777" t="s">
        <v>4923</v>
      </c>
      <c r="H777" t="s">
        <v>4872</v>
      </c>
      <c r="I777" t="s">
        <v>102</v>
      </c>
      <c r="J777" t="s">
        <v>54</v>
      </c>
      <c r="L777" t="s">
        <v>4922</v>
      </c>
      <c r="M777" t="e">
        <f t="shared" si="36"/>
        <v>#VALUE!</v>
      </c>
      <c r="N777" t="e">
        <f t="shared" si="37"/>
        <v>#VALUE!</v>
      </c>
      <c r="O777" t="e">
        <f t="shared" si="38"/>
        <v>#VALUE!</v>
      </c>
    </row>
    <row r="778" spans="1:15" hidden="1" x14ac:dyDescent="0.25">
      <c r="A778" t="s">
        <v>4873</v>
      </c>
      <c r="B778" t="s">
        <v>53</v>
      </c>
      <c r="C778" t="s">
        <v>216</v>
      </c>
      <c r="D778" s="3">
        <v>43896</v>
      </c>
      <c r="E778" t="s">
        <v>122</v>
      </c>
      <c r="F778">
        <v>-21054500</v>
      </c>
      <c r="G778" t="s">
        <v>4921</v>
      </c>
      <c r="H778" t="s">
        <v>4872</v>
      </c>
      <c r="I778" t="s">
        <v>101</v>
      </c>
      <c r="J778" t="s">
        <v>54</v>
      </c>
      <c r="L778" t="s">
        <v>4915</v>
      </c>
      <c r="M778">
        <f t="shared" si="36"/>
        <v>10</v>
      </c>
      <c r="N778">
        <f t="shared" si="37"/>
        <v>14</v>
      </c>
      <c r="O778" t="str">
        <f t="shared" si="38"/>
        <v>LCF7R</v>
      </c>
    </row>
    <row r="779" spans="1:15" hidden="1" x14ac:dyDescent="0.25">
      <c r="A779" t="s">
        <v>4873</v>
      </c>
      <c r="B779" t="s">
        <v>53</v>
      </c>
      <c r="C779" t="s">
        <v>216</v>
      </c>
      <c r="D779" s="3">
        <v>43903</v>
      </c>
      <c r="E779" t="s">
        <v>122</v>
      </c>
      <c r="F779">
        <v>-20702500</v>
      </c>
      <c r="G779" t="s">
        <v>4920</v>
      </c>
      <c r="H779" t="s">
        <v>4872</v>
      </c>
      <c r="I779" t="s">
        <v>102</v>
      </c>
      <c r="J779" t="s">
        <v>54</v>
      </c>
      <c r="L779" t="s">
        <v>4915</v>
      </c>
      <c r="M779">
        <f t="shared" si="36"/>
        <v>10</v>
      </c>
      <c r="N779">
        <f t="shared" si="37"/>
        <v>14</v>
      </c>
      <c r="O779" t="str">
        <f t="shared" si="38"/>
        <v>LCF7R</v>
      </c>
    </row>
    <row r="780" spans="1:15" hidden="1" x14ac:dyDescent="0.25">
      <c r="A780" t="s">
        <v>4873</v>
      </c>
      <c r="B780" t="s">
        <v>53</v>
      </c>
      <c r="C780" t="s">
        <v>216</v>
      </c>
      <c r="D780" s="3">
        <v>43913</v>
      </c>
      <c r="E780" t="s">
        <v>122</v>
      </c>
      <c r="F780">
        <v>-821464.3</v>
      </c>
      <c r="G780" t="s">
        <v>4919</v>
      </c>
      <c r="H780" t="s">
        <v>4872</v>
      </c>
      <c r="I780" t="s">
        <v>102</v>
      </c>
      <c r="J780" t="s">
        <v>54</v>
      </c>
      <c r="L780" t="s">
        <v>4915</v>
      </c>
      <c r="M780">
        <f t="shared" si="36"/>
        <v>10</v>
      </c>
      <c r="N780">
        <f t="shared" si="37"/>
        <v>14</v>
      </c>
      <c r="O780" t="str">
        <f t="shared" si="38"/>
        <v>LCF7R</v>
      </c>
    </row>
    <row r="781" spans="1:15" hidden="1" x14ac:dyDescent="0.25">
      <c r="A781" t="s">
        <v>4873</v>
      </c>
      <c r="B781" t="s">
        <v>53</v>
      </c>
      <c r="C781" t="s">
        <v>216</v>
      </c>
      <c r="D781" s="3">
        <v>43914</v>
      </c>
      <c r="E781" t="s">
        <v>122</v>
      </c>
      <c r="F781">
        <v>-46900000</v>
      </c>
      <c r="G781" t="s">
        <v>4918</v>
      </c>
      <c r="H781" t="s">
        <v>4872</v>
      </c>
      <c r="I781" t="s">
        <v>102</v>
      </c>
      <c r="J781" t="s">
        <v>54</v>
      </c>
      <c r="L781" t="s">
        <v>4915</v>
      </c>
      <c r="M781">
        <f t="shared" si="36"/>
        <v>10</v>
      </c>
      <c r="N781">
        <f t="shared" si="37"/>
        <v>14</v>
      </c>
      <c r="O781" t="str">
        <f t="shared" si="38"/>
        <v>LCF7R</v>
      </c>
    </row>
    <row r="782" spans="1:15" hidden="1" x14ac:dyDescent="0.25">
      <c r="A782" t="s">
        <v>4873</v>
      </c>
      <c r="B782" t="s">
        <v>53</v>
      </c>
      <c r="C782" t="s">
        <v>216</v>
      </c>
      <c r="D782" s="3">
        <v>43935</v>
      </c>
      <c r="E782" t="s">
        <v>122</v>
      </c>
      <c r="F782">
        <v>-1012386.57</v>
      </c>
      <c r="G782" t="s">
        <v>4917</v>
      </c>
      <c r="H782" t="s">
        <v>4872</v>
      </c>
      <c r="I782" t="s">
        <v>102</v>
      </c>
      <c r="J782" t="s">
        <v>54</v>
      </c>
      <c r="L782" t="s">
        <v>4915</v>
      </c>
      <c r="M782">
        <f t="shared" si="36"/>
        <v>10</v>
      </c>
      <c r="N782">
        <f t="shared" si="37"/>
        <v>14</v>
      </c>
      <c r="O782" t="str">
        <f t="shared" si="38"/>
        <v>LCF7R</v>
      </c>
    </row>
    <row r="783" spans="1:15" hidden="1" x14ac:dyDescent="0.25">
      <c r="A783" t="s">
        <v>4873</v>
      </c>
      <c r="B783" t="s">
        <v>53</v>
      </c>
      <c r="C783" t="s">
        <v>216</v>
      </c>
      <c r="D783" s="3">
        <v>43994</v>
      </c>
      <c r="E783" t="s">
        <v>122</v>
      </c>
      <c r="F783">
        <v>-5978506.2199999997</v>
      </c>
      <c r="G783" t="s">
        <v>4916</v>
      </c>
      <c r="H783" t="s">
        <v>4872</v>
      </c>
      <c r="I783" t="s">
        <v>102</v>
      </c>
      <c r="J783" t="s">
        <v>54</v>
      </c>
      <c r="L783" t="s">
        <v>4915</v>
      </c>
      <c r="M783">
        <f t="shared" si="36"/>
        <v>10</v>
      </c>
      <c r="N783">
        <f t="shared" si="37"/>
        <v>14</v>
      </c>
      <c r="O783" t="str">
        <f t="shared" si="38"/>
        <v>LCF7R</v>
      </c>
    </row>
    <row r="784" spans="1:15" hidden="1" x14ac:dyDescent="0.25">
      <c r="A784" t="s">
        <v>4873</v>
      </c>
      <c r="B784" t="s">
        <v>53</v>
      </c>
      <c r="C784" t="s">
        <v>216</v>
      </c>
      <c r="D784" s="3">
        <v>44104</v>
      </c>
      <c r="E784" t="s">
        <v>122</v>
      </c>
      <c r="F784">
        <v>-5517976.0300000003</v>
      </c>
      <c r="G784" t="s">
        <v>4914</v>
      </c>
      <c r="H784" t="s">
        <v>4872</v>
      </c>
      <c r="I784" t="s">
        <v>102</v>
      </c>
      <c r="J784" t="s">
        <v>54</v>
      </c>
      <c r="L784" t="s">
        <v>4897</v>
      </c>
      <c r="M784">
        <f t="shared" si="36"/>
        <v>10</v>
      </c>
      <c r="N784">
        <f t="shared" si="37"/>
        <v>14</v>
      </c>
      <c r="O784" t="str">
        <f t="shared" si="38"/>
        <v>LCF7R</v>
      </c>
    </row>
    <row r="785" spans="1:15" hidden="1" x14ac:dyDescent="0.25">
      <c r="A785" t="s">
        <v>4873</v>
      </c>
      <c r="B785" t="s">
        <v>53</v>
      </c>
      <c r="C785" t="s">
        <v>216</v>
      </c>
      <c r="D785" s="3">
        <v>44113</v>
      </c>
      <c r="E785" t="s">
        <v>122</v>
      </c>
      <c r="F785">
        <v>-6226876.1200000001</v>
      </c>
      <c r="G785" t="s">
        <v>4913</v>
      </c>
      <c r="H785" t="s">
        <v>4872</v>
      </c>
      <c r="I785" t="s">
        <v>102</v>
      </c>
      <c r="J785" t="s">
        <v>54</v>
      </c>
      <c r="L785" t="s">
        <v>4897</v>
      </c>
      <c r="M785">
        <f t="shared" si="36"/>
        <v>10</v>
      </c>
      <c r="N785">
        <f t="shared" si="37"/>
        <v>14</v>
      </c>
      <c r="O785" t="str">
        <f t="shared" si="38"/>
        <v>LCF7R</v>
      </c>
    </row>
    <row r="786" spans="1:15" hidden="1" x14ac:dyDescent="0.25">
      <c r="A786" t="s">
        <v>4873</v>
      </c>
      <c r="B786" t="s">
        <v>53</v>
      </c>
      <c r="C786" t="s">
        <v>216</v>
      </c>
      <c r="D786" s="3">
        <v>44127</v>
      </c>
      <c r="E786" t="s">
        <v>122</v>
      </c>
      <c r="F786">
        <v>-171234.48</v>
      </c>
      <c r="G786" t="s">
        <v>4912</v>
      </c>
      <c r="H786" t="s">
        <v>4872</v>
      </c>
      <c r="I786" t="s">
        <v>102</v>
      </c>
      <c r="J786" t="s">
        <v>54</v>
      </c>
      <c r="L786" t="s">
        <v>4897</v>
      </c>
      <c r="M786">
        <f t="shared" si="36"/>
        <v>10</v>
      </c>
      <c r="N786">
        <f t="shared" si="37"/>
        <v>14</v>
      </c>
      <c r="O786" t="str">
        <f t="shared" si="38"/>
        <v>LCF7R</v>
      </c>
    </row>
    <row r="787" spans="1:15" hidden="1" x14ac:dyDescent="0.25">
      <c r="A787" t="s">
        <v>4873</v>
      </c>
      <c r="B787" t="s">
        <v>53</v>
      </c>
      <c r="C787" t="s">
        <v>216</v>
      </c>
      <c r="D787" s="3">
        <v>44301</v>
      </c>
      <c r="E787" t="s">
        <v>122</v>
      </c>
      <c r="F787">
        <v>-1189186.46</v>
      </c>
      <c r="G787" t="s">
        <v>4911</v>
      </c>
      <c r="H787" t="s">
        <v>4872</v>
      </c>
      <c r="I787" t="s">
        <v>102</v>
      </c>
      <c r="J787" t="s">
        <v>54</v>
      </c>
      <c r="L787" t="s">
        <v>4897</v>
      </c>
      <c r="M787">
        <f t="shared" si="36"/>
        <v>10</v>
      </c>
      <c r="N787">
        <f t="shared" si="37"/>
        <v>14</v>
      </c>
      <c r="O787" t="str">
        <f t="shared" si="38"/>
        <v>LCF7R</v>
      </c>
    </row>
    <row r="788" spans="1:15" hidden="1" x14ac:dyDescent="0.25">
      <c r="A788" t="s">
        <v>4873</v>
      </c>
      <c r="B788" t="s">
        <v>53</v>
      </c>
      <c r="C788" t="s">
        <v>216</v>
      </c>
      <c r="D788" s="3">
        <v>44362</v>
      </c>
      <c r="E788" t="s">
        <v>122</v>
      </c>
      <c r="F788">
        <v>-9340000</v>
      </c>
      <c r="G788" t="s">
        <v>4910</v>
      </c>
      <c r="H788" t="s">
        <v>4872</v>
      </c>
      <c r="I788" t="s">
        <v>102</v>
      </c>
      <c r="J788" t="s">
        <v>54</v>
      </c>
      <c r="L788" t="s">
        <v>4897</v>
      </c>
      <c r="M788">
        <f t="shared" si="36"/>
        <v>10</v>
      </c>
      <c r="N788">
        <f t="shared" si="37"/>
        <v>14</v>
      </c>
      <c r="O788" t="str">
        <f t="shared" si="38"/>
        <v>LCF7R</v>
      </c>
    </row>
    <row r="789" spans="1:15" hidden="1" x14ac:dyDescent="0.25">
      <c r="A789" t="s">
        <v>4873</v>
      </c>
      <c r="B789" t="s">
        <v>53</v>
      </c>
      <c r="C789" t="s">
        <v>216</v>
      </c>
      <c r="D789" s="3">
        <v>44489</v>
      </c>
      <c r="E789" t="s">
        <v>122</v>
      </c>
      <c r="F789">
        <v>-1889236.98</v>
      </c>
      <c r="G789" t="s">
        <v>4909</v>
      </c>
      <c r="H789" t="s">
        <v>4872</v>
      </c>
      <c r="I789" t="s">
        <v>102</v>
      </c>
      <c r="J789" t="s">
        <v>54</v>
      </c>
      <c r="L789" t="s">
        <v>4906</v>
      </c>
      <c r="M789">
        <f t="shared" si="36"/>
        <v>10</v>
      </c>
      <c r="N789">
        <f t="shared" si="37"/>
        <v>14</v>
      </c>
      <c r="O789" t="str">
        <f t="shared" si="38"/>
        <v>LCF7R</v>
      </c>
    </row>
    <row r="790" spans="1:15" hidden="1" x14ac:dyDescent="0.25">
      <c r="A790" t="s">
        <v>4873</v>
      </c>
      <c r="B790" t="s">
        <v>53</v>
      </c>
      <c r="C790" t="s">
        <v>216</v>
      </c>
      <c r="D790" s="3">
        <v>44663</v>
      </c>
      <c r="E790" t="s">
        <v>122</v>
      </c>
      <c r="F790">
        <v>-1354000</v>
      </c>
      <c r="G790" t="s">
        <v>4908</v>
      </c>
      <c r="H790" t="s">
        <v>4872</v>
      </c>
      <c r="I790" t="s">
        <v>102</v>
      </c>
      <c r="J790" t="s">
        <v>54</v>
      </c>
      <c r="L790" t="s">
        <v>4906</v>
      </c>
      <c r="M790">
        <f t="shared" si="36"/>
        <v>10</v>
      </c>
      <c r="N790">
        <f t="shared" si="37"/>
        <v>14</v>
      </c>
      <c r="O790" t="str">
        <f t="shared" si="38"/>
        <v>LCF7R</v>
      </c>
    </row>
    <row r="791" spans="1:15" hidden="1" x14ac:dyDescent="0.25">
      <c r="A791" t="s">
        <v>4873</v>
      </c>
      <c r="B791" t="s">
        <v>53</v>
      </c>
      <c r="C791" t="s">
        <v>216</v>
      </c>
      <c r="D791" s="3">
        <v>44750</v>
      </c>
      <c r="E791" t="s">
        <v>122</v>
      </c>
      <c r="F791">
        <v>-47415000</v>
      </c>
      <c r="G791" t="s">
        <v>4907</v>
      </c>
      <c r="H791" t="s">
        <v>4872</v>
      </c>
      <c r="I791" t="s">
        <v>102</v>
      </c>
      <c r="J791" t="s">
        <v>54</v>
      </c>
      <c r="L791" t="s">
        <v>4906</v>
      </c>
      <c r="M791">
        <f t="shared" si="36"/>
        <v>10</v>
      </c>
      <c r="N791">
        <f t="shared" si="37"/>
        <v>14</v>
      </c>
      <c r="O791" t="str">
        <f t="shared" si="38"/>
        <v>LCF7R</v>
      </c>
    </row>
    <row r="792" spans="1:15" hidden="1" x14ac:dyDescent="0.25">
      <c r="A792" t="s">
        <v>4873</v>
      </c>
      <c r="B792" t="s">
        <v>53</v>
      </c>
      <c r="C792" t="s">
        <v>216</v>
      </c>
      <c r="D792" s="3">
        <v>44816</v>
      </c>
      <c r="E792" t="s">
        <v>122</v>
      </c>
      <c r="F792">
        <v>-1600000</v>
      </c>
      <c r="G792" t="s">
        <v>4905</v>
      </c>
      <c r="H792" t="s">
        <v>4872</v>
      </c>
      <c r="I792" t="s">
        <v>102</v>
      </c>
      <c r="J792" t="s">
        <v>54</v>
      </c>
      <c r="L792" t="s">
        <v>4901</v>
      </c>
      <c r="M792">
        <f t="shared" si="36"/>
        <v>10</v>
      </c>
      <c r="N792">
        <f t="shared" si="37"/>
        <v>14</v>
      </c>
      <c r="O792" t="str">
        <f t="shared" si="38"/>
        <v>LCF7R</v>
      </c>
    </row>
    <row r="793" spans="1:15" hidden="1" x14ac:dyDescent="0.25">
      <c r="A793" t="s">
        <v>4873</v>
      </c>
      <c r="B793" t="s">
        <v>53</v>
      </c>
      <c r="C793" t="s">
        <v>216</v>
      </c>
      <c r="D793" s="3">
        <v>44881</v>
      </c>
      <c r="E793" t="s">
        <v>122</v>
      </c>
      <c r="F793">
        <v>-953013.43</v>
      </c>
      <c r="G793" t="s">
        <v>4904</v>
      </c>
      <c r="H793" t="s">
        <v>4872</v>
      </c>
      <c r="I793" t="s">
        <v>102</v>
      </c>
      <c r="J793" t="s">
        <v>54</v>
      </c>
      <c r="L793" t="s">
        <v>4901</v>
      </c>
      <c r="M793">
        <f t="shared" ref="M793:M856" si="39">FIND("from",L793,1)+LEN($M$1)+1</f>
        <v>10</v>
      </c>
      <c r="N793">
        <f t="shared" ref="N793:N856" si="40">FIND("to",L793)-LEN($N$1)</f>
        <v>14</v>
      </c>
      <c r="O793" t="str">
        <f t="shared" ref="O793:O856" si="41">MID(L793,M793,N793-M793+1)</f>
        <v>LCF7R</v>
      </c>
    </row>
    <row r="794" spans="1:15" hidden="1" x14ac:dyDescent="0.25">
      <c r="A794" t="s">
        <v>4873</v>
      </c>
      <c r="B794" t="s">
        <v>53</v>
      </c>
      <c r="C794" t="s">
        <v>216</v>
      </c>
      <c r="D794" s="3">
        <v>44939</v>
      </c>
      <c r="E794" t="s">
        <v>122</v>
      </c>
      <c r="F794">
        <v>-884846.78</v>
      </c>
      <c r="G794" t="s">
        <v>4903</v>
      </c>
      <c r="H794" t="s">
        <v>4872</v>
      </c>
      <c r="I794" t="s">
        <v>102</v>
      </c>
      <c r="J794" t="s">
        <v>54</v>
      </c>
      <c r="L794" t="s">
        <v>4901</v>
      </c>
      <c r="M794">
        <f t="shared" si="39"/>
        <v>10</v>
      </c>
      <c r="N794">
        <f t="shared" si="40"/>
        <v>14</v>
      </c>
      <c r="O794" t="str">
        <f t="shared" si="41"/>
        <v>LCF7R</v>
      </c>
    </row>
    <row r="795" spans="1:15" hidden="1" x14ac:dyDescent="0.25">
      <c r="A795" t="s">
        <v>4873</v>
      </c>
      <c r="B795" t="s">
        <v>53</v>
      </c>
      <c r="C795" t="s">
        <v>216</v>
      </c>
      <c r="D795" s="3">
        <v>44970</v>
      </c>
      <c r="E795" t="s">
        <v>122</v>
      </c>
      <c r="F795">
        <v>-465834.39</v>
      </c>
      <c r="G795" t="s">
        <v>4902</v>
      </c>
      <c r="H795" t="s">
        <v>4872</v>
      </c>
      <c r="I795" t="s">
        <v>102</v>
      </c>
      <c r="J795" t="s">
        <v>54</v>
      </c>
      <c r="L795" t="s">
        <v>4901</v>
      </c>
      <c r="M795">
        <f t="shared" si="39"/>
        <v>10</v>
      </c>
      <c r="N795">
        <f t="shared" si="40"/>
        <v>14</v>
      </c>
      <c r="O795" t="str">
        <f t="shared" si="41"/>
        <v>LCF7R</v>
      </c>
    </row>
    <row r="796" spans="1:15" hidden="1" x14ac:dyDescent="0.25">
      <c r="A796" t="s">
        <v>4873</v>
      </c>
      <c r="B796" t="s">
        <v>53</v>
      </c>
      <c r="C796" t="s">
        <v>216</v>
      </c>
      <c r="D796" s="3">
        <v>45029</v>
      </c>
      <c r="E796" t="s">
        <v>122</v>
      </c>
      <c r="F796">
        <v>-195000</v>
      </c>
      <c r="G796" t="s">
        <v>4900</v>
      </c>
      <c r="H796" t="s">
        <v>4872</v>
      </c>
      <c r="I796" t="s">
        <v>102</v>
      </c>
      <c r="J796" t="s">
        <v>54</v>
      </c>
      <c r="L796" t="s">
        <v>4895</v>
      </c>
      <c r="M796">
        <f t="shared" si="39"/>
        <v>10</v>
      </c>
      <c r="N796">
        <f t="shared" si="40"/>
        <v>26</v>
      </c>
      <c r="O796" t="str">
        <f t="shared" si="41"/>
        <v>LCF7 REIT Funding</v>
      </c>
    </row>
    <row r="797" spans="1:15" hidden="1" x14ac:dyDescent="0.25">
      <c r="A797" t="s">
        <v>4873</v>
      </c>
      <c r="B797" t="s">
        <v>53</v>
      </c>
      <c r="C797" t="s">
        <v>216</v>
      </c>
      <c r="D797" s="3">
        <v>45118</v>
      </c>
      <c r="E797" t="s">
        <v>122</v>
      </c>
      <c r="F797">
        <v>-390000</v>
      </c>
      <c r="G797" t="s">
        <v>4899</v>
      </c>
      <c r="H797" t="s">
        <v>4872</v>
      </c>
      <c r="I797" t="s">
        <v>102</v>
      </c>
      <c r="J797" t="s">
        <v>54</v>
      </c>
      <c r="L797" t="s">
        <v>4895</v>
      </c>
      <c r="M797">
        <f t="shared" si="39"/>
        <v>10</v>
      </c>
      <c r="N797">
        <f t="shared" si="40"/>
        <v>26</v>
      </c>
      <c r="O797" t="str">
        <f t="shared" si="41"/>
        <v>LCF7 REIT Funding</v>
      </c>
    </row>
    <row r="798" spans="1:15" hidden="1" x14ac:dyDescent="0.25">
      <c r="A798" t="s">
        <v>4873</v>
      </c>
      <c r="B798" t="s">
        <v>53</v>
      </c>
      <c r="C798" t="s">
        <v>216</v>
      </c>
      <c r="D798" s="3">
        <v>45155</v>
      </c>
      <c r="E798" t="s">
        <v>122</v>
      </c>
      <c r="F798">
        <v>-495000</v>
      </c>
      <c r="G798" t="s">
        <v>4898</v>
      </c>
      <c r="H798" t="s">
        <v>4872</v>
      </c>
      <c r="I798" t="s">
        <v>426</v>
      </c>
      <c r="J798" t="s">
        <v>54</v>
      </c>
      <c r="L798" t="s">
        <v>4897</v>
      </c>
      <c r="M798">
        <f t="shared" si="39"/>
        <v>10</v>
      </c>
      <c r="N798">
        <f t="shared" si="40"/>
        <v>14</v>
      </c>
      <c r="O798" t="str">
        <f t="shared" si="41"/>
        <v>LCF7R</v>
      </c>
    </row>
    <row r="799" spans="1:15" hidden="1" x14ac:dyDescent="0.25">
      <c r="A799" t="s">
        <v>4873</v>
      </c>
      <c r="B799" t="s">
        <v>53</v>
      </c>
      <c r="C799" t="s">
        <v>216</v>
      </c>
      <c r="D799" s="3">
        <v>45182</v>
      </c>
      <c r="E799" t="s">
        <v>122</v>
      </c>
      <c r="F799">
        <v>-416000</v>
      </c>
      <c r="G799" t="s">
        <v>4896</v>
      </c>
      <c r="H799" t="s">
        <v>4872</v>
      </c>
      <c r="I799" t="s">
        <v>102</v>
      </c>
      <c r="J799" t="s">
        <v>54</v>
      </c>
      <c r="L799" t="s">
        <v>4895</v>
      </c>
      <c r="M799">
        <f t="shared" si="39"/>
        <v>10</v>
      </c>
      <c r="N799">
        <f t="shared" si="40"/>
        <v>26</v>
      </c>
      <c r="O799" t="str">
        <f t="shared" si="41"/>
        <v>LCF7 REIT Funding</v>
      </c>
    </row>
    <row r="800" spans="1:15" hidden="1" x14ac:dyDescent="0.25">
      <c r="A800" t="s">
        <v>4873</v>
      </c>
      <c r="B800" t="s">
        <v>57</v>
      </c>
      <c r="C800" t="s">
        <v>214</v>
      </c>
      <c r="D800" s="3">
        <v>42719</v>
      </c>
      <c r="E800" t="s">
        <v>122</v>
      </c>
      <c r="F800">
        <v>-340441.31</v>
      </c>
      <c r="G800" t="s">
        <v>4875</v>
      </c>
      <c r="H800" t="s">
        <v>4872</v>
      </c>
      <c r="I800" t="s">
        <v>102</v>
      </c>
      <c r="J800" t="s">
        <v>50</v>
      </c>
      <c r="L800" t="s">
        <v>4874</v>
      </c>
      <c r="M800">
        <f t="shared" si="39"/>
        <v>10</v>
      </c>
      <c r="N800">
        <f t="shared" si="40"/>
        <v>14</v>
      </c>
      <c r="O800" t="str">
        <f t="shared" si="41"/>
        <v>LCF7T</v>
      </c>
    </row>
    <row r="801" spans="1:15" hidden="1" x14ac:dyDescent="0.25">
      <c r="A801" t="s">
        <v>4873</v>
      </c>
      <c r="B801" t="s">
        <v>57</v>
      </c>
      <c r="C801" t="s">
        <v>214</v>
      </c>
      <c r="D801" s="3">
        <v>42720</v>
      </c>
      <c r="E801" t="s">
        <v>122</v>
      </c>
      <c r="F801">
        <v>-162961.23000000001</v>
      </c>
      <c r="G801" t="s">
        <v>4894</v>
      </c>
      <c r="H801" t="s">
        <v>4872</v>
      </c>
      <c r="I801" t="s">
        <v>102</v>
      </c>
      <c r="J801" t="s">
        <v>50</v>
      </c>
      <c r="L801" t="s">
        <v>4878</v>
      </c>
      <c r="M801">
        <f t="shared" si="39"/>
        <v>10</v>
      </c>
      <c r="N801">
        <f t="shared" si="40"/>
        <v>14</v>
      </c>
      <c r="O801" t="str">
        <f t="shared" si="41"/>
        <v>LCF7T</v>
      </c>
    </row>
    <row r="802" spans="1:15" hidden="1" x14ac:dyDescent="0.25">
      <c r="A802" t="s">
        <v>4873</v>
      </c>
      <c r="B802" t="s">
        <v>57</v>
      </c>
      <c r="C802" t="s">
        <v>214</v>
      </c>
      <c r="D802" s="3">
        <v>42720</v>
      </c>
      <c r="E802" t="s">
        <v>122</v>
      </c>
      <c r="F802">
        <v>-146581.25</v>
      </c>
      <c r="G802" t="s">
        <v>4875</v>
      </c>
      <c r="H802" t="s">
        <v>4872</v>
      </c>
      <c r="I802" t="s">
        <v>102</v>
      </c>
      <c r="J802" t="s">
        <v>50</v>
      </c>
      <c r="L802" t="s">
        <v>4874</v>
      </c>
      <c r="M802">
        <f t="shared" si="39"/>
        <v>10</v>
      </c>
      <c r="N802">
        <f t="shared" si="40"/>
        <v>14</v>
      </c>
      <c r="O802" t="str">
        <f t="shared" si="41"/>
        <v>LCF7T</v>
      </c>
    </row>
    <row r="803" spans="1:15" hidden="1" x14ac:dyDescent="0.25">
      <c r="A803" t="s">
        <v>4873</v>
      </c>
      <c r="B803" t="s">
        <v>57</v>
      </c>
      <c r="C803" t="s">
        <v>214</v>
      </c>
      <c r="D803" s="3">
        <v>42753</v>
      </c>
      <c r="E803" t="s">
        <v>122</v>
      </c>
      <c r="F803">
        <v>-393949.42</v>
      </c>
      <c r="G803" t="s">
        <v>4875</v>
      </c>
      <c r="H803" t="s">
        <v>4872</v>
      </c>
      <c r="I803" t="s">
        <v>102</v>
      </c>
      <c r="J803" t="s">
        <v>50</v>
      </c>
      <c r="L803" t="s">
        <v>4874</v>
      </c>
      <c r="M803">
        <f t="shared" si="39"/>
        <v>10</v>
      </c>
      <c r="N803">
        <f t="shared" si="40"/>
        <v>14</v>
      </c>
      <c r="O803" t="str">
        <f t="shared" si="41"/>
        <v>LCF7T</v>
      </c>
    </row>
    <row r="804" spans="1:15" hidden="1" x14ac:dyDescent="0.25">
      <c r="A804" t="s">
        <v>4873</v>
      </c>
      <c r="B804" t="s">
        <v>57</v>
      </c>
      <c r="C804" t="s">
        <v>214</v>
      </c>
      <c r="D804" s="3">
        <v>42754</v>
      </c>
      <c r="E804" t="s">
        <v>122</v>
      </c>
      <c r="F804">
        <v>-3607180.67</v>
      </c>
      <c r="G804" t="s">
        <v>4893</v>
      </c>
      <c r="H804" t="s">
        <v>4872</v>
      </c>
      <c r="I804" t="s">
        <v>102</v>
      </c>
      <c r="J804" t="s">
        <v>50</v>
      </c>
      <c r="L804" t="s">
        <v>4878</v>
      </c>
      <c r="M804">
        <f t="shared" si="39"/>
        <v>10</v>
      </c>
      <c r="N804">
        <f t="shared" si="40"/>
        <v>14</v>
      </c>
      <c r="O804" t="str">
        <f t="shared" si="41"/>
        <v>LCF7T</v>
      </c>
    </row>
    <row r="805" spans="1:15" hidden="1" x14ac:dyDescent="0.25">
      <c r="A805" t="s">
        <v>4873</v>
      </c>
      <c r="B805" t="s">
        <v>57</v>
      </c>
      <c r="C805" t="s">
        <v>214</v>
      </c>
      <c r="D805" s="3">
        <v>42776</v>
      </c>
      <c r="E805" t="s">
        <v>122</v>
      </c>
      <c r="F805">
        <v>-4683000</v>
      </c>
      <c r="G805" t="s">
        <v>4892</v>
      </c>
      <c r="H805" t="s">
        <v>4872</v>
      </c>
      <c r="I805" t="s">
        <v>102</v>
      </c>
      <c r="J805" t="s">
        <v>50</v>
      </c>
      <c r="L805" t="s">
        <v>4878</v>
      </c>
      <c r="M805">
        <f t="shared" si="39"/>
        <v>10</v>
      </c>
      <c r="N805">
        <f t="shared" si="40"/>
        <v>14</v>
      </c>
      <c r="O805" t="str">
        <f t="shared" si="41"/>
        <v>LCF7T</v>
      </c>
    </row>
    <row r="806" spans="1:15" hidden="1" x14ac:dyDescent="0.25">
      <c r="A806" t="s">
        <v>4873</v>
      </c>
      <c r="B806" t="s">
        <v>57</v>
      </c>
      <c r="C806" t="s">
        <v>214</v>
      </c>
      <c r="D806" s="3">
        <v>42781</v>
      </c>
      <c r="E806" t="s">
        <v>122</v>
      </c>
      <c r="F806">
        <v>-11210.94</v>
      </c>
      <c r="G806" t="s">
        <v>4891</v>
      </c>
      <c r="H806" t="s">
        <v>4872</v>
      </c>
      <c r="I806" t="s">
        <v>102</v>
      </c>
      <c r="J806" t="s">
        <v>50</v>
      </c>
      <c r="L806" t="s">
        <v>4878</v>
      </c>
      <c r="M806">
        <f t="shared" si="39"/>
        <v>10</v>
      </c>
      <c r="N806">
        <f t="shared" si="40"/>
        <v>14</v>
      </c>
      <c r="O806" t="str">
        <f t="shared" si="41"/>
        <v>LCF7T</v>
      </c>
    </row>
    <row r="807" spans="1:15" hidden="1" x14ac:dyDescent="0.25">
      <c r="A807" t="s">
        <v>4873</v>
      </c>
      <c r="B807" t="s">
        <v>57</v>
      </c>
      <c r="C807" t="s">
        <v>214</v>
      </c>
      <c r="D807" s="3">
        <v>42809</v>
      </c>
      <c r="E807" t="s">
        <v>122</v>
      </c>
      <c r="F807">
        <v>-614326.81999999995</v>
      </c>
      <c r="G807" t="s">
        <v>4875</v>
      </c>
      <c r="H807" t="s">
        <v>4872</v>
      </c>
      <c r="I807" t="s">
        <v>102</v>
      </c>
      <c r="J807" t="s">
        <v>50</v>
      </c>
      <c r="L807" t="s">
        <v>1530</v>
      </c>
      <c r="M807">
        <f t="shared" si="39"/>
        <v>10</v>
      </c>
      <c r="N807">
        <f t="shared" si="40"/>
        <v>14</v>
      </c>
      <c r="O807" t="str">
        <f t="shared" si="41"/>
        <v>TUET2</v>
      </c>
    </row>
    <row r="808" spans="1:15" hidden="1" x14ac:dyDescent="0.25">
      <c r="A808" t="s">
        <v>4873</v>
      </c>
      <c r="B808" t="s">
        <v>57</v>
      </c>
      <c r="C808" t="s">
        <v>214</v>
      </c>
      <c r="D808" s="3">
        <v>42809</v>
      </c>
      <c r="E808" t="s">
        <v>122</v>
      </c>
      <c r="F808">
        <v>-23517.33</v>
      </c>
      <c r="G808" t="s">
        <v>4890</v>
      </c>
      <c r="H808" t="s">
        <v>4872</v>
      </c>
      <c r="I808" t="s">
        <v>102</v>
      </c>
      <c r="J808" t="s">
        <v>50</v>
      </c>
      <c r="L808" t="s">
        <v>4878</v>
      </c>
      <c r="M808">
        <f t="shared" si="39"/>
        <v>10</v>
      </c>
      <c r="N808">
        <f t="shared" si="40"/>
        <v>14</v>
      </c>
      <c r="O808" t="str">
        <f t="shared" si="41"/>
        <v>LCF7T</v>
      </c>
    </row>
    <row r="809" spans="1:15" hidden="1" x14ac:dyDescent="0.25">
      <c r="A809" t="s">
        <v>4873</v>
      </c>
      <c r="B809" t="s">
        <v>57</v>
      </c>
      <c r="C809" t="s">
        <v>214</v>
      </c>
      <c r="D809" s="3">
        <v>42843</v>
      </c>
      <c r="E809" t="s">
        <v>122</v>
      </c>
      <c r="F809">
        <v>-798218.94</v>
      </c>
      <c r="G809" t="s">
        <v>4875</v>
      </c>
      <c r="H809" t="s">
        <v>4872</v>
      </c>
      <c r="I809" t="s">
        <v>102</v>
      </c>
      <c r="J809" t="s">
        <v>50</v>
      </c>
      <c r="L809" t="s">
        <v>4874</v>
      </c>
      <c r="M809">
        <f t="shared" si="39"/>
        <v>10</v>
      </c>
      <c r="N809">
        <f t="shared" si="40"/>
        <v>14</v>
      </c>
      <c r="O809" t="str">
        <f t="shared" si="41"/>
        <v>LCF7T</v>
      </c>
    </row>
    <row r="810" spans="1:15" hidden="1" x14ac:dyDescent="0.25">
      <c r="A810" t="s">
        <v>4873</v>
      </c>
      <c r="B810" t="s">
        <v>57</v>
      </c>
      <c r="C810" t="s">
        <v>214</v>
      </c>
      <c r="D810" s="3">
        <v>42844</v>
      </c>
      <c r="E810" t="s">
        <v>122</v>
      </c>
      <c r="F810">
        <v>-25181.41</v>
      </c>
      <c r="G810" t="s">
        <v>4889</v>
      </c>
      <c r="H810" t="s">
        <v>4872</v>
      </c>
      <c r="I810" t="s">
        <v>102</v>
      </c>
      <c r="J810" t="s">
        <v>50</v>
      </c>
      <c r="L810" t="s">
        <v>4878</v>
      </c>
      <c r="M810">
        <f t="shared" si="39"/>
        <v>10</v>
      </c>
      <c r="N810">
        <f t="shared" si="40"/>
        <v>14</v>
      </c>
      <c r="O810" t="str">
        <f t="shared" si="41"/>
        <v>LCF7T</v>
      </c>
    </row>
    <row r="811" spans="1:15" hidden="1" x14ac:dyDescent="0.25">
      <c r="A811" t="s">
        <v>4873</v>
      </c>
      <c r="B811" t="s">
        <v>57</v>
      </c>
      <c r="C811" t="s">
        <v>214</v>
      </c>
      <c r="D811" s="3">
        <v>42871</v>
      </c>
      <c r="E811" t="s">
        <v>122</v>
      </c>
      <c r="F811">
        <v>-623340.76</v>
      </c>
      <c r="G811" t="s">
        <v>4875</v>
      </c>
      <c r="H811" t="s">
        <v>4872</v>
      </c>
      <c r="I811" t="s">
        <v>102</v>
      </c>
      <c r="J811" t="s">
        <v>50</v>
      </c>
      <c r="L811" t="s">
        <v>4874</v>
      </c>
      <c r="M811">
        <f t="shared" si="39"/>
        <v>10</v>
      </c>
      <c r="N811">
        <f t="shared" si="40"/>
        <v>14</v>
      </c>
      <c r="O811" t="str">
        <f t="shared" si="41"/>
        <v>LCF7T</v>
      </c>
    </row>
    <row r="812" spans="1:15" hidden="1" x14ac:dyDescent="0.25">
      <c r="A812" t="s">
        <v>4873</v>
      </c>
      <c r="B812" t="s">
        <v>57</v>
      </c>
      <c r="C812" t="s">
        <v>214</v>
      </c>
      <c r="D812" s="3">
        <v>42871</v>
      </c>
      <c r="E812" t="s">
        <v>122</v>
      </c>
      <c r="F812">
        <v>-24021.57</v>
      </c>
      <c r="G812" t="s">
        <v>4888</v>
      </c>
      <c r="H812" t="s">
        <v>4872</v>
      </c>
      <c r="I812" t="s">
        <v>102</v>
      </c>
      <c r="J812" t="s">
        <v>50</v>
      </c>
      <c r="L812" t="s">
        <v>4878</v>
      </c>
      <c r="M812">
        <f t="shared" si="39"/>
        <v>10</v>
      </c>
      <c r="N812">
        <f t="shared" si="40"/>
        <v>14</v>
      </c>
      <c r="O812" t="str">
        <f t="shared" si="41"/>
        <v>LCF7T</v>
      </c>
    </row>
    <row r="813" spans="1:15" hidden="1" x14ac:dyDescent="0.25">
      <c r="A813" t="s">
        <v>4873</v>
      </c>
      <c r="B813" t="s">
        <v>57</v>
      </c>
      <c r="C813" t="s">
        <v>214</v>
      </c>
      <c r="D813" s="3">
        <v>42888</v>
      </c>
      <c r="E813" t="s">
        <v>122</v>
      </c>
      <c r="F813">
        <v>-60000000</v>
      </c>
      <c r="G813" t="s">
        <v>4887</v>
      </c>
      <c r="H813" t="s">
        <v>4872</v>
      </c>
      <c r="I813" t="s">
        <v>102</v>
      </c>
      <c r="J813" t="s">
        <v>50</v>
      </c>
      <c r="L813" t="s">
        <v>4878</v>
      </c>
      <c r="M813">
        <f t="shared" si="39"/>
        <v>10</v>
      </c>
      <c r="N813">
        <f t="shared" si="40"/>
        <v>14</v>
      </c>
      <c r="O813" t="str">
        <f t="shared" si="41"/>
        <v>LCF7T</v>
      </c>
    </row>
    <row r="814" spans="1:15" hidden="1" x14ac:dyDescent="0.25">
      <c r="A814" t="s">
        <v>4873</v>
      </c>
      <c r="B814" t="s">
        <v>57</v>
      </c>
      <c r="C814" t="s">
        <v>214</v>
      </c>
      <c r="D814" s="3">
        <v>42891</v>
      </c>
      <c r="E814" t="s">
        <v>122</v>
      </c>
      <c r="F814">
        <v>-1687500</v>
      </c>
      <c r="G814" t="s">
        <v>4886</v>
      </c>
      <c r="H814" t="s">
        <v>4872</v>
      </c>
      <c r="I814" t="s">
        <v>102</v>
      </c>
      <c r="J814" t="s">
        <v>50</v>
      </c>
      <c r="L814" t="s">
        <v>4878</v>
      </c>
      <c r="M814">
        <f t="shared" si="39"/>
        <v>10</v>
      </c>
      <c r="N814">
        <f t="shared" si="40"/>
        <v>14</v>
      </c>
      <c r="O814" t="str">
        <f t="shared" si="41"/>
        <v>LCF7T</v>
      </c>
    </row>
    <row r="815" spans="1:15" hidden="1" x14ac:dyDescent="0.25">
      <c r="A815" t="s">
        <v>4873</v>
      </c>
      <c r="B815" t="s">
        <v>57</v>
      </c>
      <c r="C815" t="s">
        <v>214</v>
      </c>
      <c r="D815" s="3">
        <v>42900</v>
      </c>
      <c r="E815" t="s">
        <v>122</v>
      </c>
      <c r="F815">
        <v>-753823.41</v>
      </c>
      <c r="G815" t="s">
        <v>4885</v>
      </c>
      <c r="H815" t="s">
        <v>4872</v>
      </c>
      <c r="I815" t="s">
        <v>102</v>
      </c>
      <c r="J815" t="s">
        <v>50</v>
      </c>
      <c r="L815" t="s">
        <v>4878</v>
      </c>
      <c r="M815">
        <f t="shared" si="39"/>
        <v>10</v>
      </c>
      <c r="N815">
        <f t="shared" si="40"/>
        <v>14</v>
      </c>
      <c r="O815" t="str">
        <f t="shared" si="41"/>
        <v>LCF7T</v>
      </c>
    </row>
    <row r="816" spans="1:15" hidden="1" x14ac:dyDescent="0.25">
      <c r="A816" t="s">
        <v>4873</v>
      </c>
      <c r="B816" t="s">
        <v>57</v>
      </c>
      <c r="C816" t="s">
        <v>214</v>
      </c>
      <c r="D816" s="3">
        <v>42901</v>
      </c>
      <c r="E816" t="s">
        <v>122</v>
      </c>
      <c r="F816">
        <v>-3435600</v>
      </c>
      <c r="G816" t="s">
        <v>4884</v>
      </c>
      <c r="H816" t="s">
        <v>4872</v>
      </c>
      <c r="I816" t="s">
        <v>102</v>
      </c>
      <c r="J816" t="s">
        <v>50</v>
      </c>
      <c r="L816" t="s">
        <v>4878</v>
      </c>
      <c r="M816">
        <f t="shared" si="39"/>
        <v>10</v>
      </c>
      <c r="N816">
        <f t="shared" si="40"/>
        <v>14</v>
      </c>
      <c r="O816" t="str">
        <f t="shared" si="41"/>
        <v>LCF7T</v>
      </c>
    </row>
    <row r="817" spans="1:15" hidden="1" x14ac:dyDescent="0.25">
      <c r="A817" t="s">
        <v>4873</v>
      </c>
      <c r="B817" t="s">
        <v>57</v>
      </c>
      <c r="C817" t="s">
        <v>214</v>
      </c>
      <c r="D817" s="3">
        <v>42906</v>
      </c>
      <c r="E817" t="s">
        <v>122</v>
      </c>
      <c r="F817">
        <v>-5861100</v>
      </c>
      <c r="G817" t="s">
        <v>4883</v>
      </c>
      <c r="H817" t="s">
        <v>4872</v>
      </c>
      <c r="I817" t="s">
        <v>102</v>
      </c>
      <c r="J817" t="s">
        <v>50</v>
      </c>
      <c r="L817" t="s">
        <v>4878</v>
      </c>
      <c r="M817">
        <f t="shared" si="39"/>
        <v>10</v>
      </c>
      <c r="N817">
        <f t="shared" si="40"/>
        <v>14</v>
      </c>
      <c r="O817" t="str">
        <f t="shared" si="41"/>
        <v>LCF7T</v>
      </c>
    </row>
    <row r="818" spans="1:15" hidden="1" x14ac:dyDescent="0.25">
      <c r="A818" t="s">
        <v>4873</v>
      </c>
      <c r="B818" t="s">
        <v>57</v>
      </c>
      <c r="C818" t="s">
        <v>214</v>
      </c>
      <c r="D818" s="3">
        <v>42930</v>
      </c>
      <c r="E818" t="s">
        <v>122</v>
      </c>
      <c r="F818">
        <v>-60673.65</v>
      </c>
      <c r="G818" t="s">
        <v>4882</v>
      </c>
      <c r="H818" t="s">
        <v>4872</v>
      </c>
      <c r="I818" t="s">
        <v>102</v>
      </c>
      <c r="J818" t="s">
        <v>50</v>
      </c>
      <c r="L818" t="s">
        <v>4878</v>
      </c>
      <c r="M818">
        <f t="shared" si="39"/>
        <v>10</v>
      </c>
      <c r="N818">
        <f t="shared" si="40"/>
        <v>14</v>
      </c>
      <c r="O818" t="str">
        <f t="shared" si="41"/>
        <v>LCF7T</v>
      </c>
    </row>
    <row r="819" spans="1:15" hidden="1" x14ac:dyDescent="0.25">
      <c r="A819" t="s">
        <v>4873</v>
      </c>
      <c r="B819" t="s">
        <v>57</v>
      </c>
      <c r="C819" t="s">
        <v>214</v>
      </c>
      <c r="D819" s="3">
        <v>42963</v>
      </c>
      <c r="E819" t="s">
        <v>122</v>
      </c>
      <c r="F819">
        <v>-823463.61</v>
      </c>
      <c r="G819" t="s">
        <v>4875</v>
      </c>
      <c r="H819" t="s">
        <v>4872</v>
      </c>
      <c r="I819" t="s">
        <v>102</v>
      </c>
      <c r="J819" t="s">
        <v>50</v>
      </c>
      <c r="L819" t="s">
        <v>4881</v>
      </c>
      <c r="M819">
        <f t="shared" si="39"/>
        <v>10</v>
      </c>
      <c r="N819">
        <f t="shared" si="40"/>
        <v>14</v>
      </c>
      <c r="O819" t="str">
        <f t="shared" si="41"/>
        <v>LCF7R</v>
      </c>
    </row>
    <row r="820" spans="1:15" hidden="1" x14ac:dyDescent="0.25">
      <c r="A820" t="s">
        <v>4873</v>
      </c>
      <c r="B820" t="s">
        <v>57</v>
      </c>
      <c r="C820" t="s">
        <v>214</v>
      </c>
      <c r="D820" s="3">
        <v>42992</v>
      </c>
      <c r="E820" t="s">
        <v>122</v>
      </c>
      <c r="F820">
        <v>-61488.2</v>
      </c>
      <c r="G820" t="s">
        <v>4880</v>
      </c>
      <c r="H820" t="s">
        <v>4872</v>
      </c>
      <c r="I820" t="s">
        <v>102</v>
      </c>
      <c r="J820" t="s">
        <v>50</v>
      </c>
      <c r="L820" t="s">
        <v>4878</v>
      </c>
      <c r="M820">
        <f t="shared" si="39"/>
        <v>10</v>
      </c>
      <c r="N820">
        <f t="shared" si="40"/>
        <v>14</v>
      </c>
      <c r="O820" t="str">
        <f t="shared" si="41"/>
        <v>LCF7T</v>
      </c>
    </row>
    <row r="821" spans="1:15" hidden="1" x14ac:dyDescent="0.25">
      <c r="A821" t="s">
        <v>4873</v>
      </c>
      <c r="B821" t="s">
        <v>57</v>
      </c>
      <c r="C821" t="s">
        <v>214</v>
      </c>
      <c r="D821" s="3">
        <v>42992</v>
      </c>
      <c r="E821" t="s">
        <v>122</v>
      </c>
      <c r="F821">
        <v>-678967.99</v>
      </c>
      <c r="G821" t="s">
        <v>4875</v>
      </c>
      <c r="H821" t="s">
        <v>4872</v>
      </c>
      <c r="I821" t="s">
        <v>102</v>
      </c>
      <c r="J821" t="s">
        <v>50</v>
      </c>
      <c r="L821" t="s">
        <v>4874</v>
      </c>
      <c r="M821">
        <f t="shared" si="39"/>
        <v>10</v>
      </c>
      <c r="N821">
        <f t="shared" si="40"/>
        <v>14</v>
      </c>
      <c r="O821" t="str">
        <f t="shared" si="41"/>
        <v>LCF7T</v>
      </c>
    </row>
    <row r="822" spans="1:15" hidden="1" x14ac:dyDescent="0.25">
      <c r="A822" t="s">
        <v>4873</v>
      </c>
      <c r="B822" t="s">
        <v>57</v>
      </c>
      <c r="C822" t="s">
        <v>214</v>
      </c>
      <c r="D822" s="3">
        <v>43024</v>
      </c>
      <c r="E822" t="s">
        <v>122</v>
      </c>
      <c r="F822">
        <v>-606323.80000000005</v>
      </c>
      <c r="G822" t="s">
        <v>4875</v>
      </c>
      <c r="H822" t="s">
        <v>4872</v>
      </c>
      <c r="I822" t="s">
        <v>102</v>
      </c>
      <c r="J822" t="s">
        <v>50</v>
      </c>
      <c r="L822" t="s">
        <v>4874</v>
      </c>
      <c r="M822">
        <f t="shared" si="39"/>
        <v>10</v>
      </c>
      <c r="N822">
        <f t="shared" si="40"/>
        <v>14</v>
      </c>
      <c r="O822" t="str">
        <f t="shared" si="41"/>
        <v>LCF7T</v>
      </c>
    </row>
    <row r="823" spans="1:15" hidden="1" x14ac:dyDescent="0.25">
      <c r="A823" t="s">
        <v>4873</v>
      </c>
      <c r="B823" t="s">
        <v>57</v>
      </c>
      <c r="C823" t="s">
        <v>214</v>
      </c>
      <c r="D823" s="3">
        <v>43024</v>
      </c>
      <c r="E823" t="s">
        <v>122</v>
      </c>
      <c r="F823">
        <v>-124544.01</v>
      </c>
      <c r="G823" t="s">
        <v>4879</v>
      </c>
      <c r="H823" t="s">
        <v>4872</v>
      </c>
      <c r="I823" t="s">
        <v>102</v>
      </c>
      <c r="J823" t="s">
        <v>50</v>
      </c>
      <c r="L823" t="s">
        <v>4878</v>
      </c>
      <c r="M823">
        <f t="shared" si="39"/>
        <v>10</v>
      </c>
      <c r="N823">
        <f t="shared" si="40"/>
        <v>14</v>
      </c>
      <c r="O823" t="str">
        <f t="shared" si="41"/>
        <v>LCF7T</v>
      </c>
    </row>
    <row r="824" spans="1:15" hidden="1" x14ac:dyDescent="0.25">
      <c r="A824" t="s">
        <v>4873</v>
      </c>
      <c r="B824" t="s">
        <v>57</v>
      </c>
      <c r="C824" t="s">
        <v>214</v>
      </c>
      <c r="D824" s="3">
        <v>43053</v>
      </c>
      <c r="E824" t="s">
        <v>122</v>
      </c>
      <c r="F824">
        <v>-800420.12</v>
      </c>
      <c r="G824" t="s">
        <v>4875</v>
      </c>
      <c r="H824" t="s">
        <v>4872</v>
      </c>
      <c r="I824" t="s">
        <v>102</v>
      </c>
      <c r="J824" t="s">
        <v>50</v>
      </c>
      <c r="L824" t="s">
        <v>4874</v>
      </c>
      <c r="M824">
        <f t="shared" si="39"/>
        <v>10</v>
      </c>
      <c r="N824">
        <f t="shared" si="40"/>
        <v>14</v>
      </c>
      <c r="O824" t="str">
        <f t="shared" si="41"/>
        <v>LCF7T</v>
      </c>
    </row>
    <row r="825" spans="1:15" hidden="1" x14ac:dyDescent="0.25">
      <c r="A825" t="s">
        <v>4873</v>
      </c>
      <c r="B825" t="s">
        <v>57</v>
      </c>
      <c r="C825" t="s">
        <v>214</v>
      </c>
      <c r="D825" s="3">
        <v>43084</v>
      </c>
      <c r="E825" t="s">
        <v>122</v>
      </c>
      <c r="F825">
        <v>-525943.24</v>
      </c>
      <c r="G825" t="s">
        <v>4875</v>
      </c>
      <c r="H825" t="s">
        <v>4872</v>
      </c>
      <c r="I825" t="s">
        <v>102</v>
      </c>
      <c r="J825" t="s">
        <v>50</v>
      </c>
      <c r="L825" t="s">
        <v>4874</v>
      </c>
      <c r="M825">
        <f t="shared" si="39"/>
        <v>10</v>
      </c>
      <c r="N825">
        <f t="shared" si="40"/>
        <v>14</v>
      </c>
      <c r="O825" t="str">
        <f t="shared" si="41"/>
        <v>LCF7T</v>
      </c>
    </row>
    <row r="826" spans="1:15" hidden="1" x14ac:dyDescent="0.25">
      <c r="A826" t="s">
        <v>4873</v>
      </c>
      <c r="B826" t="s">
        <v>57</v>
      </c>
      <c r="C826" t="s">
        <v>214</v>
      </c>
      <c r="D826" s="3">
        <v>43145</v>
      </c>
      <c r="E826" t="s">
        <v>122</v>
      </c>
      <c r="F826">
        <v>-633751.31000000006</v>
      </c>
      <c r="G826" t="s">
        <v>4875</v>
      </c>
      <c r="H826" t="s">
        <v>4872</v>
      </c>
      <c r="I826" t="s">
        <v>102</v>
      </c>
      <c r="J826" t="s">
        <v>50</v>
      </c>
      <c r="L826" t="s">
        <v>4874</v>
      </c>
      <c r="M826">
        <f t="shared" si="39"/>
        <v>10</v>
      </c>
      <c r="N826">
        <f t="shared" si="40"/>
        <v>14</v>
      </c>
      <c r="O826" t="str">
        <f t="shared" si="41"/>
        <v>LCF7T</v>
      </c>
    </row>
    <row r="827" spans="1:15" hidden="1" x14ac:dyDescent="0.25">
      <c r="A827" t="s">
        <v>4873</v>
      </c>
      <c r="B827" t="s">
        <v>57</v>
      </c>
      <c r="C827" t="s">
        <v>214</v>
      </c>
      <c r="D827" s="3">
        <v>43173</v>
      </c>
      <c r="E827" t="s">
        <v>122</v>
      </c>
      <c r="F827">
        <v>-507575.77</v>
      </c>
      <c r="G827" t="s">
        <v>4875</v>
      </c>
      <c r="H827" t="s">
        <v>4872</v>
      </c>
      <c r="I827" t="s">
        <v>100</v>
      </c>
      <c r="J827" t="s">
        <v>50</v>
      </c>
      <c r="L827" t="s">
        <v>4874</v>
      </c>
      <c r="M827">
        <f t="shared" si="39"/>
        <v>10</v>
      </c>
      <c r="N827">
        <f t="shared" si="40"/>
        <v>14</v>
      </c>
      <c r="O827" t="str">
        <f t="shared" si="41"/>
        <v>LCF7T</v>
      </c>
    </row>
    <row r="828" spans="1:15" hidden="1" x14ac:dyDescent="0.25">
      <c r="A828" t="s">
        <v>4873</v>
      </c>
      <c r="B828" t="s">
        <v>57</v>
      </c>
      <c r="C828" t="s">
        <v>214</v>
      </c>
      <c r="D828" s="3">
        <v>43298</v>
      </c>
      <c r="E828" t="s">
        <v>122</v>
      </c>
      <c r="F828">
        <v>-519709.5</v>
      </c>
      <c r="G828" t="s">
        <v>4875</v>
      </c>
      <c r="H828" t="s">
        <v>4872</v>
      </c>
      <c r="I828" t="s">
        <v>102</v>
      </c>
      <c r="J828" t="s">
        <v>50</v>
      </c>
      <c r="L828" t="s">
        <v>4874</v>
      </c>
      <c r="M828">
        <f t="shared" si="39"/>
        <v>10</v>
      </c>
      <c r="N828">
        <f t="shared" si="40"/>
        <v>14</v>
      </c>
      <c r="O828" t="str">
        <f t="shared" si="41"/>
        <v>LCF7T</v>
      </c>
    </row>
    <row r="829" spans="1:15" hidden="1" x14ac:dyDescent="0.25">
      <c r="A829" t="s">
        <v>4873</v>
      </c>
      <c r="B829" t="s">
        <v>57</v>
      </c>
      <c r="C829" t="s">
        <v>214</v>
      </c>
      <c r="D829" s="3">
        <v>43332</v>
      </c>
      <c r="E829" t="s">
        <v>122</v>
      </c>
      <c r="F829">
        <v>-818757.26</v>
      </c>
      <c r="G829" t="s">
        <v>4875</v>
      </c>
      <c r="H829" t="s">
        <v>4872</v>
      </c>
      <c r="I829" t="s">
        <v>102</v>
      </c>
      <c r="J829" t="s">
        <v>50</v>
      </c>
      <c r="L829" t="s">
        <v>4874</v>
      </c>
      <c r="M829">
        <f t="shared" si="39"/>
        <v>10</v>
      </c>
      <c r="N829">
        <f t="shared" si="40"/>
        <v>14</v>
      </c>
      <c r="O829" t="str">
        <f t="shared" si="41"/>
        <v>LCF7T</v>
      </c>
    </row>
    <row r="830" spans="1:15" hidden="1" x14ac:dyDescent="0.25">
      <c r="A830" t="s">
        <v>4873</v>
      </c>
      <c r="B830" t="s">
        <v>57</v>
      </c>
      <c r="C830" t="s">
        <v>214</v>
      </c>
      <c r="D830" s="3">
        <v>43390</v>
      </c>
      <c r="E830" t="s">
        <v>122</v>
      </c>
      <c r="F830">
        <v>-1009213.5</v>
      </c>
      <c r="G830" t="s">
        <v>4875</v>
      </c>
      <c r="H830" t="s">
        <v>4872</v>
      </c>
      <c r="I830" t="s">
        <v>102</v>
      </c>
      <c r="J830" t="s">
        <v>50</v>
      </c>
      <c r="L830" t="s">
        <v>4874</v>
      </c>
      <c r="M830">
        <f t="shared" si="39"/>
        <v>10</v>
      </c>
      <c r="N830">
        <f t="shared" si="40"/>
        <v>14</v>
      </c>
      <c r="O830" t="str">
        <f t="shared" si="41"/>
        <v>LCF7T</v>
      </c>
    </row>
    <row r="831" spans="1:15" hidden="1" x14ac:dyDescent="0.25">
      <c r="A831" t="s">
        <v>4873</v>
      </c>
      <c r="B831" t="s">
        <v>57</v>
      </c>
      <c r="C831" t="s">
        <v>214</v>
      </c>
      <c r="D831" s="3">
        <v>43413</v>
      </c>
      <c r="E831" t="s">
        <v>122</v>
      </c>
      <c r="F831">
        <v>-5837584.3700000001</v>
      </c>
      <c r="G831" t="s">
        <v>4875</v>
      </c>
      <c r="H831" t="s">
        <v>4872</v>
      </c>
      <c r="I831" t="s">
        <v>102</v>
      </c>
      <c r="J831" t="s">
        <v>50</v>
      </c>
      <c r="L831" t="s">
        <v>4874</v>
      </c>
      <c r="M831">
        <f t="shared" si="39"/>
        <v>10</v>
      </c>
      <c r="N831">
        <f t="shared" si="40"/>
        <v>14</v>
      </c>
      <c r="O831" t="str">
        <f t="shared" si="41"/>
        <v>LCF7T</v>
      </c>
    </row>
    <row r="832" spans="1:15" hidden="1" x14ac:dyDescent="0.25">
      <c r="A832" t="s">
        <v>4873</v>
      </c>
      <c r="B832" t="s">
        <v>57</v>
      </c>
      <c r="C832" t="s">
        <v>214</v>
      </c>
      <c r="D832" s="3">
        <v>43420</v>
      </c>
      <c r="E832" t="s">
        <v>122</v>
      </c>
      <c r="F832">
        <v>-632442.18999999994</v>
      </c>
      <c r="G832" t="s">
        <v>4875</v>
      </c>
      <c r="H832" t="s">
        <v>4872</v>
      </c>
      <c r="I832" t="s">
        <v>102</v>
      </c>
      <c r="J832" t="s">
        <v>50</v>
      </c>
      <c r="L832" t="s">
        <v>4874</v>
      </c>
      <c r="M832">
        <f t="shared" si="39"/>
        <v>10</v>
      </c>
      <c r="N832">
        <f t="shared" si="40"/>
        <v>14</v>
      </c>
      <c r="O832" t="str">
        <f t="shared" si="41"/>
        <v>LCF7T</v>
      </c>
    </row>
    <row r="833" spans="1:15" hidden="1" x14ac:dyDescent="0.25">
      <c r="A833" t="s">
        <v>4873</v>
      </c>
      <c r="B833" t="s">
        <v>57</v>
      </c>
      <c r="C833" t="s">
        <v>214</v>
      </c>
      <c r="D833" s="3">
        <v>43452</v>
      </c>
      <c r="E833" t="s">
        <v>122</v>
      </c>
      <c r="F833">
        <v>-1000498.03</v>
      </c>
      <c r="G833" t="s">
        <v>4875</v>
      </c>
      <c r="H833" t="s">
        <v>4872</v>
      </c>
      <c r="I833" t="s">
        <v>102</v>
      </c>
      <c r="J833" t="s">
        <v>50</v>
      </c>
      <c r="L833" t="s">
        <v>4874</v>
      </c>
      <c r="M833">
        <f t="shared" si="39"/>
        <v>10</v>
      </c>
      <c r="N833">
        <f t="shared" si="40"/>
        <v>14</v>
      </c>
      <c r="O833" t="str">
        <f t="shared" si="41"/>
        <v>LCF7T</v>
      </c>
    </row>
    <row r="834" spans="1:15" hidden="1" x14ac:dyDescent="0.25">
      <c r="A834" t="s">
        <v>4873</v>
      </c>
      <c r="B834" t="s">
        <v>57</v>
      </c>
      <c r="C834" t="s">
        <v>214</v>
      </c>
      <c r="D834" s="3">
        <v>43511</v>
      </c>
      <c r="E834" t="s">
        <v>122</v>
      </c>
      <c r="F834">
        <v>-519357.28</v>
      </c>
      <c r="G834" t="s">
        <v>4875</v>
      </c>
      <c r="H834" t="s">
        <v>4872</v>
      </c>
      <c r="I834" t="s">
        <v>102</v>
      </c>
      <c r="J834" t="s">
        <v>50</v>
      </c>
      <c r="L834" t="s">
        <v>4874</v>
      </c>
      <c r="M834">
        <f t="shared" si="39"/>
        <v>10</v>
      </c>
      <c r="N834">
        <f t="shared" si="40"/>
        <v>14</v>
      </c>
      <c r="O834" t="str">
        <f t="shared" si="41"/>
        <v>LCF7T</v>
      </c>
    </row>
    <row r="835" spans="1:15" hidden="1" x14ac:dyDescent="0.25">
      <c r="A835" t="s">
        <v>4873</v>
      </c>
      <c r="B835" t="s">
        <v>57</v>
      </c>
      <c r="C835" t="s">
        <v>214</v>
      </c>
      <c r="D835" s="3">
        <v>43531</v>
      </c>
      <c r="E835" t="s">
        <v>122</v>
      </c>
      <c r="F835">
        <v>-2460771.19</v>
      </c>
      <c r="G835" t="s">
        <v>4875</v>
      </c>
      <c r="H835" t="s">
        <v>4872</v>
      </c>
      <c r="I835" t="s">
        <v>102</v>
      </c>
      <c r="J835" t="s">
        <v>50</v>
      </c>
      <c r="L835" t="s">
        <v>4874</v>
      </c>
      <c r="M835">
        <f t="shared" si="39"/>
        <v>10</v>
      </c>
      <c r="N835">
        <f t="shared" si="40"/>
        <v>14</v>
      </c>
      <c r="O835" t="str">
        <f t="shared" si="41"/>
        <v>LCF7T</v>
      </c>
    </row>
    <row r="836" spans="1:15" hidden="1" x14ac:dyDescent="0.25">
      <c r="A836" t="s">
        <v>4873</v>
      </c>
      <c r="B836" t="s">
        <v>57</v>
      </c>
      <c r="C836" t="s">
        <v>214</v>
      </c>
      <c r="D836" s="3">
        <v>43543</v>
      </c>
      <c r="E836" t="s">
        <v>122</v>
      </c>
      <c r="F836">
        <v>-736921.38</v>
      </c>
      <c r="G836" t="s">
        <v>4875</v>
      </c>
      <c r="H836" t="s">
        <v>4872</v>
      </c>
      <c r="I836" t="s">
        <v>102</v>
      </c>
      <c r="J836" t="s">
        <v>50</v>
      </c>
      <c r="L836" t="s">
        <v>4874</v>
      </c>
      <c r="M836">
        <f t="shared" si="39"/>
        <v>10</v>
      </c>
      <c r="N836">
        <f t="shared" si="40"/>
        <v>14</v>
      </c>
      <c r="O836" t="str">
        <f t="shared" si="41"/>
        <v>LCF7T</v>
      </c>
    </row>
    <row r="837" spans="1:15" hidden="1" x14ac:dyDescent="0.25">
      <c r="A837" t="s">
        <v>4873</v>
      </c>
      <c r="B837" t="s">
        <v>57</v>
      </c>
      <c r="C837" t="s">
        <v>214</v>
      </c>
      <c r="D837" s="3">
        <v>43543</v>
      </c>
      <c r="E837" t="s">
        <v>122</v>
      </c>
      <c r="F837">
        <v>-736921.38</v>
      </c>
      <c r="G837" t="s">
        <v>4875</v>
      </c>
      <c r="H837" t="s">
        <v>4872</v>
      </c>
      <c r="I837" t="s">
        <v>102</v>
      </c>
      <c r="J837" t="s">
        <v>50</v>
      </c>
      <c r="L837" t="s">
        <v>4874</v>
      </c>
      <c r="M837">
        <f t="shared" si="39"/>
        <v>10</v>
      </c>
      <c r="N837">
        <f t="shared" si="40"/>
        <v>14</v>
      </c>
      <c r="O837" t="str">
        <f t="shared" si="41"/>
        <v>LCF7T</v>
      </c>
    </row>
    <row r="838" spans="1:15" hidden="1" x14ac:dyDescent="0.25">
      <c r="A838" t="s">
        <v>4873</v>
      </c>
      <c r="B838" t="s">
        <v>57</v>
      </c>
      <c r="C838" t="s">
        <v>214</v>
      </c>
      <c r="D838" s="3">
        <v>43641</v>
      </c>
      <c r="E838" t="s">
        <v>122</v>
      </c>
      <c r="F838">
        <v>-596848.34</v>
      </c>
      <c r="G838" t="s">
        <v>4875</v>
      </c>
      <c r="H838" t="s">
        <v>4872</v>
      </c>
      <c r="J838" t="s">
        <v>50</v>
      </c>
      <c r="L838" t="s">
        <v>4874</v>
      </c>
      <c r="M838">
        <f t="shared" si="39"/>
        <v>10</v>
      </c>
      <c r="N838">
        <f t="shared" si="40"/>
        <v>14</v>
      </c>
      <c r="O838" t="str">
        <f t="shared" si="41"/>
        <v>LCF7T</v>
      </c>
    </row>
    <row r="839" spans="1:15" hidden="1" x14ac:dyDescent="0.25">
      <c r="A839" t="s">
        <v>4873</v>
      </c>
      <c r="B839" t="s">
        <v>57</v>
      </c>
      <c r="C839" t="s">
        <v>214</v>
      </c>
      <c r="D839" s="3">
        <v>43662</v>
      </c>
      <c r="E839" t="s">
        <v>122</v>
      </c>
      <c r="F839">
        <v>-678110.98</v>
      </c>
      <c r="G839" t="s">
        <v>4875</v>
      </c>
      <c r="H839" t="s">
        <v>4872</v>
      </c>
      <c r="I839" t="s">
        <v>102</v>
      </c>
      <c r="J839" t="s">
        <v>50</v>
      </c>
      <c r="L839" t="s">
        <v>4877</v>
      </c>
      <c r="M839">
        <f t="shared" si="39"/>
        <v>10</v>
      </c>
      <c r="N839">
        <f t="shared" si="40"/>
        <v>17</v>
      </c>
      <c r="O839" t="str">
        <f t="shared" si="41"/>
        <v>LCF7 TRS</v>
      </c>
    </row>
    <row r="840" spans="1:15" hidden="1" x14ac:dyDescent="0.25">
      <c r="A840" t="s">
        <v>4873</v>
      </c>
      <c r="B840" t="s">
        <v>57</v>
      </c>
      <c r="C840" t="s">
        <v>214</v>
      </c>
      <c r="D840" s="3">
        <v>43692</v>
      </c>
      <c r="E840" t="s">
        <v>122</v>
      </c>
      <c r="F840">
        <v>-739078.29</v>
      </c>
      <c r="G840" t="s">
        <v>4875</v>
      </c>
      <c r="H840" t="s">
        <v>4872</v>
      </c>
      <c r="I840" t="s">
        <v>102</v>
      </c>
      <c r="J840" t="s">
        <v>50</v>
      </c>
      <c r="L840" t="s">
        <v>4876</v>
      </c>
      <c r="M840">
        <f t="shared" si="39"/>
        <v>10</v>
      </c>
      <c r="N840">
        <f t="shared" si="40"/>
        <v>14</v>
      </c>
      <c r="O840" t="str">
        <f t="shared" si="41"/>
        <v>LCF7T</v>
      </c>
    </row>
    <row r="841" spans="1:15" hidden="1" x14ac:dyDescent="0.25">
      <c r="A841" t="s">
        <v>4873</v>
      </c>
      <c r="B841" t="s">
        <v>57</v>
      </c>
      <c r="C841" t="s">
        <v>214</v>
      </c>
      <c r="D841" s="3">
        <v>43726</v>
      </c>
      <c r="E841" t="s">
        <v>122</v>
      </c>
      <c r="F841">
        <v>-7932208.3300000001</v>
      </c>
      <c r="G841" t="s">
        <v>4875</v>
      </c>
      <c r="H841" t="s">
        <v>4872</v>
      </c>
      <c r="I841" t="s">
        <v>102</v>
      </c>
      <c r="J841" t="s">
        <v>50</v>
      </c>
      <c r="L841" t="s">
        <v>4874</v>
      </c>
      <c r="M841">
        <f t="shared" si="39"/>
        <v>10</v>
      </c>
      <c r="N841">
        <f t="shared" si="40"/>
        <v>14</v>
      </c>
      <c r="O841" t="str">
        <f t="shared" si="41"/>
        <v>LCF7T</v>
      </c>
    </row>
    <row r="842" spans="1:15" hidden="1" x14ac:dyDescent="0.25">
      <c r="A842" t="s">
        <v>4873</v>
      </c>
      <c r="B842" t="s">
        <v>57</v>
      </c>
      <c r="C842" t="s">
        <v>214</v>
      </c>
      <c r="D842" s="3">
        <v>43754</v>
      </c>
      <c r="E842" t="s">
        <v>122</v>
      </c>
      <c r="F842">
        <v>-728035.69</v>
      </c>
      <c r="G842" t="s">
        <v>4875</v>
      </c>
      <c r="H842" t="s">
        <v>4872</v>
      </c>
      <c r="I842" t="s">
        <v>102</v>
      </c>
      <c r="J842" t="s">
        <v>50</v>
      </c>
      <c r="L842" t="s">
        <v>4874</v>
      </c>
      <c r="M842">
        <f t="shared" si="39"/>
        <v>10</v>
      </c>
      <c r="N842">
        <f t="shared" si="40"/>
        <v>14</v>
      </c>
      <c r="O842" t="str">
        <f t="shared" si="41"/>
        <v>LCF7T</v>
      </c>
    </row>
    <row r="843" spans="1:15" hidden="1" x14ac:dyDescent="0.25">
      <c r="A843" t="s">
        <v>4873</v>
      </c>
      <c r="B843" t="s">
        <v>57</v>
      </c>
      <c r="C843" t="s">
        <v>214</v>
      </c>
      <c r="D843" s="3">
        <v>43777</v>
      </c>
      <c r="E843" t="s">
        <v>122</v>
      </c>
      <c r="F843">
        <v>-8828293.4000000004</v>
      </c>
      <c r="G843" t="s">
        <v>4875</v>
      </c>
      <c r="H843" t="s">
        <v>4872</v>
      </c>
      <c r="I843" t="s">
        <v>102</v>
      </c>
      <c r="J843" t="s">
        <v>50</v>
      </c>
      <c r="L843" t="s">
        <v>4874</v>
      </c>
      <c r="M843">
        <f t="shared" si="39"/>
        <v>10</v>
      </c>
      <c r="N843">
        <f t="shared" si="40"/>
        <v>14</v>
      </c>
      <c r="O843" t="str">
        <f t="shared" si="41"/>
        <v>LCF7T</v>
      </c>
    </row>
    <row r="844" spans="1:15" hidden="1" x14ac:dyDescent="0.25">
      <c r="A844" t="s">
        <v>4873</v>
      </c>
      <c r="B844" t="s">
        <v>57</v>
      </c>
      <c r="C844" t="s">
        <v>214</v>
      </c>
      <c r="D844" s="3">
        <v>43783</v>
      </c>
      <c r="E844" t="s">
        <v>122</v>
      </c>
      <c r="F844">
        <v>-556793.41</v>
      </c>
      <c r="G844" t="s">
        <v>4875</v>
      </c>
      <c r="H844" t="s">
        <v>4872</v>
      </c>
      <c r="I844" t="s">
        <v>102</v>
      </c>
      <c r="J844" t="s">
        <v>50</v>
      </c>
      <c r="L844" t="s">
        <v>4876</v>
      </c>
      <c r="M844">
        <f t="shared" si="39"/>
        <v>10</v>
      </c>
      <c r="N844">
        <f t="shared" si="40"/>
        <v>14</v>
      </c>
      <c r="O844" t="str">
        <f t="shared" si="41"/>
        <v>LCF7T</v>
      </c>
    </row>
    <row r="845" spans="1:15" hidden="1" x14ac:dyDescent="0.25">
      <c r="A845" t="s">
        <v>4873</v>
      </c>
      <c r="B845" t="s">
        <v>57</v>
      </c>
      <c r="C845" t="s">
        <v>214</v>
      </c>
      <c r="D845" s="3">
        <v>43803</v>
      </c>
      <c r="E845" t="s">
        <v>122</v>
      </c>
      <c r="F845">
        <v>-1329337.95</v>
      </c>
      <c r="G845" t="s">
        <v>4875</v>
      </c>
      <c r="H845" t="s">
        <v>4872</v>
      </c>
      <c r="I845" t="s">
        <v>102</v>
      </c>
      <c r="J845" t="s">
        <v>50</v>
      </c>
      <c r="L845" t="s">
        <v>4874</v>
      </c>
      <c r="M845">
        <f t="shared" si="39"/>
        <v>10</v>
      </c>
      <c r="N845">
        <f t="shared" si="40"/>
        <v>14</v>
      </c>
      <c r="O845" t="str">
        <f t="shared" si="41"/>
        <v>LCF7T</v>
      </c>
    </row>
    <row r="846" spans="1:15" hidden="1" x14ac:dyDescent="0.25">
      <c r="A846" t="s">
        <v>4873</v>
      </c>
      <c r="B846" t="s">
        <v>57</v>
      </c>
      <c r="C846" t="s">
        <v>214</v>
      </c>
      <c r="D846" s="3">
        <v>43816</v>
      </c>
      <c r="E846" t="s">
        <v>122</v>
      </c>
      <c r="F846">
        <v>-53687.5</v>
      </c>
      <c r="G846" t="s">
        <v>4875</v>
      </c>
      <c r="H846" t="s">
        <v>4872</v>
      </c>
      <c r="I846" t="s">
        <v>102</v>
      </c>
      <c r="J846" t="s">
        <v>50</v>
      </c>
      <c r="L846" t="s">
        <v>4874</v>
      </c>
      <c r="M846">
        <f t="shared" si="39"/>
        <v>10</v>
      </c>
      <c r="N846">
        <f t="shared" si="40"/>
        <v>14</v>
      </c>
      <c r="O846" t="str">
        <f t="shared" si="41"/>
        <v>LCF7T</v>
      </c>
    </row>
    <row r="847" spans="1:15" hidden="1" x14ac:dyDescent="0.25">
      <c r="A847" t="s">
        <v>4873</v>
      </c>
      <c r="B847" t="s">
        <v>57</v>
      </c>
      <c r="C847" t="s">
        <v>214</v>
      </c>
      <c r="D847" s="3">
        <v>43846</v>
      </c>
      <c r="E847" t="s">
        <v>122</v>
      </c>
      <c r="F847">
        <v>-325951.44</v>
      </c>
      <c r="G847" t="s">
        <v>4875</v>
      </c>
      <c r="H847" t="s">
        <v>4872</v>
      </c>
      <c r="I847" t="s">
        <v>102</v>
      </c>
      <c r="J847" t="s">
        <v>50</v>
      </c>
      <c r="L847" t="s">
        <v>4874</v>
      </c>
      <c r="M847">
        <f t="shared" si="39"/>
        <v>10</v>
      </c>
      <c r="N847">
        <f t="shared" si="40"/>
        <v>14</v>
      </c>
      <c r="O847" t="str">
        <f t="shared" si="41"/>
        <v>LCF7T</v>
      </c>
    </row>
    <row r="848" spans="1:15" hidden="1" x14ac:dyDescent="0.25">
      <c r="A848" t="s">
        <v>4873</v>
      </c>
      <c r="B848" t="s">
        <v>57</v>
      </c>
      <c r="C848" t="s">
        <v>214</v>
      </c>
      <c r="D848" s="3">
        <v>43880</v>
      </c>
      <c r="E848" t="s">
        <v>122</v>
      </c>
      <c r="F848">
        <v>-1298090.72</v>
      </c>
      <c r="G848" t="s">
        <v>4875</v>
      </c>
      <c r="H848" t="s">
        <v>4872</v>
      </c>
      <c r="I848" t="s">
        <v>102</v>
      </c>
      <c r="J848" t="s">
        <v>50</v>
      </c>
      <c r="L848" t="s">
        <v>4874</v>
      </c>
      <c r="M848">
        <f t="shared" si="39"/>
        <v>10</v>
      </c>
      <c r="N848">
        <f t="shared" si="40"/>
        <v>14</v>
      </c>
      <c r="O848" t="str">
        <f t="shared" si="41"/>
        <v>LCF7T</v>
      </c>
    </row>
    <row r="849" spans="1:15" hidden="1" x14ac:dyDescent="0.25">
      <c r="A849" t="s">
        <v>4873</v>
      </c>
      <c r="B849" t="s">
        <v>57</v>
      </c>
      <c r="C849" t="s">
        <v>214</v>
      </c>
      <c r="D849" s="3">
        <v>43913</v>
      </c>
      <c r="E849" t="s">
        <v>122</v>
      </c>
      <c r="F849">
        <v>-821464.3</v>
      </c>
      <c r="G849" t="s">
        <v>4875</v>
      </c>
      <c r="H849" t="s">
        <v>4872</v>
      </c>
      <c r="I849" t="s">
        <v>102</v>
      </c>
      <c r="J849" t="s">
        <v>50</v>
      </c>
      <c r="L849" t="s">
        <v>4874</v>
      </c>
      <c r="M849">
        <f t="shared" si="39"/>
        <v>10</v>
      </c>
      <c r="N849">
        <f t="shared" si="40"/>
        <v>14</v>
      </c>
      <c r="O849" t="str">
        <f t="shared" si="41"/>
        <v>LCF7T</v>
      </c>
    </row>
    <row r="850" spans="1:15" hidden="1" x14ac:dyDescent="0.25">
      <c r="A850" t="s">
        <v>4873</v>
      </c>
      <c r="B850" t="s">
        <v>57</v>
      </c>
      <c r="C850" t="s">
        <v>214</v>
      </c>
      <c r="D850" s="3">
        <v>43935</v>
      </c>
      <c r="E850" t="s">
        <v>122</v>
      </c>
      <c r="F850">
        <v>-1012386.57</v>
      </c>
      <c r="G850" t="s">
        <v>4875</v>
      </c>
      <c r="H850" t="s">
        <v>4872</v>
      </c>
      <c r="I850" t="s">
        <v>102</v>
      </c>
      <c r="J850" t="s">
        <v>50</v>
      </c>
      <c r="L850" t="s">
        <v>4874</v>
      </c>
      <c r="M850">
        <f t="shared" si="39"/>
        <v>10</v>
      </c>
      <c r="N850">
        <f t="shared" si="40"/>
        <v>14</v>
      </c>
      <c r="O850" t="str">
        <f t="shared" si="41"/>
        <v>LCF7T</v>
      </c>
    </row>
    <row r="851" spans="1:15" hidden="1" x14ac:dyDescent="0.25">
      <c r="A851" t="s">
        <v>4873</v>
      </c>
      <c r="B851" t="s">
        <v>57</v>
      </c>
      <c r="C851" t="s">
        <v>214</v>
      </c>
      <c r="D851" s="3">
        <v>43966</v>
      </c>
      <c r="E851" t="s">
        <v>122</v>
      </c>
      <c r="F851">
        <v>-436890.49</v>
      </c>
      <c r="G851" t="s">
        <v>4875</v>
      </c>
      <c r="H851" t="s">
        <v>4872</v>
      </c>
      <c r="I851" t="s">
        <v>102</v>
      </c>
      <c r="J851" t="s">
        <v>50</v>
      </c>
      <c r="L851" t="s">
        <v>4874</v>
      </c>
      <c r="M851">
        <f t="shared" si="39"/>
        <v>10</v>
      </c>
      <c r="N851">
        <f t="shared" si="40"/>
        <v>14</v>
      </c>
      <c r="O851" t="str">
        <f t="shared" si="41"/>
        <v>LCF7T</v>
      </c>
    </row>
    <row r="852" spans="1:15" hidden="1" x14ac:dyDescent="0.25">
      <c r="A852" t="s">
        <v>4873</v>
      </c>
      <c r="B852" t="s">
        <v>57</v>
      </c>
      <c r="C852" t="s">
        <v>214</v>
      </c>
      <c r="D852" s="3">
        <v>43994</v>
      </c>
      <c r="E852" t="s">
        <v>122</v>
      </c>
      <c r="F852">
        <v>-5978506.2199999997</v>
      </c>
      <c r="G852" t="s">
        <v>4875</v>
      </c>
      <c r="H852" t="s">
        <v>4872</v>
      </c>
      <c r="I852" t="s">
        <v>102</v>
      </c>
      <c r="J852" t="s">
        <v>50</v>
      </c>
      <c r="L852" t="s">
        <v>4874</v>
      </c>
      <c r="M852">
        <f t="shared" si="39"/>
        <v>10</v>
      </c>
      <c r="N852">
        <f t="shared" si="40"/>
        <v>14</v>
      </c>
      <c r="O852" t="str">
        <f t="shared" si="41"/>
        <v>LCF7T</v>
      </c>
    </row>
    <row r="853" spans="1:15" hidden="1" x14ac:dyDescent="0.25">
      <c r="A853" t="s">
        <v>4873</v>
      </c>
      <c r="B853" t="s">
        <v>57</v>
      </c>
      <c r="C853" t="s">
        <v>214</v>
      </c>
      <c r="D853" s="3">
        <v>44028</v>
      </c>
      <c r="E853" t="s">
        <v>122</v>
      </c>
      <c r="F853">
        <v>-385505.04</v>
      </c>
      <c r="G853" t="s">
        <v>4875</v>
      </c>
      <c r="H853" t="s">
        <v>4872</v>
      </c>
      <c r="I853" t="s">
        <v>102</v>
      </c>
      <c r="J853" t="s">
        <v>50</v>
      </c>
      <c r="L853" t="s">
        <v>4874</v>
      </c>
      <c r="M853">
        <f t="shared" si="39"/>
        <v>10</v>
      </c>
      <c r="N853">
        <f t="shared" si="40"/>
        <v>14</v>
      </c>
      <c r="O853" t="str">
        <f t="shared" si="41"/>
        <v>LCF7T</v>
      </c>
    </row>
    <row r="854" spans="1:15" hidden="1" x14ac:dyDescent="0.25">
      <c r="A854" t="s">
        <v>4873</v>
      </c>
      <c r="B854" t="s">
        <v>57</v>
      </c>
      <c r="C854" t="s">
        <v>214</v>
      </c>
      <c r="D854" s="3">
        <v>44054</v>
      </c>
      <c r="E854" t="s">
        <v>122</v>
      </c>
      <c r="F854">
        <v>-4550285.1100000003</v>
      </c>
      <c r="G854" t="s">
        <v>4875</v>
      </c>
      <c r="H854" t="s">
        <v>4872</v>
      </c>
      <c r="I854" t="s">
        <v>102</v>
      </c>
      <c r="J854" t="s">
        <v>50</v>
      </c>
      <c r="L854" t="s">
        <v>4874</v>
      </c>
      <c r="M854">
        <f t="shared" si="39"/>
        <v>10</v>
      </c>
      <c r="N854">
        <f t="shared" si="40"/>
        <v>14</v>
      </c>
      <c r="O854" t="str">
        <f t="shared" si="41"/>
        <v>LCF7T</v>
      </c>
    </row>
    <row r="855" spans="1:15" hidden="1" x14ac:dyDescent="0.25">
      <c r="A855" t="s">
        <v>4873</v>
      </c>
      <c r="B855" t="s">
        <v>57</v>
      </c>
      <c r="C855" t="s">
        <v>214</v>
      </c>
      <c r="D855" s="3">
        <v>44060</v>
      </c>
      <c r="E855" t="s">
        <v>122</v>
      </c>
      <c r="F855">
        <v>-289844.34000000003</v>
      </c>
      <c r="G855" t="s">
        <v>4875</v>
      </c>
      <c r="H855" t="s">
        <v>4872</v>
      </c>
      <c r="I855" t="s">
        <v>102</v>
      </c>
      <c r="J855" t="s">
        <v>50</v>
      </c>
      <c r="L855" t="s">
        <v>4874</v>
      </c>
      <c r="M855">
        <f t="shared" si="39"/>
        <v>10</v>
      </c>
      <c r="N855">
        <f t="shared" si="40"/>
        <v>14</v>
      </c>
      <c r="O855" t="str">
        <f t="shared" si="41"/>
        <v>LCF7T</v>
      </c>
    </row>
    <row r="856" spans="1:15" hidden="1" x14ac:dyDescent="0.25">
      <c r="A856" t="s">
        <v>4873</v>
      </c>
      <c r="B856" t="s">
        <v>57</v>
      </c>
      <c r="C856" t="s">
        <v>214</v>
      </c>
      <c r="D856" s="3">
        <v>44091</v>
      </c>
      <c r="E856" t="s">
        <v>122</v>
      </c>
      <c r="F856">
        <v>-291841.53999999998</v>
      </c>
      <c r="G856" t="s">
        <v>4875</v>
      </c>
      <c r="H856" t="s">
        <v>4872</v>
      </c>
      <c r="I856" t="s">
        <v>102</v>
      </c>
      <c r="J856" t="s">
        <v>50</v>
      </c>
      <c r="L856" t="s">
        <v>4874</v>
      </c>
      <c r="M856">
        <f t="shared" si="39"/>
        <v>10</v>
      </c>
      <c r="N856">
        <f t="shared" si="40"/>
        <v>14</v>
      </c>
      <c r="O856" t="str">
        <f t="shared" si="41"/>
        <v>LCF7T</v>
      </c>
    </row>
    <row r="857" spans="1:15" hidden="1" x14ac:dyDescent="0.25">
      <c r="A857" t="s">
        <v>4873</v>
      </c>
      <c r="B857" t="s">
        <v>57</v>
      </c>
      <c r="C857" t="s">
        <v>214</v>
      </c>
      <c r="D857" s="3">
        <v>44113</v>
      </c>
      <c r="E857" t="s">
        <v>122</v>
      </c>
      <c r="F857">
        <v>-6226876.1200000001</v>
      </c>
      <c r="G857" t="s">
        <v>4875</v>
      </c>
      <c r="H857" t="s">
        <v>4872</v>
      </c>
      <c r="I857" t="s">
        <v>102</v>
      </c>
      <c r="J857" t="s">
        <v>50</v>
      </c>
      <c r="L857" t="s">
        <v>4874</v>
      </c>
      <c r="M857">
        <f t="shared" ref="M857:M920" si="42">FIND("from",L857,1)+LEN($M$1)+1</f>
        <v>10</v>
      </c>
      <c r="N857">
        <f t="shared" ref="N857:N920" si="43">FIND("to",L857)-LEN($N$1)</f>
        <v>14</v>
      </c>
      <c r="O857" t="str">
        <f t="shared" ref="O857:O920" si="44">MID(L857,M857,N857-M857+1)</f>
        <v>LCF7T</v>
      </c>
    </row>
    <row r="858" spans="1:15" hidden="1" x14ac:dyDescent="0.25">
      <c r="A858" t="s">
        <v>4873</v>
      </c>
      <c r="B858" t="s">
        <v>57</v>
      </c>
      <c r="C858" t="s">
        <v>214</v>
      </c>
      <c r="D858" s="3">
        <v>44127</v>
      </c>
      <c r="E858" t="s">
        <v>122</v>
      </c>
      <c r="F858">
        <v>-171234.48</v>
      </c>
      <c r="G858" t="s">
        <v>4875</v>
      </c>
      <c r="H858" t="s">
        <v>4872</v>
      </c>
      <c r="I858" t="s">
        <v>102</v>
      </c>
      <c r="J858" t="s">
        <v>50</v>
      </c>
      <c r="L858" t="s">
        <v>4874</v>
      </c>
      <c r="M858">
        <f t="shared" si="42"/>
        <v>10</v>
      </c>
      <c r="N858">
        <f t="shared" si="43"/>
        <v>14</v>
      </c>
      <c r="O858" t="str">
        <f t="shared" si="44"/>
        <v>LCF7T</v>
      </c>
    </row>
    <row r="859" spans="1:15" hidden="1" x14ac:dyDescent="0.25">
      <c r="A859" t="s">
        <v>4873</v>
      </c>
      <c r="B859" t="s">
        <v>57</v>
      </c>
      <c r="C859" t="s">
        <v>214</v>
      </c>
      <c r="D859" s="3">
        <v>44301</v>
      </c>
      <c r="E859" t="s">
        <v>122</v>
      </c>
      <c r="F859">
        <v>-1189186.46</v>
      </c>
      <c r="G859" t="s">
        <v>4875</v>
      </c>
      <c r="H859" t="s">
        <v>4872</v>
      </c>
      <c r="I859" t="s">
        <v>102</v>
      </c>
      <c r="J859" t="s">
        <v>50</v>
      </c>
      <c r="L859" t="s">
        <v>4874</v>
      </c>
      <c r="M859">
        <f t="shared" si="42"/>
        <v>10</v>
      </c>
      <c r="N859">
        <f t="shared" si="43"/>
        <v>14</v>
      </c>
      <c r="O859" t="str">
        <f t="shared" si="44"/>
        <v>LCF7T</v>
      </c>
    </row>
    <row r="860" spans="1:15" hidden="1" x14ac:dyDescent="0.25">
      <c r="A860" t="s">
        <v>4873</v>
      </c>
      <c r="B860" t="s">
        <v>57</v>
      </c>
      <c r="C860" t="s">
        <v>214</v>
      </c>
      <c r="D860" s="3">
        <v>44362</v>
      </c>
      <c r="E860" t="s">
        <v>122</v>
      </c>
      <c r="F860">
        <v>-9340000</v>
      </c>
      <c r="G860" t="s">
        <v>4875</v>
      </c>
      <c r="H860" t="s">
        <v>4872</v>
      </c>
      <c r="I860" t="s">
        <v>102</v>
      </c>
      <c r="J860" t="s">
        <v>50</v>
      </c>
      <c r="L860" t="s">
        <v>4874</v>
      </c>
      <c r="M860">
        <f t="shared" si="42"/>
        <v>10</v>
      </c>
      <c r="N860">
        <f t="shared" si="43"/>
        <v>14</v>
      </c>
      <c r="O860" t="str">
        <f t="shared" si="44"/>
        <v>LCF7T</v>
      </c>
    </row>
    <row r="861" spans="1:15" hidden="1" x14ac:dyDescent="0.25">
      <c r="A861" t="s">
        <v>4873</v>
      </c>
      <c r="B861" t="s">
        <v>57</v>
      </c>
      <c r="C861" t="s">
        <v>214</v>
      </c>
      <c r="D861" s="3">
        <v>44488</v>
      </c>
      <c r="E861" t="s">
        <v>122</v>
      </c>
      <c r="F861">
        <v>-1889236.98</v>
      </c>
      <c r="G861" t="s">
        <v>4875</v>
      </c>
      <c r="H861" t="s">
        <v>4872</v>
      </c>
      <c r="I861" t="s">
        <v>102</v>
      </c>
      <c r="J861" t="s">
        <v>50</v>
      </c>
      <c r="L861" t="s">
        <v>4874</v>
      </c>
      <c r="M861">
        <f t="shared" si="42"/>
        <v>10</v>
      </c>
      <c r="N861">
        <f t="shared" si="43"/>
        <v>14</v>
      </c>
      <c r="O861" t="str">
        <f t="shared" si="44"/>
        <v>LCF7T</v>
      </c>
    </row>
    <row r="862" spans="1:15" hidden="1" x14ac:dyDescent="0.25">
      <c r="A862" t="s">
        <v>4873</v>
      </c>
      <c r="B862" t="s">
        <v>57</v>
      </c>
      <c r="C862" t="s">
        <v>214</v>
      </c>
      <c r="D862" s="3">
        <v>44663</v>
      </c>
      <c r="E862" t="s">
        <v>122</v>
      </c>
      <c r="F862">
        <v>-1354000</v>
      </c>
      <c r="G862">
        <v>0</v>
      </c>
      <c r="H862" t="s">
        <v>4872</v>
      </c>
      <c r="I862" t="s">
        <v>102</v>
      </c>
      <c r="J862" t="s">
        <v>50</v>
      </c>
      <c r="L862" t="s">
        <v>4874</v>
      </c>
      <c r="M862">
        <f t="shared" si="42"/>
        <v>10</v>
      </c>
      <c r="N862">
        <f t="shared" si="43"/>
        <v>14</v>
      </c>
      <c r="O862" t="str">
        <f t="shared" si="44"/>
        <v>LCF7T</v>
      </c>
    </row>
    <row r="863" spans="1:15" hidden="1" x14ac:dyDescent="0.25">
      <c r="A863" t="s">
        <v>4873</v>
      </c>
      <c r="B863" t="s">
        <v>57</v>
      </c>
      <c r="C863" t="s">
        <v>214</v>
      </c>
      <c r="D863" s="3">
        <v>44816</v>
      </c>
      <c r="E863" t="s">
        <v>122</v>
      </c>
      <c r="F863">
        <v>-1600000</v>
      </c>
      <c r="G863">
        <v>0</v>
      </c>
      <c r="H863" t="s">
        <v>4872</v>
      </c>
      <c r="I863" t="s">
        <v>102</v>
      </c>
      <c r="J863" t="s">
        <v>50</v>
      </c>
      <c r="L863" t="s">
        <v>4874</v>
      </c>
      <c r="M863">
        <f t="shared" si="42"/>
        <v>10</v>
      </c>
      <c r="N863">
        <f t="shared" si="43"/>
        <v>14</v>
      </c>
      <c r="O863" t="str">
        <f t="shared" si="44"/>
        <v>LCF7T</v>
      </c>
    </row>
    <row r="864" spans="1:15" hidden="1" x14ac:dyDescent="0.25">
      <c r="A864" t="s">
        <v>4873</v>
      </c>
      <c r="B864" t="s">
        <v>57</v>
      </c>
      <c r="C864" t="s">
        <v>214</v>
      </c>
      <c r="D864" s="3">
        <v>44881</v>
      </c>
      <c r="E864" t="s">
        <v>122</v>
      </c>
      <c r="F864">
        <v>-953013.43</v>
      </c>
      <c r="G864">
        <v>0</v>
      </c>
      <c r="H864" t="s">
        <v>4872</v>
      </c>
      <c r="I864" t="s">
        <v>102</v>
      </c>
      <c r="J864" t="s">
        <v>50</v>
      </c>
      <c r="L864" t="s">
        <v>4874</v>
      </c>
      <c r="M864">
        <f t="shared" si="42"/>
        <v>10</v>
      </c>
      <c r="N864">
        <f t="shared" si="43"/>
        <v>14</v>
      </c>
      <c r="O864" t="str">
        <f t="shared" si="44"/>
        <v>LCF7T</v>
      </c>
    </row>
    <row r="865" spans="1:15" hidden="1" x14ac:dyDescent="0.25">
      <c r="A865" t="s">
        <v>4873</v>
      </c>
      <c r="B865" t="s">
        <v>57</v>
      </c>
      <c r="C865" t="s">
        <v>214</v>
      </c>
      <c r="D865" s="3">
        <v>44939</v>
      </c>
      <c r="E865" t="s">
        <v>122</v>
      </c>
      <c r="F865">
        <v>-884846.78</v>
      </c>
      <c r="G865">
        <v>0</v>
      </c>
      <c r="H865" t="s">
        <v>4872</v>
      </c>
      <c r="I865" t="s">
        <v>102</v>
      </c>
      <c r="J865" t="s">
        <v>50</v>
      </c>
      <c r="L865" t="s">
        <v>4874</v>
      </c>
      <c r="M865">
        <f t="shared" si="42"/>
        <v>10</v>
      </c>
      <c r="N865">
        <f t="shared" si="43"/>
        <v>14</v>
      </c>
      <c r="O865" t="str">
        <f t="shared" si="44"/>
        <v>LCF7T</v>
      </c>
    </row>
    <row r="866" spans="1:15" hidden="1" x14ac:dyDescent="0.25">
      <c r="A866" t="s">
        <v>4873</v>
      </c>
      <c r="B866" t="s">
        <v>57</v>
      </c>
      <c r="C866" t="s">
        <v>214</v>
      </c>
      <c r="D866" s="3">
        <v>44970</v>
      </c>
      <c r="E866" t="s">
        <v>122</v>
      </c>
      <c r="F866">
        <v>-465834.39</v>
      </c>
      <c r="G866">
        <v>0</v>
      </c>
      <c r="H866" t="s">
        <v>4872</v>
      </c>
      <c r="I866" t="s">
        <v>102</v>
      </c>
      <c r="J866" t="s">
        <v>50</v>
      </c>
      <c r="L866" t="s">
        <v>4874</v>
      </c>
      <c r="M866">
        <f t="shared" si="42"/>
        <v>10</v>
      </c>
      <c r="N866">
        <f t="shared" si="43"/>
        <v>14</v>
      </c>
      <c r="O866" t="str">
        <f t="shared" si="44"/>
        <v>LCF7T</v>
      </c>
    </row>
    <row r="867" spans="1:15" hidden="1" x14ac:dyDescent="0.25">
      <c r="A867" t="s">
        <v>4873</v>
      </c>
      <c r="B867" t="s">
        <v>57</v>
      </c>
      <c r="C867" t="s">
        <v>214</v>
      </c>
      <c r="D867" s="3">
        <v>45029</v>
      </c>
      <c r="E867" t="s">
        <v>122</v>
      </c>
      <c r="F867">
        <v>-195000</v>
      </c>
      <c r="G867">
        <v>0</v>
      </c>
      <c r="H867" t="s">
        <v>4872</v>
      </c>
      <c r="I867" t="s">
        <v>102</v>
      </c>
      <c r="J867" t="s">
        <v>50</v>
      </c>
      <c r="L867" t="s">
        <v>4871</v>
      </c>
      <c r="M867">
        <f t="shared" si="42"/>
        <v>10</v>
      </c>
      <c r="N867">
        <f t="shared" si="43"/>
        <v>25</v>
      </c>
      <c r="O867" t="str">
        <f t="shared" si="44"/>
        <v>LCF7 TRS Funding</v>
      </c>
    </row>
    <row r="868" spans="1:15" hidden="1" x14ac:dyDescent="0.25">
      <c r="A868" t="s">
        <v>4873</v>
      </c>
      <c r="B868" t="s">
        <v>57</v>
      </c>
      <c r="C868" t="s">
        <v>214</v>
      </c>
      <c r="D868" s="3">
        <v>45118</v>
      </c>
      <c r="E868" t="s">
        <v>122</v>
      </c>
      <c r="F868">
        <v>-390000</v>
      </c>
      <c r="G868">
        <v>0</v>
      </c>
      <c r="H868" t="s">
        <v>4872</v>
      </c>
      <c r="I868" t="s">
        <v>102</v>
      </c>
      <c r="J868" t="s">
        <v>50</v>
      </c>
      <c r="L868" t="s">
        <v>4871</v>
      </c>
      <c r="M868">
        <f t="shared" si="42"/>
        <v>10</v>
      </c>
      <c r="N868">
        <f t="shared" si="43"/>
        <v>25</v>
      </c>
      <c r="O868" t="str">
        <f t="shared" si="44"/>
        <v>LCF7 TRS Funding</v>
      </c>
    </row>
    <row r="869" spans="1:15" hidden="1" x14ac:dyDescent="0.25">
      <c r="A869" t="s">
        <v>4873</v>
      </c>
      <c r="B869" t="s">
        <v>57</v>
      </c>
      <c r="C869" t="s">
        <v>214</v>
      </c>
      <c r="D869" s="3">
        <v>45155</v>
      </c>
      <c r="E869" t="s">
        <v>122</v>
      </c>
      <c r="F869">
        <v>-495000</v>
      </c>
      <c r="G869">
        <v>0</v>
      </c>
      <c r="H869" t="s">
        <v>4872</v>
      </c>
      <c r="I869" t="s">
        <v>426</v>
      </c>
      <c r="J869" t="s">
        <v>50</v>
      </c>
      <c r="L869" t="s">
        <v>4874</v>
      </c>
      <c r="M869">
        <f t="shared" si="42"/>
        <v>10</v>
      </c>
      <c r="N869">
        <f t="shared" si="43"/>
        <v>14</v>
      </c>
      <c r="O869" t="str">
        <f t="shared" si="44"/>
        <v>LCF7T</v>
      </c>
    </row>
    <row r="870" spans="1:15" hidden="1" x14ac:dyDescent="0.25">
      <c r="A870" t="s">
        <v>4873</v>
      </c>
      <c r="B870" t="s">
        <v>57</v>
      </c>
      <c r="C870" t="s">
        <v>214</v>
      </c>
      <c r="D870" s="3">
        <v>45182</v>
      </c>
      <c r="E870" t="s">
        <v>122</v>
      </c>
      <c r="F870">
        <v>-416000</v>
      </c>
      <c r="G870">
        <v>0</v>
      </c>
      <c r="H870" t="s">
        <v>4872</v>
      </c>
      <c r="I870" t="s">
        <v>102</v>
      </c>
      <c r="J870" t="s">
        <v>50</v>
      </c>
      <c r="L870" t="s">
        <v>4871</v>
      </c>
      <c r="M870">
        <f t="shared" si="42"/>
        <v>10</v>
      </c>
      <c r="N870">
        <f t="shared" si="43"/>
        <v>25</v>
      </c>
      <c r="O870" t="str">
        <f t="shared" si="44"/>
        <v>LCF7 TRS Funding</v>
      </c>
    </row>
    <row r="871" spans="1:15" hidden="1" x14ac:dyDescent="0.25">
      <c r="A871" t="s">
        <v>121</v>
      </c>
      <c r="B871" t="s">
        <v>66</v>
      </c>
      <c r="C871" t="s">
        <v>4868</v>
      </c>
      <c r="D871" s="3">
        <v>44337</v>
      </c>
      <c r="E871" t="s">
        <v>122</v>
      </c>
      <c r="F871">
        <v>-48043.93</v>
      </c>
      <c r="G871" t="s">
        <v>4870</v>
      </c>
      <c r="H871" t="s">
        <v>247</v>
      </c>
      <c r="I871" t="s">
        <v>102</v>
      </c>
      <c r="J871" t="s">
        <v>68</v>
      </c>
      <c r="L871" t="s">
        <v>4869</v>
      </c>
      <c r="M871">
        <f t="shared" si="42"/>
        <v>10</v>
      </c>
      <c r="N871">
        <f t="shared" si="43"/>
        <v>14</v>
      </c>
      <c r="O871" t="str">
        <f t="shared" si="44"/>
        <v>CRE1P</v>
      </c>
    </row>
    <row r="872" spans="1:15" hidden="1" x14ac:dyDescent="0.25">
      <c r="A872" t="s">
        <v>121</v>
      </c>
      <c r="B872" t="s">
        <v>66</v>
      </c>
      <c r="C872" t="s">
        <v>4868</v>
      </c>
      <c r="D872" s="3">
        <v>44337</v>
      </c>
      <c r="E872" t="s">
        <v>122</v>
      </c>
      <c r="F872">
        <v>-485.29</v>
      </c>
      <c r="G872" t="s">
        <v>4867</v>
      </c>
      <c r="H872" t="s">
        <v>247</v>
      </c>
      <c r="I872" t="s">
        <v>102</v>
      </c>
      <c r="J872" t="s">
        <v>68</v>
      </c>
      <c r="L872" t="s">
        <v>4866</v>
      </c>
      <c r="M872">
        <f t="shared" si="42"/>
        <v>10</v>
      </c>
      <c r="N872">
        <f t="shared" si="43"/>
        <v>14</v>
      </c>
      <c r="O872" t="str">
        <f t="shared" si="44"/>
        <v>CRE1P</v>
      </c>
    </row>
    <row r="873" spans="1:15" hidden="1" x14ac:dyDescent="0.25">
      <c r="A873" t="s">
        <v>121</v>
      </c>
      <c r="B873" t="s">
        <v>33</v>
      </c>
      <c r="C873" t="s">
        <v>115</v>
      </c>
      <c r="D873" s="3">
        <v>42131</v>
      </c>
      <c r="E873" t="s">
        <v>122</v>
      </c>
      <c r="F873">
        <v>-10200000</v>
      </c>
      <c r="G873" t="s">
        <v>4849</v>
      </c>
      <c r="H873" t="s">
        <v>249</v>
      </c>
      <c r="I873" t="s">
        <v>102</v>
      </c>
      <c r="J873" t="s">
        <v>34</v>
      </c>
      <c r="L873" t="s">
        <v>4795</v>
      </c>
      <c r="M873">
        <f t="shared" si="42"/>
        <v>10</v>
      </c>
      <c r="N873">
        <f t="shared" si="43"/>
        <v>11</v>
      </c>
      <c r="O873" t="str">
        <f t="shared" si="44"/>
        <v>Op</v>
      </c>
    </row>
    <row r="874" spans="1:15" hidden="1" x14ac:dyDescent="0.25">
      <c r="A874" t="s">
        <v>121</v>
      </c>
      <c r="B874" t="s">
        <v>33</v>
      </c>
      <c r="C874" t="s">
        <v>115</v>
      </c>
      <c r="D874" s="3">
        <v>42132</v>
      </c>
      <c r="E874" t="s">
        <v>122</v>
      </c>
      <c r="F874">
        <v>-18700000</v>
      </c>
      <c r="G874" t="s">
        <v>4848</v>
      </c>
      <c r="H874" t="s">
        <v>249</v>
      </c>
      <c r="I874" t="s">
        <v>102</v>
      </c>
      <c r="J874" t="s">
        <v>34</v>
      </c>
      <c r="L874" t="s">
        <v>4795</v>
      </c>
      <c r="M874">
        <f t="shared" si="42"/>
        <v>10</v>
      </c>
      <c r="N874">
        <f t="shared" si="43"/>
        <v>11</v>
      </c>
      <c r="O874" t="str">
        <f t="shared" si="44"/>
        <v>Op</v>
      </c>
    </row>
    <row r="875" spans="1:15" hidden="1" x14ac:dyDescent="0.25">
      <c r="A875" t="s">
        <v>121</v>
      </c>
      <c r="B875" t="s">
        <v>33</v>
      </c>
      <c r="C875" t="s">
        <v>115</v>
      </c>
      <c r="D875" s="3">
        <v>42137</v>
      </c>
      <c r="E875" t="s">
        <v>122</v>
      </c>
      <c r="F875">
        <v>-2300000</v>
      </c>
      <c r="G875" t="s">
        <v>4847</v>
      </c>
      <c r="H875" t="s">
        <v>249</v>
      </c>
      <c r="I875" t="s">
        <v>102</v>
      </c>
      <c r="J875" t="s">
        <v>34</v>
      </c>
      <c r="L875" t="s">
        <v>4844</v>
      </c>
      <c r="M875">
        <f t="shared" si="42"/>
        <v>10</v>
      </c>
      <c r="N875">
        <f t="shared" si="43"/>
        <v>11</v>
      </c>
      <c r="O875" t="str">
        <f t="shared" si="44"/>
        <v>Op</v>
      </c>
    </row>
    <row r="876" spans="1:15" hidden="1" x14ac:dyDescent="0.25">
      <c r="A876" t="s">
        <v>121</v>
      </c>
      <c r="B876" t="s">
        <v>33</v>
      </c>
      <c r="C876" t="s">
        <v>115</v>
      </c>
      <c r="D876" s="3">
        <v>42138</v>
      </c>
      <c r="E876" t="s">
        <v>122</v>
      </c>
      <c r="F876">
        <v>-300000</v>
      </c>
      <c r="G876" t="s">
        <v>4846</v>
      </c>
      <c r="H876" t="s">
        <v>249</v>
      </c>
      <c r="I876" t="s">
        <v>102</v>
      </c>
      <c r="J876" t="s">
        <v>34</v>
      </c>
      <c r="L876" t="s">
        <v>4795</v>
      </c>
      <c r="M876">
        <f t="shared" si="42"/>
        <v>10</v>
      </c>
      <c r="N876">
        <f t="shared" si="43"/>
        <v>11</v>
      </c>
      <c r="O876" t="str">
        <f t="shared" si="44"/>
        <v>Op</v>
      </c>
    </row>
    <row r="877" spans="1:15" hidden="1" x14ac:dyDescent="0.25">
      <c r="A877" t="s">
        <v>121</v>
      </c>
      <c r="B877" t="s">
        <v>33</v>
      </c>
      <c r="C877" t="s">
        <v>115</v>
      </c>
      <c r="D877" s="3">
        <v>42139</v>
      </c>
      <c r="E877" t="s">
        <v>122</v>
      </c>
      <c r="F877">
        <v>-10400000</v>
      </c>
      <c r="G877" t="s">
        <v>4845</v>
      </c>
      <c r="H877" t="s">
        <v>249</v>
      </c>
      <c r="I877" t="s">
        <v>102</v>
      </c>
      <c r="J877" t="s">
        <v>34</v>
      </c>
      <c r="L877" t="s">
        <v>4844</v>
      </c>
      <c r="M877">
        <f t="shared" si="42"/>
        <v>10</v>
      </c>
      <c r="N877">
        <f t="shared" si="43"/>
        <v>11</v>
      </c>
      <c r="O877" t="str">
        <f t="shared" si="44"/>
        <v>Op</v>
      </c>
    </row>
    <row r="878" spans="1:15" hidden="1" x14ac:dyDescent="0.25">
      <c r="A878" t="s">
        <v>121</v>
      </c>
      <c r="B878" t="s">
        <v>33</v>
      </c>
      <c r="C878" t="s">
        <v>115</v>
      </c>
      <c r="D878" s="3">
        <v>42143</v>
      </c>
      <c r="E878" t="s">
        <v>122</v>
      </c>
      <c r="F878">
        <v>-24700000</v>
      </c>
      <c r="G878" t="s">
        <v>4843</v>
      </c>
      <c r="H878" t="s">
        <v>249</v>
      </c>
      <c r="I878" t="s">
        <v>102</v>
      </c>
      <c r="J878" t="s">
        <v>34</v>
      </c>
      <c r="L878" t="s">
        <v>4795</v>
      </c>
      <c r="M878">
        <f t="shared" si="42"/>
        <v>10</v>
      </c>
      <c r="N878">
        <f t="shared" si="43"/>
        <v>11</v>
      </c>
      <c r="O878" t="str">
        <f t="shared" si="44"/>
        <v>Op</v>
      </c>
    </row>
    <row r="879" spans="1:15" hidden="1" x14ac:dyDescent="0.25">
      <c r="A879" t="s">
        <v>121</v>
      </c>
      <c r="B879" t="s">
        <v>33</v>
      </c>
      <c r="C879" t="s">
        <v>115</v>
      </c>
      <c r="D879" s="3">
        <v>42144</v>
      </c>
      <c r="E879" t="s">
        <v>122</v>
      </c>
      <c r="F879">
        <v>-15800000</v>
      </c>
      <c r="G879" t="s">
        <v>4842</v>
      </c>
      <c r="H879" t="s">
        <v>249</v>
      </c>
      <c r="I879" t="s">
        <v>102</v>
      </c>
      <c r="J879" t="s">
        <v>34</v>
      </c>
      <c r="L879" t="s">
        <v>4795</v>
      </c>
      <c r="M879">
        <f t="shared" si="42"/>
        <v>10</v>
      </c>
      <c r="N879">
        <f t="shared" si="43"/>
        <v>11</v>
      </c>
      <c r="O879" t="str">
        <f t="shared" si="44"/>
        <v>Op</v>
      </c>
    </row>
    <row r="880" spans="1:15" hidden="1" x14ac:dyDescent="0.25">
      <c r="A880" t="s">
        <v>121</v>
      </c>
      <c r="B880" t="s">
        <v>33</v>
      </c>
      <c r="C880" t="s">
        <v>115</v>
      </c>
      <c r="D880" s="3">
        <v>42146</v>
      </c>
      <c r="E880" t="s">
        <v>122</v>
      </c>
      <c r="F880">
        <v>-6500000</v>
      </c>
      <c r="G880" t="s">
        <v>4841</v>
      </c>
      <c r="H880" t="s">
        <v>249</v>
      </c>
      <c r="I880" t="s">
        <v>102</v>
      </c>
      <c r="J880" t="s">
        <v>34</v>
      </c>
      <c r="L880" t="s">
        <v>4795</v>
      </c>
      <c r="M880">
        <f t="shared" si="42"/>
        <v>10</v>
      </c>
      <c r="N880">
        <f t="shared" si="43"/>
        <v>11</v>
      </c>
      <c r="O880" t="str">
        <f t="shared" si="44"/>
        <v>Op</v>
      </c>
    </row>
    <row r="881" spans="1:15" hidden="1" x14ac:dyDescent="0.25">
      <c r="A881" t="s">
        <v>121</v>
      </c>
      <c r="B881" t="s">
        <v>33</v>
      </c>
      <c r="C881" t="s">
        <v>115</v>
      </c>
      <c r="D881" s="3">
        <v>42150</v>
      </c>
      <c r="E881" t="s">
        <v>122</v>
      </c>
      <c r="F881">
        <v>-9950000</v>
      </c>
      <c r="G881" t="s">
        <v>4840</v>
      </c>
      <c r="H881" t="s">
        <v>249</v>
      </c>
      <c r="I881" t="s">
        <v>102</v>
      </c>
      <c r="J881" t="s">
        <v>34</v>
      </c>
      <c r="L881" t="s">
        <v>4795</v>
      </c>
      <c r="M881">
        <f t="shared" si="42"/>
        <v>10</v>
      </c>
      <c r="N881">
        <f t="shared" si="43"/>
        <v>11</v>
      </c>
      <c r="O881" t="str">
        <f t="shared" si="44"/>
        <v>Op</v>
      </c>
    </row>
    <row r="882" spans="1:15" hidden="1" x14ac:dyDescent="0.25">
      <c r="A882" t="s">
        <v>121</v>
      </c>
      <c r="B882" t="s">
        <v>33</v>
      </c>
      <c r="C882" t="s">
        <v>115</v>
      </c>
      <c r="D882" s="3">
        <v>42157</v>
      </c>
      <c r="E882" t="s">
        <v>122</v>
      </c>
      <c r="F882">
        <v>-7500000</v>
      </c>
      <c r="G882" t="s">
        <v>4839</v>
      </c>
      <c r="H882" t="s">
        <v>126</v>
      </c>
      <c r="I882" t="s">
        <v>102</v>
      </c>
      <c r="J882" t="s">
        <v>34</v>
      </c>
      <c r="L882" t="s">
        <v>4838</v>
      </c>
      <c r="M882">
        <f t="shared" si="42"/>
        <v>10</v>
      </c>
      <c r="N882">
        <f t="shared" si="43"/>
        <v>11</v>
      </c>
      <c r="O882" t="str">
        <f t="shared" si="44"/>
        <v>Op</v>
      </c>
    </row>
    <row r="883" spans="1:15" hidden="1" x14ac:dyDescent="0.25">
      <c r="A883" t="s">
        <v>121</v>
      </c>
      <c r="B883" t="s">
        <v>33</v>
      </c>
      <c r="C883" t="s">
        <v>115</v>
      </c>
      <c r="D883" s="3">
        <v>42158</v>
      </c>
      <c r="E883" t="s">
        <v>122</v>
      </c>
      <c r="F883">
        <v>-15000000</v>
      </c>
      <c r="G883" t="s">
        <v>4837</v>
      </c>
      <c r="H883" t="s">
        <v>126</v>
      </c>
      <c r="I883" t="s">
        <v>102</v>
      </c>
      <c r="J883" t="s">
        <v>34</v>
      </c>
      <c r="L883" t="s">
        <v>4543</v>
      </c>
      <c r="M883">
        <f t="shared" si="42"/>
        <v>10</v>
      </c>
      <c r="N883">
        <f t="shared" si="43"/>
        <v>18</v>
      </c>
      <c r="O883" t="str">
        <f t="shared" si="44"/>
        <v>Tuebor Op</v>
      </c>
    </row>
    <row r="884" spans="1:15" hidden="1" x14ac:dyDescent="0.25">
      <c r="A884" t="s">
        <v>121</v>
      </c>
      <c r="B884" t="s">
        <v>33</v>
      </c>
      <c r="C884" t="s">
        <v>115</v>
      </c>
      <c r="D884" s="3">
        <v>42164</v>
      </c>
      <c r="E884" t="s">
        <v>122</v>
      </c>
      <c r="F884">
        <v>-48000000</v>
      </c>
      <c r="G884" t="s">
        <v>4836</v>
      </c>
      <c r="H884" t="s">
        <v>126</v>
      </c>
      <c r="I884" t="s">
        <v>102</v>
      </c>
      <c r="J884" t="s">
        <v>34</v>
      </c>
      <c r="L884" t="s">
        <v>4835</v>
      </c>
      <c r="M884">
        <f t="shared" si="42"/>
        <v>10</v>
      </c>
      <c r="N884">
        <f t="shared" si="43"/>
        <v>11</v>
      </c>
      <c r="O884" t="str">
        <f t="shared" si="44"/>
        <v>Op</v>
      </c>
    </row>
    <row r="885" spans="1:15" hidden="1" x14ac:dyDescent="0.25">
      <c r="A885" t="s">
        <v>121</v>
      </c>
      <c r="B885" t="s">
        <v>33</v>
      </c>
      <c r="C885">
        <v>469797513</v>
      </c>
      <c r="D885" s="3">
        <v>42167</v>
      </c>
      <c r="E885" t="s">
        <v>122</v>
      </c>
      <c r="F885">
        <v>-3700000</v>
      </c>
      <c r="G885" t="s">
        <v>6181</v>
      </c>
      <c r="H885" t="s">
        <v>249</v>
      </c>
      <c r="I885" t="s">
        <v>102</v>
      </c>
      <c r="J885" t="s">
        <v>34</v>
      </c>
      <c r="L885" t="s">
        <v>4795</v>
      </c>
      <c r="M885">
        <f t="shared" si="42"/>
        <v>10</v>
      </c>
      <c r="N885">
        <f t="shared" si="43"/>
        <v>11</v>
      </c>
      <c r="O885" t="str">
        <f t="shared" si="44"/>
        <v>Op</v>
      </c>
    </row>
    <row r="886" spans="1:15" hidden="1" x14ac:dyDescent="0.25">
      <c r="A886" t="s">
        <v>121</v>
      </c>
      <c r="B886" t="s">
        <v>33</v>
      </c>
      <c r="C886">
        <v>469797513</v>
      </c>
      <c r="D886" s="3">
        <v>42173</v>
      </c>
      <c r="E886" t="s">
        <v>122</v>
      </c>
      <c r="F886">
        <v>-20000000</v>
      </c>
      <c r="G886" t="s">
        <v>6180</v>
      </c>
      <c r="H886" t="s">
        <v>126</v>
      </c>
      <c r="I886" t="s">
        <v>102</v>
      </c>
      <c r="J886" t="s">
        <v>34</v>
      </c>
      <c r="L886" t="s">
        <v>4309</v>
      </c>
      <c r="M886">
        <f t="shared" si="42"/>
        <v>10</v>
      </c>
      <c r="N886">
        <f t="shared" si="43"/>
        <v>18</v>
      </c>
      <c r="O886" t="str">
        <f t="shared" si="44"/>
        <v>Tuebor Op</v>
      </c>
    </row>
    <row r="887" spans="1:15" hidden="1" x14ac:dyDescent="0.25">
      <c r="A887" t="s">
        <v>121</v>
      </c>
      <c r="B887" t="s">
        <v>33</v>
      </c>
      <c r="C887">
        <v>469797513</v>
      </c>
      <c r="D887" s="3">
        <v>42173</v>
      </c>
      <c r="E887" t="s">
        <v>122</v>
      </c>
      <c r="F887">
        <v>-55000000</v>
      </c>
      <c r="G887" t="s">
        <v>6179</v>
      </c>
      <c r="H887" t="s">
        <v>126</v>
      </c>
      <c r="I887" t="s">
        <v>102</v>
      </c>
      <c r="J887" t="s">
        <v>34</v>
      </c>
      <c r="L887" t="s">
        <v>4309</v>
      </c>
      <c r="M887">
        <f t="shared" si="42"/>
        <v>10</v>
      </c>
      <c r="N887">
        <f t="shared" si="43"/>
        <v>18</v>
      </c>
      <c r="O887" t="str">
        <f t="shared" si="44"/>
        <v>Tuebor Op</v>
      </c>
    </row>
    <row r="888" spans="1:15" hidden="1" x14ac:dyDescent="0.25">
      <c r="A888" t="s">
        <v>121</v>
      </c>
      <c r="B888" t="s">
        <v>33</v>
      </c>
      <c r="C888" t="s">
        <v>115</v>
      </c>
      <c r="D888" s="3">
        <v>42192</v>
      </c>
      <c r="E888" t="s">
        <v>122</v>
      </c>
      <c r="F888">
        <v>-13900000</v>
      </c>
      <c r="G888" t="s">
        <v>4834</v>
      </c>
      <c r="H888" t="s">
        <v>249</v>
      </c>
      <c r="I888" t="s">
        <v>102</v>
      </c>
      <c r="J888" t="s">
        <v>34</v>
      </c>
      <c r="L888" t="s">
        <v>4509</v>
      </c>
      <c r="M888">
        <f t="shared" si="42"/>
        <v>10</v>
      </c>
      <c r="N888">
        <f t="shared" si="43"/>
        <v>18</v>
      </c>
      <c r="O888" t="str">
        <f t="shared" si="44"/>
        <v>Tuebor Op</v>
      </c>
    </row>
    <row r="889" spans="1:15" hidden="1" x14ac:dyDescent="0.25">
      <c r="A889" t="s">
        <v>121</v>
      </c>
      <c r="B889" t="s">
        <v>33</v>
      </c>
      <c r="C889" t="s">
        <v>115</v>
      </c>
      <c r="D889" s="3">
        <v>42195</v>
      </c>
      <c r="E889" t="s">
        <v>122</v>
      </c>
      <c r="F889">
        <v>-40000000</v>
      </c>
      <c r="G889" t="s">
        <v>4833</v>
      </c>
      <c r="H889" t="s">
        <v>126</v>
      </c>
      <c r="I889" t="s">
        <v>102</v>
      </c>
      <c r="J889" t="s">
        <v>34</v>
      </c>
      <c r="L889" t="s">
        <v>3848</v>
      </c>
      <c r="M889">
        <f t="shared" si="42"/>
        <v>10</v>
      </c>
      <c r="N889">
        <f t="shared" si="43"/>
        <v>18</v>
      </c>
      <c r="O889" t="str">
        <f t="shared" si="44"/>
        <v>Tuebor Op</v>
      </c>
    </row>
    <row r="890" spans="1:15" hidden="1" x14ac:dyDescent="0.25">
      <c r="A890" t="s">
        <v>121</v>
      </c>
      <c r="B890" t="s">
        <v>33</v>
      </c>
      <c r="C890" t="s">
        <v>115</v>
      </c>
      <c r="D890" s="3">
        <v>42198</v>
      </c>
      <c r="E890" t="s">
        <v>122</v>
      </c>
      <c r="F890">
        <v>-17000000</v>
      </c>
      <c r="G890" t="s">
        <v>4832</v>
      </c>
      <c r="H890" t="s">
        <v>126</v>
      </c>
      <c r="I890" t="s">
        <v>102</v>
      </c>
      <c r="J890" t="s">
        <v>34</v>
      </c>
      <c r="L890" t="s">
        <v>4309</v>
      </c>
      <c r="M890">
        <f t="shared" si="42"/>
        <v>10</v>
      </c>
      <c r="N890">
        <f t="shared" si="43"/>
        <v>18</v>
      </c>
      <c r="O890" t="str">
        <f t="shared" si="44"/>
        <v>Tuebor Op</v>
      </c>
    </row>
    <row r="891" spans="1:15" hidden="1" x14ac:dyDescent="0.25">
      <c r="A891" t="s">
        <v>121</v>
      </c>
      <c r="B891" t="s">
        <v>33</v>
      </c>
      <c r="C891" t="s">
        <v>115</v>
      </c>
      <c r="D891" s="3">
        <v>42199</v>
      </c>
      <c r="E891" t="s">
        <v>122</v>
      </c>
      <c r="F891">
        <v>-18500000</v>
      </c>
      <c r="G891" t="s">
        <v>4831</v>
      </c>
      <c r="H891" t="s">
        <v>249</v>
      </c>
      <c r="I891" t="s">
        <v>102</v>
      </c>
      <c r="J891" t="s">
        <v>34</v>
      </c>
      <c r="L891" t="s">
        <v>4509</v>
      </c>
      <c r="M891">
        <f t="shared" si="42"/>
        <v>10</v>
      </c>
      <c r="N891">
        <f t="shared" si="43"/>
        <v>18</v>
      </c>
      <c r="O891" t="str">
        <f t="shared" si="44"/>
        <v>Tuebor Op</v>
      </c>
    </row>
    <row r="892" spans="1:15" hidden="1" x14ac:dyDescent="0.25">
      <c r="A892" t="s">
        <v>121</v>
      </c>
      <c r="B892" t="s">
        <v>33</v>
      </c>
      <c r="C892" t="s">
        <v>115</v>
      </c>
      <c r="D892" s="3">
        <v>42201</v>
      </c>
      <c r="E892" t="s">
        <v>122</v>
      </c>
      <c r="F892">
        <v>-3100000</v>
      </c>
      <c r="G892" t="s">
        <v>4830</v>
      </c>
      <c r="H892" t="s">
        <v>249</v>
      </c>
      <c r="I892" t="s">
        <v>102</v>
      </c>
      <c r="J892" t="s">
        <v>34</v>
      </c>
      <c r="L892" t="s">
        <v>3800</v>
      </c>
      <c r="M892">
        <f t="shared" si="42"/>
        <v>10</v>
      </c>
      <c r="N892">
        <f t="shared" si="43"/>
        <v>18</v>
      </c>
      <c r="O892" t="str">
        <f t="shared" si="44"/>
        <v>Tuebor Op</v>
      </c>
    </row>
    <row r="893" spans="1:15" hidden="1" x14ac:dyDescent="0.25">
      <c r="A893" t="s">
        <v>121</v>
      </c>
      <c r="B893" t="s">
        <v>33</v>
      </c>
      <c r="C893" t="s">
        <v>115</v>
      </c>
      <c r="D893" s="3">
        <v>42202</v>
      </c>
      <c r="E893" t="s">
        <v>122</v>
      </c>
      <c r="F893">
        <v>-48000000</v>
      </c>
      <c r="G893" t="s">
        <v>4829</v>
      </c>
      <c r="H893" t="s">
        <v>126</v>
      </c>
      <c r="I893" t="s">
        <v>102</v>
      </c>
      <c r="J893" t="s">
        <v>34</v>
      </c>
      <c r="L893" t="s">
        <v>4309</v>
      </c>
      <c r="M893">
        <f t="shared" si="42"/>
        <v>10</v>
      </c>
      <c r="N893">
        <f t="shared" si="43"/>
        <v>18</v>
      </c>
      <c r="O893" t="str">
        <f t="shared" si="44"/>
        <v>Tuebor Op</v>
      </c>
    </row>
    <row r="894" spans="1:15" hidden="1" x14ac:dyDescent="0.25">
      <c r="A894" t="s">
        <v>121</v>
      </c>
      <c r="B894" t="s">
        <v>33</v>
      </c>
      <c r="C894" t="s">
        <v>115</v>
      </c>
      <c r="D894" s="3">
        <v>42205</v>
      </c>
      <c r="E894" t="s">
        <v>122</v>
      </c>
      <c r="F894">
        <v>-22000000</v>
      </c>
      <c r="G894" t="s">
        <v>4828</v>
      </c>
      <c r="H894" t="s">
        <v>126</v>
      </c>
      <c r="I894" t="s">
        <v>102</v>
      </c>
      <c r="J894" t="s">
        <v>34</v>
      </c>
      <c r="L894" t="s">
        <v>4309</v>
      </c>
      <c r="M894">
        <f t="shared" si="42"/>
        <v>10</v>
      </c>
      <c r="N894">
        <f t="shared" si="43"/>
        <v>18</v>
      </c>
      <c r="O894" t="str">
        <f t="shared" si="44"/>
        <v>Tuebor Op</v>
      </c>
    </row>
    <row r="895" spans="1:15" hidden="1" x14ac:dyDescent="0.25">
      <c r="A895" t="s">
        <v>121</v>
      </c>
      <c r="B895" t="s">
        <v>33</v>
      </c>
      <c r="C895" t="s">
        <v>115</v>
      </c>
      <c r="D895" s="3">
        <v>42208</v>
      </c>
      <c r="E895" t="s">
        <v>122</v>
      </c>
      <c r="F895">
        <v>-2800000</v>
      </c>
      <c r="G895" t="s">
        <v>4827</v>
      </c>
      <c r="H895" t="s">
        <v>249</v>
      </c>
      <c r="I895" t="s">
        <v>102</v>
      </c>
      <c r="J895" t="s">
        <v>34</v>
      </c>
      <c r="L895" t="s">
        <v>4826</v>
      </c>
      <c r="M895" t="e">
        <f t="shared" si="42"/>
        <v>#VALUE!</v>
      </c>
      <c r="N895">
        <f t="shared" si="43"/>
        <v>13</v>
      </c>
      <c r="O895" t="e">
        <f t="shared" si="44"/>
        <v>#VALUE!</v>
      </c>
    </row>
    <row r="896" spans="1:15" hidden="1" x14ac:dyDescent="0.25">
      <c r="A896" t="s">
        <v>121</v>
      </c>
      <c r="B896" t="s">
        <v>33</v>
      </c>
      <c r="C896" t="s">
        <v>115</v>
      </c>
      <c r="D896" s="3">
        <v>42209</v>
      </c>
      <c r="E896" t="s">
        <v>122</v>
      </c>
      <c r="F896">
        <v>-20200000</v>
      </c>
      <c r="G896" t="s">
        <v>4825</v>
      </c>
      <c r="H896" t="s">
        <v>249</v>
      </c>
      <c r="I896" t="s">
        <v>102</v>
      </c>
      <c r="J896" t="s">
        <v>34</v>
      </c>
      <c r="L896" t="s">
        <v>4509</v>
      </c>
      <c r="M896">
        <f t="shared" si="42"/>
        <v>10</v>
      </c>
      <c r="N896">
        <f t="shared" si="43"/>
        <v>18</v>
      </c>
      <c r="O896" t="str">
        <f t="shared" si="44"/>
        <v>Tuebor Op</v>
      </c>
    </row>
    <row r="897" spans="1:15" hidden="1" x14ac:dyDescent="0.25">
      <c r="A897" t="s">
        <v>121</v>
      </c>
      <c r="B897" t="s">
        <v>33</v>
      </c>
      <c r="C897" t="s">
        <v>115</v>
      </c>
      <c r="D897" s="3">
        <v>42216</v>
      </c>
      <c r="E897" t="s">
        <v>122</v>
      </c>
      <c r="F897">
        <v>-20000000</v>
      </c>
      <c r="G897" t="s">
        <v>4824</v>
      </c>
      <c r="H897" t="s">
        <v>126</v>
      </c>
      <c r="I897" t="s">
        <v>102</v>
      </c>
      <c r="J897" t="s">
        <v>34</v>
      </c>
      <c r="L897" t="s">
        <v>4309</v>
      </c>
      <c r="M897">
        <f t="shared" si="42"/>
        <v>10</v>
      </c>
      <c r="N897">
        <f t="shared" si="43"/>
        <v>18</v>
      </c>
      <c r="O897" t="str">
        <f t="shared" si="44"/>
        <v>Tuebor Op</v>
      </c>
    </row>
    <row r="898" spans="1:15" hidden="1" x14ac:dyDescent="0.25">
      <c r="A898" t="s">
        <v>121</v>
      </c>
      <c r="B898" t="s">
        <v>33</v>
      </c>
      <c r="C898" t="s">
        <v>115</v>
      </c>
      <c r="D898" s="3">
        <v>42219</v>
      </c>
      <c r="E898" t="s">
        <v>122</v>
      </c>
      <c r="F898">
        <v>-6000000</v>
      </c>
      <c r="G898" t="s">
        <v>4823</v>
      </c>
      <c r="H898" t="s">
        <v>249</v>
      </c>
      <c r="I898" t="s">
        <v>102</v>
      </c>
      <c r="J898" t="s">
        <v>34</v>
      </c>
      <c r="L898" t="s">
        <v>4509</v>
      </c>
      <c r="M898">
        <f t="shared" si="42"/>
        <v>10</v>
      </c>
      <c r="N898">
        <f t="shared" si="43"/>
        <v>18</v>
      </c>
      <c r="O898" t="str">
        <f t="shared" si="44"/>
        <v>Tuebor Op</v>
      </c>
    </row>
    <row r="899" spans="1:15" hidden="1" x14ac:dyDescent="0.25">
      <c r="A899" t="s">
        <v>121</v>
      </c>
      <c r="B899" t="s">
        <v>33</v>
      </c>
      <c r="C899" t="s">
        <v>115</v>
      </c>
      <c r="D899" s="3">
        <v>42220</v>
      </c>
      <c r="E899" t="s">
        <v>122</v>
      </c>
      <c r="F899">
        <v>-900000</v>
      </c>
      <c r="G899" t="s">
        <v>4822</v>
      </c>
      <c r="H899" t="s">
        <v>249</v>
      </c>
      <c r="I899" t="s">
        <v>102</v>
      </c>
      <c r="J899" t="s">
        <v>34</v>
      </c>
      <c r="L899" t="s">
        <v>4509</v>
      </c>
      <c r="M899">
        <f t="shared" si="42"/>
        <v>10</v>
      </c>
      <c r="N899">
        <f t="shared" si="43"/>
        <v>18</v>
      </c>
      <c r="O899" t="str">
        <f t="shared" si="44"/>
        <v>Tuebor Op</v>
      </c>
    </row>
    <row r="900" spans="1:15" hidden="1" x14ac:dyDescent="0.25">
      <c r="A900" t="s">
        <v>121</v>
      </c>
      <c r="B900" t="s">
        <v>33</v>
      </c>
      <c r="C900" t="s">
        <v>115</v>
      </c>
      <c r="D900" s="3">
        <v>42222</v>
      </c>
      <c r="E900" t="s">
        <v>122</v>
      </c>
      <c r="F900">
        <v>-72000000</v>
      </c>
      <c r="G900" t="s">
        <v>4821</v>
      </c>
      <c r="H900" t="s">
        <v>126</v>
      </c>
      <c r="I900" t="s">
        <v>102</v>
      </c>
      <c r="J900" t="s">
        <v>34</v>
      </c>
      <c r="L900" t="s">
        <v>3848</v>
      </c>
      <c r="M900">
        <f t="shared" si="42"/>
        <v>10</v>
      </c>
      <c r="N900">
        <f t="shared" si="43"/>
        <v>18</v>
      </c>
      <c r="O900" t="str">
        <f t="shared" si="44"/>
        <v>Tuebor Op</v>
      </c>
    </row>
    <row r="901" spans="1:15" hidden="1" x14ac:dyDescent="0.25">
      <c r="A901" t="s">
        <v>121</v>
      </c>
      <c r="B901" t="s">
        <v>33</v>
      </c>
      <c r="C901" t="s">
        <v>115</v>
      </c>
      <c r="D901" s="3">
        <v>42222</v>
      </c>
      <c r="E901" t="s">
        <v>122</v>
      </c>
      <c r="F901">
        <v>-14000000</v>
      </c>
      <c r="G901" t="s">
        <v>4820</v>
      </c>
      <c r="H901" t="s">
        <v>126</v>
      </c>
      <c r="I901" t="s">
        <v>102</v>
      </c>
      <c r="J901" t="s">
        <v>34</v>
      </c>
      <c r="L901" t="s">
        <v>3848</v>
      </c>
      <c r="M901">
        <f t="shared" si="42"/>
        <v>10</v>
      </c>
      <c r="N901">
        <f t="shared" si="43"/>
        <v>18</v>
      </c>
      <c r="O901" t="str">
        <f t="shared" si="44"/>
        <v>Tuebor Op</v>
      </c>
    </row>
    <row r="902" spans="1:15" hidden="1" x14ac:dyDescent="0.25">
      <c r="A902" t="s">
        <v>121</v>
      </c>
      <c r="B902" t="s">
        <v>33</v>
      </c>
      <c r="C902" t="s">
        <v>115</v>
      </c>
      <c r="D902" s="3">
        <v>42223</v>
      </c>
      <c r="E902" t="s">
        <v>122</v>
      </c>
      <c r="F902">
        <v>-20400000</v>
      </c>
      <c r="G902" t="s">
        <v>4819</v>
      </c>
      <c r="H902" t="s">
        <v>249</v>
      </c>
      <c r="I902" t="s">
        <v>102</v>
      </c>
      <c r="J902" t="s">
        <v>34</v>
      </c>
      <c r="L902" t="s">
        <v>3814</v>
      </c>
      <c r="M902">
        <f t="shared" si="42"/>
        <v>10</v>
      </c>
      <c r="N902">
        <f t="shared" si="43"/>
        <v>18</v>
      </c>
      <c r="O902" t="str">
        <f t="shared" si="44"/>
        <v>Tuebor Op</v>
      </c>
    </row>
    <row r="903" spans="1:15" hidden="1" x14ac:dyDescent="0.25">
      <c r="A903" t="s">
        <v>121</v>
      </c>
      <c r="B903" t="s">
        <v>33</v>
      </c>
      <c r="C903" t="s">
        <v>115</v>
      </c>
      <c r="D903" s="3">
        <v>42226</v>
      </c>
      <c r="E903" t="s">
        <v>122</v>
      </c>
      <c r="F903">
        <v>-1100000</v>
      </c>
      <c r="G903" t="s">
        <v>4818</v>
      </c>
      <c r="H903" t="s">
        <v>249</v>
      </c>
      <c r="I903" t="s">
        <v>102</v>
      </c>
      <c r="J903" t="s">
        <v>34</v>
      </c>
      <c r="L903" t="s">
        <v>3814</v>
      </c>
      <c r="M903">
        <f t="shared" si="42"/>
        <v>10</v>
      </c>
      <c r="N903">
        <f t="shared" si="43"/>
        <v>18</v>
      </c>
      <c r="O903" t="str">
        <f t="shared" si="44"/>
        <v>Tuebor Op</v>
      </c>
    </row>
    <row r="904" spans="1:15" hidden="1" x14ac:dyDescent="0.25">
      <c r="A904" t="s">
        <v>121</v>
      </c>
      <c r="B904" t="s">
        <v>33</v>
      </c>
      <c r="C904" t="s">
        <v>115</v>
      </c>
      <c r="D904" s="3">
        <v>42227</v>
      </c>
      <c r="E904" t="s">
        <v>122</v>
      </c>
      <c r="F904">
        <v>-5000000</v>
      </c>
      <c r="G904" t="s">
        <v>4817</v>
      </c>
      <c r="H904" t="s">
        <v>249</v>
      </c>
      <c r="I904" t="s">
        <v>102</v>
      </c>
      <c r="J904" t="s">
        <v>34</v>
      </c>
      <c r="L904" t="s">
        <v>3800</v>
      </c>
      <c r="M904">
        <f t="shared" si="42"/>
        <v>10</v>
      </c>
      <c r="N904">
        <f t="shared" si="43"/>
        <v>18</v>
      </c>
      <c r="O904" t="str">
        <f t="shared" si="44"/>
        <v>Tuebor Op</v>
      </c>
    </row>
    <row r="905" spans="1:15" hidden="1" x14ac:dyDescent="0.25">
      <c r="A905" t="s">
        <v>121</v>
      </c>
      <c r="B905" t="s">
        <v>33</v>
      </c>
      <c r="C905" t="s">
        <v>115</v>
      </c>
      <c r="D905" s="3">
        <v>42229</v>
      </c>
      <c r="E905" t="s">
        <v>122</v>
      </c>
      <c r="F905">
        <v>-2700000</v>
      </c>
      <c r="G905" t="s">
        <v>4816</v>
      </c>
      <c r="H905" t="s">
        <v>249</v>
      </c>
      <c r="I905" t="s">
        <v>102</v>
      </c>
      <c r="J905" t="s">
        <v>34</v>
      </c>
      <c r="L905" t="s">
        <v>3814</v>
      </c>
      <c r="M905">
        <f t="shared" si="42"/>
        <v>10</v>
      </c>
      <c r="N905">
        <f t="shared" si="43"/>
        <v>18</v>
      </c>
      <c r="O905" t="str">
        <f t="shared" si="44"/>
        <v>Tuebor Op</v>
      </c>
    </row>
    <row r="906" spans="1:15" hidden="1" x14ac:dyDescent="0.25">
      <c r="A906" t="s">
        <v>121</v>
      </c>
      <c r="B906" t="s">
        <v>33</v>
      </c>
      <c r="C906" t="s">
        <v>115</v>
      </c>
      <c r="D906" s="3">
        <v>42230</v>
      </c>
      <c r="E906" t="s">
        <v>122</v>
      </c>
      <c r="F906">
        <v>-2400000</v>
      </c>
      <c r="G906" t="s">
        <v>4815</v>
      </c>
      <c r="H906" t="s">
        <v>249</v>
      </c>
      <c r="I906" t="s">
        <v>102</v>
      </c>
      <c r="J906" t="s">
        <v>34</v>
      </c>
      <c r="L906" t="s">
        <v>4509</v>
      </c>
      <c r="M906">
        <f t="shared" si="42"/>
        <v>10</v>
      </c>
      <c r="N906">
        <f t="shared" si="43"/>
        <v>18</v>
      </c>
      <c r="O906" t="str">
        <f t="shared" si="44"/>
        <v>Tuebor Op</v>
      </c>
    </row>
    <row r="907" spans="1:15" hidden="1" x14ac:dyDescent="0.25">
      <c r="A907" t="s">
        <v>121</v>
      </c>
      <c r="B907" t="s">
        <v>33</v>
      </c>
      <c r="C907" t="s">
        <v>115</v>
      </c>
      <c r="D907" s="3">
        <v>42236</v>
      </c>
      <c r="E907" t="s">
        <v>122</v>
      </c>
      <c r="F907">
        <v>-8400000</v>
      </c>
      <c r="G907" t="s">
        <v>4814</v>
      </c>
      <c r="H907" t="s">
        <v>249</v>
      </c>
      <c r="I907" t="s">
        <v>102</v>
      </c>
      <c r="J907" t="s">
        <v>34</v>
      </c>
      <c r="L907" t="s">
        <v>3814</v>
      </c>
      <c r="M907">
        <f t="shared" si="42"/>
        <v>10</v>
      </c>
      <c r="N907">
        <f t="shared" si="43"/>
        <v>18</v>
      </c>
      <c r="O907" t="str">
        <f t="shared" si="44"/>
        <v>Tuebor Op</v>
      </c>
    </row>
    <row r="908" spans="1:15" hidden="1" x14ac:dyDescent="0.25">
      <c r="A908" t="s">
        <v>121</v>
      </c>
      <c r="B908" t="s">
        <v>33</v>
      </c>
      <c r="C908" t="s">
        <v>115</v>
      </c>
      <c r="D908" s="3">
        <v>42241</v>
      </c>
      <c r="E908" t="s">
        <v>122</v>
      </c>
      <c r="F908">
        <v>-300000</v>
      </c>
      <c r="G908" t="s">
        <v>4813</v>
      </c>
      <c r="H908" t="s">
        <v>249</v>
      </c>
      <c r="I908" t="s">
        <v>102</v>
      </c>
      <c r="J908" t="s">
        <v>34</v>
      </c>
      <c r="L908" t="s">
        <v>4509</v>
      </c>
      <c r="M908">
        <f t="shared" si="42"/>
        <v>10</v>
      </c>
      <c r="N908">
        <f t="shared" si="43"/>
        <v>18</v>
      </c>
      <c r="O908" t="str">
        <f t="shared" si="44"/>
        <v>Tuebor Op</v>
      </c>
    </row>
    <row r="909" spans="1:15" hidden="1" x14ac:dyDescent="0.25">
      <c r="A909" t="s">
        <v>121</v>
      </c>
      <c r="B909" t="s">
        <v>33</v>
      </c>
      <c r="C909" t="s">
        <v>115</v>
      </c>
      <c r="D909" s="3">
        <v>42243</v>
      </c>
      <c r="E909" t="s">
        <v>122</v>
      </c>
      <c r="F909">
        <v>-25800000</v>
      </c>
      <c r="G909" t="s">
        <v>4812</v>
      </c>
      <c r="H909" t="s">
        <v>249</v>
      </c>
      <c r="I909" t="s">
        <v>102</v>
      </c>
      <c r="J909" t="s">
        <v>34</v>
      </c>
      <c r="L909" t="s">
        <v>3800</v>
      </c>
      <c r="M909">
        <f t="shared" si="42"/>
        <v>10</v>
      </c>
      <c r="N909">
        <f t="shared" si="43"/>
        <v>18</v>
      </c>
      <c r="O909" t="str">
        <f t="shared" si="44"/>
        <v>Tuebor Op</v>
      </c>
    </row>
    <row r="910" spans="1:15" hidden="1" x14ac:dyDescent="0.25">
      <c r="A910" t="s">
        <v>121</v>
      </c>
      <c r="B910" t="s">
        <v>33</v>
      </c>
      <c r="C910" t="s">
        <v>115</v>
      </c>
      <c r="D910" s="3">
        <v>42249</v>
      </c>
      <c r="E910" t="s">
        <v>122</v>
      </c>
      <c r="F910">
        <v>-20000000</v>
      </c>
      <c r="G910" t="s">
        <v>4811</v>
      </c>
      <c r="H910" t="s">
        <v>126</v>
      </c>
      <c r="I910" t="s">
        <v>102</v>
      </c>
      <c r="J910" t="s">
        <v>34</v>
      </c>
      <c r="L910" t="s">
        <v>4309</v>
      </c>
      <c r="M910">
        <f t="shared" si="42"/>
        <v>10</v>
      </c>
      <c r="N910">
        <f t="shared" si="43"/>
        <v>18</v>
      </c>
      <c r="O910" t="str">
        <f t="shared" si="44"/>
        <v>Tuebor Op</v>
      </c>
    </row>
    <row r="911" spans="1:15" hidden="1" x14ac:dyDescent="0.25">
      <c r="A911" t="s">
        <v>121</v>
      </c>
      <c r="B911" t="s">
        <v>33</v>
      </c>
      <c r="C911" t="s">
        <v>115</v>
      </c>
      <c r="D911" s="3">
        <v>42261</v>
      </c>
      <c r="E911" t="s">
        <v>122</v>
      </c>
      <c r="F911">
        <v>-1200000</v>
      </c>
      <c r="G911" t="s">
        <v>4810</v>
      </c>
      <c r="H911" t="s">
        <v>249</v>
      </c>
      <c r="I911" t="s">
        <v>102</v>
      </c>
      <c r="J911" t="s">
        <v>34</v>
      </c>
      <c r="L911" t="s">
        <v>4746</v>
      </c>
      <c r="M911">
        <f t="shared" si="42"/>
        <v>10</v>
      </c>
      <c r="N911">
        <f t="shared" si="43"/>
        <v>18</v>
      </c>
      <c r="O911" t="str">
        <f t="shared" si="44"/>
        <v>Tuebor Op</v>
      </c>
    </row>
    <row r="912" spans="1:15" hidden="1" x14ac:dyDescent="0.25">
      <c r="A912" t="s">
        <v>121</v>
      </c>
      <c r="B912" t="s">
        <v>33</v>
      </c>
      <c r="C912" t="s">
        <v>115</v>
      </c>
      <c r="D912" s="3">
        <v>42262</v>
      </c>
      <c r="E912" t="s">
        <v>122</v>
      </c>
      <c r="F912">
        <v>-15000000</v>
      </c>
      <c r="G912" t="s">
        <v>4809</v>
      </c>
      <c r="H912" t="s">
        <v>126</v>
      </c>
      <c r="I912" t="s">
        <v>102</v>
      </c>
      <c r="J912" t="s">
        <v>34</v>
      </c>
      <c r="L912" t="s">
        <v>4309</v>
      </c>
      <c r="M912">
        <f t="shared" si="42"/>
        <v>10</v>
      </c>
      <c r="N912">
        <f t="shared" si="43"/>
        <v>18</v>
      </c>
      <c r="O912" t="str">
        <f t="shared" si="44"/>
        <v>Tuebor Op</v>
      </c>
    </row>
    <row r="913" spans="1:15" hidden="1" x14ac:dyDescent="0.25">
      <c r="A913" t="s">
        <v>121</v>
      </c>
      <c r="B913" t="s">
        <v>33</v>
      </c>
      <c r="C913" t="s">
        <v>115</v>
      </c>
      <c r="D913" s="3">
        <v>42265</v>
      </c>
      <c r="E913" t="s">
        <v>122</v>
      </c>
      <c r="F913">
        <v>-9800000</v>
      </c>
      <c r="G913" t="s">
        <v>4808</v>
      </c>
      <c r="H913" t="s">
        <v>249</v>
      </c>
      <c r="I913" t="s">
        <v>102</v>
      </c>
      <c r="J913" t="s">
        <v>34</v>
      </c>
      <c r="L913" t="s">
        <v>4746</v>
      </c>
      <c r="M913">
        <f t="shared" si="42"/>
        <v>10</v>
      </c>
      <c r="N913">
        <f t="shared" si="43"/>
        <v>18</v>
      </c>
      <c r="O913" t="str">
        <f t="shared" si="44"/>
        <v>Tuebor Op</v>
      </c>
    </row>
    <row r="914" spans="1:15" hidden="1" x14ac:dyDescent="0.25">
      <c r="A914" t="s">
        <v>121</v>
      </c>
      <c r="B914" t="s">
        <v>33</v>
      </c>
      <c r="C914" t="s">
        <v>115</v>
      </c>
      <c r="D914" s="3">
        <v>42265</v>
      </c>
      <c r="E914" t="s">
        <v>122</v>
      </c>
      <c r="F914">
        <v>-11000000</v>
      </c>
      <c r="G914" t="s">
        <v>4807</v>
      </c>
      <c r="H914" t="s">
        <v>126</v>
      </c>
      <c r="I914" t="s">
        <v>102</v>
      </c>
      <c r="J914" t="s">
        <v>34</v>
      </c>
      <c r="L914" t="s">
        <v>4309</v>
      </c>
      <c r="M914">
        <f t="shared" si="42"/>
        <v>10</v>
      </c>
      <c r="N914">
        <f t="shared" si="43"/>
        <v>18</v>
      </c>
      <c r="O914" t="str">
        <f t="shared" si="44"/>
        <v>Tuebor Op</v>
      </c>
    </row>
    <row r="915" spans="1:15" hidden="1" x14ac:dyDescent="0.25">
      <c r="A915" t="s">
        <v>121</v>
      </c>
      <c r="B915" t="s">
        <v>33</v>
      </c>
      <c r="C915" t="s">
        <v>115</v>
      </c>
      <c r="D915" s="3">
        <v>42275</v>
      </c>
      <c r="E915" t="s">
        <v>122</v>
      </c>
      <c r="F915">
        <v>-19000000</v>
      </c>
      <c r="G915" t="s">
        <v>4806</v>
      </c>
      <c r="H915" t="s">
        <v>249</v>
      </c>
      <c r="I915" t="s">
        <v>102</v>
      </c>
      <c r="J915" t="s">
        <v>34</v>
      </c>
      <c r="L915" t="s">
        <v>3800</v>
      </c>
      <c r="M915">
        <f t="shared" si="42"/>
        <v>10</v>
      </c>
      <c r="N915">
        <f t="shared" si="43"/>
        <v>18</v>
      </c>
      <c r="O915" t="str">
        <f t="shared" si="44"/>
        <v>Tuebor Op</v>
      </c>
    </row>
    <row r="916" spans="1:15" hidden="1" x14ac:dyDescent="0.25">
      <c r="A916" t="s">
        <v>121</v>
      </c>
      <c r="B916" t="s">
        <v>33</v>
      </c>
      <c r="C916" t="s">
        <v>115</v>
      </c>
      <c r="D916" s="3">
        <v>42276</v>
      </c>
      <c r="E916" t="s">
        <v>122</v>
      </c>
      <c r="F916">
        <v>-14500000</v>
      </c>
      <c r="G916" t="s">
        <v>4805</v>
      </c>
      <c r="H916" t="s">
        <v>249</v>
      </c>
      <c r="I916" t="s">
        <v>102</v>
      </c>
      <c r="J916" t="s">
        <v>34</v>
      </c>
      <c r="L916" t="s">
        <v>3800</v>
      </c>
      <c r="M916">
        <f t="shared" si="42"/>
        <v>10</v>
      </c>
      <c r="N916">
        <f t="shared" si="43"/>
        <v>18</v>
      </c>
      <c r="O916" t="str">
        <f t="shared" si="44"/>
        <v>Tuebor Op</v>
      </c>
    </row>
    <row r="917" spans="1:15" hidden="1" x14ac:dyDescent="0.25">
      <c r="A917" t="s">
        <v>121</v>
      </c>
      <c r="B917" t="s">
        <v>33</v>
      </c>
      <c r="C917" t="s">
        <v>115</v>
      </c>
      <c r="D917" s="3">
        <v>42278</v>
      </c>
      <c r="E917" t="s">
        <v>122</v>
      </c>
      <c r="F917">
        <v>-11000000</v>
      </c>
      <c r="G917" t="s">
        <v>4804</v>
      </c>
      <c r="H917" t="s">
        <v>126</v>
      </c>
      <c r="I917" t="s">
        <v>102</v>
      </c>
      <c r="J917" t="s">
        <v>34</v>
      </c>
      <c r="L917" t="s">
        <v>4543</v>
      </c>
      <c r="M917">
        <f t="shared" si="42"/>
        <v>10</v>
      </c>
      <c r="N917">
        <f t="shared" si="43"/>
        <v>18</v>
      </c>
      <c r="O917" t="str">
        <f t="shared" si="44"/>
        <v>Tuebor Op</v>
      </c>
    </row>
    <row r="918" spans="1:15" hidden="1" x14ac:dyDescent="0.25">
      <c r="A918" t="s">
        <v>121</v>
      </c>
      <c r="B918" t="s">
        <v>33</v>
      </c>
      <c r="C918" t="s">
        <v>115</v>
      </c>
      <c r="D918" s="3">
        <v>42286</v>
      </c>
      <c r="E918" t="s">
        <v>122</v>
      </c>
      <c r="F918">
        <v>-10600000</v>
      </c>
      <c r="G918" t="s">
        <v>4803</v>
      </c>
      <c r="H918" t="s">
        <v>249</v>
      </c>
      <c r="I918" t="s">
        <v>102</v>
      </c>
      <c r="J918" t="s">
        <v>34</v>
      </c>
      <c r="L918" t="s">
        <v>4509</v>
      </c>
      <c r="M918">
        <f t="shared" si="42"/>
        <v>10</v>
      </c>
      <c r="N918">
        <f t="shared" si="43"/>
        <v>18</v>
      </c>
      <c r="O918" t="str">
        <f t="shared" si="44"/>
        <v>Tuebor Op</v>
      </c>
    </row>
    <row r="919" spans="1:15" hidden="1" x14ac:dyDescent="0.25">
      <c r="A919" t="s">
        <v>121</v>
      </c>
      <c r="B919" t="s">
        <v>33</v>
      </c>
      <c r="C919" t="s">
        <v>115</v>
      </c>
      <c r="D919" s="3">
        <v>42290</v>
      </c>
      <c r="E919" t="s">
        <v>122</v>
      </c>
      <c r="F919">
        <v>-2500000</v>
      </c>
      <c r="G919" t="s">
        <v>4802</v>
      </c>
      <c r="H919" t="s">
        <v>249</v>
      </c>
      <c r="I919" t="s">
        <v>102</v>
      </c>
      <c r="J919" t="s">
        <v>34</v>
      </c>
      <c r="L919" t="s">
        <v>4746</v>
      </c>
      <c r="M919">
        <f t="shared" si="42"/>
        <v>10</v>
      </c>
      <c r="N919">
        <f t="shared" si="43"/>
        <v>18</v>
      </c>
      <c r="O919" t="str">
        <f t="shared" si="44"/>
        <v>Tuebor Op</v>
      </c>
    </row>
    <row r="920" spans="1:15" hidden="1" x14ac:dyDescent="0.25">
      <c r="A920" t="s">
        <v>121</v>
      </c>
      <c r="B920" t="s">
        <v>33</v>
      </c>
      <c r="C920" t="s">
        <v>115</v>
      </c>
      <c r="D920" s="3">
        <v>42291</v>
      </c>
      <c r="E920" t="s">
        <v>122</v>
      </c>
      <c r="F920">
        <v>-5000000</v>
      </c>
      <c r="G920" t="s">
        <v>4801</v>
      </c>
      <c r="H920" t="s">
        <v>126</v>
      </c>
      <c r="I920" t="s">
        <v>102</v>
      </c>
      <c r="J920" t="s">
        <v>34</v>
      </c>
      <c r="L920" t="s">
        <v>4309</v>
      </c>
      <c r="M920">
        <f t="shared" si="42"/>
        <v>10</v>
      </c>
      <c r="N920">
        <f t="shared" si="43"/>
        <v>18</v>
      </c>
      <c r="O920" t="str">
        <f t="shared" si="44"/>
        <v>Tuebor Op</v>
      </c>
    </row>
    <row r="921" spans="1:15" hidden="1" x14ac:dyDescent="0.25">
      <c r="A921" t="s">
        <v>121</v>
      </c>
      <c r="B921" t="s">
        <v>33</v>
      </c>
      <c r="C921" t="s">
        <v>115</v>
      </c>
      <c r="D921" s="3">
        <v>42304</v>
      </c>
      <c r="E921" t="s">
        <v>122</v>
      </c>
      <c r="F921">
        <v>-4600000</v>
      </c>
      <c r="G921" t="s">
        <v>4800</v>
      </c>
      <c r="H921" t="s">
        <v>249</v>
      </c>
      <c r="I921" t="s">
        <v>101</v>
      </c>
      <c r="J921" t="s">
        <v>34</v>
      </c>
      <c r="L921" t="s">
        <v>4746</v>
      </c>
      <c r="M921">
        <f t="shared" ref="M921:M984" si="45">FIND("from",L921,1)+LEN($M$1)+1</f>
        <v>10</v>
      </c>
      <c r="N921">
        <f t="shared" ref="N921:N984" si="46">FIND("to",L921)-LEN($N$1)</f>
        <v>18</v>
      </c>
      <c r="O921" t="str">
        <f t="shared" ref="O921:O984" si="47">MID(L921,M921,N921-M921+1)</f>
        <v>Tuebor Op</v>
      </c>
    </row>
    <row r="922" spans="1:15" hidden="1" x14ac:dyDescent="0.25">
      <c r="A922" t="s">
        <v>121</v>
      </c>
      <c r="B922" t="s">
        <v>33</v>
      </c>
      <c r="C922" t="s">
        <v>115</v>
      </c>
      <c r="D922" s="3">
        <v>42306</v>
      </c>
      <c r="E922" t="s">
        <v>122</v>
      </c>
      <c r="F922">
        <v>-10500000</v>
      </c>
      <c r="G922" t="s">
        <v>4799</v>
      </c>
      <c r="H922" t="s">
        <v>249</v>
      </c>
      <c r="I922" t="s">
        <v>102</v>
      </c>
      <c r="J922" t="s">
        <v>34</v>
      </c>
      <c r="L922" t="s">
        <v>3800</v>
      </c>
      <c r="M922">
        <f t="shared" si="45"/>
        <v>10</v>
      </c>
      <c r="N922">
        <f t="shared" si="46"/>
        <v>18</v>
      </c>
      <c r="O922" t="str">
        <f t="shared" si="47"/>
        <v>Tuebor Op</v>
      </c>
    </row>
    <row r="923" spans="1:15" hidden="1" x14ac:dyDescent="0.25">
      <c r="A923" t="s">
        <v>121</v>
      </c>
      <c r="B923" t="s">
        <v>33</v>
      </c>
      <c r="C923" t="s">
        <v>115</v>
      </c>
      <c r="D923" s="3">
        <v>42307</v>
      </c>
      <c r="E923" t="s">
        <v>122</v>
      </c>
      <c r="F923">
        <v>-49000000</v>
      </c>
      <c r="G923" t="s">
        <v>4798</v>
      </c>
      <c r="H923" t="s">
        <v>126</v>
      </c>
      <c r="I923" t="s">
        <v>102</v>
      </c>
      <c r="J923" t="s">
        <v>34</v>
      </c>
      <c r="L923" t="s">
        <v>4309</v>
      </c>
      <c r="M923">
        <f t="shared" si="45"/>
        <v>10</v>
      </c>
      <c r="N923">
        <f t="shared" si="46"/>
        <v>18</v>
      </c>
      <c r="O923" t="str">
        <f t="shared" si="47"/>
        <v>Tuebor Op</v>
      </c>
    </row>
    <row r="924" spans="1:15" hidden="1" x14ac:dyDescent="0.25">
      <c r="A924" t="s">
        <v>121</v>
      </c>
      <c r="B924" t="s">
        <v>33</v>
      </c>
      <c r="C924" t="s">
        <v>115</v>
      </c>
      <c r="D924" s="3">
        <v>42310</v>
      </c>
      <c r="E924" t="s">
        <v>122</v>
      </c>
      <c r="F924">
        <v>-30100000</v>
      </c>
      <c r="G924" t="s">
        <v>4797</v>
      </c>
      <c r="H924" t="s">
        <v>249</v>
      </c>
      <c r="I924" t="s">
        <v>102</v>
      </c>
      <c r="J924" t="s">
        <v>34</v>
      </c>
      <c r="L924" t="s">
        <v>4509</v>
      </c>
      <c r="M924">
        <f t="shared" si="45"/>
        <v>10</v>
      </c>
      <c r="N924">
        <f t="shared" si="46"/>
        <v>18</v>
      </c>
      <c r="O924" t="str">
        <f t="shared" si="47"/>
        <v>Tuebor Op</v>
      </c>
    </row>
    <row r="925" spans="1:15" hidden="1" x14ac:dyDescent="0.25">
      <c r="A925" t="s">
        <v>121</v>
      </c>
      <c r="B925" t="s">
        <v>33</v>
      </c>
      <c r="C925" t="s">
        <v>115</v>
      </c>
      <c r="D925" s="3">
        <v>42312</v>
      </c>
      <c r="E925" t="s">
        <v>122</v>
      </c>
      <c r="F925">
        <v>-16000000</v>
      </c>
      <c r="G925" t="s">
        <v>4796</v>
      </c>
      <c r="H925" t="s">
        <v>249</v>
      </c>
      <c r="I925" t="s">
        <v>102</v>
      </c>
      <c r="J925" t="s">
        <v>34</v>
      </c>
      <c r="L925" t="s">
        <v>4795</v>
      </c>
      <c r="M925">
        <f t="shared" si="45"/>
        <v>10</v>
      </c>
      <c r="N925">
        <f t="shared" si="46"/>
        <v>11</v>
      </c>
      <c r="O925" t="str">
        <f t="shared" si="47"/>
        <v>Op</v>
      </c>
    </row>
    <row r="926" spans="1:15" hidden="1" x14ac:dyDescent="0.25">
      <c r="A926" t="s">
        <v>121</v>
      </c>
      <c r="B926" t="s">
        <v>33</v>
      </c>
      <c r="C926" t="s">
        <v>115</v>
      </c>
      <c r="D926" s="3">
        <v>42314</v>
      </c>
      <c r="E926" t="s">
        <v>122</v>
      </c>
      <c r="F926">
        <v>-16700000</v>
      </c>
      <c r="G926" t="s">
        <v>4794</v>
      </c>
      <c r="H926" t="s">
        <v>249</v>
      </c>
      <c r="I926" t="s">
        <v>102</v>
      </c>
      <c r="J926" t="s">
        <v>34</v>
      </c>
      <c r="L926" t="s">
        <v>4509</v>
      </c>
      <c r="M926">
        <f t="shared" si="45"/>
        <v>10</v>
      </c>
      <c r="N926">
        <f t="shared" si="46"/>
        <v>18</v>
      </c>
      <c r="O926" t="str">
        <f t="shared" si="47"/>
        <v>Tuebor Op</v>
      </c>
    </row>
    <row r="927" spans="1:15" hidden="1" x14ac:dyDescent="0.25">
      <c r="A927" t="s">
        <v>121</v>
      </c>
      <c r="B927" t="s">
        <v>33</v>
      </c>
      <c r="C927" t="s">
        <v>115</v>
      </c>
      <c r="D927" s="3">
        <v>42317</v>
      </c>
      <c r="E927" t="s">
        <v>122</v>
      </c>
      <c r="F927">
        <v>-9500000</v>
      </c>
      <c r="G927" t="s">
        <v>4793</v>
      </c>
      <c r="H927" t="s">
        <v>249</v>
      </c>
      <c r="I927" t="s">
        <v>102</v>
      </c>
      <c r="J927" t="s">
        <v>34</v>
      </c>
      <c r="L927" t="s">
        <v>4509</v>
      </c>
      <c r="M927">
        <f t="shared" si="45"/>
        <v>10</v>
      </c>
      <c r="N927">
        <f t="shared" si="46"/>
        <v>18</v>
      </c>
      <c r="O927" t="str">
        <f t="shared" si="47"/>
        <v>Tuebor Op</v>
      </c>
    </row>
    <row r="928" spans="1:15" hidden="1" x14ac:dyDescent="0.25">
      <c r="A928" t="s">
        <v>121</v>
      </c>
      <c r="B928" t="s">
        <v>33</v>
      </c>
      <c r="C928" t="s">
        <v>115</v>
      </c>
      <c r="D928" s="3">
        <v>42318</v>
      </c>
      <c r="E928" t="s">
        <v>122</v>
      </c>
      <c r="F928">
        <v>-10000000</v>
      </c>
      <c r="G928" t="s">
        <v>4792</v>
      </c>
      <c r="H928" t="s">
        <v>126</v>
      </c>
      <c r="I928" t="s">
        <v>102</v>
      </c>
      <c r="J928" t="s">
        <v>34</v>
      </c>
      <c r="L928" t="s">
        <v>4309</v>
      </c>
      <c r="M928">
        <f t="shared" si="45"/>
        <v>10</v>
      </c>
      <c r="N928">
        <f t="shared" si="46"/>
        <v>18</v>
      </c>
      <c r="O928" t="str">
        <f t="shared" si="47"/>
        <v>Tuebor Op</v>
      </c>
    </row>
    <row r="929" spans="1:15" hidden="1" x14ac:dyDescent="0.25">
      <c r="A929" t="s">
        <v>121</v>
      </c>
      <c r="B929" t="s">
        <v>33</v>
      </c>
      <c r="C929">
        <v>469797513</v>
      </c>
      <c r="D929" s="3">
        <v>42326</v>
      </c>
      <c r="E929" t="s">
        <v>122</v>
      </c>
      <c r="F929">
        <v>-5500000</v>
      </c>
      <c r="G929" t="s">
        <v>6178</v>
      </c>
      <c r="H929" t="s">
        <v>249</v>
      </c>
      <c r="I929" t="s">
        <v>102</v>
      </c>
      <c r="J929" t="s">
        <v>34</v>
      </c>
      <c r="L929" t="s">
        <v>4509</v>
      </c>
      <c r="M929">
        <f t="shared" si="45"/>
        <v>10</v>
      </c>
      <c r="N929">
        <f t="shared" si="46"/>
        <v>18</v>
      </c>
      <c r="O929" t="str">
        <f t="shared" si="47"/>
        <v>Tuebor Op</v>
      </c>
    </row>
    <row r="930" spans="1:15" hidden="1" x14ac:dyDescent="0.25">
      <c r="A930" t="s">
        <v>121</v>
      </c>
      <c r="B930" t="s">
        <v>33</v>
      </c>
      <c r="C930" t="s">
        <v>115</v>
      </c>
      <c r="D930" s="3">
        <v>42331</v>
      </c>
      <c r="E930" t="s">
        <v>122</v>
      </c>
      <c r="F930">
        <v>-24100000</v>
      </c>
      <c r="G930" t="s">
        <v>4791</v>
      </c>
      <c r="H930" t="s">
        <v>249</v>
      </c>
      <c r="I930" t="s">
        <v>102</v>
      </c>
      <c r="J930" t="s">
        <v>34</v>
      </c>
      <c r="L930" t="s">
        <v>3814</v>
      </c>
      <c r="M930">
        <f t="shared" si="45"/>
        <v>10</v>
      </c>
      <c r="N930">
        <f t="shared" si="46"/>
        <v>18</v>
      </c>
      <c r="O930" t="str">
        <f t="shared" si="47"/>
        <v>Tuebor Op</v>
      </c>
    </row>
    <row r="931" spans="1:15" hidden="1" x14ac:dyDescent="0.25">
      <c r="A931" t="s">
        <v>121</v>
      </c>
      <c r="B931" t="s">
        <v>33</v>
      </c>
      <c r="C931" t="s">
        <v>115</v>
      </c>
      <c r="D931" s="3">
        <v>42335</v>
      </c>
      <c r="E931" t="s">
        <v>122</v>
      </c>
      <c r="F931">
        <v>-4000000</v>
      </c>
      <c r="G931" t="s">
        <v>4790</v>
      </c>
      <c r="H931" t="s">
        <v>249</v>
      </c>
      <c r="I931" t="s">
        <v>102</v>
      </c>
      <c r="J931" t="s">
        <v>34</v>
      </c>
      <c r="L931" t="s">
        <v>4509</v>
      </c>
      <c r="M931">
        <f t="shared" si="45"/>
        <v>10</v>
      </c>
      <c r="N931">
        <f t="shared" si="46"/>
        <v>18</v>
      </c>
      <c r="O931" t="str">
        <f t="shared" si="47"/>
        <v>Tuebor Op</v>
      </c>
    </row>
    <row r="932" spans="1:15" hidden="1" x14ac:dyDescent="0.25">
      <c r="A932" t="s">
        <v>121</v>
      </c>
      <c r="B932" t="s">
        <v>33</v>
      </c>
      <c r="C932" t="s">
        <v>115</v>
      </c>
      <c r="D932" s="3">
        <v>42338</v>
      </c>
      <c r="E932" t="s">
        <v>122</v>
      </c>
      <c r="F932">
        <v>-10000000</v>
      </c>
      <c r="G932" t="s">
        <v>4789</v>
      </c>
      <c r="H932" t="s">
        <v>126</v>
      </c>
      <c r="I932" t="s">
        <v>102</v>
      </c>
      <c r="J932" t="s">
        <v>34</v>
      </c>
      <c r="L932" t="s">
        <v>3848</v>
      </c>
      <c r="M932">
        <f t="shared" si="45"/>
        <v>10</v>
      </c>
      <c r="N932">
        <f t="shared" si="46"/>
        <v>18</v>
      </c>
      <c r="O932" t="str">
        <f t="shared" si="47"/>
        <v>Tuebor Op</v>
      </c>
    </row>
    <row r="933" spans="1:15" hidden="1" x14ac:dyDescent="0.25">
      <c r="A933" t="s">
        <v>121</v>
      </c>
      <c r="B933" t="s">
        <v>33</v>
      </c>
      <c r="C933" t="s">
        <v>115</v>
      </c>
      <c r="D933" s="3">
        <v>42338</v>
      </c>
      <c r="E933" t="s">
        <v>122</v>
      </c>
      <c r="F933">
        <v>-8500000</v>
      </c>
      <c r="G933" t="s">
        <v>4788</v>
      </c>
      <c r="H933" t="s">
        <v>249</v>
      </c>
      <c r="I933" t="s">
        <v>102</v>
      </c>
      <c r="J933" t="s">
        <v>34</v>
      </c>
      <c r="L933" t="s">
        <v>3814</v>
      </c>
      <c r="M933">
        <f t="shared" si="45"/>
        <v>10</v>
      </c>
      <c r="N933">
        <f t="shared" si="46"/>
        <v>18</v>
      </c>
      <c r="O933" t="str">
        <f t="shared" si="47"/>
        <v>Tuebor Op</v>
      </c>
    </row>
    <row r="934" spans="1:15" hidden="1" x14ac:dyDescent="0.25">
      <c r="A934" t="s">
        <v>121</v>
      </c>
      <c r="B934" t="s">
        <v>33</v>
      </c>
      <c r="C934" t="s">
        <v>115</v>
      </c>
      <c r="D934" s="3">
        <v>42342</v>
      </c>
      <c r="E934" t="s">
        <v>122</v>
      </c>
      <c r="F934">
        <v>-5000000</v>
      </c>
      <c r="G934" t="s">
        <v>4787</v>
      </c>
      <c r="H934" t="s">
        <v>126</v>
      </c>
      <c r="I934" t="s">
        <v>102</v>
      </c>
      <c r="J934" t="s">
        <v>34</v>
      </c>
      <c r="L934" t="s">
        <v>4309</v>
      </c>
      <c r="M934">
        <f t="shared" si="45"/>
        <v>10</v>
      </c>
      <c r="N934">
        <f t="shared" si="46"/>
        <v>18</v>
      </c>
      <c r="O934" t="str">
        <f t="shared" si="47"/>
        <v>Tuebor Op</v>
      </c>
    </row>
    <row r="935" spans="1:15" hidden="1" x14ac:dyDescent="0.25">
      <c r="A935" t="s">
        <v>121</v>
      </c>
      <c r="B935" t="s">
        <v>33</v>
      </c>
      <c r="C935">
        <v>469797513</v>
      </c>
      <c r="D935" s="3">
        <v>42355</v>
      </c>
      <c r="E935" t="s">
        <v>122</v>
      </c>
      <c r="F935">
        <v>-3000000</v>
      </c>
      <c r="G935" t="s">
        <v>6177</v>
      </c>
      <c r="H935" t="s">
        <v>126</v>
      </c>
      <c r="I935" t="s">
        <v>102</v>
      </c>
      <c r="J935" t="s">
        <v>34</v>
      </c>
      <c r="L935" t="s">
        <v>4746</v>
      </c>
      <c r="M935">
        <f t="shared" si="45"/>
        <v>10</v>
      </c>
      <c r="N935">
        <f t="shared" si="46"/>
        <v>18</v>
      </c>
      <c r="O935" t="str">
        <f t="shared" si="47"/>
        <v>Tuebor Op</v>
      </c>
    </row>
    <row r="936" spans="1:15" hidden="1" x14ac:dyDescent="0.25">
      <c r="A936" t="s">
        <v>121</v>
      </c>
      <c r="B936" t="s">
        <v>33</v>
      </c>
      <c r="C936" t="s">
        <v>115</v>
      </c>
      <c r="D936" s="3">
        <v>42359</v>
      </c>
      <c r="E936" t="s">
        <v>122</v>
      </c>
      <c r="F936">
        <v>-3000000</v>
      </c>
      <c r="G936" t="s">
        <v>4786</v>
      </c>
      <c r="H936" t="s">
        <v>249</v>
      </c>
      <c r="I936" t="s">
        <v>102</v>
      </c>
      <c r="J936" t="s">
        <v>34</v>
      </c>
      <c r="L936" t="s">
        <v>4509</v>
      </c>
      <c r="M936">
        <f t="shared" si="45"/>
        <v>10</v>
      </c>
      <c r="N936">
        <f t="shared" si="46"/>
        <v>18</v>
      </c>
      <c r="O936" t="str">
        <f t="shared" si="47"/>
        <v>Tuebor Op</v>
      </c>
    </row>
    <row r="937" spans="1:15" hidden="1" x14ac:dyDescent="0.25">
      <c r="A937" t="s">
        <v>121</v>
      </c>
      <c r="B937" t="s">
        <v>33</v>
      </c>
      <c r="C937" t="s">
        <v>115</v>
      </c>
      <c r="D937" s="3">
        <v>42359</v>
      </c>
      <c r="E937" t="s">
        <v>122</v>
      </c>
      <c r="F937">
        <v>-36050</v>
      </c>
      <c r="G937" t="s">
        <v>4785</v>
      </c>
      <c r="H937" t="s">
        <v>249</v>
      </c>
      <c r="I937" t="s">
        <v>102</v>
      </c>
      <c r="J937" t="s">
        <v>19</v>
      </c>
      <c r="L937" t="s">
        <v>1535</v>
      </c>
      <c r="M937">
        <f t="shared" si="45"/>
        <v>10</v>
      </c>
      <c r="N937">
        <f t="shared" si="46"/>
        <v>14</v>
      </c>
      <c r="O937" t="str">
        <f t="shared" si="47"/>
        <v>TUET2</v>
      </c>
    </row>
    <row r="938" spans="1:15" hidden="1" x14ac:dyDescent="0.25">
      <c r="A938" t="s">
        <v>121</v>
      </c>
      <c r="B938" t="s">
        <v>33</v>
      </c>
      <c r="C938" t="s">
        <v>115</v>
      </c>
      <c r="D938" s="3">
        <v>42361</v>
      </c>
      <c r="E938" t="s">
        <v>122</v>
      </c>
      <c r="F938">
        <v>-50000000</v>
      </c>
      <c r="G938" t="s">
        <v>4784</v>
      </c>
      <c r="H938" t="s">
        <v>126</v>
      </c>
      <c r="I938" t="s">
        <v>102</v>
      </c>
      <c r="J938" t="s">
        <v>34</v>
      </c>
      <c r="L938" t="s">
        <v>4783</v>
      </c>
      <c r="M938">
        <f t="shared" si="45"/>
        <v>10</v>
      </c>
      <c r="N938">
        <f t="shared" si="46"/>
        <v>11</v>
      </c>
      <c r="O938" t="str">
        <f t="shared" si="47"/>
        <v>Op</v>
      </c>
    </row>
    <row r="939" spans="1:15" hidden="1" x14ac:dyDescent="0.25">
      <c r="A939" t="s">
        <v>121</v>
      </c>
      <c r="B939" t="s">
        <v>33</v>
      </c>
      <c r="C939" t="s">
        <v>115</v>
      </c>
      <c r="D939" s="3">
        <v>42380</v>
      </c>
      <c r="E939" t="s">
        <v>122</v>
      </c>
      <c r="F939">
        <v>-35000000</v>
      </c>
      <c r="G939" t="s">
        <v>4782</v>
      </c>
      <c r="H939" t="s">
        <v>126</v>
      </c>
      <c r="I939" t="s">
        <v>102</v>
      </c>
      <c r="J939" t="s">
        <v>34</v>
      </c>
      <c r="L939" t="s">
        <v>4543</v>
      </c>
      <c r="M939">
        <f t="shared" si="45"/>
        <v>10</v>
      </c>
      <c r="N939">
        <f t="shared" si="46"/>
        <v>18</v>
      </c>
      <c r="O939" t="str">
        <f t="shared" si="47"/>
        <v>Tuebor Op</v>
      </c>
    </row>
    <row r="940" spans="1:15" hidden="1" x14ac:dyDescent="0.25">
      <c r="A940" t="s">
        <v>121</v>
      </c>
      <c r="B940" t="s">
        <v>33</v>
      </c>
      <c r="C940" t="s">
        <v>115</v>
      </c>
      <c r="D940" s="3">
        <v>42405</v>
      </c>
      <c r="E940" t="s">
        <v>122</v>
      </c>
      <c r="F940">
        <v>-37200000</v>
      </c>
      <c r="G940" t="s">
        <v>4781</v>
      </c>
      <c r="H940" t="s">
        <v>249</v>
      </c>
      <c r="I940" t="s">
        <v>102</v>
      </c>
      <c r="J940" t="s">
        <v>34</v>
      </c>
      <c r="L940" t="s">
        <v>4509</v>
      </c>
      <c r="M940">
        <f t="shared" si="45"/>
        <v>10</v>
      </c>
      <c r="N940">
        <f t="shared" si="46"/>
        <v>18</v>
      </c>
      <c r="O940" t="str">
        <f t="shared" si="47"/>
        <v>Tuebor Op</v>
      </c>
    </row>
    <row r="941" spans="1:15" hidden="1" x14ac:dyDescent="0.25">
      <c r="A941" t="s">
        <v>121</v>
      </c>
      <c r="B941" t="s">
        <v>33</v>
      </c>
      <c r="C941" t="s">
        <v>115</v>
      </c>
      <c r="D941" s="3">
        <v>42408</v>
      </c>
      <c r="E941" t="s">
        <v>122</v>
      </c>
      <c r="F941">
        <v>-12400000</v>
      </c>
      <c r="G941" t="s">
        <v>4780</v>
      </c>
      <c r="H941" t="s">
        <v>249</v>
      </c>
      <c r="I941" t="s">
        <v>102</v>
      </c>
      <c r="J941" t="s">
        <v>34</v>
      </c>
      <c r="L941" t="s">
        <v>3800</v>
      </c>
      <c r="M941">
        <f t="shared" si="45"/>
        <v>10</v>
      </c>
      <c r="N941">
        <f t="shared" si="46"/>
        <v>18</v>
      </c>
      <c r="O941" t="str">
        <f t="shared" si="47"/>
        <v>Tuebor Op</v>
      </c>
    </row>
    <row r="942" spans="1:15" hidden="1" x14ac:dyDescent="0.25">
      <c r="A942" t="s">
        <v>121</v>
      </c>
      <c r="B942" t="s">
        <v>33</v>
      </c>
      <c r="C942" t="s">
        <v>115</v>
      </c>
      <c r="D942" s="3">
        <v>42409</v>
      </c>
      <c r="E942" t="s">
        <v>122</v>
      </c>
      <c r="F942">
        <v>-36000000</v>
      </c>
      <c r="G942" t="s">
        <v>4779</v>
      </c>
      <c r="H942" t="s">
        <v>249</v>
      </c>
      <c r="I942" t="s">
        <v>102</v>
      </c>
      <c r="J942" t="s">
        <v>34</v>
      </c>
      <c r="L942" t="s">
        <v>3814</v>
      </c>
      <c r="M942">
        <f t="shared" si="45"/>
        <v>10</v>
      </c>
      <c r="N942">
        <f t="shared" si="46"/>
        <v>18</v>
      </c>
      <c r="O942" t="str">
        <f t="shared" si="47"/>
        <v>Tuebor Op</v>
      </c>
    </row>
    <row r="943" spans="1:15" hidden="1" x14ac:dyDescent="0.25">
      <c r="A943" t="s">
        <v>121</v>
      </c>
      <c r="B943" t="s">
        <v>33</v>
      </c>
      <c r="C943" t="s">
        <v>115</v>
      </c>
      <c r="D943" s="3">
        <v>42410</v>
      </c>
      <c r="E943" t="s">
        <v>122</v>
      </c>
      <c r="F943">
        <v>-15000000</v>
      </c>
      <c r="G943" t="s">
        <v>4778</v>
      </c>
      <c r="H943" t="s">
        <v>126</v>
      </c>
      <c r="I943" t="s">
        <v>102</v>
      </c>
      <c r="J943" t="s">
        <v>34</v>
      </c>
      <c r="L943" t="s">
        <v>4309</v>
      </c>
      <c r="M943">
        <f t="shared" si="45"/>
        <v>10</v>
      </c>
      <c r="N943">
        <f t="shared" si="46"/>
        <v>18</v>
      </c>
      <c r="O943" t="str">
        <f t="shared" si="47"/>
        <v>Tuebor Op</v>
      </c>
    </row>
    <row r="944" spans="1:15" hidden="1" x14ac:dyDescent="0.25">
      <c r="A944" t="s">
        <v>121</v>
      </c>
      <c r="B944" t="s">
        <v>33</v>
      </c>
      <c r="C944" t="s">
        <v>115</v>
      </c>
      <c r="D944" s="3">
        <v>42418</v>
      </c>
      <c r="E944" t="s">
        <v>122</v>
      </c>
      <c r="F944">
        <v>-13000000</v>
      </c>
      <c r="G944" t="s">
        <v>4777</v>
      </c>
      <c r="H944" t="s">
        <v>249</v>
      </c>
      <c r="I944" t="s">
        <v>102</v>
      </c>
      <c r="J944" t="s">
        <v>34</v>
      </c>
      <c r="L944" t="s">
        <v>3800</v>
      </c>
      <c r="M944">
        <f t="shared" si="45"/>
        <v>10</v>
      </c>
      <c r="N944">
        <f t="shared" si="46"/>
        <v>18</v>
      </c>
      <c r="O944" t="str">
        <f t="shared" si="47"/>
        <v>Tuebor Op</v>
      </c>
    </row>
    <row r="945" spans="1:15" hidden="1" x14ac:dyDescent="0.25">
      <c r="A945" t="s">
        <v>121</v>
      </c>
      <c r="B945" t="s">
        <v>33</v>
      </c>
      <c r="C945" t="s">
        <v>115</v>
      </c>
      <c r="D945" s="3">
        <v>42423</v>
      </c>
      <c r="E945" t="s">
        <v>122</v>
      </c>
      <c r="F945">
        <v>-13400000</v>
      </c>
      <c r="G945" t="s">
        <v>4776</v>
      </c>
      <c r="H945" t="s">
        <v>249</v>
      </c>
      <c r="I945" t="s">
        <v>102</v>
      </c>
      <c r="J945" t="s">
        <v>34</v>
      </c>
      <c r="L945" t="s">
        <v>4509</v>
      </c>
      <c r="M945">
        <f t="shared" si="45"/>
        <v>10</v>
      </c>
      <c r="N945">
        <f t="shared" si="46"/>
        <v>18</v>
      </c>
      <c r="O945" t="str">
        <f t="shared" si="47"/>
        <v>Tuebor Op</v>
      </c>
    </row>
    <row r="946" spans="1:15" hidden="1" x14ac:dyDescent="0.25">
      <c r="A946" t="s">
        <v>121</v>
      </c>
      <c r="B946" t="s">
        <v>33</v>
      </c>
      <c r="C946" t="s">
        <v>115</v>
      </c>
      <c r="D946" s="3">
        <v>42424</v>
      </c>
      <c r="E946" t="s">
        <v>122</v>
      </c>
      <c r="F946">
        <v>-14000000</v>
      </c>
      <c r="G946" t="s">
        <v>4775</v>
      </c>
      <c r="H946" t="s">
        <v>126</v>
      </c>
      <c r="I946" t="s">
        <v>102</v>
      </c>
      <c r="J946" t="s">
        <v>34</v>
      </c>
      <c r="L946" t="s">
        <v>4543</v>
      </c>
      <c r="M946">
        <f t="shared" si="45"/>
        <v>10</v>
      </c>
      <c r="N946">
        <f t="shared" si="46"/>
        <v>18</v>
      </c>
      <c r="O946" t="str">
        <f t="shared" si="47"/>
        <v>Tuebor Op</v>
      </c>
    </row>
    <row r="947" spans="1:15" hidden="1" x14ac:dyDescent="0.25">
      <c r="A947" t="s">
        <v>121</v>
      </c>
      <c r="B947" t="s">
        <v>33</v>
      </c>
      <c r="C947" t="s">
        <v>115</v>
      </c>
      <c r="D947" s="3">
        <v>42425</v>
      </c>
      <c r="E947" t="s">
        <v>122</v>
      </c>
      <c r="F947">
        <v>-1400000</v>
      </c>
      <c r="G947" t="s">
        <v>4774</v>
      </c>
      <c r="H947" t="s">
        <v>249</v>
      </c>
      <c r="I947" t="s">
        <v>102</v>
      </c>
      <c r="J947" t="s">
        <v>34</v>
      </c>
      <c r="L947" t="s">
        <v>4509</v>
      </c>
      <c r="M947">
        <f t="shared" si="45"/>
        <v>10</v>
      </c>
      <c r="N947">
        <f t="shared" si="46"/>
        <v>18</v>
      </c>
      <c r="O947" t="str">
        <f t="shared" si="47"/>
        <v>Tuebor Op</v>
      </c>
    </row>
    <row r="948" spans="1:15" hidden="1" x14ac:dyDescent="0.25">
      <c r="A948" t="s">
        <v>121</v>
      </c>
      <c r="B948" t="s">
        <v>33</v>
      </c>
      <c r="C948" t="s">
        <v>115</v>
      </c>
      <c r="D948" s="3">
        <v>42433</v>
      </c>
      <c r="E948" t="s">
        <v>122</v>
      </c>
      <c r="F948">
        <v>-25000000</v>
      </c>
      <c r="G948" t="s">
        <v>4773</v>
      </c>
      <c r="H948" t="s">
        <v>126</v>
      </c>
      <c r="I948" t="s">
        <v>102</v>
      </c>
      <c r="J948" t="s">
        <v>34</v>
      </c>
      <c r="L948" t="s">
        <v>4543</v>
      </c>
      <c r="M948">
        <f t="shared" si="45"/>
        <v>10</v>
      </c>
      <c r="N948">
        <f t="shared" si="46"/>
        <v>18</v>
      </c>
      <c r="O948" t="str">
        <f t="shared" si="47"/>
        <v>Tuebor Op</v>
      </c>
    </row>
    <row r="949" spans="1:15" hidden="1" x14ac:dyDescent="0.25">
      <c r="A949" t="s">
        <v>121</v>
      </c>
      <c r="B949" t="s">
        <v>33</v>
      </c>
      <c r="C949" t="s">
        <v>115</v>
      </c>
      <c r="D949" s="3">
        <v>42433</v>
      </c>
      <c r="E949" t="s">
        <v>122</v>
      </c>
      <c r="F949">
        <v>-5300000</v>
      </c>
      <c r="G949" t="s">
        <v>4772</v>
      </c>
      <c r="H949" t="s">
        <v>249</v>
      </c>
      <c r="I949" t="s">
        <v>102</v>
      </c>
      <c r="J949" t="s">
        <v>34</v>
      </c>
      <c r="L949" t="s">
        <v>4509</v>
      </c>
      <c r="M949">
        <f t="shared" si="45"/>
        <v>10</v>
      </c>
      <c r="N949">
        <f t="shared" si="46"/>
        <v>18</v>
      </c>
      <c r="O949" t="str">
        <f t="shared" si="47"/>
        <v>Tuebor Op</v>
      </c>
    </row>
    <row r="950" spans="1:15" hidden="1" x14ac:dyDescent="0.25">
      <c r="A950" t="s">
        <v>121</v>
      </c>
      <c r="B950" t="s">
        <v>33</v>
      </c>
      <c r="C950" t="s">
        <v>115</v>
      </c>
      <c r="D950" s="3">
        <v>42437</v>
      </c>
      <c r="E950" t="s">
        <v>122</v>
      </c>
      <c r="F950">
        <v>-600000</v>
      </c>
      <c r="G950" t="s">
        <v>4771</v>
      </c>
      <c r="H950" t="s">
        <v>249</v>
      </c>
      <c r="I950" t="s">
        <v>102</v>
      </c>
      <c r="J950" t="s">
        <v>34</v>
      </c>
      <c r="L950" t="s">
        <v>4509</v>
      </c>
      <c r="M950">
        <f t="shared" si="45"/>
        <v>10</v>
      </c>
      <c r="N950">
        <f t="shared" si="46"/>
        <v>18</v>
      </c>
      <c r="O950" t="str">
        <f t="shared" si="47"/>
        <v>Tuebor Op</v>
      </c>
    </row>
    <row r="951" spans="1:15" hidden="1" x14ac:dyDescent="0.25">
      <c r="A951" t="s">
        <v>121</v>
      </c>
      <c r="B951" t="s">
        <v>33</v>
      </c>
      <c r="C951" t="s">
        <v>115</v>
      </c>
      <c r="D951" s="3">
        <v>42438</v>
      </c>
      <c r="E951" t="s">
        <v>122</v>
      </c>
      <c r="F951">
        <v>-1716249.6000000001</v>
      </c>
      <c r="G951" t="s">
        <v>4770</v>
      </c>
      <c r="H951" t="s">
        <v>249</v>
      </c>
      <c r="I951" t="s">
        <v>102</v>
      </c>
      <c r="J951" t="s">
        <v>34</v>
      </c>
      <c r="L951" t="s">
        <v>2728</v>
      </c>
      <c r="M951" t="e">
        <f t="shared" si="45"/>
        <v>#VALUE!</v>
      </c>
      <c r="N951" t="e">
        <f t="shared" si="46"/>
        <v>#VALUE!</v>
      </c>
      <c r="O951" t="e">
        <f t="shared" si="47"/>
        <v>#VALUE!</v>
      </c>
    </row>
    <row r="952" spans="1:15" hidden="1" x14ac:dyDescent="0.25">
      <c r="A952" t="s">
        <v>121</v>
      </c>
      <c r="B952" t="s">
        <v>33</v>
      </c>
      <c r="C952" t="s">
        <v>115</v>
      </c>
      <c r="D952" s="3">
        <v>42439</v>
      </c>
      <c r="E952" t="s">
        <v>122</v>
      </c>
      <c r="F952">
        <v>-6600000</v>
      </c>
      <c r="G952" t="s">
        <v>4769</v>
      </c>
      <c r="H952" t="s">
        <v>249</v>
      </c>
      <c r="I952" t="s">
        <v>101</v>
      </c>
      <c r="J952" t="s">
        <v>34</v>
      </c>
      <c r="L952" t="s">
        <v>3800</v>
      </c>
      <c r="M952">
        <f t="shared" si="45"/>
        <v>10</v>
      </c>
      <c r="N952">
        <f t="shared" si="46"/>
        <v>18</v>
      </c>
      <c r="O952" t="str">
        <f t="shared" si="47"/>
        <v>Tuebor Op</v>
      </c>
    </row>
    <row r="953" spans="1:15" hidden="1" x14ac:dyDescent="0.25">
      <c r="A953" t="s">
        <v>121</v>
      </c>
      <c r="B953" t="s">
        <v>33</v>
      </c>
      <c r="C953" t="s">
        <v>115</v>
      </c>
      <c r="D953" s="3">
        <v>42440</v>
      </c>
      <c r="E953" t="s">
        <v>122</v>
      </c>
      <c r="F953">
        <v>-800000</v>
      </c>
      <c r="G953" t="s">
        <v>4768</v>
      </c>
      <c r="H953" t="s">
        <v>249</v>
      </c>
      <c r="I953" t="s">
        <v>102</v>
      </c>
      <c r="J953" t="s">
        <v>34</v>
      </c>
      <c r="L953" t="s">
        <v>3800</v>
      </c>
      <c r="M953">
        <f t="shared" si="45"/>
        <v>10</v>
      </c>
      <c r="N953">
        <f t="shared" si="46"/>
        <v>18</v>
      </c>
      <c r="O953" t="str">
        <f t="shared" si="47"/>
        <v>Tuebor Op</v>
      </c>
    </row>
    <row r="954" spans="1:15" hidden="1" x14ac:dyDescent="0.25">
      <c r="A954" t="s">
        <v>121</v>
      </c>
      <c r="B954" t="s">
        <v>33</v>
      </c>
      <c r="C954" t="s">
        <v>115</v>
      </c>
      <c r="D954" s="3">
        <v>42444</v>
      </c>
      <c r="E954" t="s">
        <v>122</v>
      </c>
      <c r="F954">
        <v>-4700000</v>
      </c>
      <c r="G954" t="s">
        <v>4767</v>
      </c>
      <c r="H954" t="s">
        <v>249</v>
      </c>
      <c r="I954" t="s">
        <v>102</v>
      </c>
      <c r="J954" t="s">
        <v>34</v>
      </c>
      <c r="L954" t="s">
        <v>4509</v>
      </c>
      <c r="M954">
        <f t="shared" si="45"/>
        <v>10</v>
      </c>
      <c r="N954">
        <f t="shared" si="46"/>
        <v>18</v>
      </c>
      <c r="O954" t="str">
        <f t="shared" si="47"/>
        <v>Tuebor Op</v>
      </c>
    </row>
    <row r="955" spans="1:15" hidden="1" x14ac:dyDescent="0.25">
      <c r="A955" t="s">
        <v>121</v>
      </c>
      <c r="B955" t="s">
        <v>33</v>
      </c>
      <c r="C955" t="s">
        <v>115</v>
      </c>
      <c r="D955" s="3">
        <v>42444</v>
      </c>
      <c r="E955" t="s">
        <v>122</v>
      </c>
      <c r="F955">
        <v>-633240</v>
      </c>
      <c r="G955" t="s">
        <v>4766</v>
      </c>
      <c r="H955" t="s">
        <v>249</v>
      </c>
      <c r="I955" t="s">
        <v>102</v>
      </c>
      <c r="J955" t="s">
        <v>34</v>
      </c>
      <c r="L955" t="s">
        <v>4681</v>
      </c>
      <c r="M955">
        <f t="shared" si="45"/>
        <v>10</v>
      </c>
      <c r="N955" t="e">
        <f t="shared" si="46"/>
        <v>#VALUE!</v>
      </c>
      <c r="O955" t="e">
        <f t="shared" si="47"/>
        <v>#VALUE!</v>
      </c>
    </row>
    <row r="956" spans="1:15" hidden="1" x14ac:dyDescent="0.25">
      <c r="A956" t="s">
        <v>121</v>
      </c>
      <c r="B956" t="s">
        <v>33</v>
      </c>
      <c r="C956" t="s">
        <v>115</v>
      </c>
      <c r="D956" s="3">
        <v>42445</v>
      </c>
      <c r="E956" t="s">
        <v>122</v>
      </c>
      <c r="F956">
        <v>-25000000</v>
      </c>
      <c r="G956" t="s">
        <v>4765</v>
      </c>
      <c r="H956" t="s">
        <v>249</v>
      </c>
      <c r="I956" t="s">
        <v>102</v>
      </c>
      <c r="J956" t="s">
        <v>34</v>
      </c>
      <c r="L956" t="s">
        <v>3800</v>
      </c>
      <c r="M956">
        <f t="shared" si="45"/>
        <v>10</v>
      </c>
      <c r="N956">
        <f t="shared" si="46"/>
        <v>18</v>
      </c>
      <c r="O956" t="str">
        <f t="shared" si="47"/>
        <v>Tuebor Op</v>
      </c>
    </row>
    <row r="957" spans="1:15" hidden="1" x14ac:dyDescent="0.25">
      <c r="A957" t="s">
        <v>121</v>
      </c>
      <c r="B957" t="s">
        <v>33</v>
      </c>
      <c r="C957" t="s">
        <v>115</v>
      </c>
      <c r="D957" s="3">
        <v>42451</v>
      </c>
      <c r="E957" t="s">
        <v>122</v>
      </c>
      <c r="F957">
        <v>-900000</v>
      </c>
      <c r="G957" t="s">
        <v>4764</v>
      </c>
      <c r="H957" t="s">
        <v>249</v>
      </c>
      <c r="I957" t="s">
        <v>101</v>
      </c>
      <c r="J957" t="s">
        <v>34</v>
      </c>
      <c r="L957" t="s">
        <v>4509</v>
      </c>
      <c r="M957">
        <f t="shared" si="45"/>
        <v>10</v>
      </c>
      <c r="N957">
        <f t="shared" si="46"/>
        <v>18</v>
      </c>
      <c r="O957" t="str">
        <f t="shared" si="47"/>
        <v>Tuebor Op</v>
      </c>
    </row>
    <row r="958" spans="1:15" hidden="1" x14ac:dyDescent="0.25">
      <c r="A958" t="s">
        <v>121</v>
      </c>
      <c r="B958" t="s">
        <v>33</v>
      </c>
      <c r="C958" t="s">
        <v>115</v>
      </c>
      <c r="D958" s="3">
        <v>42459</v>
      </c>
      <c r="E958" t="s">
        <v>122</v>
      </c>
      <c r="F958">
        <v>-50000000</v>
      </c>
      <c r="G958" t="s">
        <v>4763</v>
      </c>
      <c r="H958" t="s">
        <v>249</v>
      </c>
      <c r="I958" t="s">
        <v>102</v>
      </c>
      <c r="J958" t="s">
        <v>34</v>
      </c>
      <c r="L958" t="s">
        <v>4509</v>
      </c>
      <c r="M958">
        <f t="shared" si="45"/>
        <v>10</v>
      </c>
      <c r="N958">
        <f t="shared" si="46"/>
        <v>18</v>
      </c>
      <c r="O958" t="str">
        <f t="shared" si="47"/>
        <v>Tuebor Op</v>
      </c>
    </row>
    <row r="959" spans="1:15" hidden="1" x14ac:dyDescent="0.25">
      <c r="A959" t="s">
        <v>121</v>
      </c>
      <c r="B959" t="s">
        <v>33</v>
      </c>
      <c r="C959" t="s">
        <v>115</v>
      </c>
      <c r="D959" s="3">
        <v>42460</v>
      </c>
      <c r="E959" t="s">
        <v>122</v>
      </c>
      <c r="F959">
        <v>-15000000</v>
      </c>
      <c r="G959" t="s">
        <v>4762</v>
      </c>
      <c r="H959" t="s">
        <v>126</v>
      </c>
      <c r="I959" t="s">
        <v>102</v>
      </c>
      <c r="J959" t="s">
        <v>34</v>
      </c>
      <c r="L959" t="s">
        <v>4309</v>
      </c>
      <c r="M959">
        <f t="shared" si="45"/>
        <v>10</v>
      </c>
      <c r="N959">
        <f t="shared" si="46"/>
        <v>18</v>
      </c>
      <c r="O959" t="str">
        <f t="shared" si="47"/>
        <v>Tuebor Op</v>
      </c>
    </row>
    <row r="960" spans="1:15" hidden="1" x14ac:dyDescent="0.25">
      <c r="A960" t="s">
        <v>121</v>
      </c>
      <c r="B960" t="s">
        <v>33</v>
      </c>
      <c r="C960" t="s">
        <v>115</v>
      </c>
      <c r="D960" s="3">
        <v>42461</v>
      </c>
      <c r="E960" t="s">
        <v>122</v>
      </c>
      <c r="F960">
        <v>-20000000</v>
      </c>
      <c r="G960" t="s">
        <v>4761</v>
      </c>
      <c r="H960" t="s">
        <v>126</v>
      </c>
      <c r="I960" t="s">
        <v>102</v>
      </c>
      <c r="J960" t="s">
        <v>34</v>
      </c>
      <c r="L960" t="s">
        <v>4309</v>
      </c>
      <c r="M960">
        <f t="shared" si="45"/>
        <v>10</v>
      </c>
      <c r="N960">
        <f t="shared" si="46"/>
        <v>18</v>
      </c>
      <c r="O960" t="str">
        <f t="shared" si="47"/>
        <v>Tuebor Op</v>
      </c>
    </row>
    <row r="961" spans="1:15" hidden="1" x14ac:dyDescent="0.25">
      <c r="A961" t="s">
        <v>121</v>
      </c>
      <c r="B961" t="s">
        <v>33</v>
      </c>
      <c r="C961" t="s">
        <v>115</v>
      </c>
      <c r="D961" s="3">
        <v>42464</v>
      </c>
      <c r="E961" t="s">
        <v>122</v>
      </c>
      <c r="F961">
        <v>-5200000</v>
      </c>
      <c r="G961" t="s">
        <v>4760</v>
      </c>
      <c r="H961" t="s">
        <v>249</v>
      </c>
      <c r="I961" t="s">
        <v>102</v>
      </c>
      <c r="J961" t="s">
        <v>34</v>
      </c>
      <c r="L961" t="s">
        <v>4509</v>
      </c>
      <c r="M961">
        <f t="shared" si="45"/>
        <v>10</v>
      </c>
      <c r="N961">
        <f t="shared" si="46"/>
        <v>18</v>
      </c>
      <c r="O961" t="str">
        <f t="shared" si="47"/>
        <v>Tuebor Op</v>
      </c>
    </row>
    <row r="962" spans="1:15" hidden="1" x14ac:dyDescent="0.25">
      <c r="A962" t="s">
        <v>121</v>
      </c>
      <c r="B962" t="s">
        <v>33</v>
      </c>
      <c r="C962" t="s">
        <v>115</v>
      </c>
      <c r="D962" s="3">
        <v>42466</v>
      </c>
      <c r="E962" t="s">
        <v>122</v>
      </c>
      <c r="F962">
        <v>-855819.29</v>
      </c>
      <c r="G962" t="s">
        <v>4759</v>
      </c>
      <c r="H962" t="s">
        <v>249</v>
      </c>
      <c r="I962" t="s">
        <v>102</v>
      </c>
      <c r="J962" t="s">
        <v>34</v>
      </c>
      <c r="L962" t="s">
        <v>4289</v>
      </c>
      <c r="M962">
        <f t="shared" si="45"/>
        <v>10</v>
      </c>
      <c r="N962">
        <f t="shared" si="46"/>
        <v>14</v>
      </c>
      <c r="O962" t="str">
        <f t="shared" si="47"/>
        <v>TUEBO</v>
      </c>
    </row>
    <row r="963" spans="1:15" hidden="1" x14ac:dyDescent="0.25">
      <c r="A963" t="s">
        <v>121</v>
      </c>
      <c r="B963" t="s">
        <v>33</v>
      </c>
      <c r="C963" t="s">
        <v>115</v>
      </c>
      <c r="D963" s="3">
        <v>42467</v>
      </c>
      <c r="E963" t="s">
        <v>122</v>
      </c>
      <c r="F963">
        <v>-18000000</v>
      </c>
      <c r="G963" t="s">
        <v>4758</v>
      </c>
      <c r="H963" t="s">
        <v>126</v>
      </c>
      <c r="I963" t="s">
        <v>102</v>
      </c>
      <c r="J963" t="s">
        <v>34</v>
      </c>
      <c r="L963" t="s">
        <v>4543</v>
      </c>
      <c r="M963">
        <f t="shared" si="45"/>
        <v>10</v>
      </c>
      <c r="N963">
        <f t="shared" si="46"/>
        <v>18</v>
      </c>
      <c r="O963" t="str">
        <f t="shared" si="47"/>
        <v>Tuebor Op</v>
      </c>
    </row>
    <row r="964" spans="1:15" hidden="1" x14ac:dyDescent="0.25">
      <c r="A964" t="s">
        <v>121</v>
      </c>
      <c r="B964" t="s">
        <v>33</v>
      </c>
      <c r="C964" t="s">
        <v>115</v>
      </c>
      <c r="D964" s="3">
        <v>42468</v>
      </c>
      <c r="E964" t="s">
        <v>122</v>
      </c>
      <c r="F964">
        <v>-3300000</v>
      </c>
      <c r="G964" t="s">
        <v>4757</v>
      </c>
      <c r="H964" t="s">
        <v>249</v>
      </c>
      <c r="I964" t="s">
        <v>102</v>
      </c>
      <c r="J964" t="s">
        <v>34</v>
      </c>
      <c r="L964" t="s">
        <v>4509</v>
      </c>
      <c r="M964">
        <f t="shared" si="45"/>
        <v>10</v>
      </c>
      <c r="N964">
        <f t="shared" si="46"/>
        <v>18</v>
      </c>
      <c r="O964" t="str">
        <f t="shared" si="47"/>
        <v>Tuebor Op</v>
      </c>
    </row>
    <row r="965" spans="1:15" hidden="1" x14ac:dyDescent="0.25">
      <c r="A965" t="s">
        <v>121</v>
      </c>
      <c r="B965" t="s">
        <v>33</v>
      </c>
      <c r="C965" t="s">
        <v>115</v>
      </c>
      <c r="D965" s="3">
        <v>42468</v>
      </c>
      <c r="E965" t="s">
        <v>122</v>
      </c>
      <c r="F965">
        <v>-32000000</v>
      </c>
      <c r="G965" t="s">
        <v>4756</v>
      </c>
      <c r="H965" t="s">
        <v>126</v>
      </c>
      <c r="I965" t="s">
        <v>102</v>
      </c>
      <c r="J965" t="s">
        <v>34</v>
      </c>
      <c r="L965" t="s">
        <v>4309</v>
      </c>
      <c r="M965">
        <f t="shared" si="45"/>
        <v>10</v>
      </c>
      <c r="N965">
        <f t="shared" si="46"/>
        <v>18</v>
      </c>
      <c r="O965" t="str">
        <f t="shared" si="47"/>
        <v>Tuebor Op</v>
      </c>
    </row>
    <row r="966" spans="1:15" hidden="1" x14ac:dyDescent="0.25">
      <c r="A966" t="s">
        <v>121</v>
      </c>
      <c r="B966" t="s">
        <v>33</v>
      </c>
      <c r="C966" t="s">
        <v>115</v>
      </c>
      <c r="D966" s="3">
        <v>42471</v>
      </c>
      <c r="E966" t="s">
        <v>122</v>
      </c>
      <c r="F966">
        <v>-5500000</v>
      </c>
      <c r="G966" t="s">
        <v>4755</v>
      </c>
      <c r="H966" t="s">
        <v>249</v>
      </c>
      <c r="I966" t="s">
        <v>102</v>
      </c>
      <c r="J966" t="s">
        <v>34</v>
      </c>
      <c r="L966" t="s">
        <v>4509</v>
      </c>
      <c r="M966">
        <f t="shared" si="45"/>
        <v>10</v>
      </c>
      <c r="N966">
        <f t="shared" si="46"/>
        <v>18</v>
      </c>
      <c r="O966" t="str">
        <f t="shared" si="47"/>
        <v>Tuebor Op</v>
      </c>
    </row>
    <row r="967" spans="1:15" hidden="1" x14ac:dyDescent="0.25">
      <c r="A967" t="s">
        <v>121</v>
      </c>
      <c r="B967" t="s">
        <v>33</v>
      </c>
      <c r="C967" t="s">
        <v>115</v>
      </c>
      <c r="D967" s="3">
        <v>42471</v>
      </c>
      <c r="E967" t="s">
        <v>122</v>
      </c>
      <c r="F967">
        <v>-1315086.8799999999</v>
      </c>
      <c r="G967" t="s">
        <v>4754</v>
      </c>
      <c r="H967" t="s">
        <v>249</v>
      </c>
      <c r="I967" t="s">
        <v>102</v>
      </c>
      <c r="J967" t="s">
        <v>34</v>
      </c>
      <c r="L967" t="s">
        <v>4289</v>
      </c>
      <c r="M967">
        <f t="shared" si="45"/>
        <v>10</v>
      </c>
      <c r="N967">
        <f t="shared" si="46"/>
        <v>14</v>
      </c>
      <c r="O967" t="str">
        <f t="shared" si="47"/>
        <v>TUEBO</v>
      </c>
    </row>
    <row r="968" spans="1:15" hidden="1" x14ac:dyDescent="0.25">
      <c r="A968" t="s">
        <v>121</v>
      </c>
      <c r="B968" t="s">
        <v>33</v>
      </c>
      <c r="C968" t="s">
        <v>115</v>
      </c>
      <c r="D968" s="3">
        <v>42473</v>
      </c>
      <c r="E968" t="s">
        <v>122</v>
      </c>
      <c r="F968">
        <v>-4400000</v>
      </c>
      <c r="G968" t="s">
        <v>4753</v>
      </c>
      <c r="H968" t="s">
        <v>249</v>
      </c>
      <c r="I968" t="s">
        <v>102</v>
      </c>
      <c r="J968" t="s">
        <v>34</v>
      </c>
      <c r="L968" t="s">
        <v>3800</v>
      </c>
      <c r="M968">
        <f t="shared" si="45"/>
        <v>10</v>
      </c>
      <c r="N968">
        <f t="shared" si="46"/>
        <v>18</v>
      </c>
      <c r="O968" t="str">
        <f t="shared" si="47"/>
        <v>Tuebor Op</v>
      </c>
    </row>
    <row r="969" spans="1:15" hidden="1" x14ac:dyDescent="0.25">
      <c r="A969" t="s">
        <v>121</v>
      </c>
      <c r="B969" t="s">
        <v>33</v>
      </c>
      <c r="C969" t="s">
        <v>115</v>
      </c>
      <c r="D969" s="3">
        <v>42474</v>
      </c>
      <c r="E969" t="s">
        <v>122</v>
      </c>
      <c r="F969">
        <v>-500000</v>
      </c>
      <c r="G969" t="s">
        <v>4752</v>
      </c>
      <c r="H969" t="s">
        <v>249</v>
      </c>
      <c r="I969" t="s">
        <v>102</v>
      </c>
      <c r="J969" t="s">
        <v>34</v>
      </c>
      <c r="L969" t="s">
        <v>3814</v>
      </c>
      <c r="M969">
        <f t="shared" si="45"/>
        <v>10</v>
      </c>
      <c r="N969">
        <f t="shared" si="46"/>
        <v>18</v>
      </c>
      <c r="O969" t="str">
        <f t="shared" si="47"/>
        <v>Tuebor Op</v>
      </c>
    </row>
    <row r="970" spans="1:15" hidden="1" x14ac:dyDescent="0.25">
      <c r="A970" t="s">
        <v>121</v>
      </c>
      <c r="B970" t="s">
        <v>33</v>
      </c>
      <c r="C970" t="s">
        <v>115</v>
      </c>
      <c r="D970" s="3">
        <v>42475</v>
      </c>
      <c r="E970" t="s">
        <v>122</v>
      </c>
      <c r="F970">
        <v>-9900000</v>
      </c>
      <c r="G970" t="s">
        <v>4751</v>
      </c>
      <c r="H970" t="s">
        <v>249</v>
      </c>
      <c r="I970" t="s">
        <v>102</v>
      </c>
      <c r="J970" t="s">
        <v>34</v>
      </c>
      <c r="L970" t="s">
        <v>3800</v>
      </c>
      <c r="M970">
        <f t="shared" si="45"/>
        <v>10</v>
      </c>
      <c r="N970">
        <f t="shared" si="46"/>
        <v>18</v>
      </c>
      <c r="O970" t="str">
        <f t="shared" si="47"/>
        <v>Tuebor Op</v>
      </c>
    </row>
    <row r="971" spans="1:15" hidden="1" x14ac:dyDescent="0.25">
      <c r="A971" t="s">
        <v>121</v>
      </c>
      <c r="B971" t="s">
        <v>33</v>
      </c>
      <c r="C971" t="s">
        <v>115</v>
      </c>
      <c r="D971" s="3">
        <v>42479</v>
      </c>
      <c r="E971" t="s">
        <v>122</v>
      </c>
      <c r="F971">
        <v>-500000</v>
      </c>
      <c r="G971" t="s">
        <v>4750</v>
      </c>
      <c r="H971" t="s">
        <v>249</v>
      </c>
      <c r="I971" t="s">
        <v>102</v>
      </c>
      <c r="J971" t="s">
        <v>34</v>
      </c>
      <c r="L971" t="s">
        <v>4746</v>
      </c>
      <c r="M971">
        <f t="shared" si="45"/>
        <v>10</v>
      </c>
      <c r="N971">
        <f t="shared" si="46"/>
        <v>18</v>
      </c>
      <c r="O971" t="str">
        <f t="shared" si="47"/>
        <v>Tuebor Op</v>
      </c>
    </row>
    <row r="972" spans="1:15" hidden="1" x14ac:dyDescent="0.25">
      <c r="A972" t="s">
        <v>121</v>
      </c>
      <c r="B972" t="s">
        <v>33</v>
      </c>
      <c r="C972" t="s">
        <v>115</v>
      </c>
      <c r="D972" s="3">
        <v>42479</v>
      </c>
      <c r="E972" t="s">
        <v>122</v>
      </c>
      <c r="F972">
        <v>-2000000</v>
      </c>
      <c r="G972" t="s">
        <v>4749</v>
      </c>
      <c r="H972" t="s">
        <v>126</v>
      </c>
      <c r="I972" t="s">
        <v>102</v>
      </c>
      <c r="J972" t="s">
        <v>34</v>
      </c>
      <c r="L972" t="s">
        <v>4309</v>
      </c>
      <c r="M972">
        <f t="shared" si="45"/>
        <v>10</v>
      </c>
      <c r="N972">
        <f t="shared" si="46"/>
        <v>18</v>
      </c>
      <c r="O972" t="str">
        <f t="shared" si="47"/>
        <v>Tuebor Op</v>
      </c>
    </row>
    <row r="973" spans="1:15" hidden="1" x14ac:dyDescent="0.25">
      <c r="A973" t="s">
        <v>121</v>
      </c>
      <c r="B973" t="s">
        <v>33</v>
      </c>
      <c r="C973" t="s">
        <v>115</v>
      </c>
      <c r="D973" s="3">
        <v>42482</v>
      </c>
      <c r="E973" t="s">
        <v>122</v>
      </c>
      <c r="F973">
        <v>-1800000</v>
      </c>
      <c r="G973" t="s">
        <v>4748</v>
      </c>
      <c r="H973" t="s">
        <v>249</v>
      </c>
      <c r="I973" t="s">
        <v>102</v>
      </c>
      <c r="J973" t="s">
        <v>34</v>
      </c>
      <c r="L973" t="s">
        <v>4509</v>
      </c>
      <c r="M973">
        <f t="shared" si="45"/>
        <v>10</v>
      </c>
      <c r="N973">
        <f t="shared" si="46"/>
        <v>18</v>
      </c>
      <c r="O973" t="str">
        <f t="shared" si="47"/>
        <v>Tuebor Op</v>
      </c>
    </row>
    <row r="974" spans="1:15" hidden="1" x14ac:dyDescent="0.25">
      <c r="A974" t="s">
        <v>121</v>
      </c>
      <c r="B974" t="s">
        <v>33</v>
      </c>
      <c r="C974" t="s">
        <v>115</v>
      </c>
      <c r="D974" s="3">
        <v>42486</v>
      </c>
      <c r="E974" t="s">
        <v>122</v>
      </c>
      <c r="F974">
        <v>-1000000</v>
      </c>
      <c r="G974" t="s">
        <v>4747</v>
      </c>
      <c r="H974" t="s">
        <v>249</v>
      </c>
      <c r="I974" t="s">
        <v>102</v>
      </c>
      <c r="J974" t="s">
        <v>34</v>
      </c>
      <c r="L974" t="s">
        <v>4746</v>
      </c>
      <c r="M974">
        <f t="shared" si="45"/>
        <v>10</v>
      </c>
      <c r="N974">
        <f t="shared" si="46"/>
        <v>18</v>
      </c>
      <c r="O974" t="str">
        <f t="shared" si="47"/>
        <v>Tuebor Op</v>
      </c>
    </row>
    <row r="975" spans="1:15" hidden="1" x14ac:dyDescent="0.25">
      <c r="A975" t="s">
        <v>121</v>
      </c>
      <c r="B975" t="s">
        <v>33</v>
      </c>
      <c r="C975" t="s">
        <v>115</v>
      </c>
      <c r="D975" s="3">
        <v>42487</v>
      </c>
      <c r="E975" t="s">
        <v>122</v>
      </c>
      <c r="F975">
        <v>-5300000</v>
      </c>
      <c r="G975" t="s">
        <v>4745</v>
      </c>
      <c r="H975" t="s">
        <v>249</v>
      </c>
      <c r="I975" t="s">
        <v>102</v>
      </c>
      <c r="J975" t="s">
        <v>34</v>
      </c>
      <c r="L975" t="s">
        <v>4744</v>
      </c>
      <c r="M975">
        <f t="shared" si="45"/>
        <v>10</v>
      </c>
      <c r="N975">
        <f t="shared" si="46"/>
        <v>17</v>
      </c>
      <c r="O975" t="str">
        <f t="shared" si="47"/>
        <v>Tuebo Op</v>
      </c>
    </row>
    <row r="976" spans="1:15" hidden="1" x14ac:dyDescent="0.25">
      <c r="A976" t="s">
        <v>121</v>
      </c>
      <c r="B976" t="s">
        <v>33</v>
      </c>
      <c r="C976" t="s">
        <v>115</v>
      </c>
      <c r="D976" s="3">
        <v>42488</v>
      </c>
      <c r="E976" t="s">
        <v>122</v>
      </c>
      <c r="F976">
        <v>-7400000</v>
      </c>
      <c r="G976" t="s">
        <v>4743</v>
      </c>
      <c r="H976" t="s">
        <v>249</v>
      </c>
      <c r="I976" t="s">
        <v>102</v>
      </c>
      <c r="J976" t="s">
        <v>34</v>
      </c>
      <c r="L976" t="s">
        <v>4509</v>
      </c>
      <c r="M976">
        <f t="shared" si="45"/>
        <v>10</v>
      </c>
      <c r="N976">
        <f t="shared" si="46"/>
        <v>18</v>
      </c>
      <c r="O976" t="str">
        <f t="shared" si="47"/>
        <v>Tuebor Op</v>
      </c>
    </row>
    <row r="977" spans="1:15" hidden="1" x14ac:dyDescent="0.25">
      <c r="A977" t="s">
        <v>121</v>
      </c>
      <c r="B977" t="s">
        <v>33</v>
      </c>
      <c r="C977" t="s">
        <v>115</v>
      </c>
      <c r="D977" s="3">
        <v>42489</v>
      </c>
      <c r="E977" t="s">
        <v>122</v>
      </c>
      <c r="F977">
        <v>-26800000</v>
      </c>
      <c r="G977" t="s">
        <v>4742</v>
      </c>
      <c r="H977" t="s">
        <v>249</v>
      </c>
      <c r="I977" t="s">
        <v>102</v>
      </c>
      <c r="J977" t="s">
        <v>34</v>
      </c>
      <c r="L977" t="s">
        <v>4509</v>
      </c>
      <c r="M977">
        <f t="shared" si="45"/>
        <v>10</v>
      </c>
      <c r="N977">
        <f t="shared" si="46"/>
        <v>18</v>
      </c>
      <c r="O977" t="str">
        <f t="shared" si="47"/>
        <v>Tuebor Op</v>
      </c>
    </row>
    <row r="978" spans="1:15" hidden="1" x14ac:dyDescent="0.25">
      <c r="A978" t="s">
        <v>121</v>
      </c>
      <c r="B978" t="s">
        <v>33</v>
      </c>
      <c r="C978" t="s">
        <v>115</v>
      </c>
      <c r="D978" s="3">
        <v>42493</v>
      </c>
      <c r="E978" t="s">
        <v>122</v>
      </c>
      <c r="F978">
        <v>-11300000</v>
      </c>
      <c r="G978" t="s">
        <v>4741</v>
      </c>
      <c r="H978" t="s">
        <v>249</v>
      </c>
      <c r="I978" t="s">
        <v>102</v>
      </c>
      <c r="J978" t="s">
        <v>34</v>
      </c>
      <c r="L978" t="s">
        <v>4509</v>
      </c>
      <c r="M978">
        <f t="shared" si="45"/>
        <v>10</v>
      </c>
      <c r="N978">
        <f t="shared" si="46"/>
        <v>18</v>
      </c>
      <c r="O978" t="str">
        <f t="shared" si="47"/>
        <v>Tuebor Op</v>
      </c>
    </row>
    <row r="979" spans="1:15" hidden="1" x14ac:dyDescent="0.25">
      <c r="A979" t="s">
        <v>121</v>
      </c>
      <c r="B979" t="s">
        <v>33</v>
      </c>
      <c r="C979" t="s">
        <v>115</v>
      </c>
      <c r="D979" s="3">
        <v>42494</v>
      </c>
      <c r="E979" t="s">
        <v>122</v>
      </c>
      <c r="F979">
        <v>-6500000</v>
      </c>
      <c r="G979" t="s">
        <v>4740</v>
      </c>
      <c r="H979" t="s">
        <v>249</v>
      </c>
      <c r="I979" t="s">
        <v>102</v>
      </c>
      <c r="J979" t="s">
        <v>34</v>
      </c>
      <c r="L979" t="s">
        <v>4509</v>
      </c>
      <c r="M979">
        <f t="shared" si="45"/>
        <v>10</v>
      </c>
      <c r="N979">
        <f t="shared" si="46"/>
        <v>18</v>
      </c>
      <c r="O979" t="str">
        <f t="shared" si="47"/>
        <v>Tuebor Op</v>
      </c>
    </row>
    <row r="980" spans="1:15" hidden="1" x14ac:dyDescent="0.25">
      <c r="A980" t="s">
        <v>121</v>
      </c>
      <c r="B980" t="s">
        <v>33</v>
      </c>
      <c r="C980" t="s">
        <v>115</v>
      </c>
      <c r="D980" s="3">
        <v>42496</v>
      </c>
      <c r="E980" t="s">
        <v>122</v>
      </c>
      <c r="F980">
        <v>-13600000</v>
      </c>
      <c r="G980" t="s">
        <v>4739</v>
      </c>
      <c r="H980" t="s">
        <v>249</v>
      </c>
      <c r="I980" t="s">
        <v>102</v>
      </c>
      <c r="J980" t="s">
        <v>34</v>
      </c>
      <c r="L980" t="s">
        <v>4509</v>
      </c>
      <c r="M980">
        <f t="shared" si="45"/>
        <v>10</v>
      </c>
      <c r="N980">
        <f t="shared" si="46"/>
        <v>18</v>
      </c>
      <c r="O980" t="str">
        <f t="shared" si="47"/>
        <v>Tuebor Op</v>
      </c>
    </row>
    <row r="981" spans="1:15" hidden="1" x14ac:dyDescent="0.25">
      <c r="A981" t="s">
        <v>121</v>
      </c>
      <c r="B981" t="s">
        <v>33</v>
      </c>
      <c r="C981" t="s">
        <v>115</v>
      </c>
      <c r="D981" s="3">
        <v>42503</v>
      </c>
      <c r="E981" t="s">
        <v>122</v>
      </c>
      <c r="F981">
        <v>-16100000</v>
      </c>
      <c r="G981" t="s">
        <v>4738</v>
      </c>
      <c r="H981" t="s">
        <v>249</v>
      </c>
      <c r="I981" t="s">
        <v>102</v>
      </c>
      <c r="J981" t="s">
        <v>34</v>
      </c>
      <c r="L981" t="s">
        <v>4509</v>
      </c>
      <c r="M981">
        <f t="shared" si="45"/>
        <v>10</v>
      </c>
      <c r="N981">
        <f t="shared" si="46"/>
        <v>18</v>
      </c>
      <c r="O981" t="str">
        <f t="shared" si="47"/>
        <v>Tuebor Op</v>
      </c>
    </row>
    <row r="982" spans="1:15" hidden="1" x14ac:dyDescent="0.25">
      <c r="A982" t="s">
        <v>121</v>
      </c>
      <c r="B982" t="s">
        <v>33</v>
      </c>
      <c r="C982" t="s">
        <v>115</v>
      </c>
      <c r="D982" s="3">
        <v>42506</v>
      </c>
      <c r="E982" t="s">
        <v>122</v>
      </c>
      <c r="F982">
        <v>-2600000</v>
      </c>
      <c r="G982" t="s">
        <v>4737</v>
      </c>
      <c r="H982" t="s">
        <v>249</v>
      </c>
      <c r="I982" t="s">
        <v>102</v>
      </c>
      <c r="J982" t="s">
        <v>34</v>
      </c>
      <c r="L982" t="s">
        <v>4509</v>
      </c>
      <c r="M982">
        <f t="shared" si="45"/>
        <v>10</v>
      </c>
      <c r="N982">
        <f t="shared" si="46"/>
        <v>18</v>
      </c>
      <c r="O982" t="str">
        <f t="shared" si="47"/>
        <v>Tuebor Op</v>
      </c>
    </row>
    <row r="983" spans="1:15" hidden="1" x14ac:dyDescent="0.25">
      <c r="A983" t="s">
        <v>121</v>
      </c>
      <c r="B983" t="s">
        <v>33</v>
      </c>
      <c r="C983" t="s">
        <v>115</v>
      </c>
      <c r="D983" s="3">
        <v>42506</v>
      </c>
      <c r="E983" t="s">
        <v>122</v>
      </c>
      <c r="F983">
        <v>-5000000</v>
      </c>
      <c r="G983" t="s">
        <v>4736</v>
      </c>
      <c r="H983" t="s">
        <v>126</v>
      </c>
      <c r="I983" t="s">
        <v>102</v>
      </c>
      <c r="J983" t="s">
        <v>34</v>
      </c>
      <c r="L983" t="s">
        <v>4543</v>
      </c>
      <c r="M983">
        <f t="shared" si="45"/>
        <v>10</v>
      </c>
      <c r="N983">
        <f t="shared" si="46"/>
        <v>18</v>
      </c>
      <c r="O983" t="str">
        <f t="shared" si="47"/>
        <v>Tuebor Op</v>
      </c>
    </row>
    <row r="984" spans="1:15" hidden="1" x14ac:dyDescent="0.25">
      <c r="A984" t="s">
        <v>121</v>
      </c>
      <c r="B984" t="s">
        <v>33</v>
      </c>
      <c r="C984" t="s">
        <v>115</v>
      </c>
      <c r="D984" s="3">
        <v>42507</v>
      </c>
      <c r="E984" t="s">
        <v>122</v>
      </c>
      <c r="F984">
        <v>-600000</v>
      </c>
      <c r="G984" t="s">
        <v>4735</v>
      </c>
      <c r="H984" t="s">
        <v>249</v>
      </c>
      <c r="I984" t="s">
        <v>102</v>
      </c>
      <c r="J984" t="s">
        <v>34</v>
      </c>
      <c r="L984" t="s">
        <v>3800</v>
      </c>
      <c r="M984">
        <f t="shared" si="45"/>
        <v>10</v>
      </c>
      <c r="N984">
        <f t="shared" si="46"/>
        <v>18</v>
      </c>
      <c r="O984" t="str">
        <f t="shared" si="47"/>
        <v>Tuebor Op</v>
      </c>
    </row>
    <row r="985" spans="1:15" hidden="1" x14ac:dyDescent="0.25">
      <c r="A985" t="s">
        <v>121</v>
      </c>
      <c r="B985" t="s">
        <v>33</v>
      </c>
      <c r="C985" t="s">
        <v>115</v>
      </c>
      <c r="D985" s="3">
        <v>42508</v>
      </c>
      <c r="E985" t="s">
        <v>122</v>
      </c>
      <c r="F985">
        <v>-52000000</v>
      </c>
      <c r="G985" t="s">
        <v>4734</v>
      </c>
      <c r="H985" t="s">
        <v>249</v>
      </c>
      <c r="I985" t="s">
        <v>102</v>
      </c>
      <c r="J985" t="s">
        <v>34</v>
      </c>
      <c r="L985" t="s">
        <v>4509</v>
      </c>
      <c r="M985">
        <f t="shared" ref="M985:M1048" si="48">FIND("from",L985,1)+LEN($M$1)+1</f>
        <v>10</v>
      </c>
      <c r="N985">
        <f t="shared" ref="N985:N1048" si="49">FIND("to",L985)-LEN($N$1)</f>
        <v>18</v>
      </c>
      <c r="O985" t="str">
        <f t="shared" ref="O985:O1048" si="50">MID(L985,M985,N985-M985+1)</f>
        <v>Tuebor Op</v>
      </c>
    </row>
    <row r="986" spans="1:15" hidden="1" x14ac:dyDescent="0.25">
      <c r="A986" t="s">
        <v>121</v>
      </c>
      <c r="B986" t="s">
        <v>33</v>
      </c>
      <c r="C986" t="s">
        <v>115</v>
      </c>
      <c r="D986" s="3">
        <v>42509</v>
      </c>
      <c r="E986" t="s">
        <v>122</v>
      </c>
      <c r="F986">
        <v>-1500000</v>
      </c>
      <c r="G986" t="s">
        <v>4733</v>
      </c>
      <c r="H986" t="s">
        <v>249</v>
      </c>
      <c r="I986" t="s">
        <v>102</v>
      </c>
      <c r="J986" t="s">
        <v>34</v>
      </c>
      <c r="L986" t="s">
        <v>4509</v>
      </c>
      <c r="M986">
        <f t="shared" si="48"/>
        <v>10</v>
      </c>
      <c r="N986">
        <f t="shared" si="49"/>
        <v>18</v>
      </c>
      <c r="O986" t="str">
        <f t="shared" si="50"/>
        <v>Tuebor Op</v>
      </c>
    </row>
    <row r="987" spans="1:15" hidden="1" x14ac:dyDescent="0.25">
      <c r="A987" t="s">
        <v>121</v>
      </c>
      <c r="B987" t="s">
        <v>33</v>
      </c>
      <c r="C987" t="s">
        <v>115</v>
      </c>
      <c r="D987" s="3">
        <v>42514</v>
      </c>
      <c r="E987" t="s">
        <v>122</v>
      </c>
      <c r="F987">
        <v>-6300000</v>
      </c>
      <c r="G987" t="s">
        <v>4732</v>
      </c>
      <c r="H987" t="s">
        <v>249</v>
      </c>
      <c r="I987" t="s">
        <v>102</v>
      </c>
      <c r="J987" t="s">
        <v>34</v>
      </c>
      <c r="L987" t="s">
        <v>4509</v>
      </c>
      <c r="M987">
        <f t="shared" si="48"/>
        <v>10</v>
      </c>
      <c r="N987">
        <f t="shared" si="49"/>
        <v>18</v>
      </c>
      <c r="O987" t="str">
        <f t="shared" si="50"/>
        <v>Tuebor Op</v>
      </c>
    </row>
    <row r="988" spans="1:15" hidden="1" x14ac:dyDescent="0.25">
      <c r="A988" t="s">
        <v>121</v>
      </c>
      <c r="B988" t="s">
        <v>33</v>
      </c>
      <c r="C988" t="s">
        <v>115</v>
      </c>
      <c r="D988" s="3">
        <v>42514</v>
      </c>
      <c r="E988" t="s">
        <v>122</v>
      </c>
      <c r="F988">
        <v>-17976923.609999999</v>
      </c>
      <c r="G988" t="s">
        <v>4731</v>
      </c>
      <c r="H988" t="s">
        <v>249</v>
      </c>
      <c r="I988" t="s">
        <v>102</v>
      </c>
      <c r="J988" t="s">
        <v>34</v>
      </c>
      <c r="L988" t="s">
        <v>4289</v>
      </c>
      <c r="M988">
        <f t="shared" si="48"/>
        <v>10</v>
      </c>
      <c r="N988">
        <f t="shared" si="49"/>
        <v>14</v>
      </c>
      <c r="O988" t="str">
        <f t="shared" si="50"/>
        <v>TUEBO</v>
      </c>
    </row>
    <row r="989" spans="1:15" hidden="1" x14ac:dyDescent="0.25">
      <c r="A989" t="s">
        <v>121</v>
      </c>
      <c r="B989" t="s">
        <v>33</v>
      </c>
      <c r="C989" t="s">
        <v>115</v>
      </c>
      <c r="D989" s="3">
        <v>42515</v>
      </c>
      <c r="E989" t="s">
        <v>122</v>
      </c>
      <c r="F989">
        <v>-10000000</v>
      </c>
      <c r="G989" t="s">
        <v>4730</v>
      </c>
      <c r="H989" t="s">
        <v>249</v>
      </c>
      <c r="I989" t="s">
        <v>102</v>
      </c>
      <c r="J989" t="s">
        <v>34</v>
      </c>
      <c r="L989" t="s">
        <v>3800</v>
      </c>
      <c r="M989">
        <f t="shared" si="48"/>
        <v>10</v>
      </c>
      <c r="N989">
        <f t="shared" si="49"/>
        <v>18</v>
      </c>
      <c r="O989" t="str">
        <f t="shared" si="50"/>
        <v>Tuebor Op</v>
      </c>
    </row>
    <row r="990" spans="1:15" hidden="1" x14ac:dyDescent="0.25">
      <c r="A990" t="s">
        <v>121</v>
      </c>
      <c r="B990" t="s">
        <v>33</v>
      </c>
      <c r="C990" t="s">
        <v>115</v>
      </c>
      <c r="D990" s="3">
        <v>42516</v>
      </c>
      <c r="E990" t="s">
        <v>122</v>
      </c>
      <c r="F990">
        <v>-14700000</v>
      </c>
      <c r="G990" t="s">
        <v>4729</v>
      </c>
      <c r="H990" t="s">
        <v>249</v>
      </c>
      <c r="I990" t="s">
        <v>102</v>
      </c>
      <c r="J990" t="s">
        <v>34</v>
      </c>
      <c r="L990" t="s">
        <v>4509</v>
      </c>
      <c r="M990">
        <f t="shared" si="48"/>
        <v>10</v>
      </c>
      <c r="N990">
        <f t="shared" si="49"/>
        <v>18</v>
      </c>
      <c r="O990" t="str">
        <f t="shared" si="50"/>
        <v>Tuebor Op</v>
      </c>
    </row>
    <row r="991" spans="1:15" hidden="1" x14ac:dyDescent="0.25">
      <c r="A991" t="s">
        <v>121</v>
      </c>
      <c r="B991" t="s">
        <v>33</v>
      </c>
      <c r="C991" t="s">
        <v>115</v>
      </c>
      <c r="D991" s="3">
        <v>42517</v>
      </c>
      <c r="E991" t="s">
        <v>122</v>
      </c>
      <c r="F991">
        <v>-4300000</v>
      </c>
      <c r="G991" t="s">
        <v>4728</v>
      </c>
      <c r="H991" t="s">
        <v>249</v>
      </c>
      <c r="I991" t="s">
        <v>102</v>
      </c>
      <c r="J991" t="s">
        <v>34</v>
      </c>
      <c r="L991" t="s">
        <v>3800</v>
      </c>
      <c r="M991">
        <f t="shared" si="48"/>
        <v>10</v>
      </c>
      <c r="N991">
        <f t="shared" si="49"/>
        <v>18</v>
      </c>
      <c r="O991" t="str">
        <f t="shared" si="50"/>
        <v>Tuebor Op</v>
      </c>
    </row>
    <row r="992" spans="1:15" hidden="1" x14ac:dyDescent="0.25">
      <c r="A992" t="s">
        <v>121</v>
      </c>
      <c r="B992" t="s">
        <v>33</v>
      </c>
      <c r="C992" t="s">
        <v>115</v>
      </c>
      <c r="D992" s="3">
        <v>42517</v>
      </c>
      <c r="E992" t="s">
        <v>122</v>
      </c>
      <c r="F992">
        <v>-3000000</v>
      </c>
      <c r="G992" t="s">
        <v>4727</v>
      </c>
      <c r="H992" t="s">
        <v>126</v>
      </c>
      <c r="I992" t="s">
        <v>102</v>
      </c>
      <c r="J992" t="s">
        <v>34</v>
      </c>
      <c r="L992" t="s">
        <v>4543</v>
      </c>
      <c r="M992">
        <f t="shared" si="48"/>
        <v>10</v>
      </c>
      <c r="N992">
        <f t="shared" si="49"/>
        <v>18</v>
      </c>
      <c r="O992" t="str">
        <f t="shared" si="50"/>
        <v>Tuebor Op</v>
      </c>
    </row>
    <row r="993" spans="1:15" hidden="1" x14ac:dyDescent="0.25">
      <c r="A993" t="s">
        <v>121</v>
      </c>
      <c r="B993" t="s">
        <v>33</v>
      </c>
      <c r="C993" t="s">
        <v>115</v>
      </c>
      <c r="D993" s="3">
        <v>42522</v>
      </c>
      <c r="E993" t="s">
        <v>122</v>
      </c>
      <c r="F993">
        <v>-24500000</v>
      </c>
      <c r="G993" t="s">
        <v>4726</v>
      </c>
      <c r="H993" t="s">
        <v>249</v>
      </c>
      <c r="I993" t="s">
        <v>102</v>
      </c>
      <c r="J993" t="s">
        <v>34</v>
      </c>
      <c r="L993" t="s">
        <v>4289</v>
      </c>
      <c r="M993">
        <f t="shared" si="48"/>
        <v>10</v>
      </c>
      <c r="N993">
        <f t="shared" si="49"/>
        <v>14</v>
      </c>
      <c r="O993" t="str">
        <f t="shared" si="50"/>
        <v>TUEBO</v>
      </c>
    </row>
    <row r="994" spans="1:15" hidden="1" x14ac:dyDescent="0.25">
      <c r="A994" t="s">
        <v>121</v>
      </c>
      <c r="B994" t="s">
        <v>33</v>
      </c>
      <c r="C994" t="s">
        <v>115</v>
      </c>
      <c r="D994" s="3">
        <v>42522</v>
      </c>
      <c r="E994" t="s">
        <v>122</v>
      </c>
      <c r="F994">
        <v>-20021250</v>
      </c>
      <c r="G994" t="s">
        <v>4725</v>
      </c>
      <c r="H994" t="s">
        <v>249</v>
      </c>
      <c r="I994" t="s">
        <v>102</v>
      </c>
      <c r="J994" t="s">
        <v>34</v>
      </c>
      <c r="L994" t="s">
        <v>4289</v>
      </c>
      <c r="M994">
        <f t="shared" si="48"/>
        <v>10</v>
      </c>
      <c r="N994">
        <f t="shared" si="49"/>
        <v>14</v>
      </c>
      <c r="O994" t="str">
        <f t="shared" si="50"/>
        <v>TUEBO</v>
      </c>
    </row>
    <row r="995" spans="1:15" hidden="1" x14ac:dyDescent="0.25">
      <c r="A995" t="s">
        <v>121</v>
      </c>
      <c r="B995" t="s">
        <v>33</v>
      </c>
      <c r="C995" t="s">
        <v>115</v>
      </c>
      <c r="D995" s="3">
        <v>42524</v>
      </c>
      <c r="E995" t="s">
        <v>122</v>
      </c>
      <c r="F995">
        <v>-32000000</v>
      </c>
      <c r="G995" t="s">
        <v>4724</v>
      </c>
      <c r="H995" t="s">
        <v>126</v>
      </c>
      <c r="I995" t="s">
        <v>102</v>
      </c>
      <c r="J995" t="s">
        <v>34</v>
      </c>
      <c r="L995" t="s">
        <v>4543</v>
      </c>
      <c r="M995">
        <f t="shared" si="48"/>
        <v>10</v>
      </c>
      <c r="N995">
        <f t="shared" si="49"/>
        <v>18</v>
      </c>
      <c r="O995" t="str">
        <f t="shared" si="50"/>
        <v>Tuebor Op</v>
      </c>
    </row>
    <row r="996" spans="1:15" hidden="1" x14ac:dyDescent="0.25">
      <c r="A996" t="s">
        <v>121</v>
      </c>
      <c r="B996" t="s">
        <v>33</v>
      </c>
      <c r="C996" t="s">
        <v>115</v>
      </c>
      <c r="D996" s="3">
        <v>42531</v>
      </c>
      <c r="E996" t="s">
        <v>122</v>
      </c>
      <c r="F996">
        <v>-5400000</v>
      </c>
      <c r="G996" t="s">
        <v>4723</v>
      </c>
      <c r="H996" t="s">
        <v>249</v>
      </c>
      <c r="I996" t="s">
        <v>102</v>
      </c>
      <c r="J996" t="s">
        <v>34</v>
      </c>
      <c r="L996" t="s">
        <v>4509</v>
      </c>
      <c r="M996">
        <f t="shared" si="48"/>
        <v>10</v>
      </c>
      <c r="N996">
        <f t="shared" si="49"/>
        <v>18</v>
      </c>
      <c r="O996" t="str">
        <f t="shared" si="50"/>
        <v>Tuebor Op</v>
      </c>
    </row>
    <row r="997" spans="1:15" hidden="1" x14ac:dyDescent="0.25">
      <c r="A997" t="s">
        <v>121</v>
      </c>
      <c r="B997" t="s">
        <v>33</v>
      </c>
      <c r="C997" t="s">
        <v>115</v>
      </c>
      <c r="D997" s="3">
        <v>42536</v>
      </c>
      <c r="E997" t="s">
        <v>122</v>
      </c>
      <c r="F997">
        <v>-7000000</v>
      </c>
      <c r="G997" t="s">
        <v>4722</v>
      </c>
      <c r="H997" t="s">
        <v>249</v>
      </c>
      <c r="I997" t="s">
        <v>102</v>
      </c>
      <c r="J997" t="s">
        <v>34</v>
      </c>
      <c r="L997" t="s">
        <v>3905</v>
      </c>
      <c r="M997">
        <f t="shared" si="48"/>
        <v>10</v>
      </c>
      <c r="N997">
        <f t="shared" si="49"/>
        <v>14</v>
      </c>
      <c r="O997" t="str">
        <f t="shared" si="50"/>
        <v>TUEBO</v>
      </c>
    </row>
    <row r="998" spans="1:15" hidden="1" x14ac:dyDescent="0.25">
      <c r="A998" t="s">
        <v>121</v>
      </c>
      <c r="B998" t="s">
        <v>33</v>
      </c>
      <c r="C998" t="s">
        <v>115</v>
      </c>
      <c r="D998" s="3">
        <v>42537</v>
      </c>
      <c r="E998" t="s">
        <v>122</v>
      </c>
      <c r="F998">
        <v>-6683.75</v>
      </c>
      <c r="G998" t="s">
        <v>4721</v>
      </c>
      <c r="H998" t="s">
        <v>249</v>
      </c>
      <c r="I998" t="s">
        <v>102</v>
      </c>
      <c r="J998" t="s">
        <v>34</v>
      </c>
      <c r="L998" t="s">
        <v>4289</v>
      </c>
      <c r="M998">
        <f t="shared" si="48"/>
        <v>10</v>
      </c>
      <c r="N998">
        <f t="shared" si="49"/>
        <v>14</v>
      </c>
      <c r="O998" t="str">
        <f t="shared" si="50"/>
        <v>TUEBO</v>
      </c>
    </row>
    <row r="999" spans="1:15" hidden="1" x14ac:dyDescent="0.25">
      <c r="A999" t="s">
        <v>121</v>
      </c>
      <c r="B999" t="s">
        <v>33</v>
      </c>
      <c r="C999" t="s">
        <v>115</v>
      </c>
      <c r="D999" s="3">
        <v>42538</v>
      </c>
      <c r="E999" t="s">
        <v>122</v>
      </c>
      <c r="F999">
        <v>-12000000</v>
      </c>
      <c r="G999" t="s">
        <v>4720</v>
      </c>
      <c r="H999" t="s">
        <v>126</v>
      </c>
      <c r="I999" t="s">
        <v>102</v>
      </c>
      <c r="J999" t="s">
        <v>34</v>
      </c>
      <c r="L999" t="s">
        <v>4309</v>
      </c>
      <c r="M999">
        <f t="shared" si="48"/>
        <v>10</v>
      </c>
      <c r="N999">
        <f t="shared" si="49"/>
        <v>18</v>
      </c>
      <c r="O999" t="str">
        <f t="shared" si="50"/>
        <v>Tuebor Op</v>
      </c>
    </row>
    <row r="1000" spans="1:15" hidden="1" x14ac:dyDescent="0.25">
      <c r="A1000" t="s">
        <v>121</v>
      </c>
      <c r="B1000" t="s">
        <v>33</v>
      </c>
      <c r="C1000" t="s">
        <v>115</v>
      </c>
      <c r="D1000" s="3">
        <v>42541</v>
      </c>
      <c r="E1000" t="s">
        <v>122</v>
      </c>
      <c r="F1000">
        <v>-17301487.079999998</v>
      </c>
      <c r="G1000" t="s">
        <v>4719</v>
      </c>
      <c r="H1000" t="s">
        <v>249</v>
      </c>
      <c r="I1000" t="s">
        <v>102</v>
      </c>
      <c r="J1000" t="s">
        <v>34</v>
      </c>
      <c r="L1000" t="s">
        <v>3905</v>
      </c>
      <c r="M1000">
        <f t="shared" si="48"/>
        <v>10</v>
      </c>
      <c r="N1000">
        <f t="shared" si="49"/>
        <v>14</v>
      </c>
      <c r="O1000" t="str">
        <f t="shared" si="50"/>
        <v>TUEBO</v>
      </c>
    </row>
    <row r="1001" spans="1:15" hidden="1" x14ac:dyDescent="0.25">
      <c r="A1001" t="s">
        <v>121</v>
      </c>
      <c r="B1001" t="s">
        <v>33</v>
      </c>
      <c r="C1001" t="s">
        <v>115</v>
      </c>
      <c r="D1001" s="3">
        <v>42542</v>
      </c>
      <c r="E1001" t="s">
        <v>122</v>
      </c>
      <c r="F1001">
        <v>-10800000</v>
      </c>
      <c r="G1001" t="s">
        <v>4718</v>
      </c>
      <c r="H1001" t="s">
        <v>249</v>
      </c>
      <c r="I1001" t="s">
        <v>102</v>
      </c>
      <c r="J1001" t="s">
        <v>34</v>
      </c>
      <c r="L1001" t="s">
        <v>4509</v>
      </c>
      <c r="M1001">
        <f t="shared" si="48"/>
        <v>10</v>
      </c>
      <c r="N1001">
        <f t="shared" si="49"/>
        <v>18</v>
      </c>
      <c r="O1001" t="str">
        <f t="shared" si="50"/>
        <v>Tuebor Op</v>
      </c>
    </row>
    <row r="1002" spans="1:15" hidden="1" x14ac:dyDescent="0.25">
      <c r="A1002" t="s">
        <v>121</v>
      </c>
      <c r="B1002" t="s">
        <v>33</v>
      </c>
      <c r="C1002" t="s">
        <v>115</v>
      </c>
      <c r="D1002" s="3">
        <v>42545</v>
      </c>
      <c r="E1002" t="s">
        <v>122</v>
      </c>
      <c r="F1002">
        <v>-1200000</v>
      </c>
      <c r="G1002" t="s">
        <v>4717</v>
      </c>
      <c r="H1002" t="s">
        <v>249</v>
      </c>
      <c r="I1002" t="s">
        <v>102</v>
      </c>
      <c r="J1002" t="s">
        <v>34</v>
      </c>
      <c r="L1002" t="s">
        <v>4509</v>
      </c>
      <c r="M1002">
        <f t="shared" si="48"/>
        <v>10</v>
      </c>
      <c r="N1002">
        <f t="shared" si="49"/>
        <v>18</v>
      </c>
      <c r="O1002" t="str">
        <f t="shared" si="50"/>
        <v>Tuebor Op</v>
      </c>
    </row>
    <row r="1003" spans="1:15" hidden="1" x14ac:dyDescent="0.25">
      <c r="A1003" t="s">
        <v>121</v>
      </c>
      <c r="B1003" t="s">
        <v>33</v>
      </c>
      <c r="C1003" t="s">
        <v>115</v>
      </c>
      <c r="D1003" s="3">
        <v>42550</v>
      </c>
      <c r="E1003" t="s">
        <v>122</v>
      </c>
      <c r="F1003">
        <v>-10000000</v>
      </c>
      <c r="G1003" t="s">
        <v>4716</v>
      </c>
      <c r="H1003" t="s">
        <v>126</v>
      </c>
      <c r="I1003" t="s">
        <v>102</v>
      </c>
      <c r="J1003" t="s">
        <v>34</v>
      </c>
      <c r="L1003" t="s">
        <v>4309</v>
      </c>
      <c r="M1003">
        <f t="shared" si="48"/>
        <v>10</v>
      </c>
      <c r="N1003">
        <f t="shared" si="49"/>
        <v>18</v>
      </c>
      <c r="O1003" t="str">
        <f t="shared" si="50"/>
        <v>Tuebor Op</v>
      </c>
    </row>
    <row r="1004" spans="1:15" hidden="1" x14ac:dyDescent="0.25">
      <c r="A1004" t="s">
        <v>121</v>
      </c>
      <c r="B1004" t="s">
        <v>33</v>
      </c>
      <c r="C1004" t="s">
        <v>115</v>
      </c>
      <c r="D1004" s="3">
        <v>42552</v>
      </c>
      <c r="E1004" t="s">
        <v>122</v>
      </c>
      <c r="F1004">
        <v>-13000000</v>
      </c>
      <c r="G1004" t="s">
        <v>4715</v>
      </c>
      <c r="H1004" t="s">
        <v>126</v>
      </c>
      <c r="I1004" t="s">
        <v>102</v>
      </c>
      <c r="J1004" t="s">
        <v>34</v>
      </c>
      <c r="L1004" t="s">
        <v>4309</v>
      </c>
      <c r="M1004">
        <f t="shared" si="48"/>
        <v>10</v>
      </c>
      <c r="N1004">
        <f t="shared" si="49"/>
        <v>18</v>
      </c>
      <c r="O1004" t="str">
        <f t="shared" si="50"/>
        <v>Tuebor Op</v>
      </c>
    </row>
    <row r="1005" spans="1:15" hidden="1" x14ac:dyDescent="0.25">
      <c r="A1005" t="s">
        <v>121</v>
      </c>
      <c r="B1005" t="s">
        <v>33</v>
      </c>
      <c r="C1005" t="s">
        <v>115</v>
      </c>
      <c r="D1005" s="3">
        <v>42552</v>
      </c>
      <c r="E1005" t="s">
        <v>122</v>
      </c>
      <c r="F1005">
        <v>-28500000</v>
      </c>
      <c r="G1005" t="s">
        <v>4714</v>
      </c>
      <c r="H1005" t="s">
        <v>249</v>
      </c>
      <c r="I1005" t="s">
        <v>102</v>
      </c>
      <c r="J1005" t="s">
        <v>34</v>
      </c>
      <c r="L1005" t="s">
        <v>3905</v>
      </c>
      <c r="M1005">
        <f t="shared" si="48"/>
        <v>10</v>
      </c>
      <c r="N1005">
        <f t="shared" si="49"/>
        <v>14</v>
      </c>
      <c r="O1005" t="str">
        <f t="shared" si="50"/>
        <v>TUEBO</v>
      </c>
    </row>
    <row r="1006" spans="1:15" hidden="1" x14ac:dyDescent="0.25">
      <c r="A1006" t="s">
        <v>121</v>
      </c>
      <c r="B1006" t="s">
        <v>33</v>
      </c>
      <c r="C1006" t="s">
        <v>115</v>
      </c>
      <c r="D1006" s="3">
        <v>42552</v>
      </c>
      <c r="E1006" t="s">
        <v>122</v>
      </c>
      <c r="F1006">
        <v>-9452</v>
      </c>
      <c r="G1006" t="s">
        <v>4713</v>
      </c>
      <c r="H1006" t="s">
        <v>249</v>
      </c>
      <c r="I1006" t="s">
        <v>102</v>
      </c>
      <c r="J1006" t="s">
        <v>34</v>
      </c>
      <c r="L1006" t="s">
        <v>3905</v>
      </c>
      <c r="M1006">
        <f t="shared" si="48"/>
        <v>10</v>
      </c>
      <c r="N1006">
        <f t="shared" si="49"/>
        <v>14</v>
      </c>
      <c r="O1006" t="str">
        <f t="shared" si="50"/>
        <v>TUEBO</v>
      </c>
    </row>
    <row r="1007" spans="1:15" hidden="1" x14ac:dyDescent="0.25">
      <c r="A1007" t="s">
        <v>121</v>
      </c>
      <c r="B1007" t="s">
        <v>33</v>
      </c>
      <c r="C1007" t="s">
        <v>115</v>
      </c>
      <c r="D1007" s="3">
        <v>42552</v>
      </c>
      <c r="E1007" t="s">
        <v>122</v>
      </c>
      <c r="F1007">
        <v>-9200000</v>
      </c>
      <c r="G1007" t="s">
        <v>4712</v>
      </c>
      <c r="H1007" t="s">
        <v>249</v>
      </c>
      <c r="I1007" t="s">
        <v>102</v>
      </c>
      <c r="J1007" t="s">
        <v>34</v>
      </c>
      <c r="L1007" t="s">
        <v>3905</v>
      </c>
      <c r="M1007">
        <f t="shared" si="48"/>
        <v>10</v>
      </c>
      <c r="N1007">
        <f t="shared" si="49"/>
        <v>14</v>
      </c>
      <c r="O1007" t="str">
        <f t="shared" si="50"/>
        <v>TUEBO</v>
      </c>
    </row>
    <row r="1008" spans="1:15" hidden="1" x14ac:dyDescent="0.25">
      <c r="A1008" t="s">
        <v>121</v>
      </c>
      <c r="B1008" t="s">
        <v>33</v>
      </c>
      <c r="C1008" t="s">
        <v>115</v>
      </c>
      <c r="D1008" s="3">
        <v>42557</v>
      </c>
      <c r="E1008" t="s">
        <v>122</v>
      </c>
      <c r="F1008">
        <v>-1000000</v>
      </c>
      <c r="G1008" t="s">
        <v>4711</v>
      </c>
      <c r="H1008" t="s">
        <v>249</v>
      </c>
      <c r="I1008" t="s">
        <v>102</v>
      </c>
      <c r="J1008" t="s">
        <v>34</v>
      </c>
      <c r="L1008" t="s">
        <v>4289</v>
      </c>
      <c r="M1008">
        <f t="shared" si="48"/>
        <v>10</v>
      </c>
      <c r="N1008">
        <f t="shared" si="49"/>
        <v>14</v>
      </c>
      <c r="O1008" t="str">
        <f t="shared" si="50"/>
        <v>TUEBO</v>
      </c>
    </row>
    <row r="1009" spans="1:15" hidden="1" x14ac:dyDescent="0.25">
      <c r="A1009" t="s">
        <v>121</v>
      </c>
      <c r="B1009" t="s">
        <v>33</v>
      </c>
      <c r="C1009" t="s">
        <v>115</v>
      </c>
      <c r="D1009" s="3">
        <v>42557</v>
      </c>
      <c r="E1009" t="s">
        <v>122</v>
      </c>
      <c r="F1009">
        <v>-78000000</v>
      </c>
      <c r="G1009" t="s">
        <v>4710</v>
      </c>
      <c r="H1009" t="s">
        <v>126</v>
      </c>
      <c r="I1009" t="s">
        <v>102</v>
      </c>
      <c r="J1009" t="s">
        <v>34</v>
      </c>
      <c r="L1009" t="s">
        <v>4309</v>
      </c>
      <c r="M1009">
        <f t="shared" si="48"/>
        <v>10</v>
      </c>
      <c r="N1009">
        <f t="shared" si="49"/>
        <v>18</v>
      </c>
      <c r="O1009" t="str">
        <f t="shared" si="50"/>
        <v>Tuebor Op</v>
      </c>
    </row>
    <row r="1010" spans="1:15" hidden="1" x14ac:dyDescent="0.25">
      <c r="A1010" t="s">
        <v>121</v>
      </c>
      <c r="B1010" t="s">
        <v>33</v>
      </c>
      <c r="C1010" t="s">
        <v>115</v>
      </c>
      <c r="D1010" s="3">
        <v>42566</v>
      </c>
      <c r="E1010" t="s">
        <v>122</v>
      </c>
      <c r="F1010">
        <v>-9000000</v>
      </c>
      <c r="G1010" t="s">
        <v>4709</v>
      </c>
      <c r="H1010" t="s">
        <v>249</v>
      </c>
      <c r="I1010" t="s">
        <v>102</v>
      </c>
      <c r="J1010" t="s">
        <v>34</v>
      </c>
      <c r="L1010" t="s">
        <v>4509</v>
      </c>
      <c r="M1010">
        <f t="shared" si="48"/>
        <v>10</v>
      </c>
      <c r="N1010">
        <f t="shared" si="49"/>
        <v>18</v>
      </c>
      <c r="O1010" t="str">
        <f t="shared" si="50"/>
        <v>Tuebor Op</v>
      </c>
    </row>
    <row r="1011" spans="1:15" hidden="1" x14ac:dyDescent="0.25">
      <c r="A1011" t="s">
        <v>121</v>
      </c>
      <c r="B1011" t="s">
        <v>33</v>
      </c>
      <c r="C1011" t="s">
        <v>115</v>
      </c>
      <c r="D1011" s="3">
        <v>42569</v>
      </c>
      <c r="E1011" t="s">
        <v>122</v>
      </c>
      <c r="F1011">
        <v>-650000</v>
      </c>
      <c r="G1011" t="s">
        <v>4708</v>
      </c>
      <c r="H1011" t="s">
        <v>249</v>
      </c>
      <c r="I1011" t="s">
        <v>102</v>
      </c>
      <c r="J1011" t="s">
        <v>34</v>
      </c>
      <c r="L1011" t="s">
        <v>3814</v>
      </c>
      <c r="M1011">
        <f t="shared" si="48"/>
        <v>10</v>
      </c>
      <c r="N1011">
        <f t="shared" si="49"/>
        <v>18</v>
      </c>
      <c r="O1011" t="str">
        <f t="shared" si="50"/>
        <v>Tuebor Op</v>
      </c>
    </row>
    <row r="1012" spans="1:15" hidden="1" x14ac:dyDescent="0.25">
      <c r="A1012" t="s">
        <v>121</v>
      </c>
      <c r="B1012" t="s">
        <v>33</v>
      </c>
      <c r="C1012" t="s">
        <v>115</v>
      </c>
      <c r="D1012" s="3">
        <v>42570</v>
      </c>
      <c r="E1012" t="s">
        <v>122</v>
      </c>
      <c r="F1012">
        <v>-33000000</v>
      </c>
      <c r="G1012" t="s">
        <v>4707</v>
      </c>
      <c r="H1012" t="s">
        <v>249</v>
      </c>
      <c r="I1012" t="s">
        <v>102</v>
      </c>
      <c r="J1012" t="s">
        <v>34</v>
      </c>
      <c r="L1012" t="s">
        <v>4289</v>
      </c>
      <c r="M1012">
        <f t="shared" si="48"/>
        <v>10</v>
      </c>
      <c r="N1012">
        <f t="shared" si="49"/>
        <v>14</v>
      </c>
      <c r="O1012" t="str">
        <f t="shared" si="50"/>
        <v>TUEBO</v>
      </c>
    </row>
    <row r="1013" spans="1:15" hidden="1" x14ac:dyDescent="0.25">
      <c r="A1013" t="s">
        <v>121</v>
      </c>
      <c r="B1013" t="s">
        <v>33</v>
      </c>
      <c r="C1013" t="s">
        <v>115</v>
      </c>
      <c r="D1013" s="3">
        <v>42572</v>
      </c>
      <c r="E1013" t="s">
        <v>122</v>
      </c>
      <c r="F1013">
        <v>-1500000</v>
      </c>
      <c r="G1013" t="s">
        <v>4706</v>
      </c>
      <c r="H1013" t="s">
        <v>249</v>
      </c>
      <c r="I1013" t="s">
        <v>102</v>
      </c>
      <c r="J1013" t="s">
        <v>34</v>
      </c>
      <c r="L1013" t="s">
        <v>3814</v>
      </c>
      <c r="M1013">
        <f t="shared" si="48"/>
        <v>10</v>
      </c>
      <c r="N1013">
        <f t="shared" si="49"/>
        <v>18</v>
      </c>
      <c r="O1013" t="str">
        <f t="shared" si="50"/>
        <v>Tuebor Op</v>
      </c>
    </row>
    <row r="1014" spans="1:15" hidden="1" x14ac:dyDescent="0.25">
      <c r="A1014" t="s">
        <v>121</v>
      </c>
      <c r="B1014" t="s">
        <v>33</v>
      </c>
      <c r="C1014" t="s">
        <v>115</v>
      </c>
      <c r="D1014" s="3">
        <v>42573</v>
      </c>
      <c r="E1014" t="s">
        <v>122</v>
      </c>
      <c r="F1014">
        <v>-4000000</v>
      </c>
      <c r="G1014" t="s">
        <v>4705</v>
      </c>
      <c r="H1014" t="s">
        <v>249</v>
      </c>
      <c r="I1014" t="s">
        <v>102</v>
      </c>
      <c r="J1014" t="s">
        <v>34</v>
      </c>
      <c r="L1014" t="s">
        <v>3814</v>
      </c>
      <c r="M1014">
        <f t="shared" si="48"/>
        <v>10</v>
      </c>
      <c r="N1014">
        <f t="shared" si="49"/>
        <v>18</v>
      </c>
      <c r="O1014" t="str">
        <f t="shared" si="50"/>
        <v>Tuebor Op</v>
      </c>
    </row>
    <row r="1015" spans="1:15" hidden="1" x14ac:dyDescent="0.25">
      <c r="A1015" t="s">
        <v>121</v>
      </c>
      <c r="B1015" t="s">
        <v>33</v>
      </c>
      <c r="C1015" t="s">
        <v>115</v>
      </c>
      <c r="D1015" s="3">
        <v>42576</v>
      </c>
      <c r="E1015" t="s">
        <v>122</v>
      </c>
      <c r="F1015">
        <v>-14000000</v>
      </c>
      <c r="G1015" t="s">
        <v>4704</v>
      </c>
      <c r="H1015" t="s">
        <v>249</v>
      </c>
      <c r="I1015" t="s">
        <v>101</v>
      </c>
      <c r="J1015" t="s">
        <v>34</v>
      </c>
      <c r="L1015" t="s">
        <v>3905</v>
      </c>
      <c r="M1015">
        <f t="shared" si="48"/>
        <v>10</v>
      </c>
      <c r="N1015">
        <f t="shared" si="49"/>
        <v>14</v>
      </c>
      <c r="O1015" t="str">
        <f t="shared" si="50"/>
        <v>TUEBO</v>
      </c>
    </row>
    <row r="1016" spans="1:15" hidden="1" x14ac:dyDescent="0.25">
      <c r="A1016" t="s">
        <v>121</v>
      </c>
      <c r="B1016" t="s">
        <v>33</v>
      </c>
      <c r="C1016" t="s">
        <v>115</v>
      </c>
      <c r="D1016" s="3">
        <v>42577</v>
      </c>
      <c r="E1016" t="s">
        <v>122</v>
      </c>
      <c r="F1016">
        <v>-14750000</v>
      </c>
      <c r="G1016" t="s">
        <v>4703</v>
      </c>
      <c r="H1016" t="s">
        <v>249</v>
      </c>
      <c r="I1016" t="s">
        <v>102</v>
      </c>
      <c r="J1016" t="s">
        <v>34</v>
      </c>
      <c r="L1016" t="s">
        <v>4509</v>
      </c>
      <c r="M1016">
        <f t="shared" si="48"/>
        <v>10</v>
      </c>
      <c r="N1016">
        <f t="shared" si="49"/>
        <v>18</v>
      </c>
      <c r="O1016" t="str">
        <f t="shared" si="50"/>
        <v>Tuebor Op</v>
      </c>
    </row>
    <row r="1017" spans="1:15" hidden="1" x14ac:dyDescent="0.25">
      <c r="A1017" t="s">
        <v>121</v>
      </c>
      <c r="B1017" t="s">
        <v>33</v>
      </c>
      <c r="C1017" t="s">
        <v>115</v>
      </c>
      <c r="D1017" s="3">
        <v>42578</v>
      </c>
      <c r="E1017" t="s">
        <v>122</v>
      </c>
      <c r="F1017">
        <v>-19050000</v>
      </c>
      <c r="G1017" t="s">
        <v>4702</v>
      </c>
      <c r="H1017" t="s">
        <v>249</v>
      </c>
      <c r="I1017" t="s">
        <v>101</v>
      </c>
      <c r="J1017" t="s">
        <v>34</v>
      </c>
      <c r="L1017" t="s">
        <v>3905</v>
      </c>
      <c r="M1017">
        <f t="shared" si="48"/>
        <v>10</v>
      </c>
      <c r="N1017">
        <f t="shared" si="49"/>
        <v>14</v>
      </c>
      <c r="O1017" t="str">
        <f t="shared" si="50"/>
        <v>TUEBO</v>
      </c>
    </row>
    <row r="1018" spans="1:15" hidden="1" x14ac:dyDescent="0.25">
      <c r="A1018" t="s">
        <v>121</v>
      </c>
      <c r="B1018" t="s">
        <v>33</v>
      </c>
      <c r="C1018" t="s">
        <v>115</v>
      </c>
      <c r="D1018" s="3">
        <v>42578</v>
      </c>
      <c r="E1018" t="s">
        <v>122</v>
      </c>
      <c r="F1018">
        <v>-17000000</v>
      </c>
      <c r="G1018" t="s">
        <v>4701</v>
      </c>
      <c r="H1018" t="s">
        <v>249</v>
      </c>
      <c r="I1018" t="s">
        <v>101</v>
      </c>
      <c r="J1018" t="s">
        <v>34</v>
      </c>
      <c r="L1018" t="s">
        <v>3905</v>
      </c>
      <c r="M1018">
        <f t="shared" si="48"/>
        <v>10</v>
      </c>
      <c r="N1018">
        <f t="shared" si="49"/>
        <v>14</v>
      </c>
      <c r="O1018" t="str">
        <f t="shared" si="50"/>
        <v>TUEBO</v>
      </c>
    </row>
    <row r="1019" spans="1:15" hidden="1" x14ac:dyDescent="0.25">
      <c r="A1019" t="s">
        <v>121</v>
      </c>
      <c r="B1019" t="s">
        <v>33</v>
      </c>
      <c r="C1019" t="s">
        <v>115</v>
      </c>
      <c r="D1019" s="3">
        <v>42580</v>
      </c>
      <c r="E1019" t="s">
        <v>122</v>
      </c>
      <c r="F1019">
        <v>-3225.83</v>
      </c>
      <c r="G1019" t="s">
        <v>4700</v>
      </c>
      <c r="H1019" t="s">
        <v>249</v>
      </c>
      <c r="I1019" t="s">
        <v>102</v>
      </c>
      <c r="J1019" t="s">
        <v>34</v>
      </c>
      <c r="L1019" t="s">
        <v>3905</v>
      </c>
      <c r="M1019">
        <f t="shared" si="48"/>
        <v>10</v>
      </c>
      <c r="N1019">
        <f t="shared" si="49"/>
        <v>14</v>
      </c>
      <c r="O1019" t="str">
        <f t="shared" si="50"/>
        <v>TUEBO</v>
      </c>
    </row>
    <row r="1020" spans="1:15" hidden="1" x14ac:dyDescent="0.25">
      <c r="A1020" t="s">
        <v>121</v>
      </c>
      <c r="B1020" t="s">
        <v>33</v>
      </c>
      <c r="C1020" t="s">
        <v>115</v>
      </c>
      <c r="D1020" s="3">
        <v>42580</v>
      </c>
      <c r="E1020" t="s">
        <v>122</v>
      </c>
      <c r="F1020">
        <v>-25000000</v>
      </c>
      <c r="G1020" t="s">
        <v>4699</v>
      </c>
      <c r="H1020" t="s">
        <v>126</v>
      </c>
      <c r="I1020" t="s">
        <v>102</v>
      </c>
      <c r="J1020" t="s">
        <v>34</v>
      </c>
      <c r="L1020" t="s">
        <v>4698</v>
      </c>
      <c r="M1020">
        <f t="shared" si="48"/>
        <v>10</v>
      </c>
      <c r="N1020">
        <f t="shared" si="49"/>
        <v>18</v>
      </c>
      <c r="O1020" t="str">
        <f t="shared" si="50"/>
        <v>Tuebor Op</v>
      </c>
    </row>
    <row r="1021" spans="1:15" hidden="1" x14ac:dyDescent="0.25">
      <c r="A1021" t="s">
        <v>121</v>
      </c>
      <c r="B1021" t="s">
        <v>33</v>
      </c>
      <c r="C1021" t="s">
        <v>115</v>
      </c>
      <c r="D1021" s="3">
        <v>42580</v>
      </c>
      <c r="E1021" t="s">
        <v>122</v>
      </c>
      <c r="F1021">
        <v>-10500000</v>
      </c>
      <c r="G1021" t="s">
        <v>4697</v>
      </c>
      <c r="H1021" t="s">
        <v>249</v>
      </c>
      <c r="I1021" t="s">
        <v>102</v>
      </c>
      <c r="J1021" t="s">
        <v>34</v>
      </c>
      <c r="L1021" t="s">
        <v>3905</v>
      </c>
      <c r="M1021">
        <f t="shared" si="48"/>
        <v>10</v>
      </c>
      <c r="N1021">
        <f t="shared" si="49"/>
        <v>14</v>
      </c>
      <c r="O1021" t="str">
        <f t="shared" si="50"/>
        <v>TUEBO</v>
      </c>
    </row>
    <row r="1022" spans="1:15" hidden="1" x14ac:dyDescent="0.25">
      <c r="A1022" t="s">
        <v>121</v>
      </c>
      <c r="B1022" t="s">
        <v>33</v>
      </c>
      <c r="C1022" t="s">
        <v>115</v>
      </c>
      <c r="D1022" s="3">
        <v>42583</v>
      </c>
      <c r="E1022" t="s">
        <v>122</v>
      </c>
      <c r="F1022">
        <v>-6062.14</v>
      </c>
      <c r="G1022" t="s">
        <v>4696</v>
      </c>
      <c r="H1022" t="s">
        <v>249</v>
      </c>
      <c r="I1022" t="s">
        <v>102</v>
      </c>
      <c r="J1022" t="s">
        <v>34</v>
      </c>
      <c r="L1022" t="s">
        <v>3905</v>
      </c>
      <c r="M1022">
        <f t="shared" si="48"/>
        <v>10</v>
      </c>
      <c r="N1022">
        <f t="shared" si="49"/>
        <v>14</v>
      </c>
      <c r="O1022" t="str">
        <f t="shared" si="50"/>
        <v>TUEBO</v>
      </c>
    </row>
    <row r="1023" spans="1:15" hidden="1" x14ac:dyDescent="0.25">
      <c r="A1023" t="s">
        <v>121</v>
      </c>
      <c r="B1023" t="s">
        <v>33</v>
      </c>
      <c r="C1023" t="s">
        <v>115</v>
      </c>
      <c r="D1023" s="3">
        <v>42583</v>
      </c>
      <c r="E1023" t="s">
        <v>122</v>
      </c>
      <c r="F1023">
        <v>-16250000</v>
      </c>
      <c r="G1023" t="s">
        <v>4695</v>
      </c>
      <c r="H1023" t="s">
        <v>249</v>
      </c>
      <c r="I1023" t="s">
        <v>102</v>
      </c>
      <c r="J1023" t="s">
        <v>34</v>
      </c>
      <c r="L1023" t="s">
        <v>3905</v>
      </c>
      <c r="M1023">
        <f t="shared" si="48"/>
        <v>10</v>
      </c>
      <c r="N1023">
        <f t="shared" si="49"/>
        <v>14</v>
      </c>
      <c r="O1023" t="str">
        <f t="shared" si="50"/>
        <v>TUEBO</v>
      </c>
    </row>
    <row r="1024" spans="1:15" hidden="1" x14ac:dyDescent="0.25">
      <c r="A1024" t="s">
        <v>121</v>
      </c>
      <c r="B1024" t="s">
        <v>33</v>
      </c>
      <c r="C1024" t="s">
        <v>115</v>
      </c>
      <c r="D1024" s="3">
        <v>42583</v>
      </c>
      <c r="E1024" t="s">
        <v>122</v>
      </c>
      <c r="F1024">
        <v>-10500000</v>
      </c>
      <c r="G1024" t="s">
        <v>4694</v>
      </c>
      <c r="H1024" t="s">
        <v>249</v>
      </c>
      <c r="I1024" t="s">
        <v>102</v>
      </c>
      <c r="J1024" t="s">
        <v>34</v>
      </c>
      <c r="L1024" t="s">
        <v>4543</v>
      </c>
      <c r="M1024">
        <f t="shared" si="48"/>
        <v>10</v>
      </c>
      <c r="N1024">
        <f t="shared" si="49"/>
        <v>18</v>
      </c>
      <c r="O1024" t="str">
        <f t="shared" si="50"/>
        <v>Tuebor Op</v>
      </c>
    </row>
    <row r="1025" spans="1:15" hidden="1" x14ac:dyDescent="0.25">
      <c r="A1025" t="s">
        <v>121</v>
      </c>
      <c r="B1025" t="s">
        <v>33</v>
      </c>
      <c r="C1025" t="s">
        <v>115</v>
      </c>
      <c r="D1025" s="3">
        <v>42584</v>
      </c>
      <c r="E1025" t="s">
        <v>122</v>
      </c>
      <c r="F1025">
        <v>-4500000</v>
      </c>
      <c r="G1025" t="s">
        <v>4693</v>
      </c>
      <c r="H1025" t="s">
        <v>126</v>
      </c>
      <c r="I1025" t="s">
        <v>102</v>
      </c>
      <c r="J1025" t="s">
        <v>34</v>
      </c>
      <c r="L1025" t="s">
        <v>4309</v>
      </c>
      <c r="M1025">
        <f t="shared" si="48"/>
        <v>10</v>
      </c>
      <c r="N1025">
        <f t="shared" si="49"/>
        <v>18</v>
      </c>
      <c r="O1025" t="str">
        <f t="shared" si="50"/>
        <v>Tuebor Op</v>
      </c>
    </row>
    <row r="1026" spans="1:15" hidden="1" x14ac:dyDescent="0.25">
      <c r="A1026" t="s">
        <v>121</v>
      </c>
      <c r="B1026" t="s">
        <v>33</v>
      </c>
      <c r="C1026" t="s">
        <v>115</v>
      </c>
      <c r="D1026" s="3">
        <v>42585</v>
      </c>
      <c r="E1026" t="s">
        <v>122</v>
      </c>
      <c r="F1026">
        <v>-250000</v>
      </c>
      <c r="G1026" t="s">
        <v>4692</v>
      </c>
      <c r="H1026" t="s">
        <v>249</v>
      </c>
      <c r="I1026" t="s">
        <v>102</v>
      </c>
      <c r="J1026" t="s">
        <v>34</v>
      </c>
      <c r="L1026" t="s">
        <v>3889</v>
      </c>
      <c r="M1026">
        <f t="shared" si="48"/>
        <v>10</v>
      </c>
      <c r="N1026">
        <f t="shared" si="49"/>
        <v>14</v>
      </c>
      <c r="O1026" t="str">
        <f t="shared" si="50"/>
        <v>TUEBO</v>
      </c>
    </row>
    <row r="1027" spans="1:15" hidden="1" x14ac:dyDescent="0.25">
      <c r="A1027" t="s">
        <v>121</v>
      </c>
      <c r="B1027" t="s">
        <v>33</v>
      </c>
      <c r="C1027" t="s">
        <v>115</v>
      </c>
      <c r="D1027" s="3">
        <v>42585</v>
      </c>
      <c r="E1027" t="s">
        <v>122</v>
      </c>
      <c r="F1027">
        <v>-250000</v>
      </c>
      <c r="G1027" t="s">
        <v>4691</v>
      </c>
      <c r="H1027" t="s">
        <v>249</v>
      </c>
      <c r="I1027" t="s">
        <v>102</v>
      </c>
      <c r="J1027" t="s">
        <v>34</v>
      </c>
      <c r="L1027" t="s">
        <v>4289</v>
      </c>
      <c r="M1027">
        <f t="shared" si="48"/>
        <v>10</v>
      </c>
      <c r="N1027">
        <f t="shared" si="49"/>
        <v>14</v>
      </c>
      <c r="O1027" t="str">
        <f t="shared" si="50"/>
        <v>TUEBO</v>
      </c>
    </row>
    <row r="1028" spans="1:15" hidden="1" x14ac:dyDescent="0.25">
      <c r="A1028" t="s">
        <v>121</v>
      </c>
      <c r="B1028" t="s">
        <v>33</v>
      </c>
      <c r="C1028" t="s">
        <v>115</v>
      </c>
      <c r="D1028" s="3">
        <v>42585</v>
      </c>
      <c r="E1028" t="s">
        <v>122</v>
      </c>
      <c r="F1028">
        <v>-8499546.7799999993</v>
      </c>
      <c r="G1028" t="s">
        <v>4690</v>
      </c>
      <c r="H1028" t="s">
        <v>249</v>
      </c>
      <c r="I1028" t="s">
        <v>102</v>
      </c>
      <c r="J1028" t="s">
        <v>34</v>
      </c>
      <c r="L1028" t="s">
        <v>3889</v>
      </c>
      <c r="M1028">
        <f t="shared" si="48"/>
        <v>10</v>
      </c>
      <c r="N1028">
        <f t="shared" si="49"/>
        <v>14</v>
      </c>
      <c r="O1028" t="str">
        <f t="shared" si="50"/>
        <v>TUEBO</v>
      </c>
    </row>
    <row r="1029" spans="1:15" hidden="1" x14ac:dyDescent="0.25">
      <c r="A1029" t="s">
        <v>121</v>
      </c>
      <c r="B1029" t="s">
        <v>33</v>
      </c>
      <c r="C1029" t="s">
        <v>115</v>
      </c>
      <c r="D1029" s="3">
        <v>42586</v>
      </c>
      <c r="E1029" t="s">
        <v>122</v>
      </c>
      <c r="F1029">
        <v>-17500000</v>
      </c>
      <c r="G1029" t="s">
        <v>4689</v>
      </c>
      <c r="H1029" t="s">
        <v>249</v>
      </c>
      <c r="I1029" t="s">
        <v>102</v>
      </c>
      <c r="J1029" t="s">
        <v>34</v>
      </c>
      <c r="L1029" t="s">
        <v>3905</v>
      </c>
      <c r="M1029">
        <f t="shared" si="48"/>
        <v>10</v>
      </c>
      <c r="N1029">
        <f t="shared" si="49"/>
        <v>14</v>
      </c>
      <c r="O1029" t="str">
        <f t="shared" si="50"/>
        <v>TUEBO</v>
      </c>
    </row>
    <row r="1030" spans="1:15" hidden="1" x14ac:dyDescent="0.25">
      <c r="A1030" t="s">
        <v>121</v>
      </c>
      <c r="B1030" t="s">
        <v>33</v>
      </c>
      <c r="C1030" t="s">
        <v>115</v>
      </c>
      <c r="D1030" s="3">
        <v>42587</v>
      </c>
      <c r="E1030" t="s">
        <v>122</v>
      </c>
      <c r="F1030">
        <v>-14000000</v>
      </c>
      <c r="G1030" t="s">
        <v>4688</v>
      </c>
      <c r="H1030" t="s">
        <v>126</v>
      </c>
      <c r="I1030" t="s">
        <v>102</v>
      </c>
      <c r="J1030" t="s">
        <v>34</v>
      </c>
      <c r="L1030" t="s">
        <v>4543</v>
      </c>
      <c r="M1030">
        <f t="shared" si="48"/>
        <v>10</v>
      </c>
      <c r="N1030">
        <f t="shared" si="49"/>
        <v>18</v>
      </c>
      <c r="O1030" t="str">
        <f t="shared" si="50"/>
        <v>Tuebor Op</v>
      </c>
    </row>
    <row r="1031" spans="1:15" hidden="1" x14ac:dyDescent="0.25">
      <c r="A1031" t="s">
        <v>121</v>
      </c>
      <c r="B1031" t="s">
        <v>33</v>
      </c>
      <c r="C1031" t="s">
        <v>115</v>
      </c>
      <c r="D1031" s="3">
        <v>42587</v>
      </c>
      <c r="E1031" t="s">
        <v>122</v>
      </c>
      <c r="F1031">
        <v>-5517867.3600000003</v>
      </c>
      <c r="G1031" t="s">
        <v>4687</v>
      </c>
      <c r="H1031" t="s">
        <v>249</v>
      </c>
      <c r="I1031" t="s">
        <v>102</v>
      </c>
      <c r="J1031" t="s">
        <v>34</v>
      </c>
      <c r="L1031" t="s">
        <v>4289</v>
      </c>
      <c r="M1031">
        <f t="shared" si="48"/>
        <v>10</v>
      </c>
      <c r="N1031">
        <f t="shared" si="49"/>
        <v>14</v>
      </c>
      <c r="O1031" t="str">
        <f t="shared" si="50"/>
        <v>TUEBO</v>
      </c>
    </row>
    <row r="1032" spans="1:15" hidden="1" x14ac:dyDescent="0.25">
      <c r="A1032" t="s">
        <v>121</v>
      </c>
      <c r="B1032" t="s">
        <v>33</v>
      </c>
      <c r="C1032" t="s">
        <v>115</v>
      </c>
      <c r="D1032" s="3">
        <v>42591</v>
      </c>
      <c r="E1032" t="s">
        <v>122</v>
      </c>
      <c r="F1032">
        <v>-24756501.460000001</v>
      </c>
      <c r="G1032" t="s">
        <v>4686</v>
      </c>
      <c r="H1032" t="s">
        <v>249</v>
      </c>
      <c r="I1032" t="s">
        <v>102</v>
      </c>
      <c r="J1032" t="s">
        <v>34</v>
      </c>
      <c r="L1032" t="s">
        <v>4289</v>
      </c>
      <c r="M1032">
        <f t="shared" si="48"/>
        <v>10</v>
      </c>
      <c r="N1032">
        <f t="shared" si="49"/>
        <v>14</v>
      </c>
      <c r="O1032" t="str">
        <f t="shared" si="50"/>
        <v>TUEBO</v>
      </c>
    </row>
    <row r="1033" spans="1:15" hidden="1" x14ac:dyDescent="0.25">
      <c r="A1033" t="s">
        <v>121</v>
      </c>
      <c r="B1033" t="s">
        <v>33</v>
      </c>
      <c r="C1033" t="s">
        <v>115</v>
      </c>
      <c r="D1033" s="3">
        <v>42593</v>
      </c>
      <c r="E1033" t="s">
        <v>122</v>
      </c>
      <c r="F1033">
        <v>-3700000</v>
      </c>
      <c r="G1033" t="s">
        <v>4685</v>
      </c>
      <c r="H1033" t="s">
        <v>249</v>
      </c>
      <c r="I1033" t="s">
        <v>101</v>
      </c>
      <c r="J1033" t="s">
        <v>34</v>
      </c>
      <c r="L1033" t="s">
        <v>4509</v>
      </c>
      <c r="M1033">
        <f t="shared" si="48"/>
        <v>10</v>
      </c>
      <c r="N1033">
        <f t="shared" si="49"/>
        <v>18</v>
      </c>
      <c r="O1033" t="str">
        <f t="shared" si="50"/>
        <v>Tuebor Op</v>
      </c>
    </row>
    <row r="1034" spans="1:15" hidden="1" x14ac:dyDescent="0.25">
      <c r="A1034" t="s">
        <v>121</v>
      </c>
      <c r="B1034" t="s">
        <v>33</v>
      </c>
      <c r="C1034" t="s">
        <v>115</v>
      </c>
      <c r="D1034" s="3">
        <v>42594</v>
      </c>
      <c r="E1034" t="s">
        <v>122</v>
      </c>
      <c r="F1034">
        <v>-7125918.4000000004</v>
      </c>
      <c r="G1034" t="s">
        <v>4684</v>
      </c>
      <c r="H1034" t="s">
        <v>249</v>
      </c>
      <c r="I1034" t="s">
        <v>102</v>
      </c>
      <c r="J1034" t="s">
        <v>34</v>
      </c>
      <c r="L1034" t="s">
        <v>3905</v>
      </c>
      <c r="M1034">
        <f t="shared" si="48"/>
        <v>10</v>
      </c>
      <c r="N1034">
        <f t="shared" si="49"/>
        <v>14</v>
      </c>
      <c r="O1034" t="str">
        <f t="shared" si="50"/>
        <v>TUEBO</v>
      </c>
    </row>
    <row r="1035" spans="1:15" hidden="1" x14ac:dyDescent="0.25">
      <c r="A1035" t="s">
        <v>121</v>
      </c>
      <c r="B1035" t="s">
        <v>33</v>
      </c>
      <c r="C1035" t="s">
        <v>115</v>
      </c>
      <c r="D1035" s="3">
        <v>42594</v>
      </c>
      <c r="E1035" t="s">
        <v>122</v>
      </c>
      <c r="F1035">
        <v>-13586186.279999999</v>
      </c>
      <c r="G1035" t="s">
        <v>4683</v>
      </c>
      <c r="H1035" t="s">
        <v>249</v>
      </c>
      <c r="I1035" t="s">
        <v>102</v>
      </c>
      <c r="J1035" t="s">
        <v>34</v>
      </c>
      <c r="L1035" t="s">
        <v>3905</v>
      </c>
      <c r="M1035">
        <f t="shared" si="48"/>
        <v>10</v>
      </c>
      <c r="N1035">
        <f t="shared" si="49"/>
        <v>14</v>
      </c>
      <c r="O1035" t="str">
        <f t="shared" si="50"/>
        <v>TUEBO</v>
      </c>
    </row>
    <row r="1036" spans="1:15" hidden="1" x14ac:dyDescent="0.25">
      <c r="A1036" t="s">
        <v>121</v>
      </c>
      <c r="B1036" t="s">
        <v>33</v>
      </c>
      <c r="C1036" t="s">
        <v>115</v>
      </c>
      <c r="D1036" s="3">
        <v>42597</v>
      </c>
      <c r="E1036" t="s">
        <v>122</v>
      </c>
      <c r="F1036">
        <v>-6200000</v>
      </c>
      <c r="G1036" t="s">
        <v>4682</v>
      </c>
      <c r="H1036" t="s">
        <v>249</v>
      </c>
      <c r="I1036" t="s">
        <v>102</v>
      </c>
      <c r="J1036" t="s">
        <v>34</v>
      </c>
      <c r="L1036" t="s">
        <v>4681</v>
      </c>
      <c r="M1036">
        <f t="shared" si="48"/>
        <v>10</v>
      </c>
      <c r="N1036" t="e">
        <f t="shared" si="49"/>
        <v>#VALUE!</v>
      </c>
      <c r="O1036" t="e">
        <f t="shared" si="50"/>
        <v>#VALUE!</v>
      </c>
    </row>
    <row r="1037" spans="1:15" hidden="1" x14ac:dyDescent="0.25">
      <c r="A1037" t="s">
        <v>121</v>
      </c>
      <c r="B1037" t="s">
        <v>33</v>
      </c>
      <c r="C1037" t="s">
        <v>115</v>
      </c>
      <c r="D1037" s="3">
        <v>42599</v>
      </c>
      <c r="E1037" t="s">
        <v>122</v>
      </c>
      <c r="F1037">
        <v>-7500000</v>
      </c>
      <c r="G1037" t="s">
        <v>4680</v>
      </c>
      <c r="H1037" t="s">
        <v>249</v>
      </c>
      <c r="I1037" t="s">
        <v>102</v>
      </c>
      <c r="J1037" t="s">
        <v>34</v>
      </c>
      <c r="L1037" t="s">
        <v>3800</v>
      </c>
      <c r="M1037">
        <f t="shared" si="48"/>
        <v>10</v>
      </c>
      <c r="N1037">
        <f t="shared" si="49"/>
        <v>18</v>
      </c>
      <c r="O1037" t="str">
        <f t="shared" si="50"/>
        <v>Tuebor Op</v>
      </c>
    </row>
    <row r="1038" spans="1:15" hidden="1" x14ac:dyDescent="0.25">
      <c r="A1038" t="s">
        <v>121</v>
      </c>
      <c r="B1038" t="s">
        <v>33</v>
      </c>
      <c r="C1038" t="s">
        <v>115</v>
      </c>
      <c r="D1038" s="3">
        <v>42599</v>
      </c>
      <c r="E1038" t="s">
        <v>122</v>
      </c>
      <c r="F1038">
        <v>-1296208.33</v>
      </c>
      <c r="G1038" t="s">
        <v>4679</v>
      </c>
      <c r="H1038" t="s">
        <v>249</v>
      </c>
      <c r="I1038" t="s">
        <v>102</v>
      </c>
      <c r="J1038" t="s">
        <v>34</v>
      </c>
      <c r="L1038" t="s">
        <v>4289</v>
      </c>
      <c r="M1038">
        <f t="shared" si="48"/>
        <v>10</v>
      </c>
      <c r="N1038">
        <f t="shared" si="49"/>
        <v>14</v>
      </c>
      <c r="O1038" t="str">
        <f t="shared" si="50"/>
        <v>TUEBO</v>
      </c>
    </row>
    <row r="1039" spans="1:15" hidden="1" x14ac:dyDescent="0.25">
      <c r="A1039" t="s">
        <v>121</v>
      </c>
      <c r="B1039" t="s">
        <v>33</v>
      </c>
      <c r="C1039" t="s">
        <v>115</v>
      </c>
      <c r="D1039" s="3">
        <v>42600</v>
      </c>
      <c r="E1039" t="s">
        <v>122</v>
      </c>
      <c r="F1039">
        <v>-10200000</v>
      </c>
      <c r="G1039" t="s">
        <v>4678</v>
      </c>
      <c r="H1039" t="s">
        <v>249</v>
      </c>
      <c r="I1039" t="s">
        <v>102</v>
      </c>
      <c r="J1039" t="s">
        <v>34</v>
      </c>
      <c r="L1039" t="s">
        <v>4509</v>
      </c>
      <c r="M1039">
        <f t="shared" si="48"/>
        <v>10</v>
      </c>
      <c r="N1039">
        <f t="shared" si="49"/>
        <v>18</v>
      </c>
      <c r="O1039" t="str">
        <f t="shared" si="50"/>
        <v>Tuebor Op</v>
      </c>
    </row>
    <row r="1040" spans="1:15" hidden="1" x14ac:dyDescent="0.25">
      <c r="A1040" t="s">
        <v>121</v>
      </c>
      <c r="B1040" t="s">
        <v>33</v>
      </c>
      <c r="C1040" t="s">
        <v>115</v>
      </c>
      <c r="D1040" s="3">
        <v>42601</v>
      </c>
      <c r="E1040" t="s">
        <v>122</v>
      </c>
      <c r="F1040">
        <v>-1000000</v>
      </c>
      <c r="G1040" t="s">
        <v>4677</v>
      </c>
      <c r="H1040" t="s">
        <v>249</v>
      </c>
      <c r="I1040" t="s">
        <v>102</v>
      </c>
      <c r="J1040" t="s">
        <v>34</v>
      </c>
      <c r="L1040" t="s">
        <v>4509</v>
      </c>
      <c r="M1040">
        <f t="shared" si="48"/>
        <v>10</v>
      </c>
      <c r="N1040">
        <f t="shared" si="49"/>
        <v>18</v>
      </c>
      <c r="O1040" t="str">
        <f t="shared" si="50"/>
        <v>Tuebor Op</v>
      </c>
    </row>
    <row r="1041" spans="1:15" hidden="1" x14ac:dyDescent="0.25">
      <c r="A1041" t="s">
        <v>121</v>
      </c>
      <c r="B1041" t="s">
        <v>33</v>
      </c>
      <c r="C1041" t="s">
        <v>115</v>
      </c>
      <c r="D1041" s="3">
        <v>42605</v>
      </c>
      <c r="E1041" t="s">
        <v>122</v>
      </c>
      <c r="F1041">
        <v>-2900000</v>
      </c>
      <c r="G1041" t="s">
        <v>4676</v>
      </c>
      <c r="H1041" t="s">
        <v>249</v>
      </c>
      <c r="I1041" t="s">
        <v>102</v>
      </c>
      <c r="J1041" t="s">
        <v>34</v>
      </c>
      <c r="L1041" t="s">
        <v>3814</v>
      </c>
      <c r="M1041">
        <f t="shared" si="48"/>
        <v>10</v>
      </c>
      <c r="N1041">
        <f t="shared" si="49"/>
        <v>18</v>
      </c>
      <c r="O1041" t="str">
        <f t="shared" si="50"/>
        <v>Tuebor Op</v>
      </c>
    </row>
    <row r="1042" spans="1:15" hidden="1" x14ac:dyDescent="0.25">
      <c r="A1042" t="s">
        <v>121</v>
      </c>
      <c r="B1042" t="s">
        <v>33</v>
      </c>
      <c r="C1042" t="s">
        <v>115</v>
      </c>
      <c r="D1042" s="3">
        <v>42605</v>
      </c>
      <c r="E1042" t="s">
        <v>122</v>
      </c>
      <c r="F1042">
        <v>-11450064.880000001</v>
      </c>
      <c r="G1042" t="s">
        <v>4675</v>
      </c>
      <c r="H1042" t="s">
        <v>249</v>
      </c>
      <c r="I1042" t="s">
        <v>102</v>
      </c>
      <c r="J1042" t="s">
        <v>34</v>
      </c>
      <c r="L1042" t="s">
        <v>4289</v>
      </c>
      <c r="M1042">
        <f t="shared" si="48"/>
        <v>10</v>
      </c>
      <c r="N1042">
        <f t="shared" si="49"/>
        <v>14</v>
      </c>
      <c r="O1042" t="str">
        <f t="shared" si="50"/>
        <v>TUEBO</v>
      </c>
    </row>
    <row r="1043" spans="1:15" hidden="1" x14ac:dyDescent="0.25">
      <c r="A1043" t="s">
        <v>121</v>
      </c>
      <c r="B1043" t="s">
        <v>33</v>
      </c>
      <c r="C1043" t="s">
        <v>115</v>
      </c>
      <c r="D1043" s="3">
        <v>42608</v>
      </c>
      <c r="E1043" t="s">
        <v>122</v>
      </c>
      <c r="F1043">
        <v>-10000000</v>
      </c>
      <c r="G1043" t="s">
        <v>4674</v>
      </c>
      <c r="H1043" t="s">
        <v>249</v>
      </c>
      <c r="I1043" t="s">
        <v>102</v>
      </c>
      <c r="J1043" t="s">
        <v>34</v>
      </c>
      <c r="L1043" t="s">
        <v>3905</v>
      </c>
      <c r="M1043">
        <f t="shared" si="48"/>
        <v>10</v>
      </c>
      <c r="N1043">
        <f t="shared" si="49"/>
        <v>14</v>
      </c>
      <c r="O1043" t="str">
        <f t="shared" si="50"/>
        <v>TUEBO</v>
      </c>
    </row>
    <row r="1044" spans="1:15" hidden="1" x14ac:dyDescent="0.25">
      <c r="A1044" t="s">
        <v>121</v>
      </c>
      <c r="B1044" t="s">
        <v>33</v>
      </c>
      <c r="C1044" t="s">
        <v>115</v>
      </c>
      <c r="D1044" s="3">
        <v>42608</v>
      </c>
      <c r="E1044" t="s">
        <v>122</v>
      </c>
      <c r="F1044">
        <v>-19500000</v>
      </c>
      <c r="G1044" t="s">
        <v>4673</v>
      </c>
      <c r="H1044" t="s">
        <v>249</v>
      </c>
      <c r="I1044" t="s">
        <v>102</v>
      </c>
      <c r="J1044" t="s">
        <v>34</v>
      </c>
      <c r="L1044" t="s">
        <v>3905</v>
      </c>
      <c r="M1044">
        <f t="shared" si="48"/>
        <v>10</v>
      </c>
      <c r="N1044">
        <f t="shared" si="49"/>
        <v>14</v>
      </c>
      <c r="O1044" t="str">
        <f t="shared" si="50"/>
        <v>TUEBO</v>
      </c>
    </row>
    <row r="1045" spans="1:15" hidden="1" x14ac:dyDescent="0.25">
      <c r="A1045" t="s">
        <v>121</v>
      </c>
      <c r="B1045" t="s">
        <v>33</v>
      </c>
      <c r="C1045" t="s">
        <v>115</v>
      </c>
      <c r="D1045" s="3">
        <v>42608</v>
      </c>
      <c r="E1045" t="s">
        <v>122</v>
      </c>
      <c r="F1045">
        <v>-10000000</v>
      </c>
      <c r="G1045" t="s">
        <v>4672</v>
      </c>
      <c r="H1045" t="s">
        <v>126</v>
      </c>
      <c r="I1045" t="s">
        <v>102</v>
      </c>
      <c r="J1045" t="s">
        <v>34</v>
      </c>
      <c r="L1045" t="s">
        <v>4309</v>
      </c>
      <c r="M1045">
        <f t="shared" si="48"/>
        <v>10</v>
      </c>
      <c r="N1045">
        <f t="shared" si="49"/>
        <v>18</v>
      </c>
      <c r="O1045" t="str">
        <f t="shared" si="50"/>
        <v>Tuebor Op</v>
      </c>
    </row>
    <row r="1046" spans="1:15" hidden="1" x14ac:dyDescent="0.25">
      <c r="A1046" t="s">
        <v>121</v>
      </c>
      <c r="B1046" t="s">
        <v>33</v>
      </c>
      <c r="C1046" t="s">
        <v>115</v>
      </c>
      <c r="D1046" s="3">
        <v>42612</v>
      </c>
      <c r="E1046" t="s">
        <v>122</v>
      </c>
      <c r="F1046">
        <v>-4000000</v>
      </c>
      <c r="G1046" t="s">
        <v>4671</v>
      </c>
      <c r="H1046" t="s">
        <v>249</v>
      </c>
      <c r="I1046" t="s">
        <v>102</v>
      </c>
      <c r="J1046" t="s">
        <v>34</v>
      </c>
      <c r="L1046" t="s">
        <v>4509</v>
      </c>
      <c r="M1046">
        <f t="shared" si="48"/>
        <v>10</v>
      </c>
      <c r="N1046">
        <f t="shared" si="49"/>
        <v>18</v>
      </c>
      <c r="O1046" t="str">
        <f t="shared" si="50"/>
        <v>Tuebor Op</v>
      </c>
    </row>
    <row r="1047" spans="1:15" hidden="1" x14ac:dyDescent="0.25">
      <c r="A1047" t="s">
        <v>121</v>
      </c>
      <c r="B1047" t="s">
        <v>33</v>
      </c>
      <c r="C1047" t="s">
        <v>115</v>
      </c>
      <c r="D1047" s="3">
        <v>42612</v>
      </c>
      <c r="E1047" t="s">
        <v>122</v>
      </c>
      <c r="F1047">
        <v>-2900000</v>
      </c>
      <c r="G1047" t="s">
        <v>4670</v>
      </c>
      <c r="H1047" t="s">
        <v>249</v>
      </c>
      <c r="I1047" t="s">
        <v>102</v>
      </c>
      <c r="J1047" t="s">
        <v>34</v>
      </c>
      <c r="L1047" t="s">
        <v>4509</v>
      </c>
      <c r="M1047">
        <f t="shared" si="48"/>
        <v>10</v>
      </c>
      <c r="N1047">
        <f t="shared" si="49"/>
        <v>18</v>
      </c>
      <c r="O1047" t="str">
        <f t="shared" si="50"/>
        <v>Tuebor Op</v>
      </c>
    </row>
    <row r="1048" spans="1:15" hidden="1" x14ac:dyDescent="0.25">
      <c r="A1048" t="s">
        <v>121</v>
      </c>
      <c r="B1048" t="s">
        <v>33</v>
      </c>
      <c r="C1048" t="s">
        <v>115</v>
      </c>
      <c r="D1048" s="3">
        <v>42613</v>
      </c>
      <c r="E1048" t="s">
        <v>122</v>
      </c>
      <c r="F1048">
        <v>-250000</v>
      </c>
      <c r="G1048" t="s">
        <v>4669</v>
      </c>
      <c r="H1048" t="s">
        <v>249</v>
      </c>
      <c r="I1048" t="s">
        <v>102</v>
      </c>
      <c r="J1048" t="s">
        <v>34</v>
      </c>
      <c r="L1048" t="s">
        <v>3905</v>
      </c>
      <c r="M1048">
        <f t="shared" si="48"/>
        <v>10</v>
      </c>
      <c r="N1048">
        <f t="shared" si="49"/>
        <v>14</v>
      </c>
      <c r="O1048" t="str">
        <f t="shared" si="50"/>
        <v>TUEBO</v>
      </c>
    </row>
    <row r="1049" spans="1:15" hidden="1" x14ac:dyDescent="0.25">
      <c r="A1049" t="s">
        <v>121</v>
      </c>
      <c r="B1049" t="s">
        <v>33</v>
      </c>
      <c r="C1049" t="s">
        <v>115</v>
      </c>
      <c r="D1049" s="3">
        <v>42614</v>
      </c>
      <c r="E1049" t="s">
        <v>122</v>
      </c>
      <c r="F1049">
        <v>-2400000</v>
      </c>
      <c r="G1049" t="s">
        <v>4668</v>
      </c>
      <c r="H1049" t="s">
        <v>249</v>
      </c>
      <c r="I1049" t="s">
        <v>102</v>
      </c>
      <c r="J1049" t="s">
        <v>34</v>
      </c>
      <c r="L1049" t="s">
        <v>3814</v>
      </c>
      <c r="M1049">
        <f t="shared" ref="M1049:M1112" si="51">FIND("from",L1049,1)+LEN($M$1)+1</f>
        <v>10</v>
      </c>
      <c r="N1049">
        <f t="shared" ref="N1049:N1112" si="52">FIND("to",L1049)-LEN($N$1)</f>
        <v>18</v>
      </c>
      <c r="O1049" t="str">
        <f t="shared" ref="O1049:O1112" si="53">MID(L1049,M1049,N1049-M1049+1)</f>
        <v>Tuebor Op</v>
      </c>
    </row>
    <row r="1050" spans="1:15" hidden="1" x14ac:dyDescent="0.25">
      <c r="A1050" t="s">
        <v>121</v>
      </c>
      <c r="B1050" t="s">
        <v>33</v>
      </c>
      <c r="C1050" t="s">
        <v>115</v>
      </c>
      <c r="D1050" s="3">
        <v>42614</v>
      </c>
      <c r="E1050" t="s">
        <v>122</v>
      </c>
      <c r="F1050">
        <v>-9700000</v>
      </c>
      <c r="G1050" t="s">
        <v>4667</v>
      </c>
      <c r="H1050" t="s">
        <v>249</v>
      </c>
      <c r="I1050" t="s">
        <v>102</v>
      </c>
      <c r="J1050" t="s">
        <v>34</v>
      </c>
      <c r="L1050" t="s">
        <v>3905</v>
      </c>
      <c r="M1050">
        <f t="shared" si="51"/>
        <v>10</v>
      </c>
      <c r="N1050">
        <f t="shared" si="52"/>
        <v>14</v>
      </c>
      <c r="O1050" t="str">
        <f t="shared" si="53"/>
        <v>TUEBO</v>
      </c>
    </row>
    <row r="1051" spans="1:15" hidden="1" x14ac:dyDescent="0.25">
      <c r="A1051" t="s">
        <v>121</v>
      </c>
      <c r="B1051" t="s">
        <v>33</v>
      </c>
      <c r="C1051" t="s">
        <v>115</v>
      </c>
      <c r="D1051" s="3">
        <v>42615</v>
      </c>
      <c r="E1051" t="s">
        <v>122</v>
      </c>
      <c r="F1051">
        <v>-20000000</v>
      </c>
      <c r="G1051" t="s">
        <v>4666</v>
      </c>
      <c r="H1051" t="s">
        <v>126</v>
      </c>
      <c r="I1051" t="s">
        <v>102</v>
      </c>
      <c r="J1051" t="s">
        <v>34</v>
      </c>
      <c r="L1051" t="s">
        <v>4543</v>
      </c>
      <c r="M1051">
        <f t="shared" si="51"/>
        <v>10</v>
      </c>
      <c r="N1051">
        <f t="shared" si="52"/>
        <v>18</v>
      </c>
      <c r="O1051" t="str">
        <f t="shared" si="53"/>
        <v>Tuebor Op</v>
      </c>
    </row>
    <row r="1052" spans="1:15" hidden="1" x14ac:dyDescent="0.25">
      <c r="A1052" t="s">
        <v>121</v>
      </c>
      <c r="B1052" t="s">
        <v>33</v>
      </c>
      <c r="C1052" t="s">
        <v>115</v>
      </c>
      <c r="D1052" s="3">
        <v>42620</v>
      </c>
      <c r="E1052" t="s">
        <v>122</v>
      </c>
      <c r="F1052">
        <v>-31000000</v>
      </c>
      <c r="G1052" t="s">
        <v>4665</v>
      </c>
      <c r="H1052" t="s">
        <v>126</v>
      </c>
      <c r="I1052" t="s">
        <v>102</v>
      </c>
      <c r="J1052" t="s">
        <v>34</v>
      </c>
      <c r="L1052" t="s">
        <v>4309</v>
      </c>
      <c r="M1052">
        <f t="shared" si="51"/>
        <v>10</v>
      </c>
      <c r="N1052">
        <f t="shared" si="52"/>
        <v>18</v>
      </c>
      <c r="O1052" t="str">
        <f t="shared" si="53"/>
        <v>Tuebor Op</v>
      </c>
    </row>
    <row r="1053" spans="1:15" hidden="1" x14ac:dyDescent="0.25">
      <c r="A1053" t="s">
        <v>121</v>
      </c>
      <c r="B1053" t="s">
        <v>33</v>
      </c>
      <c r="C1053" t="s">
        <v>115</v>
      </c>
      <c r="D1053" s="3">
        <v>42622</v>
      </c>
      <c r="E1053" t="s">
        <v>122</v>
      </c>
      <c r="F1053">
        <v>-12400000</v>
      </c>
      <c r="G1053" t="s">
        <v>4664</v>
      </c>
      <c r="H1053" t="s">
        <v>249</v>
      </c>
      <c r="I1053" t="s">
        <v>102</v>
      </c>
      <c r="J1053" t="s">
        <v>34</v>
      </c>
      <c r="L1053" t="s">
        <v>4509</v>
      </c>
      <c r="M1053">
        <f t="shared" si="51"/>
        <v>10</v>
      </c>
      <c r="N1053">
        <f t="shared" si="52"/>
        <v>18</v>
      </c>
      <c r="O1053" t="str">
        <f t="shared" si="53"/>
        <v>Tuebor Op</v>
      </c>
    </row>
    <row r="1054" spans="1:15" hidden="1" x14ac:dyDescent="0.25">
      <c r="A1054" t="s">
        <v>121</v>
      </c>
      <c r="B1054" t="s">
        <v>33</v>
      </c>
      <c r="C1054" t="s">
        <v>115</v>
      </c>
      <c r="D1054" s="3">
        <v>42625</v>
      </c>
      <c r="E1054" t="s">
        <v>122</v>
      </c>
      <c r="F1054">
        <v>-14010500</v>
      </c>
      <c r="G1054" t="s">
        <v>4663</v>
      </c>
      <c r="H1054" t="s">
        <v>249</v>
      </c>
      <c r="I1054" t="s">
        <v>102</v>
      </c>
      <c r="J1054" t="s">
        <v>34</v>
      </c>
      <c r="L1054" t="s">
        <v>3889</v>
      </c>
      <c r="M1054">
        <f t="shared" si="51"/>
        <v>10</v>
      </c>
      <c r="N1054">
        <f t="shared" si="52"/>
        <v>14</v>
      </c>
      <c r="O1054" t="str">
        <f t="shared" si="53"/>
        <v>TUEBO</v>
      </c>
    </row>
    <row r="1055" spans="1:15" hidden="1" x14ac:dyDescent="0.25">
      <c r="A1055" t="s">
        <v>121</v>
      </c>
      <c r="B1055" t="s">
        <v>33</v>
      </c>
      <c r="C1055" t="s">
        <v>115</v>
      </c>
      <c r="D1055" s="3">
        <v>42625</v>
      </c>
      <c r="E1055" t="s">
        <v>122</v>
      </c>
      <c r="F1055">
        <v>-3817.35</v>
      </c>
      <c r="G1055" t="s">
        <v>4662</v>
      </c>
      <c r="H1055" t="s">
        <v>249</v>
      </c>
      <c r="I1055" t="s">
        <v>102</v>
      </c>
      <c r="J1055" t="s">
        <v>34</v>
      </c>
      <c r="L1055" t="s">
        <v>3905</v>
      </c>
      <c r="M1055">
        <f t="shared" si="51"/>
        <v>10</v>
      </c>
      <c r="N1055">
        <f t="shared" si="52"/>
        <v>14</v>
      </c>
      <c r="O1055" t="str">
        <f t="shared" si="53"/>
        <v>TUEBO</v>
      </c>
    </row>
    <row r="1056" spans="1:15" hidden="1" x14ac:dyDescent="0.25">
      <c r="A1056" t="s">
        <v>121</v>
      </c>
      <c r="B1056" t="s">
        <v>33</v>
      </c>
      <c r="C1056" t="s">
        <v>115</v>
      </c>
      <c r="D1056" s="3">
        <v>42625</v>
      </c>
      <c r="E1056" t="s">
        <v>122</v>
      </c>
      <c r="F1056">
        <v>-38000000</v>
      </c>
      <c r="G1056" t="s">
        <v>4661</v>
      </c>
      <c r="H1056" t="s">
        <v>249</v>
      </c>
      <c r="I1056" t="s">
        <v>102</v>
      </c>
      <c r="J1056" t="s">
        <v>34</v>
      </c>
      <c r="L1056" t="s">
        <v>3905</v>
      </c>
      <c r="M1056">
        <f t="shared" si="51"/>
        <v>10</v>
      </c>
      <c r="N1056">
        <f t="shared" si="52"/>
        <v>14</v>
      </c>
      <c r="O1056" t="str">
        <f t="shared" si="53"/>
        <v>TUEBO</v>
      </c>
    </row>
    <row r="1057" spans="1:15" hidden="1" x14ac:dyDescent="0.25">
      <c r="A1057" t="s">
        <v>121</v>
      </c>
      <c r="B1057" t="s">
        <v>33</v>
      </c>
      <c r="C1057" t="s">
        <v>115</v>
      </c>
      <c r="D1057" s="3">
        <v>42625</v>
      </c>
      <c r="E1057" t="s">
        <v>122</v>
      </c>
      <c r="F1057">
        <v>-12500000</v>
      </c>
      <c r="G1057" t="s">
        <v>4660</v>
      </c>
      <c r="H1057" t="s">
        <v>249</v>
      </c>
      <c r="I1057" t="s">
        <v>102</v>
      </c>
      <c r="J1057" t="s">
        <v>34</v>
      </c>
      <c r="L1057" t="s">
        <v>3905</v>
      </c>
      <c r="M1057">
        <f t="shared" si="51"/>
        <v>10</v>
      </c>
      <c r="N1057">
        <f t="shared" si="52"/>
        <v>14</v>
      </c>
      <c r="O1057" t="str">
        <f t="shared" si="53"/>
        <v>TUEBO</v>
      </c>
    </row>
    <row r="1058" spans="1:15" hidden="1" x14ac:dyDescent="0.25">
      <c r="A1058" t="s">
        <v>121</v>
      </c>
      <c r="B1058" t="s">
        <v>33</v>
      </c>
      <c r="C1058" t="s">
        <v>115</v>
      </c>
      <c r="D1058" s="3">
        <v>42626</v>
      </c>
      <c r="E1058" t="s">
        <v>122</v>
      </c>
      <c r="F1058">
        <v>-16800000</v>
      </c>
      <c r="G1058" t="s">
        <v>4659</v>
      </c>
      <c r="H1058" t="s">
        <v>126</v>
      </c>
      <c r="I1058" t="s">
        <v>102</v>
      </c>
      <c r="J1058" t="s">
        <v>34</v>
      </c>
      <c r="L1058" t="s">
        <v>4309</v>
      </c>
      <c r="M1058">
        <f t="shared" si="51"/>
        <v>10</v>
      </c>
      <c r="N1058">
        <f t="shared" si="52"/>
        <v>18</v>
      </c>
      <c r="O1058" t="str">
        <f t="shared" si="53"/>
        <v>Tuebor Op</v>
      </c>
    </row>
    <row r="1059" spans="1:15" hidden="1" x14ac:dyDescent="0.25">
      <c r="A1059" t="s">
        <v>121</v>
      </c>
      <c r="B1059" t="s">
        <v>33</v>
      </c>
      <c r="C1059" t="s">
        <v>115</v>
      </c>
      <c r="D1059" s="3">
        <v>42627</v>
      </c>
      <c r="E1059" t="s">
        <v>122</v>
      </c>
      <c r="F1059">
        <v>-25000</v>
      </c>
      <c r="G1059" t="s">
        <v>4658</v>
      </c>
      <c r="H1059" t="s">
        <v>249</v>
      </c>
      <c r="I1059" t="s">
        <v>102</v>
      </c>
      <c r="J1059" t="s">
        <v>34</v>
      </c>
      <c r="L1059" t="s">
        <v>3905</v>
      </c>
      <c r="M1059">
        <f t="shared" si="51"/>
        <v>10</v>
      </c>
      <c r="N1059">
        <f t="shared" si="52"/>
        <v>14</v>
      </c>
      <c r="O1059" t="str">
        <f t="shared" si="53"/>
        <v>TUEBO</v>
      </c>
    </row>
    <row r="1060" spans="1:15" hidden="1" x14ac:dyDescent="0.25">
      <c r="A1060" t="s">
        <v>121</v>
      </c>
      <c r="B1060" t="s">
        <v>33</v>
      </c>
      <c r="C1060" t="s">
        <v>115</v>
      </c>
      <c r="D1060" s="3">
        <v>42628</v>
      </c>
      <c r="E1060" t="s">
        <v>122</v>
      </c>
      <c r="F1060">
        <v>-200000</v>
      </c>
      <c r="G1060" t="s">
        <v>4657</v>
      </c>
      <c r="H1060" t="s">
        <v>249</v>
      </c>
      <c r="I1060" t="s">
        <v>102</v>
      </c>
      <c r="J1060" t="s">
        <v>34</v>
      </c>
      <c r="L1060" t="s">
        <v>3905</v>
      </c>
      <c r="M1060">
        <f t="shared" si="51"/>
        <v>10</v>
      </c>
      <c r="N1060">
        <f t="shared" si="52"/>
        <v>14</v>
      </c>
      <c r="O1060" t="str">
        <f t="shared" si="53"/>
        <v>TUEBO</v>
      </c>
    </row>
    <row r="1061" spans="1:15" hidden="1" x14ac:dyDescent="0.25">
      <c r="A1061" t="s">
        <v>121</v>
      </c>
      <c r="B1061" t="s">
        <v>33</v>
      </c>
      <c r="C1061" t="s">
        <v>115</v>
      </c>
      <c r="D1061" s="3">
        <v>42632</v>
      </c>
      <c r="E1061" t="s">
        <v>122</v>
      </c>
      <c r="F1061">
        <v>-5063064.0999999996</v>
      </c>
      <c r="G1061" t="s">
        <v>4656</v>
      </c>
      <c r="H1061" t="s">
        <v>249</v>
      </c>
      <c r="I1061" t="s">
        <v>102</v>
      </c>
      <c r="J1061" t="s">
        <v>34</v>
      </c>
      <c r="L1061" t="s">
        <v>4289</v>
      </c>
      <c r="M1061">
        <f t="shared" si="51"/>
        <v>10</v>
      </c>
      <c r="N1061">
        <f t="shared" si="52"/>
        <v>14</v>
      </c>
      <c r="O1061" t="str">
        <f t="shared" si="53"/>
        <v>TUEBO</v>
      </c>
    </row>
    <row r="1062" spans="1:15" hidden="1" x14ac:dyDescent="0.25">
      <c r="A1062" t="s">
        <v>121</v>
      </c>
      <c r="B1062" t="s">
        <v>33</v>
      </c>
      <c r="C1062" t="s">
        <v>115</v>
      </c>
      <c r="D1062" s="3">
        <v>42632</v>
      </c>
      <c r="E1062" t="s">
        <v>122</v>
      </c>
      <c r="F1062">
        <v>-13750000</v>
      </c>
      <c r="G1062" t="s">
        <v>4655</v>
      </c>
      <c r="H1062" t="s">
        <v>249</v>
      </c>
      <c r="I1062" t="s">
        <v>102</v>
      </c>
      <c r="J1062" t="s">
        <v>34</v>
      </c>
      <c r="L1062" t="s">
        <v>3905</v>
      </c>
      <c r="M1062">
        <f t="shared" si="51"/>
        <v>10</v>
      </c>
      <c r="N1062">
        <f t="shared" si="52"/>
        <v>14</v>
      </c>
      <c r="O1062" t="str">
        <f t="shared" si="53"/>
        <v>TUEBO</v>
      </c>
    </row>
    <row r="1063" spans="1:15" hidden="1" x14ac:dyDescent="0.25">
      <c r="A1063" t="s">
        <v>121</v>
      </c>
      <c r="B1063" t="s">
        <v>33</v>
      </c>
      <c r="C1063" t="s">
        <v>115</v>
      </c>
      <c r="D1063" s="3">
        <v>42632</v>
      </c>
      <c r="E1063" t="s">
        <v>122</v>
      </c>
      <c r="F1063">
        <v>-28000000</v>
      </c>
      <c r="G1063" t="s">
        <v>4654</v>
      </c>
      <c r="H1063" t="s">
        <v>126</v>
      </c>
      <c r="I1063" t="s">
        <v>102</v>
      </c>
      <c r="J1063" t="s">
        <v>34</v>
      </c>
      <c r="L1063" t="s">
        <v>4309</v>
      </c>
      <c r="M1063">
        <f t="shared" si="51"/>
        <v>10</v>
      </c>
      <c r="N1063">
        <f t="shared" si="52"/>
        <v>18</v>
      </c>
      <c r="O1063" t="str">
        <f t="shared" si="53"/>
        <v>Tuebor Op</v>
      </c>
    </row>
    <row r="1064" spans="1:15" hidden="1" x14ac:dyDescent="0.25">
      <c r="A1064" t="s">
        <v>121</v>
      </c>
      <c r="B1064" t="s">
        <v>33</v>
      </c>
      <c r="C1064" t="s">
        <v>115</v>
      </c>
      <c r="D1064" s="3">
        <v>42632</v>
      </c>
      <c r="E1064" t="s">
        <v>122</v>
      </c>
      <c r="F1064">
        <v>-2654.51</v>
      </c>
      <c r="G1064" t="s">
        <v>4653</v>
      </c>
      <c r="H1064" t="s">
        <v>249</v>
      </c>
      <c r="I1064" t="s">
        <v>102</v>
      </c>
      <c r="J1064" t="s">
        <v>34</v>
      </c>
      <c r="L1064" t="s">
        <v>3905</v>
      </c>
      <c r="M1064">
        <f t="shared" si="51"/>
        <v>10</v>
      </c>
      <c r="N1064">
        <f t="shared" si="52"/>
        <v>14</v>
      </c>
      <c r="O1064" t="str">
        <f t="shared" si="53"/>
        <v>TUEBO</v>
      </c>
    </row>
    <row r="1065" spans="1:15" hidden="1" x14ac:dyDescent="0.25">
      <c r="A1065" t="s">
        <v>121</v>
      </c>
      <c r="B1065" t="s">
        <v>33</v>
      </c>
      <c r="C1065" t="s">
        <v>115</v>
      </c>
      <c r="D1065" s="3">
        <v>42632</v>
      </c>
      <c r="E1065" t="s">
        <v>122</v>
      </c>
      <c r="F1065">
        <v>-51000000</v>
      </c>
      <c r="G1065" t="s">
        <v>4652</v>
      </c>
      <c r="H1065" t="s">
        <v>249</v>
      </c>
      <c r="I1065" t="s">
        <v>102</v>
      </c>
      <c r="J1065" t="s">
        <v>34</v>
      </c>
      <c r="L1065" t="s">
        <v>3814</v>
      </c>
      <c r="M1065">
        <f t="shared" si="51"/>
        <v>10</v>
      </c>
      <c r="N1065">
        <f t="shared" si="52"/>
        <v>18</v>
      </c>
      <c r="O1065" t="str">
        <f t="shared" si="53"/>
        <v>Tuebor Op</v>
      </c>
    </row>
    <row r="1066" spans="1:15" hidden="1" x14ac:dyDescent="0.25">
      <c r="A1066" t="s">
        <v>121</v>
      </c>
      <c r="B1066" t="s">
        <v>33</v>
      </c>
      <c r="C1066" t="s">
        <v>115</v>
      </c>
      <c r="D1066" s="3">
        <v>42633</v>
      </c>
      <c r="E1066" t="s">
        <v>122</v>
      </c>
      <c r="F1066">
        <v>-10700000</v>
      </c>
      <c r="G1066" t="s">
        <v>4651</v>
      </c>
      <c r="H1066" t="s">
        <v>249</v>
      </c>
      <c r="I1066" t="s">
        <v>102</v>
      </c>
      <c r="J1066" t="s">
        <v>34</v>
      </c>
      <c r="L1066" t="s">
        <v>4509</v>
      </c>
      <c r="M1066">
        <f t="shared" si="51"/>
        <v>10</v>
      </c>
      <c r="N1066">
        <f t="shared" si="52"/>
        <v>18</v>
      </c>
      <c r="O1066" t="str">
        <f t="shared" si="53"/>
        <v>Tuebor Op</v>
      </c>
    </row>
    <row r="1067" spans="1:15" hidden="1" x14ac:dyDescent="0.25">
      <c r="A1067" t="s">
        <v>121</v>
      </c>
      <c r="B1067" t="s">
        <v>33</v>
      </c>
      <c r="C1067" t="s">
        <v>115</v>
      </c>
      <c r="D1067" s="3">
        <v>42633</v>
      </c>
      <c r="E1067" t="s">
        <v>122</v>
      </c>
      <c r="F1067">
        <v>-25000000</v>
      </c>
      <c r="G1067" t="s">
        <v>4650</v>
      </c>
      <c r="H1067" t="s">
        <v>126</v>
      </c>
      <c r="I1067" t="s">
        <v>102</v>
      </c>
      <c r="J1067" t="s">
        <v>34</v>
      </c>
      <c r="L1067" t="s">
        <v>4309</v>
      </c>
      <c r="M1067">
        <f t="shared" si="51"/>
        <v>10</v>
      </c>
      <c r="N1067">
        <f t="shared" si="52"/>
        <v>18</v>
      </c>
      <c r="O1067" t="str">
        <f t="shared" si="53"/>
        <v>Tuebor Op</v>
      </c>
    </row>
    <row r="1068" spans="1:15" hidden="1" x14ac:dyDescent="0.25">
      <c r="A1068" t="s">
        <v>121</v>
      </c>
      <c r="B1068" t="s">
        <v>33</v>
      </c>
      <c r="C1068" t="s">
        <v>115</v>
      </c>
      <c r="D1068" s="3">
        <v>42633</v>
      </c>
      <c r="E1068" t="s">
        <v>122</v>
      </c>
      <c r="F1068">
        <v>-19463409.329999998</v>
      </c>
      <c r="G1068" t="s">
        <v>4649</v>
      </c>
      <c r="H1068" t="s">
        <v>249</v>
      </c>
      <c r="I1068" t="s">
        <v>102</v>
      </c>
      <c r="J1068" t="s">
        <v>34</v>
      </c>
      <c r="L1068" t="s">
        <v>3889</v>
      </c>
      <c r="M1068">
        <f t="shared" si="51"/>
        <v>10</v>
      </c>
      <c r="N1068">
        <f t="shared" si="52"/>
        <v>14</v>
      </c>
      <c r="O1068" t="str">
        <f t="shared" si="53"/>
        <v>TUEBO</v>
      </c>
    </row>
    <row r="1069" spans="1:15" hidden="1" x14ac:dyDescent="0.25">
      <c r="A1069" t="s">
        <v>121</v>
      </c>
      <c r="B1069" t="s">
        <v>33</v>
      </c>
      <c r="C1069" t="s">
        <v>115</v>
      </c>
      <c r="D1069" s="3">
        <v>42635</v>
      </c>
      <c r="E1069" t="s">
        <v>122</v>
      </c>
      <c r="F1069">
        <v>-20500000</v>
      </c>
      <c r="G1069" t="s">
        <v>4648</v>
      </c>
      <c r="H1069" t="s">
        <v>249</v>
      </c>
      <c r="I1069" t="s">
        <v>102</v>
      </c>
      <c r="J1069" t="s">
        <v>34</v>
      </c>
      <c r="L1069" t="s">
        <v>3814</v>
      </c>
      <c r="M1069">
        <f t="shared" si="51"/>
        <v>10</v>
      </c>
      <c r="N1069">
        <f t="shared" si="52"/>
        <v>18</v>
      </c>
      <c r="O1069" t="str">
        <f t="shared" si="53"/>
        <v>Tuebor Op</v>
      </c>
    </row>
    <row r="1070" spans="1:15" hidden="1" x14ac:dyDescent="0.25">
      <c r="A1070" t="s">
        <v>121</v>
      </c>
      <c r="B1070" t="s">
        <v>33</v>
      </c>
      <c r="C1070" t="s">
        <v>115</v>
      </c>
      <c r="D1070" s="3">
        <v>42640</v>
      </c>
      <c r="E1070" t="s">
        <v>122</v>
      </c>
      <c r="F1070">
        <v>-16400000</v>
      </c>
      <c r="G1070" t="s">
        <v>4647</v>
      </c>
      <c r="H1070" t="s">
        <v>249</v>
      </c>
      <c r="I1070" t="s">
        <v>102</v>
      </c>
      <c r="J1070" t="s">
        <v>34</v>
      </c>
      <c r="L1070" t="s">
        <v>3800</v>
      </c>
      <c r="M1070">
        <f t="shared" si="51"/>
        <v>10</v>
      </c>
      <c r="N1070">
        <f t="shared" si="52"/>
        <v>18</v>
      </c>
      <c r="O1070" t="str">
        <f t="shared" si="53"/>
        <v>Tuebor Op</v>
      </c>
    </row>
    <row r="1071" spans="1:15" hidden="1" x14ac:dyDescent="0.25">
      <c r="A1071" t="s">
        <v>121</v>
      </c>
      <c r="B1071" t="s">
        <v>33</v>
      </c>
      <c r="C1071" t="s">
        <v>115</v>
      </c>
      <c r="D1071" s="3">
        <v>42640</v>
      </c>
      <c r="E1071" t="s">
        <v>122</v>
      </c>
      <c r="F1071">
        <v>-5686615.29</v>
      </c>
      <c r="G1071" t="s">
        <v>4646</v>
      </c>
      <c r="H1071" t="s">
        <v>249</v>
      </c>
      <c r="I1071" t="s">
        <v>102</v>
      </c>
      <c r="J1071" t="s">
        <v>34</v>
      </c>
      <c r="L1071" t="s">
        <v>4289</v>
      </c>
      <c r="M1071">
        <f t="shared" si="51"/>
        <v>10</v>
      </c>
      <c r="N1071">
        <f t="shared" si="52"/>
        <v>14</v>
      </c>
      <c r="O1071" t="str">
        <f t="shared" si="53"/>
        <v>TUEBO</v>
      </c>
    </row>
    <row r="1072" spans="1:15" hidden="1" x14ac:dyDescent="0.25">
      <c r="A1072" t="s">
        <v>121</v>
      </c>
      <c r="B1072" t="s">
        <v>33</v>
      </c>
      <c r="C1072" t="s">
        <v>115</v>
      </c>
      <c r="D1072" s="3">
        <v>42640</v>
      </c>
      <c r="E1072" t="s">
        <v>122</v>
      </c>
      <c r="F1072">
        <v>-68607.5</v>
      </c>
      <c r="G1072" t="s">
        <v>4645</v>
      </c>
      <c r="H1072" t="s">
        <v>249</v>
      </c>
      <c r="I1072" t="s">
        <v>102</v>
      </c>
      <c r="J1072" t="s">
        <v>34</v>
      </c>
      <c r="L1072" t="s">
        <v>3889</v>
      </c>
      <c r="M1072">
        <f t="shared" si="51"/>
        <v>10</v>
      </c>
      <c r="N1072">
        <f t="shared" si="52"/>
        <v>14</v>
      </c>
      <c r="O1072" t="str">
        <f t="shared" si="53"/>
        <v>TUEBO</v>
      </c>
    </row>
    <row r="1073" spans="1:15" hidden="1" x14ac:dyDescent="0.25">
      <c r="A1073" t="s">
        <v>121</v>
      </c>
      <c r="B1073" t="s">
        <v>33</v>
      </c>
      <c r="C1073" t="s">
        <v>115</v>
      </c>
      <c r="D1073" s="3">
        <v>42641</v>
      </c>
      <c r="E1073" t="s">
        <v>122</v>
      </c>
      <c r="F1073">
        <v>-10000000</v>
      </c>
      <c r="G1073" t="s">
        <v>4644</v>
      </c>
      <c r="H1073" t="s">
        <v>249</v>
      </c>
      <c r="I1073" t="s">
        <v>102</v>
      </c>
      <c r="J1073" t="s">
        <v>34</v>
      </c>
      <c r="L1073" t="s">
        <v>4509</v>
      </c>
      <c r="M1073">
        <f t="shared" si="51"/>
        <v>10</v>
      </c>
      <c r="N1073">
        <f t="shared" si="52"/>
        <v>18</v>
      </c>
      <c r="O1073" t="str">
        <f t="shared" si="53"/>
        <v>Tuebor Op</v>
      </c>
    </row>
    <row r="1074" spans="1:15" hidden="1" x14ac:dyDescent="0.25">
      <c r="A1074" t="s">
        <v>121</v>
      </c>
      <c r="B1074" t="s">
        <v>33</v>
      </c>
      <c r="C1074" t="s">
        <v>115</v>
      </c>
      <c r="D1074" s="3">
        <v>42641</v>
      </c>
      <c r="E1074" t="s">
        <v>122</v>
      </c>
      <c r="F1074">
        <v>-211598.31</v>
      </c>
      <c r="G1074" t="s">
        <v>4643</v>
      </c>
      <c r="H1074" t="s">
        <v>249</v>
      </c>
      <c r="I1074" t="s">
        <v>102</v>
      </c>
      <c r="J1074" t="s">
        <v>34</v>
      </c>
      <c r="L1074" t="s">
        <v>3905</v>
      </c>
      <c r="M1074">
        <f t="shared" si="51"/>
        <v>10</v>
      </c>
      <c r="N1074">
        <f t="shared" si="52"/>
        <v>14</v>
      </c>
      <c r="O1074" t="str">
        <f t="shared" si="53"/>
        <v>TUEBO</v>
      </c>
    </row>
    <row r="1075" spans="1:15" hidden="1" x14ac:dyDescent="0.25">
      <c r="A1075" t="s">
        <v>121</v>
      </c>
      <c r="B1075" t="s">
        <v>33</v>
      </c>
      <c r="C1075" t="s">
        <v>115</v>
      </c>
      <c r="D1075" s="3">
        <v>42642</v>
      </c>
      <c r="E1075" t="s">
        <v>122</v>
      </c>
      <c r="F1075">
        <v>-5300000</v>
      </c>
      <c r="G1075" t="s">
        <v>4642</v>
      </c>
      <c r="H1075" t="s">
        <v>249</v>
      </c>
      <c r="I1075" t="s">
        <v>102</v>
      </c>
      <c r="J1075" t="s">
        <v>34</v>
      </c>
      <c r="L1075" t="s">
        <v>4509</v>
      </c>
      <c r="M1075">
        <f t="shared" si="51"/>
        <v>10</v>
      </c>
      <c r="N1075">
        <f t="shared" si="52"/>
        <v>18</v>
      </c>
      <c r="O1075" t="str">
        <f t="shared" si="53"/>
        <v>Tuebor Op</v>
      </c>
    </row>
    <row r="1076" spans="1:15" hidden="1" x14ac:dyDescent="0.25">
      <c r="A1076" t="s">
        <v>121</v>
      </c>
      <c r="B1076" t="s">
        <v>33</v>
      </c>
      <c r="C1076" t="s">
        <v>115</v>
      </c>
      <c r="D1076" s="3">
        <v>42642</v>
      </c>
      <c r="E1076" t="s">
        <v>122</v>
      </c>
      <c r="F1076">
        <v>-110000000</v>
      </c>
      <c r="G1076" t="s">
        <v>4641</v>
      </c>
      <c r="H1076" t="s">
        <v>126</v>
      </c>
      <c r="I1076" t="s">
        <v>102</v>
      </c>
      <c r="J1076" t="s">
        <v>34</v>
      </c>
      <c r="L1076" t="s">
        <v>4309</v>
      </c>
      <c r="M1076">
        <f t="shared" si="51"/>
        <v>10</v>
      </c>
      <c r="N1076">
        <f t="shared" si="52"/>
        <v>18</v>
      </c>
      <c r="O1076" t="str">
        <f t="shared" si="53"/>
        <v>Tuebor Op</v>
      </c>
    </row>
    <row r="1077" spans="1:15" hidden="1" x14ac:dyDescent="0.25">
      <c r="A1077" t="s">
        <v>121</v>
      </c>
      <c r="B1077" t="s">
        <v>33</v>
      </c>
      <c r="C1077" t="s">
        <v>115</v>
      </c>
      <c r="D1077" s="3">
        <v>42646</v>
      </c>
      <c r="E1077" t="s">
        <v>122</v>
      </c>
      <c r="F1077">
        <v>-6807535.6200000001</v>
      </c>
      <c r="G1077" t="s">
        <v>4640</v>
      </c>
      <c r="H1077" t="s">
        <v>249</v>
      </c>
      <c r="I1077" t="s">
        <v>102</v>
      </c>
      <c r="J1077" t="s">
        <v>34</v>
      </c>
      <c r="L1077" t="s">
        <v>4289</v>
      </c>
      <c r="M1077">
        <f t="shared" si="51"/>
        <v>10</v>
      </c>
      <c r="N1077">
        <f t="shared" si="52"/>
        <v>14</v>
      </c>
      <c r="O1077" t="str">
        <f t="shared" si="53"/>
        <v>TUEBO</v>
      </c>
    </row>
    <row r="1078" spans="1:15" hidden="1" x14ac:dyDescent="0.25">
      <c r="A1078" t="s">
        <v>121</v>
      </c>
      <c r="B1078" t="s">
        <v>33</v>
      </c>
      <c r="C1078" t="s">
        <v>115</v>
      </c>
      <c r="D1078" s="3">
        <v>42647</v>
      </c>
      <c r="E1078" t="s">
        <v>122</v>
      </c>
      <c r="F1078">
        <v>-44000000</v>
      </c>
      <c r="G1078" t="s">
        <v>4639</v>
      </c>
      <c r="H1078" t="s">
        <v>249</v>
      </c>
      <c r="I1078" t="s">
        <v>102</v>
      </c>
      <c r="J1078" t="s">
        <v>34</v>
      </c>
      <c r="L1078" t="s">
        <v>3814</v>
      </c>
      <c r="M1078">
        <f t="shared" si="51"/>
        <v>10</v>
      </c>
      <c r="N1078">
        <f t="shared" si="52"/>
        <v>18</v>
      </c>
      <c r="O1078" t="str">
        <f t="shared" si="53"/>
        <v>Tuebor Op</v>
      </c>
    </row>
    <row r="1079" spans="1:15" hidden="1" x14ac:dyDescent="0.25">
      <c r="A1079" t="s">
        <v>121</v>
      </c>
      <c r="B1079" t="s">
        <v>33</v>
      </c>
      <c r="C1079" t="s">
        <v>115</v>
      </c>
      <c r="D1079" s="3">
        <v>42647</v>
      </c>
      <c r="E1079" t="s">
        <v>122</v>
      </c>
      <c r="F1079">
        <v>-28500000</v>
      </c>
      <c r="G1079" t="s">
        <v>4638</v>
      </c>
      <c r="H1079" t="s">
        <v>249</v>
      </c>
      <c r="I1079" t="s">
        <v>102</v>
      </c>
      <c r="J1079" t="s">
        <v>34</v>
      </c>
      <c r="L1079" t="s">
        <v>3905</v>
      </c>
      <c r="M1079">
        <f t="shared" si="51"/>
        <v>10</v>
      </c>
      <c r="N1079">
        <f t="shared" si="52"/>
        <v>14</v>
      </c>
      <c r="O1079" t="str">
        <f t="shared" si="53"/>
        <v>TUEBO</v>
      </c>
    </row>
    <row r="1080" spans="1:15" hidden="1" x14ac:dyDescent="0.25">
      <c r="A1080" t="s">
        <v>121</v>
      </c>
      <c r="B1080" t="s">
        <v>33</v>
      </c>
      <c r="C1080" t="s">
        <v>115</v>
      </c>
      <c r="D1080" s="3">
        <v>42647</v>
      </c>
      <c r="E1080" t="s">
        <v>122</v>
      </c>
      <c r="F1080">
        <v>-16608559.720000001</v>
      </c>
      <c r="G1080" t="s">
        <v>4637</v>
      </c>
      <c r="H1080" t="s">
        <v>249</v>
      </c>
      <c r="I1080" t="s">
        <v>102</v>
      </c>
      <c r="J1080" t="s">
        <v>34</v>
      </c>
      <c r="L1080" t="s">
        <v>3889</v>
      </c>
      <c r="M1080">
        <f t="shared" si="51"/>
        <v>10</v>
      </c>
      <c r="N1080">
        <f t="shared" si="52"/>
        <v>14</v>
      </c>
      <c r="O1080" t="str">
        <f t="shared" si="53"/>
        <v>TUEBO</v>
      </c>
    </row>
    <row r="1081" spans="1:15" hidden="1" x14ac:dyDescent="0.25">
      <c r="A1081" t="s">
        <v>121</v>
      </c>
      <c r="B1081" t="s">
        <v>33</v>
      </c>
      <c r="C1081" t="s">
        <v>115</v>
      </c>
      <c r="D1081" s="3">
        <v>42647</v>
      </c>
      <c r="E1081" t="s">
        <v>122</v>
      </c>
      <c r="F1081">
        <v>-35950000</v>
      </c>
      <c r="G1081" t="s">
        <v>4636</v>
      </c>
      <c r="H1081" t="s">
        <v>126</v>
      </c>
      <c r="I1081" t="s">
        <v>102</v>
      </c>
      <c r="J1081" t="s">
        <v>34</v>
      </c>
      <c r="L1081" t="s">
        <v>3716</v>
      </c>
      <c r="M1081">
        <f t="shared" si="51"/>
        <v>10</v>
      </c>
      <c r="N1081">
        <f t="shared" si="52"/>
        <v>18</v>
      </c>
      <c r="O1081" t="str">
        <f t="shared" si="53"/>
        <v>Tuebor Op</v>
      </c>
    </row>
    <row r="1082" spans="1:15" hidden="1" x14ac:dyDescent="0.25">
      <c r="A1082" t="s">
        <v>121</v>
      </c>
      <c r="B1082" t="s">
        <v>33</v>
      </c>
      <c r="C1082" t="s">
        <v>115</v>
      </c>
      <c r="D1082" s="3">
        <v>42648</v>
      </c>
      <c r="E1082" t="s">
        <v>122</v>
      </c>
      <c r="F1082">
        <v>-29000000</v>
      </c>
      <c r="G1082" t="s">
        <v>4635</v>
      </c>
      <c r="H1082" t="s">
        <v>249</v>
      </c>
      <c r="I1082" t="s">
        <v>102</v>
      </c>
      <c r="J1082" t="s">
        <v>34</v>
      </c>
      <c r="L1082" t="s">
        <v>4509</v>
      </c>
      <c r="M1082">
        <f t="shared" si="51"/>
        <v>10</v>
      </c>
      <c r="N1082">
        <f t="shared" si="52"/>
        <v>18</v>
      </c>
      <c r="O1082" t="str">
        <f t="shared" si="53"/>
        <v>Tuebor Op</v>
      </c>
    </row>
    <row r="1083" spans="1:15" hidden="1" x14ac:dyDescent="0.25">
      <c r="A1083" t="s">
        <v>121</v>
      </c>
      <c r="B1083" t="s">
        <v>33</v>
      </c>
      <c r="C1083" t="s">
        <v>115</v>
      </c>
      <c r="D1083" s="3">
        <v>42649</v>
      </c>
      <c r="E1083" t="s">
        <v>122</v>
      </c>
      <c r="F1083">
        <v>-28784532.57</v>
      </c>
      <c r="G1083" t="s">
        <v>4634</v>
      </c>
      <c r="H1083" t="s">
        <v>249</v>
      </c>
      <c r="I1083" t="s">
        <v>102</v>
      </c>
      <c r="J1083" t="s">
        <v>34</v>
      </c>
      <c r="L1083" t="s">
        <v>4289</v>
      </c>
      <c r="M1083">
        <f t="shared" si="51"/>
        <v>10</v>
      </c>
      <c r="N1083">
        <f t="shared" si="52"/>
        <v>14</v>
      </c>
      <c r="O1083" t="str">
        <f t="shared" si="53"/>
        <v>TUEBO</v>
      </c>
    </row>
    <row r="1084" spans="1:15" hidden="1" x14ac:dyDescent="0.25">
      <c r="A1084" t="s">
        <v>121</v>
      </c>
      <c r="B1084" t="s">
        <v>33</v>
      </c>
      <c r="C1084" t="s">
        <v>115</v>
      </c>
      <c r="D1084" s="3">
        <v>42650</v>
      </c>
      <c r="E1084" t="s">
        <v>122</v>
      </c>
      <c r="F1084">
        <v>-50000000</v>
      </c>
      <c r="G1084" t="s">
        <v>4633</v>
      </c>
      <c r="H1084" t="s">
        <v>126</v>
      </c>
      <c r="I1084" t="s">
        <v>102</v>
      </c>
      <c r="J1084" t="s">
        <v>34</v>
      </c>
      <c r="L1084" t="s">
        <v>4309</v>
      </c>
      <c r="M1084">
        <f t="shared" si="51"/>
        <v>10</v>
      </c>
      <c r="N1084">
        <f t="shared" si="52"/>
        <v>18</v>
      </c>
      <c r="O1084" t="str">
        <f t="shared" si="53"/>
        <v>Tuebor Op</v>
      </c>
    </row>
    <row r="1085" spans="1:15" hidden="1" x14ac:dyDescent="0.25">
      <c r="A1085" t="s">
        <v>121</v>
      </c>
      <c r="B1085" t="s">
        <v>33</v>
      </c>
      <c r="C1085" t="s">
        <v>115</v>
      </c>
      <c r="D1085" s="3">
        <v>42655</v>
      </c>
      <c r="E1085" t="s">
        <v>122</v>
      </c>
      <c r="F1085">
        <v>-7500000</v>
      </c>
      <c r="G1085" t="s">
        <v>4632</v>
      </c>
      <c r="H1085" t="s">
        <v>249</v>
      </c>
      <c r="I1085" t="s">
        <v>102</v>
      </c>
      <c r="J1085" t="s">
        <v>34</v>
      </c>
      <c r="L1085" t="s">
        <v>3814</v>
      </c>
      <c r="M1085">
        <f t="shared" si="51"/>
        <v>10</v>
      </c>
      <c r="N1085">
        <f t="shared" si="52"/>
        <v>18</v>
      </c>
      <c r="O1085" t="str">
        <f t="shared" si="53"/>
        <v>Tuebor Op</v>
      </c>
    </row>
    <row r="1086" spans="1:15" hidden="1" x14ac:dyDescent="0.25">
      <c r="A1086" t="s">
        <v>121</v>
      </c>
      <c r="B1086" t="s">
        <v>33</v>
      </c>
      <c r="C1086" t="s">
        <v>115</v>
      </c>
      <c r="D1086" s="3">
        <v>42655</v>
      </c>
      <c r="E1086" t="s">
        <v>122</v>
      </c>
      <c r="F1086">
        <v>-1844831.31</v>
      </c>
      <c r="G1086" t="s">
        <v>4631</v>
      </c>
      <c r="H1086" t="s">
        <v>249</v>
      </c>
      <c r="I1086" t="s">
        <v>102</v>
      </c>
      <c r="J1086" t="s">
        <v>34</v>
      </c>
      <c r="L1086" t="s">
        <v>4289</v>
      </c>
      <c r="M1086">
        <f t="shared" si="51"/>
        <v>10</v>
      </c>
      <c r="N1086">
        <f t="shared" si="52"/>
        <v>14</v>
      </c>
      <c r="O1086" t="str">
        <f t="shared" si="53"/>
        <v>TUEBO</v>
      </c>
    </row>
    <row r="1087" spans="1:15" hidden="1" x14ac:dyDescent="0.25">
      <c r="A1087" t="s">
        <v>121</v>
      </c>
      <c r="B1087" t="s">
        <v>33</v>
      </c>
      <c r="C1087" t="s">
        <v>115</v>
      </c>
      <c r="D1087" s="3">
        <v>42656</v>
      </c>
      <c r="E1087" t="s">
        <v>122</v>
      </c>
      <c r="F1087">
        <v>-6400000</v>
      </c>
      <c r="G1087" t="s">
        <v>4630</v>
      </c>
      <c r="H1087" t="s">
        <v>249</v>
      </c>
      <c r="I1087" t="s">
        <v>102</v>
      </c>
      <c r="J1087" t="s">
        <v>34</v>
      </c>
      <c r="L1087" t="s">
        <v>4509</v>
      </c>
      <c r="M1087">
        <f t="shared" si="51"/>
        <v>10</v>
      </c>
      <c r="N1087">
        <f t="shared" si="52"/>
        <v>18</v>
      </c>
      <c r="O1087" t="str">
        <f t="shared" si="53"/>
        <v>Tuebor Op</v>
      </c>
    </row>
    <row r="1088" spans="1:15" hidden="1" x14ac:dyDescent="0.25">
      <c r="A1088" t="s">
        <v>121</v>
      </c>
      <c r="B1088" t="s">
        <v>33</v>
      </c>
      <c r="C1088" t="s">
        <v>115</v>
      </c>
      <c r="D1088" s="3">
        <v>42657</v>
      </c>
      <c r="E1088" t="s">
        <v>122</v>
      </c>
      <c r="F1088">
        <v>-13500000</v>
      </c>
      <c r="G1088" t="s">
        <v>4629</v>
      </c>
      <c r="H1088" t="s">
        <v>126</v>
      </c>
      <c r="I1088" t="s">
        <v>102</v>
      </c>
      <c r="J1088" t="s">
        <v>34</v>
      </c>
      <c r="L1088" t="s">
        <v>3716</v>
      </c>
      <c r="M1088">
        <f t="shared" si="51"/>
        <v>10</v>
      </c>
      <c r="N1088">
        <f t="shared" si="52"/>
        <v>18</v>
      </c>
      <c r="O1088" t="str">
        <f t="shared" si="53"/>
        <v>Tuebor Op</v>
      </c>
    </row>
    <row r="1089" spans="1:15" hidden="1" x14ac:dyDescent="0.25">
      <c r="A1089" t="s">
        <v>121</v>
      </c>
      <c r="B1089" t="s">
        <v>33</v>
      </c>
      <c r="C1089" t="s">
        <v>115</v>
      </c>
      <c r="D1089" s="3">
        <v>42660</v>
      </c>
      <c r="E1089" t="s">
        <v>122</v>
      </c>
      <c r="F1089">
        <v>-63977.84</v>
      </c>
      <c r="G1089" t="s">
        <v>4628</v>
      </c>
      <c r="H1089" t="s">
        <v>249</v>
      </c>
      <c r="I1089" t="s">
        <v>102</v>
      </c>
      <c r="J1089" t="s">
        <v>34</v>
      </c>
      <c r="L1089" t="s">
        <v>3889</v>
      </c>
      <c r="M1089">
        <f t="shared" si="51"/>
        <v>10</v>
      </c>
      <c r="N1089">
        <f t="shared" si="52"/>
        <v>14</v>
      </c>
      <c r="O1089" t="str">
        <f t="shared" si="53"/>
        <v>TUEBO</v>
      </c>
    </row>
    <row r="1090" spans="1:15" hidden="1" x14ac:dyDescent="0.25">
      <c r="A1090" t="s">
        <v>121</v>
      </c>
      <c r="B1090" t="s">
        <v>33</v>
      </c>
      <c r="C1090" t="s">
        <v>115</v>
      </c>
      <c r="D1090" s="3">
        <v>42661</v>
      </c>
      <c r="E1090" t="s">
        <v>122</v>
      </c>
      <c r="F1090">
        <v>-20000</v>
      </c>
      <c r="G1090" t="s">
        <v>4627</v>
      </c>
      <c r="H1090" t="s">
        <v>247</v>
      </c>
      <c r="I1090" t="s">
        <v>102</v>
      </c>
      <c r="J1090" t="s">
        <v>34</v>
      </c>
      <c r="L1090" t="s">
        <v>4289</v>
      </c>
      <c r="M1090">
        <f t="shared" si="51"/>
        <v>10</v>
      </c>
      <c r="N1090">
        <f t="shared" si="52"/>
        <v>14</v>
      </c>
      <c r="O1090" t="str">
        <f t="shared" si="53"/>
        <v>TUEBO</v>
      </c>
    </row>
    <row r="1091" spans="1:15" hidden="1" x14ac:dyDescent="0.25">
      <c r="A1091" t="s">
        <v>121</v>
      </c>
      <c r="B1091" t="s">
        <v>33</v>
      </c>
      <c r="C1091" t="s">
        <v>115</v>
      </c>
      <c r="D1091" s="3">
        <v>42663</v>
      </c>
      <c r="E1091" t="s">
        <v>122</v>
      </c>
      <c r="F1091">
        <v>-4000000</v>
      </c>
      <c r="G1091" t="s">
        <v>4626</v>
      </c>
      <c r="H1091" t="s">
        <v>126</v>
      </c>
      <c r="I1091" t="s">
        <v>102</v>
      </c>
      <c r="J1091" t="s">
        <v>34</v>
      </c>
      <c r="L1091" t="s">
        <v>3848</v>
      </c>
      <c r="M1091">
        <f t="shared" si="51"/>
        <v>10</v>
      </c>
      <c r="N1091">
        <f t="shared" si="52"/>
        <v>18</v>
      </c>
      <c r="O1091" t="str">
        <f t="shared" si="53"/>
        <v>Tuebor Op</v>
      </c>
    </row>
    <row r="1092" spans="1:15" hidden="1" x14ac:dyDescent="0.25">
      <c r="A1092" t="s">
        <v>121</v>
      </c>
      <c r="B1092" t="s">
        <v>33</v>
      </c>
      <c r="C1092" t="s">
        <v>115</v>
      </c>
      <c r="D1092" s="3">
        <v>42664</v>
      </c>
      <c r="E1092" t="s">
        <v>122</v>
      </c>
      <c r="F1092">
        <v>-3000000</v>
      </c>
      <c r="G1092" t="s">
        <v>4625</v>
      </c>
      <c r="H1092" t="s">
        <v>126</v>
      </c>
      <c r="I1092" t="s">
        <v>102</v>
      </c>
      <c r="J1092" t="s">
        <v>34</v>
      </c>
      <c r="L1092" t="s">
        <v>3716</v>
      </c>
      <c r="M1092">
        <f t="shared" si="51"/>
        <v>10</v>
      </c>
      <c r="N1092">
        <f t="shared" si="52"/>
        <v>18</v>
      </c>
      <c r="O1092" t="str">
        <f t="shared" si="53"/>
        <v>Tuebor Op</v>
      </c>
    </row>
    <row r="1093" spans="1:15" hidden="1" x14ac:dyDescent="0.25">
      <c r="A1093" t="s">
        <v>121</v>
      </c>
      <c r="B1093" t="s">
        <v>33</v>
      </c>
      <c r="C1093" t="s">
        <v>115</v>
      </c>
      <c r="D1093" s="3">
        <v>42664</v>
      </c>
      <c r="E1093" t="s">
        <v>122</v>
      </c>
      <c r="F1093">
        <v>-3000000</v>
      </c>
      <c r="G1093" t="s">
        <v>4625</v>
      </c>
      <c r="H1093" t="s">
        <v>126</v>
      </c>
      <c r="I1093" t="s">
        <v>102</v>
      </c>
      <c r="J1093" t="s">
        <v>34</v>
      </c>
      <c r="L1093" t="s">
        <v>3716</v>
      </c>
      <c r="M1093">
        <f t="shared" si="51"/>
        <v>10</v>
      </c>
      <c r="N1093">
        <f t="shared" si="52"/>
        <v>18</v>
      </c>
      <c r="O1093" t="str">
        <f t="shared" si="53"/>
        <v>Tuebor Op</v>
      </c>
    </row>
    <row r="1094" spans="1:15" hidden="1" x14ac:dyDescent="0.25">
      <c r="A1094" t="s">
        <v>121</v>
      </c>
      <c r="B1094" t="s">
        <v>33</v>
      </c>
      <c r="C1094" t="s">
        <v>115</v>
      </c>
      <c r="D1094" s="3">
        <v>42668</v>
      </c>
      <c r="E1094" t="s">
        <v>122</v>
      </c>
      <c r="F1094">
        <v>-300000</v>
      </c>
      <c r="G1094" t="s">
        <v>4624</v>
      </c>
      <c r="H1094" t="s">
        <v>249</v>
      </c>
      <c r="I1094" t="s">
        <v>102</v>
      </c>
      <c r="J1094" t="s">
        <v>34</v>
      </c>
      <c r="L1094" t="s">
        <v>4509</v>
      </c>
      <c r="M1094">
        <f t="shared" si="51"/>
        <v>10</v>
      </c>
      <c r="N1094">
        <f t="shared" si="52"/>
        <v>18</v>
      </c>
      <c r="O1094" t="str">
        <f t="shared" si="53"/>
        <v>Tuebor Op</v>
      </c>
    </row>
    <row r="1095" spans="1:15" hidden="1" x14ac:dyDescent="0.25">
      <c r="A1095" t="s">
        <v>121</v>
      </c>
      <c r="B1095" t="s">
        <v>33</v>
      </c>
      <c r="C1095" t="s">
        <v>115</v>
      </c>
      <c r="D1095" s="3">
        <v>42671</v>
      </c>
      <c r="E1095" t="s">
        <v>122</v>
      </c>
      <c r="F1095">
        <v>-20750000</v>
      </c>
      <c r="G1095" t="s">
        <v>4623</v>
      </c>
      <c r="H1095" t="s">
        <v>249</v>
      </c>
      <c r="I1095" t="s">
        <v>102</v>
      </c>
      <c r="J1095" t="s">
        <v>34</v>
      </c>
      <c r="L1095" t="s">
        <v>3800</v>
      </c>
      <c r="M1095">
        <f t="shared" si="51"/>
        <v>10</v>
      </c>
      <c r="N1095">
        <f t="shared" si="52"/>
        <v>18</v>
      </c>
      <c r="O1095" t="str">
        <f t="shared" si="53"/>
        <v>Tuebor Op</v>
      </c>
    </row>
    <row r="1096" spans="1:15" hidden="1" x14ac:dyDescent="0.25">
      <c r="A1096" t="s">
        <v>121</v>
      </c>
      <c r="B1096" t="s">
        <v>33</v>
      </c>
      <c r="C1096" t="s">
        <v>115</v>
      </c>
      <c r="D1096" s="3">
        <v>42671</v>
      </c>
      <c r="E1096" t="s">
        <v>122</v>
      </c>
      <c r="F1096">
        <v>-24754122.050000001</v>
      </c>
      <c r="G1096" t="s">
        <v>4622</v>
      </c>
      <c r="H1096" t="s">
        <v>247</v>
      </c>
      <c r="I1096" t="s">
        <v>102</v>
      </c>
      <c r="J1096" t="s">
        <v>34</v>
      </c>
      <c r="L1096" t="s">
        <v>4289</v>
      </c>
      <c r="M1096">
        <f t="shared" si="51"/>
        <v>10</v>
      </c>
      <c r="N1096">
        <f t="shared" si="52"/>
        <v>14</v>
      </c>
      <c r="O1096" t="str">
        <f t="shared" si="53"/>
        <v>TUEBO</v>
      </c>
    </row>
    <row r="1097" spans="1:15" hidden="1" x14ac:dyDescent="0.25">
      <c r="A1097" t="s">
        <v>121</v>
      </c>
      <c r="B1097" t="s">
        <v>33</v>
      </c>
      <c r="C1097" t="s">
        <v>115</v>
      </c>
      <c r="D1097" s="3">
        <v>42671</v>
      </c>
      <c r="E1097" t="s">
        <v>122</v>
      </c>
      <c r="F1097">
        <v>-7500000</v>
      </c>
      <c r="G1097" t="s">
        <v>4621</v>
      </c>
      <c r="H1097" t="s">
        <v>247</v>
      </c>
      <c r="I1097" t="s">
        <v>101</v>
      </c>
      <c r="J1097" t="s">
        <v>34</v>
      </c>
      <c r="L1097" t="s">
        <v>3889</v>
      </c>
      <c r="M1097">
        <f t="shared" si="51"/>
        <v>10</v>
      </c>
      <c r="N1097">
        <f t="shared" si="52"/>
        <v>14</v>
      </c>
      <c r="O1097" t="str">
        <f t="shared" si="53"/>
        <v>TUEBO</v>
      </c>
    </row>
    <row r="1098" spans="1:15" hidden="1" x14ac:dyDescent="0.25">
      <c r="A1098" t="s">
        <v>121</v>
      </c>
      <c r="B1098" t="s">
        <v>33</v>
      </c>
      <c r="C1098" t="s">
        <v>115</v>
      </c>
      <c r="D1098" s="3">
        <v>42674</v>
      </c>
      <c r="E1098" t="s">
        <v>122</v>
      </c>
      <c r="F1098">
        <v>-10500000</v>
      </c>
      <c r="G1098" t="s">
        <v>4620</v>
      </c>
      <c r="H1098" t="s">
        <v>249</v>
      </c>
      <c r="I1098" t="s">
        <v>102</v>
      </c>
      <c r="J1098" t="s">
        <v>34</v>
      </c>
      <c r="L1098" t="s">
        <v>4509</v>
      </c>
      <c r="M1098">
        <f t="shared" si="51"/>
        <v>10</v>
      </c>
      <c r="N1098">
        <f t="shared" si="52"/>
        <v>18</v>
      </c>
      <c r="O1098" t="str">
        <f t="shared" si="53"/>
        <v>Tuebor Op</v>
      </c>
    </row>
    <row r="1099" spans="1:15" hidden="1" x14ac:dyDescent="0.25">
      <c r="A1099" t="s">
        <v>121</v>
      </c>
      <c r="B1099" t="s">
        <v>33</v>
      </c>
      <c r="C1099" t="s">
        <v>115</v>
      </c>
      <c r="D1099" s="3">
        <v>42674</v>
      </c>
      <c r="E1099" t="s">
        <v>122</v>
      </c>
      <c r="F1099">
        <v>-21460320.149999999</v>
      </c>
      <c r="G1099" t="s">
        <v>4619</v>
      </c>
      <c r="H1099" t="s">
        <v>247</v>
      </c>
      <c r="I1099" t="s">
        <v>102</v>
      </c>
      <c r="J1099" t="s">
        <v>34</v>
      </c>
      <c r="L1099" t="s">
        <v>4289</v>
      </c>
      <c r="M1099">
        <f t="shared" si="51"/>
        <v>10</v>
      </c>
      <c r="N1099">
        <f t="shared" si="52"/>
        <v>14</v>
      </c>
      <c r="O1099" t="str">
        <f t="shared" si="53"/>
        <v>TUEBO</v>
      </c>
    </row>
    <row r="1100" spans="1:15" hidden="1" x14ac:dyDescent="0.25">
      <c r="A1100" t="s">
        <v>121</v>
      </c>
      <c r="B1100" t="s">
        <v>33</v>
      </c>
      <c r="C1100" t="s">
        <v>115</v>
      </c>
      <c r="D1100" s="3">
        <v>42676</v>
      </c>
      <c r="E1100" t="s">
        <v>122</v>
      </c>
      <c r="F1100">
        <v>-3921326.64</v>
      </c>
      <c r="G1100" t="s">
        <v>4618</v>
      </c>
      <c r="H1100" t="s">
        <v>247</v>
      </c>
      <c r="I1100" t="s">
        <v>102</v>
      </c>
      <c r="J1100" t="s">
        <v>34</v>
      </c>
      <c r="L1100" t="s">
        <v>4617</v>
      </c>
      <c r="M1100">
        <f t="shared" si="51"/>
        <v>10</v>
      </c>
      <c r="N1100" t="e">
        <f t="shared" si="52"/>
        <v>#VALUE!</v>
      </c>
      <c r="O1100" t="e">
        <f t="shared" si="53"/>
        <v>#VALUE!</v>
      </c>
    </row>
    <row r="1101" spans="1:15" hidden="1" x14ac:dyDescent="0.25">
      <c r="A1101" t="s">
        <v>121</v>
      </c>
      <c r="B1101" t="s">
        <v>33</v>
      </c>
      <c r="C1101" t="s">
        <v>115</v>
      </c>
      <c r="D1101" s="3">
        <v>42677</v>
      </c>
      <c r="E1101" t="s">
        <v>122</v>
      </c>
      <c r="F1101">
        <v>-500000</v>
      </c>
      <c r="G1101" t="s">
        <v>4616</v>
      </c>
      <c r="H1101" t="s">
        <v>249</v>
      </c>
      <c r="I1101" t="s">
        <v>102</v>
      </c>
      <c r="J1101" t="s">
        <v>34</v>
      </c>
      <c r="L1101" t="s">
        <v>4509</v>
      </c>
      <c r="M1101">
        <f t="shared" si="51"/>
        <v>10</v>
      </c>
      <c r="N1101">
        <f t="shared" si="52"/>
        <v>18</v>
      </c>
      <c r="O1101" t="str">
        <f t="shared" si="53"/>
        <v>Tuebor Op</v>
      </c>
    </row>
    <row r="1102" spans="1:15" hidden="1" x14ac:dyDescent="0.25">
      <c r="A1102" t="s">
        <v>121</v>
      </c>
      <c r="B1102" t="s">
        <v>33</v>
      </c>
      <c r="C1102" t="s">
        <v>115</v>
      </c>
      <c r="D1102" s="3">
        <v>42678</v>
      </c>
      <c r="E1102" t="s">
        <v>122</v>
      </c>
      <c r="F1102">
        <v>-31500000</v>
      </c>
      <c r="G1102" t="s">
        <v>4615</v>
      </c>
      <c r="H1102" t="s">
        <v>247</v>
      </c>
      <c r="I1102" t="s">
        <v>102</v>
      </c>
      <c r="J1102" t="s">
        <v>34</v>
      </c>
      <c r="L1102" t="s">
        <v>3905</v>
      </c>
      <c r="M1102">
        <f t="shared" si="51"/>
        <v>10</v>
      </c>
      <c r="N1102">
        <f t="shared" si="52"/>
        <v>14</v>
      </c>
      <c r="O1102" t="str">
        <f t="shared" si="53"/>
        <v>TUEBO</v>
      </c>
    </row>
    <row r="1103" spans="1:15" hidden="1" x14ac:dyDescent="0.25">
      <c r="A1103" t="s">
        <v>121</v>
      </c>
      <c r="B1103" t="s">
        <v>33</v>
      </c>
      <c r="C1103" t="s">
        <v>115</v>
      </c>
      <c r="D1103" s="3">
        <v>42678</v>
      </c>
      <c r="E1103" t="s">
        <v>122</v>
      </c>
      <c r="F1103">
        <v>-6700000</v>
      </c>
      <c r="G1103" t="s">
        <v>4614</v>
      </c>
      <c r="H1103" t="s">
        <v>247</v>
      </c>
      <c r="I1103" t="s">
        <v>102</v>
      </c>
      <c r="J1103" t="s">
        <v>34</v>
      </c>
      <c r="L1103" t="s">
        <v>3905</v>
      </c>
      <c r="M1103">
        <f t="shared" si="51"/>
        <v>10</v>
      </c>
      <c r="N1103">
        <f t="shared" si="52"/>
        <v>14</v>
      </c>
      <c r="O1103" t="str">
        <f t="shared" si="53"/>
        <v>TUEBO</v>
      </c>
    </row>
    <row r="1104" spans="1:15" hidden="1" x14ac:dyDescent="0.25">
      <c r="A1104" t="s">
        <v>121</v>
      </c>
      <c r="B1104" t="s">
        <v>33</v>
      </c>
      <c r="C1104" t="s">
        <v>115</v>
      </c>
      <c r="D1104" s="3">
        <v>42681</v>
      </c>
      <c r="E1104" t="s">
        <v>122</v>
      </c>
      <c r="F1104">
        <v>-11750000</v>
      </c>
      <c r="G1104" t="s">
        <v>4613</v>
      </c>
      <c r="H1104" t="s">
        <v>249</v>
      </c>
      <c r="I1104" t="s">
        <v>102</v>
      </c>
      <c r="J1104" t="s">
        <v>34</v>
      </c>
      <c r="L1104" t="s">
        <v>4509</v>
      </c>
      <c r="M1104">
        <f t="shared" si="51"/>
        <v>10</v>
      </c>
      <c r="N1104">
        <f t="shared" si="52"/>
        <v>18</v>
      </c>
      <c r="O1104" t="str">
        <f t="shared" si="53"/>
        <v>Tuebor Op</v>
      </c>
    </row>
    <row r="1105" spans="1:15" hidden="1" x14ac:dyDescent="0.25">
      <c r="A1105" t="s">
        <v>121</v>
      </c>
      <c r="B1105" t="s">
        <v>33</v>
      </c>
      <c r="C1105" t="s">
        <v>115</v>
      </c>
      <c r="D1105" s="3">
        <v>42681</v>
      </c>
      <c r="E1105" t="s">
        <v>122</v>
      </c>
      <c r="F1105">
        <v>-34000000</v>
      </c>
      <c r="G1105" t="s">
        <v>4612</v>
      </c>
      <c r="H1105" t="s">
        <v>126</v>
      </c>
      <c r="I1105" t="s">
        <v>102</v>
      </c>
      <c r="J1105" t="s">
        <v>34</v>
      </c>
      <c r="L1105" t="s">
        <v>4309</v>
      </c>
      <c r="M1105">
        <f t="shared" si="51"/>
        <v>10</v>
      </c>
      <c r="N1105">
        <f t="shared" si="52"/>
        <v>18</v>
      </c>
      <c r="O1105" t="str">
        <f t="shared" si="53"/>
        <v>Tuebor Op</v>
      </c>
    </row>
    <row r="1106" spans="1:15" hidden="1" x14ac:dyDescent="0.25">
      <c r="A1106" t="s">
        <v>121</v>
      </c>
      <c r="B1106" t="s">
        <v>33</v>
      </c>
      <c r="C1106" t="s">
        <v>115</v>
      </c>
      <c r="D1106" s="3">
        <v>42681</v>
      </c>
      <c r="E1106" t="s">
        <v>122</v>
      </c>
      <c r="F1106">
        <v>-464494.24</v>
      </c>
      <c r="G1106" t="s">
        <v>4611</v>
      </c>
      <c r="H1106" t="s">
        <v>247</v>
      </c>
      <c r="I1106" t="s">
        <v>102</v>
      </c>
      <c r="J1106" t="s">
        <v>34</v>
      </c>
      <c r="L1106" t="s">
        <v>4289</v>
      </c>
      <c r="M1106">
        <f t="shared" si="51"/>
        <v>10</v>
      </c>
      <c r="N1106">
        <f t="shared" si="52"/>
        <v>14</v>
      </c>
      <c r="O1106" t="str">
        <f t="shared" si="53"/>
        <v>TUEBO</v>
      </c>
    </row>
    <row r="1107" spans="1:15" hidden="1" x14ac:dyDescent="0.25">
      <c r="A1107" t="s">
        <v>121</v>
      </c>
      <c r="B1107" t="s">
        <v>33</v>
      </c>
      <c r="C1107" t="s">
        <v>115</v>
      </c>
      <c r="D1107" s="3">
        <v>42682</v>
      </c>
      <c r="E1107" t="s">
        <v>122</v>
      </c>
      <c r="F1107">
        <v>-3003050.67</v>
      </c>
      <c r="G1107" t="s">
        <v>4610</v>
      </c>
      <c r="H1107" t="s">
        <v>247</v>
      </c>
      <c r="I1107" t="s">
        <v>102</v>
      </c>
      <c r="J1107" t="s">
        <v>34</v>
      </c>
      <c r="L1107" t="s">
        <v>4609</v>
      </c>
      <c r="M1107">
        <f t="shared" si="51"/>
        <v>10</v>
      </c>
      <c r="N1107">
        <f t="shared" si="52"/>
        <v>14</v>
      </c>
      <c r="O1107" t="str">
        <f t="shared" si="53"/>
        <v>TUEBO</v>
      </c>
    </row>
    <row r="1108" spans="1:15" hidden="1" x14ac:dyDescent="0.25">
      <c r="A1108" t="s">
        <v>121</v>
      </c>
      <c r="B1108" t="s">
        <v>33</v>
      </c>
      <c r="C1108" t="s">
        <v>115</v>
      </c>
      <c r="D1108" s="3">
        <v>42683</v>
      </c>
      <c r="E1108" t="s">
        <v>122</v>
      </c>
      <c r="F1108">
        <v>-19500000</v>
      </c>
      <c r="G1108" t="s">
        <v>4608</v>
      </c>
      <c r="H1108" t="s">
        <v>126</v>
      </c>
      <c r="I1108" t="s">
        <v>102</v>
      </c>
      <c r="J1108" t="s">
        <v>34</v>
      </c>
      <c r="L1108" t="s">
        <v>3716</v>
      </c>
      <c r="M1108">
        <f t="shared" si="51"/>
        <v>10</v>
      </c>
      <c r="N1108">
        <f t="shared" si="52"/>
        <v>18</v>
      </c>
      <c r="O1108" t="str">
        <f t="shared" si="53"/>
        <v>Tuebor Op</v>
      </c>
    </row>
    <row r="1109" spans="1:15" hidden="1" x14ac:dyDescent="0.25">
      <c r="A1109" t="s">
        <v>121</v>
      </c>
      <c r="B1109" t="s">
        <v>33</v>
      </c>
      <c r="C1109" t="s">
        <v>115</v>
      </c>
      <c r="D1109" s="3">
        <v>42684</v>
      </c>
      <c r="E1109" t="s">
        <v>122</v>
      </c>
      <c r="F1109">
        <v>-300000</v>
      </c>
      <c r="G1109" t="s">
        <v>4607</v>
      </c>
      <c r="H1109" t="s">
        <v>249</v>
      </c>
      <c r="I1109" t="s">
        <v>102</v>
      </c>
      <c r="J1109" t="s">
        <v>34</v>
      </c>
      <c r="L1109" t="s">
        <v>4509</v>
      </c>
      <c r="M1109">
        <f t="shared" si="51"/>
        <v>10</v>
      </c>
      <c r="N1109">
        <f t="shared" si="52"/>
        <v>18</v>
      </c>
      <c r="O1109" t="str">
        <f t="shared" si="53"/>
        <v>Tuebor Op</v>
      </c>
    </row>
    <row r="1110" spans="1:15" hidden="1" x14ac:dyDescent="0.25">
      <c r="A1110" t="s">
        <v>121</v>
      </c>
      <c r="B1110" t="s">
        <v>33</v>
      </c>
      <c r="C1110" t="s">
        <v>115</v>
      </c>
      <c r="D1110" s="3">
        <v>42684</v>
      </c>
      <c r="E1110" t="s">
        <v>122</v>
      </c>
      <c r="F1110">
        <v>-8000000</v>
      </c>
      <c r="G1110" t="s">
        <v>4606</v>
      </c>
      <c r="H1110" t="s">
        <v>126</v>
      </c>
      <c r="I1110" t="s">
        <v>102</v>
      </c>
      <c r="J1110" t="s">
        <v>34</v>
      </c>
      <c r="L1110" t="s">
        <v>4543</v>
      </c>
      <c r="M1110">
        <f t="shared" si="51"/>
        <v>10</v>
      </c>
      <c r="N1110">
        <f t="shared" si="52"/>
        <v>18</v>
      </c>
      <c r="O1110" t="str">
        <f t="shared" si="53"/>
        <v>Tuebor Op</v>
      </c>
    </row>
    <row r="1111" spans="1:15" hidden="1" x14ac:dyDescent="0.25">
      <c r="A1111" t="s">
        <v>121</v>
      </c>
      <c r="B1111" t="s">
        <v>33</v>
      </c>
      <c r="C1111" t="s">
        <v>115</v>
      </c>
      <c r="D1111" s="3">
        <v>42688</v>
      </c>
      <c r="E1111" t="s">
        <v>122</v>
      </c>
      <c r="F1111">
        <v>-25000000</v>
      </c>
      <c r="G1111" t="s">
        <v>4605</v>
      </c>
      <c r="H1111" t="s">
        <v>126</v>
      </c>
      <c r="I1111" t="s">
        <v>102</v>
      </c>
      <c r="J1111" t="s">
        <v>34</v>
      </c>
      <c r="L1111" t="s">
        <v>4309</v>
      </c>
      <c r="M1111">
        <f t="shared" si="51"/>
        <v>10</v>
      </c>
      <c r="N1111">
        <f t="shared" si="52"/>
        <v>18</v>
      </c>
      <c r="O1111" t="str">
        <f t="shared" si="53"/>
        <v>Tuebor Op</v>
      </c>
    </row>
    <row r="1112" spans="1:15" hidden="1" x14ac:dyDescent="0.25">
      <c r="A1112" t="s">
        <v>121</v>
      </c>
      <c r="B1112" t="s">
        <v>33</v>
      </c>
      <c r="C1112" t="s">
        <v>115</v>
      </c>
      <c r="D1112" s="3">
        <v>42689</v>
      </c>
      <c r="E1112" t="s">
        <v>122</v>
      </c>
      <c r="F1112">
        <v>-750000</v>
      </c>
      <c r="G1112" t="s">
        <v>4604</v>
      </c>
      <c r="H1112" t="s">
        <v>249</v>
      </c>
      <c r="I1112" t="s">
        <v>102</v>
      </c>
      <c r="J1112" t="s">
        <v>34</v>
      </c>
      <c r="L1112" t="s">
        <v>4509</v>
      </c>
      <c r="M1112">
        <f t="shared" si="51"/>
        <v>10</v>
      </c>
      <c r="N1112">
        <f t="shared" si="52"/>
        <v>18</v>
      </c>
      <c r="O1112" t="str">
        <f t="shared" si="53"/>
        <v>Tuebor Op</v>
      </c>
    </row>
    <row r="1113" spans="1:15" hidden="1" x14ac:dyDescent="0.25">
      <c r="A1113" t="s">
        <v>121</v>
      </c>
      <c r="B1113" t="s">
        <v>33</v>
      </c>
      <c r="C1113" t="s">
        <v>115</v>
      </c>
      <c r="D1113" s="3">
        <v>42696</v>
      </c>
      <c r="E1113" t="s">
        <v>122</v>
      </c>
      <c r="F1113">
        <v>-14000000</v>
      </c>
      <c r="G1113" t="s">
        <v>4603</v>
      </c>
      <c r="H1113" t="s">
        <v>249</v>
      </c>
      <c r="I1113" t="s">
        <v>102</v>
      </c>
      <c r="J1113" t="s">
        <v>34</v>
      </c>
      <c r="L1113" t="s">
        <v>4509</v>
      </c>
      <c r="M1113">
        <f t="shared" ref="M1113:M1176" si="54">FIND("from",L1113,1)+LEN($M$1)+1</f>
        <v>10</v>
      </c>
      <c r="N1113">
        <f t="shared" ref="N1113:N1176" si="55">FIND("to",L1113)-LEN($N$1)</f>
        <v>18</v>
      </c>
      <c r="O1113" t="str">
        <f t="shared" ref="O1113:O1176" si="56">MID(L1113,M1113,N1113-M1113+1)</f>
        <v>Tuebor Op</v>
      </c>
    </row>
    <row r="1114" spans="1:15" hidden="1" x14ac:dyDescent="0.25">
      <c r="A1114" t="s">
        <v>121</v>
      </c>
      <c r="B1114" t="s">
        <v>33</v>
      </c>
      <c r="C1114" t="s">
        <v>115</v>
      </c>
      <c r="D1114" s="3">
        <v>42697</v>
      </c>
      <c r="E1114" t="s">
        <v>122</v>
      </c>
      <c r="F1114">
        <v>-30900000</v>
      </c>
      <c r="G1114" t="s">
        <v>4602</v>
      </c>
      <c r="H1114" t="s">
        <v>249</v>
      </c>
      <c r="I1114" t="s">
        <v>102</v>
      </c>
      <c r="J1114" t="s">
        <v>34</v>
      </c>
      <c r="L1114" t="s">
        <v>4509</v>
      </c>
      <c r="M1114">
        <f t="shared" si="54"/>
        <v>10</v>
      </c>
      <c r="N1114">
        <f t="shared" si="55"/>
        <v>18</v>
      </c>
      <c r="O1114" t="str">
        <f t="shared" si="56"/>
        <v>Tuebor Op</v>
      </c>
    </row>
    <row r="1115" spans="1:15" hidden="1" x14ac:dyDescent="0.25">
      <c r="A1115" t="s">
        <v>121</v>
      </c>
      <c r="B1115" t="s">
        <v>33</v>
      </c>
      <c r="C1115" t="s">
        <v>115</v>
      </c>
      <c r="D1115" s="3">
        <v>42697</v>
      </c>
      <c r="E1115" t="s">
        <v>122</v>
      </c>
      <c r="F1115">
        <v>-17000000</v>
      </c>
      <c r="G1115" t="s">
        <v>4601</v>
      </c>
      <c r="H1115" t="s">
        <v>126</v>
      </c>
      <c r="I1115" t="s">
        <v>102</v>
      </c>
      <c r="J1115" t="s">
        <v>34</v>
      </c>
      <c r="L1115" t="s">
        <v>4543</v>
      </c>
      <c r="M1115">
        <f t="shared" si="54"/>
        <v>10</v>
      </c>
      <c r="N1115">
        <f t="shared" si="55"/>
        <v>18</v>
      </c>
      <c r="O1115" t="str">
        <f t="shared" si="56"/>
        <v>Tuebor Op</v>
      </c>
    </row>
    <row r="1116" spans="1:15" hidden="1" x14ac:dyDescent="0.25">
      <c r="A1116" t="s">
        <v>121</v>
      </c>
      <c r="B1116" t="s">
        <v>33</v>
      </c>
      <c r="C1116" t="s">
        <v>115</v>
      </c>
      <c r="D1116" s="3">
        <v>42702</v>
      </c>
      <c r="E1116" t="s">
        <v>122</v>
      </c>
      <c r="F1116">
        <v>-6600000</v>
      </c>
      <c r="G1116" t="s">
        <v>4600</v>
      </c>
      <c r="H1116" t="s">
        <v>249</v>
      </c>
      <c r="I1116" t="s">
        <v>102</v>
      </c>
      <c r="J1116" t="s">
        <v>34</v>
      </c>
      <c r="L1116" t="s">
        <v>4509</v>
      </c>
      <c r="M1116">
        <f t="shared" si="54"/>
        <v>10</v>
      </c>
      <c r="N1116">
        <f t="shared" si="55"/>
        <v>18</v>
      </c>
      <c r="O1116" t="str">
        <f t="shared" si="56"/>
        <v>Tuebor Op</v>
      </c>
    </row>
    <row r="1117" spans="1:15" hidden="1" x14ac:dyDescent="0.25">
      <c r="A1117" t="s">
        <v>121</v>
      </c>
      <c r="B1117" t="s">
        <v>33</v>
      </c>
      <c r="C1117" t="s">
        <v>115</v>
      </c>
      <c r="D1117" s="3">
        <v>42702</v>
      </c>
      <c r="E1117" t="s">
        <v>122</v>
      </c>
      <c r="F1117">
        <v>-1022590.58</v>
      </c>
      <c r="G1117" t="s">
        <v>4599</v>
      </c>
      <c r="H1117" t="s">
        <v>247</v>
      </c>
      <c r="I1117" t="s">
        <v>102</v>
      </c>
      <c r="J1117" t="s">
        <v>34</v>
      </c>
      <c r="L1117" t="s">
        <v>4289</v>
      </c>
      <c r="M1117">
        <f t="shared" si="54"/>
        <v>10</v>
      </c>
      <c r="N1117">
        <f t="shared" si="55"/>
        <v>14</v>
      </c>
      <c r="O1117" t="str">
        <f t="shared" si="56"/>
        <v>TUEBO</v>
      </c>
    </row>
    <row r="1118" spans="1:15" hidden="1" x14ac:dyDescent="0.25">
      <c r="A1118" t="s">
        <v>121</v>
      </c>
      <c r="B1118" t="s">
        <v>33</v>
      </c>
      <c r="C1118" t="s">
        <v>115</v>
      </c>
      <c r="D1118" s="3">
        <v>42706</v>
      </c>
      <c r="E1118" t="s">
        <v>122</v>
      </c>
      <c r="F1118">
        <v>-13582650.17</v>
      </c>
      <c r="G1118" t="s">
        <v>4598</v>
      </c>
      <c r="H1118" t="s">
        <v>247</v>
      </c>
      <c r="I1118" t="s">
        <v>102</v>
      </c>
      <c r="J1118" t="s">
        <v>34</v>
      </c>
      <c r="L1118" t="s">
        <v>4289</v>
      </c>
      <c r="M1118">
        <f t="shared" si="54"/>
        <v>10</v>
      </c>
      <c r="N1118">
        <f t="shared" si="55"/>
        <v>14</v>
      </c>
      <c r="O1118" t="str">
        <f t="shared" si="56"/>
        <v>TUEBO</v>
      </c>
    </row>
    <row r="1119" spans="1:15" hidden="1" x14ac:dyDescent="0.25">
      <c r="A1119" t="s">
        <v>121</v>
      </c>
      <c r="B1119" t="s">
        <v>33</v>
      </c>
      <c r="C1119" t="s">
        <v>115</v>
      </c>
      <c r="D1119" s="3">
        <v>42709</v>
      </c>
      <c r="E1119" t="s">
        <v>122</v>
      </c>
      <c r="F1119">
        <v>-2562928.67</v>
      </c>
      <c r="G1119" t="s">
        <v>4597</v>
      </c>
      <c r="H1119" t="s">
        <v>247</v>
      </c>
      <c r="I1119" t="s">
        <v>102</v>
      </c>
      <c r="J1119" t="s">
        <v>34</v>
      </c>
      <c r="L1119" t="s">
        <v>4289</v>
      </c>
      <c r="M1119">
        <f t="shared" si="54"/>
        <v>10</v>
      </c>
      <c r="N1119">
        <f t="shared" si="55"/>
        <v>14</v>
      </c>
      <c r="O1119" t="str">
        <f t="shared" si="56"/>
        <v>TUEBO</v>
      </c>
    </row>
    <row r="1120" spans="1:15" hidden="1" x14ac:dyDescent="0.25">
      <c r="A1120" t="s">
        <v>121</v>
      </c>
      <c r="B1120" t="s">
        <v>33</v>
      </c>
      <c r="C1120" t="s">
        <v>115</v>
      </c>
      <c r="D1120" s="3">
        <v>42710</v>
      </c>
      <c r="E1120" t="s">
        <v>122</v>
      </c>
      <c r="F1120">
        <v>-1000000</v>
      </c>
      <c r="G1120" t="s">
        <v>4596</v>
      </c>
      <c r="H1120" t="s">
        <v>249</v>
      </c>
      <c r="I1120" t="s">
        <v>102</v>
      </c>
      <c r="J1120" t="s">
        <v>34</v>
      </c>
      <c r="L1120" t="s">
        <v>4509</v>
      </c>
      <c r="M1120">
        <f t="shared" si="54"/>
        <v>10</v>
      </c>
      <c r="N1120">
        <f t="shared" si="55"/>
        <v>18</v>
      </c>
      <c r="O1120" t="str">
        <f t="shared" si="56"/>
        <v>Tuebor Op</v>
      </c>
    </row>
    <row r="1121" spans="1:15" hidden="1" x14ac:dyDescent="0.25">
      <c r="A1121" t="s">
        <v>121</v>
      </c>
      <c r="B1121" t="s">
        <v>33</v>
      </c>
      <c r="C1121" t="s">
        <v>115</v>
      </c>
      <c r="D1121" s="3">
        <v>42710</v>
      </c>
      <c r="E1121" t="s">
        <v>122</v>
      </c>
      <c r="F1121">
        <v>-1701262.36</v>
      </c>
      <c r="G1121" t="s">
        <v>4595</v>
      </c>
      <c r="H1121" t="s">
        <v>247</v>
      </c>
      <c r="I1121" t="s">
        <v>102</v>
      </c>
      <c r="J1121" t="s">
        <v>34</v>
      </c>
      <c r="L1121" t="s">
        <v>4289</v>
      </c>
      <c r="M1121">
        <f t="shared" si="54"/>
        <v>10</v>
      </c>
      <c r="N1121">
        <f t="shared" si="55"/>
        <v>14</v>
      </c>
      <c r="O1121" t="str">
        <f t="shared" si="56"/>
        <v>TUEBO</v>
      </c>
    </row>
    <row r="1122" spans="1:15" hidden="1" x14ac:dyDescent="0.25">
      <c r="A1122" t="s">
        <v>121</v>
      </c>
      <c r="B1122" t="s">
        <v>33</v>
      </c>
      <c r="C1122" t="s">
        <v>115</v>
      </c>
      <c r="D1122" s="3">
        <v>42711</v>
      </c>
      <c r="E1122" t="s">
        <v>122</v>
      </c>
      <c r="F1122">
        <v>-50076904.840000004</v>
      </c>
      <c r="G1122" t="s">
        <v>4594</v>
      </c>
      <c r="H1122" t="s">
        <v>247</v>
      </c>
      <c r="I1122" t="s">
        <v>102</v>
      </c>
      <c r="J1122" t="s">
        <v>34</v>
      </c>
      <c r="L1122" t="s">
        <v>4289</v>
      </c>
      <c r="M1122">
        <f t="shared" si="54"/>
        <v>10</v>
      </c>
      <c r="N1122">
        <f t="shared" si="55"/>
        <v>14</v>
      </c>
      <c r="O1122" t="str">
        <f t="shared" si="56"/>
        <v>TUEBO</v>
      </c>
    </row>
    <row r="1123" spans="1:15" hidden="1" x14ac:dyDescent="0.25">
      <c r="A1123" t="s">
        <v>121</v>
      </c>
      <c r="B1123" t="s">
        <v>33</v>
      </c>
      <c r="C1123" t="s">
        <v>115</v>
      </c>
      <c r="D1123" s="3">
        <v>42712</v>
      </c>
      <c r="E1123" t="s">
        <v>122</v>
      </c>
      <c r="F1123">
        <v>-23000000</v>
      </c>
      <c r="G1123" t="s">
        <v>4593</v>
      </c>
      <c r="H1123" t="s">
        <v>126</v>
      </c>
      <c r="I1123" t="s">
        <v>102</v>
      </c>
      <c r="J1123" t="s">
        <v>34</v>
      </c>
      <c r="L1123" t="s">
        <v>4309</v>
      </c>
      <c r="M1123">
        <f t="shared" si="54"/>
        <v>10</v>
      </c>
      <c r="N1123">
        <f t="shared" si="55"/>
        <v>18</v>
      </c>
      <c r="O1123" t="str">
        <f t="shared" si="56"/>
        <v>Tuebor Op</v>
      </c>
    </row>
    <row r="1124" spans="1:15" hidden="1" x14ac:dyDescent="0.25">
      <c r="A1124" t="s">
        <v>121</v>
      </c>
      <c r="B1124" t="s">
        <v>33</v>
      </c>
      <c r="C1124" t="s">
        <v>115</v>
      </c>
      <c r="D1124" s="3">
        <v>42713</v>
      </c>
      <c r="E1124" t="s">
        <v>122</v>
      </c>
      <c r="F1124">
        <v>-8911003.3900000006</v>
      </c>
      <c r="G1124" t="s">
        <v>4592</v>
      </c>
      <c r="H1124" t="s">
        <v>247</v>
      </c>
      <c r="I1124" t="s">
        <v>102</v>
      </c>
      <c r="J1124" t="s">
        <v>34</v>
      </c>
      <c r="L1124" t="s">
        <v>4289</v>
      </c>
      <c r="M1124">
        <f t="shared" si="54"/>
        <v>10</v>
      </c>
      <c r="N1124">
        <f t="shared" si="55"/>
        <v>14</v>
      </c>
      <c r="O1124" t="str">
        <f t="shared" si="56"/>
        <v>TUEBO</v>
      </c>
    </row>
    <row r="1125" spans="1:15" hidden="1" x14ac:dyDescent="0.25">
      <c r="A1125" t="s">
        <v>121</v>
      </c>
      <c r="B1125" t="s">
        <v>33</v>
      </c>
      <c r="C1125" t="s">
        <v>115</v>
      </c>
      <c r="D1125" s="3">
        <v>42716</v>
      </c>
      <c r="E1125" t="s">
        <v>122</v>
      </c>
      <c r="F1125">
        <v>-10000000</v>
      </c>
      <c r="G1125" t="s">
        <v>4591</v>
      </c>
      <c r="H1125" t="s">
        <v>126</v>
      </c>
      <c r="I1125" t="s">
        <v>102</v>
      </c>
      <c r="J1125" t="s">
        <v>34</v>
      </c>
      <c r="L1125" t="s">
        <v>3716</v>
      </c>
      <c r="M1125">
        <f t="shared" si="54"/>
        <v>10</v>
      </c>
      <c r="N1125">
        <f t="shared" si="55"/>
        <v>18</v>
      </c>
      <c r="O1125" t="str">
        <f t="shared" si="56"/>
        <v>Tuebor Op</v>
      </c>
    </row>
    <row r="1126" spans="1:15" hidden="1" x14ac:dyDescent="0.25">
      <c r="A1126" t="s">
        <v>121</v>
      </c>
      <c r="B1126" t="s">
        <v>33</v>
      </c>
      <c r="C1126" t="s">
        <v>115</v>
      </c>
      <c r="D1126" s="3">
        <v>42717</v>
      </c>
      <c r="E1126" t="s">
        <v>122</v>
      </c>
      <c r="F1126">
        <v>-8000000</v>
      </c>
      <c r="G1126" t="s">
        <v>4590</v>
      </c>
      <c r="H1126" t="s">
        <v>126</v>
      </c>
      <c r="I1126" t="s">
        <v>102</v>
      </c>
      <c r="J1126" t="s">
        <v>34</v>
      </c>
      <c r="L1126" t="s">
        <v>4309</v>
      </c>
      <c r="M1126">
        <f t="shared" si="54"/>
        <v>10</v>
      </c>
      <c r="N1126">
        <f t="shared" si="55"/>
        <v>18</v>
      </c>
      <c r="O1126" t="str">
        <f t="shared" si="56"/>
        <v>Tuebor Op</v>
      </c>
    </row>
    <row r="1127" spans="1:15" hidden="1" x14ac:dyDescent="0.25">
      <c r="A1127" t="s">
        <v>121</v>
      </c>
      <c r="B1127" t="s">
        <v>33</v>
      </c>
      <c r="C1127" t="s">
        <v>115</v>
      </c>
      <c r="D1127" s="3">
        <v>42718</v>
      </c>
      <c r="E1127" t="s">
        <v>122</v>
      </c>
      <c r="F1127">
        <v>-14000000</v>
      </c>
      <c r="G1127" t="s">
        <v>4589</v>
      </c>
      <c r="H1127" t="s">
        <v>126</v>
      </c>
      <c r="I1127" t="s">
        <v>102</v>
      </c>
      <c r="J1127" t="s">
        <v>34</v>
      </c>
      <c r="L1127" t="s">
        <v>4309</v>
      </c>
      <c r="M1127">
        <f t="shared" si="54"/>
        <v>10</v>
      </c>
      <c r="N1127">
        <f t="shared" si="55"/>
        <v>18</v>
      </c>
      <c r="O1127" t="str">
        <f t="shared" si="56"/>
        <v>Tuebor Op</v>
      </c>
    </row>
    <row r="1128" spans="1:15" hidden="1" x14ac:dyDescent="0.25">
      <c r="A1128" t="s">
        <v>121</v>
      </c>
      <c r="B1128" t="s">
        <v>33</v>
      </c>
      <c r="C1128" t="s">
        <v>115</v>
      </c>
      <c r="D1128" s="3">
        <v>42719</v>
      </c>
      <c r="E1128" t="s">
        <v>122</v>
      </c>
      <c r="F1128">
        <v>-10223270.220000001</v>
      </c>
      <c r="G1128" t="s">
        <v>4588</v>
      </c>
      <c r="H1128" t="s">
        <v>247</v>
      </c>
      <c r="I1128" t="s">
        <v>102</v>
      </c>
      <c r="J1128" t="s">
        <v>34</v>
      </c>
      <c r="L1128" t="s">
        <v>4289</v>
      </c>
      <c r="M1128">
        <f t="shared" si="54"/>
        <v>10</v>
      </c>
      <c r="N1128">
        <f t="shared" si="55"/>
        <v>14</v>
      </c>
      <c r="O1128" t="str">
        <f t="shared" si="56"/>
        <v>TUEBO</v>
      </c>
    </row>
    <row r="1129" spans="1:15" hidden="1" x14ac:dyDescent="0.25">
      <c r="A1129" t="s">
        <v>121</v>
      </c>
      <c r="B1129" t="s">
        <v>33</v>
      </c>
      <c r="C1129" t="s">
        <v>115</v>
      </c>
      <c r="D1129" s="3">
        <v>42719</v>
      </c>
      <c r="E1129" t="s">
        <v>122</v>
      </c>
      <c r="F1129">
        <v>-7812.5</v>
      </c>
      <c r="G1129" t="s">
        <v>4587</v>
      </c>
      <c r="H1129" t="s">
        <v>247</v>
      </c>
      <c r="I1129" t="s">
        <v>102</v>
      </c>
      <c r="J1129" t="s">
        <v>34</v>
      </c>
      <c r="L1129" t="s">
        <v>4289</v>
      </c>
      <c r="M1129">
        <f t="shared" si="54"/>
        <v>10</v>
      </c>
      <c r="N1129">
        <f t="shared" si="55"/>
        <v>14</v>
      </c>
      <c r="O1129" t="str">
        <f t="shared" si="56"/>
        <v>TUEBO</v>
      </c>
    </row>
    <row r="1130" spans="1:15" hidden="1" x14ac:dyDescent="0.25">
      <c r="A1130" t="s">
        <v>121</v>
      </c>
      <c r="B1130" t="s">
        <v>33</v>
      </c>
      <c r="C1130" t="s">
        <v>115</v>
      </c>
      <c r="D1130" s="3">
        <v>42725</v>
      </c>
      <c r="E1130" t="s">
        <v>122</v>
      </c>
      <c r="F1130">
        <v>-7500000</v>
      </c>
      <c r="G1130" t="s">
        <v>4586</v>
      </c>
      <c r="H1130" t="s">
        <v>126</v>
      </c>
      <c r="I1130" t="s">
        <v>102</v>
      </c>
      <c r="J1130" t="s">
        <v>34</v>
      </c>
      <c r="L1130" t="s">
        <v>4585</v>
      </c>
      <c r="M1130">
        <f t="shared" si="54"/>
        <v>10</v>
      </c>
      <c r="N1130">
        <f t="shared" si="55"/>
        <v>18</v>
      </c>
      <c r="O1130" t="str">
        <f t="shared" si="56"/>
        <v>Tuebor op</v>
      </c>
    </row>
    <row r="1131" spans="1:15" hidden="1" x14ac:dyDescent="0.25">
      <c r="A1131" t="s">
        <v>121</v>
      </c>
      <c r="B1131" t="s">
        <v>33</v>
      </c>
      <c r="C1131" t="s">
        <v>115</v>
      </c>
      <c r="D1131" s="3">
        <v>42726</v>
      </c>
      <c r="E1131" t="s">
        <v>122</v>
      </c>
      <c r="F1131">
        <v>-3200000</v>
      </c>
      <c r="G1131" t="s">
        <v>4584</v>
      </c>
      <c r="H1131" t="s">
        <v>249</v>
      </c>
      <c r="I1131" t="s">
        <v>102</v>
      </c>
      <c r="J1131" t="s">
        <v>34</v>
      </c>
      <c r="L1131" t="s">
        <v>3800</v>
      </c>
      <c r="M1131">
        <f t="shared" si="54"/>
        <v>10</v>
      </c>
      <c r="N1131">
        <f t="shared" si="55"/>
        <v>18</v>
      </c>
      <c r="O1131" t="str">
        <f t="shared" si="56"/>
        <v>Tuebor Op</v>
      </c>
    </row>
    <row r="1132" spans="1:15" hidden="1" x14ac:dyDescent="0.25">
      <c r="A1132" t="s">
        <v>121</v>
      </c>
      <c r="B1132" t="s">
        <v>33</v>
      </c>
      <c r="C1132" t="s">
        <v>115</v>
      </c>
      <c r="D1132" s="3">
        <v>42726</v>
      </c>
      <c r="E1132" t="s">
        <v>122</v>
      </c>
      <c r="F1132">
        <v>-10000000</v>
      </c>
      <c r="G1132" t="s">
        <v>4583</v>
      </c>
      <c r="H1132" t="s">
        <v>126</v>
      </c>
      <c r="I1132" t="s">
        <v>102</v>
      </c>
      <c r="J1132" t="s">
        <v>34</v>
      </c>
      <c r="L1132" t="s">
        <v>4309</v>
      </c>
      <c r="M1132">
        <f t="shared" si="54"/>
        <v>10</v>
      </c>
      <c r="N1132">
        <f t="shared" si="55"/>
        <v>18</v>
      </c>
      <c r="O1132" t="str">
        <f t="shared" si="56"/>
        <v>Tuebor Op</v>
      </c>
    </row>
    <row r="1133" spans="1:15" hidden="1" x14ac:dyDescent="0.25">
      <c r="A1133" t="s">
        <v>121</v>
      </c>
      <c r="B1133" t="s">
        <v>33</v>
      </c>
      <c r="C1133" t="s">
        <v>115</v>
      </c>
      <c r="D1133" s="3">
        <v>42731</v>
      </c>
      <c r="E1133" t="s">
        <v>122</v>
      </c>
      <c r="F1133">
        <v>-31894244.210000001</v>
      </c>
      <c r="G1133" t="s">
        <v>4582</v>
      </c>
      <c r="H1133" t="s">
        <v>247</v>
      </c>
      <c r="I1133" t="s">
        <v>102</v>
      </c>
      <c r="J1133" t="s">
        <v>34</v>
      </c>
      <c r="L1133" t="s">
        <v>3889</v>
      </c>
      <c r="M1133">
        <f t="shared" si="54"/>
        <v>10</v>
      </c>
      <c r="N1133">
        <f t="shared" si="55"/>
        <v>14</v>
      </c>
      <c r="O1133" t="str">
        <f t="shared" si="56"/>
        <v>TUEBO</v>
      </c>
    </row>
    <row r="1134" spans="1:15" hidden="1" x14ac:dyDescent="0.25">
      <c r="A1134" t="s">
        <v>121</v>
      </c>
      <c r="B1134" t="s">
        <v>33</v>
      </c>
      <c r="C1134" t="s">
        <v>115</v>
      </c>
      <c r="D1134" s="3">
        <v>42738</v>
      </c>
      <c r="E1134" t="s">
        <v>122</v>
      </c>
      <c r="F1134">
        <v>-26385878.32</v>
      </c>
      <c r="G1134" t="s">
        <v>4581</v>
      </c>
      <c r="H1134" t="s">
        <v>247</v>
      </c>
      <c r="I1134" t="s">
        <v>102</v>
      </c>
      <c r="J1134" t="s">
        <v>34</v>
      </c>
      <c r="L1134" t="s">
        <v>4289</v>
      </c>
      <c r="M1134">
        <f t="shared" si="54"/>
        <v>10</v>
      </c>
      <c r="N1134">
        <f t="shared" si="55"/>
        <v>14</v>
      </c>
      <c r="O1134" t="str">
        <f t="shared" si="56"/>
        <v>TUEBO</v>
      </c>
    </row>
    <row r="1135" spans="1:15" hidden="1" x14ac:dyDescent="0.25">
      <c r="A1135" t="s">
        <v>121</v>
      </c>
      <c r="B1135" t="s">
        <v>33</v>
      </c>
      <c r="C1135" t="s">
        <v>115</v>
      </c>
      <c r="D1135" s="3">
        <v>42739</v>
      </c>
      <c r="E1135" t="s">
        <v>122</v>
      </c>
      <c r="F1135">
        <v>-5700000</v>
      </c>
      <c r="G1135" t="s">
        <v>4580</v>
      </c>
      <c r="H1135" t="s">
        <v>249</v>
      </c>
      <c r="I1135" t="s">
        <v>102</v>
      </c>
      <c r="J1135" t="s">
        <v>34</v>
      </c>
      <c r="L1135" t="s">
        <v>4509</v>
      </c>
      <c r="M1135">
        <f t="shared" si="54"/>
        <v>10</v>
      </c>
      <c r="N1135">
        <f t="shared" si="55"/>
        <v>18</v>
      </c>
      <c r="O1135" t="str">
        <f t="shared" si="56"/>
        <v>Tuebor Op</v>
      </c>
    </row>
    <row r="1136" spans="1:15" hidden="1" x14ac:dyDescent="0.25">
      <c r="A1136" t="s">
        <v>121</v>
      </c>
      <c r="B1136" t="s">
        <v>33</v>
      </c>
      <c r="C1136" t="s">
        <v>115</v>
      </c>
      <c r="D1136" s="3">
        <v>42739</v>
      </c>
      <c r="E1136" t="s">
        <v>122</v>
      </c>
      <c r="F1136">
        <v>-70781.539999999994</v>
      </c>
      <c r="G1136" t="s">
        <v>4579</v>
      </c>
      <c r="H1136" t="s">
        <v>247</v>
      </c>
      <c r="I1136" t="s">
        <v>102</v>
      </c>
      <c r="J1136" t="s">
        <v>34</v>
      </c>
      <c r="L1136" t="s">
        <v>3889</v>
      </c>
      <c r="M1136">
        <f t="shared" si="54"/>
        <v>10</v>
      </c>
      <c r="N1136">
        <f t="shared" si="55"/>
        <v>14</v>
      </c>
      <c r="O1136" t="str">
        <f t="shared" si="56"/>
        <v>TUEBO</v>
      </c>
    </row>
    <row r="1137" spans="1:15" hidden="1" x14ac:dyDescent="0.25">
      <c r="A1137" t="s">
        <v>121</v>
      </c>
      <c r="B1137" t="s">
        <v>33</v>
      </c>
      <c r="C1137" t="s">
        <v>115</v>
      </c>
      <c r="D1137" s="3">
        <v>42741</v>
      </c>
      <c r="E1137" t="s">
        <v>122</v>
      </c>
      <c r="F1137">
        <v>-12500000</v>
      </c>
      <c r="G1137" t="s">
        <v>4578</v>
      </c>
      <c r="H1137" t="s">
        <v>247</v>
      </c>
      <c r="I1137" t="s">
        <v>102</v>
      </c>
      <c r="J1137" t="s">
        <v>34</v>
      </c>
      <c r="L1137" t="s">
        <v>4289</v>
      </c>
      <c r="M1137">
        <f t="shared" si="54"/>
        <v>10</v>
      </c>
      <c r="N1137">
        <f t="shared" si="55"/>
        <v>14</v>
      </c>
      <c r="O1137" t="str">
        <f t="shared" si="56"/>
        <v>TUEBO</v>
      </c>
    </row>
    <row r="1138" spans="1:15" hidden="1" x14ac:dyDescent="0.25">
      <c r="A1138" t="s">
        <v>121</v>
      </c>
      <c r="B1138" t="s">
        <v>33</v>
      </c>
      <c r="C1138" t="s">
        <v>115</v>
      </c>
      <c r="D1138" s="3">
        <v>42744</v>
      </c>
      <c r="E1138" t="s">
        <v>122</v>
      </c>
      <c r="F1138">
        <v>-11600000</v>
      </c>
      <c r="G1138" t="s">
        <v>4577</v>
      </c>
      <c r="H1138" t="s">
        <v>247</v>
      </c>
      <c r="I1138" t="s">
        <v>102</v>
      </c>
      <c r="J1138" t="s">
        <v>34</v>
      </c>
      <c r="L1138" t="s">
        <v>4289</v>
      </c>
      <c r="M1138">
        <f t="shared" si="54"/>
        <v>10</v>
      </c>
      <c r="N1138">
        <f t="shared" si="55"/>
        <v>14</v>
      </c>
      <c r="O1138" t="str">
        <f t="shared" si="56"/>
        <v>TUEBO</v>
      </c>
    </row>
    <row r="1139" spans="1:15" hidden="1" x14ac:dyDescent="0.25">
      <c r="A1139" t="s">
        <v>121</v>
      </c>
      <c r="B1139" t="s">
        <v>33</v>
      </c>
      <c r="C1139" t="s">
        <v>115</v>
      </c>
      <c r="D1139" s="3">
        <v>42744</v>
      </c>
      <c r="E1139" t="s">
        <v>122</v>
      </c>
      <c r="F1139">
        <v>-9661073.5600000005</v>
      </c>
      <c r="G1139" t="s">
        <v>4576</v>
      </c>
      <c r="H1139" t="s">
        <v>247</v>
      </c>
      <c r="I1139" t="s">
        <v>102</v>
      </c>
      <c r="J1139" t="s">
        <v>34</v>
      </c>
      <c r="L1139" t="s">
        <v>4289</v>
      </c>
      <c r="M1139">
        <f t="shared" si="54"/>
        <v>10</v>
      </c>
      <c r="N1139">
        <f t="shared" si="55"/>
        <v>14</v>
      </c>
      <c r="O1139" t="str">
        <f t="shared" si="56"/>
        <v>TUEBO</v>
      </c>
    </row>
    <row r="1140" spans="1:15" hidden="1" x14ac:dyDescent="0.25">
      <c r="A1140" t="s">
        <v>121</v>
      </c>
      <c r="B1140" t="s">
        <v>33</v>
      </c>
      <c r="C1140" t="s">
        <v>115</v>
      </c>
      <c r="D1140" s="3">
        <v>42744</v>
      </c>
      <c r="E1140" t="s">
        <v>122</v>
      </c>
      <c r="F1140">
        <v>-3000000</v>
      </c>
      <c r="G1140" t="s">
        <v>4575</v>
      </c>
      <c r="H1140" t="s">
        <v>126</v>
      </c>
      <c r="I1140" t="s">
        <v>102</v>
      </c>
      <c r="J1140" t="s">
        <v>34</v>
      </c>
      <c r="L1140" t="s">
        <v>4309</v>
      </c>
      <c r="M1140">
        <f t="shared" si="54"/>
        <v>10</v>
      </c>
      <c r="N1140">
        <f t="shared" si="55"/>
        <v>18</v>
      </c>
      <c r="O1140" t="str">
        <f t="shared" si="56"/>
        <v>Tuebor Op</v>
      </c>
    </row>
    <row r="1141" spans="1:15" hidden="1" x14ac:dyDescent="0.25">
      <c r="A1141" t="s">
        <v>121</v>
      </c>
      <c r="B1141" t="s">
        <v>33</v>
      </c>
      <c r="C1141" t="s">
        <v>115</v>
      </c>
      <c r="D1141" s="3">
        <v>42745</v>
      </c>
      <c r="E1141" t="s">
        <v>122</v>
      </c>
      <c r="F1141">
        <v>-20000000</v>
      </c>
      <c r="G1141" t="s">
        <v>4574</v>
      </c>
      <c r="H1141" t="s">
        <v>126</v>
      </c>
      <c r="I1141" t="s">
        <v>102</v>
      </c>
      <c r="J1141" t="s">
        <v>34</v>
      </c>
      <c r="L1141" t="s">
        <v>4309</v>
      </c>
      <c r="M1141">
        <f t="shared" si="54"/>
        <v>10</v>
      </c>
      <c r="N1141">
        <f t="shared" si="55"/>
        <v>18</v>
      </c>
      <c r="O1141" t="str">
        <f t="shared" si="56"/>
        <v>Tuebor Op</v>
      </c>
    </row>
    <row r="1142" spans="1:15" hidden="1" x14ac:dyDescent="0.25">
      <c r="A1142" t="s">
        <v>121</v>
      </c>
      <c r="B1142" t="s">
        <v>33</v>
      </c>
      <c r="C1142" t="s">
        <v>115</v>
      </c>
      <c r="D1142" s="3">
        <v>42746</v>
      </c>
      <c r="E1142" t="s">
        <v>122</v>
      </c>
      <c r="F1142">
        <v>-10000000</v>
      </c>
      <c r="G1142" t="s">
        <v>4573</v>
      </c>
      <c r="H1142" t="s">
        <v>126</v>
      </c>
      <c r="I1142" t="s">
        <v>102</v>
      </c>
      <c r="J1142" t="s">
        <v>34</v>
      </c>
      <c r="L1142" t="s">
        <v>4309</v>
      </c>
      <c r="M1142">
        <f t="shared" si="54"/>
        <v>10</v>
      </c>
      <c r="N1142">
        <f t="shared" si="55"/>
        <v>18</v>
      </c>
      <c r="O1142" t="str">
        <f t="shared" si="56"/>
        <v>Tuebor Op</v>
      </c>
    </row>
    <row r="1143" spans="1:15" hidden="1" x14ac:dyDescent="0.25">
      <c r="A1143" t="s">
        <v>121</v>
      </c>
      <c r="B1143" t="s">
        <v>33</v>
      </c>
      <c r="C1143" t="s">
        <v>115</v>
      </c>
      <c r="D1143" s="3">
        <v>42746</v>
      </c>
      <c r="E1143" t="s">
        <v>122</v>
      </c>
      <c r="F1143">
        <v>-10000000</v>
      </c>
      <c r="G1143" t="s">
        <v>4572</v>
      </c>
      <c r="H1143" t="s">
        <v>247</v>
      </c>
      <c r="I1143" t="s">
        <v>102</v>
      </c>
      <c r="J1143" t="s">
        <v>34</v>
      </c>
      <c r="L1143" t="s">
        <v>4532</v>
      </c>
      <c r="M1143">
        <f t="shared" si="54"/>
        <v>10</v>
      </c>
      <c r="N1143">
        <f t="shared" si="55"/>
        <v>14</v>
      </c>
      <c r="O1143" t="str">
        <f t="shared" si="56"/>
        <v>TUEBO</v>
      </c>
    </row>
    <row r="1144" spans="1:15" hidden="1" x14ac:dyDescent="0.25">
      <c r="A1144" t="s">
        <v>121</v>
      </c>
      <c r="B1144" t="s">
        <v>33</v>
      </c>
      <c r="C1144" t="s">
        <v>115</v>
      </c>
      <c r="D1144" s="3">
        <v>42747</v>
      </c>
      <c r="E1144" t="s">
        <v>122</v>
      </c>
      <c r="F1144">
        <v>-6500000</v>
      </c>
      <c r="G1144" t="s">
        <v>4571</v>
      </c>
      <c r="H1144" t="s">
        <v>126</v>
      </c>
      <c r="I1144" t="s">
        <v>102</v>
      </c>
      <c r="J1144" t="s">
        <v>34</v>
      </c>
      <c r="L1144" t="s">
        <v>4309</v>
      </c>
      <c r="M1144">
        <f t="shared" si="54"/>
        <v>10</v>
      </c>
      <c r="N1144">
        <f t="shared" si="55"/>
        <v>18</v>
      </c>
      <c r="O1144" t="str">
        <f t="shared" si="56"/>
        <v>Tuebor Op</v>
      </c>
    </row>
    <row r="1145" spans="1:15" hidden="1" x14ac:dyDescent="0.25">
      <c r="A1145" t="s">
        <v>121</v>
      </c>
      <c r="B1145" t="s">
        <v>33</v>
      </c>
      <c r="C1145" t="s">
        <v>115</v>
      </c>
      <c r="D1145" s="3">
        <v>42748</v>
      </c>
      <c r="E1145" t="s">
        <v>122</v>
      </c>
      <c r="F1145">
        <v>-3000000</v>
      </c>
      <c r="G1145" t="s">
        <v>4570</v>
      </c>
      <c r="H1145" t="s">
        <v>126</v>
      </c>
      <c r="I1145" t="s">
        <v>102</v>
      </c>
      <c r="J1145" t="s">
        <v>34</v>
      </c>
      <c r="L1145" t="s">
        <v>4309</v>
      </c>
      <c r="M1145">
        <f t="shared" si="54"/>
        <v>10</v>
      </c>
      <c r="N1145">
        <f t="shared" si="55"/>
        <v>18</v>
      </c>
      <c r="O1145" t="str">
        <f t="shared" si="56"/>
        <v>Tuebor Op</v>
      </c>
    </row>
    <row r="1146" spans="1:15" hidden="1" x14ac:dyDescent="0.25">
      <c r="A1146" t="s">
        <v>121</v>
      </c>
      <c r="B1146" t="s">
        <v>33</v>
      </c>
      <c r="C1146" t="s">
        <v>115</v>
      </c>
      <c r="D1146" s="3">
        <v>42752</v>
      </c>
      <c r="E1146" t="s">
        <v>122</v>
      </c>
      <c r="F1146">
        <v>-22000000</v>
      </c>
      <c r="G1146" t="s">
        <v>4569</v>
      </c>
      <c r="H1146" t="s">
        <v>126</v>
      </c>
      <c r="I1146" t="s">
        <v>102</v>
      </c>
      <c r="J1146" t="s">
        <v>34</v>
      </c>
      <c r="L1146" t="s">
        <v>4309</v>
      </c>
      <c r="M1146">
        <f t="shared" si="54"/>
        <v>10</v>
      </c>
      <c r="N1146">
        <f t="shared" si="55"/>
        <v>18</v>
      </c>
      <c r="O1146" t="str">
        <f t="shared" si="56"/>
        <v>Tuebor Op</v>
      </c>
    </row>
    <row r="1147" spans="1:15" hidden="1" x14ac:dyDescent="0.25">
      <c r="A1147" t="s">
        <v>121</v>
      </c>
      <c r="B1147" t="s">
        <v>33</v>
      </c>
      <c r="C1147" t="s">
        <v>115</v>
      </c>
      <c r="D1147" s="3">
        <v>42753</v>
      </c>
      <c r="E1147" t="s">
        <v>122</v>
      </c>
      <c r="F1147">
        <v>-3000000</v>
      </c>
      <c r="G1147" t="s">
        <v>4568</v>
      </c>
      <c r="H1147" t="s">
        <v>126</v>
      </c>
      <c r="I1147" t="s">
        <v>102</v>
      </c>
      <c r="J1147" t="s">
        <v>34</v>
      </c>
      <c r="L1147" t="s">
        <v>4309</v>
      </c>
      <c r="M1147">
        <f t="shared" si="54"/>
        <v>10</v>
      </c>
      <c r="N1147">
        <f t="shared" si="55"/>
        <v>18</v>
      </c>
      <c r="O1147" t="str">
        <f t="shared" si="56"/>
        <v>Tuebor Op</v>
      </c>
    </row>
    <row r="1148" spans="1:15" hidden="1" x14ac:dyDescent="0.25">
      <c r="A1148" t="s">
        <v>121</v>
      </c>
      <c r="B1148" t="s">
        <v>33</v>
      </c>
      <c r="C1148" t="s">
        <v>115</v>
      </c>
      <c r="D1148" s="3">
        <v>42754</v>
      </c>
      <c r="E1148" t="s">
        <v>122</v>
      </c>
      <c r="F1148">
        <v>-1041894.12</v>
      </c>
      <c r="G1148" t="s">
        <v>4567</v>
      </c>
      <c r="H1148" t="s">
        <v>247</v>
      </c>
      <c r="I1148" t="s">
        <v>102</v>
      </c>
      <c r="J1148" t="s">
        <v>34</v>
      </c>
      <c r="L1148" t="s">
        <v>3889</v>
      </c>
      <c r="M1148">
        <f t="shared" si="54"/>
        <v>10</v>
      </c>
      <c r="N1148">
        <f t="shared" si="55"/>
        <v>14</v>
      </c>
      <c r="O1148" t="str">
        <f t="shared" si="56"/>
        <v>TUEBO</v>
      </c>
    </row>
    <row r="1149" spans="1:15" hidden="1" x14ac:dyDescent="0.25">
      <c r="A1149" t="s">
        <v>121</v>
      </c>
      <c r="B1149" t="s">
        <v>33</v>
      </c>
      <c r="C1149" t="s">
        <v>115</v>
      </c>
      <c r="D1149" s="3">
        <v>42754</v>
      </c>
      <c r="E1149" t="s">
        <v>122</v>
      </c>
      <c r="F1149">
        <v>-3843027.78</v>
      </c>
      <c r="G1149" t="s">
        <v>4566</v>
      </c>
      <c r="H1149" t="s">
        <v>247</v>
      </c>
      <c r="I1149" t="s">
        <v>102</v>
      </c>
      <c r="J1149" t="s">
        <v>34</v>
      </c>
      <c r="L1149" t="s">
        <v>4289</v>
      </c>
      <c r="M1149">
        <f t="shared" si="54"/>
        <v>10</v>
      </c>
      <c r="N1149">
        <f t="shared" si="55"/>
        <v>14</v>
      </c>
      <c r="O1149" t="str">
        <f t="shared" si="56"/>
        <v>TUEBO</v>
      </c>
    </row>
    <row r="1150" spans="1:15" hidden="1" x14ac:dyDescent="0.25">
      <c r="A1150" t="s">
        <v>121</v>
      </c>
      <c r="B1150" t="s">
        <v>33</v>
      </c>
      <c r="C1150" t="s">
        <v>115</v>
      </c>
      <c r="D1150" s="3">
        <v>42755</v>
      </c>
      <c r="E1150" t="s">
        <v>122</v>
      </c>
      <c r="F1150">
        <v>-34000000</v>
      </c>
      <c r="G1150" t="s">
        <v>4565</v>
      </c>
      <c r="H1150" t="s">
        <v>126</v>
      </c>
      <c r="I1150" t="s">
        <v>102</v>
      </c>
      <c r="J1150" t="s">
        <v>34</v>
      </c>
      <c r="L1150" t="s">
        <v>4309</v>
      </c>
      <c r="M1150">
        <f t="shared" si="54"/>
        <v>10</v>
      </c>
      <c r="N1150">
        <f t="shared" si="55"/>
        <v>18</v>
      </c>
      <c r="O1150" t="str">
        <f t="shared" si="56"/>
        <v>Tuebor Op</v>
      </c>
    </row>
    <row r="1151" spans="1:15" hidden="1" x14ac:dyDescent="0.25">
      <c r="A1151" t="s">
        <v>121</v>
      </c>
      <c r="B1151" t="s">
        <v>33</v>
      </c>
      <c r="C1151" t="s">
        <v>115</v>
      </c>
      <c r="D1151" s="3">
        <v>42758</v>
      </c>
      <c r="E1151" t="s">
        <v>122</v>
      </c>
      <c r="F1151">
        <v>-33000000</v>
      </c>
      <c r="G1151" t="s">
        <v>4564</v>
      </c>
      <c r="H1151" t="s">
        <v>126</v>
      </c>
      <c r="I1151" t="s">
        <v>102</v>
      </c>
      <c r="J1151" t="s">
        <v>34</v>
      </c>
      <c r="L1151" t="s">
        <v>4309</v>
      </c>
      <c r="M1151">
        <f t="shared" si="54"/>
        <v>10</v>
      </c>
      <c r="N1151">
        <f t="shared" si="55"/>
        <v>18</v>
      </c>
      <c r="O1151" t="str">
        <f t="shared" si="56"/>
        <v>Tuebor Op</v>
      </c>
    </row>
    <row r="1152" spans="1:15" hidden="1" x14ac:dyDescent="0.25">
      <c r="A1152" t="s">
        <v>121</v>
      </c>
      <c r="B1152" t="s">
        <v>33</v>
      </c>
      <c r="C1152" t="s">
        <v>115</v>
      </c>
      <c r="D1152" s="3">
        <v>42765</v>
      </c>
      <c r="E1152" t="s">
        <v>122</v>
      </c>
      <c r="F1152">
        <v>-13542021.869999999</v>
      </c>
      <c r="G1152" t="s">
        <v>4563</v>
      </c>
      <c r="H1152" t="s">
        <v>247</v>
      </c>
      <c r="I1152" t="s">
        <v>102</v>
      </c>
      <c r="J1152" t="s">
        <v>34</v>
      </c>
      <c r="L1152" t="s">
        <v>4289</v>
      </c>
      <c r="M1152">
        <f t="shared" si="54"/>
        <v>10</v>
      </c>
      <c r="N1152">
        <f t="shared" si="55"/>
        <v>14</v>
      </c>
      <c r="O1152" t="str">
        <f t="shared" si="56"/>
        <v>TUEBO</v>
      </c>
    </row>
    <row r="1153" spans="1:15" hidden="1" x14ac:dyDescent="0.25">
      <c r="A1153" t="s">
        <v>121</v>
      </c>
      <c r="B1153" t="s">
        <v>33</v>
      </c>
      <c r="C1153" t="s">
        <v>115</v>
      </c>
      <c r="D1153" s="3">
        <v>42765</v>
      </c>
      <c r="E1153" t="s">
        <v>122</v>
      </c>
      <c r="F1153">
        <v>-9000000</v>
      </c>
      <c r="G1153" t="s">
        <v>4562</v>
      </c>
      <c r="H1153" t="s">
        <v>126</v>
      </c>
      <c r="I1153" t="s">
        <v>102</v>
      </c>
      <c r="J1153" t="s">
        <v>34</v>
      </c>
      <c r="L1153" t="s">
        <v>4309</v>
      </c>
      <c r="M1153">
        <f t="shared" si="54"/>
        <v>10</v>
      </c>
      <c r="N1153">
        <f t="shared" si="55"/>
        <v>18</v>
      </c>
      <c r="O1153" t="str">
        <f t="shared" si="56"/>
        <v>Tuebor Op</v>
      </c>
    </row>
    <row r="1154" spans="1:15" hidden="1" x14ac:dyDescent="0.25">
      <c r="A1154" t="s">
        <v>121</v>
      </c>
      <c r="B1154" t="s">
        <v>33</v>
      </c>
      <c r="C1154" t="s">
        <v>115</v>
      </c>
      <c r="D1154" s="3">
        <v>42769</v>
      </c>
      <c r="E1154" t="s">
        <v>122</v>
      </c>
      <c r="F1154">
        <v>-18000000</v>
      </c>
      <c r="G1154" t="s">
        <v>4561</v>
      </c>
      <c r="H1154" t="s">
        <v>126</v>
      </c>
      <c r="I1154" t="s">
        <v>102</v>
      </c>
      <c r="J1154" t="s">
        <v>34</v>
      </c>
      <c r="L1154" t="s">
        <v>4543</v>
      </c>
      <c r="M1154">
        <f t="shared" si="54"/>
        <v>10</v>
      </c>
      <c r="N1154">
        <f t="shared" si="55"/>
        <v>18</v>
      </c>
      <c r="O1154" t="str">
        <f t="shared" si="56"/>
        <v>Tuebor Op</v>
      </c>
    </row>
    <row r="1155" spans="1:15" hidden="1" x14ac:dyDescent="0.25">
      <c r="A1155" t="s">
        <v>121</v>
      </c>
      <c r="B1155" t="s">
        <v>33</v>
      </c>
      <c r="C1155" t="s">
        <v>115</v>
      </c>
      <c r="D1155" s="3">
        <v>42775</v>
      </c>
      <c r="E1155" t="s">
        <v>122</v>
      </c>
      <c r="F1155">
        <v>-6090533.4100000001</v>
      </c>
      <c r="G1155" t="s">
        <v>4560</v>
      </c>
      <c r="H1155" t="s">
        <v>247</v>
      </c>
      <c r="I1155" t="s">
        <v>102</v>
      </c>
      <c r="J1155" t="s">
        <v>34</v>
      </c>
      <c r="L1155" t="s">
        <v>3889</v>
      </c>
      <c r="M1155">
        <f t="shared" si="54"/>
        <v>10</v>
      </c>
      <c r="N1155">
        <f t="shared" si="55"/>
        <v>14</v>
      </c>
      <c r="O1155" t="str">
        <f t="shared" si="56"/>
        <v>TUEBO</v>
      </c>
    </row>
    <row r="1156" spans="1:15" hidden="1" x14ac:dyDescent="0.25">
      <c r="A1156" t="s">
        <v>121</v>
      </c>
      <c r="B1156" t="s">
        <v>33</v>
      </c>
      <c r="C1156" t="s">
        <v>115</v>
      </c>
      <c r="D1156" s="3">
        <v>42781</v>
      </c>
      <c r="E1156" t="s">
        <v>122</v>
      </c>
      <c r="F1156">
        <v>-11402393.75</v>
      </c>
      <c r="G1156" t="s">
        <v>4559</v>
      </c>
      <c r="H1156" t="s">
        <v>247</v>
      </c>
      <c r="I1156" t="s">
        <v>102</v>
      </c>
      <c r="J1156" t="s">
        <v>34</v>
      </c>
      <c r="L1156" t="s">
        <v>4289</v>
      </c>
      <c r="M1156">
        <f t="shared" si="54"/>
        <v>10</v>
      </c>
      <c r="N1156">
        <f t="shared" si="55"/>
        <v>14</v>
      </c>
      <c r="O1156" t="str">
        <f t="shared" si="56"/>
        <v>TUEBO</v>
      </c>
    </row>
    <row r="1157" spans="1:15" hidden="1" x14ac:dyDescent="0.25">
      <c r="A1157" t="s">
        <v>121</v>
      </c>
      <c r="B1157" t="s">
        <v>33</v>
      </c>
      <c r="C1157" t="s">
        <v>115</v>
      </c>
      <c r="D1157" s="3">
        <v>42781</v>
      </c>
      <c r="E1157" t="s">
        <v>122</v>
      </c>
      <c r="F1157">
        <v>-10867035.84</v>
      </c>
      <c r="G1157" t="s">
        <v>4558</v>
      </c>
      <c r="H1157" t="s">
        <v>247</v>
      </c>
      <c r="I1157" t="s">
        <v>102</v>
      </c>
      <c r="J1157" t="s">
        <v>34</v>
      </c>
      <c r="L1157" t="s">
        <v>4289</v>
      </c>
      <c r="M1157">
        <f t="shared" si="54"/>
        <v>10</v>
      </c>
      <c r="N1157">
        <f t="shared" si="55"/>
        <v>14</v>
      </c>
      <c r="O1157" t="str">
        <f t="shared" si="56"/>
        <v>TUEBO</v>
      </c>
    </row>
    <row r="1158" spans="1:15" hidden="1" x14ac:dyDescent="0.25">
      <c r="A1158" t="s">
        <v>121</v>
      </c>
      <c r="B1158" t="s">
        <v>33</v>
      </c>
      <c r="C1158" t="s">
        <v>115</v>
      </c>
      <c r="D1158" s="3">
        <v>42782</v>
      </c>
      <c r="E1158" t="s">
        <v>122</v>
      </c>
      <c r="F1158">
        <v>-18106.169999999998</v>
      </c>
      <c r="G1158" t="s">
        <v>4557</v>
      </c>
      <c r="H1158" t="s">
        <v>247</v>
      </c>
      <c r="I1158" t="s">
        <v>102</v>
      </c>
      <c r="J1158" t="s">
        <v>34</v>
      </c>
      <c r="L1158" t="s">
        <v>4289</v>
      </c>
      <c r="M1158">
        <f t="shared" si="54"/>
        <v>10</v>
      </c>
      <c r="N1158">
        <f t="shared" si="55"/>
        <v>14</v>
      </c>
      <c r="O1158" t="str">
        <f t="shared" si="56"/>
        <v>TUEBO</v>
      </c>
    </row>
    <row r="1159" spans="1:15" hidden="1" x14ac:dyDescent="0.25">
      <c r="A1159" t="s">
        <v>121</v>
      </c>
      <c r="B1159" t="s">
        <v>33</v>
      </c>
      <c r="C1159" t="s">
        <v>115</v>
      </c>
      <c r="D1159" s="3">
        <v>42782</v>
      </c>
      <c r="E1159" t="s">
        <v>122</v>
      </c>
      <c r="F1159">
        <v>-28748263.890000001</v>
      </c>
      <c r="G1159" t="s">
        <v>4556</v>
      </c>
      <c r="H1159" t="s">
        <v>247</v>
      </c>
      <c r="I1159" t="s">
        <v>102</v>
      </c>
      <c r="J1159" t="s">
        <v>34</v>
      </c>
      <c r="L1159" t="s">
        <v>4289</v>
      </c>
      <c r="M1159">
        <f t="shared" si="54"/>
        <v>10</v>
      </c>
      <c r="N1159">
        <f t="shared" si="55"/>
        <v>14</v>
      </c>
      <c r="O1159" t="str">
        <f t="shared" si="56"/>
        <v>TUEBO</v>
      </c>
    </row>
    <row r="1160" spans="1:15" hidden="1" x14ac:dyDescent="0.25">
      <c r="A1160" t="s">
        <v>121</v>
      </c>
      <c r="B1160" t="s">
        <v>33</v>
      </c>
      <c r="C1160" t="s">
        <v>115</v>
      </c>
      <c r="D1160" s="3">
        <v>42790</v>
      </c>
      <c r="E1160" t="s">
        <v>122</v>
      </c>
      <c r="F1160">
        <v>-3850000</v>
      </c>
      <c r="G1160" t="s">
        <v>4555</v>
      </c>
      <c r="H1160" t="s">
        <v>249</v>
      </c>
      <c r="I1160" t="s">
        <v>102</v>
      </c>
      <c r="J1160" t="s">
        <v>34</v>
      </c>
      <c r="L1160" t="s">
        <v>4509</v>
      </c>
      <c r="M1160">
        <f t="shared" si="54"/>
        <v>10</v>
      </c>
      <c r="N1160">
        <f t="shared" si="55"/>
        <v>18</v>
      </c>
      <c r="O1160" t="str">
        <f t="shared" si="56"/>
        <v>Tuebor Op</v>
      </c>
    </row>
    <row r="1161" spans="1:15" hidden="1" x14ac:dyDescent="0.25">
      <c r="A1161" t="s">
        <v>121</v>
      </c>
      <c r="B1161" t="s">
        <v>33</v>
      </c>
      <c r="C1161" t="s">
        <v>115</v>
      </c>
      <c r="D1161" s="3">
        <v>42797</v>
      </c>
      <c r="E1161" t="s">
        <v>122</v>
      </c>
      <c r="F1161">
        <v>-2000000</v>
      </c>
      <c r="G1161" t="s">
        <v>4554</v>
      </c>
      <c r="H1161" t="s">
        <v>126</v>
      </c>
      <c r="I1161" t="s">
        <v>102</v>
      </c>
      <c r="J1161" t="s">
        <v>34</v>
      </c>
      <c r="L1161" t="s">
        <v>4309</v>
      </c>
      <c r="M1161">
        <f t="shared" si="54"/>
        <v>10</v>
      </c>
      <c r="N1161">
        <f t="shared" si="55"/>
        <v>18</v>
      </c>
      <c r="O1161" t="str">
        <f t="shared" si="56"/>
        <v>Tuebor Op</v>
      </c>
    </row>
    <row r="1162" spans="1:15" hidden="1" x14ac:dyDescent="0.25">
      <c r="A1162" t="s">
        <v>121</v>
      </c>
      <c r="B1162" t="s">
        <v>33</v>
      </c>
      <c r="C1162" t="s">
        <v>115</v>
      </c>
      <c r="D1162" s="3">
        <v>42800</v>
      </c>
      <c r="E1162" t="s">
        <v>122</v>
      </c>
      <c r="F1162">
        <v>-27750</v>
      </c>
      <c r="G1162" t="s">
        <v>4553</v>
      </c>
      <c r="H1162" t="s">
        <v>247</v>
      </c>
      <c r="I1162" t="s">
        <v>102</v>
      </c>
      <c r="J1162" t="s">
        <v>34</v>
      </c>
      <c r="L1162" t="s">
        <v>4289</v>
      </c>
      <c r="M1162">
        <f t="shared" si="54"/>
        <v>10</v>
      </c>
      <c r="N1162">
        <f t="shared" si="55"/>
        <v>14</v>
      </c>
      <c r="O1162" t="str">
        <f t="shared" si="56"/>
        <v>TUEBO</v>
      </c>
    </row>
    <row r="1163" spans="1:15" hidden="1" x14ac:dyDescent="0.25">
      <c r="A1163" t="s">
        <v>121</v>
      </c>
      <c r="B1163" t="s">
        <v>33</v>
      </c>
      <c r="C1163" t="s">
        <v>115</v>
      </c>
      <c r="D1163" s="3">
        <v>42800</v>
      </c>
      <c r="E1163" t="s">
        <v>122</v>
      </c>
      <c r="F1163">
        <v>-35000000</v>
      </c>
      <c r="G1163" t="s">
        <v>4552</v>
      </c>
      <c r="H1163" t="s">
        <v>126</v>
      </c>
      <c r="I1163" t="s">
        <v>102</v>
      </c>
      <c r="J1163" t="s">
        <v>34</v>
      </c>
      <c r="L1163" t="s">
        <v>4309</v>
      </c>
      <c r="M1163">
        <f t="shared" si="54"/>
        <v>10</v>
      </c>
      <c r="N1163">
        <f t="shared" si="55"/>
        <v>18</v>
      </c>
      <c r="O1163" t="str">
        <f t="shared" si="56"/>
        <v>Tuebor Op</v>
      </c>
    </row>
    <row r="1164" spans="1:15" hidden="1" x14ac:dyDescent="0.25">
      <c r="A1164" t="s">
        <v>121</v>
      </c>
      <c r="B1164" t="s">
        <v>33</v>
      </c>
      <c r="C1164" t="s">
        <v>115</v>
      </c>
      <c r="D1164" s="3">
        <v>42803</v>
      </c>
      <c r="E1164" t="s">
        <v>122</v>
      </c>
      <c r="F1164">
        <v>-3300000</v>
      </c>
      <c r="G1164" t="s">
        <v>4551</v>
      </c>
      <c r="H1164" t="s">
        <v>249</v>
      </c>
      <c r="I1164" t="s">
        <v>102</v>
      </c>
      <c r="J1164" t="s">
        <v>34</v>
      </c>
      <c r="L1164" t="s">
        <v>3814</v>
      </c>
      <c r="M1164">
        <f t="shared" si="54"/>
        <v>10</v>
      </c>
      <c r="N1164">
        <f t="shared" si="55"/>
        <v>18</v>
      </c>
      <c r="O1164" t="str">
        <f t="shared" si="56"/>
        <v>Tuebor Op</v>
      </c>
    </row>
    <row r="1165" spans="1:15" hidden="1" x14ac:dyDescent="0.25">
      <c r="A1165" t="s">
        <v>121</v>
      </c>
      <c r="B1165" t="s">
        <v>33</v>
      </c>
      <c r="C1165" t="s">
        <v>115</v>
      </c>
      <c r="D1165" s="3">
        <v>42807</v>
      </c>
      <c r="E1165" t="s">
        <v>122</v>
      </c>
      <c r="F1165">
        <v>-20000000</v>
      </c>
      <c r="G1165" t="s">
        <v>4550</v>
      </c>
      <c r="H1165" t="s">
        <v>126</v>
      </c>
      <c r="I1165" t="s">
        <v>102</v>
      </c>
      <c r="J1165" t="s">
        <v>34</v>
      </c>
      <c r="L1165" t="s">
        <v>4549</v>
      </c>
      <c r="M1165" t="e">
        <f t="shared" si="54"/>
        <v>#VALUE!</v>
      </c>
      <c r="N1165">
        <f t="shared" si="55"/>
        <v>17</v>
      </c>
      <c r="O1165" t="e">
        <f t="shared" si="56"/>
        <v>#VALUE!</v>
      </c>
    </row>
    <row r="1166" spans="1:15" hidden="1" x14ac:dyDescent="0.25">
      <c r="A1166" t="s">
        <v>121</v>
      </c>
      <c r="B1166" t="s">
        <v>33</v>
      </c>
      <c r="C1166" t="s">
        <v>115</v>
      </c>
      <c r="D1166" s="3">
        <v>42809</v>
      </c>
      <c r="E1166" t="s">
        <v>122</v>
      </c>
      <c r="F1166">
        <v>-14292.46</v>
      </c>
      <c r="G1166" t="s">
        <v>4548</v>
      </c>
      <c r="H1166" t="s">
        <v>247</v>
      </c>
      <c r="I1166" t="s">
        <v>102</v>
      </c>
      <c r="J1166" t="s">
        <v>34</v>
      </c>
      <c r="L1166" t="s">
        <v>4289</v>
      </c>
      <c r="M1166">
        <f t="shared" si="54"/>
        <v>10</v>
      </c>
      <c r="N1166">
        <f t="shared" si="55"/>
        <v>14</v>
      </c>
      <c r="O1166" t="str">
        <f t="shared" si="56"/>
        <v>TUEBO</v>
      </c>
    </row>
    <row r="1167" spans="1:15" hidden="1" x14ac:dyDescent="0.25">
      <c r="A1167" t="s">
        <v>121</v>
      </c>
      <c r="B1167" t="s">
        <v>33</v>
      </c>
      <c r="C1167" t="s">
        <v>115</v>
      </c>
      <c r="D1167" s="3">
        <v>42809</v>
      </c>
      <c r="E1167" t="s">
        <v>122</v>
      </c>
      <c r="F1167">
        <v>-4721618.47</v>
      </c>
      <c r="G1167" t="s">
        <v>4547</v>
      </c>
      <c r="H1167" t="s">
        <v>247</v>
      </c>
      <c r="I1167" t="s">
        <v>102</v>
      </c>
      <c r="J1167" t="s">
        <v>34</v>
      </c>
      <c r="L1167" t="s">
        <v>4289</v>
      </c>
      <c r="M1167">
        <f t="shared" si="54"/>
        <v>10</v>
      </c>
      <c r="N1167">
        <f t="shared" si="55"/>
        <v>14</v>
      </c>
      <c r="O1167" t="str">
        <f t="shared" si="56"/>
        <v>TUEBO</v>
      </c>
    </row>
    <row r="1168" spans="1:15" hidden="1" x14ac:dyDescent="0.25">
      <c r="A1168" t="s">
        <v>121</v>
      </c>
      <c r="B1168" t="s">
        <v>33</v>
      </c>
      <c r="C1168" t="s">
        <v>115</v>
      </c>
      <c r="D1168" s="3">
        <v>42809</v>
      </c>
      <c r="E1168" t="s">
        <v>122</v>
      </c>
      <c r="F1168">
        <v>-20000000</v>
      </c>
      <c r="G1168" t="s">
        <v>4546</v>
      </c>
      <c r="H1168" t="s">
        <v>126</v>
      </c>
      <c r="I1168" t="s">
        <v>102</v>
      </c>
      <c r="J1168" t="s">
        <v>34</v>
      </c>
      <c r="L1168" t="s">
        <v>3848</v>
      </c>
      <c r="M1168">
        <f t="shared" si="54"/>
        <v>10</v>
      </c>
      <c r="N1168">
        <f t="shared" si="55"/>
        <v>18</v>
      </c>
      <c r="O1168" t="str">
        <f t="shared" si="56"/>
        <v>Tuebor Op</v>
      </c>
    </row>
    <row r="1169" spans="1:15" hidden="1" x14ac:dyDescent="0.25">
      <c r="A1169" t="s">
        <v>121</v>
      </c>
      <c r="B1169" t="s">
        <v>33</v>
      </c>
      <c r="C1169" t="s">
        <v>115</v>
      </c>
      <c r="D1169" s="3">
        <v>42810</v>
      </c>
      <c r="E1169" t="s">
        <v>122</v>
      </c>
      <c r="F1169">
        <v>-62444197.420000002</v>
      </c>
      <c r="G1169" t="s">
        <v>4545</v>
      </c>
      <c r="H1169" t="s">
        <v>247</v>
      </c>
      <c r="I1169" t="s">
        <v>102</v>
      </c>
      <c r="J1169" t="s">
        <v>34</v>
      </c>
      <c r="L1169" t="s">
        <v>4289</v>
      </c>
      <c r="M1169">
        <f t="shared" si="54"/>
        <v>10</v>
      </c>
      <c r="N1169">
        <f t="shared" si="55"/>
        <v>14</v>
      </c>
      <c r="O1169" t="str">
        <f t="shared" si="56"/>
        <v>TUEBO</v>
      </c>
    </row>
    <row r="1170" spans="1:15" hidden="1" x14ac:dyDescent="0.25">
      <c r="A1170" t="s">
        <v>121</v>
      </c>
      <c r="B1170" t="s">
        <v>33</v>
      </c>
      <c r="C1170" t="s">
        <v>115</v>
      </c>
      <c r="D1170" s="3">
        <v>42810</v>
      </c>
      <c r="E1170" t="s">
        <v>122</v>
      </c>
      <c r="F1170">
        <v>-53000000</v>
      </c>
      <c r="G1170" t="s">
        <v>4544</v>
      </c>
      <c r="H1170" t="s">
        <v>126</v>
      </c>
      <c r="I1170" t="s">
        <v>102</v>
      </c>
      <c r="J1170" t="s">
        <v>34</v>
      </c>
      <c r="L1170" t="s">
        <v>4543</v>
      </c>
      <c r="M1170">
        <f t="shared" si="54"/>
        <v>10</v>
      </c>
      <c r="N1170">
        <f t="shared" si="55"/>
        <v>18</v>
      </c>
      <c r="O1170" t="str">
        <f t="shared" si="56"/>
        <v>Tuebor Op</v>
      </c>
    </row>
    <row r="1171" spans="1:15" hidden="1" x14ac:dyDescent="0.25">
      <c r="A1171" t="s">
        <v>121</v>
      </c>
      <c r="B1171" t="s">
        <v>33</v>
      </c>
      <c r="C1171" t="s">
        <v>115</v>
      </c>
      <c r="D1171" s="3">
        <v>42810</v>
      </c>
      <c r="E1171" t="s">
        <v>122</v>
      </c>
      <c r="F1171">
        <v>-700000</v>
      </c>
      <c r="G1171" t="s">
        <v>4542</v>
      </c>
      <c r="H1171" t="s">
        <v>249</v>
      </c>
      <c r="I1171" t="s">
        <v>102</v>
      </c>
      <c r="J1171" t="s">
        <v>34</v>
      </c>
      <c r="L1171" t="s">
        <v>4541</v>
      </c>
      <c r="M1171">
        <f t="shared" si="54"/>
        <v>10</v>
      </c>
      <c r="N1171">
        <f t="shared" si="55"/>
        <v>17</v>
      </c>
      <c r="O1171" t="str">
        <f t="shared" si="56"/>
        <v>TUEBO Op</v>
      </c>
    </row>
    <row r="1172" spans="1:15" hidden="1" x14ac:dyDescent="0.25">
      <c r="A1172" t="s">
        <v>121</v>
      </c>
      <c r="B1172" t="s">
        <v>33</v>
      </c>
      <c r="C1172" t="s">
        <v>115</v>
      </c>
      <c r="D1172" s="3">
        <v>42821</v>
      </c>
      <c r="E1172" t="s">
        <v>122</v>
      </c>
      <c r="F1172">
        <v>-7000000</v>
      </c>
      <c r="G1172" t="s">
        <v>4540</v>
      </c>
      <c r="H1172" t="s">
        <v>126</v>
      </c>
      <c r="I1172" t="s">
        <v>102</v>
      </c>
      <c r="J1172" t="s">
        <v>34</v>
      </c>
      <c r="L1172" t="s">
        <v>4309</v>
      </c>
      <c r="M1172">
        <f t="shared" si="54"/>
        <v>10</v>
      </c>
      <c r="N1172">
        <f t="shared" si="55"/>
        <v>18</v>
      </c>
      <c r="O1172" t="str">
        <f t="shared" si="56"/>
        <v>Tuebor Op</v>
      </c>
    </row>
    <row r="1173" spans="1:15" hidden="1" x14ac:dyDescent="0.25">
      <c r="A1173" t="s">
        <v>121</v>
      </c>
      <c r="B1173" t="s">
        <v>33</v>
      </c>
      <c r="C1173" t="s">
        <v>115</v>
      </c>
      <c r="D1173" s="3">
        <v>42823</v>
      </c>
      <c r="E1173" t="s">
        <v>122</v>
      </c>
      <c r="F1173">
        <v>-407268.84</v>
      </c>
      <c r="G1173" t="s">
        <v>4539</v>
      </c>
      <c r="H1173" t="s">
        <v>247</v>
      </c>
      <c r="I1173" t="s">
        <v>102</v>
      </c>
      <c r="J1173" t="s">
        <v>34</v>
      </c>
      <c r="L1173" t="s">
        <v>4289</v>
      </c>
      <c r="M1173">
        <f t="shared" si="54"/>
        <v>10</v>
      </c>
      <c r="N1173">
        <f t="shared" si="55"/>
        <v>14</v>
      </c>
      <c r="O1173" t="str">
        <f t="shared" si="56"/>
        <v>TUEBO</v>
      </c>
    </row>
    <row r="1174" spans="1:15" hidden="1" x14ac:dyDescent="0.25">
      <c r="A1174" t="s">
        <v>121</v>
      </c>
      <c r="B1174" t="s">
        <v>33</v>
      </c>
      <c r="C1174" t="s">
        <v>115</v>
      </c>
      <c r="D1174" s="3">
        <v>42824</v>
      </c>
      <c r="E1174" t="s">
        <v>122</v>
      </c>
      <c r="F1174">
        <v>-998953.46</v>
      </c>
      <c r="G1174" t="s">
        <v>4538</v>
      </c>
      <c r="H1174" t="s">
        <v>247</v>
      </c>
      <c r="I1174" t="s">
        <v>102</v>
      </c>
      <c r="J1174" t="s">
        <v>34</v>
      </c>
      <c r="L1174" t="s">
        <v>4289</v>
      </c>
      <c r="M1174">
        <f t="shared" si="54"/>
        <v>10</v>
      </c>
      <c r="N1174">
        <f t="shared" si="55"/>
        <v>14</v>
      </c>
      <c r="O1174" t="str">
        <f t="shared" si="56"/>
        <v>TUEBO</v>
      </c>
    </row>
    <row r="1175" spans="1:15" hidden="1" x14ac:dyDescent="0.25">
      <c r="A1175" t="s">
        <v>121</v>
      </c>
      <c r="B1175" t="s">
        <v>33</v>
      </c>
      <c r="C1175" t="s">
        <v>115</v>
      </c>
      <c r="D1175" s="3">
        <v>42824</v>
      </c>
      <c r="E1175" t="s">
        <v>122</v>
      </c>
      <c r="F1175">
        <v>-78244569.099999994</v>
      </c>
      <c r="G1175" t="s">
        <v>4537</v>
      </c>
      <c r="H1175" t="s">
        <v>247</v>
      </c>
      <c r="I1175" t="s">
        <v>102</v>
      </c>
      <c r="J1175" t="s">
        <v>34</v>
      </c>
      <c r="L1175" t="s">
        <v>4289</v>
      </c>
      <c r="M1175">
        <f t="shared" si="54"/>
        <v>10</v>
      </c>
      <c r="N1175">
        <f t="shared" si="55"/>
        <v>14</v>
      </c>
      <c r="O1175" t="str">
        <f t="shared" si="56"/>
        <v>TUEBO</v>
      </c>
    </row>
    <row r="1176" spans="1:15" hidden="1" x14ac:dyDescent="0.25">
      <c r="A1176" t="s">
        <v>121</v>
      </c>
      <c r="B1176" t="s">
        <v>33</v>
      </c>
      <c r="C1176" t="s">
        <v>115</v>
      </c>
      <c r="D1176" s="3">
        <v>42824</v>
      </c>
      <c r="E1176" t="s">
        <v>122</v>
      </c>
      <c r="F1176">
        <v>-29042754.41</v>
      </c>
      <c r="G1176" t="s">
        <v>4536</v>
      </c>
      <c r="H1176" t="s">
        <v>247</v>
      </c>
      <c r="I1176" t="s">
        <v>102</v>
      </c>
      <c r="J1176" t="s">
        <v>34</v>
      </c>
      <c r="L1176" t="s">
        <v>3889</v>
      </c>
      <c r="M1176">
        <f t="shared" si="54"/>
        <v>10</v>
      </c>
      <c r="N1176">
        <f t="shared" si="55"/>
        <v>14</v>
      </c>
      <c r="O1176" t="str">
        <f t="shared" si="56"/>
        <v>TUEBO</v>
      </c>
    </row>
    <row r="1177" spans="1:15" hidden="1" x14ac:dyDescent="0.25">
      <c r="A1177" t="s">
        <v>121</v>
      </c>
      <c r="B1177" t="s">
        <v>33</v>
      </c>
      <c r="C1177" t="s">
        <v>115</v>
      </c>
      <c r="D1177" s="3">
        <v>42825</v>
      </c>
      <c r="E1177" t="s">
        <v>122</v>
      </c>
      <c r="F1177">
        <v>-27100000</v>
      </c>
      <c r="G1177" t="s">
        <v>4535</v>
      </c>
      <c r="H1177" t="s">
        <v>249</v>
      </c>
      <c r="I1177" t="s">
        <v>102</v>
      </c>
      <c r="J1177" t="s">
        <v>34</v>
      </c>
      <c r="L1177" t="s">
        <v>4509</v>
      </c>
      <c r="M1177">
        <f t="shared" ref="M1177:M1240" si="57">FIND("from",L1177,1)+LEN($M$1)+1</f>
        <v>10</v>
      </c>
      <c r="N1177">
        <f t="shared" ref="N1177:N1240" si="58">FIND("to",L1177)-LEN($N$1)</f>
        <v>18</v>
      </c>
      <c r="O1177" t="str">
        <f t="shared" ref="O1177:O1240" si="59">MID(L1177,M1177,N1177-M1177+1)</f>
        <v>Tuebor Op</v>
      </c>
    </row>
    <row r="1178" spans="1:15" hidden="1" x14ac:dyDescent="0.25">
      <c r="A1178" t="s">
        <v>121</v>
      </c>
      <c r="B1178" t="s">
        <v>33</v>
      </c>
      <c r="C1178" t="s">
        <v>115</v>
      </c>
      <c r="D1178" s="3">
        <v>42825</v>
      </c>
      <c r="E1178" t="s">
        <v>122</v>
      </c>
      <c r="F1178">
        <v>-600000</v>
      </c>
      <c r="G1178" t="s">
        <v>4534</v>
      </c>
      <c r="H1178" t="s">
        <v>249</v>
      </c>
      <c r="I1178" t="s">
        <v>102</v>
      </c>
      <c r="J1178" t="s">
        <v>34</v>
      </c>
      <c r="K1178" t="s">
        <v>72</v>
      </c>
      <c r="L1178" t="s">
        <v>661</v>
      </c>
      <c r="M1178">
        <f t="shared" si="57"/>
        <v>10</v>
      </c>
      <c r="N1178">
        <f t="shared" si="58"/>
        <v>18</v>
      </c>
      <c r="O1178" t="str">
        <f t="shared" si="59"/>
        <v>Tuebor Op</v>
      </c>
    </row>
    <row r="1179" spans="1:15" hidden="1" x14ac:dyDescent="0.25">
      <c r="A1179" t="s">
        <v>121</v>
      </c>
      <c r="B1179" t="s">
        <v>33</v>
      </c>
      <c r="C1179" t="s">
        <v>115</v>
      </c>
      <c r="D1179" s="3">
        <v>42828</v>
      </c>
      <c r="E1179" t="s">
        <v>122</v>
      </c>
      <c r="F1179">
        <v>-2500000</v>
      </c>
      <c r="G1179" t="s">
        <v>4533</v>
      </c>
      <c r="H1179" t="s">
        <v>249</v>
      </c>
      <c r="I1179" t="s">
        <v>102</v>
      </c>
      <c r="J1179" t="s">
        <v>34</v>
      </c>
      <c r="L1179" t="s">
        <v>4532</v>
      </c>
      <c r="M1179">
        <f t="shared" si="57"/>
        <v>10</v>
      </c>
      <c r="N1179">
        <f t="shared" si="58"/>
        <v>14</v>
      </c>
      <c r="O1179" t="str">
        <f t="shared" si="59"/>
        <v>TUEBO</v>
      </c>
    </row>
    <row r="1180" spans="1:15" hidden="1" x14ac:dyDescent="0.25">
      <c r="A1180" t="s">
        <v>121</v>
      </c>
      <c r="B1180" t="s">
        <v>33</v>
      </c>
      <c r="C1180" t="s">
        <v>115</v>
      </c>
      <c r="D1180" s="3">
        <v>42828</v>
      </c>
      <c r="E1180" t="s">
        <v>122</v>
      </c>
      <c r="F1180">
        <v>-2500000</v>
      </c>
      <c r="G1180" t="s">
        <v>4531</v>
      </c>
      <c r="H1180" t="s">
        <v>247</v>
      </c>
      <c r="I1180" t="s">
        <v>102</v>
      </c>
      <c r="J1180" t="s">
        <v>34</v>
      </c>
      <c r="L1180" t="s">
        <v>4509</v>
      </c>
      <c r="M1180">
        <f t="shared" si="57"/>
        <v>10</v>
      </c>
      <c r="N1180">
        <f t="shared" si="58"/>
        <v>18</v>
      </c>
      <c r="O1180" t="str">
        <f t="shared" si="59"/>
        <v>Tuebor Op</v>
      </c>
    </row>
    <row r="1181" spans="1:15" hidden="1" x14ac:dyDescent="0.25">
      <c r="A1181" t="s">
        <v>121</v>
      </c>
      <c r="B1181" t="s">
        <v>33</v>
      </c>
      <c r="C1181" t="s">
        <v>115</v>
      </c>
      <c r="D1181" s="3">
        <v>42830</v>
      </c>
      <c r="E1181" t="s">
        <v>122</v>
      </c>
      <c r="F1181">
        <v>-5848270.6699999999</v>
      </c>
      <c r="G1181" t="s">
        <v>4530</v>
      </c>
      <c r="H1181" t="s">
        <v>247</v>
      </c>
      <c r="I1181" t="s">
        <v>102</v>
      </c>
      <c r="J1181" t="s">
        <v>34</v>
      </c>
      <c r="L1181" t="s">
        <v>4289</v>
      </c>
      <c r="M1181">
        <f t="shared" si="57"/>
        <v>10</v>
      </c>
      <c r="N1181">
        <f t="shared" si="58"/>
        <v>14</v>
      </c>
      <c r="O1181" t="str">
        <f t="shared" si="59"/>
        <v>TUEBO</v>
      </c>
    </row>
    <row r="1182" spans="1:15" hidden="1" x14ac:dyDescent="0.25">
      <c r="A1182" t="s">
        <v>121</v>
      </c>
      <c r="B1182" t="s">
        <v>33</v>
      </c>
      <c r="C1182" t="s">
        <v>115</v>
      </c>
      <c r="D1182" s="3">
        <v>42831</v>
      </c>
      <c r="E1182" t="s">
        <v>122</v>
      </c>
      <c r="F1182">
        <v>-599270.82999999996</v>
      </c>
      <c r="G1182" t="s">
        <v>4529</v>
      </c>
      <c r="H1182" t="s">
        <v>247</v>
      </c>
      <c r="I1182" t="s">
        <v>102</v>
      </c>
      <c r="J1182" t="s">
        <v>34</v>
      </c>
      <c r="L1182" t="s">
        <v>4289</v>
      </c>
      <c r="M1182">
        <f t="shared" si="57"/>
        <v>10</v>
      </c>
      <c r="N1182">
        <f t="shared" si="58"/>
        <v>14</v>
      </c>
      <c r="O1182" t="str">
        <f t="shared" si="59"/>
        <v>TUEBO</v>
      </c>
    </row>
    <row r="1183" spans="1:15" hidden="1" x14ac:dyDescent="0.25">
      <c r="A1183" t="s">
        <v>121</v>
      </c>
      <c r="B1183" t="s">
        <v>33</v>
      </c>
      <c r="C1183" t="s">
        <v>115</v>
      </c>
      <c r="D1183" s="3">
        <v>42832</v>
      </c>
      <c r="E1183" t="s">
        <v>122</v>
      </c>
      <c r="F1183">
        <v>-7200000</v>
      </c>
      <c r="G1183" t="s">
        <v>4528</v>
      </c>
      <c r="H1183" t="s">
        <v>249</v>
      </c>
      <c r="I1183" t="s">
        <v>102</v>
      </c>
      <c r="J1183" t="s">
        <v>34</v>
      </c>
      <c r="L1183" t="s">
        <v>4074</v>
      </c>
      <c r="M1183">
        <f t="shared" si="57"/>
        <v>10</v>
      </c>
      <c r="N1183">
        <f t="shared" si="58"/>
        <v>18</v>
      </c>
      <c r="O1183" t="str">
        <f t="shared" si="59"/>
        <v>Tuebor Op</v>
      </c>
    </row>
    <row r="1184" spans="1:15" hidden="1" x14ac:dyDescent="0.25">
      <c r="A1184" t="s">
        <v>121</v>
      </c>
      <c r="B1184" t="s">
        <v>33</v>
      </c>
      <c r="C1184" t="s">
        <v>115</v>
      </c>
      <c r="D1184" s="3">
        <v>42835</v>
      </c>
      <c r="E1184" t="s">
        <v>122</v>
      </c>
      <c r="F1184">
        <v>-40000000</v>
      </c>
      <c r="G1184" t="s">
        <v>4527</v>
      </c>
      <c r="H1184" t="s">
        <v>126</v>
      </c>
      <c r="I1184" t="s">
        <v>102</v>
      </c>
      <c r="J1184" t="s">
        <v>34</v>
      </c>
      <c r="L1184" t="s">
        <v>4309</v>
      </c>
      <c r="M1184">
        <f t="shared" si="57"/>
        <v>10</v>
      </c>
      <c r="N1184">
        <f t="shared" si="58"/>
        <v>18</v>
      </c>
      <c r="O1184" t="str">
        <f t="shared" si="59"/>
        <v>Tuebor Op</v>
      </c>
    </row>
    <row r="1185" spans="1:15" hidden="1" x14ac:dyDescent="0.25">
      <c r="A1185" t="s">
        <v>121</v>
      </c>
      <c r="B1185" t="s">
        <v>33</v>
      </c>
      <c r="C1185" t="s">
        <v>115</v>
      </c>
      <c r="D1185" s="3">
        <v>42837</v>
      </c>
      <c r="E1185" t="s">
        <v>122</v>
      </c>
      <c r="F1185">
        <v>-89034.59</v>
      </c>
      <c r="G1185" t="s">
        <v>4526</v>
      </c>
      <c r="H1185" t="s">
        <v>247</v>
      </c>
      <c r="I1185" t="s">
        <v>102</v>
      </c>
      <c r="J1185" t="s">
        <v>34</v>
      </c>
      <c r="L1185" t="s">
        <v>4289</v>
      </c>
      <c r="M1185">
        <f t="shared" si="57"/>
        <v>10</v>
      </c>
      <c r="N1185">
        <f t="shared" si="58"/>
        <v>14</v>
      </c>
      <c r="O1185" t="str">
        <f t="shared" si="59"/>
        <v>TUEBO</v>
      </c>
    </row>
    <row r="1186" spans="1:15" hidden="1" x14ac:dyDescent="0.25">
      <c r="A1186" t="s">
        <v>121</v>
      </c>
      <c r="B1186" t="s">
        <v>33</v>
      </c>
      <c r="C1186" t="s">
        <v>115</v>
      </c>
      <c r="D1186" s="3">
        <v>42842</v>
      </c>
      <c r="E1186" t="s">
        <v>122</v>
      </c>
      <c r="F1186">
        <v>-5000000</v>
      </c>
      <c r="G1186" t="s">
        <v>4525</v>
      </c>
      <c r="H1186" t="s">
        <v>126</v>
      </c>
      <c r="I1186" t="s">
        <v>102</v>
      </c>
      <c r="J1186" t="s">
        <v>34</v>
      </c>
      <c r="L1186" t="s">
        <v>4309</v>
      </c>
      <c r="M1186">
        <f t="shared" si="57"/>
        <v>10</v>
      </c>
      <c r="N1186">
        <f t="shared" si="58"/>
        <v>18</v>
      </c>
      <c r="O1186" t="str">
        <f t="shared" si="59"/>
        <v>Tuebor Op</v>
      </c>
    </row>
    <row r="1187" spans="1:15" hidden="1" x14ac:dyDescent="0.25">
      <c r="A1187" t="s">
        <v>121</v>
      </c>
      <c r="B1187" t="s">
        <v>33</v>
      </c>
      <c r="C1187" t="s">
        <v>115</v>
      </c>
      <c r="D1187" s="3">
        <v>42843</v>
      </c>
      <c r="E1187" t="s">
        <v>122</v>
      </c>
      <c r="F1187">
        <v>-10000000</v>
      </c>
      <c r="G1187" t="s">
        <v>4524</v>
      </c>
      <c r="H1187" t="s">
        <v>126</v>
      </c>
      <c r="I1187" t="s">
        <v>102</v>
      </c>
      <c r="J1187" t="s">
        <v>34</v>
      </c>
      <c r="L1187" t="s">
        <v>4309</v>
      </c>
      <c r="M1187">
        <f t="shared" si="57"/>
        <v>10</v>
      </c>
      <c r="N1187">
        <f t="shared" si="58"/>
        <v>18</v>
      </c>
      <c r="O1187" t="str">
        <f t="shared" si="59"/>
        <v>Tuebor Op</v>
      </c>
    </row>
    <row r="1188" spans="1:15" hidden="1" x14ac:dyDescent="0.25">
      <c r="A1188" t="s">
        <v>121</v>
      </c>
      <c r="B1188" t="s">
        <v>33</v>
      </c>
      <c r="C1188" t="s">
        <v>115</v>
      </c>
      <c r="D1188" s="3">
        <v>42846</v>
      </c>
      <c r="E1188" t="s">
        <v>122</v>
      </c>
      <c r="F1188">
        <v>-34300000</v>
      </c>
      <c r="G1188" t="s">
        <v>4523</v>
      </c>
      <c r="H1188" t="s">
        <v>126</v>
      </c>
      <c r="I1188" t="s">
        <v>102</v>
      </c>
      <c r="J1188" t="s">
        <v>34</v>
      </c>
      <c r="L1188" t="s">
        <v>4522</v>
      </c>
      <c r="M1188">
        <f t="shared" si="57"/>
        <v>10</v>
      </c>
      <c r="N1188">
        <f t="shared" si="58"/>
        <v>19</v>
      </c>
      <c r="O1188" t="str">
        <f t="shared" si="59"/>
        <v>Tuebor CMS</v>
      </c>
    </row>
    <row r="1189" spans="1:15" hidden="1" x14ac:dyDescent="0.25">
      <c r="A1189" t="s">
        <v>121</v>
      </c>
      <c r="B1189" t="s">
        <v>33</v>
      </c>
      <c r="C1189" t="s">
        <v>115</v>
      </c>
      <c r="D1189" s="3">
        <v>42850</v>
      </c>
      <c r="E1189" t="s">
        <v>122</v>
      </c>
      <c r="F1189">
        <v>-7755211.7000000002</v>
      </c>
      <c r="G1189" t="s">
        <v>4521</v>
      </c>
      <c r="H1189" t="s">
        <v>247</v>
      </c>
      <c r="I1189" t="s">
        <v>102</v>
      </c>
      <c r="J1189" t="s">
        <v>34</v>
      </c>
      <c r="L1189" t="s">
        <v>4289</v>
      </c>
      <c r="M1189">
        <f t="shared" si="57"/>
        <v>10</v>
      </c>
      <c r="N1189">
        <f t="shared" si="58"/>
        <v>14</v>
      </c>
      <c r="O1189" t="str">
        <f t="shared" si="59"/>
        <v>TUEBO</v>
      </c>
    </row>
    <row r="1190" spans="1:15" hidden="1" x14ac:dyDescent="0.25">
      <c r="A1190" t="s">
        <v>121</v>
      </c>
      <c r="B1190" t="s">
        <v>33</v>
      </c>
      <c r="C1190" t="s">
        <v>115</v>
      </c>
      <c r="D1190" s="3">
        <v>42852</v>
      </c>
      <c r="E1190" t="s">
        <v>122</v>
      </c>
      <c r="F1190">
        <v>-2490393.75</v>
      </c>
      <c r="G1190" t="s">
        <v>4520</v>
      </c>
      <c r="H1190" t="s">
        <v>247</v>
      </c>
      <c r="I1190" t="s">
        <v>102</v>
      </c>
      <c r="J1190" t="s">
        <v>34</v>
      </c>
      <c r="L1190" t="s">
        <v>4289</v>
      </c>
      <c r="M1190">
        <f t="shared" si="57"/>
        <v>10</v>
      </c>
      <c r="N1190">
        <f t="shared" si="58"/>
        <v>14</v>
      </c>
      <c r="O1190" t="str">
        <f t="shared" si="59"/>
        <v>TUEBO</v>
      </c>
    </row>
    <row r="1191" spans="1:15" hidden="1" x14ac:dyDescent="0.25">
      <c r="A1191" t="s">
        <v>121</v>
      </c>
      <c r="B1191" t="s">
        <v>33</v>
      </c>
      <c r="C1191" t="s">
        <v>115</v>
      </c>
      <c r="D1191" s="3">
        <v>42853</v>
      </c>
      <c r="E1191" t="s">
        <v>122</v>
      </c>
      <c r="F1191">
        <v>-31700000</v>
      </c>
      <c r="G1191" t="s">
        <v>4519</v>
      </c>
      <c r="H1191" t="s">
        <v>126</v>
      </c>
      <c r="I1191" t="s">
        <v>102</v>
      </c>
      <c r="J1191" t="s">
        <v>34</v>
      </c>
      <c r="L1191" t="s">
        <v>3926</v>
      </c>
      <c r="M1191">
        <f t="shared" si="57"/>
        <v>10</v>
      </c>
      <c r="N1191">
        <f t="shared" si="58"/>
        <v>18</v>
      </c>
      <c r="O1191" t="str">
        <f t="shared" si="59"/>
        <v>Tuebor Op</v>
      </c>
    </row>
    <row r="1192" spans="1:15" hidden="1" x14ac:dyDescent="0.25">
      <c r="A1192" t="s">
        <v>121</v>
      </c>
      <c r="B1192" t="s">
        <v>33</v>
      </c>
      <c r="C1192" t="s">
        <v>115</v>
      </c>
      <c r="D1192" s="3">
        <v>42856</v>
      </c>
      <c r="E1192" t="s">
        <v>122</v>
      </c>
      <c r="F1192">
        <v>-9200000</v>
      </c>
      <c r="G1192" t="s">
        <v>4518</v>
      </c>
      <c r="H1192" t="s">
        <v>247</v>
      </c>
      <c r="I1192" t="s">
        <v>102</v>
      </c>
      <c r="J1192" t="s">
        <v>34</v>
      </c>
      <c r="L1192" t="s">
        <v>3905</v>
      </c>
      <c r="M1192">
        <f t="shared" si="57"/>
        <v>10</v>
      </c>
      <c r="N1192">
        <f t="shared" si="58"/>
        <v>14</v>
      </c>
      <c r="O1192" t="str">
        <f t="shared" si="59"/>
        <v>TUEBO</v>
      </c>
    </row>
    <row r="1193" spans="1:15" hidden="1" x14ac:dyDescent="0.25">
      <c r="A1193" t="s">
        <v>121</v>
      </c>
      <c r="B1193" t="s">
        <v>33</v>
      </c>
      <c r="C1193" t="s">
        <v>115</v>
      </c>
      <c r="D1193" s="3">
        <v>42856</v>
      </c>
      <c r="E1193" t="s">
        <v>122</v>
      </c>
      <c r="F1193">
        <v>-9243833.3300000001</v>
      </c>
      <c r="G1193" t="s">
        <v>4517</v>
      </c>
      <c r="H1193" t="s">
        <v>247</v>
      </c>
      <c r="I1193" t="s">
        <v>102</v>
      </c>
      <c r="J1193" t="s">
        <v>34</v>
      </c>
      <c r="L1193" t="s">
        <v>3905</v>
      </c>
      <c r="M1193">
        <f t="shared" si="57"/>
        <v>10</v>
      </c>
      <c r="N1193">
        <f t="shared" si="58"/>
        <v>14</v>
      </c>
      <c r="O1193" t="str">
        <f t="shared" si="59"/>
        <v>TUEBO</v>
      </c>
    </row>
    <row r="1194" spans="1:15" hidden="1" x14ac:dyDescent="0.25">
      <c r="A1194" t="s">
        <v>121</v>
      </c>
      <c r="B1194" t="s">
        <v>33</v>
      </c>
      <c r="C1194" t="s">
        <v>115</v>
      </c>
      <c r="D1194" s="3">
        <v>42856</v>
      </c>
      <c r="E1194" t="s">
        <v>122</v>
      </c>
      <c r="F1194">
        <v>-10000000</v>
      </c>
      <c r="G1194" t="s">
        <v>4516</v>
      </c>
      <c r="H1194" t="s">
        <v>126</v>
      </c>
      <c r="I1194" t="s">
        <v>102</v>
      </c>
      <c r="J1194" t="s">
        <v>34</v>
      </c>
      <c r="L1194" t="s">
        <v>3926</v>
      </c>
      <c r="M1194">
        <f t="shared" si="57"/>
        <v>10</v>
      </c>
      <c r="N1194">
        <f t="shared" si="58"/>
        <v>18</v>
      </c>
      <c r="O1194" t="str">
        <f t="shared" si="59"/>
        <v>Tuebor Op</v>
      </c>
    </row>
    <row r="1195" spans="1:15" hidden="1" x14ac:dyDescent="0.25">
      <c r="A1195" t="s">
        <v>121</v>
      </c>
      <c r="B1195" t="s">
        <v>33</v>
      </c>
      <c r="C1195" t="s">
        <v>115</v>
      </c>
      <c r="D1195" s="3">
        <v>42857</v>
      </c>
      <c r="E1195" t="s">
        <v>122</v>
      </c>
      <c r="F1195">
        <v>-355691.38</v>
      </c>
      <c r="G1195" t="s">
        <v>4515</v>
      </c>
      <c r="H1195" t="s">
        <v>247</v>
      </c>
      <c r="I1195" t="s">
        <v>102</v>
      </c>
      <c r="J1195" t="s">
        <v>34</v>
      </c>
      <c r="L1195" t="s">
        <v>4289</v>
      </c>
      <c r="M1195">
        <f t="shared" si="57"/>
        <v>10</v>
      </c>
      <c r="N1195">
        <f t="shared" si="58"/>
        <v>14</v>
      </c>
      <c r="O1195" t="str">
        <f t="shared" si="59"/>
        <v>TUEBO</v>
      </c>
    </row>
    <row r="1196" spans="1:15" hidden="1" x14ac:dyDescent="0.25">
      <c r="A1196" t="s">
        <v>121</v>
      </c>
      <c r="B1196" t="s">
        <v>33</v>
      </c>
      <c r="C1196" t="s">
        <v>115</v>
      </c>
      <c r="D1196" s="3">
        <v>42860</v>
      </c>
      <c r="E1196" t="s">
        <v>122</v>
      </c>
      <c r="F1196">
        <v>-750000</v>
      </c>
      <c r="G1196" t="s">
        <v>4514</v>
      </c>
      <c r="H1196" t="s">
        <v>249</v>
      </c>
      <c r="I1196" t="s">
        <v>102</v>
      </c>
      <c r="J1196" t="s">
        <v>34</v>
      </c>
      <c r="L1196" t="s">
        <v>661</v>
      </c>
      <c r="M1196">
        <f t="shared" si="57"/>
        <v>10</v>
      </c>
      <c r="N1196">
        <f t="shared" si="58"/>
        <v>18</v>
      </c>
      <c r="O1196" t="str">
        <f t="shared" si="59"/>
        <v>Tuebor Op</v>
      </c>
    </row>
    <row r="1197" spans="1:15" hidden="1" x14ac:dyDescent="0.25">
      <c r="A1197" t="s">
        <v>121</v>
      </c>
      <c r="B1197" t="s">
        <v>33</v>
      </c>
      <c r="C1197" t="s">
        <v>115</v>
      </c>
      <c r="D1197" s="3">
        <v>42860</v>
      </c>
      <c r="E1197" t="s">
        <v>122</v>
      </c>
      <c r="F1197">
        <v>-10000000</v>
      </c>
      <c r="G1197" t="s">
        <v>4513</v>
      </c>
      <c r="H1197" t="s">
        <v>126</v>
      </c>
      <c r="I1197" t="s">
        <v>102</v>
      </c>
      <c r="J1197" t="s">
        <v>34</v>
      </c>
      <c r="L1197" t="s">
        <v>4408</v>
      </c>
      <c r="M1197">
        <f t="shared" si="57"/>
        <v>10</v>
      </c>
      <c r="N1197">
        <f t="shared" si="58"/>
        <v>18</v>
      </c>
      <c r="O1197" t="str">
        <f t="shared" si="59"/>
        <v>Tuebor Op</v>
      </c>
    </row>
    <row r="1198" spans="1:15" hidden="1" x14ac:dyDescent="0.25">
      <c r="A1198" t="s">
        <v>121</v>
      </c>
      <c r="B1198" t="s">
        <v>33</v>
      </c>
      <c r="C1198" t="s">
        <v>115</v>
      </c>
      <c r="D1198" s="3">
        <v>42860</v>
      </c>
      <c r="E1198" t="s">
        <v>122</v>
      </c>
      <c r="F1198">
        <v>-50500000</v>
      </c>
      <c r="G1198" t="s">
        <v>4512</v>
      </c>
      <c r="H1198" t="s">
        <v>126</v>
      </c>
      <c r="I1198" t="s">
        <v>102</v>
      </c>
      <c r="J1198" t="s">
        <v>34</v>
      </c>
      <c r="L1198" t="s">
        <v>4309</v>
      </c>
      <c r="M1198">
        <f t="shared" si="57"/>
        <v>10</v>
      </c>
      <c r="N1198">
        <f t="shared" si="58"/>
        <v>18</v>
      </c>
      <c r="O1198" t="str">
        <f t="shared" si="59"/>
        <v>Tuebor Op</v>
      </c>
    </row>
    <row r="1199" spans="1:15" hidden="1" x14ac:dyDescent="0.25">
      <c r="A1199" t="s">
        <v>121</v>
      </c>
      <c r="B1199" t="s">
        <v>33</v>
      </c>
      <c r="C1199" t="s">
        <v>115</v>
      </c>
      <c r="D1199" s="3">
        <v>42863</v>
      </c>
      <c r="E1199" t="s">
        <v>122</v>
      </c>
      <c r="F1199">
        <v>-5600000</v>
      </c>
      <c r="G1199" t="s">
        <v>4511</v>
      </c>
      <c r="H1199" t="s">
        <v>249</v>
      </c>
      <c r="I1199" t="s">
        <v>102</v>
      </c>
      <c r="J1199" t="s">
        <v>34</v>
      </c>
      <c r="K1199" t="s">
        <v>72</v>
      </c>
      <c r="L1199" t="s">
        <v>661</v>
      </c>
      <c r="M1199">
        <f t="shared" si="57"/>
        <v>10</v>
      </c>
      <c r="N1199">
        <f t="shared" si="58"/>
        <v>18</v>
      </c>
      <c r="O1199" t="str">
        <f t="shared" si="59"/>
        <v>Tuebor Op</v>
      </c>
    </row>
    <row r="1200" spans="1:15" hidden="1" x14ac:dyDescent="0.25">
      <c r="A1200" t="s">
        <v>121</v>
      </c>
      <c r="B1200" t="s">
        <v>33</v>
      </c>
      <c r="C1200" t="s">
        <v>115</v>
      </c>
      <c r="D1200" s="3">
        <v>42864</v>
      </c>
      <c r="E1200" t="s">
        <v>122</v>
      </c>
      <c r="F1200">
        <v>-5500000</v>
      </c>
      <c r="G1200" t="s">
        <v>4510</v>
      </c>
      <c r="H1200" t="s">
        <v>249</v>
      </c>
      <c r="I1200" t="s">
        <v>102</v>
      </c>
      <c r="J1200" t="s">
        <v>34</v>
      </c>
      <c r="L1200" t="s">
        <v>4509</v>
      </c>
      <c r="M1200">
        <f t="shared" si="57"/>
        <v>10</v>
      </c>
      <c r="N1200">
        <f t="shared" si="58"/>
        <v>18</v>
      </c>
      <c r="O1200" t="str">
        <f t="shared" si="59"/>
        <v>Tuebor Op</v>
      </c>
    </row>
    <row r="1201" spans="1:15" hidden="1" x14ac:dyDescent="0.25">
      <c r="A1201" t="s">
        <v>121</v>
      </c>
      <c r="B1201" t="s">
        <v>33</v>
      </c>
      <c r="C1201" t="s">
        <v>115</v>
      </c>
      <c r="D1201" s="3">
        <v>42866</v>
      </c>
      <c r="E1201" t="s">
        <v>122</v>
      </c>
      <c r="F1201">
        <v>-10000000</v>
      </c>
      <c r="G1201" t="s">
        <v>4508</v>
      </c>
      <c r="H1201" t="s">
        <v>126</v>
      </c>
      <c r="I1201" t="s">
        <v>102</v>
      </c>
      <c r="J1201" t="s">
        <v>34</v>
      </c>
      <c r="L1201" t="s">
        <v>4309</v>
      </c>
      <c r="M1201">
        <f t="shared" si="57"/>
        <v>10</v>
      </c>
      <c r="N1201">
        <f t="shared" si="58"/>
        <v>18</v>
      </c>
      <c r="O1201" t="str">
        <f t="shared" si="59"/>
        <v>Tuebor Op</v>
      </c>
    </row>
    <row r="1202" spans="1:15" hidden="1" x14ac:dyDescent="0.25">
      <c r="A1202" t="s">
        <v>121</v>
      </c>
      <c r="B1202" t="s">
        <v>33</v>
      </c>
      <c r="C1202" t="s">
        <v>115</v>
      </c>
      <c r="D1202" s="3">
        <v>42867</v>
      </c>
      <c r="E1202" t="s">
        <v>122</v>
      </c>
      <c r="F1202">
        <v>-15000000</v>
      </c>
      <c r="G1202" t="s">
        <v>4507</v>
      </c>
      <c r="H1202" t="s">
        <v>126</v>
      </c>
      <c r="I1202" t="s">
        <v>102</v>
      </c>
      <c r="J1202" t="s">
        <v>34</v>
      </c>
      <c r="L1202" t="s">
        <v>3926</v>
      </c>
      <c r="M1202">
        <f t="shared" si="57"/>
        <v>10</v>
      </c>
      <c r="N1202">
        <f t="shared" si="58"/>
        <v>18</v>
      </c>
      <c r="O1202" t="str">
        <f t="shared" si="59"/>
        <v>Tuebor Op</v>
      </c>
    </row>
    <row r="1203" spans="1:15" hidden="1" x14ac:dyDescent="0.25">
      <c r="A1203" t="s">
        <v>121</v>
      </c>
      <c r="B1203" t="s">
        <v>33</v>
      </c>
      <c r="C1203" t="s">
        <v>115</v>
      </c>
      <c r="D1203" s="3">
        <v>42867</v>
      </c>
      <c r="E1203" t="s">
        <v>122</v>
      </c>
      <c r="F1203">
        <v>-1000000</v>
      </c>
      <c r="G1203" t="s">
        <v>4506</v>
      </c>
      <c r="H1203" t="s">
        <v>247</v>
      </c>
      <c r="I1203" t="s">
        <v>102</v>
      </c>
      <c r="J1203" t="s">
        <v>34</v>
      </c>
      <c r="L1203" t="s">
        <v>3905</v>
      </c>
      <c r="M1203">
        <f t="shared" si="57"/>
        <v>10</v>
      </c>
      <c r="N1203">
        <f t="shared" si="58"/>
        <v>14</v>
      </c>
      <c r="O1203" t="str">
        <f t="shared" si="59"/>
        <v>TUEBO</v>
      </c>
    </row>
    <row r="1204" spans="1:15" hidden="1" x14ac:dyDescent="0.25">
      <c r="A1204" t="s">
        <v>121</v>
      </c>
      <c r="B1204" t="s">
        <v>33</v>
      </c>
      <c r="C1204" t="s">
        <v>115</v>
      </c>
      <c r="D1204" s="3">
        <v>42867</v>
      </c>
      <c r="E1204" t="s">
        <v>122</v>
      </c>
      <c r="F1204">
        <v>-569760.94999999995</v>
      </c>
      <c r="G1204" t="s">
        <v>4505</v>
      </c>
      <c r="H1204" t="s">
        <v>247</v>
      </c>
      <c r="I1204" t="s">
        <v>102</v>
      </c>
      <c r="J1204" t="s">
        <v>34</v>
      </c>
      <c r="L1204" t="s">
        <v>4289</v>
      </c>
      <c r="M1204">
        <f t="shared" si="57"/>
        <v>10</v>
      </c>
      <c r="N1204">
        <f t="shared" si="58"/>
        <v>14</v>
      </c>
      <c r="O1204" t="str">
        <f t="shared" si="59"/>
        <v>TUEBO</v>
      </c>
    </row>
    <row r="1205" spans="1:15" hidden="1" x14ac:dyDescent="0.25">
      <c r="A1205" t="s">
        <v>121</v>
      </c>
      <c r="B1205" t="s">
        <v>33</v>
      </c>
      <c r="C1205" t="s">
        <v>115</v>
      </c>
      <c r="D1205" s="3">
        <v>42867</v>
      </c>
      <c r="E1205" t="s">
        <v>122</v>
      </c>
      <c r="F1205">
        <v>-8000000</v>
      </c>
      <c r="G1205" t="s">
        <v>4504</v>
      </c>
      <c r="H1205" t="s">
        <v>126</v>
      </c>
      <c r="I1205" t="s">
        <v>102</v>
      </c>
      <c r="J1205" t="s">
        <v>34</v>
      </c>
      <c r="L1205" t="s">
        <v>3848</v>
      </c>
      <c r="M1205">
        <f t="shared" si="57"/>
        <v>10</v>
      </c>
      <c r="N1205">
        <f t="shared" si="58"/>
        <v>18</v>
      </c>
      <c r="O1205" t="str">
        <f t="shared" si="59"/>
        <v>Tuebor Op</v>
      </c>
    </row>
    <row r="1206" spans="1:15" hidden="1" x14ac:dyDescent="0.25">
      <c r="A1206" t="s">
        <v>121</v>
      </c>
      <c r="B1206" t="s">
        <v>33</v>
      </c>
      <c r="C1206" t="s">
        <v>115</v>
      </c>
      <c r="D1206" s="3">
        <v>42870</v>
      </c>
      <c r="E1206" t="s">
        <v>122</v>
      </c>
      <c r="F1206">
        <v>-5100000</v>
      </c>
      <c r="G1206" t="s">
        <v>4503</v>
      </c>
      <c r="H1206" t="s">
        <v>126</v>
      </c>
      <c r="I1206" t="s">
        <v>102</v>
      </c>
      <c r="J1206" t="s">
        <v>34</v>
      </c>
      <c r="L1206" t="s">
        <v>4309</v>
      </c>
      <c r="M1206">
        <f t="shared" si="57"/>
        <v>10</v>
      </c>
      <c r="N1206">
        <f t="shared" si="58"/>
        <v>18</v>
      </c>
      <c r="O1206" t="str">
        <f t="shared" si="59"/>
        <v>Tuebor Op</v>
      </c>
    </row>
    <row r="1207" spans="1:15" hidden="1" x14ac:dyDescent="0.25">
      <c r="A1207" t="s">
        <v>121</v>
      </c>
      <c r="B1207" t="s">
        <v>33</v>
      </c>
      <c r="C1207" t="s">
        <v>115</v>
      </c>
      <c r="D1207" s="3">
        <v>42872</v>
      </c>
      <c r="E1207" t="s">
        <v>122</v>
      </c>
      <c r="F1207">
        <v>-10000000</v>
      </c>
      <c r="G1207" t="s">
        <v>4502</v>
      </c>
      <c r="H1207" t="s">
        <v>126</v>
      </c>
      <c r="I1207" t="s">
        <v>102</v>
      </c>
      <c r="J1207" t="s">
        <v>34</v>
      </c>
      <c r="L1207" t="s">
        <v>3848</v>
      </c>
      <c r="M1207">
        <f t="shared" si="57"/>
        <v>10</v>
      </c>
      <c r="N1207">
        <f t="shared" si="58"/>
        <v>18</v>
      </c>
      <c r="O1207" t="str">
        <f t="shared" si="59"/>
        <v>Tuebor Op</v>
      </c>
    </row>
    <row r="1208" spans="1:15" hidden="1" x14ac:dyDescent="0.25">
      <c r="A1208" t="s">
        <v>121</v>
      </c>
      <c r="B1208" t="s">
        <v>33</v>
      </c>
      <c r="C1208" t="s">
        <v>115</v>
      </c>
      <c r="D1208" s="3">
        <v>42872</v>
      </c>
      <c r="E1208" t="s">
        <v>122</v>
      </c>
      <c r="F1208">
        <v>-1539413.58</v>
      </c>
      <c r="G1208" t="s">
        <v>4501</v>
      </c>
      <c r="H1208" t="s">
        <v>247</v>
      </c>
      <c r="I1208" t="s">
        <v>102</v>
      </c>
      <c r="J1208" t="s">
        <v>34</v>
      </c>
      <c r="L1208" t="s">
        <v>3889</v>
      </c>
      <c r="M1208">
        <f t="shared" si="57"/>
        <v>10</v>
      </c>
      <c r="N1208">
        <f t="shared" si="58"/>
        <v>14</v>
      </c>
      <c r="O1208" t="str">
        <f t="shared" si="59"/>
        <v>TUEBO</v>
      </c>
    </row>
    <row r="1209" spans="1:15" hidden="1" x14ac:dyDescent="0.25">
      <c r="A1209" t="s">
        <v>121</v>
      </c>
      <c r="B1209" t="s">
        <v>33</v>
      </c>
      <c r="C1209" t="s">
        <v>115</v>
      </c>
      <c r="D1209" s="3">
        <v>42873</v>
      </c>
      <c r="E1209" t="s">
        <v>122</v>
      </c>
      <c r="F1209">
        <v>-8500000</v>
      </c>
      <c r="G1209" t="s">
        <v>4500</v>
      </c>
      <c r="H1209" t="s">
        <v>126</v>
      </c>
      <c r="I1209" t="s">
        <v>102</v>
      </c>
      <c r="J1209" t="s">
        <v>34</v>
      </c>
      <c r="L1209" t="s">
        <v>4309</v>
      </c>
      <c r="M1209">
        <f t="shared" si="57"/>
        <v>10</v>
      </c>
      <c r="N1209">
        <f t="shared" si="58"/>
        <v>18</v>
      </c>
      <c r="O1209" t="str">
        <f t="shared" si="59"/>
        <v>Tuebor Op</v>
      </c>
    </row>
    <row r="1210" spans="1:15" hidden="1" x14ac:dyDescent="0.25">
      <c r="A1210" t="s">
        <v>121</v>
      </c>
      <c r="B1210" t="s">
        <v>33</v>
      </c>
      <c r="C1210" t="s">
        <v>115</v>
      </c>
      <c r="D1210" s="3">
        <v>42874</v>
      </c>
      <c r="E1210" t="s">
        <v>122</v>
      </c>
      <c r="F1210">
        <v>-8971523.6099999994</v>
      </c>
      <c r="G1210" t="s">
        <v>4499</v>
      </c>
      <c r="H1210" t="s">
        <v>247</v>
      </c>
      <c r="I1210" t="s">
        <v>102</v>
      </c>
      <c r="J1210" t="s">
        <v>34</v>
      </c>
      <c r="L1210" t="s">
        <v>4289</v>
      </c>
      <c r="M1210">
        <f t="shared" si="57"/>
        <v>10</v>
      </c>
      <c r="N1210">
        <f t="shared" si="58"/>
        <v>14</v>
      </c>
      <c r="O1210" t="str">
        <f t="shared" si="59"/>
        <v>TUEBO</v>
      </c>
    </row>
    <row r="1211" spans="1:15" hidden="1" x14ac:dyDescent="0.25">
      <c r="A1211" t="s">
        <v>121</v>
      </c>
      <c r="B1211" t="s">
        <v>33</v>
      </c>
      <c r="C1211" t="s">
        <v>115</v>
      </c>
      <c r="D1211" s="3">
        <v>42877</v>
      </c>
      <c r="E1211" t="s">
        <v>122</v>
      </c>
      <c r="F1211">
        <v>-40000000</v>
      </c>
      <c r="G1211" t="s">
        <v>4498</v>
      </c>
      <c r="H1211" t="s">
        <v>126</v>
      </c>
      <c r="I1211" t="s">
        <v>102</v>
      </c>
      <c r="J1211" t="s">
        <v>34</v>
      </c>
      <c r="L1211" t="s">
        <v>3848</v>
      </c>
      <c r="M1211">
        <f t="shared" si="57"/>
        <v>10</v>
      </c>
      <c r="N1211">
        <f t="shared" si="58"/>
        <v>18</v>
      </c>
      <c r="O1211" t="str">
        <f t="shared" si="59"/>
        <v>Tuebor Op</v>
      </c>
    </row>
    <row r="1212" spans="1:15" hidden="1" x14ac:dyDescent="0.25">
      <c r="A1212" t="s">
        <v>121</v>
      </c>
      <c r="B1212" t="s">
        <v>33</v>
      </c>
      <c r="C1212" t="s">
        <v>115</v>
      </c>
      <c r="D1212" s="3">
        <v>42878</v>
      </c>
      <c r="E1212" t="s">
        <v>122</v>
      </c>
      <c r="F1212">
        <v>-41900000</v>
      </c>
      <c r="G1212" t="s">
        <v>4497</v>
      </c>
      <c r="H1212" t="s">
        <v>247</v>
      </c>
      <c r="I1212" t="s">
        <v>102</v>
      </c>
      <c r="J1212" t="s">
        <v>34</v>
      </c>
      <c r="L1212" t="s">
        <v>3905</v>
      </c>
      <c r="M1212">
        <f t="shared" si="57"/>
        <v>10</v>
      </c>
      <c r="N1212">
        <f t="shared" si="58"/>
        <v>14</v>
      </c>
      <c r="O1212" t="str">
        <f t="shared" si="59"/>
        <v>TUEBO</v>
      </c>
    </row>
    <row r="1213" spans="1:15" hidden="1" x14ac:dyDescent="0.25">
      <c r="A1213" t="s">
        <v>121</v>
      </c>
      <c r="B1213" t="s">
        <v>33</v>
      </c>
      <c r="C1213" t="s">
        <v>115</v>
      </c>
      <c r="D1213" s="3">
        <v>42879</v>
      </c>
      <c r="E1213" t="s">
        <v>122</v>
      </c>
      <c r="F1213">
        <v>-25000000</v>
      </c>
      <c r="G1213" t="s">
        <v>4496</v>
      </c>
      <c r="H1213" t="s">
        <v>126</v>
      </c>
      <c r="I1213" t="s">
        <v>102</v>
      </c>
      <c r="J1213" t="s">
        <v>34</v>
      </c>
      <c r="L1213" t="s">
        <v>4309</v>
      </c>
      <c r="M1213">
        <f t="shared" si="57"/>
        <v>10</v>
      </c>
      <c r="N1213">
        <f t="shared" si="58"/>
        <v>18</v>
      </c>
      <c r="O1213" t="str">
        <f t="shared" si="59"/>
        <v>Tuebor Op</v>
      </c>
    </row>
    <row r="1214" spans="1:15" hidden="1" x14ac:dyDescent="0.25">
      <c r="A1214" t="s">
        <v>121</v>
      </c>
      <c r="B1214" t="s">
        <v>33</v>
      </c>
      <c r="C1214" t="s">
        <v>115</v>
      </c>
      <c r="D1214" s="3">
        <v>42881</v>
      </c>
      <c r="E1214" t="s">
        <v>122</v>
      </c>
      <c r="F1214">
        <v>-390000</v>
      </c>
      <c r="G1214" t="s">
        <v>4495</v>
      </c>
      <c r="H1214" t="s">
        <v>249</v>
      </c>
      <c r="I1214" t="s">
        <v>102</v>
      </c>
      <c r="J1214" t="s">
        <v>34</v>
      </c>
      <c r="L1214" t="s">
        <v>661</v>
      </c>
      <c r="M1214">
        <f t="shared" si="57"/>
        <v>10</v>
      </c>
      <c r="N1214">
        <f t="shared" si="58"/>
        <v>18</v>
      </c>
      <c r="O1214" t="str">
        <f t="shared" si="59"/>
        <v>Tuebor Op</v>
      </c>
    </row>
    <row r="1215" spans="1:15" hidden="1" x14ac:dyDescent="0.25">
      <c r="A1215" t="s">
        <v>121</v>
      </c>
      <c r="B1215" t="s">
        <v>33</v>
      </c>
      <c r="C1215" t="s">
        <v>115</v>
      </c>
      <c r="D1215" s="3">
        <v>42885</v>
      </c>
      <c r="E1215" t="s">
        <v>122</v>
      </c>
      <c r="F1215">
        <v>-2000000</v>
      </c>
      <c r="G1215" t="s">
        <v>4494</v>
      </c>
      <c r="H1215" t="s">
        <v>249</v>
      </c>
      <c r="I1215" t="s">
        <v>102</v>
      </c>
      <c r="J1215" t="s">
        <v>34</v>
      </c>
      <c r="L1215" t="s">
        <v>661</v>
      </c>
      <c r="M1215">
        <f t="shared" si="57"/>
        <v>10</v>
      </c>
      <c r="N1215">
        <f t="shared" si="58"/>
        <v>18</v>
      </c>
      <c r="O1215" t="str">
        <f t="shared" si="59"/>
        <v>Tuebor Op</v>
      </c>
    </row>
    <row r="1216" spans="1:15" hidden="1" x14ac:dyDescent="0.25">
      <c r="A1216" t="s">
        <v>121</v>
      </c>
      <c r="B1216" t="s">
        <v>33</v>
      </c>
      <c r="C1216" t="s">
        <v>115</v>
      </c>
      <c r="D1216" s="3">
        <v>42885</v>
      </c>
      <c r="E1216" t="s">
        <v>122</v>
      </c>
      <c r="F1216">
        <v>-3666566.67</v>
      </c>
      <c r="G1216" t="s">
        <v>4493</v>
      </c>
      <c r="H1216" t="s">
        <v>247</v>
      </c>
      <c r="I1216" t="s">
        <v>102</v>
      </c>
      <c r="J1216" t="s">
        <v>34</v>
      </c>
      <c r="L1216" t="s">
        <v>3889</v>
      </c>
      <c r="M1216">
        <f t="shared" si="57"/>
        <v>10</v>
      </c>
      <c r="N1216">
        <f t="shared" si="58"/>
        <v>14</v>
      </c>
      <c r="O1216" t="str">
        <f t="shared" si="59"/>
        <v>TUEBO</v>
      </c>
    </row>
    <row r="1217" spans="1:15" hidden="1" x14ac:dyDescent="0.25">
      <c r="A1217" t="s">
        <v>121</v>
      </c>
      <c r="B1217" t="s">
        <v>33</v>
      </c>
      <c r="C1217" t="s">
        <v>115</v>
      </c>
      <c r="D1217" s="3">
        <v>42886</v>
      </c>
      <c r="E1217" t="s">
        <v>122</v>
      </c>
      <c r="F1217">
        <v>-4814687.5</v>
      </c>
      <c r="G1217" t="s">
        <v>4492</v>
      </c>
      <c r="H1217" t="s">
        <v>247</v>
      </c>
      <c r="I1217" t="s">
        <v>102</v>
      </c>
      <c r="J1217" t="s">
        <v>34</v>
      </c>
      <c r="L1217" t="s">
        <v>4289</v>
      </c>
      <c r="M1217">
        <f t="shared" si="57"/>
        <v>10</v>
      </c>
      <c r="N1217">
        <f t="shared" si="58"/>
        <v>14</v>
      </c>
      <c r="O1217" t="str">
        <f t="shared" si="59"/>
        <v>TUEBO</v>
      </c>
    </row>
    <row r="1218" spans="1:15" hidden="1" x14ac:dyDescent="0.25">
      <c r="A1218" t="s">
        <v>121</v>
      </c>
      <c r="B1218" t="s">
        <v>33</v>
      </c>
      <c r="C1218" t="s">
        <v>115</v>
      </c>
      <c r="D1218" s="3">
        <v>42887</v>
      </c>
      <c r="E1218" t="s">
        <v>122</v>
      </c>
      <c r="F1218">
        <v>-479250</v>
      </c>
      <c r="G1218" t="s">
        <v>4491</v>
      </c>
      <c r="H1218" t="s">
        <v>247</v>
      </c>
      <c r="I1218" t="s">
        <v>102</v>
      </c>
      <c r="J1218" t="s">
        <v>34</v>
      </c>
      <c r="L1218" t="s">
        <v>4289</v>
      </c>
      <c r="M1218">
        <f t="shared" si="57"/>
        <v>10</v>
      </c>
      <c r="N1218">
        <f t="shared" si="58"/>
        <v>14</v>
      </c>
      <c r="O1218" t="str">
        <f t="shared" si="59"/>
        <v>TUEBO</v>
      </c>
    </row>
    <row r="1219" spans="1:15" hidden="1" x14ac:dyDescent="0.25">
      <c r="A1219" t="s">
        <v>121</v>
      </c>
      <c r="B1219" t="s">
        <v>33</v>
      </c>
      <c r="C1219" t="s">
        <v>115</v>
      </c>
      <c r="D1219" s="3">
        <v>42887</v>
      </c>
      <c r="E1219" t="s">
        <v>122</v>
      </c>
      <c r="F1219">
        <v>-1957526.67</v>
      </c>
      <c r="G1219" t="s">
        <v>4490</v>
      </c>
      <c r="H1219" t="s">
        <v>247</v>
      </c>
      <c r="I1219" t="s">
        <v>102</v>
      </c>
      <c r="J1219" t="s">
        <v>34</v>
      </c>
      <c r="L1219" t="s">
        <v>4289</v>
      </c>
      <c r="M1219">
        <f t="shared" si="57"/>
        <v>10</v>
      </c>
      <c r="N1219">
        <f t="shared" si="58"/>
        <v>14</v>
      </c>
      <c r="O1219" t="str">
        <f t="shared" si="59"/>
        <v>TUEBO</v>
      </c>
    </row>
    <row r="1220" spans="1:15" hidden="1" x14ac:dyDescent="0.25">
      <c r="A1220" t="s">
        <v>121</v>
      </c>
      <c r="B1220" t="s">
        <v>33</v>
      </c>
      <c r="C1220" t="s">
        <v>115</v>
      </c>
      <c r="D1220" s="3">
        <v>42888</v>
      </c>
      <c r="E1220" t="s">
        <v>122</v>
      </c>
      <c r="F1220">
        <v>-56765.75</v>
      </c>
      <c r="G1220" t="s">
        <v>4489</v>
      </c>
      <c r="H1220" t="s">
        <v>247</v>
      </c>
      <c r="I1220" t="s">
        <v>102</v>
      </c>
      <c r="J1220" t="s">
        <v>34</v>
      </c>
      <c r="L1220" t="s">
        <v>4289</v>
      </c>
      <c r="M1220">
        <f t="shared" si="57"/>
        <v>10</v>
      </c>
      <c r="N1220">
        <f t="shared" si="58"/>
        <v>14</v>
      </c>
      <c r="O1220" t="str">
        <f t="shared" si="59"/>
        <v>TUEBO</v>
      </c>
    </row>
    <row r="1221" spans="1:15" hidden="1" x14ac:dyDescent="0.25">
      <c r="A1221" t="s">
        <v>121</v>
      </c>
      <c r="B1221" t="s">
        <v>33</v>
      </c>
      <c r="C1221" t="s">
        <v>115</v>
      </c>
      <c r="D1221" s="3">
        <v>42888</v>
      </c>
      <c r="E1221" t="s">
        <v>122</v>
      </c>
      <c r="F1221">
        <v>-8000000</v>
      </c>
      <c r="G1221" t="s">
        <v>4488</v>
      </c>
      <c r="H1221" t="s">
        <v>126</v>
      </c>
      <c r="I1221" t="s">
        <v>102</v>
      </c>
      <c r="J1221" t="s">
        <v>34</v>
      </c>
      <c r="L1221" t="s">
        <v>3848</v>
      </c>
      <c r="M1221">
        <f t="shared" si="57"/>
        <v>10</v>
      </c>
      <c r="N1221">
        <f t="shared" si="58"/>
        <v>18</v>
      </c>
      <c r="O1221" t="str">
        <f t="shared" si="59"/>
        <v>Tuebor Op</v>
      </c>
    </row>
    <row r="1222" spans="1:15" hidden="1" x14ac:dyDescent="0.25">
      <c r="A1222" t="s">
        <v>121</v>
      </c>
      <c r="B1222" t="s">
        <v>33</v>
      </c>
      <c r="C1222" t="s">
        <v>115</v>
      </c>
      <c r="D1222" s="3">
        <v>42888</v>
      </c>
      <c r="E1222" t="s">
        <v>122</v>
      </c>
      <c r="F1222">
        <v>-50000000</v>
      </c>
      <c r="G1222" t="s">
        <v>4487</v>
      </c>
      <c r="H1222" t="s">
        <v>126</v>
      </c>
      <c r="I1222" t="s">
        <v>102</v>
      </c>
      <c r="J1222" t="s">
        <v>34</v>
      </c>
      <c r="L1222" t="s">
        <v>3848</v>
      </c>
      <c r="M1222">
        <f t="shared" si="57"/>
        <v>10</v>
      </c>
      <c r="N1222">
        <f t="shared" si="58"/>
        <v>18</v>
      </c>
      <c r="O1222" t="str">
        <f t="shared" si="59"/>
        <v>Tuebor Op</v>
      </c>
    </row>
    <row r="1223" spans="1:15" hidden="1" x14ac:dyDescent="0.25">
      <c r="A1223" t="s">
        <v>121</v>
      </c>
      <c r="B1223" t="s">
        <v>33</v>
      </c>
      <c r="C1223" t="s">
        <v>115</v>
      </c>
      <c r="D1223" s="3">
        <v>42891</v>
      </c>
      <c r="E1223" t="s">
        <v>122</v>
      </c>
      <c r="F1223">
        <v>-17000000</v>
      </c>
      <c r="G1223" t="s">
        <v>4486</v>
      </c>
      <c r="H1223" t="s">
        <v>126</v>
      </c>
      <c r="I1223" t="s">
        <v>102</v>
      </c>
      <c r="J1223" t="s">
        <v>34</v>
      </c>
      <c r="L1223" t="s">
        <v>3848</v>
      </c>
      <c r="M1223">
        <f t="shared" si="57"/>
        <v>10</v>
      </c>
      <c r="N1223">
        <f t="shared" si="58"/>
        <v>18</v>
      </c>
      <c r="O1223" t="str">
        <f t="shared" si="59"/>
        <v>Tuebor Op</v>
      </c>
    </row>
    <row r="1224" spans="1:15" hidden="1" x14ac:dyDescent="0.25">
      <c r="A1224" t="s">
        <v>121</v>
      </c>
      <c r="B1224" t="s">
        <v>33</v>
      </c>
      <c r="C1224" t="s">
        <v>115</v>
      </c>
      <c r="D1224" s="3">
        <v>42891</v>
      </c>
      <c r="E1224" t="s">
        <v>122</v>
      </c>
      <c r="F1224">
        <v>-29918302.920000002</v>
      </c>
      <c r="G1224" t="s">
        <v>4485</v>
      </c>
      <c r="H1224" t="s">
        <v>247</v>
      </c>
      <c r="I1224" t="s">
        <v>102</v>
      </c>
      <c r="J1224" t="s">
        <v>34</v>
      </c>
      <c r="L1224" t="s">
        <v>3889</v>
      </c>
      <c r="M1224">
        <f t="shared" si="57"/>
        <v>10</v>
      </c>
      <c r="N1224">
        <f t="shared" si="58"/>
        <v>14</v>
      </c>
      <c r="O1224" t="str">
        <f t="shared" si="59"/>
        <v>TUEBO</v>
      </c>
    </row>
    <row r="1225" spans="1:15" hidden="1" x14ac:dyDescent="0.25">
      <c r="A1225" t="s">
        <v>121</v>
      </c>
      <c r="B1225" t="s">
        <v>33</v>
      </c>
      <c r="C1225" t="s">
        <v>115</v>
      </c>
      <c r="D1225" s="3">
        <v>42892</v>
      </c>
      <c r="E1225" t="s">
        <v>122</v>
      </c>
      <c r="F1225">
        <v>-749843.75</v>
      </c>
      <c r="G1225" t="s">
        <v>4484</v>
      </c>
      <c r="H1225" t="s">
        <v>247</v>
      </c>
      <c r="I1225" t="s">
        <v>102</v>
      </c>
      <c r="J1225" t="s">
        <v>34</v>
      </c>
      <c r="L1225" t="s">
        <v>4289</v>
      </c>
      <c r="M1225">
        <f t="shared" si="57"/>
        <v>10</v>
      </c>
      <c r="N1225">
        <f t="shared" si="58"/>
        <v>14</v>
      </c>
      <c r="O1225" t="str">
        <f t="shared" si="59"/>
        <v>TUEBO</v>
      </c>
    </row>
    <row r="1226" spans="1:15" hidden="1" x14ac:dyDescent="0.25">
      <c r="A1226" t="s">
        <v>121</v>
      </c>
      <c r="B1226" t="s">
        <v>33</v>
      </c>
      <c r="C1226" t="s">
        <v>115</v>
      </c>
      <c r="D1226" s="3">
        <v>42892</v>
      </c>
      <c r="E1226" t="s">
        <v>122</v>
      </c>
      <c r="F1226">
        <v>-500000</v>
      </c>
      <c r="G1226" t="s">
        <v>4483</v>
      </c>
      <c r="H1226" t="s">
        <v>249</v>
      </c>
      <c r="I1226" t="s">
        <v>102</v>
      </c>
      <c r="J1226" t="s">
        <v>34</v>
      </c>
      <c r="K1226" t="s">
        <v>72</v>
      </c>
      <c r="L1226" t="s">
        <v>661</v>
      </c>
      <c r="M1226">
        <f t="shared" si="57"/>
        <v>10</v>
      </c>
      <c r="N1226">
        <f t="shared" si="58"/>
        <v>18</v>
      </c>
      <c r="O1226" t="str">
        <f t="shared" si="59"/>
        <v>Tuebor Op</v>
      </c>
    </row>
    <row r="1227" spans="1:15" hidden="1" x14ac:dyDescent="0.25">
      <c r="A1227" t="s">
        <v>121</v>
      </c>
      <c r="B1227" t="s">
        <v>33</v>
      </c>
      <c r="C1227" t="s">
        <v>115</v>
      </c>
      <c r="D1227" s="3">
        <v>42894</v>
      </c>
      <c r="E1227" t="s">
        <v>122</v>
      </c>
      <c r="F1227">
        <v>-15000000</v>
      </c>
      <c r="G1227" t="s">
        <v>4482</v>
      </c>
      <c r="H1227" t="s">
        <v>126</v>
      </c>
      <c r="I1227" t="s">
        <v>102</v>
      </c>
      <c r="J1227" t="s">
        <v>34</v>
      </c>
      <c r="L1227" t="s">
        <v>4309</v>
      </c>
      <c r="M1227">
        <f t="shared" si="57"/>
        <v>10</v>
      </c>
      <c r="N1227">
        <f t="shared" si="58"/>
        <v>18</v>
      </c>
      <c r="O1227" t="str">
        <f t="shared" si="59"/>
        <v>Tuebor Op</v>
      </c>
    </row>
    <row r="1228" spans="1:15" hidden="1" x14ac:dyDescent="0.25">
      <c r="A1228" t="s">
        <v>121</v>
      </c>
      <c r="B1228" t="s">
        <v>33</v>
      </c>
      <c r="C1228" t="s">
        <v>115</v>
      </c>
      <c r="D1228" s="3">
        <v>42894</v>
      </c>
      <c r="E1228" t="s">
        <v>122</v>
      </c>
      <c r="F1228">
        <v>-9574187.5</v>
      </c>
      <c r="G1228" t="s">
        <v>4481</v>
      </c>
      <c r="H1228" t="s">
        <v>247</v>
      </c>
      <c r="I1228" t="s">
        <v>102</v>
      </c>
      <c r="J1228" t="s">
        <v>34</v>
      </c>
      <c r="L1228" t="s">
        <v>3918</v>
      </c>
      <c r="M1228">
        <f t="shared" si="57"/>
        <v>10</v>
      </c>
      <c r="N1228">
        <f t="shared" si="58"/>
        <v>18</v>
      </c>
      <c r="O1228" t="str">
        <f t="shared" si="59"/>
        <v>Tuebor Op</v>
      </c>
    </row>
    <row r="1229" spans="1:15" hidden="1" x14ac:dyDescent="0.25">
      <c r="A1229" t="s">
        <v>121</v>
      </c>
      <c r="B1229" t="s">
        <v>33</v>
      </c>
      <c r="C1229" t="s">
        <v>115</v>
      </c>
      <c r="D1229" s="3">
        <v>42895</v>
      </c>
      <c r="E1229" t="s">
        <v>122</v>
      </c>
      <c r="F1229">
        <v>-19000000</v>
      </c>
      <c r="G1229" t="s">
        <v>4480</v>
      </c>
      <c r="H1229" t="s">
        <v>126</v>
      </c>
      <c r="I1229" t="s">
        <v>102</v>
      </c>
      <c r="J1229" t="s">
        <v>34</v>
      </c>
      <c r="L1229" t="s">
        <v>3926</v>
      </c>
      <c r="M1229">
        <f t="shared" si="57"/>
        <v>10</v>
      </c>
      <c r="N1229">
        <f t="shared" si="58"/>
        <v>18</v>
      </c>
      <c r="O1229" t="str">
        <f t="shared" si="59"/>
        <v>Tuebor Op</v>
      </c>
    </row>
    <row r="1230" spans="1:15" hidden="1" x14ac:dyDescent="0.25">
      <c r="A1230" t="s">
        <v>121</v>
      </c>
      <c r="B1230" t="s">
        <v>33</v>
      </c>
      <c r="C1230" t="s">
        <v>115</v>
      </c>
      <c r="D1230" s="3">
        <v>42895</v>
      </c>
      <c r="E1230" t="s">
        <v>122</v>
      </c>
      <c r="F1230">
        <v>-15000000</v>
      </c>
      <c r="G1230" t="s">
        <v>4479</v>
      </c>
      <c r="H1230" t="s">
        <v>126</v>
      </c>
      <c r="I1230" t="s">
        <v>102</v>
      </c>
      <c r="J1230" t="s">
        <v>34</v>
      </c>
      <c r="L1230" t="s">
        <v>4478</v>
      </c>
      <c r="M1230">
        <f t="shared" si="57"/>
        <v>10</v>
      </c>
      <c r="N1230">
        <f t="shared" si="58"/>
        <v>18</v>
      </c>
      <c r="O1230" t="str">
        <f t="shared" si="59"/>
        <v>Tuebor op</v>
      </c>
    </row>
    <row r="1231" spans="1:15" hidden="1" x14ac:dyDescent="0.25">
      <c r="A1231" t="s">
        <v>121</v>
      </c>
      <c r="B1231" t="s">
        <v>33</v>
      </c>
      <c r="C1231" t="s">
        <v>115</v>
      </c>
      <c r="D1231" s="3">
        <v>42898</v>
      </c>
      <c r="E1231" t="s">
        <v>122</v>
      </c>
      <c r="F1231">
        <v>-25000000</v>
      </c>
      <c r="G1231" t="s">
        <v>4477</v>
      </c>
      <c r="H1231" t="s">
        <v>126</v>
      </c>
      <c r="I1231" t="s">
        <v>102</v>
      </c>
      <c r="J1231" t="s">
        <v>34</v>
      </c>
      <c r="L1231" t="s">
        <v>3848</v>
      </c>
      <c r="M1231">
        <f t="shared" si="57"/>
        <v>10</v>
      </c>
      <c r="N1231">
        <f t="shared" si="58"/>
        <v>18</v>
      </c>
      <c r="O1231" t="str">
        <f t="shared" si="59"/>
        <v>Tuebor Op</v>
      </c>
    </row>
    <row r="1232" spans="1:15" hidden="1" x14ac:dyDescent="0.25">
      <c r="A1232" t="s">
        <v>121</v>
      </c>
      <c r="B1232" t="s">
        <v>33</v>
      </c>
      <c r="C1232" t="s">
        <v>115</v>
      </c>
      <c r="D1232" s="3">
        <v>42898</v>
      </c>
      <c r="E1232" t="s">
        <v>122</v>
      </c>
      <c r="F1232">
        <v>-13000000</v>
      </c>
      <c r="G1232" t="s">
        <v>4476</v>
      </c>
      <c r="H1232" t="s">
        <v>126</v>
      </c>
      <c r="I1232" t="s">
        <v>102</v>
      </c>
      <c r="J1232" t="s">
        <v>34</v>
      </c>
      <c r="L1232" t="s">
        <v>3848</v>
      </c>
      <c r="M1232">
        <f t="shared" si="57"/>
        <v>10</v>
      </c>
      <c r="N1232">
        <f t="shared" si="58"/>
        <v>18</v>
      </c>
      <c r="O1232" t="str">
        <f t="shared" si="59"/>
        <v>Tuebor Op</v>
      </c>
    </row>
    <row r="1233" spans="1:15" hidden="1" x14ac:dyDescent="0.25">
      <c r="A1233" t="s">
        <v>121</v>
      </c>
      <c r="B1233" t="s">
        <v>33</v>
      </c>
      <c r="C1233" t="s">
        <v>115</v>
      </c>
      <c r="D1233" s="3">
        <v>42898</v>
      </c>
      <c r="E1233" t="s">
        <v>122</v>
      </c>
      <c r="F1233">
        <v>-11744958.67</v>
      </c>
      <c r="G1233" t="s">
        <v>4475</v>
      </c>
      <c r="H1233" t="s">
        <v>247</v>
      </c>
      <c r="I1233" t="s">
        <v>102</v>
      </c>
      <c r="J1233" t="s">
        <v>34</v>
      </c>
      <c r="L1233" t="s">
        <v>3889</v>
      </c>
      <c r="M1233">
        <f t="shared" si="57"/>
        <v>10</v>
      </c>
      <c r="N1233">
        <f t="shared" si="58"/>
        <v>14</v>
      </c>
      <c r="O1233" t="str">
        <f t="shared" si="59"/>
        <v>TUEBO</v>
      </c>
    </row>
    <row r="1234" spans="1:15" hidden="1" x14ac:dyDescent="0.25">
      <c r="A1234" t="s">
        <v>121</v>
      </c>
      <c r="B1234" t="s">
        <v>33</v>
      </c>
      <c r="C1234" t="s">
        <v>115</v>
      </c>
      <c r="D1234" s="3">
        <v>42901</v>
      </c>
      <c r="E1234" t="s">
        <v>122</v>
      </c>
      <c r="F1234">
        <v>-1084657.3799999999</v>
      </c>
      <c r="G1234" t="s">
        <v>4474</v>
      </c>
      <c r="H1234" t="s">
        <v>247</v>
      </c>
      <c r="I1234" t="s">
        <v>102</v>
      </c>
      <c r="J1234" t="s">
        <v>34</v>
      </c>
      <c r="L1234" t="s">
        <v>3889</v>
      </c>
      <c r="M1234">
        <f t="shared" si="57"/>
        <v>10</v>
      </c>
      <c r="N1234">
        <f t="shared" si="58"/>
        <v>14</v>
      </c>
      <c r="O1234" t="str">
        <f t="shared" si="59"/>
        <v>TUEBO</v>
      </c>
    </row>
    <row r="1235" spans="1:15" hidden="1" x14ac:dyDescent="0.25">
      <c r="A1235" t="s">
        <v>121</v>
      </c>
      <c r="B1235" t="s">
        <v>33</v>
      </c>
      <c r="C1235" t="s">
        <v>115</v>
      </c>
      <c r="D1235" s="3">
        <v>42902</v>
      </c>
      <c r="E1235" t="s">
        <v>122</v>
      </c>
      <c r="F1235">
        <v>-11300000</v>
      </c>
      <c r="G1235" t="s">
        <v>4473</v>
      </c>
      <c r="H1235" t="s">
        <v>126</v>
      </c>
      <c r="I1235" t="s">
        <v>102</v>
      </c>
      <c r="J1235" t="s">
        <v>34</v>
      </c>
      <c r="K1235" t="s">
        <v>72</v>
      </c>
      <c r="L1235" t="s">
        <v>3981</v>
      </c>
      <c r="M1235">
        <f t="shared" si="57"/>
        <v>10</v>
      </c>
      <c r="N1235">
        <f t="shared" si="58"/>
        <v>13</v>
      </c>
      <c r="O1235" t="str">
        <f t="shared" si="59"/>
        <v>LCFP</v>
      </c>
    </row>
    <row r="1236" spans="1:15" hidden="1" x14ac:dyDescent="0.25">
      <c r="A1236" t="s">
        <v>121</v>
      </c>
      <c r="B1236" t="s">
        <v>33</v>
      </c>
      <c r="C1236" t="s">
        <v>115</v>
      </c>
      <c r="D1236" s="3">
        <v>42902</v>
      </c>
      <c r="E1236" t="s">
        <v>122</v>
      </c>
      <c r="F1236">
        <v>-1984569.44</v>
      </c>
      <c r="G1236" t="s">
        <v>4472</v>
      </c>
      <c r="H1236" t="s">
        <v>247</v>
      </c>
      <c r="I1236" t="s">
        <v>102</v>
      </c>
      <c r="J1236" t="s">
        <v>34</v>
      </c>
      <c r="L1236" t="s">
        <v>4426</v>
      </c>
      <c r="M1236">
        <f t="shared" si="57"/>
        <v>10</v>
      </c>
      <c r="N1236">
        <f t="shared" si="58"/>
        <v>18</v>
      </c>
      <c r="O1236" t="str">
        <f t="shared" si="59"/>
        <v>Tuebor Op</v>
      </c>
    </row>
    <row r="1237" spans="1:15" hidden="1" x14ac:dyDescent="0.25">
      <c r="A1237" t="s">
        <v>121</v>
      </c>
      <c r="B1237" t="s">
        <v>33</v>
      </c>
      <c r="C1237" t="s">
        <v>115</v>
      </c>
      <c r="D1237" s="3">
        <v>42906</v>
      </c>
      <c r="E1237" t="s">
        <v>122</v>
      </c>
      <c r="F1237">
        <v>-2337452.2200000002</v>
      </c>
      <c r="G1237" t="s">
        <v>4471</v>
      </c>
      <c r="H1237" t="s">
        <v>247</v>
      </c>
      <c r="I1237" t="s">
        <v>102</v>
      </c>
      <c r="J1237" t="s">
        <v>34</v>
      </c>
      <c r="L1237" t="s">
        <v>3889</v>
      </c>
      <c r="M1237">
        <f t="shared" si="57"/>
        <v>10</v>
      </c>
      <c r="N1237">
        <f t="shared" si="58"/>
        <v>14</v>
      </c>
      <c r="O1237" t="str">
        <f t="shared" si="59"/>
        <v>TUEBO</v>
      </c>
    </row>
    <row r="1238" spans="1:15" hidden="1" x14ac:dyDescent="0.25">
      <c r="A1238" t="s">
        <v>121</v>
      </c>
      <c r="B1238" t="s">
        <v>33</v>
      </c>
      <c r="C1238" t="s">
        <v>115</v>
      </c>
      <c r="D1238" s="3">
        <v>42906</v>
      </c>
      <c r="E1238" t="s">
        <v>122</v>
      </c>
      <c r="F1238">
        <v>-2200000</v>
      </c>
      <c r="G1238" t="s">
        <v>4470</v>
      </c>
      <c r="H1238" t="s">
        <v>126</v>
      </c>
      <c r="I1238" t="s">
        <v>102</v>
      </c>
      <c r="J1238" t="s">
        <v>34</v>
      </c>
      <c r="L1238" t="s">
        <v>3848</v>
      </c>
      <c r="M1238">
        <f t="shared" si="57"/>
        <v>10</v>
      </c>
      <c r="N1238">
        <f t="shared" si="58"/>
        <v>18</v>
      </c>
      <c r="O1238" t="str">
        <f t="shared" si="59"/>
        <v>Tuebor Op</v>
      </c>
    </row>
    <row r="1239" spans="1:15" hidden="1" x14ac:dyDescent="0.25">
      <c r="A1239" t="s">
        <v>121</v>
      </c>
      <c r="B1239" t="s">
        <v>33</v>
      </c>
      <c r="C1239" t="s">
        <v>115</v>
      </c>
      <c r="D1239" s="3">
        <v>42907</v>
      </c>
      <c r="E1239" t="s">
        <v>122</v>
      </c>
      <c r="F1239">
        <v>-255560.56</v>
      </c>
      <c r="G1239" t="s">
        <v>4469</v>
      </c>
      <c r="H1239" t="s">
        <v>247</v>
      </c>
      <c r="I1239" t="s">
        <v>102</v>
      </c>
      <c r="J1239" t="s">
        <v>34</v>
      </c>
      <c r="L1239" t="s">
        <v>4289</v>
      </c>
      <c r="M1239">
        <f t="shared" si="57"/>
        <v>10</v>
      </c>
      <c r="N1239">
        <f t="shared" si="58"/>
        <v>14</v>
      </c>
      <c r="O1239" t="str">
        <f t="shared" si="59"/>
        <v>TUEBO</v>
      </c>
    </row>
    <row r="1240" spans="1:15" hidden="1" x14ac:dyDescent="0.25">
      <c r="A1240" t="s">
        <v>121</v>
      </c>
      <c r="B1240" t="s">
        <v>33</v>
      </c>
      <c r="C1240" t="s">
        <v>115</v>
      </c>
      <c r="D1240" s="3">
        <v>42909</v>
      </c>
      <c r="E1240" t="s">
        <v>122</v>
      </c>
      <c r="F1240">
        <v>-24682268.059999999</v>
      </c>
      <c r="G1240" t="s">
        <v>4468</v>
      </c>
      <c r="H1240" t="s">
        <v>247</v>
      </c>
      <c r="I1240" t="s">
        <v>102</v>
      </c>
      <c r="J1240" t="s">
        <v>34</v>
      </c>
      <c r="L1240" t="s">
        <v>4289</v>
      </c>
      <c r="M1240">
        <f t="shared" si="57"/>
        <v>10</v>
      </c>
      <c r="N1240">
        <f t="shared" si="58"/>
        <v>14</v>
      </c>
      <c r="O1240" t="str">
        <f t="shared" si="59"/>
        <v>TUEBO</v>
      </c>
    </row>
    <row r="1241" spans="1:15" hidden="1" x14ac:dyDescent="0.25">
      <c r="A1241" t="s">
        <v>121</v>
      </c>
      <c r="B1241" t="s">
        <v>33</v>
      </c>
      <c r="C1241" t="s">
        <v>115</v>
      </c>
      <c r="D1241" s="3">
        <v>42909</v>
      </c>
      <c r="E1241" t="s">
        <v>122</v>
      </c>
      <c r="F1241">
        <v>-8700000</v>
      </c>
      <c r="G1241" t="s">
        <v>4467</v>
      </c>
      <c r="H1241" t="s">
        <v>249</v>
      </c>
      <c r="I1241" t="s">
        <v>102</v>
      </c>
      <c r="J1241" t="s">
        <v>34</v>
      </c>
      <c r="K1241" t="s">
        <v>72</v>
      </c>
      <c r="L1241" t="s">
        <v>4287</v>
      </c>
      <c r="M1241">
        <f t="shared" ref="M1241:M1304" si="60">FIND("from",L1241,1)+LEN($M$1)+1</f>
        <v>10</v>
      </c>
      <c r="N1241">
        <f t="shared" ref="N1241:N1304" si="61">FIND("to",L1241)-LEN($N$1)</f>
        <v>14</v>
      </c>
      <c r="O1241" t="str">
        <f t="shared" ref="O1241:O1304" si="62">MID(L1241,M1241,N1241-M1241+1)</f>
        <v>TUEBO</v>
      </c>
    </row>
    <row r="1242" spans="1:15" hidden="1" x14ac:dyDescent="0.25">
      <c r="A1242" t="s">
        <v>121</v>
      </c>
      <c r="B1242" t="s">
        <v>33</v>
      </c>
      <c r="C1242" t="s">
        <v>115</v>
      </c>
      <c r="D1242" s="3">
        <v>42912</v>
      </c>
      <c r="E1242" t="s">
        <v>122</v>
      </c>
      <c r="F1242">
        <v>-23000000</v>
      </c>
      <c r="G1242" t="s">
        <v>4466</v>
      </c>
      <c r="H1242" t="s">
        <v>126</v>
      </c>
      <c r="I1242" t="s">
        <v>102</v>
      </c>
      <c r="J1242" t="s">
        <v>34</v>
      </c>
      <c r="L1242" t="s">
        <v>4309</v>
      </c>
      <c r="M1242">
        <f t="shared" si="60"/>
        <v>10</v>
      </c>
      <c r="N1242">
        <f t="shared" si="61"/>
        <v>18</v>
      </c>
      <c r="O1242" t="str">
        <f t="shared" si="62"/>
        <v>Tuebor Op</v>
      </c>
    </row>
    <row r="1243" spans="1:15" hidden="1" x14ac:dyDescent="0.25">
      <c r="A1243" t="s">
        <v>121</v>
      </c>
      <c r="B1243" t="s">
        <v>33</v>
      </c>
      <c r="C1243" t="s">
        <v>115</v>
      </c>
      <c r="D1243" s="3">
        <v>42912</v>
      </c>
      <c r="E1243" t="s">
        <v>122</v>
      </c>
      <c r="F1243">
        <v>-240997.65</v>
      </c>
      <c r="G1243" t="s">
        <v>4465</v>
      </c>
      <c r="H1243" t="s">
        <v>247</v>
      </c>
      <c r="I1243" t="s">
        <v>102</v>
      </c>
      <c r="J1243" t="s">
        <v>34</v>
      </c>
      <c r="L1243" t="s">
        <v>4289</v>
      </c>
      <c r="M1243">
        <f t="shared" si="60"/>
        <v>10</v>
      </c>
      <c r="N1243">
        <f t="shared" si="61"/>
        <v>14</v>
      </c>
      <c r="O1243" t="str">
        <f t="shared" si="62"/>
        <v>TUEBO</v>
      </c>
    </row>
    <row r="1244" spans="1:15" hidden="1" x14ac:dyDescent="0.25">
      <c r="A1244" t="s">
        <v>121</v>
      </c>
      <c r="B1244" t="s">
        <v>33</v>
      </c>
      <c r="C1244" t="s">
        <v>115</v>
      </c>
      <c r="D1244" s="3">
        <v>42913</v>
      </c>
      <c r="E1244" t="s">
        <v>122</v>
      </c>
      <c r="F1244">
        <v>-11588700</v>
      </c>
      <c r="G1244" t="s">
        <v>4464</v>
      </c>
      <c r="H1244" t="s">
        <v>247</v>
      </c>
      <c r="I1244" t="s">
        <v>102</v>
      </c>
      <c r="J1244" t="s">
        <v>34</v>
      </c>
      <c r="L1244" t="s">
        <v>4426</v>
      </c>
      <c r="M1244">
        <f t="shared" si="60"/>
        <v>10</v>
      </c>
      <c r="N1244">
        <f t="shared" si="61"/>
        <v>18</v>
      </c>
      <c r="O1244" t="str">
        <f t="shared" si="62"/>
        <v>Tuebor Op</v>
      </c>
    </row>
    <row r="1245" spans="1:15" hidden="1" x14ac:dyDescent="0.25">
      <c r="A1245" t="s">
        <v>121</v>
      </c>
      <c r="B1245" t="s">
        <v>33</v>
      </c>
      <c r="C1245" t="s">
        <v>115</v>
      </c>
      <c r="D1245" s="3">
        <v>42913</v>
      </c>
      <c r="E1245" t="s">
        <v>122</v>
      </c>
      <c r="F1245">
        <v>-24000000</v>
      </c>
      <c r="G1245" t="s">
        <v>4463</v>
      </c>
      <c r="H1245" t="s">
        <v>247</v>
      </c>
      <c r="I1245" t="s">
        <v>102</v>
      </c>
      <c r="J1245" t="s">
        <v>34</v>
      </c>
      <c r="L1245" t="s">
        <v>4289</v>
      </c>
      <c r="M1245">
        <f t="shared" si="60"/>
        <v>10</v>
      </c>
      <c r="N1245">
        <f t="shared" si="61"/>
        <v>14</v>
      </c>
      <c r="O1245" t="str">
        <f t="shared" si="62"/>
        <v>TUEBO</v>
      </c>
    </row>
    <row r="1246" spans="1:15" hidden="1" x14ac:dyDescent="0.25">
      <c r="A1246" t="s">
        <v>121</v>
      </c>
      <c r="B1246" t="s">
        <v>33</v>
      </c>
      <c r="C1246" t="s">
        <v>115</v>
      </c>
      <c r="D1246" s="3">
        <v>42913</v>
      </c>
      <c r="E1246" t="s">
        <v>122</v>
      </c>
      <c r="F1246">
        <v>-439114.46</v>
      </c>
      <c r="G1246" t="s">
        <v>4462</v>
      </c>
      <c r="H1246" t="s">
        <v>247</v>
      </c>
      <c r="I1246" t="s">
        <v>102</v>
      </c>
      <c r="J1246" t="s">
        <v>34</v>
      </c>
      <c r="L1246" t="s">
        <v>4289</v>
      </c>
      <c r="M1246">
        <f t="shared" si="60"/>
        <v>10</v>
      </c>
      <c r="N1246">
        <f t="shared" si="61"/>
        <v>14</v>
      </c>
      <c r="O1246" t="str">
        <f t="shared" si="62"/>
        <v>TUEBO</v>
      </c>
    </row>
    <row r="1247" spans="1:15" hidden="1" x14ac:dyDescent="0.25">
      <c r="A1247" t="s">
        <v>121</v>
      </c>
      <c r="B1247" t="s">
        <v>33</v>
      </c>
      <c r="C1247" t="s">
        <v>115</v>
      </c>
      <c r="D1247" s="3">
        <v>42913</v>
      </c>
      <c r="E1247" t="s">
        <v>122</v>
      </c>
      <c r="F1247">
        <v>-5000000</v>
      </c>
      <c r="G1247" t="s">
        <v>4461</v>
      </c>
      <c r="H1247" t="s">
        <v>126</v>
      </c>
      <c r="I1247" t="s">
        <v>102</v>
      </c>
      <c r="J1247" t="s">
        <v>34</v>
      </c>
      <c r="L1247" t="s">
        <v>3848</v>
      </c>
      <c r="M1247">
        <f t="shared" si="60"/>
        <v>10</v>
      </c>
      <c r="N1247">
        <f t="shared" si="61"/>
        <v>18</v>
      </c>
      <c r="O1247" t="str">
        <f t="shared" si="62"/>
        <v>Tuebor Op</v>
      </c>
    </row>
    <row r="1248" spans="1:15" hidden="1" x14ac:dyDescent="0.25">
      <c r="A1248" t="s">
        <v>121</v>
      </c>
      <c r="B1248" t="s">
        <v>33</v>
      </c>
      <c r="C1248" t="s">
        <v>115</v>
      </c>
      <c r="D1248" s="3">
        <v>42914</v>
      </c>
      <c r="E1248" t="s">
        <v>122</v>
      </c>
      <c r="F1248">
        <v>-14342384.17</v>
      </c>
      <c r="G1248" t="s">
        <v>4460</v>
      </c>
      <c r="H1248" t="s">
        <v>247</v>
      </c>
      <c r="I1248" t="s">
        <v>102</v>
      </c>
      <c r="J1248" t="s">
        <v>34</v>
      </c>
      <c r="L1248" t="s">
        <v>4289</v>
      </c>
      <c r="M1248">
        <f t="shared" si="60"/>
        <v>10</v>
      </c>
      <c r="N1248">
        <f t="shared" si="61"/>
        <v>14</v>
      </c>
      <c r="O1248" t="str">
        <f t="shared" si="62"/>
        <v>TUEBO</v>
      </c>
    </row>
    <row r="1249" spans="1:15" hidden="1" x14ac:dyDescent="0.25">
      <c r="A1249" t="s">
        <v>121</v>
      </c>
      <c r="B1249" t="s">
        <v>33</v>
      </c>
      <c r="C1249" t="s">
        <v>115</v>
      </c>
      <c r="D1249" s="3">
        <v>42914</v>
      </c>
      <c r="E1249" t="s">
        <v>122</v>
      </c>
      <c r="F1249">
        <v>-299410.42</v>
      </c>
      <c r="G1249" t="s">
        <v>4459</v>
      </c>
      <c r="H1249" t="s">
        <v>247</v>
      </c>
      <c r="I1249" t="s">
        <v>102</v>
      </c>
      <c r="J1249" t="s">
        <v>34</v>
      </c>
      <c r="L1249" t="s">
        <v>4289</v>
      </c>
      <c r="M1249">
        <f t="shared" si="60"/>
        <v>10</v>
      </c>
      <c r="N1249">
        <f t="shared" si="61"/>
        <v>14</v>
      </c>
      <c r="O1249" t="str">
        <f t="shared" si="62"/>
        <v>TUEBO</v>
      </c>
    </row>
    <row r="1250" spans="1:15" hidden="1" x14ac:dyDescent="0.25">
      <c r="A1250" t="s">
        <v>121</v>
      </c>
      <c r="B1250" t="s">
        <v>33</v>
      </c>
      <c r="C1250" t="s">
        <v>115</v>
      </c>
      <c r="D1250" s="3">
        <v>42915</v>
      </c>
      <c r="E1250" t="s">
        <v>122</v>
      </c>
      <c r="F1250">
        <v>-44500000</v>
      </c>
      <c r="G1250" t="s">
        <v>4458</v>
      </c>
      <c r="H1250" t="s">
        <v>249</v>
      </c>
      <c r="I1250" t="s">
        <v>102</v>
      </c>
      <c r="J1250" t="s">
        <v>34</v>
      </c>
      <c r="K1250" t="s">
        <v>72</v>
      </c>
      <c r="L1250" t="s">
        <v>661</v>
      </c>
      <c r="M1250">
        <f t="shared" si="60"/>
        <v>10</v>
      </c>
      <c r="N1250">
        <f t="shared" si="61"/>
        <v>18</v>
      </c>
      <c r="O1250" t="str">
        <f t="shared" si="62"/>
        <v>Tuebor Op</v>
      </c>
    </row>
    <row r="1251" spans="1:15" hidden="1" x14ac:dyDescent="0.25">
      <c r="A1251" t="s">
        <v>121</v>
      </c>
      <c r="B1251" t="s">
        <v>33</v>
      </c>
      <c r="C1251" t="s">
        <v>115</v>
      </c>
      <c r="D1251" s="3">
        <v>42916</v>
      </c>
      <c r="E1251" t="s">
        <v>122</v>
      </c>
      <c r="F1251">
        <v>-13751503.98</v>
      </c>
      <c r="G1251" t="s">
        <v>4457</v>
      </c>
      <c r="H1251" t="s">
        <v>247</v>
      </c>
      <c r="I1251" t="s">
        <v>102</v>
      </c>
      <c r="J1251" t="s">
        <v>34</v>
      </c>
      <c r="L1251" t="s">
        <v>3889</v>
      </c>
      <c r="M1251">
        <f t="shared" si="60"/>
        <v>10</v>
      </c>
      <c r="N1251">
        <f t="shared" si="61"/>
        <v>14</v>
      </c>
      <c r="O1251" t="str">
        <f t="shared" si="62"/>
        <v>TUEBO</v>
      </c>
    </row>
    <row r="1252" spans="1:15" hidden="1" x14ac:dyDescent="0.25">
      <c r="A1252" t="s">
        <v>121</v>
      </c>
      <c r="B1252" t="s">
        <v>33</v>
      </c>
      <c r="C1252" t="s">
        <v>115</v>
      </c>
      <c r="D1252" s="3">
        <v>42916</v>
      </c>
      <c r="E1252" t="s">
        <v>122</v>
      </c>
      <c r="F1252">
        <v>-2725</v>
      </c>
      <c r="G1252" t="s">
        <v>4456</v>
      </c>
      <c r="H1252" t="s">
        <v>247</v>
      </c>
      <c r="I1252" t="s">
        <v>102</v>
      </c>
      <c r="J1252" t="s">
        <v>34</v>
      </c>
      <c r="L1252" t="s">
        <v>4289</v>
      </c>
      <c r="M1252">
        <f t="shared" si="60"/>
        <v>10</v>
      </c>
      <c r="N1252">
        <f t="shared" si="61"/>
        <v>14</v>
      </c>
      <c r="O1252" t="str">
        <f t="shared" si="62"/>
        <v>TUEBO</v>
      </c>
    </row>
    <row r="1253" spans="1:15" hidden="1" x14ac:dyDescent="0.25">
      <c r="A1253" t="s">
        <v>121</v>
      </c>
      <c r="B1253" t="s">
        <v>33</v>
      </c>
      <c r="C1253" t="s">
        <v>115</v>
      </c>
      <c r="D1253" s="3">
        <v>42916</v>
      </c>
      <c r="E1253" t="s">
        <v>122</v>
      </c>
      <c r="F1253">
        <v>-94886023.390000001</v>
      </c>
      <c r="G1253" t="s">
        <v>4455</v>
      </c>
      <c r="H1253" t="s">
        <v>247</v>
      </c>
      <c r="I1253" t="s">
        <v>102</v>
      </c>
      <c r="J1253" t="s">
        <v>34</v>
      </c>
      <c r="L1253" t="s">
        <v>4289</v>
      </c>
      <c r="M1253">
        <f t="shared" si="60"/>
        <v>10</v>
      </c>
      <c r="N1253">
        <f t="shared" si="61"/>
        <v>14</v>
      </c>
      <c r="O1253" t="str">
        <f t="shared" si="62"/>
        <v>TUEBO</v>
      </c>
    </row>
    <row r="1254" spans="1:15" hidden="1" x14ac:dyDescent="0.25">
      <c r="A1254" t="s">
        <v>121</v>
      </c>
      <c r="B1254" t="s">
        <v>33</v>
      </c>
      <c r="C1254" t="s">
        <v>115</v>
      </c>
      <c r="D1254" s="3">
        <v>42916</v>
      </c>
      <c r="E1254" t="s">
        <v>122</v>
      </c>
      <c r="F1254">
        <v>-369711.64</v>
      </c>
      <c r="G1254" t="s">
        <v>4454</v>
      </c>
      <c r="H1254" t="s">
        <v>247</v>
      </c>
      <c r="I1254" t="s">
        <v>102</v>
      </c>
      <c r="J1254" t="s">
        <v>34</v>
      </c>
      <c r="L1254" t="s">
        <v>4289</v>
      </c>
      <c r="M1254">
        <f t="shared" si="60"/>
        <v>10</v>
      </c>
      <c r="N1254">
        <f t="shared" si="61"/>
        <v>14</v>
      </c>
      <c r="O1254" t="str">
        <f t="shared" si="62"/>
        <v>TUEBO</v>
      </c>
    </row>
    <row r="1255" spans="1:15" hidden="1" x14ac:dyDescent="0.25">
      <c r="A1255" t="s">
        <v>121</v>
      </c>
      <c r="B1255" t="s">
        <v>33</v>
      </c>
      <c r="C1255" t="s">
        <v>115</v>
      </c>
      <c r="D1255" s="3">
        <v>42916</v>
      </c>
      <c r="E1255" t="s">
        <v>122</v>
      </c>
      <c r="F1255">
        <v>-26590300.66</v>
      </c>
      <c r="G1255" t="s">
        <v>4453</v>
      </c>
      <c r="H1255" t="s">
        <v>247</v>
      </c>
      <c r="I1255" t="s">
        <v>102</v>
      </c>
      <c r="J1255" t="s">
        <v>34</v>
      </c>
      <c r="L1255" t="s">
        <v>4289</v>
      </c>
      <c r="M1255">
        <f t="shared" si="60"/>
        <v>10</v>
      </c>
      <c r="N1255">
        <f t="shared" si="61"/>
        <v>14</v>
      </c>
      <c r="O1255" t="str">
        <f t="shared" si="62"/>
        <v>TUEBO</v>
      </c>
    </row>
    <row r="1256" spans="1:15" hidden="1" x14ac:dyDescent="0.25">
      <c r="A1256" t="s">
        <v>121</v>
      </c>
      <c r="B1256" t="s">
        <v>33</v>
      </c>
      <c r="C1256" t="s">
        <v>115</v>
      </c>
      <c r="D1256" s="3">
        <v>42916</v>
      </c>
      <c r="E1256" t="s">
        <v>122</v>
      </c>
      <c r="F1256">
        <v>-74089401.120000005</v>
      </c>
      <c r="G1256" t="s">
        <v>4452</v>
      </c>
      <c r="H1256" t="s">
        <v>247</v>
      </c>
      <c r="I1256" t="s">
        <v>102</v>
      </c>
      <c r="J1256" t="s">
        <v>34</v>
      </c>
      <c r="L1256" t="s">
        <v>4289</v>
      </c>
      <c r="M1256">
        <f t="shared" si="60"/>
        <v>10</v>
      </c>
      <c r="N1256">
        <f t="shared" si="61"/>
        <v>14</v>
      </c>
      <c r="O1256" t="str">
        <f t="shared" si="62"/>
        <v>TUEBO</v>
      </c>
    </row>
    <row r="1257" spans="1:15" hidden="1" x14ac:dyDescent="0.25">
      <c r="A1257" t="s">
        <v>121</v>
      </c>
      <c r="B1257" t="s">
        <v>33</v>
      </c>
      <c r="C1257" t="s">
        <v>115</v>
      </c>
      <c r="D1257" s="3">
        <v>42919</v>
      </c>
      <c r="E1257" t="s">
        <v>122</v>
      </c>
      <c r="F1257">
        <v>-2000000</v>
      </c>
      <c r="G1257" t="s">
        <v>4451</v>
      </c>
      <c r="H1257" t="s">
        <v>126</v>
      </c>
      <c r="I1257" t="s">
        <v>102</v>
      </c>
      <c r="J1257" t="s">
        <v>34</v>
      </c>
      <c r="L1257" t="s">
        <v>4309</v>
      </c>
      <c r="M1257">
        <f t="shared" si="60"/>
        <v>10</v>
      </c>
      <c r="N1257">
        <f t="shared" si="61"/>
        <v>18</v>
      </c>
      <c r="O1257" t="str">
        <f t="shared" si="62"/>
        <v>Tuebor Op</v>
      </c>
    </row>
    <row r="1258" spans="1:15" hidden="1" x14ac:dyDescent="0.25">
      <c r="A1258" t="s">
        <v>121</v>
      </c>
      <c r="B1258" t="s">
        <v>33</v>
      </c>
      <c r="C1258" t="s">
        <v>115</v>
      </c>
      <c r="D1258" s="3">
        <v>42921</v>
      </c>
      <c r="E1258" t="s">
        <v>122</v>
      </c>
      <c r="F1258">
        <v>-25000000</v>
      </c>
      <c r="G1258" t="s">
        <v>4450</v>
      </c>
      <c r="H1258" t="s">
        <v>126</v>
      </c>
      <c r="I1258" t="s">
        <v>102</v>
      </c>
      <c r="J1258" t="s">
        <v>34</v>
      </c>
      <c r="L1258" t="s">
        <v>3926</v>
      </c>
      <c r="M1258">
        <f t="shared" si="60"/>
        <v>10</v>
      </c>
      <c r="N1258">
        <f t="shared" si="61"/>
        <v>18</v>
      </c>
      <c r="O1258" t="str">
        <f t="shared" si="62"/>
        <v>Tuebor Op</v>
      </c>
    </row>
    <row r="1259" spans="1:15" hidden="1" x14ac:dyDescent="0.25">
      <c r="A1259" t="s">
        <v>121</v>
      </c>
      <c r="B1259" t="s">
        <v>33</v>
      </c>
      <c r="C1259">
        <v>469797513</v>
      </c>
      <c r="D1259" s="3">
        <v>42922</v>
      </c>
      <c r="E1259" t="s">
        <v>122</v>
      </c>
      <c r="F1259">
        <v>-650000</v>
      </c>
      <c r="G1259" t="s">
        <v>6176</v>
      </c>
      <c r="H1259" t="s">
        <v>247</v>
      </c>
      <c r="I1259" t="s">
        <v>102</v>
      </c>
      <c r="J1259" t="s">
        <v>34</v>
      </c>
      <c r="L1259" t="s">
        <v>4289</v>
      </c>
      <c r="M1259">
        <f t="shared" si="60"/>
        <v>10</v>
      </c>
      <c r="N1259">
        <f t="shared" si="61"/>
        <v>14</v>
      </c>
      <c r="O1259" t="str">
        <f t="shared" si="62"/>
        <v>TUEBO</v>
      </c>
    </row>
    <row r="1260" spans="1:15" hidden="1" x14ac:dyDescent="0.25">
      <c r="A1260" t="s">
        <v>121</v>
      </c>
      <c r="B1260" t="s">
        <v>33</v>
      </c>
      <c r="C1260">
        <v>469797513</v>
      </c>
      <c r="D1260" s="3">
        <v>42922</v>
      </c>
      <c r="E1260" t="s">
        <v>122</v>
      </c>
      <c r="F1260">
        <v>-489600</v>
      </c>
      <c r="G1260" t="s">
        <v>6175</v>
      </c>
      <c r="H1260" t="s">
        <v>247</v>
      </c>
      <c r="I1260" t="s">
        <v>102</v>
      </c>
      <c r="J1260" t="s">
        <v>34</v>
      </c>
      <c r="L1260" t="s">
        <v>3889</v>
      </c>
      <c r="M1260">
        <f t="shared" si="60"/>
        <v>10</v>
      </c>
      <c r="N1260">
        <f t="shared" si="61"/>
        <v>14</v>
      </c>
      <c r="O1260" t="str">
        <f t="shared" si="62"/>
        <v>TUEBO</v>
      </c>
    </row>
    <row r="1261" spans="1:15" hidden="1" x14ac:dyDescent="0.25">
      <c r="A1261" t="s">
        <v>121</v>
      </c>
      <c r="B1261" t="s">
        <v>33</v>
      </c>
      <c r="C1261" t="s">
        <v>115</v>
      </c>
      <c r="D1261" s="3">
        <v>42927</v>
      </c>
      <c r="E1261" t="s">
        <v>122</v>
      </c>
      <c r="F1261">
        <v>-6500000</v>
      </c>
      <c r="G1261" t="s">
        <v>4449</v>
      </c>
      <c r="H1261" t="s">
        <v>249</v>
      </c>
      <c r="I1261" t="s">
        <v>102</v>
      </c>
      <c r="J1261" t="s">
        <v>34</v>
      </c>
      <c r="L1261" t="s">
        <v>661</v>
      </c>
      <c r="M1261">
        <f t="shared" si="60"/>
        <v>10</v>
      </c>
      <c r="N1261">
        <f t="shared" si="61"/>
        <v>18</v>
      </c>
      <c r="O1261" t="str">
        <f t="shared" si="62"/>
        <v>Tuebor Op</v>
      </c>
    </row>
    <row r="1262" spans="1:15" hidden="1" x14ac:dyDescent="0.25">
      <c r="A1262" t="s">
        <v>121</v>
      </c>
      <c r="B1262" t="s">
        <v>33</v>
      </c>
      <c r="C1262" t="s">
        <v>115</v>
      </c>
      <c r="D1262" s="3">
        <v>42928</v>
      </c>
      <c r="E1262" t="s">
        <v>122</v>
      </c>
      <c r="F1262">
        <v>-5200000</v>
      </c>
      <c r="G1262" t="s">
        <v>4448</v>
      </c>
      <c r="H1262" t="s">
        <v>249</v>
      </c>
      <c r="I1262" t="s">
        <v>102</v>
      </c>
      <c r="J1262" t="s">
        <v>34</v>
      </c>
      <c r="K1262" t="s">
        <v>72</v>
      </c>
      <c r="L1262" t="s">
        <v>661</v>
      </c>
      <c r="M1262">
        <f t="shared" si="60"/>
        <v>10</v>
      </c>
      <c r="N1262">
        <f t="shared" si="61"/>
        <v>18</v>
      </c>
      <c r="O1262" t="str">
        <f t="shared" si="62"/>
        <v>Tuebor Op</v>
      </c>
    </row>
    <row r="1263" spans="1:15" hidden="1" x14ac:dyDescent="0.25">
      <c r="A1263" t="s">
        <v>121</v>
      </c>
      <c r="B1263" t="s">
        <v>33</v>
      </c>
      <c r="C1263" t="s">
        <v>115</v>
      </c>
      <c r="D1263" s="3">
        <v>42928</v>
      </c>
      <c r="E1263" t="s">
        <v>122</v>
      </c>
      <c r="F1263">
        <v>-15000000</v>
      </c>
      <c r="G1263" t="s">
        <v>4447</v>
      </c>
      <c r="H1263" t="s">
        <v>126</v>
      </c>
      <c r="I1263" t="s">
        <v>102</v>
      </c>
      <c r="J1263" t="s">
        <v>34</v>
      </c>
      <c r="L1263" t="s">
        <v>3926</v>
      </c>
      <c r="M1263">
        <f t="shared" si="60"/>
        <v>10</v>
      </c>
      <c r="N1263">
        <f t="shared" si="61"/>
        <v>18</v>
      </c>
      <c r="O1263" t="str">
        <f t="shared" si="62"/>
        <v>Tuebor Op</v>
      </c>
    </row>
    <row r="1264" spans="1:15" hidden="1" x14ac:dyDescent="0.25">
      <c r="A1264" t="s">
        <v>121</v>
      </c>
      <c r="B1264" t="s">
        <v>33</v>
      </c>
      <c r="C1264" t="s">
        <v>115</v>
      </c>
      <c r="D1264" s="3">
        <v>42930</v>
      </c>
      <c r="E1264" t="s">
        <v>122</v>
      </c>
      <c r="F1264">
        <v>-3800000</v>
      </c>
      <c r="G1264" t="s">
        <v>4446</v>
      </c>
      <c r="H1264" t="s">
        <v>249</v>
      </c>
      <c r="I1264" t="s">
        <v>102</v>
      </c>
      <c r="J1264" t="s">
        <v>34</v>
      </c>
      <c r="L1264" t="s">
        <v>661</v>
      </c>
      <c r="M1264">
        <f t="shared" si="60"/>
        <v>10</v>
      </c>
      <c r="N1264">
        <f t="shared" si="61"/>
        <v>18</v>
      </c>
      <c r="O1264" t="str">
        <f t="shared" si="62"/>
        <v>Tuebor Op</v>
      </c>
    </row>
    <row r="1265" spans="1:15" hidden="1" x14ac:dyDescent="0.25">
      <c r="A1265" t="s">
        <v>121</v>
      </c>
      <c r="B1265" t="s">
        <v>33</v>
      </c>
      <c r="C1265" t="s">
        <v>115</v>
      </c>
      <c r="D1265" s="3">
        <v>42930</v>
      </c>
      <c r="E1265" t="s">
        <v>122</v>
      </c>
      <c r="F1265">
        <v>-18000000</v>
      </c>
      <c r="G1265" t="s">
        <v>4445</v>
      </c>
      <c r="H1265" t="s">
        <v>126</v>
      </c>
      <c r="I1265" t="s">
        <v>102</v>
      </c>
      <c r="J1265" t="s">
        <v>34</v>
      </c>
      <c r="L1265" t="s">
        <v>3926</v>
      </c>
      <c r="M1265">
        <f t="shared" si="60"/>
        <v>10</v>
      </c>
      <c r="N1265">
        <f t="shared" si="61"/>
        <v>18</v>
      </c>
      <c r="O1265" t="str">
        <f t="shared" si="62"/>
        <v>Tuebor Op</v>
      </c>
    </row>
    <row r="1266" spans="1:15" hidden="1" x14ac:dyDescent="0.25">
      <c r="A1266" t="s">
        <v>121</v>
      </c>
      <c r="B1266" t="s">
        <v>33</v>
      </c>
      <c r="C1266" t="s">
        <v>115</v>
      </c>
      <c r="D1266" s="3">
        <v>42930</v>
      </c>
      <c r="E1266" t="s">
        <v>122</v>
      </c>
      <c r="F1266">
        <v>-16154943.83</v>
      </c>
      <c r="G1266" t="s">
        <v>4444</v>
      </c>
      <c r="H1266" t="s">
        <v>247</v>
      </c>
      <c r="I1266" t="s">
        <v>102</v>
      </c>
      <c r="J1266" t="s">
        <v>34</v>
      </c>
      <c r="L1266" t="s">
        <v>4289</v>
      </c>
      <c r="M1266">
        <f t="shared" si="60"/>
        <v>10</v>
      </c>
      <c r="N1266">
        <f t="shared" si="61"/>
        <v>14</v>
      </c>
      <c r="O1266" t="str">
        <f t="shared" si="62"/>
        <v>TUEBO</v>
      </c>
    </row>
    <row r="1267" spans="1:15" hidden="1" x14ac:dyDescent="0.25">
      <c r="A1267" t="s">
        <v>121</v>
      </c>
      <c r="B1267" t="s">
        <v>33</v>
      </c>
      <c r="C1267" t="s">
        <v>115</v>
      </c>
      <c r="D1267" s="3">
        <v>42936</v>
      </c>
      <c r="E1267" t="s">
        <v>122</v>
      </c>
      <c r="F1267">
        <v>-900000</v>
      </c>
      <c r="G1267" t="s">
        <v>4443</v>
      </c>
      <c r="H1267" t="s">
        <v>249</v>
      </c>
      <c r="I1267" t="s">
        <v>102</v>
      </c>
      <c r="J1267" t="s">
        <v>34</v>
      </c>
      <c r="L1267" t="s">
        <v>3814</v>
      </c>
      <c r="M1267">
        <f t="shared" si="60"/>
        <v>10</v>
      </c>
      <c r="N1267">
        <f t="shared" si="61"/>
        <v>18</v>
      </c>
      <c r="O1267" t="str">
        <f t="shared" si="62"/>
        <v>Tuebor Op</v>
      </c>
    </row>
    <row r="1268" spans="1:15" hidden="1" x14ac:dyDescent="0.25">
      <c r="A1268" t="s">
        <v>121</v>
      </c>
      <c r="B1268" t="s">
        <v>33</v>
      </c>
      <c r="C1268" t="s">
        <v>115</v>
      </c>
      <c r="D1268" s="3">
        <v>42942</v>
      </c>
      <c r="E1268" t="s">
        <v>122</v>
      </c>
      <c r="F1268">
        <v>-429113.13</v>
      </c>
      <c r="G1268" t="s">
        <v>4442</v>
      </c>
      <c r="H1268" t="s">
        <v>247</v>
      </c>
      <c r="I1268" t="s">
        <v>102</v>
      </c>
      <c r="J1268" t="s">
        <v>34</v>
      </c>
      <c r="L1268" t="s">
        <v>4289</v>
      </c>
      <c r="M1268">
        <f t="shared" si="60"/>
        <v>10</v>
      </c>
      <c r="N1268">
        <f t="shared" si="61"/>
        <v>14</v>
      </c>
      <c r="O1268" t="str">
        <f t="shared" si="62"/>
        <v>TUEBO</v>
      </c>
    </row>
    <row r="1269" spans="1:15" hidden="1" x14ac:dyDescent="0.25">
      <c r="A1269" t="s">
        <v>121</v>
      </c>
      <c r="B1269" t="s">
        <v>33</v>
      </c>
      <c r="C1269" t="s">
        <v>115</v>
      </c>
      <c r="D1269" s="3">
        <v>42942</v>
      </c>
      <c r="E1269" t="s">
        <v>122</v>
      </c>
      <c r="F1269">
        <v>-3000000</v>
      </c>
      <c r="G1269" t="s">
        <v>4441</v>
      </c>
      <c r="H1269" t="s">
        <v>249</v>
      </c>
      <c r="I1269" t="s">
        <v>102</v>
      </c>
      <c r="J1269" t="s">
        <v>34</v>
      </c>
      <c r="K1269" t="s">
        <v>72</v>
      </c>
      <c r="L1269" t="s">
        <v>4287</v>
      </c>
      <c r="M1269">
        <f t="shared" si="60"/>
        <v>10</v>
      </c>
      <c r="N1269">
        <f t="shared" si="61"/>
        <v>14</v>
      </c>
      <c r="O1269" t="str">
        <f t="shared" si="62"/>
        <v>TUEBO</v>
      </c>
    </row>
    <row r="1270" spans="1:15" hidden="1" x14ac:dyDescent="0.25">
      <c r="A1270" t="s">
        <v>121</v>
      </c>
      <c r="B1270" t="s">
        <v>33</v>
      </c>
      <c r="C1270" t="s">
        <v>115</v>
      </c>
      <c r="D1270" s="3">
        <v>42943</v>
      </c>
      <c r="E1270" t="s">
        <v>122</v>
      </c>
      <c r="F1270">
        <v>-13600000</v>
      </c>
      <c r="G1270" t="s">
        <v>4440</v>
      </c>
      <c r="H1270" t="s">
        <v>247</v>
      </c>
      <c r="I1270" t="s">
        <v>102</v>
      </c>
      <c r="J1270" t="s">
        <v>34</v>
      </c>
      <c r="L1270" t="s">
        <v>3905</v>
      </c>
      <c r="M1270">
        <f t="shared" si="60"/>
        <v>10</v>
      </c>
      <c r="N1270">
        <f t="shared" si="61"/>
        <v>14</v>
      </c>
      <c r="O1270" t="str">
        <f t="shared" si="62"/>
        <v>TUEBO</v>
      </c>
    </row>
    <row r="1271" spans="1:15" hidden="1" x14ac:dyDescent="0.25">
      <c r="A1271" t="s">
        <v>121</v>
      </c>
      <c r="B1271" t="s">
        <v>33</v>
      </c>
      <c r="C1271" t="s">
        <v>115</v>
      </c>
      <c r="D1271" s="3">
        <v>42944</v>
      </c>
      <c r="E1271" t="s">
        <v>122</v>
      </c>
      <c r="F1271">
        <v>-498906.25</v>
      </c>
      <c r="G1271" t="s">
        <v>4439</v>
      </c>
      <c r="H1271" t="s">
        <v>247</v>
      </c>
      <c r="I1271" t="s">
        <v>102</v>
      </c>
      <c r="J1271" t="s">
        <v>34</v>
      </c>
      <c r="L1271" t="s">
        <v>4289</v>
      </c>
      <c r="M1271">
        <f t="shared" si="60"/>
        <v>10</v>
      </c>
      <c r="N1271">
        <f t="shared" si="61"/>
        <v>14</v>
      </c>
      <c r="O1271" t="str">
        <f t="shared" si="62"/>
        <v>TUEBO</v>
      </c>
    </row>
    <row r="1272" spans="1:15" hidden="1" x14ac:dyDescent="0.25">
      <c r="A1272" t="s">
        <v>121</v>
      </c>
      <c r="B1272" t="s">
        <v>33</v>
      </c>
      <c r="C1272" t="s">
        <v>115</v>
      </c>
      <c r="D1272" s="3">
        <v>42944</v>
      </c>
      <c r="E1272" t="s">
        <v>122</v>
      </c>
      <c r="F1272">
        <v>-500000</v>
      </c>
      <c r="G1272" t="s">
        <v>4438</v>
      </c>
      <c r="H1272" t="s">
        <v>249</v>
      </c>
      <c r="I1272" t="s">
        <v>102</v>
      </c>
      <c r="J1272" t="s">
        <v>34</v>
      </c>
      <c r="K1272" t="s">
        <v>72</v>
      </c>
      <c r="L1272" t="s">
        <v>661</v>
      </c>
      <c r="M1272">
        <f t="shared" si="60"/>
        <v>10</v>
      </c>
      <c r="N1272">
        <f t="shared" si="61"/>
        <v>18</v>
      </c>
      <c r="O1272" t="str">
        <f t="shared" si="62"/>
        <v>Tuebor Op</v>
      </c>
    </row>
    <row r="1273" spans="1:15" hidden="1" x14ac:dyDescent="0.25">
      <c r="A1273" t="s">
        <v>121</v>
      </c>
      <c r="B1273" t="s">
        <v>33</v>
      </c>
      <c r="C1273" t="s">
        <v>115</v>
      </c>
      <c r="D1273" s="3">
        <v>42950</v>
      </c>
      <c r="E1273" t="s">
        <v>122</v>
      </c>
      <c r="F1273">
        <v>-350000</v>
      </c>
      <c r="G1273" t="s">
        <v>4437</v>
      </c>
      <c r="H1273" t="s">
        <v>249</v>
      </c>
      <c r="I1273" t="s">
        <v>102</v>
      </c>
      <c r="J1273" t="s">
        <v>34</v>
      </c>
      <c r="K1273" t="s">
        <v>72</v>
      </c>
      <c r="L1273" t="s">
        <v>661</v>
      </c>
      <c r="M1273">
        <f t="shared" si="60"/>
        <v>10</v>
      </c>
      <c r="N1273">
        <f t="shared" si="61"/>
        <v>18</v>
      </c>
      <c r="O1273" t="str">
        <f t="shared" si="62"/>
        <v>Tuebor Op</v>
      </c>
    </row>
    <row r="1274" spans="1:15" hidden="1" x14ac:dyDescent="0.25">
      <c r="A1274" t="s">
        <v>121</v>
      </c>
      <c r="B1274" t="s">
        <v>33</v>
      </c>
      <c r="C1274" t="s">
        <v>115</v>
      </c>
      <c r="D1274" s="3">
        <v>42951</v>
      </c>
      <c r="E1274" t="s">
        <v>122</v>
      </c>
      <c r="F1274">
        <v>-957580.74</v>
      </c>
      <c r="G1274" t="s">
        <v>4436</v>
      </c>
      <c r="H1274" t="s">
        <v>247</v>
      </c>
      <c r="I1274" t="s">
        <v>102</v>
      </c>
      <c r="J1274" t="s">
        <v>34</v>
      </c>
      <c r="L1274" t="s">
        <v>4289</v>
      </c>
      <c r="M1274">
        <f t="shared" si="60"/>
        <v>10</v>
      </c>
      <c r="N1274">
        <f t="shared" si="61"/>
        <v>14</v>
      </c>
      <c r="O1274" t="str">
        <f t="shared" si="62"/>
        <v>TUEBO</v>
      </c>
    </row>
    <row r="1275" spans="1:15" hidden="1" x14ac:dyDescent="0.25">
      <c r="A1275" t="s">
        <v>121</v>
      </c>
      <c r="B1275" t="s">
        <v>33</v>
      </c>
      <c r="C1275" t="s">
        <v>115</v>
      </c>
      <c r="D1275" s="3">
        <v>42954</v>
      </c>
      <c r="E1275" t="s">
        <v>122</v>
      </c>
      <c r="F1275">
        <v>-12000000</v>
      </c>
      <c r="G1275" t="s">
        <v>4435</v>
      </c>
      <c r="H1275" t="s">
        <v>247</v>
      </c>
      <c r="I1275" t="s">
        <v>102</v>
      </c>
      <c r="J1275" t="s">
        <v>34</v>
      </c>
      <c r="L1275" t="s">
        <v>4289</v>
      </c>
      <c r="M1275">
        <f t="shared" si="60"/>
        <v>10</v>
      </c>
      <c r="N1275">
        <f t="shared" si="61"/>
        <v>14</v>
      </c>
      <c r="O1275" t="str">
        <f t="shared" si="62"/>
        <v>TUEBO</v>
      </c>
    </row>
    <row r="1276" spans="1:15" hidden="1" x14ac:dyDescent="0.25">
      <c r="A1276" t="s">
        <v>121</v>
      </c>
      <c r="B1276" t="s">
        <v>33</v>
      </c>
      <c r="C1276" t="s">
        <v>115</v>
      </c>
      <c r="D1276" s="3">
        <v>42954</v>
      </c>
      <c r="E1276" t="s">
        <v>122</v>
      </c>
      <c r="F1276">
        <v>-892500</v>
      </c>
      <c r="G1276" t="s">
        <v>4434</v>
      </c>
      <c r="H1276" t="s">
        <v>247</v>
      </c>
      <c r="I1276" t="s">
        <v>102</v>
      </c>
      <c r="J1276" t="s">
        <v>34</v>
      </c>
      <c r="L1276" t="s">
        <v>4289</v>
      </c>
      <c r="M1276">
        <f t="shared" si="60"/>
        <v>10</v>
      </c>
      <c r="N1276">
        <f t="shared" si="61"/>
        <v>14</v>
      </c>
      <c r="O1276" t="str">
        <f t="shared" si="62"/>
        <v>TUEBO</v>
      </c>
    </row>
    <row r="1277" spans="1:15" hidden="1" x14ac:dyDescent="0.25">
      <c r="A1277" t="s">
        <v>121</v>
      </c>
      <c r="B1277" t="s">
        <v>33</v>
      </c>
      <c r="C1277" t="s">
        <v>115</v>
      </c>
      <c r="D1277" s="3">
        <v>42955</v>
      </c>
      <c r="E1277" t="s">
        <v>122</v>
      </c>
      <c r="F1277">
        <v>-45000000</v>
      </c>
      <c r="G1277" t="s">
        <v>4433</v>
      </c>
      <c r="H1277" t="s">
        <v>126</v>
      </c>
      <c r="I1277" t="s">
        <v>102</v>
      </c>
      <c r="J1277" t="s">
        <v>34</v>
      </c>
      <c r="L1277" t="s">
        <v>3848</v>
      </c>
      <c r="M1277">
        <f t="shared" si="60"/>
        <v>10</v>
      </c>
      <c r="N1277">
        <f t="shared" si="61"/>
        <v>18</v>
      </c>
      <c r="O1277" t="str">
        <f t="shared" si="62"/>
        <v>Tuebor Op</v>
      </c>
    </row>
    <row r="1278" spans="1:15" hidden="1" x14ac:dyDescent="0.25">
      <c r="A1278" t="s">
        <v>121</v>
      </c>
      <c r="B1278" t="s">
        <v>33</v>
      </c>
      <c r="C1278" t="s">
        <v>115</v>
      </c>
      <c r="D1278" s="3">
        <v>42961</v>
      </c>
      <c r="E1278" t="s">
        <v>122</v>
      </c>
      <c r="F1278">
        <v>-994187.5</v>
      </c>
      <c r="G1278" t="s">
        <v>4432</v>
      </c>
      <c r="H1278" t="s">
        <v>247</v>
      </c>
      <c r="I1278" t="s">
        <v>102</v>
      </c>
      <c r="J1278" t="s">
        <v>34</v>
      </c>
      <c r="L1278" t="s">
        <v>4289</v>
      </c>
      <c r="M1278">
        <f t="shared" si="60"/>
        <v>10</v>
      </c>
      <c r="N1278">
        <f t="shared" si="61"/>
        <v>14</v>
      </c>
      <c r="O1278" t="str">
        <f t="shared" si="62"/>
        <v>TUEBO</v>
      </c>
    </row>
    <row r="1279" spans="1:15" hidden="1" x14ac:dyDescent="0.25">
      <c r="A1279" t="s">
        <v>121</v>
      </c>
      <c r="B1279" t="s">
        <v>33</v>
      </c>
      <c r="C1279" t="s">
        <v>115</v>
      </c>
      <c r="D1279" s="3">
        <v>42962</v>
      </c>
      <c r="E1279" t="s">
        <v>122</v>
      </c>
      <c r="F1279">
        <v>-4998705.6900000004</v>
      </c>
      <c r="G1279" t="s">
        <v>4431</v>
      </c>
      <c r="H1279" t="s">
        <v>247</v>
      </c>
      <c r="I1279" t="s">
        <v>102</v>
      </c>
      <c r="J1279" t="s">
        <v>34</v>
      </c>
      <c r="L1279" t="s">
        <v>3889</v>
      </c>
      <c r="M1279">
        <f t="shared" si="60"/>
        <v>10</v>
      </c>
      <c r="N1279">
        <f t="shared" si="61"/>
        <v>14</v>
      </c>
      <c r="O1279" t="str">
        <f t="shared" si="62"/>
        <v>TUEBO</v>
      </c>
    </row>
    <row r="1280" spans="1:15" hidden="1" x14ac:dyDescent="0.25">
      <c r="A1280" t="s">
        <v>121</v>
      </c>
      <c r="B1280" t="s">
        <v>33</v>
      </c>
      <c r="C1280" t="s">
        <v>115</v>
      </c>
      <c r="D1280" s="3">
        <v>42964</v>
      </c>
      <c r="E1280" t="s">
        <v>122</v>
      </c>
      <c r="F1280">
        <v>-2200000</v>
      </c>
      <c r="G1280" t="s">
        <v>4430</v>
      </c>
      <c r="H1280" t="s">
        <v>249</v>
      </c>
      <c r="I1280" t="s">
        <v>102</v>
      </c>
      <c r="J1280" t="s">
        <v>34</v>
      </c>
      <c r="K1280" t="s">
        <v>72</v>
      </c>
      <c r="L1280" t="s">
        <v>661</v>
      </c>
      <c r="M1280">
        <f t="shared" si="60"/>
        <v>10</v>
      </c>
      <c r="N1280">
        <f t="shared" si="61"/>
        <v>18</v>
      </c>
      <c r="O1280" t="str">
        <f t="shared" si="62"/>
        <v>Tuebor Op</v>
      </c>
    </row>
    <row r="1281" spans="1:15" hidden="1" x14ac:dyDescent="0.25">
      <c r="A1281" t="s">
        <v>121</v>
      </c>
      <c r="B1281" t="s">
        <v>33</v>
      </c>
      <c r="C1281" t="s">
        <v>115</v>
      </c>
      <c r="D1281" s="3">
        <v>42965</v>
      </c>
      <c r="E1281" t="s">
        <v>122</v>
      </c>
      <c r="F1281">
        <v>-8700000</v>
      </c>
      <c r="G1281" t="s">
        <v>4429</v>
      </c>
      <c r="H1281" t="s">
        <v>249</v>
      </c>
      <c r="I1281" t="s">
        <v>102</v>
      </c>
      <c r="J1281" t="s">
        <v>34</v>
      </c>
      <c r="L1281" t="s">
        <v>661</v>
      </c>
      <c r="M1281">
        <f t="shared" si="60"/>
        <v>10</v>
      </c>
      <c r="N1281">
        <f t="shared" si="61"/>
        <v>18</v>
      </c>
      <c r="O1281" t="str">
        <f t="shared" si="62"/>
        <v>Tuebor Op</v>
      </c>
    </row>
    <row r="1282" spans="1:15" hidden="1" x14ac:dyDescent="0.25">
      <c r="A1282" t="s">
        <v>121</v>
      </c>
      <c r="B1282" t="s">
        <v>33</v>
      </c>
      <c r="C1282" t="s">
        <v>115</v>
      </c>
      <c r="D1282" s="3">
        <v>42975</v>
      </c>
      <c r="E1282" t="s">
        <v>122</v>
      </c>
      <c r="F1282">
        <v>-6400000</v>
      </c>
      <c r="G1282" t="s">
        <v>4428</v>
      </c>
      <c r="H1282" t="s">
        <v>247</v>
      </c>
      <c r="I1282" t="s">
        <v>102</v>
      </c>
      <c r="J1282" t="s">
        <v>34</v>
      </c>
      <c r="L1282" t="s">
        <v>3905</v>
      </c>
      <c r="M1282">
        <f t="shared" si="60"/>
        <v>10</v>
      </c>
      <c r="N1282">
        <f t="shared" si="61"/>
        <v>14</v>
      </c>
      <c r="O1282" t="str">
        <f t="shared" si="62"/>
        <v>TUEBO</v>
      </c>
    </row>
    <row r="1283" spans="1:15" hidden="1" x14ac:dyDescent="0.25">
      <c r="A1283" t="s">
        <v>121</v>
      </c>
      <c r="B1283" t="s">
        <v>33</v>
      </c>
      <c r="C1283" t="s">
        <v>115</v>
      </c>
      <c r="D1283" s="3">
        <v>42975</v>
      </c>
      <c r="E1283" t="s">
        <v>122</v>
      </c>
      <c r="F1283">
        <v>-10500000</v>
      </c>
      <c r="G1283" t="s">
        <v>4427</v>
      </c>
      <c r="H1283" t="s">
        <v>247</v>
      </c>
      <c r="I1283" t="s">
        <v>102</v>
      </c>
      <c r="J1283" t="s">
        <v>34</v>
      </c>
      <c r="L1283" t="s">
        <v>4426</v>
      </c>
      <c r="M1283">
        <f t="shared" si="60"/>
        <v>10</v>
      </c>
      <c r="N1283">
        <f t="shared" si="61"/>
        <v>18</v>
      </c>
      <c r="O1283" t="str">
        <f t="shared" si="62"/>
        <v>Tuebor Op</v>
      </c>
    </row>
    <row r="1284" spans="1:15" hidden="1" x14ac:dyDescent="0.25">
      <c r="A1284" t="s">
        <v>121</v>
      </c>
      <c r="B1284" t="s">
        <v>33</v>
      </c>
      <c r="C1284" t="s">
        <v>115</v>
      </c>
      <c r="D1284" s="3">
        <v>42975</v>
      </c>
      <c r="E1284" t="s">
        <v>122</v>
      </c>
      <c r="F1284">
        <v>-14000000</v>
      </c>
      <c r="G1284" t="s">
        <v>4425</v>
      </c>
      <c r="H1284" t="s">
        <v>247</v>
      </c>
      <c r="I1284" t="s">
        <v>102</v>
      </c>
      <c r="J1284" t="s">
        <v>34</v>
      </c>
      <c r="L1284" t="s">
        <v>4289</v>
      </c>
      <c r="M1284">
        <f t="shared" si="60"/>
        <v>10</v>
      </c>
      <c r="N1284">
        <f t="shared" si="61"/>
        <v>14</v>
      </c>
      <c r="O1284" t="str">
        <f t="shared" si="62"/>
        <v>TUEBO</v>
      </c>
    </row>
    <row r="1285" spans="1:15" hidden="1" x14ac:dyDescent="0.25">
      <c r="A1285" t="s">
        <v>121</v>
      </c>
      <c r="B1285" t="s">
        <v>33</v>
      </c>
      <c r="C1285" t="s">
        <v>115</v>
      </c>
      <c r="D1285" s="3">
        <v>42976</v>
      </c>
      <c r="E1285" t="s">
        <v>122</v>
      </c>
      <c r="F1285">
        <v>-8000000</v>
      </c>
      <c r="G1285" t="s">
        <v>4424</v>
      </c>
      <c r="H1285" t="s">
        <v>247</v>
      </c>
      <c r="I1285" t="s">
        <v>102</v>
      </c>
      <c r="J1285" t="s">
        <v>34</v>
      </c>
      <c r="L1285" t="s">
        <v>4289</v>
      </c>
      <c r="M1285">
        <f t="shared" si="60"/>
        <v>10</v>
      </c>
      <c r="N1285">
        <f t="shared" si="61"/>
        <v>14</v>
      </c>
      <c r="O1285" t="str">
        <f t="shared" si="62"/>
        <v>TUEBO</v>
      </c>
    </row>
    <row r="1286" spans="1:15" hidden="1" x14ac:dyDescent="0.25">
      <c r="A1286" t="s">
        <v>121</v>
      </c>
      <c r="B1286" t="s">
        <v>33</v>
      </c>
      <c r="C1286" t="s">
        <v>115</v>
      </c>
      <c r="D1286" s="3">
        <v>42977</v>
      </c>
      <c r="E1286" t="s">
        <v>122</v>
      </c>
      <c r="F1286">
        <v>-15000000</v>
      </c>
      <c r="G1286" t="s">
        <v>4423</v>
      </c>
      <c r="H1286" t="s">
        <v>126</v>
      </c>
      <c r="I1286" t="s">
        <v>102</v>
      </c>
      <c r="J1286" t="s">
        <v>34</v>
      </c>
      <c r="L1286" t="s">
        <v>4309</v>
      </c>
      <c r="M1286">
        <f t="shared" si="60"/>
        <v>10</v>
      </c>
      <c r="N1286">
        <f t="shared" si="61"/>
        <v>18</v>
      </c>
      <c r="O1286" t="str">
        <f t="shared" si="62"/>
        <v>Tuebor Op</v>
      </c>
    </row>
    <row r="1287" spans="1:15" hidden="1" x14ac:dyDescent="0.25">
      <c r="A1287" t="s">
        <v>121</v>
      </c>
      <c r="B1287" t="s">
        <v>33</v>
      </c>
      <c r="C1287" t="s">
        <v>115</v>
      </c>
      <c r="D1287" s="3">
        <v>42979</v>
      </c>
      <c r="E1287" t="s">
        <v>122</v>
      </c>
      <c r="F1287">
        <v>-11000000</v>
      </c>
      <c r="G1287" t="s">
        <v>4422</v>
      </c>
      <c r="H1287" t="s">
        <v>126</v>
      </c>
      <c r="I1287" t="s">
        <v>102</v>
      </c>
      <c r="J1287" t="s">
        <v>34</v>
      </c>
      <c r="L1287" t="s">
        <v>4309</v>
      </c>
      <c r="M1287">
        <f t="shared" si="60"/>
        <v>10</v>
      </c>
      <c r="N1287">
        <f t="shared" si="61"/>
        <v>18</v>
      </c>
      <c r="O1287" t="str">
        <f t="shared" si="62"/>
        <v>Tuebor Op</v>
      </c>
    </row>
    <row r="1288" spans="1:15" hidden="1" x14ac:dyDescent="0.25">
      <c r="A1288" t="s">
        <v>121</v>
      </c>
      <c r="B1288" t="s">
        <v>33</v>
      </c>
      <c r="C1288" t="s">
        <v>115</v>
      </c>
      <c r="D1288" s="3">
        <v>42983</v>
      </c>
      <c r="E1288" t="s">
        <v>122</v>
      </c>
      <c r="F1288">
        <v>-700000</v>
      </c>
      <c r="G1288" t="s">
        <v>4421</v>
      </c>
      <c r="H1288" t="s">
        <v>249</v>
      </c>
      <c r="I1288" t="s">
        <v>102</v>
      </c>
      <c r="J1288" t="s">
        <v>34</v>
      </c>
      <c r="K1288" t="s">
        <v>72</v>
      </c>
      <c r="L1288" t="s">
        <v>661</v>
      </c>
      <c r="M1288">
        <f t="shared" si="60"/>
        <v>10</v>
      </c>
      <c r="N1288">
        <f t="shared" si="61"/>
        <v>18</v>
      </c>
      <c r="O1288" t="str">
        <f t="shared" si="62"/>
        <v>Tuebor Op</v>
      </c>
    </row>
    <row r="1289" spans="1:15" hidden="1" x14ac:dyDescent="0.25">
      <c r="A1289" t="s">
        <v>121</v>
      </c>
      <c r="B1289" t="s">
        <v>33</v>
      </c>
      <c r="C1289" t="s">
        <v>115</v>
      </c>
      <c r="D1289" s="3">
        <v>42984</v>
      </c>
      <c r="E1289" t="s">
        <v>122</v>
      </c>
      <c r="F1289">
        <v>-4000000</v>
      </c>
      <c r="G1289" t="s">
        <v>4420</v>
      </c>
      <c r="H1289" t="s">
        <v>126</v>
      </c>
      <c r="I1289" t="s">
        <v>102</v>
      </c>
      <c r="J1289" t="s">
        <v>34</v>
      </c>
      <c r="L1289" t="s">
        <v>4309</v>
      </c>
      <c r="M1289">
        <f t="shared" si="60"/>
        <v>10</v>
      </c>
      <c r="N1289">
        <f t="shared" si="61"/>
        <v>18</v>
      </c>
      <c r="O1289" t="str">
        <f t="shared" si="62"/>
        <v>Tuebor Op</v>
      </c>
    </row>
    <row r="1290" spans="1:15" hidden="1" x14ac:dyDescent="0.25">
      <c r="A1290" t="s">
        <v>121</v>
      </c>
      <c r="B1290" t="s">
        <v>33</v>
      </c>
      <c r="C1290" t="s">
        <v>115</v>
      </c>
      <c r="D1290" s="3">
        <v>42984</v>
      </c>
      <c r="E1290" t="s">
        <v>122</v>
      </c>
      <c r="F1290">
        <v>-2000000</v>
      </c>
      <c r="G1290" t="s">
        <v>4419</v>
      </c>
      <c r="H1290" t="s">
        <v>247</v>
      </c>
      <c r="I1290" t="s">
        <v>102</v>
      </c>
      <c r="J1290" t="s">
        <v>34</v>
      </c>
      <c r="L1290" t="s">
        <v>4289</v>
      </c>
      <c r="M1290">
        <f t="shared" si="60"/>
        <v>10</v>
      </c>
      <c r="N1290">
        <f t="shared" si="61"/>
        <v>14</v>
      </c>
      <c r="O1290" t="str">
        <f t="shared" si="62"/>
        <v>TUEBO</v>
      </c>
    </row>
    <row r="1291" spans="1:15" hidden="1" x14ac:dyDescent="0.25">
      <c r="A1291" t="s">
        <v>121</v>
      </c>
      <c r="B1291" t="s">
        <v>33</v>
      </c>
      <c r="C1291" t="s">
        <v>115</v>
      </c>
      <c r="D1291" s="3">
        <v>42984</v>
      </c>
      <c r="E1291" t="s">
        <v>122</v>
      </c>
      <c r="F1291">
        <v>-6000000</v>
      </c>
      <c r="G1291" t="s">
        <v>4418</v>
      </c>
      <c r="H1291" t="s">
        <v>247</v>
      </c>
      <c r="I1291" t="s">
        <v>102</v>
      </c>
      <c r="J1291" t="s">
        <v>34</v>
      </c>
      <c r="L1291" t="s">
        <v>4289</v>
      </c>
      <c r="M1291">
        <f t="shared" si="60"/>
        <v>10</v>
      </c>
      <c r="N1291">
        <f t="shared" si="61"/>
        <v>14</v>
      </c>
      <c r="O1291" t="str">
        <f t="shared" si="62"/>
        <v>TUEBO</v>
      </c>
    </row>
    <row r="1292" spans="1:15" hidden="1" x14ac:dyDescent="0.25">
      <c r="A1292" t="s">
        <v>121</v>
      </c>
      <c r="B1292" t="s">
        <v>33</v>
      </c>
      <c r="C1292" t="s">
        <v>115</v>
      </c>
      <c r="D1292" s="3">
        <v>42985</v>
      </c>
      <c r="E1292" t="s">
        <v>122</v>
      </c>
      <c r="F1292">
        <v>-1000000</v>
      </c>
      <c r="G1292" t="s">
        <v>4417</v>
      </c>
      <c r="H1292" t="s">
        <v>247</v>
      </c>
      <c r="I1292" t="s">
        <v>102</v>
      </c>
      <c r="J1292" t="s">
        <v>34</v>
      </c>
      <c r="L1292" t="s">
        <v>4416</v>
      </c>
      <c r="M1292">
        <f t="shared" si="60"/>
        <v>10</v>
      </c>
      <c r="N1292">
        <f t="shared" si="61"/>
        <v>18</v>
      </c>
      <c r="O1292" t="str">
        <f t="shared" si="62"/>
        <v>Tuebor Op</v>
      </c>
    </row>
    <row r="1293" spans="1:15" hidden="1" x14ac:dyDescent="0.25">
      <c r="A1293" t="s">
        <v>121</v>
      </c>
      <c r="B1293" t="s">
        <v>33</v>
      </c>
      <c r="C1293" t="s">
        <v>115</v>
      </c>
      <c r="D1293" s="3">
        <v>42985</v>
      </c>
      <c r="E1293" t="s">
        <v>122</v>
      </c>
      <c r="F1293">
        <v>-28900000</v>
      </c>
      <c r="G1293" t="s">
        <v>4415</v>
      </c>
      <c r="H1293" t="s">
        <v>126</v>
      </c>
      <c r="I1293" t="s">
        <v>102</v>
      </c>
      <c r="J1293" t="s">
        <v>34</v>
      </c>
      <c r="L1293" t="s">
        <v>4309</v>
      </c>
      <c r="M1293">
        <f t="shared" si="60"/>
        <v>10</v>
      </c>
      <c r="N1293">
        <f t="shared" si="61"/>
        <v>18</v>
      </c>
      <c r="O1293" t="str">
        <f t="shared" si="62"/>
        <v>Tuebor Op</v>
      </c>
    </row>
    <row r="1294" spans="1:15" hidden="1" x14ac:dyDescent="0.25">
      <c r="A1294" t="s">
        <v>121</v>
      </c>
      <c r="B1294" t="s">
        <v>33</v>
      </c>
      <c r="C1294" t="s">
        <v>115</v>
      </c>
      <c r="D1294" s="3">
        <v>42986</v>
      </c>
      <c r="E1294" t="s">
        <v>122</v>
      </c>
      <c r="F1294">
        <v>-1000000</v>
      </c>
      <c r="G1294" t="s">
        <v>4414</v>
      </c>
      <c r="H1294" t="s">
        <v>247</v>
      </c>
      <c r="I1294" t="s">
        <v>102</v>
      </c>
      <c r="J1294" t="s">
        <v>34</v>
      </c>
      <c r="L1294" t="s">
        <v>4289</v>
      </c>
      <c r="M1294">
        <f t="shared" si="60"/>
        <v>10</v>
      </c>
      <c r="N1294">
        <f t="shared" si="61"/>
        <v>14</v>
      </c>
      <c r="O1294" t="str">
        <f t="shared" si="62"/>
        <v>TUEBO</v>
      </c>
    </row>
    <row r="1295" spans="1:15" hidden="1" x14ac:dyDescent="0.25">
      <c r="A1295" t="s">
        <v>121</v>
      </c>
      <c r="B1295" t="s">
        <v>33</v>
      </c>
      <c r="C1295" t="s">
        <v>115</v>
      </c>
      <c r="D1295" s="3">
        <v>42986</v>
      </c>
      <c r="E1295" t="s">
        <v>122</v>
      </c>
      <c r="F1295">
        <v>-20000000</v>
      </c>
      <c r="G1295" t="s">
        <v>4413</v>
      </c>
      <c r="H1295" t="s">
        <v>126</v>
      </c>
      <c r="I1295" t="s">
        <v>102</v>
      </c>
      <c r="J1295" t="s">
        <v>34</v>
      </c>
      <c r="L1295" t="s">
        <v>3926</v>
      </c>
      <c r="M1295">
        <f t="shared" si="60"/>
        <v>10</v>
      </c>
      <c r="N1295">
        <f t="shared" si="61"/>
        <v>18</v>
      </c>
      <c r="O1295" t="str">
        <f t="shared" si="62"/>
        <v>Tuebor Op</v>
      </c>
    </row>
    <row r="1296" spans="1:15" hidden="1" x14ac:dyDescent="0.25">
      <c r="A1296" t="s">
        <v>121</v>
      </c>
      <c r="B1296" t="s">
        <v>33</v>
      </c>
      <c r="C1296" t="s">
        <v>115</v>
      </c>
      <c r="D1296" s="3">
        <v>42990</v>
      </c>
      <c r="E1296" t="s">
        <v>122</v>
      </c>
      <c r="F1296">
        <v>-250000</v>
      </c>
      <c r="G1296" t="s">
        <v>4412</v>
      </c>
      <c r="H1296" t="s">
        <v>249</v>
      </c>
      <c r="I1296" t="s">
        <v>102</v>
      </c>
      <c r="J1296" t="s">
        <v>34</v>
      </c>
      <c r="L1296" t="s">
        <v>661</v>
      </c>
      <c r="M1296">
        <f t="shared" si="60"/>
        <v>10</v>
      </c>
      <c r="N1296">
        <f t="shared" si="61"/>
        <v>18</v>
      </c>
      <c r="O1296" t="str">
        <f t="shared" si="62"/>
        <v>Tuebor Op</v>
      </c>
    </row>
    <row r="1297" spans="1:15" hidden="1" x14ac:dyDescent="0.25">
      <c r="A1297" t="s">
        <v>121</v>
      </c>
      <c r="B1297" t="s">
        <v>33</v>
      </c>
      <c r="C1297" t="s">
        <v>115</v>
      </c>
      <c r="D1297" s="3">
        <v>42991</v>
      </c>
      <c r="E1297" t="s">
        <v>122</v>
      </c>
      <c r="F1297">
        <v>-4000000</v>
      </c>
      <c r="G1297" t="s">
        <v>4411</v>
      </c>
      <c r="H1297" t="s">
        <v>247</v>
      </c>
      <c r="I1297" t="s">
        <v>102</v>
      </c>
      <c r="J1297" t="s">
        <v>34</v>
      </c>
      <c r="L1297" t="s">
        <v>4289</v>
      </c>
      <c r="M1297">
        <f t="shared" si="60"/>
        <v>10</v>
      </c>
      <c r="N1297">
        <f t="shared" si="61"/>
        <v>14</v>
      </c>
      <c r="O1297" t="str">
        <f t="shared" si="62"/>
        <v>TUEBO</v>
      </c>
    </row>
    <row r="1298" spans="1:15" hidden="1" x14ac:dyDescent="0.25">
      <c r="A1298" t="s">
        <v>121</v>
      </c>
      <c r="B1298" t="s">
        <v>33</v>
      </c>
      <c r="C1298" t="s">
        <v>115</v>
      </c>
      <c r="D1298" s="3">
        <v>42991</v>
      </c>
      <c r="E1298" t="s">
        <v>122</v>
      </c>
      <c r="F1298">
        <v>-1000000</v>
      </c>
      <c r="G1298" t="s">
        <v>4410</v>
      </c>
      <c r="H1298" t="s">
        <v>247</v>
      </c>
      <c r="I1298" t="s">
        <v>102</v>
      </c>
      <c r="J1298" t="s">
        <v>34</v>
      </c>
      <c r="L1298" t="s">
        <v>4289</v>
      </c>
      <c r="M1298">
        <f t="shared" si="60"/>
        <v>10</v>
      </c>
      <c r="N1298">
        <f t="shared" si="61"/>
        <v>14</v>
      </c>
      <c r="O1298" t="str">
        <f t="shared" si="62"/>
        <v>TUEBO</v>
      </c>
    </row>
    <row r="1299" spans="1:15" hidden="1" x14ac:dyDescent="0.25">
      <c r="A1299" t="s">
        <v>121</v>
      </c>
      <c r="B1299" t="s">
        <v>33</v>
      </c>
      <c r="C1299" t="s">
        <v>115</v>
      </c>
      <c r="D1299" s="3">
        <v>42991</v>
      </c>
      <c r="E1299" t="s">
        <v>122</v>
      </c>
      <c r="F1299">
        <v>-10000000</v>
      </c>
      <c r="G1299" t="s">
        <v>4409</v>
      </c>
      <c r="H1299" t="s">
        <v>126</v>
      </c>
      <c r="I1299" t="s">
        <v>102</v>
      </c>
      <c r="J1299" t="s">
        <v>34</v>
      </c>
      <c r="L1299" t="s">
        <v>4408</v>
      </c>
      <c r="M1299">
        <f t="shared" si="60"/>
        <v>10</v>
      </c>
      <c r="N1299">
        <f t="shared" si="61"/>
        <v>18</v>
      </c>
      <c r="O1299" t="str">
        <f t="shared" si="62"/>
        <v>Tuebor Op</v>
      </c>
    </row>
    <row r="1300" spans="1:15" hidden="1" x14ac:dyDescent="0.25">
      <c r="A1300" t="s">
        <v>121</v>
      </c>
      <c r="B1300" t="s">
        <v>33</v>
      </c>
      <c r="C1300" t="s">
        <v>115</v>
      </c>
      <c r="D1300" s="3">
        <v>42992</v>
      </c>
      <c r="E1300" t="s">
        <v>122</v>
      </c>
      <c r="F1300">
        <v>-250000</v>
      </c>
      <c r="G1300" t="s">
        <v>4407</v>
      </c>
      <c r="H1300" t="s">
        <v>249</v>
      </c>
      <c r="I1300" t="s">
        <v>102</v>
      </c>
      <c r="J1300" t="s">
        <v>34</v>
      </c>
      <c r="L1300" t="s">
        <v>661</v>
      </c>
      <c r="M1300">
        <f t="shared" si="60"/>
        <v>10</v>
      </c>
      <c r="N1300">
        <f t="shared" si="61"/>
        <v>18</v>
      </c>
      <c r="O1300" t="str">
        <f t="shared" si="62"/>
        <v>Tuebor Op</v>
      </c>
    </row>
    <row r="1301" spans="1:15" hidden="1" x14ac:dyDescent="0.25">
      <c r="A1301" t="s">
        <v>121</v>
      </c>
      <c r="B1301" t="s">
        <v>33</v>
      </c>
      <c r="C1301" t="s">
        <v>115</v>
      </c>
      <c r="D1301" s="3">
        <v>42996</v>
      </c>
      <c r="E1301" t="s">
        <v>122</v>
      </c>
      <c r="F1301">
        <v>-12800000</v>
      </c>
      <c r="G1301" t="s">
        <v>4406</v>
      </c>
      <c r="H1301" t="s">
        <v>247</v>
      </c>
      <c r="I1301" t="s">
        <v>102</v>
      </c>
      <c r="J1301" t="s">
        <v>34</v>
      </c>
      <c r="L1301" t="s">
        <v>4405</v>
      </c>
      <c r="M1301">
        <f t="shared" si="60"/>
        <v>10</v>
      </c>
      <c r="N1301">
        <f t="shared" si="61"/>
        <v>18</v>
      </c>
      <c r="O1301" t="str">
        <f t="shared" si="62"/>
        <v>Tuebor Op</v>
      </c>
    </row>
    <row r="1302" spans="1:15" hidden="1" x14ac:dyDescent="0.25">
      <c r="A1302" t="s">
        <v>121</v>
      </c>
      <c r="B1302" t="s">
        <v>33</v>
      </c>
      <c r="C1302" t="s">
        <v>115</v>
      </c>
      <c r="D1302" s="3">
        <v>42996</v>
      </c>
      <c r="E1302" t="s">
        <v>122</v>
      </c>
      <c r="F1302">
        <v>-1000000</v>
      </c>
      <c r="G1302" t="s">
        <v>4404</v>
      </c>
      <c r="H1302" t="s">
        <v>249</v>
      </c>
      <c r="I1302" t="s">
        <v>102</v>
      </c>
      <c r="J1302" t="s">
        <v>34</v>
      </c>
      <c r="L1302" t="s">
        <v>3716</v>
      </c>
      <c r="M1302">
        <f t="shared" si="60"/>
        <v>10</v>
      </c>
      <c r="N1302">
        <f t="shared" si="61"/>
        <v>18</v>
      </c>
      <c r="O1302" t="str">
        <f t="shared" si="62"/>
        <v>Tuebor Op</v>
      </c>
    </row>
    <row r="1303" spans="1:15" hidden="1" x14ac:dyDescent="0.25">
      <c r="A1303" t="s">
        <v>121</v>
      </c>
      <c r="B1303" t="s">
        <v>33</v>
      </c>
      <c r="C1303" t="s">
        <v>115</v>
      </c>
      <c r="D1303" s="3">
        <v>42996</v>
      </c>
      <c r="E1303" t="s">
        <v>122</v>
      </c>
      <c r="F1303">
        <v>-1000000</v>
      </c>
      <c r="G1303" t="s">
        <v>4403</v>
      </c>
      <c r="H1303" t="s">
        <v>126</v>
      </c>
      <c r="I1303" t="s">
        <v>102</v>
      </c>
      <c r="J1303" t="s">
        <v>34</v>
      </c>
      <c r="K1303" t="s">
        <v>72</v>
      </c>
      <c r="L1303" t="s">
        <v>661</v>
      </c>
      <c r="M1303">
        <f t="shared" si="60"/>
        <v>10</v>
      </c>
      <c r="N1303">
        <f t="shared" si="61"/>
        <v>18</v>
      </c>
      <c r="O1303" t="str">
        <f t="shared" si="62"/>
        <v>Tuebor Op</v>
      </c>
    </row>
    <row r="1304" spans="1:15" hidden="1" x14ac:dyDescent="0.25">
      <c r="A1304" t="s">
        <v>121</v>
      </c>
      <c r="B1304" t="s">
        <v>33</v>
      </c>
      <c r="C1304" t="s">
        <v>115</v>
      </c>
      <c r="D1304" s="3">
        <v>42997</v>
      </c>
      <c r="E1304" t="s">
        <v>122</v>
      </c>
      <c r="F1304">
        <v>-2000000</v>
      </c>
      <c r="G1304" t="s">
        <v>4402</v>
      </c>
      <c r="H1304" t="s">
        <v>126</v>
      </c>
      <c r="I1304" t="s">
        <v>102</v>
      </c>
      <c r="J1304" t="s">
        <v>34</v>
      </c>
      <c r="L1304" t="s">
        <v>4309</v>
      </c>
      <c r="M1304">
        <f t="shared" si="60"/>
        <v>10</v>
      </c>
      <c r="N1304">
        <f t="shared" si="61"/>
        <v>18</v>
      </c>
      <c r="O1304" t="str">
        <f t="shared" si="62"/>
        <v>Tuebor Op</v>
      </c>
    </row>
    <row r="1305" spans="1:15" hidden="1" x14ac:dyDescent="0.25">
      <c r="A1305" t="s">
        <v>121</v>
      </c>
      <c r="B1305" t="s">
        <v>33</v>
      </c>
      <c r="C1305" t="s">
        <v>115</v>
      </c>
      <c r="D1305" s="3">
        <v>42998</v>
      </c>
      <c r="E1305" t="s">
        <v>122</v>
      </c>
      <c r="F1305">
        <v>-6225962</v>
      </c>
      <c r="G1305" t="s">
        <v>4401</v>
      </c>
      <c r="H1305" t="s">
        <v>247</v>
      </c>
      <c r="I1305" t="s">
        <v>102</v>
      </c>
      <c r="J1305" t="s">
        <v>34</v>
      </c>
      <c r="L1305" t="s">
        <v>3889</v>
      </c>
      <c r="M1305">
        <f t="shared" ref="M1305:M1368" si="63">FIND("from",L1305,1)+LEN($M$1)+1</f>
        <v>10</v>
      </c>
      <c r="N1305">
        <f t="shared" ref="N1305:N1368" si="64">FIND("to",L1305)-LEN($N$1)</f>
        <v>14</v>
      </c>
      <c r="O1305" t="str">
        <f t="shared" ref="O1305:O1368" si="65">MID(L1305,M1305,N1305-M1305+1)</f>
        <v>TUEBO</v>
      </c>
    </row>
    <row r="1306" spans="1:15" hidden="1" x14ac:dyDescent="0.25">
      <c r="A1306" t="s">
        <v>121</v>
      </c>
      <c r="B1306" t="s">
        <v>33</v>
      </c>
      <c r="C1306" t="s">
        <v>115</v>
      </c>
      <c r="D1306" s="3">
        <v>42998</v>
      </c>
      <c r="E1306" t="s">
        <v>122</v>
      </c>
      <c r="F1306">
        <v>-4000000</v>
      </c>
      <c r="G1306" t="s">
        <v>4400</v>
      </c>
      <c r="H1306" t="s">
        <v>126</v>
      </c>
      <c r="I1306" t="s">
        <v>102</v>
      </c>
      <c r="J1306" t="s">
        <v>34</v>
      </c>
      <c r="L1306" t="s">
        <v>4309</v>
      </c>
      <c r="M1306">
        <f t="shared" si="63"/>
        <v>10</v>
      </c>
      <c r="N1306">
        <f t="shared" si="64"/>
        <v>18</v>
      </c>
      <c r="O1306" t="str">
        <f t="shared" si="65"/>
        <v>Tuebor Op</v>
      </c>
    </row>
    <row r="1307" spans="1:15" hidden="1" x14ac:dyDescent="0.25">
      <c r="A1307" t="s">
        <v>121</v>
      </c>
      <c r="B1307" t="s">
        <v>33</v>
      </c>
      <c r="C1307" t="s">
        <v>115</v>
      </c>
      <c r="D1307" s="3">
        <v>42999</v>
      </c>
      <c r="E1307" t="s">
        <v>122</v>
      </c>
      <c r="F1307">
        <v>-2000000</v>
      </c>
      <c r="G1307" t="s">
        <v>4399</v>
      </c>
      <c r="H1307" t="s">
        <v>126</v>
      </c>
      <c r="I1307" t="s">
        <v>102</v>
      </c>
      <c r="J1307" t="s">
        <v>34</v>
      </c>
      <c r="L1307" t="s">
        <v>4309</v>
      </c>
      <c r="M1307">
        <f t="shared" si="63"/>
        <v>10</v>
      </c>
      <c r="N1307">
        <f t="shared" si="64"/>
        <v>18</v>
      </c>
      <c r="O1307" t="str">
        <f t="shared" si="65"/>
        <v>Tuebor Op</v>
      </c>
    </row>
    <row r="1308" spans="1:15" hidden="1" x14ac:dyDescent="0.25">
      <c r="A1308" t="s">
        <v>121</v>
      </c>
      <c r="B1308" t="s">
        <v>33</v>
      </c>
      <c r="C1308" t="s">
        <v>115</v>
      </c>
      <c r="D1308" s="3">
        <v>43000</v>
      </c>
      <c r="E1308" t="s">
        <v>122</v>
      </c>
      <c r="F1308">
        <v>-113120.83</v>
      </c>
      <c r="G1308" t="s">
        <v>4398</v>
      </c>
      <c r="H1308" t="s">
        <v>247</v>
      </c>
      <c r="I1308" t="s">
        <v>102</v>
      </c>
      <c r="J1308" t="s">
        <v>34</v>
      </c>
      <c r="L1308" t="s">
        <v>3889</v>
      </c>
      <c r="M1308">
        <f t="shared" si="63"/>
        <v>10</v>
      </c>
      <c r="N1308">
        <f t="shared" si="64"/>
        <v>14</v>
      </c>
      <c r="O1308" t="str">
        <f t="shared" si="65"/>
        <v>TUEBO</v>
      </c>
    </row>
    <row r="1309" spans="1:15" hidden="1" x14ac:dyDescent="0.25">
      <c r="A1309" t="s">
        <v>121</v>
      </c>
      <c r="B1309" t="s">
        <v>33</v>
      </c>
      <c r="C1309" t="s">
        <v>115</v>
      </c>
      <c r="D1309" s="3">
        <v>43003</v>
      </c>
      <c r="E1309" t="s">
        <v>122</v>
      </c>
      <c r="F1309">
        <v>-28100000</v>
      </c>
      <c r="G1309" t="s">
        <v>4397</v>
      </c>
      <c r="H1309" t="s">
        <v>126</v>
      </c>
      <c r="I1309" t="s">
        <v>101</v>
      </c>
      <c r="J1309" t="s">
        <v>34</v>
      </c>
      <c r="L1309" t="s">
        <v>4309</v>
      </c>
      <c r="M1309">
        <f t="shared" si="63"/>
        <v>10</v>
      </c>
      <c r="N1309">
        <f t="shared" si="64"/>
        <v>18</v>
      </c>
      <c r="O1309" t="str">
        <f t="shared" si="65"/>
        <v>Tuebor Op</v>
      </c>
    </row>
    <row r="1310" spans="1:15" hidden="1" x14ac:dyDescent="0.25">
      <c r="A1310" t="s">
        <v>121</v>
      </c>
      <c r="B1310" t="s">
        <v>33</v>
      </c>
      <c r="C1310" t="s">
        <v>115</v>
      </c>
      <c r="D1310" s="3">
        <v>43003</v>
      </c>
      <c r="E1310" t="s">
        <v>122</v>
      </c>
      <c r="F1310">
        <v>-22477443.129999999</v>
      </c>
      <c r="G1310" t="s">
        <v>4396</v>
      </c>
      <c r="H1310" t="s">
        <v>247</v>
      </c>
      <c r="I1310" t="s">
        <v>102</v>
      </c>
      <c r="J1310" t="s">
        <v>34</v>
      </c>
      <c r="L1310" t="s">
        <v>3889</v>
      </c>
      <c r="M1310">
        <f t="shared" si="63"/>
        <v>10</v>
      </c>
      <c r="N1310">
        <f t="shared" si="64"/>
        <v>14</v>
      </c>
      <c r="O1310" t="str">
        <f t="shared" si="65"/>
        <v>TUEBO</v>
      </c>
    </row>
    <row r="1311" spans="1:15" hidden="1" x14ac:dyDescent="0.25">
      <c r="A1311" t="s">
        <v>121</v>
      </c>
      <c r="B1311" t="s">
        <v>33</v>
      </c>
      <c r="C1311" t="s">
        <v>115</v>
      </c>
      <c r="D1311" s="3">
        <v>43003</v>
      </c>
      <c r="E1311" t="s">
        <v>122</v>
      </c>
      <c r="F1311">
        <v>-195000000</v>
      </c>
      <c r="G1311" t="s">
        <v>4395</v>
      </c>
      <c r="H1311" t="s">
        <v>247</v>
      </c>
      <c r="I1311" t="s">
        <v>102</v>
      </c>
      <c r="J1311" t="s">
        <v>34</v>
      </c>
      <c r="L1311" t="s">
        <v>4289</v>
      </c>
      <c r="M1311">
        <f t="shared" si="63"/>
        <v>10</v>
      </c>
      <c r="N1311">
        <f t="shared" si="64"/>
        <v>14</v>
      </c>
      <c r="O1311" t="str">
        <f t="shared" si="65"/>
        <v>TUEBO</v>
      </c>
    </row>
    <row r="1312" spans="1:15" hidden="1" x14ac:dyDescent="0.25">
      <c r="A1312" t="s">
        <v>121</v>
      </c>
      <c r="B1312" t="s">
        <v>33</v>
      </c>
      <c r="C1312" t="s">
        <v>115</v>
      </c>
      <c r="D1312" s="3">
        <v>43006</v>
      </c>
      <c r="E1312" t="s">
        <v>122</v>
      </c>
      <c r="F1312">
        <v>-134000000</v>
      </c>
      <c r="G1312" t="s">
        <v>4394</v>
      </c>
      <c r="H1312" t="s">
        <v>247</v>
      </c>
      <c r="I1312" t="s">
        <v>102</v>
      </c>
      <c r="J1312" t="s">
        <v>34</v>
      </c>
      <c r="L1312" t="s">
        <v>4289</v>
      </c>
      <c r="M1312">
        <f t="shared" si="63"/>
        <v>10</v>
      </c>
      <c r="N1312">
        <f t="shared" si="64"/>
        <v>14</v>
      </c>
      <c r="O1312" t="str">
        <f t="shared" si="65"/>
        <v>TUEBO</v>
      </c>
    </row>
    <row r="1313" spans="1:15" hidden="1" x14ac:dyDescent="0.25">
      <c r="A1313" t="s">
        <v>121</v>
      </c>
      <c r="B1313" t="s">
        <v>33</v>
      </c>
      <c r="C1313" t="s">
        <v>115</v>
      </c>
      <c r="D1313" s="3">
        <v>43006</v>
      </c>
      <c r="E1313" t="s">
        <v>122</v>
      </c>
      <c r="F1313">
        <v>-15769817.75</v>
      </c>
      <c r="G1313" t="s">
        <v>4393</v>
      </c>
      <c r="H1313" t="s">
        <v>247</v>
      </c>
      <c r="I1313" t="s">
        <v>102</v>
      </c>
      <c r="J1313" t="s">
        <v>34</v>
      </c>
      <c r="L1313" t="s">
        <v>3889</v>
      </c>
      <c r="M1313">
        <f t="shared" si="63"/>
        <v>10</v>
      </c>
      <c r="N1313">
        <f t="shared" si="64"/>
        <v>14</v>
      </c>
      <c r="O1313" t="str">
        <f t="shared" si="65"/>
        <v>TUEBO</v>
      </c>
    </row>
    <row r="1314" spans="1:15" hidden="1" x14ac:dyDescent="0.25">
      <c r="A1314" t="s">
        <v>121</v>
      </c>
      <c r="B1314" t="s">
        <v>33</v>
      </c>
      <c r="C1314" t="s">
        <v>115</v>
      </c>
      <c r="D1314" s="3">
        <v>43007</v>
      </c>
      <c r="E1314" t="s">
        <v>122</v>
      </c>
      <c r="F1314">
        <v>-2100000</v>
      </c>
      <c r="G1314" t="s">
        <v>4392</v>
      </c>
      <c r="H1314" t="s">
        <v>249</v>
      </c>
      <c r="I1314" t="s">
        <v>102</v>
      </c>
      <c r="J1314" t="s">
        <v>34</v>
      </c>
      <c r="K1314" t="s">
        <v>72</v>
      </c>
      <c r="L1314" t="s">
        <v>661</v>
      </c>
      <c r="M1314">
        <f t="shared" si="63"/>
        <v>10</v>
      </c>
      <c r="N1314">
        <f t="shared" si="64"/>
        <v>18</v>
      </c>
      <c r="O1314" t="str">
        <f t="shared" si="65"/>
        <v>Tuebor Op</v>
      </c>
    </row>
    <row r="1315" spans="1:15" hidden="1" x14ac:dyDescent="0.25">
      <c r="A1315" t="s">
        <v>121</v>
      </c>
      <c r="B1315" t="s">
        <v>33</v>
      </c>
      <c r="C1315" t="s">
        <v>115</v>
      </c>
      <c r="D1315" s="3">
        <v>43007</v>
      </c>
      <c r="E1315" t="s">
        <v>122</v>
      </c>
      <c r="F1315">
        <v>-16000000</v>
      </c>
      <c r="G1315" t="s">
        <v>4391</v>
      </c>
      <c r="H1315" t="s">
        <v>247</v>
      </c>
      <c r="I1315" t="s">
        <v>102</v>
      </c>
      <c r="J1315" t="s">
        <v>34</v>
      </c>
      <c r="L1315" t="s">
        <v>4289</v>
      </c>
      <c r="M1315">
        <f t="shared" si="63"/>
        <v>10</v>
      </c>
      <c r="N1315">
        <f t="shared" si="64"/>
        <v>14</v>
      </c>
      <c r="O1315" t="str">
        <f t="shared" si="65"/>
        <v>TUEBO</v>
      </c>
    </row>
    <row r="1316" spans="1:15" hidden="1" x14ac:dyDescent="0.25">
      <c r="A1316" t="s">
        <v>121</v>
      </c>
      <c r="B1316" t="s">
        <v>33</v>
      </c>
      <c r="C1316" t="s">
        <v>115</v>
      </c>
      <c r="D1316" s="3">
        <v>43007</v>
      </c>
      <c r="E1316" t="s">
        <v>122</v>
      </c>
      <c r="F1316">
        <v>-2000000</v>
      </c>
      <c r="G1316" t="s">
        <v>4390</v>
      </c>
      <c r="H1316" t="s">
        <v>247</v>
      </c>
      <c r="I1316" t="s">
        <v>102</v>
      </c>
      <c r="J1316" t="s">
        <v>34</v>
      </c>
      <c r="L1316" t="s">
        <v>4289</v>
      </c>
      <c r="M1316">
        <f t="shared" si="63"/>
        <v>10</v>
      </c>
      <c r="N1316">
        <f t="shared" si="64"/>
        <v>14</v>
      </c>
      <c r="O1316" t="str">
        <f t="shared" si="65"/>
        <v>TUEBO</v>
      </c>
    </row>
    <row r="1317" spans="1:15" hidden="1" x14ac:dyDescent="0.25">
      <c r="A1317" t="s">
        <v>121</v>
      </c>
      <c r="B1317" t="s">
        <v>33</v>
      </c>
      <c r="C1317" t="s">
        <v>115</v>
      </c>
      <c r="D1317" s="3">
        <v>43007</v>
      </c>
      <c r="E1317" t="s">
        <v>122</v>
      </c>
      <c r="F1317">
        <v>-1767917.65</v>
      </c>
      <c r="G1317" t="s">
        <v>4389</v>
      </c>
      <c r="H1317" t="s">
        <v>247</v>
      </c>
      <c r="I1317" t="s">
        <v>102</v>
      </c>
      <c r="J1317" t="s">
        <v>34</v>
      </c>
      <c r="L1317" t="s">
        <v>3889</v>
      </c>
      <c r="M1317">
        <f t="shared" si="63"/>
        <v>10</v>
      </c>
      <c r="N1317">
        <f t="shared" si="64"/>
        <v>14</v>
      </c>
      <c r="O1317" t="str">
        <f t="shared" si="65"/>
        <v>TUEBO</v>
      </c>
    </row>
    <row r="1318" spans="1:15" hidden="1" x14ac:dyDescent="0.25">
      <c r="A1318" t="s">
        <v>121</v>
      </c>
      <c r="B1318" t="s">
        <v>33</v>
      </c>
      <c r="C1318" t="s">
        <v>115</v>
      </c>
      <c r="D1318" s="3">
        <v>43010</v>
      </c>
      <c r="E1318" t="s">
        <v>122</v>
      </c>
      <c r="F1318">
        <v>-44000000</v>
      </c>
      <c r="G1318" t="s">
        <v>4388</v>
      </c>
      <c r="H1318" t="s">
        <v>126</v>
      </c>
      <c r="I1318" t="s">
        <v>102</v>
      </c>
      <c r="J1318" t="s">
        <v>34</v>
      </c>
      <c r="L1318" t="s">
        <v>4309</v>
      </c>
      <c r="M1318">
        <f t="shared" si="63"/>
        <v>10</v>
      </c>
      <c r="N1318">
        <f t="shared" si="64"/>
        <v>18</v>
      </c>
      <c r="O1318" t="str">
        <f t="shared" si="65"/>
        <v>Tuebor Op</v>
      </c>
    </row>
    <row r="1319" spans="1:15" hidden="1" x14ac:dyDescent="0.25">
      <c r="A1319" t="s">
        <v>121</v>
      </c>
      <c r="B1319" t="s">
        <v>33</v>
      </c>
      <c r="C1319" t="s">
        <v>115</v>
      </c>
      <c r="D1319" s="3">
        <v>43010</v>
      </c>
      <c r="E1319" t="s">
        <v>122</v>
      </c>
      <c r="F1319">
        <v>-3000000</v>
      </c>
      <c r="G1319" t="s">
        <v>4387</v>
      </c>
      <c r="H1319" t="s">
        <v>247</v>
      </c>
      <c r="I1319" t="s">
        <v>102</v>
      </c>
      <c r="J1319" t="s">
        <v>34</v>
      </c>
      <c r="L1319" t="s">
        <v>4289</v>
      </c>
      <c r="M1319">
        <f t="shared" si="63"/>
        <v>10</v>
      </c>
      <c r="N1319">
        <f t="shared" si="64"/>
        <v>14</v>
      </c>
      <c r="O1319" t="str">
        <f t="shared" si="65"/>
        <v>TUEBO</v>
      </c>
    </row>
    <row r="1320" spans="1:15" hidden="1" x14ac:dyDescent="0.25">
      <c r="A1320" t="s">
        <v>121</v>
      </c>
      <c r="B1320" t="s">
        <v>33</v>
      </c>
      <c r="C1320" t="s">
        <v>115</v>
      </c>
      <c r="D1320" s="3">
        <v>43010</v>
      </c>
      <c r="E1320" t="s">
        <v>122</v>
      </c>
      <c r="F1320">
        <v>-30300000</v>
      </c>
      <c r="G1320" t="s">
        <v>4386</v>
      </c>
      <c r="H1320" t="s">
        <v>247</v>
      </c>
      <c r="I1320" t="s">
        <v>102</v>
      </c>
      <c r="J1320" t="s">
        <v>34</v>
      </c>
      <c r="L1320" t="s">
        <v>4289</v>
      </c>
      <c r="M1320">
        <f t="shared" si="63"/>
        <v>10</v>
      </c>
      <c r="N1320">
        <f t="shared" si="64"/>
        <v>14</v>
      </c>
      <c r="O1320" t="str">
        <f t="shared" si="65"/>
        <v>TUEBO</v>
      </c>
    </row>
    <row r="1321" spans="1:15" hidden="1" x14ac:dyDescent="0.25">
      <c r="A1321" t="s">
        <v>121</v>
      </c>
      <c r="B1321" t="s">
        <v>33</v>
      </c>
      <c r="C1321" t="s">
        <v>115</v>
      </c>
      <c r="D1321" s="3">
        <v>43010</v>
      </c>
      <c r="E1321" t="s">
        <v>122</v>
      </c>
      <c r="F1321">
        <v>-19668994.899999999</v>
      </c>
      <c r="G1321" t="s">
        <v>4385</v>
      </c>
      <c r="H1321" t="s">
        <v>247</v>
      </c>
      <c r="I1321" t="s">
        <v>102</v>
      </c>
      <c r="J1321" t="s">
        <v>34</v>
      </c>
      <c r="L1321" t="s">
        <v>3889</v>
      </c>
      <c r="M1321">
        <f t="shared" si="63"/>
        <v>10</v>
      </c>
      <c r="N1321">
        <f t="shared" si="64"/>
        <v>14</v>
      </c>
      <c r="O1321" t="str">
        <f t="shared" si="65"/>
        <v>TUEBO</v>
      </c>
    </row>
    <row r="1322" spans="1:15" hidden="1" x14ac:dyDescent="0.25">
      <c r="A1322" t="s">
        <v>121</v>
      </c>
      <c r="B1322" t="s">
        <v>33</v>
      </c>
      <c r="C1322" t="s">
        <v>115</v>
      </c>
      <c r="D1322" s="3">
        <v>43012</v>
      </c>
      <c r="E1322" t="s">
        <v>122</v>
      </c>
      <c r="F1322">
        <v>-11000000</v>
      </c>
      <c r="G1322" t="s">
        <v>4384</v>
      </c>
      <c r="H1322" t="s">
        <v>126</v>
      </c>
      <c r="I1322" t="s">
        <v>102</v>
      </c>
      <c r="J1322" t="s">
        <v>34</v>
      </c>
      <c r="L1322" t="s">
        <v>4309</v>
      </c>
      <c r="M1322">
        <f t="shared" si="63"/>
        <v>10</v>
      </c>
      <c r="N1322">
        <f t="shared" si="64"/>
        <v>18</v>
      </c>
      <c r="O1322" t="str">
        <f t="shared" si="65"/>
        <v>Tuebor Op</v>
      </c>
    </row>
    <row r="1323" spans="1:15" hidden="1" x14ac:dyDescent="0.25">
      <c r="A1323" t="s">
        <v>121</v>
      </c>
      <c r="B1323" t="s">
        <v>33</v>
      </c>
      <c r="C1323" t="s">
        <v>115</v>
      </c>
      <c r="D1323" s="3">
        <v>43014</v>
      </c>
      <c r="E1323" t="s">
        <v>122</v>
      </c>
      <c r="F1323">
        <v>-108000000</v>
      </c>
      <c r="G1323" t="s">
        <v>4383</v>
      </c>
      <c r="H1323" t="s">
        <v>247</v>
      </c>
      <c r="I1323" t="s">
        <v>102</v>
      </c>
      <c r="J1323" t="s">
        <v>34</v>
      </c>
      <c r="L1323" t="s">
        <v>4289</v>
      </c>
      <c r="M1323">
        <f t="shared" si="63"/>
        <v>10</v>
      </c>
      <c r="N1323">
        <f t="shared" si="64"/>
        <v>14</v>
      </c>
      <c r="O1323" t="str">
        <f t="shared" si="65"/>
        <v>TUEBO</v>
      </c>
    </row>
    <row r="1324" spans="1:15" hidden="1" x14ac:dyDescent="0.25">
      <c r="A1324" t="s">
        <v>121</v>
      </c>
      <c r="B1324" t="s">
        <v>33</v>
      </c>
      <c r="C1324" t="s">
        <v>115</v>
      </c>
      <c r="D1324" s="3">
        <v>43018</v>
      </c>
      <c r="E1324" t="s">
        <v>122</v>
      </c>
      <c r="F1324">
        <v>-500000</v>
      </c>
      <c r="G1324" t="s">
        <v>4382</v>
      </c>
      <c r="H1324" t="s">
        <v>249</v>
      </c>
      <c r="I1324" t="s">
        <v>102</v>
      </c>
      <c r="J1324" t="s">
        <v>34</v>
      </c>
      <c r="L1324" t="s">
        <v>661</v>
      </c>
      <c r="M1324">
        <f t="shared" si="63"/>
        <v>10</v>
      </c>
      <c r="N1324">
        <f t="shared" si="64"/>
        <v>18</v>
      </c>
      <c r="O1324" t="str">
        <f t="shared" si="65"/>
        <v>Tuebor Op</v>
      </c>
    </row>
    <row r="1325" spans="1:15" hidden="1" x14ac:dyDescent="0.25">
      <c r="A1325" t="s">
        <v>121</v>
      </c>
      <c r="B1325" t="s">
        <v>33</v>
      </c>
      <c r="C1325" t="s">
        <v>115</v>
      </c>
      <c r="D1325" s="3">
        <v>43019</v>
      </c>
      <c r="E1325" t="s">
        <v>122</v>
      </c>
      <c r="F1325">
        <v>-1000000</v>
      </c>
      <c r="G1325" t="s">
        <v>4381</v>
      </c>
      <c r="H1325" t="s">
        <v>247</v>
      </c>
      <c r="I1325" t="s">
        <v>102</v>
      </c>
      <c r="J1325" t="s">
        <v>34</v>
      </c>
      <c r="L1325" t="s">
        <v>4289</v>
      </c>
      <c r="M1325">
        <f t="shared" si="63"/>
        <v>10</v>
      </c>
      <c r="N1325">
        <f t="shared" si="64"/>
        <v>14</v>
      </c>
      <c r="O1325" t="str">
        <f t="shared" si="65"/>
        <v>TUEBO</v>
      </c>
    </row>
    <row r="1326" spans="1:15" hidden="1" x14ac:dyDescent="0.25">
      <c r="A1326" t="s">
        <v>121</v>
      </c>
      <c r="B1326" t="s">
        <v>33</v>
      </c>
      <c r="C1326" t="s">
        <v>115</v>
      </c>
      <c r="D1326" s="3">
        <v>43024</v>
      </c>
      <c r="E1326" t="s">
        <v>122</v>
      </c>
      <c r="F1326">
        <v>-20000000</v>
      </c>
      <c r="G1326" t="s">
        <v>4380</v>
      </c>
      <c r="H1326" t="s">
        <v>126</v>
      </c>
      <c r="I1326" t="s">
        <v>102</v>
      </c>
      <c r="J1326" t="s">
        <v>34</v>
      </c>
      <c r="L1326" t="s">
        <v>4309</v>
      </c>
      <c r="M1326">
        <f t="shared" si="63"/>
        <v>10</v>
      </c>
      <c r="N1326">
        <f t="shared" si="64"/>
        <v>18</v>
      </c>
      <c r="O1326" t="str">
        <f t="shared" si="65"/>
        <v>Tuebor Op</v>
      </c>
    </row>
    <row r="1327" spans="1:15" hidden="1" x14ac:dyDescent="0.25">
      <c r="A1327" t="s">
        <v>121</v>
      </c>
      <c r="B1327" t="s">
        <v>33</v>
      </c>
      <c r="C1327" t="s">
        <v>115</v>
      </c>
      <c r="D1327" s="3">
        <v>43025</v>
      </c>
      <c r="E1327" t="s">
        <v>122</v>
      </c>
      <c r="F1327">
        <v>-38000000</v>
      </c>
      <c r="G1327" t="s">
        <v>4379</v>
      </c>
      <c r="H1327" t="s">
        <v>126</v>
      </c>
      <c r="I1327" t="s">
        <v>102</v>
      </c>
      <c r="J1327" t="s">
        <v>34</v>
      </c>
      <c r="L1327" t="s">
        <v>4309</v>
      </c>
      <c r="M1327">
        <f t="shared" si="63"/>
        <v>10</v>
      </c>
      <c r="N1327">
        <f t="shared" si="64"/>
        <v>18</v>
      </c>
      <c r="O1327" t="str">
        <f t="shared" si="65"/>
        <v>Tuebor Op</v>
      </c>
    </row>
    <row r="1328" spans="1:15" hidden="1" x14ac:dyDescent="0.25">
      <c r="A1328" t="s">
        <v>121</v>
      </c>
      <c r="B1328" t="s">
        <v>33</v>
      </c>
      <c r="C1328" t="s">
        <v>115</v>
      </c>
      <c r="D1328" s="3">
        <v>43026</v>
      </c>
      <c r="E1328" t="s">
        <v>122</v>
      </c>
      <c r="F1328">
        <v>-15000000</v>
      </c>
      <c r="G1328" t="s">
        <v>4378</v>
      </c>
      <c r="H1328" t="s">
        <v>126</v>
      </c>
      <c r="I1328" t="s">
        <v>102</v>
      </c>
      <c r="J1328" t="s">
        <v>34</v>
      </c>
      <c r="L1328" t="s">
        <v>3926</v>
      </c>
      <c r="M1328">
        <f t="shared" si="63"/>
        <v>10</v>
      </c>
      <c r="N1328">
        <f t="shared" si="64"/>
        <v>18</v>
      </c>
      <c r="O1328" t="str">
        <f t="shared" si="65"/>
        <v>Tuebor Op</v>
      </c>
    </row>
    <row r="1329" spans="1:15" hidden="1" x14ac:dyDescent="0.25">
      <c r="A1329" t="s">
        <v>121</v>
      </c>
      <c r="B1329" t="s">
        <v>33</v>
      </c>
      <c r="C1329" t="s">
        <v>115</v>
      </c>
      <c r="D1329" s="3">
        <v>43027</v>
      </c>
      <c r="E1329" t="s">
        <v>122</v>
      </c>
      <c r="F1329">
        <v>-4540425</v>
      </c>
      <c r="G1329" t="s">
        <v>4377</v>
      </c>
      <c r="H1329" t="s">
        <v>247</v>
      </c>
      <c r="I1329" t="s">
        <v>102</v>
      </c>
      <c r="J1329" t="s">
        <v>34</v>
      </c>
      <c r="L1329" t="s">
        <v>3889</v>
      </c>
      <c r="M1329">
        <f t="shared" si="63"/>
        <v>10</v>
      </c>
      <c r="N1329">
        <f t="shared" si="64"/>
        <v>14</v>
      </c>
      <c r="O1329" t="str">
        <f t="shared" si="65"/>
        <v>TUEBO</v>
      </c>
    </row>
    <row r="1330" spans="1:15" hidden="1" x14ac:dyDescent="0.25">
      <c r="A1330" t="s">
        <v>121</v>
      </c>
      <c r="B1330" t="s">
        <v>33</v>
      </c>
      <c r="C1330" t="s">
        <v>115</v>
      </c>
      <c r="D1330" s="3">
        <v>43028</v>
      </c>
      <c r="E1330" t="s">
        <v>122</v>
      </c>
      <c r="F1330">
        <v>-25000000</v>
      </c>
      <c r="G1330" t="s">
        <v>4376</v>
      </c>
      <c r="H1330" t="s">
        <v>126</v>
      </c>
      <c r="I1330" t="s">
        <v>102</v>
      </c>
      <c r="J1330" t="s">
        <v>34</v>
      </c>
      <c r="L1330" t="s">
        <v>3926</v>
      </c>
      <c r="M1330">
        <f t="shared" si="63"/>
        <v>10</v>
      </c>
      <c r="N1330">
        <f t="shared" si="64"/>
        <v>18</v>
      </c>
      <c r="O1330" t="str">
        <f t="shared" si="65"/>
        <v>Tuebor Op</v>
      </c>
    </row>
    <row r="1331" spans="1:15" hidden="1" x14ac:dyDescent="0.25">
      <c r="A1331" t="s">
        <v>121</v>
      </c>
      <c r="B1331" t="s">
        <v>33</v>
      </c>
      <c r="C1331" t="s">
        <v>115</v>
      </c>
      <c r="D1331" s="3">
        <v>43031</v>
      </c>
      <c r="E1331" t="s">
        <v>122</v>
      </c>
      <c r="F1331">
        <v>-7000000</v>
      </c>
      <c r="G1331" t="s">
        <v>4375</v>
      </c>
      <c r="H1331" t="s">
        <v>247</v>
      </c>
      <c r="I1331" t="s">
        <v>102</v>
      </c>
      <c r="J1331" t="s">
        <v>34</v>
      </c>
      <c r="L1331" t="s">
        <v>4289</v>
      </c>
      <c r="M1331">
        <f t="shared" si="63"/>
        <v>10</v>
      </c>
      <c r="N1331">
        <f t="shared" si="64"/>
        <v>14</v>
      </c>
      <c r="O1331" t="str">
        <f t="shared" si="65"/>
        <v>TUEBO</v>
      </c>
    </row>
    <row r="1332" spans="1:15" hidden="1" x14ac:dyDescent="0.25">
      <c r="A1332" t="s">
        <v>121</v>
      </c>
      <c r="B1332" t="s">
        <v>33</v>
      </c>
      <c r="C1332" t="s">
        <v>115</v>
      </c>
      <c r="D1332" s="3">
        <v>43032</v>
      </c>
      <c r="E1332" t="s">
        <v>122</v>
      </c>
      <c r="F1332">
        <v>-5000000</v>
      </c>
      <c r="G1332" t="s">
        <v>4374</v>
      </c>
      <c r="H1332" t="s">
        <v>247</v>
      </c>
      <c r="I1332" t="s">
        <v>102</v>
      </c>
      <c r="J1332" t="s">
        <v>34</v>
      </c>
      <c r="L1332" t="s">
        <v>4289</v>
      </c>
      <c r="M1332">
        <f t="shared" si="63"/>
        <v>10</v>
      </c>
      <c r="N1332">
        <f t="shared" si="64"/>
        <v>14</v>
      </c>
      <c r="O1332" t="str">
        <f t="shared" si="65"/>
        <v>TUEBO</v>
      </c>
    </row>
    <row r="1333" spans="1:15" hidden="1" x14ac:dyDescent="0.25">
      <c r="A1333" t="s">
        <v>121</v>
      </c>
      <c r="B1333" t="s">
        <v>33</v>
      </c>
      <c r="C1333" t="s">
        <v>115</v>
      </c>
      <c r="D1333" s="3">
        <v>43033</v>
      </c>
      <c r="E1333" t="s">
        <v>122</v>
      </c>
      <c r="F1333">
        <v>-12000000</v>
      </c>
      <c r="G1333" t="s">
        <v>4373</v>
      </c>
      <c r="H1333" t="s">
        <v>247</v>
      </c>
      <c r="I1333" t="s">
        <v>102</v>
      </c>
      <c r="J1333" t="s">
        <v>34</v>
      </c>
      <c r="L1333" t="s">
        <v>4289</v>
      </c>
      <c r="M1333">
        <f t="shared" si="63"/>
        <v>10</v>
      </c>
      <c r="N1333">
        <f t="shared" si="64"/>
        <v>14</v>
      </c>
      <c r="O1333" t="str">
        <f t="shared" si="65"/>
        <v>TUEBO</v>
      </c>
    </row>
    <row r="1334" spans="1:15" hidden="1" x14ac:dyDescent="0.25">
      <c r="A1334" t="s">
        <v>121</v>
      </c>
      <c r="B1334" t="s">
        <v>33</v>
      </c>
      <c r="C1334" t="s">
        <v>115</v>
      </c>
      <c r="D1334" s="3">
        <v>43035</v>
      </c>
      <c r="E1334" t="s">
        <v>122</v>
      </c>
      <c r="F1334">
        <v>-58052239.280000001</v>
      </c>
      <c r="G1334" t="s">
        <v>4372</v>
      </c>
      <c r="H1334" t="s">
        <v>247</v>
      </c>
      <c r="I1334" t="s">
        <v>102</v>
      </c>
      <c r="J1334" t="s">
        <v>34</v>
      </c>
      <c r="L1334" t="s">
        <v>3889</v>
      </c>
      <c r="M1334">
        <f t="shared" si="63"/>
        <v>10</v>
      </c>
      <c r="N1334">
        <f t="shared" si="64"/>
        <v>14</v>
      </c>
      <c r="O1334" t="str">
        <f t="shared" si="65"/>
        <v>TUEBO</v>
      </c>
    </row>
    <row r="1335" spans="1:15" hidden="1" x14ac:dyDescent="0.25">
      <c r="A1335" t="s">
        <v>121</v>
      </c>
      <c r="B1335" t="s">
        <v>33</v>
      </c>
      <c r="C1335" t="s">
        <v>115</v>
      </c>
      <c r="D1335" s="3">
        <v>43038</v>
      </c>
      <c r="E1335" t="s">
        <v>122</v>
      </c>
      <c r="F1335">
        <v>-2400000</v>
      </c>
      <c r="G1335" t="s">
        <v>4371</v>
      </c>
      <c r="H1335" t="s">
        <v>249</v>
      </c>
      <c r="I1335" t="s">
        <v>102</v>
      </c>
      <c r="J1335" t="s">
        <v>34</v>
      </c>
      <c r="K1335" t="s">
        <v>72</v>
      </c>
      <c r="L1335" t="s">
        <v>661</v>
      </c>
      <c r="M1335">
        <f t="shared" si="63"/>
        <v>10</v>
      </c>
      <c r="N1335">
        <f t="shared" si="64"/>
        <v>18</v>
      </c>
      <c r="O1335" t="str">
        <f t="shared" si="65"/>
        <v>Tuebor Op</v>
      </c>
    </row>
    <row r="1336" spans="1:15" hidden="1" x14ac:dyDescent="0.25">
      <c r="A1336" t="s">
        <v>121</v>
      </c>
      <c r="B1336" t="s">
        <v>33</v>
      </c>
      <c r="C1336" t="s">
        <v>115</v>
      </c>
      <c r="D1336" s="3">
        <v>43038</v>
      </c>
      <c r="E1336" t="s">
        <v>122</v>
      </c>
      <c r="F1336">
        <v>-29100000</v>
      </c>
      <c r="G1336" t="s">
        <v>4370</v>
      </c>
      <c r="H1336" t="s">
        <v>126</v>
      </c>
      <c r="I1336" t="s">
        <v>101</v>
      </c>
      <c r="J1336" t="s">
        <v>34</v>
      </c>
      <c r="L1336" t="s">
        <v>4309</v>
      </c>
      <c r="M1336">
        <f t="shared" si="63"/>
        <v>10</v>
      </c>
      <c r="N1336">
        <f t="shared" si="64"/>
        <v>18</v>
      </c>
      <c r="O1336" t="str">
        <f t="shared" si="65"/>
        <v>Tuebor Op</v>
      </c>
    </row>
    <row r="1337" spans="1:15" hidden="1" x14ac:dyDescent="0.25">
      <c r="A1337" t="s">
        <v>121</v>
      </c>
      <c r="B1337" t="s">
        <v>33</v>
      </c>
      <c r="C1337" t="s">
        <v>115</v>
      </c>
      <c r="D1337" s="3">
        <v>43039</v>
      </c>
      <c r="E1337" t="s">
        <v>122</v>
      </c>
      <c r="F1337">
        <v>-72800000</v>
      </c>
      <c r="G1337" t="s">
        <v>4369</v>
      </c>
      <c r="H1337" t="s">
        <v>126</v>
      </c>
      <c r="I1337" t="s">
        <v>102</v>
      </c>
      <c r="J1337" t="s">
        <v>34</v>
      </c>
      <c r="L1337" t="s">
        <v>4309</v>
      </c>
      <c r="M1337">
        <f t="shared" si="63"/>
        <v>10</v>
      </c>
      <c r="N1337">
        <f t="shared" si="64"/>
        <v>18</v>
      </c>
      <c r="O1337" t="str">
        <f t="shared" si="65"/>
        <v>Tuebor Op</v>
      </c>
    </row>
    <row r="1338" spans="1:15" hidden="1" x14ac:dyDescent="0.25">
      <c r="A1338" t="s">
        <v>121</v>
      </c>
      <c r="B1338" t="s">
        <v>33</v>
      </c>
      <c r="C1338" t="s">
        <v>115</v>
      </c>
      <c r="D1338" s="3">
        <v>43039</v>
      </c>
      <c r="E1338" t="s">
        <v>122</v>
      </c>
      <c r="F1338">
        <v>-1000000</v>
      </c>
      <c r="G1338" t="s">
        <v>4368</v>
      </c>
      <c r="H1338" t="s">
        <v>247</v>
      </c>
      <c r="I1338" t="s">
        <v>102</v>
      </c>
      <c r="J1338" t="s">
        <v>34</v>
      </c>
      <c r="L1338" t="s">
        <v>4289</v>
      </c>
      <c r="M1338">
        <f t="shared" si="63"/>
        <v>10</v>
      </c>
      <c r="N1338">
        <f t="shared" si="64"/>
        <v>14</v>
      </c>
      <c r="O1338" t="str">
        <f t="shared" si="65"/>
        <v>TUEBO</v>
      </c>
    </row>
    <row r="1339" spans="1:15" hidden="1" x14ac:dyDescent="0.25">
      <c r="A1339" t="s">
        <v>121</v>
      </c>
      <c r="B1339" t="s">
        <v>33</v>
      </c>
      <c r="C1339" t="s">
        <v>115</v>
      </c>
      <c r="D1339" s="3">
        <v>43040</v>
      </c>
      <c r="E1339" t="s">
        <v>122</v>
      </c>
      <c r="F1339">
        <v>-9000000</v>
      </c>
      <c r="G1339" t="s">
        <v>4367</v>
      </c>
      <c r="H1339" t="s">
        <v>247</v>
      </c>
      <c r="I1339" t="s">
        <v>102</v>
      </c>
      <c r="J1339" t="s">
        <v>34</v>
      </c>
      <c r="L1339" t="s">
        <v>4289</v>
      </c>
      <c r="M1339">
        <f t="shared" si="63"/>
        <v>10</v>
      </c>
      <c r="N1339">
        <f t="shared" si="64"/>
        <v>14</v>
      </c>
      <c r="O1339" t="str">
        <f t="shared" si="65"/>
        <v>TUEBO</v>
      </c>
    </row>
    <row r="1340" spans="1:15" hidden="1" x14ac:dyDescent="0.25">
      <c r="A1340" t="s">
        <v>121</v>
      </c>
      <c r="B1340" t="s">
        <v>33</v>
      </c>
      <c r="C1340" t="s">
        <v>115</v>
      </c>
      <c r="D1340" s="3">
        <v>43040</v>
      </c>
      <c r="E1340" t="s">
        <v>122</v>
      </c>
      <c r="F1340">
        <v>-48347.22</v>
      </c>
      <c r="G1340" t="s">
        <v>4366</v>
      </c>
      <c r="H1340" t="s">
        <v>247</v>
      </c>
      <c r="I1340" t="s">
        <v>102</v>
      </c>
      <c r="J1340" t="s">
        <v>34</v>
      </c>
      <c r="L1340" t="s">
        <v>3889</v>
      </c>
      <c r="M1340">
        <f t="shared" si="63"/>
        <v>10</v>
      </c>
      <c r="N1340">
        <f t="shared" si="64"/>
        <v>14</v>
      </c>
      <c r="O1340" t="str">
        <f t="shared" si="65"/>
        <v>TUEBO</v>
      </c>
    </row>
    <row r="1341" spans="1:15" hidden="1" x14ac:dyDescent="0.25">
      <c r="A1341" t="s">
        <v>121</v>
      </c>
      <c r="B1341" t="s">
        <v>33</v>
      </c>
      <c r="C1341" t="s">
        <v>115</v>
      </c>
      <c r="D1341" s="3">
        <v>43040</v>
      </c>
      <c r="E1341" t="s">
        <v>122</v>
      </c>
      <c r="F1341">
        <v>-14079965.83</v>
      </c>
      <c r="G1341" t="s">
        <v>4365</v>
      </c>
      <c r="H1341" t="s">
        <v>247</v>
      </c>
      <c r="I1341" t="s">
        <v>102</v>
      </c>
      <c r="J1341" t="s">
        <v>34</v>
      </c>
      <c r="L1341" t="s">
        <v>3889</v>
      </c>
      <c r="M1341">
        <f t="shared" si="63"/>
        <v>10</v>
      </c>
      <c r="N1341">
        <f t="shared" si="64"/>
        <v>14</v>
      </c>
      <c r="O1341" t="str">
        <f t="shared" si="65"/>
        <v>TUEBO</v>
      </c>
    </row>
    <row r="1342" spans="1:15" hidden="1" x14ac:dyDescent="0.25">
      <c r="A1342" t="s">
        <v>121</v>
      </c>
      <c r="B1342" t="s">
        <v>33</v>
      </c>
      <c r="C1342" t="s">
        <v>115</v>
      </c>
      <c r="D1342" s="3">
        <v>43041</v>
      </c>
      <c r="E1342" t="s">
        <v>122</v>
      </c>
      <c r="F1342">
        <v>-1000000</v>
      </c>
      <c r="G1342" t="s">
        <v>4364</v>
      </c>
      <c r="H1342" t="s">
        <v>247</v>
      </c>
      <c r="I1342" t="s">
        <v>102</v>
      </c>
      <c r="J1342" t="s">
        <v>34</v>
      </c>
      <c r="L1342" t="s">
        <v>4289</v>
      </c>
      <c r="M1342">
        <f t="shared" si="63"/>
        <v>10</v>
      </c>
      <c r="N1342">
        <f t="shared" si="64"/>
        <v>14</v>
      </c>
      <c r="O1342" t="str">
        <f t="shared" si="65"/>
        <v>TUEBO</v>
      </c>
    </row>
    <row r="1343" spans="1:15" hidden="1" x14ac:dyDescent="0.25">
      <c r="A1343" t="s">
        <v>121</v>
      </c>
      <c r="B1343" t="s">
        <v>33</v>
      </c>
      <c r="C1343" t="s">
        <v>115</v>
      </c>
      <c r="D1343" s="3">
        <v>43042</v>
      </c>
      <c r="E1343" t="s">
        <v>122</v>
      </c>
      <c r="F1343">
        <v>-23200000</v>
      </c>
      <c r="G1343" t="s">
        <v>4363</v>
      </c>
      <c r="H1343" t="s">
        <v>126</v>
      </c>
      <c r="I1343" t="s">
        <v>102</v>
      </c>
      <c r="J1343" t="s">
        <v>34</v>
      </c>
      <c r="L1343" t="s">
        <v>4309</v>
      </c>
      <c r="M1343">
        <f t="shared" si="63"/>
        <v>10</v>
      </c>
      <c r="N1343">
        <f t="shared" si="64"/>
        <v>18</v>
      </c>
      <c r="O1343" t="str">
        <f t="shared" si="65"/>
        <v>Tuebor Op</v>
      </c>
    </row>
    <row r="1344" spans="1:15" hidden="1" x14ac:dyDescent="0.25">
      <c r="A1344" t="s">
        <v>121</v>
      </c>
      <c r="B1344" t="s">
        <v>33</v>
      </c>
      <c r="C1344" t="s">
        <v>115</v>
      </c>
      <c r="D1344" s="3">
        <v>43045</v>
      </c>
      <c r="E1344" t="s">
        <v>122</v>
      </c>
      <c r="F1344">
        <v>-3000000</v>
      </c>
      <c r="G1344" t="s">
        <v>4362</v>
      </c>
      <c r="H1344" t="s">
        <v>247</v>
      </c>
      <c r="I1344" t="s">
        <v>102</v>
      </c>
      <c r="J1344" t="s">
        <v>34</v>
      </c>
      <c r="L1344" t="s">
        <v>4289</v>
      </c>
      <c r="M1344">
        <f t="shared" si="63"/>
        <v>10</v>
      </c>
      <c r="N1344">
        <f t="shared" si="64"/>
        <v>14</v>
      </c>
      <c r="O1344" t="str">
        <f t="shared" si="65"/>
        <v>TUEBO</v>
      </c>
    </row>
    <row r="1345" spans="1:15" hidden="1" x14ac:dyDescent="0.25">
      <c r="A1345" t="s">
        <v>121</v>
      </c>
      <c r="B1345" t="s">
        <v>33</v>
      </c>
      <c r="C1345" t="s">
        <v>115</v>
      </c>
      <c r="D1345" s="3">
        <v>43046</v>
      </c>
      <c r="E1345" t="s">
        <v>122</v>
      </c>
      <c r="F1345">
        <v>-10000000</v>
      </c>
      <c r="G1345" t="s">
        <v>4361</v>
      </c>
      <c r="H1345" t="s">
        <v>249</v>
      </c>
      <c r="I1345" t="s">
        <v>102</v>
      </c>
      <c r="J1345" t="s">
        <v>34</v>
      </c>
      <c r="L1345" t="s">
        <v>4005</v>
      </c>
      <c r="M1345">
        <f t="shared" si="63"/>
        <v>10</v>
      </c>
      <c r="N1345">
        <f t="shared" si="64"/>
        <v>19</v>
      </c>
      <c r="O1345" t="str">
        <f t="shared" si="65"/>
        <v>Tuebor CMS</v>
      </c>
    </row>
    <row r="1346" spans="1:15" hidden="1" x14ac:dyDescent="0.25">
      <c r="A1346" t="s">
        <v>121</v>
      </c>
      <c r="B1346" t="s">
        <v>33</v>
      </c>
      <c r="C1346" t="s">
        <v>115</v>
      </c>
      <c r="D1346" s="3">
        <v>43047</v>
      </c>
      <c r="E1346" t="s">
        <v>122</v>
      </c>
      <c r="F1346">
        <v>-6000000</v>
      </c>
      <c r="G1346" t="s">
        <v>4360</v>
      </c>
      <c r="H1346" t="s">
        <v>247</v>
      </c>
      <c r="I1346" t="s">
        <v>102</v>
      </c>
      <c r="J1346" t="s">
        <v>34</v>
      </c>
      <c r="L1346" t="s">
        <v>4289</v>
      </c>
      <c r="M1346">
        <f t="shared" si="63"/>
        <v>10</v>
      </c>
      <c r="N1346">
        <f t="shared" si="64"/>
        <v>14</v>
      </c>
      <c r="O1346" t="str">
        <f t="shared" si="65"/>
        <v>TUEBO</v>
      </c>
    </row>
    <row r="1347" spans="1:15" hidden="1" x14ac:dyDescent="0.25">
      <c r="A1347" t="s">
        <v>121</v>
      </c>
      <c r="B1347" t="s">
        <v>33</v>
      </c>
      <c r="C1347" t="s">
        <v>115</v>
      </c>
      <c r="D1347" s="3">
        <v>43047</v>
      </c>
      <c r="E1347" t="s">
        <v>122</v>
      </c>
      <c r="F1347">
        <v>-250000</v>
      </c>
      <c r="G1347" t="s">
        <v>4359</v>
      </c>
      <c r="H1347" t="s">
        <v>249</v>
      </c>
      <c r="I1347" t="s">
        <v>102</v>
      </c>
      <c r="J1347" t="s">
        <v>34</v>
      </c>
      <c r="L1347" t="s">
        <v>4358</v>
      </c>
      <c r="M1347">
        <f t="shared" si="63"/>
        <v>10</v>
      </c>
      <c r="N1347">
        <f t="shared" si="64"/>
        <v>18</v>
      </c>
      <c r="O1347" t="str">
        <f t="shared" si="65"/>
        <v>Tuebor Op</v>
      </c>
    </row>
    <row r="1348" spans="1:15" hidden="1" x14ac:dyDescent="0.25">
      <c r="A1348" t="s">
        <v>121</v>
      </c>
      <c r="B1348" t="s">
        <v>33</v>
      </c>
      <c r="C1348" t="s">
        <v>115</v>
      </c>
      <c r="D1348" s="3">
        <v>43048</v>
      </c>
      <c r="E1348" t="s">
        <v>122</v>
      </c>
      <c r="F1348">
        <v>-10200000</v>
      </c>
      <c r="G1348" t="s">
        <v>4357</v>
      </c>
      <c r="H1348" t="s">
        <v>249</v>
      </c>
      <c r="I1348" t="s">
        <v>102</v>
      </c>
      <c r="J1348" t="s">
        <v>34</v>
      </c>
      <c r="L1348" t="s">
        <v>661</v>
      </c>
      <c r="M1348">
        <f t="shared" si="63"/>
        <v>10</v>
      </c>
      <c r="N1348">
        <f t="shared" si="64"/>
        <v>18</v>
      </c>
      <c r="O1348" t="str">
        <f t="shared" si="65"/>
        <v>Tuebor Op</v>
      </c>
    </row>
    <row r="1349" spans="1:15" hidden="1" x14ac:dyDescent="0.25">
      <c r="A1349" t="s">
        <v>121</v>
      </c>
      <c r="B1349" t="s">
        <v>33</v>
      </c>
      <c r="C1349" t="s">
        <v>115</v>
      </c>
      <c r="D1349" s="3">
        <v>43048</v>
      </c>
      <c r="E1349" t="s">
        <v>122</v>
      </c>
      <c r="F1349">
        <v>-2000000</v>
      </c>
      <c r="G1349" t="s">
        <v>4356</v>
      </c>
      <c r="H1349" t="s">
        <v>247</v>
      </c>
      <c r="I1349" t="s">
        <v>102</v>
      </c>
      <c r="J1349" t="s">
        <v>34</v>
      </c>
      <c r="L1349" t="s">
        <v>4289</v>
      </c>
      <c r="M1349">
        <f t="shared" si="63"/>
        <v>10</v>
      </c>
      <c r="N1349">
        <f t="shared" si="64"/>
        <v>14</v>
      </c>
      <c r="O1349" t="str">
        <f t="shared" si="65"/>
        <v>TUEBO</v>
      </c>
    </row>
    <row r="1350" spans="1:15" hidden="1" x14ac:dyDescent="0.25">
      <c r="A1350" t="s">
        <v>121</v>
      </c>
      <c r="B1350" t="s">
        <v>33</v>
      </c>
      <c r="C1350" t="s">
        <v>115</v>
      </c>
      <c r="D1350" s="3">
        <v>43048</v>
      </c>
      <c r="E1350" t="s">
        <v>122</v>
      </c>
      <c r="F1350">
        <v>-1000000</v>
      </c>
      <c r="G1350" t="s">
        <v>4355</v>
      </c>
      <c r="H1350" t="s">
        <v>247</v>
      </c>
      <c r="I1350" t="s">
        <v>102</v>
      </c>
      <c r="J1350" t="s">
        <v>34</v>
      </c>
      <c r="L1350" t="s">
        <v>4289</v>
      </c>
      <c r="M1350">
        <f t="shared" si="63"/>
        <v>10</v>
      </c>
      <c r="N1350">
        <f t="shared" si="64"/>
        <v>14</v>
      </c>
      <c r="O1350" t="str">
        <f t="shared" si="65"/>
        <v>TUEBO</v>
      </c>
    </row>
    <row r="1351" spans="1:15" hidden="1" x14ac:dyDescent="0.25">
      <c r="A1351" t="s">
        <v>121</v>
      </c>
      <c r="B1351" t="s">
        <v>33</v>
      </c>
      <c r="C1351" t="s">
        <v>115</v>
      </c>
      <c r="D1351" s="3">
        <v>43048</v>
      </c>
      <c r="E1351" t="s">
        <v>122</v>
      </c>
      <c r="F1351">
        <v>-39000000</v>
      </c>
      <c r="G1351" t="s">
        <v>4354</v>
      </c>
      <c r="H1351" t="s">
        <v>247</v>
      </c>
      <c r="I1351" t="s">
        <v>102</v>
      </c>
      <c r="J1351" t="s">
        <v>34</v>
      </c>
      <c r="L1351" t="s">
        <v>4289</v>
      </c>
      <c r="M1351">
        <f t="shared" si="63"/>
        <v>10</v>
      </c>
      <c r="N1351">
        <f t="shared" si="64"/>
        <v>14</v>
      </c>
      <c r="O1351" t="str">
        <f t="shared" si="65"/>
        <v>TUEBO</v>
      </c>
    </row>
    <row r="1352" spans="1:15" hidden="1" x14ac:dyDescent="0.25">
      <c r="A1352" t="s">
        <v>121</v>
      </c>
      <c r="B1352" t="s">
        <v>33</v>
      </c>
      <c r="C1352" t="s">
        <v>115</v>
      </c>
      <c r="D1352" s="3">
        <v>43048</v>
      </c>
      <c r="E1352" t="s">
        <v>122</v>
      </c>
      <c r="F1352">
        <v>-39000000</v>
      </c>
      <c r="G1352" t="s">
        <v>4353</v>
      </c>
      <c r="H1352" t="s">
        <v>247</v>
      </c>
      <c r="I1352" t="s">
        <v>102</v>
      </c>
      <c r="J1352" t="s">
        <v>34</v>
      </c>
      <c r="L1352" t="s">
        <v>4289</v>
      </c>
      <c r="M1352">
        <f t="shared" si="63"/>
        <v>10</v>
      </c>
      <c r="N1352">
        <f t="shared" si="64"/>
        <v>14</v>
      </c>
      <c r="O1352" t="str">
        <f t="shared" si="65"/>
        <v>TUEBO</v>
      </c>
    </row>
    <row r="1353" spans="1:15" hidden="1" x14ac:dyDescent="0.25">
      <c r="A1353" t="s">
        <v>121</v>
      </c>
      <c r="B1353" t="s">
        <v>33</v>
      </c>
      <c r="C1353" t="s">
        <v>115</v>
      </c>
      <c r="D1353" s="3">
        <v>43048</v>
      </c>
      <c r="E1353" t="s">
        <v>122</v>
      </c>
      <c r="F1353">
        <v>-24000000</v>
      </c>
      <c r="G1353" t="s">
        <v>4352</v>
      </c>
      <c r="H1353" t="s">
        <v>247</v>
      </c>
      <c r="I1353" t="s">
        <v>102</v>
      </c>
      <c r="J1353" t="s">
        <v>34</v>
      </c>
      <c r="L1353" t="s">
        <v>4289</v>
      </c>
      <c r="M1353">
        <f t="shared" si="63"/>
        <v>10</v>
      </c>
      <c r="N1353">
        <f t="shared" si="64"/>
        <v>14</v>
      </c>
      <c r="O1353" t="str">
        <f t="shared" si="65"/>
        <v>TUEBO</v>
      </c>
    </row>
    <row r="1354" spans="1:15" hidden="1" x14ac:dyDescent="0.25">
      <c r="A1354" t="s">
        <v>121</v>
      </c>
      <c r="B1354" t="s">
        <v>33</v>
      </c>
      <c r="C1354" t="s">
        <v>115</v>
      </c>
      <c r="D1354" s="3">
        <v>43052</v>
      </c>
      <c r="E1354" t="s">
        <v>122</v>
      </c>
      <c r="F1354">
        <v>-29000000</v>
      </c>
      <c r="G1354" t="s">
        <v>4351</v>
      </c>
      <c r="H1354" t="s">
        <v>126</v>
      </c>
      <c r="I1354" t="s">
        <v>102</v>
      </c>
      <c r="J1354" t="s">
        <v>34</v>
      </c>
      <c r="L1354" t="s">
        <v>4350</v>
      </c>
      <c r="M1354">
        <f t="shared" si="63"/>
        <v>10</v>
      </c>
      <c r="N1354">
        <f t="shared" si="64"/>
        <v>18</v>
      </c>
      <c r="O1354" t="str">
        <f t="shared" si="65"/>
        <v>Tuebor Op</v>
      </c>
    </row>
    <row r="1355" spans="1:15" hidden="1" x14ac:dyDescent="0.25">
      <c r="A1355" t="s">
        <v>121</v>
      </c>
      <c r="B1355" t="s">
        <v>33</v>
      </c>
      <c r="C1355" t="s">
        <v>115</v>
      </c>
      <c r="D1355" s="3">
        <v>43053</v>
      </c>
      <c r="E1355" t="s">
        <v>122</v>
      </c>
      <c r="F1355">
        <v>-15000000</v>
      </c>
      <c r="G1355" t="s">
        <v>4349</v>
      </c>
      <c r="H1355" t="s">
        <v>247</v>
      </c>
      <c r="I1355" t="s">
        <v>102</v>
      </c>
      <c r="J1355" t="s">
        <v>34</v>
      </c>
      <c r="L1355" t="s">
        <v>4289</v>
      </c>
      <c r="M1355">
        <f t="shared" si="63"/>
        <v>10</v>
      </c>
      <c r="N1355">
        <f t="shared" si="64"/>
        <v>14</v>
      </c>
      <c r="O1355" t="str">
        <f t="shared" si="65"/>
        <v>TUEBO</v>
      </c>
    </row>
    <row r="1356" spans="1:15" hidden="1" x14ac:dyDescent="0.25">
      <c r="A1356" t="s">
        <v>121</v>
      </c>
      <c r="B1356" t="s">
        <v>33</v>
      </c>
      <c r="C1356" t="s">
        <v>115</v>
      </c>
      <c r="D1356" s="3">
        <v>43054</v>
      </c>
      <c r="E1356" t="s">
        <v>122</v>
      </c>
      <c r="F1356">
        <v>-13042500</v>
      </c>
      <c r="G1356" t="s">
        <v>4348</v>
      </c>
      <c r="H1356" t="s">
        <v>247</v>
      </c>
      <c r="I1356" t="s">
        <v>102</v>
      </c>
      <c r="J1356" t="s">
        <v>34</v>
      </c>
      <c r="L1356" t="s">
        <v>3889</v>
      </c>
      <c r="M1356">
        <f t="shared" si="63"/>
        <v>10</v>
      </c>
      <c r="N1356">
        <f t="shared" si="64"/>
        <v>14</v>
      </c>
      <c r="O1356" t="str">
        <f t="shared" si="65"/>
        <v>TUEBO</v>
      </c>
    </row>
    <row r="1357" spans="1:15" hidden="1" x14ac:dyDescent="0.25">
      <c r="A1357" t="s">
        <v>121</v>
      </c>
      <c r="B1357" t="s">
        <v>33</v>
      </c>
      <c r="C1357" t="s">
        <v>115</v>
      </c>
      <c r="D1357" s="3">
        <v>43054</v>
      </c>
      <c r="E1357" t="s">
        <v>122</v>
      </c>
      <c r="F1357">
        <v>-18000000</v>
      </c>
      <c r="G1357" t="s">
        <v>4347</v>
      </c>
      <c r="H1357" t="s">
        <v>126</v>
      </c>
      <c r="I1357" t="s">
        <v>102</v>
      </c>
      <c r="J1357" t="s">
        <v>34</v>
      </c>
      <c r="L1357" t="s">
        <v>4309</v>
      </c>
      <c r="M1357">
        <f t="shared" si="63"/>
        <v>10</v>
      </c>
      <c r="N1357">
        <f t="shared" si="64"/>
        <v>18</v>
      </c>
      <c r="O1357" t="str">
        <f t="shared" si="65"/>
        <v>Tuebor Op</v>
      </c>
    </row>
    <row r="1358" spans="1:15" hidden="1" x14ac:dyDescent="0.25">
      <c r="A1358" t="s">
        <v>121</v>
      </c>
      <c r="B1358" t="s">
        <v>33</v>
      </c>
      <c r="C1358" t="s">
        <v>115</v>
      </c>
      <c r="D1358" s="3">
        <v>43055</v>
      </c>
      <c r="E1358" t="s">
        <v>122</v>
      </c>
      <c r="F1358">
        <v>-55000000</v>
      </c>
      <c r="G1358" t="s">
        <v>4346</v>
      </c>
      <c r="H1358" t="s">
        <v>126</v>
      </c>
      <c r="I1358" t="s">
        <v>102</v>
      </c>
      <c r="J1358" t="s">
        <v>34</v>
      </c>
      <c r="L1358" t="s">
        <v>3926</v>
      </c>
      <c r="M1358">
        <f t="shared" si="63"/>
        <v>10</v>
      </c>
      <c r="N1358">
        <f t="shared" si="64"/>
        <v>18</v>
      </c>
      <c r="O1358" t="str">
        <f t="shared" si="65"/>
        <v>Tuebor Op</v>
      </c>
    </row>
    <row r="1359" spans="1:15" hidden="1" x14ac:dyDescent="0.25">
      <c r="A1359" t="s">
        <v>121</v>
      </c>
      <c r="B1359" t="s">
        <v>33</v>
      </c>
      <c r="C1359" t="s">
        <v>115</v>
      </c>
      <c r="D1359" s="3">
        <v>43055</v>
      </c>
      <c r="E1359" t="s">
        <v>122</v>
      </c>
      <c r="F1359">
        <v>-32000000</v>
      </c>
      <c r="G1359" t="s">
        <v>4345</v>
      </c>
      <c r="H1359" t="s">
        <v>126</v>
      </c>
      <c r="I1359" t="s">
        <v>102</v>
      </c>
      <c r="J1359" t="s">
        <v>34</v>
      </c>
      <c r="L1359" t="s">
        <v>3716</v>
      </c>
      <c r="M1359">
        <f t="shared" si="63"/>
        <v>10</v>
      </c>
      <c r="N1359">
        <f t="shared" si="64"/>
        <v>18</v>
      </c>
      <c r="O1359" t="str">
        <f t="shared" si="65"/>
        <v>Tuebor Op</v>
      </c>
    </row>
    <row r="1360" spans="1:15" hidden="1" x14ac:dyDescent="0.25">
      <c r="A1360" t="s">
        <v>121</v>
      </c>
      <c r="B1360" t="s">
        <v>33</v>
      </c>
      <c r="C1360" t="s">
        <v>115</v>
      </c>
      <c r="D1360" s="3">
        <v>43060</v>
      </c>
      <c r="E1360" t="s">
        <v>122</v>
      </c>
      <c r="F1360">
        <v>-27000000</v>
      </c>
      <c r="G1360" t="s">
        <v>4344</v>
      </c>
      <c r="H1360" t="s">
        <v>247</v>
      </c>
      <c r="I1360" t="s">
        <v>102</v>
      </c>
      <c r="J1360" t="s">
        <v>34</v>
      </c>
      <c r="L1360" t="s">
        <v>4289</v>
      </c>
      <c r="M1360">
        <f t="shared" si="63"/>
        <v>10</v>
      </c>
      <c r="N1360">
        <f t="shared" si="64"/>
        <v>14</v>
      </c>
      <c r="O1360" t="str">
        <f t="shared" si="65"/>
        <v>TUEBO</v>
      </c>
    </row>
    <row r="1361" spans="1:15" hidden="1" x14ac:dyDescent="0.25">
      <c r="A1361" t="s">
        <v>121</v>
      </c>
      <c r="B1361" t="s">
        <v>33</v>
      </c>
      <c r="C1361" t="s">
        <v>115</v>
      </c>
      <c r="D1361" s="3">
        <v>43068</v>
      </c>
      <c r="E1361" t="s">
        <v>122</v>
      </c>
      <c r="F1361">
        <v>-1700000</v>
      </c>
      <c r="G1361" t="s">
        <v>4343</v>
      </c>
      <c r="H1361" t="s">
        <v>249</v>
      </c>
      <c r="I1361" t="s">
        <v>102</v>
      </c>
      <c r="J1361" t="s">
        <v>34</v>
      </c>
      <c r="L1361" t="s">
        <v>661</v>
      </c>
      <c r="M1361">
        <f t="shared" si="63"/>
        <v>10</v>
      </c>
      <c r="N1361">
        <f t="shared" si="64"/>
        <v>18</v>
      </c>
      <c r="O1361" t="str">
        <f t="shared" si="65"/>
        <v>Tuebor Op</v>
      </c>
    </row>
    <row r="1362" spans="1:15" hidden="1" x14ac:dyDescent="0.25">
      <c r="A1362" t="s">
        <v>121</v>
      </c>
      <c r="B1362" t="s">
        <v>33</v>
      </c>
      <c r="C1362" t="s">
        <v>115</v>
      </c>
      <c r="D1362" s="3">
        <v>43068</v>
      </c>
      <c r="E1362" t="s">
        <v>122</v>
      </c>
      <c r="F1362">
        <v>-9000000</v>
      </c>
      <c r="G1362" t="s">
        <v>4342</v>
      </c>
      <c r="H1362" t="s">
        <v>126</v>
      </c>
      <c r="I1362" t="s">
        <v>102</v>
      </c>
      <c r="J1362" t="s">
        <v>34</v>
      </c>
      <c r="L1362" t="s">
        <v>4309</v>
      </c>
      <c r="M1362">
        <f t="shared" si="63"/>
        <v>10</v>
      </c>
      <c r="N1362">
        <f t="shared" si="64"/>
        <v>18</v>
      </c>
      <c r="O1362" t="str">
        <f t="shared" si="65"/>
        <v>Tuebor Op</v>
      </c>
    </row>
    <row r="1363" spans="1:15" hidden="1" x14ac:dyDescent="0.25">
      <c r="A1363" t="s">
        <v>121</v>
      </c>
      <c r="B1363" t="s">
        <v>33</v>
      </c>
      <c r="C1363" t="s">
        <v>115</v>
      </c>
      <c r="D1363" s="3">
        <v>43068</v>
      </c>
      <c r="E1363" t="s">
        <v>122</v>
      </c>
      <c r="F1363">
        <v>-3000000</v>
      </c>
      <c r="G1363" t="s">
        <v>4341</v>
      </c>
      <c r="H1363" t="s">
        <v>126</v>
      </c>
      <c r="I1363" t="s">
        <v>102</v>
      </c>
      <c r="J1363" t="s">
        <v>34</v>
      </c>
      <c r="L1363" t="s">
        <v>4309</v>
      </c>
      <c r="M1363">
        <f t="shared" si="63"/>
        <v>10</v>
      </c>
      <c r="N1363">
        <f t="shared" si="64"/>
        <v>18</v>
      </c>
      <c r="O1363" t="str">
        <f t="shared" si="65"/>
        <v>Tuebor Op</v>
      </c>
    </row>
    <row r="1364" spans="1:15" hidden="1" x14ac:dyDescent="0.25">
      <c r="A1364" t="s">
        <v>121</v>
      </c>
      <c r="B1364" t="s">
        <v>33</v>
      </c>
      <c r="C1364" t="s">
        <v>115</v>
      </c>
      <c r="D1364" s="3">
        <v>43069</v>
      </c>
      <c r="E1364" t="s">
        <v>122</v>
      </c>
      <c r="F1364">
        <v>-1000000</v>
      </c>
      <c r="G1364" t="s">
        <v>4340</v>
      </c>
      <c r="H1364" t="s">
        <v>126</v>
      </c>
      <c r="I1364" t="s">
        <v>102</v>
      </c>
      <c r="J1364" t="s">
        <v>34</v>
      </c>
      <c r="L1364" t="s">
        <v>4309</v>
      </c>
      <c r="M1364">
        <f t="shared" si="63"/>
        <v>10</v>
      </c>
      <c r="N1364">
        <f t="shared" si="64"/>
        <v>18</v>
      </c>
      <c r="O1364" t="str">
        <f t="shared" si="65"/>
        <v>Tuebor Op</v>
      </c>
    </row>
    <row r="1365" spans="1:15" hidden="1" x14ac:dyDescent="0.25">
      <c r="A1365" t="s">
        <v>121</v>
      </c>
      <c r="B1365" t="s">
        <v>33</v>
      </c>
      <c r="C1365" t="s">
        <v>115</v>
      </c>
      <c r="D1365" s="3">
        <v>43069</v>
      </c>
      <c r="E1365" t="s">
        <v>122</v>
      </c>
      <c r="F1365">
        <v>-27000000</v>
      </c>
      <c r="G1365" t="s">
        <v>4339</v>
      </c>
      <c r="H1365" t="s">
        <v>247</v>
      </c>
      <c r="I1365" t="s">
        <v>102</v>
      </c>
      <c r="J1365" t="s">
        <v>34</v>
      </c>
      <c r="L1365" t="s">
        <v>4289</v>
      </c>
      <c r="M1365">
        <f t="shared" si="63"/>
        <v>10</v>
      </c>
      <c r="N1365">
        <f t="shared" si="64"/>
        <v>14</v>
      </c>
      <c r="O1365" t="str">
        <f t="shared" si="65"/>
        <v>TUEBO</v>
      </c>
    </row>
    <row r="1366" spans="1:15" hidden="1" x14ac:dyDescent="0.25">
      <c r="A1366" t="s">
        <v>121</v>
      </c>
      <c r="B1366" t="s">
        <v>33</v>
      </c>
      <c r="C1366" t="s">
        <v>115</v>
      </c>
      <c r="D1366" s="3">
        <v>43070</v>
      </c>
      <c r="E1366" t="s">
        <v>122</v>
      </c>
      <c r="F1366">
        <v>-5000000</v>
      </c>
      <c r="G1366" t="s">
        <v>4338</v>
      </c>
      <c r="H1366" t="s">
        <v>249</v>
      </c>
      <c r="I1366" t="s">
        <v>102</v>
      </c>
      <c r="J1366" t="s">
        <v>34</v>
      </c>
      <c r="L1366" t="s">
        <v>3814</v>
      </c>
      <c r="M1366">
        <f t="shared" si="63"/>
        <v>10</v>
      </c>
      <c r="N1366">
        <f t="shared" si="64"/>
        <v>18</v>
      </c>
      <c r="O1366" t="str">
        <f t="shared" si="65"/>
        <v>Tuebor Op</v>
      </c>
    </row>
    <row r="1367" spans="1:15" hidden="1" x14ac:dyDescent="0.25">
      <c r="A1367" t="s">
        <v>121</v>
      </c>
      <c r="B1367" t="s">
        <v>33</v>
      </c>
      <c r="C1367" t="s">
        <v>115</v>
      </c>
      <c r="D1367" s="3">
        <v>43070</v>
      </c>
      <c r="E1367" t="s">
        <v>122</v>
      </c>
      <c r="F1367">
        <v>-1000000</v>
      </c>
      <c r="G1367" t="s">
        <v>4337</v>
      </c>
      <c r="H1367" t="s">
        <v>247</v>
      </c>
      <c r="I1367" t="s">
        <v>102</v>
      </c>
      <c r="J1367" t="s">
        <v>34</v>
      </c>
      <c r="L1367" t="s">
        <v>4289</v>
      </c>
      <c r="M1367">
        <f t="shared" si="63"/>
        <v>10</v>
      </c>
      <c r="N1367">
        <f t="shared" si="64"/>
        <v>14</v>
      </c>
      <c r="O1367" t="str">
        <f t="shared" si="65"/>
        <v>TUEBO</v>
      </c>
    </row>
    <row r="1368" spans="1:15" hidden="1" x14ac:dyDescent="0.25">
      <c r="A1368" t="s">
        <v>121</v>
      </c>
      <c r="B1368" t="s">
        <v>33</v>
      </c>
      <c r="C1368" t="s">
        <v>115</v>
      </c>
      <c r="D1368" s="3">
        <v>43073</v>
      </c>
      <c r="E1368" t="s">
        <v>122</v>
      </c>
      <c r="F1368">
        <v>-2000000</v>
      </c>
      <c r="G1368" t="s">
        <v>4336</v>
      </c>
      <c r="H1368" t="s">
        <v>247</v>
      </c>
      <c r="I1368" t="s">
        <v>102</v>
      </c>
      <c r="J1368" t="s">
        <v>34</v>
      </c>
      <c r="L1368" t="s">
        <v>4289</v>
      </c>
      <c r="M1368">
        <f t="shared" si="63"/>
        <v>10</v>
      </c>
      <c r="N1368">
        <f t="shared" si="64"/>
        <v>14</v>
      </c>
      <c r="O1368" t="str">
        <f t="shared" si="65"/>
        <v>TUEBO</v>
      </c>
    </row>
    <row r="1369" spans="1:15" hidden="1" x14ac:dyDescent="0.25">
      <c r="A1369" t="s">
        <v>121</v>
      </c>
      <c r="B1369" t="s">
        <v>33</v>
      </c>
      <c r="C1369" t="s">
        <v>115</v>
      </c>
      <c r="D1369" s="3">
        <v>43074</v>
      </c>
      <c r="E1369" t="s">
        <v>122</v>
      </c>
      <c r="F1369">
        <v>-23953956.75</v>
      </c>
      <c r="G1369" t="s">
        <v>4335</v>
      </c>
      <c r="H1369" t="s">
        <v>247</v>
      </c>
      <c r="I1369" t="s">
        <v>102</v>
      </c>
      <c r="J1369" t="s">
        <v>34</v>
      </c>
      <c r="L1369" t="s">
        <v>3889</v>
      </c>
      <c r="M1369">
        <f t="shared" ref="M1369:M1432" si="66">FIND("from",L1369,1)+LEN($M$1)+1</f>
        <v>10</v>
      </c>
      <c r="N1369">
        <f t="shared" ref="N1369:N1432" si="67">FIND("to",L1369)-LEN($N$1)</f>
        <v>14</v>
      </c>
      <c r="O1369" t="str">
        <f t="shared" ref="O1369:O1432" si="68">MID(L1369,M1369,N1369-M1369+1)</f>
        <v>TUEBO</v>
      </c>
    </row>
    <row r="1370" spans="1:15" hidden="1" x14ac:dyDescent="0.25">
      <c r="A1370" t="s">
        <v>121</v>
      </c>
      <c r="B1370" t="s">
        <v>33</v>
      </c>
      <c r="C1370" t="s">
        <v>115</v>
      </c>
      <c r="D1370" s="3">
        <v>43075</v>
      </c>
      <c r="E1370" t="s">
        <v>122</v>
      </c>
      <c r="F1370">
        <v>-60000000</v>
      </c>
      <c r="G1370" t="s">
        <v>4334</v>
      </c>
      <c r="H1370" t="s">
        <v>126</v>
      </c>
      <c r="I1370" t="s">
        <v>102</v>
      </c>
      <c r="J1370" t="s">
        <v>34</v>
      </c>
      <c r="L1370" t="s">
        <v>4333</v>
      </c>
      <c r="M1370">
        <f t="shared" si="66"/>
        <v>10</v>
      </c>
      <c r="N1370">
        <f t="shared" si="67"/>
        <v>18</v>
      </c>
      <c r="O1370" t="str">
        <f t="shared" si="68"/>
        <v>Tuebor Op</v>
      </c>
    </row>
    <row r="1371" spans="1:15" hidden="1" x14ac:dyDescent="0.25">
      <c r="A1371" t="s">
        <v>121</v>
      </c>
      <c r="B1371" t="s">
        <v>33</v>
      </c>
      <c r="C1371" t="s">
        <v>115</v>
      </c>
      <c r="D1371" s="3">
        <v>43075</v>
      </c>
      <c r="E1371" t="s">
        <v>122</v>
      </c>
      <c r="F1371">
        <v>-750000</v>
      </c>
      <c r="G1371" t="s">
        <v>4332</v>
      </c>
      <c r="H1371" t="s">
        <v>249</v>
      </c>
      <c r="I1371" t="s">
        <v>102</v>
      </c>
      <c r="J1371" t="s">
        <v>34</v>
      </c>
      <c r="L1371" t="s">
        <v>661</v>
      </c>
      <c r="M1371">
        <f t="shared" si="66"/>
        <v>10</v>
      </c>
      <c r="N1371">
        <f t="shared" si="67"/>
        <v>18</v>
      </c>
      <c r="O1371" t="str">
        <f t="shared" si="68"/>
        <v>Tuebor Op</v>
      </c>
    </row>
    <row r="1372" spans="1:15" hidden="1" x14ac:dyDescent="0.25">
      <c r="A1372" t="s">
        <v>121</v>
      </c>
      <c r="B1372" t="s">
        <v>33</v>
      </c>
      <c r="C1372" t="s">
        <v>115</v>
      </c>
      <c r="D1372" s="3">
        <v>43081</v>
      </c>
      <c r="E1372" t="s">
        <v>122</v>
      </c>
      <c r="F1372">
        <v>-41249986.630000003</v>
      </c>
      <c r="G1372" t="s">
        <v>4331</v>
      </c>
      <c r="H1372" t="s">
        <v>247</v>
      </c>
      <c r="I1372" t="s">
        <v>102</v>
      </c>
      <c r="J1372" t="s">
        <v>34</v>
      </c>
      <c r="L1372" t="s">
        <v>3889</v>
      </c>
      <c r="M1372">
        <f t="shared" si="66"/>
        <v>10</v>
      </c>
      <c r="N1372">
        <f t="shared" si="67"/>
        <v>14</v>
      </c>
      <c r="O1372" t="str">
        <f t="shared" si="68"/>
        <v>TUEBO</v>
      </c>
    </row>
    <row r="1373" spans="1:15" hidden="1" x14ac:dyDescent="0.25">
      <c r="A1373" t="s">
        <v>121</v>
      </c>
      <c r="B1373" t="s">
        <v>33</v>
      </c>
      <c r="C1373" t="s">
        <v>115</v>
      </c>
      <c r="D1373" s="3">
        <v>43084</v>
      </c>
      <c r="E1373" t="s">
        <v>122</v>
      </c>
      <c r="F1373">
        <v>-9000000</v>
      </c>
      <c r="G1373" t="s">
        <v>4330</v>
      </c>
      <c r="H1373" t="s">
        <v>247</v>
      </c>
      <c r="I1373" t="s">
        <v>102</v>
      </c>
      <c r="J1373" t="s">
        <v>34</v>
      </c>
      <c r="L1373" t="s">
        <v>4289</v>
      </c>
      <c r="M1373">
        <f t="shared" si="66"/>
        <v>10</v>
      </c>
      <c r="N1373">
        <f t="shared" si="67"/>
        <v>14</v>
      </c>
      <c r="O1373" t="str">
        <f t="shared" si="68"/>
        <v>TUEBO</v>
      </c>
    </row>
    <row r="1374" spans="1:15" hidden="1" x14ac:dyDescent="0.25">
      <c r="A1374" t="s">
        <v>121</v>
      </c>
      <c r="B1374" t="s">
        <v>33</v>
      </c>
      <c r="C1374" t="s">
        <v>115</v>
      </c>
      <c r="D1374" s="3">
        <v>43091</v>
      </c>
      <c r="E1374" t="s">
        <v>122</v>
      </c>
      <c r="F1374">
        <v>-55000000</v>
      </c>
      <c r="G1374" t="s">
        <v>4329</v>
      </c>
      <c r="H1374" t="s">
        <v>126</v>
      </c>
      <c r="I1374" t="s">
        <v>102</v>
      </c>
      <c r="J1374" t="s">
        <v>34</v>
      </c>
      <c r="L1374" t="s">
        <v>3716</v>
      </c>
      <c r="M1374">
        <f t="shared" si="66"/>
        <v>10</v>
      </c>
      <c r="N1374">
        <f t="shared" si="67"/>
        <v>18</v>
      </c>
      <c r="O1374" t="str">
        <f t="shared" si="68"/>
        <v>Tuebor Op</v>
      </c>
    </row>
    <row r="1375" spans="1:15" hidden="1" x14ac:dyDescent="0.25">
      <c r="A1375" t="s">
        <v>121</v>
      </c>
      <c r="B1375" t="s">
        <v>33</v>
      </c>
      <c r="C1375" t="s">
        <v>115</v>
      </c>
      <c r="D1375" s="3">
        <v>43091</v>
      </c>
      <c r="E1375" t="s">
        <v>122</v>
      </c>
      <c r="F1375">
        <v>-20000000</v>
      </c>
      <c r="G1375" t="s">
        <v>4328</v>
      </c>
      <c r="H1375" t="s">
        <v>126</v>
      </c>
      <c r="I1375" t="s">
        <v>102</v>
      </c>
      <c r="J1375" t="s">
        <v>34</v>
      </c>
      <c r="L1375" t="s">
        <v>3926</v>
      </c>
      <c r="M1375">
        <f t="shared" si="66"/>
        <v>10</v>
      </c>
      <c r="N1375">
        <f t="shared" si="67"/>
        <v>18</v>
      </c>
      <c r="O1375" t="str">
        <f t="shared" si="68"/>
        <v>Tuebor Op</v>
      </c>
    </row>
    <row r="1376" spans="1:15" hidden="1" x14ac:dyDescent="0.25">
      <c r="A1376" t="s">
        <v>121</v>
      </c>
      <c r="B1376" t="s">
        <v>33</v>
      </c>
      <c r="C1376" t="s">
        <v>115</v>
      </c>
      <c r="D1376" s="3">
        <v>43091</v>
      </c>
      <c r="E1376" t="s">
        <v>122</v>
      </c>
      <c r="F1376">
        <v>-52858</v>
      </c>
      <c r="G1376" t="s">
        <v>4327</v>
      </c>
      <c r="H1376" t="s">
        <v>247</v>
      </c>
      <c r="I1376" t="s">
        <v>102</v>
      </c>
      <c r="J1376" t="s">
        <v>34</v>
      </c>
      <c r="L1376" t="s">
        <v>3889</v>
      </c>
      <c r="M1376">
        <f t="shared" si="66"/>
        <v>10</v>
      </c>
      <c r="N1376">
        <f t="shared" si="67"/>
        <v>14</v>
      </c>
      <c r="O1376" t="str">
        <f t="shared" si="68"/>
        <v>TUEBO</v>
      </c>
    </row>
    <row r="1377" spans="1:15" hidden="1" x14ac:dyDescent="0.25">
      <c r="A1377" t="s">
        <v>121</v>
      </c>
      <c r="B1377" t="s">
        <v>33</v>
      </c>
      <c r="C1377" t="s">
        <v>115</v>
      </c>
      <c r="D1377" s="3">
        <v>43091</v>
      </c>
      <c r="E1377" t="s">
        <v>122</v>
      </c>
      <c r="F1377">
        <v>-50936601.950000003</v>
      </c>
      <c r="G1377" t="s">
        <v>4326</v>
      </c>
      <c r="H1377" t="s">
        <v>247</v>
      </c>
      <c r="I1377" t="s">
        <v>102</v>
      </c>
      <c r="J1377" t="s">
        <v>34</v>
      </c>
      <c r="L1377" t="s">
        <v>3889</v>
      </c>
      <c r="M1377">
        <f t="shared" si="66"/>
        <v>10</v>
      </c>
      <c r="N1377">
        <f t="shared" si="67"/>
        <v>14</v>
      </c>
      <c r="O1377" t="str">
        <f t="shared" si="68"/>
        <v>TUEBO</v>
      </c>
    </row>
    <row r="1378" spans="1:15" hidden="1" x14ac:dyDescent="0.25">
      <c r="A1378" t="s">
        <v>121</v>
      </c>
      <c r="B1378" t="s">
        <v>33</v>
      </c>
      <c r="C1378" t="s">
        <v>115</v>
      </c>
      <c r="D1378" s="3">
        <v>43096</v>
      </c>
      <c r="E1378" t="s">
        <v>122</v>
      </c>
      <c r="F1378">
        <v>-158001.63</v>
      </c>
      <c r="G1378" t="s">
        <v>4325</v>
      </c>
      <c r="H1378" t="s">
        <v>247</v>
      </c>
      <c r="I1378" t="s">
        <v>102</v>
      </c>
      <c r="J1378" t="s">
        <v>34</v>
      </c>
      <c r="L1378" t="s">
        <v>3889</v>
      </c>
      <c r="M1378">
        <f t="shared" si="66"/>
        <v>10</v>
      </c>
      <c r="N1378">
        <f t="shared" si="67"/>
        <v>14</v>
      </c>
      <c r="O1378" t="str">
        <f t="shared" si="68"/>
        <v>TUEBO</v>
      </c>
    </row>
    <row r="1379" spans="1:15" hidden="1" x14ac:dyDescent="0.25">
      <c r="A1379" t="s">
        <v>121</v>
      </c>
      <c r="B1379" t="s">
        <v>33</v>
      </c>
      <c r="C1379" t="s">
        <v>115</v>
      </c>
      <c r="D1379" s="3">
        <v>43096</v>
      </c>
      <c r="E1379" t="s">
        <v>122</v>
      </c>
      <c r="F1379">
        <v>-29000000</v>
      </c>
      <c r="G1379" t="s">
        <v>4324</v>
      </c>
      <c r="H1379" t="s">
        <v>247</v>
      </c>
      <c r="I1379" t="s">
        <v>102</v>
      </c>
      <c r="J1379" t="s">
        <v>34</v>
      </c>
      <c r="L1379" t="s">
        <v>4289</v>
      </c>
      <c r="M1379">
        <f t="shared" si="66"/>
        <v>10</v>
      </c>
      <c r="N1379">
        <f t="shared" si="67"/>
        <v>14</v>
      </c>
      <c r="O1379" t="str">
        <f t="shared" si="68"/>
        <v>TUEBO</v>
      </c>
    </row>
    <row r="1380" spans="1:15" hidden="1" x14ac:dyDescent="0.25">
      <c r="A1380" t="s">
        <v>121</v>
      </c>
      <c r="B1380" t="s">
        <v>33</v>
      </c>
      <c r="C1380" t="s">
        <v>115</v>
      </c>
      <c r="D1380" s="3">
        <v>43097</v>
      </c>
      <c r="E1380" t="s">
        <v>122</v>
      </c>
      <c r="F1380">
        <v>-198000000</v>
      </c>
      <c r="G1380" t="s">
        <v>4323</v>
      </c>
      <c r="H1380" t="s">
        <v>247</v>
      </c>
      <c r="I1380" t="s">
        <v>102</v>
      </c>
      <c r="J1380" t="s">
        <v>34</v>
      </c>
      <c r="L1380" t="s">
        <v>4289</v>
      </c>
      <c r="M1380">
        <f t="shared" si="66"/>
        <v>10</v>
      </c>
      <c r="N1380">
        <f t="shared" si="67"/>
        <v>14</v>
      </c>
      <c r="O1380" t="str">
        <f t="shared" si="68"/>
        <v>TUEBO</v>
      </c>
    </row>
    <row r="1381" spans="1:15" hidden="1" x14ac:dyDescent="0.25">
      <c r="A1381" t="s">
        <v>121</v>
      </c>
      <c r="B1381" t="s">
        <v>33</v>
      </c>
      <c r="C1381" t="s">
        <v>115</v>
      </c>
      <c r="D1381" s="3">
        <v>43098</v>
      </c>
      <c r="E1381" t="s">
        <v>122</v>
      </c>
      <c r="F1381">
        <v>-7200000</v>
      </c>
      <c r="G1381" t="s">
        <v>4322</v>
      </c>
      <c r="H1381" t="s">
        <v>249</v>
      </c>
      <c r="I1381" t="s">
        <v>102</v>
      </c>
      <c r="J1381" t="s">
        <v>34</v>
      </c>
      <c r="L1381" t="s">
        <v>661</v>
      </c>
      <c r="M1381">
        <f t="shared" si="66"/>
        <v>10</v>
      </c>
      <c r="N1381">
        <f t="shared" si="67"/>
        <v>18</v>
      </c>
      <c r="O1381" t="str">
        <f t="shared" si="68"/>
        <v>Tuebor Op</v>
      </c>
    </row>
    <row r="1382" spans="1:15" hidden="1" x14ac:dyDescent="0.25">
      <c r="A1382" t="s">
        <v>121</v>
      </c>
      <c r="B1382" t="s">
        <v>33</v>
      </c>
      <c r="C1382" t="s">
        <v>115</v>
      </c>
      <c r="D1382" s="3">
        <v>43098</v>
      </c>
      <c r="E1382" t="s">
        <v>122</v>
      </c>
      <c r="F1382">
        <v>-75000000</v>
      </c>
      <c r="G1382" t="s">
        <v>4321</v>
      </c>
      <c r="H1382" t="s">
        <v>247</v>
      </c>
      <c r="I1382" t="s">
        <v>101</v>
      </c>
      <c r="J1382" t="s">
        <v>34</v>
      </c>
      <c r="L1382" t="s">
        <v>4289</v>
      </c>
      <c r="M1382">
        <f t="shared" si="66"/>
        <v>10</v>
      </c>
      <c r="N1382">
        <f t="shared" si="67"/>
        <v>14</v>
      </c>
      <c r="O1382" t="str">
        <f t="shared" si="68"/>
        <v>TUEBO</v>
      </c>
    </row>
    <row r="1383" spans="1:15" hidden="1" x14ac:dyDescent="0.25">
      <c r="A1383" t="s">
        <v>121</v>
      </c>
      <c r="B1383" t="s">
        <v>33</v>
      </c>
      <c r="C1383" t="s">
        <v>115</v>
      </c>
      <c r="D1383" s="3">
        <v>43103</v>
      </c>
      <c r="E1383" t="s">
        <v>122</v>
      </c>
      <c r="F1383">
        <v>-1200000</v>
      </c>
      <c r="G1383" t="s">
        <v>4320</v>
      </c>
      <c r="H1383" t="s">
        <v>126</v>
      </c>
      <c r="I1383" t="s">
        <v>102</v>
      </c>
      <c r="J1383" t="s">
        <v>34</v>
      </c>
      <c r="L1383" t="s">
        <v>3716</v>
      </c>
      <c r="M1383">
        <f t="shared" si="66"/>
        <v>10</v>
      </c>
      <c r="N1383">
        <f t="shared" si="67"/>
        <v>18</v>
      </c>
      <c r="O1383" t="str">
        <f t="shared" si="68"/>
        <v>Tuebor Op</v>
      </c>
    </row>
    <row r="1384" spans="1:15" hidden="1" x14ac:dyDescent="0.25">
      <c r="A1384" t="s">
        <v>121</v>
      </c>
      <c r="B1384" t="s">
        <v>33</v>
      </c>
      <c r="C1384" t="s">
        <v>115</v>
      </c>
      <c r="D1384" s="3">
        <v>43105</v>
      </c>
      <c r="E1384" t="s">
        <v>122</v>
      </c>
      <c r="F1384">
        <v>-123284.08</v>
      </c>
      <c r="G1384" t="s">
        <v>4319</v>
      </c>
      <c r="H1384" t="s">
        <v>247</v>
      </c>
      <c r="I1384" t="s">
        <v>102</v>
      </c>
      <c r="J1384" t="s">
        <v>34</v>
      </c>
      <c r="L1384" t="s">
        <v>3889</v>
      </c>
      <c r="M1384">
        <f t="shared" si="66"/>
        <v>10</v>
      </c>
      <c r="N1384">
        <f t="shared" si="67"/>
        <v>14</v>
      </c>
      <c r="O1384" t="str">
        <f t="shared" si="68"/>
        <v>TUEBO</v>
      </c>
    </row>
    <row r="1385" spans="1:15" hidden="1" x14ac:dyDescent="0.25">
      <c r="A1385" t="s">
        <v>121</v>
      </c>
      <c r="B1385" t="s">
        <v>33</v>
      </c>
      <c r="C1385" t="s">
        <v>115</v>
      </c>
      <c r="D1385" s="3">
        <v>43105</v>
      </c>
      <c r="E1385" t="s">
        <v>122</v>
      </c>
      <c r="F1385">
        <v>-15000000</v>
      </c>
      <c r="G1385" t="s">
        <v>4318</v>
      </c>
      <c r="H1385" t="s">
        <v>126</v>
      </c>
      <c r="I1385" t="s">
        <v>102</v>
      </c>
      <c r="J1385" t="s">
        <v>34</v>
      </c>
      <c r="L1385" t="s">
        <v>4317</v>
      </c>
      <c r="M1385">
        <f t="shared" si="66"/>
        <v>10</v>
      </c>
      <c r="N1385">
        <f t="shared" si="67"/>
        <v>18</v>
      </c>
      <c r="O1385" t="str">
        <f t="shared" si="68"/>
        <v>Tuebor Op</v>
      </c>
    </row>
    <row r="1386" spans="1:15" hidden="1" x14ac:dyDescent="0.25">
      <c r="A1386" t="s">
        <v>121</v>
      </c>
      <c r="B1386" t="s">
        <v>33</v>
      </c>
      <c r="C1386" t="s">
        <v>115</v>
      </c>
      <c r="D1386" s="3">
        <v>43110</v>
      </c>
      <c r="E1386" t="s">
        <v>122</v>
      </c>
      <c r="F1386">
        <v>-2000000</v>
      </c>
      <c r="G1386" t="s">
        <v>4316</v>
      </c>
      <c r="H1386" t="s">
        <v>126</v>
      </c>
      <c r="I1386" t="s">
        <v>102</v>
      </c>
      <c r="J1386" t="s">
        <v>34</v>
      </c>
      <c r="L1386" t="s">
        <v>3848</v>
      </c>
      <c r="M1386">
        <f t="shared" si="66"/>
        <v>10</v>
      </c>
      <c r="N1386">
        <f t="shared" si="67"/>
        <v>18</v>
      </c>
      <c r="O1386" t="str">
        <f t="shared" si="68"/>
        <v>Tuebor Op</v>
      </c>
    </row>
    <row r="1387" spans="1:15" hidden="1" x14ac:dyDescent="0.25">
      <c r="A1387" t="s">
        <v>121</v>
      </c>
      <c r="B1387" t="s">
        <v>33</v>
      </c>
      <c r="C1387" t="s">
        <v>115</v>
      </c>
      <c r="D1387" s="3">
        <v>43112</v>
      </c>
      <c r="E1387" t="s">
        <v>122</v>
      </c>
      <c r="F1387">
        <v>-500000</v>
      </c>
      <c r="G1387" t="s">
        <v>4315</v>
      </c>
      <c r="H1387" t="s">
        <v>249</v>
      </c>
      <c r="I1387" t="s">
        <v>102</v>
      </c>
      <c r="J1387" t="s">
        <v>34</v>
      </c>
      <c r="L1387" t="s">
        <v>661</v>
      </c>
      <c r="M1387">
        <f t="shared" si="66"/>
        <v>10</v>
      </c>
      <c r="N1387">
        <f t="shared" si="67"/>
        <v>18</v>
      </c>
      <c r="O1387" t="str">
        <f t="shared" si="68"/>
        <v>Tuebor Op</v>
      </c>
    </row>
    <row r="1388" spans="1:15" hidden="1" x14ac:dyDescent="0.25">
      <c r="A1388" t="s">
        <v>121</v>
      </c>
      <c r="B1388" t="s">
        <v>33</v>
      </c>
      <c r="C1388" t="s">
        <v>115</v>
      </c>
      <c r="D1388" s="3">
        <v>43116</v>
      </c>
      <c r="E1388" t="s">
        <v>122</v>
      </c>
      <c r="F1388">
        <v>-76.989999999999995</v>
      </c>
      <c r="G1388" t="s">
        <v>4314</v>
      </c>
      <c r="H1388" t="s">
        <v>247</v>
      </c>
      <c r="I1388" t="s">
        <v>102</v>
      </c>
      <c r="J1388" t="s">
        <v>34</v>
      </c>
      <c r="L1388" t="s">
        <v>3889</v>
      </c>
      <c r="M1388">
        <f t="shared" si="66"/>
        <v>10</v>
      </c>
      <c r="N1388">
        <f t="shared" si="67"/>
        <v>14</v>
      </c>
      <c r="O1388" t="str">
        <f t="shared" si="68"/>
        <v>TUEBO</v>
      </c>
    </row>
    <row r="1389" spans="1:15" hidden="1" x14ac:dyDescent="0.25">
      <c r="A1389" t="s">
        <v>121</v>
      </c>
      <c r="B1389" t="s">
        <v>33</v>
      </c>
      <c r="C1389" t="s">
        <v>115</v>
      </c>
      <c r="D1389" s="3">
        <v>43117</v>
      </c>
      <c r="E1389" t="s">
        <v>122</v>
      </c>
      <c r="F1389">
        <v>-169693.17</v>
      </c>
      <c r="G1389" t="s">
        <v>4313</v>
      </c>
      <c r="H1389" t="s">
        <v>247</v>
      </c>
      <c r="I1389" t="s">
        <v>102</v>
      </c>
      <c r="J1389" t="s">
        <v>34</v>
      </c>
      <c r="L1389" t="s">
        <v>3889</v>
      </c>
      <c r="M1389">
        <f t="shared" si="66"/>
        <v>10</v>
      </c>
      <c r="N1389">
        <f t="shared" si="67"/>
        <v>14</v>
      </c>
      <c r="O1389" t="str">
        <f t="shared" si="68"/>
        <v>TUEBO</v>
      </c>
    </row>
    <row r="1390" spans="1:15" hidden="1" x14ac:dyDescent="0.25">
      <c r="A1390" t="s">
        <v>121</v>
      </c>
      <c r="B1390" t="s">
        <v>33</v>
      </c>
      <c r="C1390" t="s">
        <v>115</v>
      </c>
      <c r="D1390" s="3">
        <v>43119</v>
      </c>
      <c r="E1390" t="s">
        <v>122</v>
      </c>
      <c r="F1390">
        <v>-8000000</v>
      </c>
      <c r="G1390" t="s">
        <v>4312</v>
      </c>
      <c r="H1390" t="s">
        <v>126</v>
      </c>
      <c r="I1390" t="s">
        <v>102</v>
      </c>
      <c r="J1390" t="s">
        <v>34</v>
      </c>
      <c r="L1390" t="s">
        <v>4311</v>
      </c>
      <c r="M1390">
        <f t="shared" si="66"/>
        <v>10</v>
      </c>
      <c r="N1390">
        <f t="shared" si="67"/>
        <v>23</v>
      </c>
      <c r="O1390" t="str">
        <f t="shared" si="68"/>
        <v>Tuebor CMS Sec</v>
      </c>
    </row>
    <row r="1391" spans="1:15" hidden="1" x14ac:dyDescent="0.25">
      <c r="A1391" t="s">
        <v>121</v>
      </c>
      <c r="B1391" t="s">
        <v>33</v>
      </c>
      <c r="C1391" t="s">
        <v>115</v>
      </c>
      <c r="D1391" s="3">
        <v>43122</v>
      </c>
      <c r="E1391" t="s">
        <v>122</v>
      </c>
      <c r="F1391">
        <v>-34500000</v>
      </c>
      <c r="G1391" t="s">
        <v>4310</v>
      </c>
      <c r="H1391" t="s">
        <v>126</v>
      </c>
      <c r="I1391" t="s">
        <v>102</v>
      </c>
      <c r="J1391" t="s">
        <v>34</v>
      </c>
      <c r="L1391" t="s">
        <v>4309</v>
      </c>
      <c r="M1391">
        <f t="shared" si="66"/>
        <v>10</v>
      </c>
      <c r="N1391">
        <f t="shared" si="67"/>
        <v>18</v>
      </c>
      <c r="O1391" t="str">
        <f t="shared" si="68"/>
        <v>Tuebor Op</v>
      </c>
    </row>
    <row r="1392" spans="1:15" hidden="1" x14ac:dyDescent="0.25">
      <c r="A1392" t="s">
        <v>121</v>
      </c>
      <c r="B1392" t="s">
        <v>33</v>
      </c>
      <c r="C1392" t="s">
        <v>115</v>
      </c>
      <c r="D1392" s="3">
        <v>43123</v>
      </c>
      <c r="E1392" t="s">
        <v>122</v>
      </c>
      <c r="F1392">
        <v>-30000000</v>
      </c>
      <c r="G1392" t="s">
        <v>4308</v>
      </c>
      <c r="H1392" t="s">
        <v>126</v>
      </c>
      <c r="I1392" t="s">
        <v>102</v>
      </c>
      <c r="J1392" t="s">
        <v>34</v>
      </c>
      <c r="L1392" t="s">
        <v>3926</v>
      </c>
      <c r="M1392">
        <f t="shared" si="66"/>
        <v>10</v>
      </c>
      <c r="N1392">
        <f t="shared" si="67"/>
        <v>18</v>
      </c>
      <c r="O1392" t="str">
        <f t="shared" si="68"/>
        <v>Tuebor Op</v>
      </c>
    </row>
    <row r="1393" spans="1:15" hidden="1" x14ac:dyDescent="0.25">
      <c r="A1393" t="s">
        <v>121</v>
      </c>
      <c r="B1393" t="s">
        <v>33</v>
      </c>
      <c r="C1393" t="s">
        <v>115</v>
      </c>
      <c r="D1393" s="3">
        <v>43124</v>
      </c>
      <c r="E1393" t="s">
        <v>122</v>
      </c>
      <c r="F1393">
        <v>-500000</v>
      </c>
      <c r="G1393" t="s">
        <v>4307</v>
      </c>
      <c r="H1393" t="s">
        <v>126</v>
      </c>
      <c r="I1393" t="s">
        <v>102</v>
      </c>
      <c r="J1393" t="s">
        <v>34</v>
      </c>
      <c r="L1393" t="s">
        <v>3848</v>
      </c>
      <c r="M1393">
        <f t="shared" si="66"/>
        <v>10</v>
      </c>
      <c r="N1393">
        <f t="shared" si="67"/>
        <v>18</v>
      </c>
      <c r="O1393" t="str">
        <f t="shared" si="68"/>
        <v>Tuebor Op</v>
      </c>
    </row>
    <row r="1394" spans="1:15" hidden="1" x14ac:dyDescent="0.25">
      <c r="A1394" t="s">
        <v>121</v>
      </c>
      <c r="B1394" t="s">
        <v>33</v>
      </c>
      <c r="C1394" t="s">
        <v>115</v>
      </c>
      <c r="D1394" s="3">
        <v>43126</v>
      </c>
      <c r="E1394" t="s">
        <v>122</v>
      </c>
      <c r="F1394">
        <v>-5000000</v>
      </c>
      <c r="G1394" t="s">
        <v>4306</v>
      </c>
      <c r="H1394" t="s">
        <v>126</v>
      </c>
      <c r="I1394" t="s">
        <v>102</v>
      </c>
      <c r="J1394" t="s">
        <v>34</v>
      </c>
      <c r="L1394" t="s">
        <v>3848</v>
      </c>
      <c r="M1394">
        <f t="shared" si="66"/>
        <v>10</v>
      </c>
      <c r="N1394">
        <f t="shared" si="67"/>
        <v>18</v>
      </c>
      <c r="O1394" t="str">
        <f t="shared" si="68"/>
        <v>Tuebor Op</v>
      </c>
    </row>
    <row r="1395" spans="1:15" hidden="1" x14ac:dyDescent="0.25">
      <c r="A1395" t="s">
        <v>121</v>
      </c>
      <c r="B1395" t="s">
        <v>33</v>
      </c>
      <c r="C1395" t="s">
        <v>115</v>
      </c>
      <c r="D1395" s="3">
        <v>43130</v>
      </c>
      <c r="E1395" t="s">
        <v>122</v>
      </c>
      <c r="F1395">
        <v>-11200000</v>
      </c>
      <c r="G1395" t="s">
        <v>4305</v>
      </c>
      <c r="H1395" t="s">
        <v>249</v>
      </c>
      <c r="I1395" t="s">
        <v>102</v>
      </c>
      <c r="J1395" t="s">
        <v>34</v>
      </c>
      <c r="L1395" t="s">
        <v>4005</v>
      </c>
      <c r="M1395">
        <f t="shared" si="66"/>
        <v>10</v>
      </c>
      <c r="N1395">
        <f t="shared" si="67"/>
        <v>19</v>
      </c>
      <c r="O1395" t="str">
        <f t="shared" si="68"/>
        <v>Tuebor CMS</v>
      </c>
    </row>
    <row r="1396" spans="1:15" hidden="1" x14ac:dyDescent="0.25">
      <c r="A1396" t="s">
        <v>121</v>
      </c>
      <c r="B1396" t="s">
        <v>33</v>
      </c>
      <c r="C1396" t="s">
        <v>115</v>
      </c>
      <c r="D1396" s="3">
        <v>43132</v>
      </c>
      <c r="E1396" t="s">
        <v>122</v>
      </c>
      <c r="F1396">
        <v>-2000000</v>
      </c>
      <c r="G1396" t="s">
        <v>4304</v>
      </c>
      <c r="H1396" t="s">
        <v>249</v>
      </c>
      <c r="I1396" t="s">
        <v>102</v>
      </c>
      <c r="J1396" t="s">
        <v>34</v>
      </c>
      <c r="L1396" t="s">
        <v>661</v>
      </c>
      <c r="M1396">
        <f t="shared" si="66"/>
        <v>10</v>
      </c>
      <c r="N1396">
        <f t="shared" si="67"/>
        <v>18</v>
      </c>
      <c r="O1396" t="str">
        <f t="shared" si="68"/>
        <v>Tuebor Op</v>
      </c>
    </row>
    <row r="1397" spans="1:15" hidden="1" x14ac:dyDescent="0.25">
      <c r="A1397" t="s">
        <v>121</v>
      </c>
      <c r="B1397" t="s">
        <v>33</v>
      </c>
      <c r="C1397" t="s">
        <v>115</v>
      </c>
      <c r="D1397" s="3">
        <v>43136</v>
      </c>
      <c r="E1397" t="s">
        <v>122</v>
      </c>
      <c r="F1397">
        <v>-5000000</v>
      </c>
      <c r="G1397" t="s">
        <v>4303</v>
      </c>
      <c r="H1397" t="s">
        <v>126</v>
      </c>
      <c r="I1397" t="s">
        <v>102</v>
      </c>
      <c r="J1397" t="s">
        <v>34</v>
      </c>
      <c r="L1397" t="s">
        <v>3716</v>
      </c>
      <c r="M1397">
        <f t="shared" si="66"/>
        <v>10</v>
      </c>
      <c r="N1397">
        <f t="shared" si="67"/>
        <v>18</v>
      </c>
      <c r="O1397" t="str">
        <f t="shared" si="68"/>
        <v>Tuebor Op</v>
      </c>
    </row>
    <row r="1398" spans="1:15" hidden="1" x14ac:dyDescent="0.25">
      <c r="A1398" t="s">
        <v>121</v>
      </c>
      <c r="B1398" t="s">
        <v>33</v>
      </c>
      <c r="C1398" t="s">
        <v>115</v>
      </c>
      <c r="D1398" s="3">
        <v>43139</v>
      </c>
      <c r="E1398" t="s">
        <v>122</v>
      </c>
      <c r="F1398">
        <v>-1400000</v>
      </c>
      <c r="G1398" t="s">
        <v>4302</v>
      </c>
      <c r="H1398" t="s">
        <v>249</v>
      </c>
      <c r="I1398" t="s">
        <v>102</v>
      </c>
      <c r="J1398" t="s">
        <v>34</v>
      </c>
      <c r="L1398" t="s">
        <v>3814</v>
      </c>
      <c r="M1398">
        <f t="shared" si="66"/>
        <v>10</v>
      </c>
      <c r="N1398">
        <f t="shared" si="67"/>
        <v>18</v>
      </c>
      <c r="O1398" t="str">
        <f t="shared" si="68"/>
        <v>Tuebor Op</v>
      </c>
    </row>
    <row r="1399" spans="1:15" hidden="1" x14ac:dyDescent="0.25">
      <c r="A1399" t="s">
        <v>121</v>
      </c>
      <c r="B1399" t="s">
        <v>33</v>
      </c>
      <c r="C1399" t="s">
        <v>115</v>
      </c>
      <c r="D1399" s="3">
        <v>43139</v>
      </c>
      <c r="E1399" t="s">
        <v>122</v>
      </c>
      <c r="F1399">
        <v>-2500000</v>
      </c>
      <c r="G1399" t="s">
        <v>4301</v>
      </c>
      <c r="H1399" t="s">
        <v>249</v>
      </c>
      <c r="I1399" t="s">
        <v>102</v>
      </c>
      <c r="J1399" t="s">
        <v>34</v>
      </c>
      <c r="L1399" t="s">
        <v>661</v>
      </c>
      <c r="M1399">
        <f t="shared" si="66"/>
        <v>10</v>
      </c>
      <c r="N1399">
        <f t="shared" si="67"/>
        <v>18</v>
      </c>
      <c r="O1399" t="str">
        <f t="shared" si="68"/>
        <v>Tuebor Op</v>
      </c>
    </row>
    <row r="1400" spans="1:15" hidden="1" x14ac:dyDescent="0.25">
      <c r="A1400" t="s">
        <v>121</v>
      </c>
      <c r="B1400" t="s">
        <v>33</v>
      </c>
      <c r="C1400" t="s">
        <v>115</v>
      </c>
      <c r="D1400" s="3">
        <v>43139</v>
      </c>
      <c r="E1400" t="s">
        <v>122</v>
      </c>
      <c r="F1400">
        <v>-23389955.559999999</v>
      </c>
      <c r="G1400" t="s">
        <v>4300</v>
      </c>
      <c r="H1400" t="s">
        <v>247</v>
      </c>
      <c r="I1400" t="s">
        <v>102</v>
      </c>
      <c r="J1400" t="s">
        <v>34</v>
      </c>
      <c r="L1400" t="s">
        <v>4289</v>
      </c>
      <c r="M1400">
        <f t="shared" si="66"/>
        <v>10</v>
      </c>
      <c r="N1400">
        <f t="shared" si="67"/>
        <v>14</v>
      </c>
      <c r="O1400" t="str">
        <f t="shared" si="68"/>
        <v>TUEBO</v>
      </c>
    </row>
    <row r="1401" spans="1:15" hidden="1" x14ac:dyDescent="0.25">
      <c r="A1401" t="s">
        <v>121</v>
      </c>
      <c r="B1401" t="s">
        <v>33</v>
      </c>
      <c r="C1401" t="s">
        <v>115</v>
      </c>
      <c r="D1401" s="3">
        <v>43140</v>
      </c>
      <c r="E1401" t="s">
        <v>122</v>
      </c>
      <c r="F1401">
        <v>-7000000</v>
      </c>
      <c r="G1401" t="s">
        <v>4299</v>
      </c>
      <c r="H1401" t="s">
        <v>126</v>
      </c>
      <c r="I1401" t="s">
        <v>102</v>
      </c>
      <c r="J1401" t="s">
        <v>34</v>
      </c>
      <c r="L1401" t="s">
        <v>3716</v>
      </c>
      <c r="M1401">
        <f t="shared" si="66"/>
        <v>10</v>
      </c>
      <c r="N1401">
        <f t="shared" si="67"/>
        <v>18</v>
      </c>
      <c r="O1401" t="str">
        <f t="shared" si="68"/>
        <v>Tuebor Op</v>
      </c>
    </row>
    <row r="1402" spans="1:15" hidden="1" x14ac:dyDescent="0.25">
      <c r="A1402" t="s">
        <v>121</v>
      </c>
      <c r="B1402" t="s">
        <v>33</v>
      </c>
      <c r="C1402" t="s">
        <v>115</v>
      </c>
      <c r="D1402" s="3">
        <v>43140</v>
      </c>
      <c r="E1402" t="s">
        <v>122</v>
      </c>
      <c r="F1402">
        <v>-17500000</v>
      </c>
      <c r="G1402" t="s">
        <v>4298</v>
      </c>
      <c r="H1402" t="s">
        <v>249</v>
      </c>
      <c r="I1402" t="s">
        <v>102</v>
      </c>
      <c r="J1402" t="s">
        <v>34</v>
      </c>
      <c r="L1402" t="s">
        <v>661</v>
      </c>
      <c r="M1402">
        <f t="shared" si="66"/>
        <v>10</v>
      </c>
      <c r="N1402">
        <f t="shared" si="67"/>
        <v>18</v>
      </c>
      <c r="O1402" t="str">
        <f t="shared" si="68"/>
        <v>Tuebor Op</v>
      </c>
    </row>
    <row r="1403" spans="1:15" hidden="1" x14ac:dyDescent="0.25">
      <c r="A1403" t="s">
        <v>121</v>
      </c>
      <c r="B1403" t="s">
        <v>33</v>
      </c>
      <c r="C1403" t="s">
        <v>115</v>
      </c>
      <c r="D1403" s="3">
        <v>43143</v>
      </c>
      <c r="E1403" t="s">
        <v>122</v>
      </c>
      <c r="F1403">
        <v>-500000</v>
      </c>
      <c r="G1403" t="s">
        <v>4297</v>
      </c>
      <c r="H1403" t="s">
        <v>249</v>
      </c>
      <c r="I1403" t="s">
        <v>102</v>
      </c>
      <c r="J1403" t="s">
        <v>34</v>
      </c>
      <c r="L1403" t="s">
        <v>3814</v>
      </c>
      <c r="M1403">
        <f t="shared" si="66"/>
        <v>10</v>
      </c>
      <c r="N1403">
        <f t="shared" si="67"/>
        <v>18</v>
      </c>
      <c r="O1403" t="str">
        <f t="shared" si="68"/>
        <v>Tuebor Op</v>
      </c>
    </row>
    <row r="1404" spans="1:15" hidden="1" x14ac:dyDescent="0.25">
      <c r="A1404" t="s">
        <v>121</v>
      </c>
      <c r="B1404" t="s">
        <v>33</v>
      </c>
      <c r="C1404" t="s">
        <v>115</v>
      </c>
      <c r="D1404" s="3">
        <v>43145</v>
      </c>
      <c r="E1404" t="s">
        <v>122</v>
      </c>
      <c r="F1404">
        <v>-37000000</v>
      </c>
      <c r="G1404" t="s">
        <v>4296</v>
      </c>
      <c r="H1404" t="s">
        <v>126</v>
      </c>
      <c r="I1404" t="s">
        <v>102</v>
      </c>
      <c r="J1404" t="s">
        <v>34</v>
      </c>
      <c r="L1404" t="s">
        <v>3848</v>
      </c>
      <c r="M1404">
        <f t="shared" si="66"/>
        <v>10</v>
      </c>
      <c r="N1404">
        <f t="shared" si="67"/>
        <v>18</v>
      </c>
      <c r="O1404" t="str">
        <f t="shared" si="68"/>
        <v>Tuebor Op</v>
      </c>
    </row>
    <row r="1405" spans="1:15" hidden="1" x14ac:dyDescent="0.25">
      <c r="A1405" t="s">
        <v>121</v>
      </c>
      <c r="B1405" t="s">
        <v>33</v>
      </c>
      <c r="C1405" t="s">
        <v>115</v>
      </c>
      <c r="D1405" s="3">
        <v>43146</v>
      </c>
      <c r="E1405" t="s">
        <v>122</v>
      </c>
      <c r="F1405">
        <v>-1500000</v>
      </c>
      <c r="G1405" t="s">
        <v>4295</v>
      </c>
      <c r="H1405" t="s">
        <v>126</v>
      </c>
      <c r="I1405" t="s">
        <v>102</v>
      </c>
      <c r="J1405" t="s">
        <v>34</v>
      </c>
      <c r="L1405" t="s">
        <v>3848</v>
      </c>
      <c r="M1405">
        <f t="shared" si="66"/>
        <v>10</v>
      </c>
      <c r="N1405">
        <f t="shared" si="67"/>
        <v>18</v>
      </c>
      <c r="O1405" t="str">
        <f t="shared" si="68"/>
        <v>Tuebor Op</v>
      </c>
    </row>
    <row r="1406" spans="1:15" hidden="1" x14ac:dyDescent="0.25">
      <c r="A1406" t="s">
        <v>121</v>
      </c>
      <c r="B1406" t="s">
        <v>33</v>
      </c>
      <c r="C1406" t="s">
        <v>115</v>
      </c>
      <c r="D1406" s="3">
        <v>43152</v>
      </c>
      <c r="E1406" t="s">
        <v>122</v>
      </c>
      <c r="F1406">
        <v>-14500000</v>
      </c>
      <c r="G1406" t="s">
        <v>4294</v>
      </c>
      <c r="H1406" t="s">
        <v>247</v>
      </c>
      <c r="I1406" t="s">
        <v>102</v>
      </c>
      <c r="J1406" t="s">
        <v>34</v>
      </c>
      <c r="L1406" t="s">
        <v>3905</v>
      </c>
      <c r="M1406">
        <f t="shared" si="66"/>
        <v>10</v>
      </c>
      <c r="N1406">
        <f t="shared" si="67"/>
        <v>14</v>
      </c>
      <c r="O1406" t="str">
        <f t="shared" si="68"/>
        <v>TUEBO</v>
      </c>
    </row>
    <row r="1407" spans="1:15" hidden="1" x14ac:dyDescent="0.25">
      <c r="A1407" t="s">
        <v>121</v>
      </c>
      <c r="B1407" t="s">
        <v>33</v>
      </c>
      <c r="C1407" t="s">
        <v>115</v>
      </c>
      <c r="D1407" s="3">
        <v>43158</v>
      </c>
      <c r="E1407" t="s">
        <v>122</v>
      </c>
      <c r="F1407">
        <v>-61400000</v>
      </c>
      <c r="G1407" t="s">
        <v>4293</v>
      </c>
      <c r="H1407" t="s">
        <v>249</v>
      </c>
      <c r="I1407" t="s">
        <v>102</v>
      </c>
      <c r="J1407" t="s">
        <v>34</v>
      </c>
      <c r="L1407" t="s">
        <v>3800</v>
      </c>
      <c r="M1407">
        <f t="shared" si="66"/>
        <v>10</v>
      </c>
      <c r="N1407">
        <f t="shared" si="67"/>
        <v>18</v>
      </c>
      <c r="O1407" t="str">
        <f t="shared" si="68"/>
        <v>Tuebor Op</v>
      </c>
    </row>
    <row r="1408" spans="1:15" hidden="1" x14ac:dyDescent="0.25">
      <c r="A1408" t="s">
        <v>121</v>
      </c>
      <c r="B1408" t="s">
        <v>33</v>
      </c>
      <c r="C1408" t="s">
        <v>115</v>
      </c>
      <c r="D1408" s="3">
        <v>43161</v>
      </c>
      <c r="E1408" t="s">
        <v>122</v>
      </c>
      <c r="F1408">
        <v>-90000000</v>
      </c>
      <c r="G1408" t="s">
        <v>4292</v>
      </c>
      <c r="H1408" t="s">
        <v>126</v>
      </c>
      <c r="I1408" t="s">
        <v>102</v>
      </c>
      <c r="J1408" t="s">
        <v>34</v>
      </c>
      <c r="L1408" t="s">
        <v>4291</v>
      </c>
      <c r="M1408">
        <f t="shared" si="66"/>
        <v>10</v>
      </c>
      <c r="N1408">
        <f t="shared" si="67"/>
        <v>19</v>
      </c>
      <c r="O1408" t="str">
        <f t="shared" si="68"/>
        <v>Tuebor USB</v>
      </c>
    </row>
    <row r="1409" spans="1:15" hidden="1" x14ac:dyDescent="0.25">
      <c r="A1409" t="s">
        <v>121</v>
      </c>
      <c r="B1409" t="s">
        <v>33</v>
      </c>
      <c r="C1409" t="s">
        <v>115</v>
      </c>
      <c r="D1409" s="3">
        <v>43164</v>
      </c>
      <c r="E1409" t="s">
        <v>122</v>
      </c>
      <c r="F1409">
        <v>-80000000</v>
      </c>
      <c r="G1409" t="s">
        <v>4290</v>
      </c>
      <c r="H1409" t="s">
        <v>247</v>
      </c>
      <c r="I1409" t="s">
        <v>102</v>
      </c>
      <c r="J1409" t="s">
        <v>34</v>
      </c>
      <c r="L1409" t="s">
        <v>4289</v>
      </c>
      <c r="M1409">
        <f t="shared" si="66"/>
        <v>10</v>
      </c>
      <c r="N1409">
        <f t="shared" si="67"/>
        <v>14</v>
      </c>
      <c r="O1409" t="str">
        <f t="shared" si="68"/>
        <v>TUEBO</v>
      </c>
    </row>
    <row r="1410" spans="1:15" hidden="1" x14ac:dyDescent="0.25">
      <c r="A1410" t="s">
        <v>121</v>
      </c>
      <c r="B1410" t="s">
        <v>33</v>
      </c>
      <c r="C1410" t="s">
        <v>115</v>
      </c>
      <c r="D1410" s="3">
        <v>43165</v>
      </c>
      <c r="E1410" t="s">
        <v>122</v>
      </c>
      <c r="F1410">
        <v>-1800000</v>
      </c>
      <c r="G1410" t="s">
        <v>4288</v>
      </c>
      <c r="H1410" t="s">
        <v>249</v>
      </c>
      <c r="I1410" t="s">
        <v>102</v>
      </c>
      <c r="J1410" t="s">
        <v>34</v>
      </c>
      <c r="L1410" t="s">
        <v>4287</v>
      </c>
      <c r="M1410">
        <f t="shared" si="66"/>
        <v>10</v>
      </c>
      <c r="N1410">
        <f t="shared" si="67"/>
        <v>14</v>
      </c>
      <c r="O1410" t="str">
        <f t="shared" si="68"/>
        <v>TUEBO</v>
      </c>
    </row>
    <row r="1411" spans="1:15" hidden="1" x14ac:dyDescent="0.25">
      <c r="A1411" t="s">
        <v>121</v>
      </c>
      <c r="B1411" t="s">
        <v>33</v>
      </c>
      <c r="C1411" t="s">
        <v>115</v>
      </c>
      <c r="D1411" s="3">
        <v>43168</v>
      </c>
      <c r="E1411" t="s">
        <v>122</v>
      </c>
      <c r="F1411">
        <v>-400000</v>
      </c>
      <c r="G1411" t="s">
        <v>4286</v>
      </c>
      <c r="H1411" t="s">
        <v>249</v>
      </c>
      <c r="I1411" t="s">
        <v>102</v>
      </c>
      <c r="J1411" t="s">
        <v>34</v>
      </c>
      <c r="L1411" t="s">
        <v>661</v>
      </c>
      <c r="M1411">
        <f t="shared" si="66"/>
        <v>10</v>
      </c>
      <c r="N1411">
        <f t="shared" si="67"/>
        <v>18</v>
      </c>
      <c r="O1411" t="str">
        <f t="shared" si="68"/>
        <v>Tuebor Op</v>
      </c>
    </row>
    <row r="1412" spans="1:15" hidden="1" x14ac:dyDescent="0.25">
      <c r="A1412" t="s">
        <v>121</v>
      </c>
      <c r="B1412" t="s">
        <v>33</v>
      </c>
      <c r="C1412" t="s">
        <v>115</v>
      </c>
      <c r="D1412" s="3">
        <v>43179</v>
      </c>
      <c r="E1412" t="s">
        <v>122</v>
      </c>
      <c r="F1412">
        <v>-1000000</v>
      </c>
      <c r="G1412" t="s">
        <v>4285</v>
      </c>
      <c r="H1412" t="s">
        <v>249</v>
      </c>
      <c r="I1412" t="s">
        <v>102</v>
      </c>
      <c r="J1412" t="s">
        <v>34</v>
      </c>
      <c r="L1412" t="s">
        <v>3800</v>
      </c>
      <c r="M1412">
        <f t="shared" si="66"/>
        <v>10</v>
      </c>
      <c r="N1412">
        <f t="shared" si="67"/>
        <v>18</v>
      </c>
      <c r="O1412" t="str">
        <f t="shared" si="68"/>
        <v>Tuebor Op</v>
      </c>
    </row>
    <row r="1413" spans="1:15" hidden="1" x14ac:dyDescent="0.25">
      <c r="A1413" t="s">
        <v>121</v>
      </c>
      <c r="B1413" t="s">
        <v>33</v>
      </c>
      <c r="C1413" t="s">
        <v>115</v>
      </c>
      <c r="D1413" s="3">
        <v>43180</v>
      </c>
      <c r="E1413" t="s">
        <v>122</v>
      </c>
      <c r="F1413">
        <v>-3800000</v>
      </c>
      <c r="G1413" t="s">
        <v>4284</v>
      </c>
      <c r="H1413" t="s">
        <v>249</v>
      </c>
      <c r="I1413" t="s">
        <v>102</v>
      </c>
      <c r="J1413" t="s">
        <v>34</v>
      </c>
      <c r="L1413" t="s">
        <v>3800</v>
      </c>
      <c r="M1413">
        <f t="shared" si="66"/>
        <v>10</v>
      </c>
      <c r="N1413">
        <f t="shared" si="67"/>
        <v>18</v>
      </c>
      <c r="O1413" t="str">
        <f t="shared" si="68"/>
        <v>Tuebor Op</v>
      </c>
    </row>
    <row r="1414" spans="1:15" hidden="1" x14ac:dyDescent="0.25">
      <c r="A1414" t="s">
        <v>121</v>
      </c>
      <c r="B1414" t="s">
        <v>33</v>
      </c>
      <c r="C1414" t="s">
        <v>115</v>
      </c>
      <c r="D1414" s="3">
        <v>43180</v>
      </c>
      <c r="E1414" t="s">
        <v>122</v>
      </c>
      <c r="F1414">
        <v>-7159.78</v>
      </c>
      <c r="G1414" t="s">
        <v>4283</v>
      </c>
      <c r="H1414" t="s">
        <v>247</v>
      </c>
      <c r="I1414" t="s">
        <v>101</v>
      </c>
      <c r="J1414" t="s">
        <v>34</v>
      </c>
      <c r="L1414" t="s">
        <v>3889</v>
      </c>
      <c r="M1414">
        <f t="shared" si="66"/>
        <v>10</v>
      </c>
      <c r="N1414">
        <f t="shared" si="67"/>
        <v>14</v>
      </c>
      <c r="O1414" t="str">
        <f t="shared" si="68"/>
        <v>TUEBO</v>
      </c>
    </row>
    <row r="1415" spans="1:15" hidden="1" x14ac:dyDescent="0.25">
      <c r="A1415" t="s">
        <v>121</v>
      </c>
      <c r="B1415" t="s">
        <v>33</v>
      </c>
      <c r="C1415" t="s">
        <v>115</v>
      </c>
      <c r="D1415" s="3">
        <v>43185</v>
      </c>
      <c r="E1415" t="s">
        <v>122</v>
      </c>
      <c r="F1415">
        <v>-1300000</v>
      </c>
      <c r="G1415" t="s">
        <v>4282</v>
      </c>
      <c r="H1415" t="s">
        <v>249</v>
      </c>
      <c r="I1415" t="s">
        <v>102</v>
      </c>
      <c r="J1415" t="s">
        <v>34</v>
      </c>
      <c r="L1415" t="s">
        <v>661</v>
      </c>
      <c r="M1415">
        <f t="shared" si="66"/>
        <v>10</v>
      </c>
      <c r="N1415">
        <f t="shared" si="67"/>
        <v>18</v>
      </c>
      <c r="O1415" t="str">
        <f t="shared" si="68"/>
        <v>Tuebor Op</v>
      </c>
    </row>
    <row r="1416" spans="1:15" hidden="1" x14ac:dyDescent="0.25">
      <c r="A1416" t="s">
        <v>121</v>
      </c>
      <c r="B1416" t="s">
        <v>33</v>
      </c>
      <c r="C1416" t="s">
        <v>115</v>
      </c>
      <c r="D1416" s="3">
        <v>43188</v>
      </c>
      <c r="E1416" t="s">
        <v>122</v>
      </c>
      <c r="F1416">
        <v>-12000000</v>
      </c>
      <c r="G1416" t="s">
        <v>4281</v>
      </c>
      <c r="H1416" t="s">
        <v>126</v>
      </c>
      <c r="I1416" t="s">
        <v>102</v>
      </c>
      <c r="J1416" t="s">
        <v>34</v>
      </c>
      <c r="L1416" t="s">
        <v>3848</v>
      </c>
      <c r="M1416">
        <f t="shared" si="66"/>
        <v>10</v>
      </c>
      <c r="N1416">
        <f t="shared" si="67"/>
        <v>18</v>
      </c>
      <c r="O1416" t="str">
        <f t="shared" si="68"/>
        <v>Tuebor Op</v>
      </c>
    </row>
    <row r="1417" spans="1:15" hidden="1" x14ac:dyDescent="0.25">
      <c r="A1417" t="s">
        <v>121</v>
      </c>
      <c r="B1417" t="s">
        <v>33</v>
      </c>
      <c r="C1417" t="s">
        <v>115</v>
      </c>
      <c r="D1417" s="3">
        <v>43194</v>
      </c>
      <c r="E1417" t="s">
        <v>122</v>
      </c>
      <c r="F1417">
        <v>-1400000</v>
      </c>
      <c r="G1417" t="s">
        <v>4280</v>
      </c>
      <c r="H1417" t="s">
        <v>249</v>
      </c>
      <c r="I1417" t="s">
        <v>101</v>
      </c>
      <c r="J1417" t="s">
        <v>34</v>
      </c>
      <c r="L1417" t="s">
        <v>3800</v>
      </c>
      <c r="M1417">
        <f t="shared" si="66"/>
        <v>10</v>
      </c>
      <c r="N1417">
        <f t="shared" si="67"/>
        <v>18</v>
      </c>
      <c r="O1417" t="str">
        <f t="shared" si="68"/>
        <v>Tuebor Op</v>
      </c>
    </row>
    <row r="1418" spans="1:15" hidden="1" x14ac:dyDescent="0.25">
      <c r="A1418" t="s">
        <v>121</v>
      </c>
      <c r="B1418" t="s">
        <v>33</v>
      </c>
      <c r="C1418" t="s">
        <v>115</v>
      </c>
      <c r="D1418" s="3">
        <v>43199</v>
      </c>
      <c r="E1418" t="s">
        <v>122</v>
      </c>
      <c r="F1418">
        <v>-400000</v>
      </c>
      <c r="G1418" t="s">
        <v>4279</v>
      </c>
      <c r="H1418" t="s">
        <v>249</v>
      </c>
      <c r="I1418" t="s">
        <v>101</v>
      </c>
      <c r="J1418" t="s">
        <v>34</v>
      </c>
      <c r="L1418" t="s">
        <v>3800</v>
      </c>
      <c r="M1418">
        <f t="shared" si="66"/>
        <v>10</v>
      </c>
      <c r="N1418">
        <f t="shared" si="67"/>
        <v>18</v>
      </c>
      <c r="O1418" t="str">
        <f t="shared" si="68"/>
        <v>Tuebor Op</v>
      </c>
    </row>
    <row r="1419" spans="1:15" hidden="1" x14ac:dyDescent="0.25">
      <c r="A1419" t="s">
        <v>121</v>
      </c>
      <c r="B1419" t="s">
        <v>33</v>
      </c>
      <c r="C1419" t="s">
        <v>115</v>
      </c>
      <c r="D1419" s="3">
        <v>43201</v>
      </c>
      <c r="E1419" t="s">
        <v>122</v>
      </c>
      <c r="F1419">
        <v>-450000</v>
      </c>
      <c r="G1419" t="s">
        <v>4278</v>
      </c>
      <c r="H1419" t="s">
        <v>249</v>
      </c>
      <c r="I1419" t="s">
        <v>101</v>
      </c>
      <c r="J1419" t="s">
        <v>34</v>
      </c>
      <c r="L1419" t="s">
        <v>3800</v>
      </c>
      <c r="M1419">
        <f t="shared" si="66"/>
        <v>10</v>
      </c>
      <c r="N1419">
        <f t="shared" si="67"/>
        <v>18</v>
      </c>
      <c r="O1419" t="str">
        <f t="shared" si="68"/>
        <v>Tuebor Op</v>
      </c>
    </row>
    <row r="1420" spans="1:15" hidden="1" x14ac:dyDescent="0.25">
      <c r="A1420" t="s">
        <v>121</v>
      </c>
      <c r="B1420" t="s">
        <v>33</v>
      </c>
      <c r="C1420" t="s">
        <v>115</v>
      </c>
      <c r="D1420" s="3">
        <v>43206</v>
      </c>
      <c r="E1420" t="s">
        <v>122</v>
      </c>
      <c r="F1420">
        <v>-1200382</v>
      </c>
      <c r="G1420" t="s">
        <v>4277</v>
      </c>
      <c r="H1420" t="s">
        <v>247</v>
      </c>
      <c r="I1420" t="s">
        <v>102</v>
      </c>
      <c r="J1420" t="s">
        <v>34</v>
      </c>
      <c r="L1420" t="s">
        <v>3889</v>
      </c>
      <c r="M1420">
        <f t="shared" si="66"/>
        <v>10</v>
      </c>
      <c r="N1420">
        <f t="shared" si="67"/>
        <v>14</v>
      </c>
      <c r="O1420" t="str">
        <f t="shared" si="68"/>
        <v>TUEBO</v>
      </c>
    </row>
    <row r="1421" spans="1:15" hidden="1" x14ac:dyDescent="0.25">
      <c r="A1421" t="s">
        <v>121</v>
      </c>
      <c r="B1421" t="s">
        <v>33</v>
      </c>
      <c r="C1421" t="s">
        <v>115</v>
      </c>
      <c r="D1421" s="3">
        <v>43206</v>
      </c>
      <c r="E1421" t="s">
        <v>122</v>
      </c>
      <c r="F1421">
        <v>-1800000</v>
      </c>
      <c r="G1421" t="s">
        <v>4276</v>
      </c>
      <c r="H1421" t="s">
        <v>126</v>
      </c>
      <c r="I1421" t="s">
        <v>102</v>
      </c>
      <c r="J1421" t="s">
        <v>34</v>
      </c>
      <c r="L1421" t="s">
        <v>3716</v>
      </c>
      <c r="M1421">
        <f t="shared" si="66"/>
        <v>10</v>
      </c>
      <c r="N1421">
        <f t="shared" si="67"/>
        <v>18</v>
      </c>
      <c r="O1421" t="str">
        <f t="shared" si="68"/>
        <v>Tuebor Op</v>
      </c>
    </row>
    <row r="1422" spans="1:15" hidden="1" x14ac:dyDescent="0.25">
      <c r="A1422" t="s">
        <v>121</v>
      </c>
      <c r="B1422" t="s">
        <v>33</v>
      </c>
      <c r="C1422" t="s">
        <v>115</v>
      </c>
      <c r="D1422" s="3">
        <v>43222</v>
      </c>
      <c r="E1422" t="s">
        <v>122</v>
      </c>
      <c r="F1422">
        <v>-300000</v>
      </c>
      <c r="G1422" t="s">
        <v>4275</v>
      </c>
      <c r="H1422" t="s">
        <v>249</v>
      </c>
      <c r="I1422" t="s">
        <v>34</v>
      </c>
      <c r="J1422" t="s">
        <v>34</v>
      </c>
      <c r="L1422" t="s">
        <v>3800</v>
      </c>
      <c r="M1422">
        <f t="shared" si="66"/>
        <v>10</v>
      </c>
      <c r="N1422">
        <f t="shared" si="67"/>
        <v>18</v>
      </c>
      <c r="O1422" t="str">
        <f t="shared" si="68"/>
        <v>Tuebor Op</v>
      </c>
    </row>
    <row r="1423" spans="1:15" hidden="1" x14ac:dyDescent="0.25">
      <c r="A1423" t="s">
        <v>121</v>
      </c>
      <c r="B1423" t="s">
        <v>33</v>
      </c>
      <c r="C1423" t="s">
        <v>115</v>
      </c>
      <c r="D1423" s="3">
        <v>43227</v>
      </c>
      <c r="E1423" t="s">
        <v>122</v>
      </c>
      <c r="F1423">
        <v>-831831.9</v>
      </c>
      <c r="G1423" t="s">
        <v>4274</v>
      </c>
      <c r="H1423" t="s">
        <v>247</v>
      </c>
      <c r="I1423" t="s">
        <v>102</v>
      </c>
      <c r="J1423" t="s">
        <v>34</v>
      </c>
      <c r="L1423" t="s">
        <v>3889</v>
      </c>
      <c r="M1423">
        <f t="shared" si="66"/>
        <v>10</v>
      </c>
      <c r="N1423">
        <f t="shared" si="67"/>
        <v>14</v>
      </c>
      <c r="O1423" t="str">
        <f t="shared" si="68"/>
        <v>TUEBO</v>
      </c>
    </row>
    <row r="1424" spans="1:15" hidden="1" x14ac:dyDescent="0.25">
      <c r="A1424" t="s">
        <v>121</v>
      </c>
      <c r="B1424" t="s">
        <v>33</v>
      </c>
      <c r="C1424" t="s">
        <v>115</v>
      </c>
      <c r="D1424" s="3">
        <v>43230</v>
      </c>
      <c r="E1424" t="s">
        <v>122</v>
      </c>
      <c r="F1424">
        <v>-250000</v>
      </c>
      <c r="G1424" t="s">
        <v>4273</v>
      </c>
      <c r="H1424" t="s">
        <v>249</v>
      </c>
      <c r="I1424" t="s">
        <v>101</v>
      </c>
      <c r="J1424" t="s">
        <v>34</v>
      </c>
      <c r="L1424" t="s">
        <v>3800</v>
      </c>
      <c r="M1424">
        <f t="shared" si="66"/>
        <v>10</v>
      </c>
      <c r="N1424">
        <f t="shared" si="67"/>
        <v>18</v>
      </c>
      <c r="O1424" t="str">
        <f t="shared" si="68"/>
        <v>Tuebor Op</v>
      </c>
    </row>
    <row r="1425" spans="1:15" hidden="1" x14ac:dyDescent="0.25">
      <c r="A1425" t="s">
        <v>121</v>
      </c>
      <c r="B1425" t="s">
        <v>33</v>
      </c>
      <c r="C1425" t="s">
        <v>115</v>
      </c>
      <c r="D1425" s="3">
        <v>43231</v>
      </c>
      <c r="E1425" t="s">
        <v>122</v>
      </c>
      <c r="F1425">
        <v>-950000</v>
      </c>
      <c r="G1425" t="s">
        <v>4272</v>
      </c>
      <c r="H1425" t="s">
        <v>249</v>
      </c>
      <c r="I1425" t="s">
        <v>101</v>
      </c>
      <c r="J1425" t="s">
        <v>34</v>
      </c>
      <c r="L1425" t="s">
        <v>3800</v>
      </c>
      <c r="M1425">
        <f t="shared" si="66"/>
        <v>10</v>
      </c>
      <c r="N1425">
        <f t="shared" si="67"/>
        <v>18</v>
      </c>
      <c r="O1425" t="str">
        <f t="shared" si="68"/>
        <v>Tuebor Op</v>
      </c>
    </row>
    <row r="1426" spans="1:15" hidden="1" x14ac:dyDescent="0.25">
      <c r="A1426" t="s">
        <v>121</v>
      </c>
      <c r="B1426" t="s">
        <v>33</v>
      </c>
      <c r="C1426" t="s">
        <v>115</v>
      </c>
      <c r="D1426" s="3">
        <v>43231</v>
      </c>
      <c r="E1426" t="s">
        <v>122</v>
      </c>
      <c r="F1426">
        <v>-250000</v>
      </c>
      <c r="G1426" t="s">
        <v>4271</v>
      </c>
      <c r="H1426" t="s">
        <v>249</v>
      </c>
      <c r="I1426" t="s">
        <v>101</v>
      </c>
      <c r="J1426" t="s">
        <v>34</v>
      </c>
      <c r="L1426" t="s">
        <v>3800</v>
      </c>
      <c r="M1426">
        <f t="shared" si="66"/>
        <v>10</v>
      </c>
      <c r="N1426">
        <f t="shared" si="67"/>
        <v>18</v>
      </c>
      <c r="O1426" t="str">
        <f t="shared" si="68"/>
        <v>Tuebor Op</v>
      </c>
    </row>
    <row r="1427" spans="1:15" hidden="1" x14ac:dyDescent="0.25">
      <c r="A1427" t="s">
        <v>121</v>
      </c>
      <c r="B1427" t="s">
        <v>33</v>
      </c>
      <c r="C1427" t="s">
        <v>115</v>
      </c>
      <c r="D1427" s="3">
        <v>43234</v>
      </c>
      <c r="E1427" t="s">
        <v>122</v>
      </c>
      <c r="F1427">
        <v>-1700000</v>
      </c>
      <c r="G1427" t="s">
        <v>4270</v>
      </c>
      <c r="H1427" t="s">
        <v>249</v>
      </c>
      <c r="I1427" t="s">
        <v>101</v>
      </c>
      <c r="J1427" t="s">
        <v>34</v>
      </c>
      <c r="L1427" t="s">
        <v>4269</v>
      </c>
      <c r="M1427">
        <f t="shared" si="66"/>
        <v>10</v>
      </c>
      <c r="N1427">
        <f t="shared" si="67"/>
        <v>18</v>
      </c>
      <c r="O1427" t="str">
        <f t="shared" si="68"/>
        <v>Tuebor PB</v>
      </c>
    </row>
    <row r="1428" spans="1:15" hidden="1" x14ac:dyDescent="0.25">
      <c r="A1428" t="s">
        <v>121</v>
      </c>
      <c r="B1428" t="s">
        <v>33</v>
      </c>
      <c r="C1428" t="s">
        <v>115</v>
      </c>
      <c r="D1428" s="3">
        <v>43235</v>
      </c>
      <c r="E1428" t="s">
        <v>122</v>
      </c>
      <c r="F1428">
        <v>-2204447.31</v>
      </c>
      <c r="G1428" t="s">
        <v>4268</v>
      </c>
      <c r="H1428" t="s">
        <v>247</v>
      </c>
      <c r="I1428" t="s">
        <v>102</v>
      </c>
      <c r="J1428" t="s">
        <v>34</v>
      </c>
      <c r="L1428" t="s">
        <v>3889</v>
      </c>
      <c r="M1428">
        <f t="shared" si="66"/>
        <v>10</v>
      </c>
      <c r="N1428">
        <f t="shared" si="67"/>
        <v>14</v>
      </c>
      <c r="O1428" t="str">
        <f t="shared" si="68"/>
        <v>TUEBO</v>
      </c>
    </row>
    <row r="1429" spans="1:15" hidden="1" x14ac:dyDescent="0.25">
      <c r="A1429" t="s">
        <v>121</v>
      </c>
      <c r="B1429" t="s">
        <v>33</v>
      </c>
      <c r="C1429" t="s">
        <v>115</v>
      </c>
      <c r="D1429" s="3">
        <v>43235</v>
      </c>
      <c r="E1429" t="s">
        <v>122</v>
      </c>
      <c r="F1429">
        <v>-400000</v>
      </c>
      <c r="G1429" t="s">
        <v>4267</v>
      </c>
      <c r="H1429" t="s">
        <v>249</v>
      </c>
      <c r="I1429" t="s">
        <v>101</v>
      </c>
      <c r="J1429" t="s">
        <v>34</v>
      </c>
      <c r="L1429" t="s">
        <v>3800</v>
      </c>
      <c r="M1429">
        <f t="shared" si="66"/>
        <v>10</v>
      </c>
      <c r="N1429">
        <f t="shared" si="67"/>
        <v>18</v>
      </c>
      <c r="O1429" t="str">
        <f t="shared" si="68"/>
        <v>Tuebor Op</v>
      </c>
    </row>
    <row r="1430" spans="1:15" hidden="1" x14ac:dyDescent="0.25">
      <c r="A1430" t="s">
        <v>121</v>
      </c>
      <c r="B1430" t="s">
        <v>33</v>
      </c>
      <c r="C1430" t="s">
        <v>115</v>
      </c>
      <c r="D1430" s="3">
        <v>43236</v>
      </c>
      <c r="E1430" t="s">
        <v>122</v>
      </c>
      <c r="F1430">
        <v>-350000</v>
      </c>
      <c r="G1430" t="s">
        <v>4266</v>
      </c>
      <c r="H1430" t="s">
        <v>249</v>
      </c>
      <c r="I1430" t="s">
        <v>101</v>
      </c>
      <c r="J1430" t="s">
        <v>34</v>
      </c>
      <c r="L1430" t="s">
        <v>3800</v>
      </c>
      <c r="M1430">
        <f t="shared" si="66"/>
        <v>10</v>
      </c>
      <c r="N1430">
        <f t="shared" si="67"/>
        <v>18</v>
      </c>
      <c r="O1430" t="str">
        <f t="shared" si="68"/>
        <v>Tuebor Op</v>
      </c>
    </row>
    <row r="1431" spans="1:15" hidden="1" x14ac:dyDescent="0.25">
      <c r="A1431" t="s">
        <v>121</v>
      </c>
      <c r="B1431" t="s">
        <v>33</v>
      </c>
      <c r="C1431" t="s">
        <v>115</v>
      </c>
      <c r="D1431" s="3">
        <v>43236</v>
      </c>
      <c r="E1431" t="s">
        <v>122</v>
      </c>
      <c r="F1431">
        <v>-7200000</v>
      </c>
      <c r="G1431" t="s">
        <v>4265</v>
      </c>
      <c r="H1431" t="s">
        <v>247</v>
      </c>
      <c r="I1431" t="s">
        <v>102</v>
      </c>
      <c r="J1431" t="s">
        <v>34</v>
      </c>
      <c r="L1431" t="s">
        <v>3905</v>
      </c>
      <c r="M1431">
        <f t="shared" si="66"/>
        <v>10</v>
      </c>
      <c r="N1431">
        <f t="shared" si="67"/>
        <v>14</v>
      </c>
      <c r="O1431" t="str">
        <f t="shared" si="68"/>
        <v>TUEBO</v>
      </c>
    </row>
    <row r="1432" spans="1:15" hidden="1" x14ac:dyDescent="0.25">
      <c r="A1432" t="s">
        <v>121</v>
      </c>
      <c r="B1432" t="s">
        <v>33</v>
      </c>
      <c r="C1432" t="s">
        <v>115</v>
      </c>
      <c r="D1432" s="3">
        <v>43237</v>
      </c>
      <c r="E1432" t="s">
        <v>122</v>
      </c>
      <c r="F1432">
        <v>-21000000</v>
      </c>
      <c r="G1432" t="s">
        <v>4264</v>
      </c>
      <c r="H1432" t="s">
        <v>126</v>
      </c>
      <c r="I1432" t="s">
        <v>101</v>
      </c>
      <c r="J1432" t="s">
        <v>34</v>
      </c>
      <c r="L1432" t="s">
        <v>3716</v>
      </c>
      <c r="M1432">
        <f t="shared" si="66"/>
        <v>10</v>
      </c>
      <c r="N1432">
        <f t="shared" si="67"/>
        <v>18</v>
      </c>
      <c r="O1432" t="str">
        <f t="shared" si="68"/>
        <v>Tuebor Op</v>
      </c>
    </row>
    <row r="1433" spans="1:15" hidden="1" x14ac:dyDescent="0.25">
      <c r="A1433" t="s">
        <v>121</v>
      </c>
      <c r="B1433" t="s">
        <v>33</v>
      </c>
      <c r="C1433" t="s">
        <v>115</v>
      </c>
      <c r="D1433" s="3">
        <v>43237</v>
      </c>
      <c r="E1433" t="s">
        <v>122</v>
      </c>
      <c r="F1433">
        <v>-9600000</v>
      </c>
      <c r="G1433" t="s">
        <v>4263</v>
      </c>
      <c r="H1433" t="s">
        <v>249</v>
      </c>
      <c r="I1433" t="s">
        <v>102</v>
      </c>
      <c r="J1433" t="s">
        <v>34</v>
      </c>
      <c r="L1433" t="s">
        <v>3800</v>
      </c>
      <c r="M1433">
        <f t="shared" ref="M1433:M1496" si="69">FIND("from",L1433,1)+LEN($M$1)+1</f>
        <v>10</v>
      </c>
      <c r="N1433">
        <f t="shared" ref="N1433:N1496" si="70">FIND("to",L1433)-LEN($N$1)</f>
        <v>18</v>
      </c>
      <c r="O1433" t="str">
        <f t="shared" ref="O1433:O1496" si="71">MID(L1433,M1433,N1433-M1433+1)</f>
        <v>Tuebor Op</v>
      </c>
    </row>
    <row r="1434" spans="1:15" hidden="1" x14ac:dyDescent="0.25">
      <c r="A1434" t="s">
        <v>121</v>
      </c>
      <c r="B1434" t="s">
        <v>33</v>
      </c>
      <c r="C1434" t="s">
        <v>115</v>
      </c>
      <c r="D1434" s="3">
        <v>43238</v>
      </c>
      <c r="E1434" t="s">
        <v>122</v>
      </c>
      <c r="F1434">
        <v>-30000000</v>
      </c>
      <c r="G1434" t="s">
        <v>4262</v>
      </c>
      <c r="H1434" t="s">
        <v>126</v>
      </c>
      <c r="I1434" t="s">
        <v>101</v>
      </c>
      <c r="J1434" t="s">
        <v>34</v>
      </c>
      <c r="L1434" t="s">
        <v>3926</v>
      </c>
      <c r="M1434">
        <f t="shared" si="69"/>
        <v>10</v>
      </c>
      <c r="N1434">
        <f t="shared" si="70"/>
        <v>18</v>
      </c>
      <c r="O1434" t="str">
        <f t="shared" si="71"/>
        <v>Tuebor Op</v>
      </c>
    </row>
    <row r="1435" spans="1:15" hidden="1" x14ac:dyDescent="0.25">
      <c r="A1435" t="s">
        <v>121</v>
      </c>
      <c r="B1435" t="s">
        <v>33</v>
      </c>
      <c r="C1435" t="s">
        <v>115</v>
      </c>
      <c r="D1435" s="3">
        <v>43238</v>
      </c>
      <c r="E1435" t="s">
        <v>122</v>
      </c>
      <c r="F1435">
        <v>-5000000</v>
      </c>
      <c r="G1435" t="s">
        <v>4261</v>
      </c>
      <c r="H1435" t="s">
        <v>249</v>
      </c>
      <c r="I1435" t="s">
        <v>101</v>
      </c>
      <c r="J1435" t="s">
        <v>34</v>
      </c>
      <c r="L1435" t="s">
        <v>3800</v>
      </c>
      <c r="M1435">
        <f t="shared" si="69"/>
        <v>10</v>
      </c>
      <c r="N1435">
        <f t="shared" si="70"/>
        <v>18</v>
      </c>
      <c r="O1435" t="str">
        <f t="shared" si="71"/>
        <v>Tuebor Op</v>
      </c>
    </row>
    <row r="1436" spans="1:15" hidden="1" x14ac:dyDescent="0.25">
      <c r="A1436" t="s">
        <v>121</v>
      </c>
      <c r="B1436" t="s">
        <v>33</v>
      </c>
      <c r="C1436" t="s">
        <v>115</v>
      </c>
      <c r="D1436" s="3">
        <v>43242</v>
      </c>
      <c r="E1436" t="s">
        <v>122</v>
      </c>
      <c r="F1436">
        <v>-5000000</v>
      </c>
      <c r="G1436" t="s">
        <v>4260</v>
      </c>
      <c r="H1436" t="s">
        <v>249</v>
      </c>
      <c r="I1436" t="s">
        <v>100</v>
      </c>
      <c r="J1436" t="s">
        <v>34</v>
      </c>
      <c r="L1436" t="s">
        <v>3800</v>
      </c>
      <c r="M1436">
        <f t="shared" si="69"/>
        <v>10</v>
      </c>
      <c r="N1436">
        <f t="shared" si="70"/>
        <v>18</v>
      </c>
      <c r="O1436" t="str">
        <f t="shared" si="71"/>
        <v>Tuebor Op</v>
      </c>
    </row>
    <row r="1437" spans="1:15" hidden="1" x14ac:dyDescent="0.25">
      <c r="A1437" t="s">
        <v>121</v>
      </c>
      <c r="B1437" t="s">
        <v>33</v>
      </c>
      <c r="C1437" t="s">
        <v>115</v>
      </c>
      <c r="D1437" s="3">
        <v>43256</v>
      </c>
      <c r="E1437" t="s">
        <v>122</v>
      </c>
      <c r="F1437">
        <v>-3000000</v>
      </c>
      <c r="G1437" t="s">
        <v>4259</v>
      </c>
      <c r="H1437" t="s">
        <v>126</v>
      </c>
      <c r="I1437" t="s">
        <v>101</v>
      </c>
      <c r="J1437" t="s">
        <v>34</v>
      </c>
      <c r="L1437" t="s">
        <v>3716</v>
      </c>
      <c r="M1437">
        <f t="shared" si="69"/>
        <v>10</v>
      </c>
      <c r="N1437">
        <f t="shared" si="70"/>
        <v>18</v>
      </c>
      <c r="O1437" t="str">
        <f t="shared" si="71"/>
        <v>Tuebor Op</v>
      </c>
    </row>
    <row r="1438" spans="1:15" hidden="1" x14ac:dyDescent="0.25">
      <c r="A1438" t="s">
        <v>121</v>
      </c>
      <c r="B1438" t="s">
        <v>33</v>
      </c>
      <c r="C1438" t="s">
        <v>115</v>
      </c>
      <c r="D1438" s="3">
        <v>43256</v>
      </c>
      <c r="E1438" t="s">
        <v>122</v>
      </c>
      <c r="F1438">
        <v>-5400000</v>
      </c>
      <c r="G1438" t="s">
        <v>4258</v>
      </c>
      <c r="H1438" t="s">
        <v>249</v>
      </c>
      <c r="I1438" t="s">
        <v>101</v>
      </c>
      <c r="J1438" t="s">
        <v>34</v>
      </c>
      <c r="L1438" t="s">
        <v>3800</v>
      </c>
      <c r="M1438">
        <f t="shared" si="69"/>
        <v>10</v>
      </c>
      <c r="N1438">
        <f t="shared" si="70"/>
        <v>18</v>
      </c>
      <c r="O1438" t="str">
        <f t="shared" si="71"/>
        <v>Tuebor Op</v>
      </c>
    </row>
    <row r="1439" spans="1:15" hidden="1" x14ac:dyDescent="0.25">
      <c r="A1439" t="s">
        <v>121</v>
      </c>
      <c r="B1439" t="s">
        <v>33</v>
      </c>
      <c r="C1439" t="s">
        <v>115</v>
      </c>
      <c r="D1439" s="3">
        <v>43257</v>
      </c>
      <c r="E1439" t="s">
        <v>122</v>
      </c>
      <c r="F1439">
        <v>-200000</v>
      </c>
      <c r="G1439" t="s">
        <v>4257</v>
      </c>
      <c r="H1439" t="s">
        <v>247</v>
      </c>
      <c r="I1439" t="s">
        <v>102</v>
      </c>
      <c r="J1439" t="s">
        <v>34</v>
      </c>
      <c r="L1439" t="s">
        <v>3800</v>
      </c>
      <c r="M1439">
        <f t="shared" si="69"/>
        <v>10</v>
      </c>
      <c r="N1439">
        <f t="shared" si="70"/>
        <v>18</v>
      </c>
      <c r="O1439" t="str">
        <f t="shared" si="71"/>
        <v>Tuebor Op</v>
      </c>
    </row>
    <row r="1440" spans="1:15" hidden="1" x14ac:dyDescent="0.25">
      <c r="A1440" t="s">
        <v>121</v>
      </c>
      <c r="B1440" t="s">
        <v>33</v>
      </c>
      <c r="C1440" t="s">
        <v>115</v>
      </c>
      <c r="D1440" s="3">
        <v>43258</v>
      </c>
      <c r="E1440" t="s">
        <v>122</v>
      </c>
      <c r="F1440">
        <v>-5000000</v>
      </c>
      <c r="G1440" t="s">
        <v>4256</v>
      </c>
      <c r="H1440" t="s">
        <v>126</v>
      </c>
      <c r="I1440" t="s">
        <v>102</v>
      </c>
      <c r="J1440" t="s">
        <v>34</v>
      </c>
      <c r="L1440" t="s">
        <v>3716</v>
      </c>
      <c r="M1440">
        <f t="shared" si="69"/>
        <v>10</v>
      </c>
      <c r="N1440">
        <f t="shared" si="70"/>
        <v>18</v>
      </c>
      <c r="O1440" t="str">
        <f t="shared" si="71"/>
        <v>Tuebor Op</v>
      </c>
    </row>
    <row r="1441" spans="1:15" hidden="1" x14ac:dyDescent="0.25">
      <c r="A1441" t="s">
        <v>121</v>
      </c>
      <c r="B1441" t="s">
        <v>33</v>
      </c>
      <c r="C1441" t="s">
        <v>115</v>
      </c>
      <c r="D1441" s="3">
        <v>43259</v>
      </c>
      <c r="E1441" t="s">
        <v>122</v>
      </c>
      <c r="F1441">
        <v>-300000</v>
      </c>
      <c r="G1441" t="s">
        <v>4255</v>
      </c>
      <c r="H1441" t="s">
        <v>249</v>
      </c>
      <c r="I1441" t="s">
        <v>426</v>
      </c>
      <c r="J1441" t="s">
        <v>34</v>
      </c>
      <c r="L1441" t="s">
        <v>3800</v>
      </c>
      <c r="M1441">
        <f t="shared" si="69"/>
        <v>10</v>
      </c>
      <c r="N1441">
        <f t="shared" si="70"/>
        <v>18</v>
      </c>
      <c r="O1441" t="str">
        <f t="shared" si="71"/>
        <v>Tuebor Op</v>
      </c>
    </row>
    <row r="1442" spans="1:15" hidden="1" x14ac:dyDescent="0.25">
      <c r="A1442" t="s">
        <v>121</v>
      </c>
      <c r="B1442" t="s">
        <v>33</v>
      </c>
      <c r="C1442" t="s">
        <v>115</v>
      </c>
      <c r="D1442" s="3">
        <v>43262</v>
      </c>
      <c r="E1442" t="s">
        <v>122</v>
      </c>
      <c r="F1442">
        <v>-10000000</v>
      </c>
      <c r="G1442" t="s">
        <v>4254</v>
      </c>
      <c r="H1442" t="s">
        <v>126</v>
      </c>
      <c r="I1442" t="s">
        <v>102</v>
      </c>
      <c r="J1442" t="s">
        <v>34</v>
      </c>
      <c r="L1442" t="s">
        <v>3716</v>
      </c>
      <c r="M1442">
        <f t="shared" si="69"/>
        <v>10</v>
      </c>
      <c r="N1442">
        <f t="shared" si="70"/>
        <v>18</v>
      </c>
      <c r="O1442" t="str">
        <f t="shared" si="71"/>
        <v>Tuebor Op</v>
      </c>
    </row>
    <row r="1443" spans="1:15" hidden="1" x14ac:dyDescent="0.25">
      <c r="A1443" t="s">
        <v>121</v>
      </c>
      <c r="B1443" t="s">
        <v>33</v>
      </c>
      <c r="C1443" t="s">
        <v>115</v>
      </c>
      <c r="D1443" s="3">
        <v>43265</v>
      </c>
      <c r="E1443" t="s">
        <v>122</v>
      </c>
      <c r="F1443">
        <v>-9100000</v>
      </c>
      <c r="G1443" t="s">
        <v>4253</v>
      </c>
      <c r="H1443" t="s">
        <v>249</v>
      </c>
      <c r="I1443" t="s">
        <v>102</v>
      </c>
      <c r="J1443" t="s">
        <v>34</v>
      </c>
      <c r="L1443" t="s">
        <v>4074</v>
      </c>
      <c r="M1443">
        <f t="shared" si="69"/>
        <v>10</v>
      </c>
      <c r="N1443">
        <f t="shared" si="70"/>
        <v>18</v>
      </c>
      <c r="O1443" t="str">
        <f t="shared" si="71"/>
        <v>Tuebor Op</v>
      </c>
    </row>
    <row r="1444" spans="1:15" hidden="1" x14ac:dyDescent="0.25">
      <c r="A1444" t="s">
        <v>121</v>
      </c>
      <c r="B1444" t="s">
        <v>33</v>
      </c>
      <c r="C1444" t="s">
        <v>115</v>
      </c>
      <c r="D1444" s="3">
        <v>43266</v>
      </c>
      <c r="E1444" t="s">
        <v>122</v>
      </c>
      <c r="F1444">
        <v>-230000</v>
      </c>
      <c r="G1444" t="s">
        <v>4252</v>
      </c>
      <c r="H1444" t="s">
        <v>247</v>
      </c>
      <c r="I1444" t="s">
        <v>102</v>
      </c>
      <c r="J1444" t="s">
        <v>34</v>
      </c>
      <c r="L1444" t="s">
        <v>3889</v>
      </c>
      <c r="M1444">
        <f t="shared" si="69"/>
        <v>10</v>
      </c>
      <c r="N1444">
        <f t="shared" si="70"/>
        <v>14</v>
      </c>
      <c r="O1444" t="str">
        <f t="shared" si="71"/>
        <v>TUEBO</v>
      </c>
    </row>
    <row r="1445" spans="1:15" hidden="1" x14ac:dyDescent="0.25">
      <c r="A1445" t="s">
        <v>121</v>
      </c>
      <c r="B1445" t="s">
        <v>33</v>
      </c>
      <c r="C1445" t="s">
        <v>115</v>
      </c>
      <c r="D1445" s="3">
        <v>43270</v>
      </c>
      <c r="E1445" t="s">
        <v>122</v>
      </c>
      <c r="F1445">
        <v>-5000000</v>
      </c>
      <c r="G1445" t="s">
        <v>4251</v>
      </c>
      <c r="H1445" t="s">
        <v>249</v>
      </c>
      <c r="I1445" t="s">
        <v>102</v>
      </c>
      <c r="J1445" t="s">
        <v>34</v>
      </c>
      <c r="L1445" t="s">
        <v>3800</v>
      </c>
      <c r="M1445">
        <f t="shared" si="69"/>
        <v>10</v>
      </c>
      <c r="N1445">
        <f t="shared" si="70"/>
        <v>18</v>
      </c>
      <c r="O1445" t="str">
        <f t="shared" si="71"/>
        <v>Tuebor Op</v>
      </c>
    </row>
    <row r="1446" spans="1:15" hidden="1" x14ac:dyDescent="0.25">
      <c r="A1446" t="s">
        <v>121</v>
      </c>
      <c r="B1446" t="s">
        <v>33</v>
      </c>
      <c r="C1446" t="s">
        <v>115</v>
      </c>
      <c r="D1446" s="3">
        <v>43271</v>
      </c>
      <c r="E1446" t="s">
        <v>122</v>
      </c>
      <c r="F1446">
        <v>-5000000</v>
      </c>
      <c r="G1446" t="s">
        <v>4250</v>
      </c>
      <c r="H1446" t="s">
        <v>126</v>
      </c>
      <c r="I1446" t="s">
        <v>102</v>
      </c>
      <c r="J1446" t="s">
        <v>34</v>
      </c>
      <c r="L1446" t="s">
        <v>3716</v>
      </c>
      <c r="M1446">
        <f t="shared" si="69"/>
        <v>10</v>
      </c>
      <c r="N1446">
        <f t="shared" si="70"/>
        <v>18</v>
      </c>
      <c r="O1446" t="str">
        <f t="shared" si="71"/>
        <v>Tuebor Op</v>
      </c>
    </row>
    <row r="1447" spans="1:15" hidden="1" x14ac:dyDescent="0.25">
      <c r="A1447" t="s">
        <v>121</v>
      </c>
      <c r="B1447" t="s">
        <v>33</v>
      </c>
      <c r="C1447" t="s">
        <v>115</v>
      </c>
      <c r="D1447" s="3">
        <v>43273</v>
      </c>
      <c r="E1447" t="s">
        <v>122</v>
      </c>
      <c r="F1447">
        <v>-200000</v>
      </c>
      <c r="G1447" t="s">
        <v>4249</v>
      </c>
      <c r="H1447" t="s">
        <v>249</v>
      </c>
      <c r="I1447" t="s">
        <v>102</v>
      </c>
      <c r="J1447" t="s">
        <v>34</v>
      </c>
      <c r="L1447" t="s">
        <v>661</v>
      </c>
      <c r="M1447">
        <f t="shared" si="69"/>
        <v>10</v>
      </c>
      <c r="N1447">
        <f t="shared" si="70"/>
        <v>18</v>
      </c>
      <c r="O1447" t="str">
        <f t="shared" si="71"/>
        <v>Tuebor Op</v>
      </c>
    </row>
    <row r="1448" spans="1:15" hidden="1" x14ac:dyDescent="0.25">
      <c r="A1448" t="s">
        <v>121</v>
      </c>
      <c r="B1448" t="s">
        <v>33</v>
      </c>
      <c r="C1448" t="s">
        <v>115</v>
      </c>
      <c r="D1448" s="3">
        <v>43277</v>
      </c>
      <c r="E1448" t="s">
        <v>122</v>
      </c>
      <c r="F1448">
        <v>-7300000</v>
      </c>
      <c r="G1448" t="s">
        <v>4248</v>
      </c>
      <c r="H1448" t="s">
        <v>249</v>
      </c>
      <c r="I1448" t="s">
        <v>102</v>
      </c>
      <c r="J1448" t="s">
        <v>34</v>
      </c>
      <c r="L1448" t="s">
        <v>3800</v>
      </c>
      <c r="M1448">
        <f t="shared" si="69"/>
        <v>10</v>
      </c>
      <c r="N1448">
        <f t="shared" si="70"/>
        <v>18</v>
      </c>
      <c r="O1448" t="str">
        <f t="shared" si="71"/>
        <v>Tuebor Op</v>
      </c>
    </row>
    <row r="1449" spans="1:15" hidden="1" x14ac:dyDescent="0.25">
      <c r="A1449" t="s">
        <v>121</v>
      </c>
      <c r="B1449" t="s">
        <v>33</v>
      </c>
      <c r="C1449" t="s">
        <v>115</v>
      </c>
      <c r="D1449" s="3">
        <v>43278</v>
      </c>
      <c r="E1449" t="s">
        <v>122</v>
      </c>
      <c r="F1449">
        <v>-30000000</v>
      </c>
      <c r="G1449" t="s">
        <v>4247</v>
      </c>
      <c r="H1449" t="s">
        <v>126</v>
      </c>
      <c r="I1449" t="s">
        <v>102</v>
      </c>
      <c r="J1449" t="s">
        <v>34</v>
      </c>
      <c r="L1449" t="s">
        <v>3716</v>
      </c>
      <c r="M1449">
        <f t="shared" si="69"/>
        <v>10</v>
      </c>
      <c r="N1449">
        <f t="shared" si="70"/>
        <v>18</v>
      </c>
      <c r="O1449" t="str">
        <f t="shared" si="71"/>
        <v>Tuebor Op</v>
      </c>
    </row>
    <row r="1450" spans="1:15" hidden="1" x14ac:dyDescent="0.25">
      <c r="A1450" t="s">
        <v>121</v>
      </c>
      <c r="B1450" t="s">
        <v>33</v>
      </c>
      <c r="C1450" t="s">
        <v>115</v>
      </c>
      <c r="D1450" s="3">
        <v>43279</v>
      </c>
      <c r="E1450" t="s">
        <v>122</v>
      </c>
      <c r="F1450">
        <v>-2200000</v>
      </c>
      <c r="G1450" t="s">
        <v>4246</v>
      </c>
      <c r="H1450" t="s">
        <v>249</v>
      </c>
      <c r="I1450" t="s">
        <v>102</v>
      </c>
      <c r="J1450" t="s">
        <v>34</v>
      </c>
      <c r="L1450" t="s">
        <v>3800</v>
      </c>
      <c r="M1450">
        <f t="shared" si="69"/>
        <v>10</v>
      </c>
      <c r="N1450">
        <f t="shared" si="70"/>
        <v>18</v>
      </c>
      <c r="O1450" t="str">
        <f t="shared" si="71"/>
        <v>Tuebor Op</v>
      </c>
    </row>
    <row r="1451" spans="1:15" hidden="1" x14ac:dyDescent="0.25">
      <c r="A1451" t="s">
        <v>121</v>
      </c>
      <c r="B1451" t="s">
        <v>33</v>
      </c>
      <c r="C1451" t="s">
        <v>115</v>
      </c>
      <c r="D1451" s="3">
        <v>43279</v>
      </c>
      <c r="E1451" t="s">
        <v>122</v>
      </c>
      <c r="F1451">
        <v>-2100000</v>
      </c>
      <c r="G1451" t="s">
        <v>4245</v>
      </c>
      <c r="H1451" t="s">
        <v>249</v>
      </c>
      <c r="I1451" t="s">
        <v>102</v>
      </c>
      <c r="J1451" t="s">
        <v>34</v>
      </c>
      <c r="L1451" t="s">
        <v>661</v>
      </c>
      <c r="M1451">
        <f t="shared" si="69"/>
        <v>10</v>
      </c>
      <c r="N1451">
        <f t="shared" si="70"/>
        <v>18</v>
      </c>
      <c r="O1451" t="str">
        <f t="shared" si="71"/>
        <v>Tuebor Op</v>
      </c>
    </row>
    <row r="1452" spans="1:15" hidden="1" x14ac:dyDescent="0.25">
      <c r="A1452" t="s">
        <v>121</v>
      </c>
      <c r="B1452" t="s">
        <v>33</v>
      </c>
      <c r="C1452" t="s">
        <v>115</v>
      </c>
      <c r="D1452" s="3">
        <v>43279</v>
      </c>
      <c r="E1452" t="s">
        <v>122</v>
      </c>
      <c r="F1452">
        <v>-10000000</v>
      </c>
      <c r="G1452" t="s">
        <v>4244</v>
      </c>
      <c r="H1452" t="s">
        <v>126</v>
      </c>
      <c r="I1452" t="s">
        <v>102</v>
      </c>
      <c r="J1452" t="s">
        <v>34</v>
      </c>
      <c r="L1452" t="s">
        <v>3716</v>
      </c>
      <c r="M1452">
        <f t="shared" si="69"/>
        <v>10</v>
      </c>
      <c r="N1452">
        <f t="shared" si="70"/>
        <v>18</v>
      </c>
      <c r="O1452" t="str">
        <f t="shared" si="71"/>
        <v>Tuebor Op</v>
      </c>
    </row>
    <row r="1453" spans="1:15" hidden="1" x14ac:dyDescent="0.25">
      <c r="A1453" t="s">
        <v>121</v>
      </c>
      <c r="B1453" t="s">
        <v>33</v>
      </c>
      <c r="C1453" t="s">
        <v>115</v>
      </c>
      <c r="D1453" s="3">
        <v>43287</v>
      </c>
      <c r="E1453" t="s">
        <v>122</v>
      </c>
      <c r="F1453">
        <v>-4500000</v>
      </c>
      <c r="G1453" t="s">
        <v>4243</v>
      </c>
      <c r="H1453" t="s">
        <v>249</v>
      </c>
      <c r="I1453" t="s">
        <v>102</v>
      </c>
      <c r="J1453" t="s">
        <v>34</v>
      </c>
      <c r="L1453" t="s">
        <v>3800</v>
      </c>
      <c r="M1453">
        <f t="shared" si="69"/>
        <v>10</v>
      </c>
      <c r="N1453">
        <f t="shared" si="70"/>
        <v>18</v>
      </c>
      <c r="O1453" t="str">
        <f t="shared" si="71"/>
        <v>Tuebor Op</v>
      </c>
    </row>
    <row r="1454" spans="1:15" hidden="1" x14ac:dyDescent="0.25">
      <c r="A1454" t="s">
        <v>121</v>
      </c>
      <c r="B1454" t="s">
        <v>33</v>
      </c>
      <c r="C1454" t="s">
        <v>115</v>
      </c>
      <c r="D1454" s="3">
        <v>43287</v>
      </c>
      <c r="E1454" t="s">
        <v>122</v>
      </c>
      <c r="F1454">
        <v>-13000000</v>
      </c>
      <c r="G1454" t="s">
        <v>4242</v>
      </c>
      <c r="H1454" t="s">
        <v>249</v>
      </c>
      <c r="I1454" t="s">
        <v>102</v>
      </c>
      <c r="J1454" t="s">
        <v>34</v>
      </c>
      <c r="L1454" t="s">
        <v>661</v>
      </c>
      <c r="M1454">
        <f t="shared" si="69"/>
        <v>10</v>
      </c>
      <c r="N1454">
        <f t="shared" si="70"/>
        <v>18</v>
      </c>
      <c r="O1454" t="str">
        <f t="shared" si="71"/>
        <v>Tuebor Op</v>
      </c>
    </row>
    <row r="1455" spans="1:15" hidden="1" x14ac:dyDescent="0.25">
      <c r="A1455" t="s">
        <v>121</v>
      </c>
      <c r="B1455" t="s">
        <v>33</v>
      </c>
      <c r="C1455" t="s">
        <v>115</v>
      </c>
      <c r="D1455" s="3">
        <v>43291</v>
      </c>
      <c r="E1455" t="s">
        <v>122</v>
      </c>
      <c r="F1455">
        <v>-15200000</v>
      </c>
      <c r="G1455" t="s">
        <v>4241</v>
      </c>
      <c r="H1455" t="s">
        <v>249</v>
      </c>
      <c r="I1455" t="s">
        <v>102</v>
      </c>
      <c r="J1455" t="s">
        <v>34</v>
      </c>
      <c r="L1455" t="s">
        <v>3800</v>
      </c>
      <c r="M1455">
        <f t="shared" si="69"/>
        <v>10</v>
      </c>
      <c r="N1455">
        <f t="shared" si="70"/>
        <v>18</v>
      </c>
      <c r="O1455" t="str">
        <f t="shared" si="71"/>
        <v>Tuebor Op</v>
      </c>
    </row>
    <row r="1456" spans="1:15" hidden="1" x14ac:dyDescent="0.25">
      <c r="A1456" t="s">
        <v>121</v>
      </c>
      <c r="B1456" t="s">
        <v>33</v>
      </c>
      <c r="C1456" t="s">
        <v>115</v>
      </c>
      <c r="D1456" s="3">
        <v>43293</v>
      </c>
      <c r="E1456" t="s">
        <v>122</v>
      </c>
      <c r="F1456">
        <v>-5000000</v>
      </c>
      <c r="G1456" t="s">
        <v>4240</v>
      </c>
      <c r="H1456" t="s">
        <v>247</v>
      </c>
      <c r="I1456" t="s">
        <v>102</v>
      </c>
      <c r="J1456" t="s">
        <v>34</v>
      </c>
      <c r="L1456" t="s">
        <v>3905</v>
      </c>
      <c r="M1456">
        <f t="shared" si="69"/>
        <v>10</v>
      </c>
      <c r="N1456">
        <f t="shared" si="70"/>
        <v>14</v>
      </c>
      <c r="O1456" t="str">
        <f t="shared" si="71"/>
        <v>TUEBO</v>
      </c>
    </row>
    <row r="1457" spans="1:15" hidden="1" x14ac:dyDescent="0.25">
      <c r="A1457" t="s">
        <v>121</v>
      </c>
      <c r="B1457" t="s">
        <v>33</v>
      </c>
      <c r="C1457" t="s">
        <v>115</v>
      </c>
      <c r="D1457" s="3">
        <v>43297</v>
      </c>
      <c r="E1457" t="s">
        <v>122</v>
      </c>
      <c r="F1457">
        <v>-7165.92</v>
      </c>
      <c r="G1457" t="s">
        <v>4239</v>
      </c>
      <c r="H1457" t="s">
        <v>247</v>
      </c>
      <c r="I1457" t="s">
        <v>102</v>
      </c>
      <c r="J1457" t="s">
        <v>34</v>
      </c>
      <c r="L1457" t="s">
        <v>3889</v>
      </c>
      <c r="M1457">
        <f t="shared" si="69"/>
        <v>10</v>
      </c>
      <c r="N1457">
        <f t="shared" si="70"/>
        <v>14</v>
      </c>
      <c r="O1457" t="str">
        <f t="shared" si="71"/>
        <v>TUEBO</v>
      </c>
    </row>
    <row r="1458" spans="1:15" hidden="1" x14ac:dyDescent="0.25">
      <c r="A1458" t="s">
        <v>121</v>
      </c>
      <c r="B1458" t="s">
        <v>33</v>
      </c>
      <c r="C1458" t="s">
        <v>115</v>
      </c>
      <c r="D1458" s="3">
        <v>43297</v>
      </c>
      <c r="E1458" t="s">
        <v>122</v>
      </c>
      <c r="F1458">
        <v>-10000000</v>
      </c>
      <c r="G1458" t="s">
        <v>4238</v>
      </c>
      <c r="H1458" t="s">
        <v>249</v>
      </c>
      <c r="I1458" t="s">
        <v>102</v>
      </c>
      <c r="J1458" t="s">
        <v>34</v>
      </c>
      <c r="L1458" t="s">
        <v>3800</v>
      </c>
      <c r="M1458">
        <f t="shared" si="69"/>
        <v>10</v>
      </c>
      <c r="N1458">
        <f t="shared" si="70"/>
        <v>18</v>
      </c>
      <c r="O1458" t="str">
        <f t="shared" si="71"/>
        <v>Tuebor Op</v>
      </c>
    </row>
    <row r="1459" spans="1:15" hidden="1" x14ac:dyDescent="0.25">
      <c r="A1459" t="s">
        <v>121</v>
      </c>
      <c r="B1459" t="s">
        <v>33</v>
      </c>
      <c r="C1459" t="s">
        <v>115</v>
      </c>
      <c r="D1459" s="3">
        <v>43298</v>
      </c>
      <c r="E1459" t="s">
        <v>122</v>
      </c>
      <c r="F1459">
        <v>-2000000</v>
      </c>
      <c r="G1459" t="s">
        <v>4237</v>
      </c>
      <c r="H1459" t="s">
        <v>249</v>
      </c>
      <c r="I1459" t="s">
        <v>102</v>
      </c>
      <c r="J1459" t="s">
        <v>34</v>
      </c>
      <c r="L1459" t="s">
        <v>661</v>
      </c>
      <c r="M1459">
        <f t="shared" si="69"/>
        <v>10</v>
      </c>
      <c r="N1459">
        <f t="shared" si="70"/>
        <v>18</v>
      </c>
      <c r="O1459" t="str">
        <f t="shared" si="71"/>
        <v>Tuebor Op</v>
      </c>
    </row>
    <row r="1460" spans="1:15" hidden="1" x14ac:dyDescent="0.25">
      <c r="A1460" t="s">
        <v>121</v>
      </c>
      <c r="B1460" t="s">
        <v>33</v>
      </c>
      <c r="C1460" t="s">
        <v>115</v>
      </c>
      <c r="D1460" s="3">
        <v>43298</v>
      </c>
      <c r="E1460" t="s">
        <v>122</v>
      </c>
      <c r="F1460">
        <v>-35000000</v>
      </c>
      <c r="G1460" t="s">
        <v>4236</v>
      </c>
      <c r="H1460" t="s">
        <v>126</v>
      </c>
      <c r="I1460" t="s">
        <v>102</v>
      </c>
      <c r="J1460" t="s">
        <v>34</v>
      </c>
      <c r="L1460" t="s">
        <v>3716</v>
      </c>
      <c r="M1460">
        <f t="shared" si="69"/>
        <v>10</v>
      </c>
      <c r="N1460">
        <f t="shared" si="70"/>
        <v>18</v>
      </c>
      <c r="O1460" t="str">
        <f t="shared" si="71"/>
        <v>Tuebor Op</v>
      </c>
    </row>
    <row r="1461" spans="1:15" hidden="1" x14ac:dyDescent="0.25">
      <c r="A1461" t="s">
        <v>121</v>
      </c>
      <c r="B1461" t="s">
        <v>33</v>
      </c>
      <c r="C1461" t="s">
        <v>115</v>
      </c>
      <c r="D1461" s="3">
        <v>43299</v>
      </c>
      <c r="E1461" t="s">
        <v>122</v>
      </c>
      <c r="F1461">
        <v>-19000000</v>
      </c>
      <c r="G1461" t="s">
        <v>4235</v>
      </c>
      <c r="H1461" t="s">
        <v>126</v>
      </c>
      <c r="I1461" t="s">
        <v>102</v>
      </c>
      <c r="J1461" t="s">
        <v>34</v>
      </c>
      <c r="L1461" t="s">
        <v>3716</v>
      </c>
      <c r="M1461">
        <f t="shared" si="69"/>
        <v>10</v>
      </c>
      <c r="N1461">
        <f t="shared" si="70"/>
        <v>18</v>
      </c>
      <c r="O1461" t="str">
        <f t="shared" si="71"/>
        <v>Tuebor Op</v>
      </c>
    </row>
    <row r="1462" spans="1:15" hidden="1" x14ac:dyDescent="0.25">
      <c r="A1462" t="s">
        <v>121</v>
      </c>
      <c r="B1462" t="s">
        <v>33</v>
      </c>
      <c r="C1462" t="s">
        <v>115</v>
      </c>
      <c r="D1462" s="3">
        <v>43301</v>
      </c>
      <c r="E1462" t="s">
        <v>122</v>
      </c>
      <c r="F1462">
        <v>-4600000</v>
      </c>
      <c r="G1462" t="s">
        <v>4234</v>
      </c>
      <c r="H1462" t="s">
        <v>249</v>
      </c>
      <c r="I1462" t="s">
        <v>102</v>
      </c>
      <c r="J1462" t="s">
        <v>34</v>
      </c>
      <c r="L1462" t="s">
        <v>3800</v>
      </c>
      <c r="M1462">
        <f t="shared" si="69"/>
        <v>10</v>
      </c>
      <c r="N1462">
        <f t="shared" si="70"/>
        <v>18</v>
      </c>
      <c r="O1462" t="str">
        <f t="shared" si="71"/>
        <v>Tuebor Op</v>
      </c>
    </row>
    <row r="1463" spans="1:15" hidden="1" x14ac:dyDescent="0.25">
      <c r="A1463" t="s">
        <v>121</v>
      </c>
      <c r="B1463" t="s">
        <v>33</v>
      </c>
      <c r="C1463" t="s">
        <v>115</v>
      </c>
      <c r="D1463" s="3">
        <v>43305</v>
      </c>
      <c r="E1463" t="s">
        <v>122</v>
      </c>
      <c r="F1463">
        <v>-18000000</v>
      </c>
      <c r="G1463" t="s">
        <v>4233</v>
      </c>
      <c r="H1463" t="s">
        <v>126</v>
      </c>
      <c r="I1463" t="s">
        <v>102</v>
      </c>
      <c r="J1463" t="s">
        <v>34</v>
      </c>
      <c r="L1463" t="s">
        <v>3716</v>
      </c>
      <c r="M1463">
        <f t="shared" si="69"/>
        <v>10</v>
      </c>
      <c r="N1463">
        <f t="shared" si="70"/>
        <v>18</v>
      </c>
      <c r="O1463" t="str">
        <f t="shared" si="71"/>
        <v>Tuebor Op</v>
      </c>
    </row>
    <row r="1464" spans="1:15" hidden="1" x14ac:dyDescent="0.25">
      <c r="A1464" t="s">
        <v>121</v>
      </c>
      <c r="B1464" t="s">
        <v>33</v>
      </c>
      <c r="C1464" t="s">
        <v>115</v>
      </c>
      <c r="D1464" s="3">
        <v>43307</v>
      </c>
      <c r="E1464" t="s">
        <v>122</v>
      </c>
      <c r="F1464">
        <v>-500000</v>
      </c>
      <c r="G1464" t="s">
        <v>4232</v>
      </c>
      <c r="H1464" t="s">
        <v>249</v>
      </c>
      <c r="I1464" t="s">
        <v>102</v>
      </c>
      <c r="J1464" t="s">
        <v>34</v>
      </c>
      <c r="L1464" t="s">
        <v>3716</v>
      </c>
      <c r="M1464">
        <f t="shared" si="69"/>
        <v>10</v>
      </c>
      <c r="N1464">
        <f t="shared" si="70"/>
        <v>18</v>
      </c>
      <c r="O1464" t="str">
        <f t="shared" si="71"/>
        <v>Tuebor Op</v>
      </c>
    </row>
    <row r="1465" spans="1:15" hidden="1" x14ac:dyDescent="0.25">
      <c r="A1465" t="s">
        <v>121</v>
      </c>
      <c r="B1465" t="s">
        <v>33</v>
      </c>
      <c r="C1465" t="s">
        <v>115</v>
      </c>
      <c r="D1465" s="3">
        <v>43312</v>
      </c>
      <c r="E1465" t="s">
        <v>122</v>
      </c>
      <c r="F1465">
        <v>-32000000</v>
      </c>
      <c r="G1465" t="s">
        <v>4231</v>
      </c>
      <c r="H1465" t="s">
        <v>249</v>
      </c>
      <c r="I1465" t="s">
        <v>102</v>
      </c>
      <c r="J1465" t="s">
        <v>34</v>
      </c>
      <c r="L1465" t="s">
        <v>3800</v>
      </c>
      <c r="M1465">
        <f t="shared" si="69"/>
        <v>10</v>
      </c>
      <c r="N1465">
        <f t="shared" si="70"/>
        <v>18</v>
      </c>
      <c r="O1465" t="str">
        <f t="shared" si="71"/>
        <v>Tuebor Op</v>
      </c>
    </row>
    <row r="1466" spans="1:15" hidden="1" x14ac:dyDescent="0.25">
      <c r="A1466" t="s">
        <v>121</v>
      </c>
      <c r="B1466" t="s">
        <v>33</v>
      </c>
      <c r="C1466" t="s">
        <v>115</v>
      </c>
      <c r="D1466" s="3">
        <v>43315</v>
      </c>
      <c r="E1466" t="s">
        <v>122</v>
      </c>
      <c r="F1466">
        <v>-1900000</v>
      </c>
      <c r="G1466" t="s">
        <v>4230</v>
      </c>
      <c r="H1466" t="s">
        <v>249</v>
      </c>
      <c r="I1466" t="s">
        <v>102</v>
      </c>
      <c r="J1466" t="s">
        <v>34</v>
      </c>
      <c r="L1466" t="s">
        <v>3800</v>
      </c>
      <c r="M1466">
        <f t="shared" si="69"/>
        <v>10</v>
      </c>
      <c r="N1466">
        <f t="shared" si="70"/>
        <v>18</v>
      </c>
      <c r="O1466" t="str">
        <f t="shared" si="71"/>
        <v>Tuebor Op</v>
      </c>
    </row>
    <row r="1467" spans="1:15" hidden="1" x14ac:dyDescent="0.25">
      <c r="A1467" t="s">
        <v>121</v>
      </c>
      <c r="B1467" t="s">
        <v>33</v>
      </c>
      <c r="C1467" t="s">
        <v>115</v>
      </c>
      <c r="D1467" s="3">
        <v>43315</v>
      </c>
      <c r="E1467" t="s">
        <v>122</v>
      </c>
      <c r="F1467">
        <v>-250000</v>
      </c>
      <c r="G1467" t="s">
        <v>4229</v>
      </c>
      <c r="H1467" t="s">
        <v>249</v>
      </c>
      <c r="I1467" t="s">
        <v>102</v>
      </c>
      <c r="J1467" t="s">
        <v>34</v>
      </c>
      <c r="L1467" t="s">
        <v>661</v>
      </c>
      <c r="M1467">
        <f t="shared" si="69"/>
        <v>10</v>
      </c>
      <c r="N1467">
        <f t="shared" si="70"/>
        <v>18</v>
      </c>
      <c r="O1467" t="str">
        <f t="shared" si="71"/>
        <v>Tuebor Op</v>
      </c>
    </row>
    <row r="1468" spans="1:15" hidden="1" x14ac:dyDescent="0.25">
      <c r="A1468" t="s">
        <v>121</v>
      </c>
      <c r="B1468" t="s">
        <v>33</v>
      </c>
      <c r="C1468" t="s">
        <v>115</v>
      </c>
      <c r="D1468" s="3">
        <v>43319</v>
      </c>
      <c r="E1468" t="s">
        <v>122</v>
      </c>
      <c r="F1468">
        <v>-9300000</v>
      </c>
      <c r="G1468" t="s">
        <v>4228</v>
      </c>
      <c r="H1468" t="s">
        <v>249</v>
      </c>
      <c r="I1468" t="s">
        <v>102</v>
      </c>
      <c r="J1468" t="s">
        <v>34</v>
      </c>
      <c r="L1468" t="s">
        <v>3800</v>
      </c>
      <c r="M1468">
        <f t="shared" si="69"/>
        <v>10</v>
      </c>
      <c r="N1468">
        <f t="shared" si="70"/>
        <v>18</v>
      </c>
      <c r="O1468" t="str">
        <f t="shared" si="71"/>
        <v>Tuebor Op</v>
      </c>
    </row>
    <row r="1469" spans="1:15" hidden="1" x14ac:dyDescent="0.25">
      <c r="A1469" t="s">
        <v>121</v>
      </c>
      <c r="B1469" t="s">
        <v>33</v>
      </c>
      <c r="C1469" t="s">
        <v>115</v>
      </c>
      <c r="D1469" s="3">
        <v>43320</v>
      </c>
      <c r="E1469" t="s">
        <v>122</v>
      </c>
      <c r="F1469">
        <v>-41000000</v>
      </c>
      <c r="G1469" t="s">
        <v>4227</v>
      </c>
      <c r="H1469" t="s">
        <v>126</v>
      </c>
      <c r="I1469" t="s">
        <v>102</v>
      </c>
      <c r="J1469" t="s">
        <v>34</v>
      </c>
      <c r="L1469" t="s">
        <v>3716</v>
      </c>
      <c r="M1469">
        <f t="shared" si="69"/>
        <v>10</v>
      </c>
      <c r="N1469">
        <f t="shared" si="70"/>
        <v>18</v>
      </c>
      <c r="O1469" t="str">
        <f t="shared" si="71"/>
        <v>Tuebor Op</v>
      </c>
    </row>
    <row r="1470" spans="1:15" hidden="1" x14ac:dyDescent="0.25">
      <c r="A1470" t="s">
        <v>121</v>
      </c>
      <c r="B1470" t="s">
        <v>33</v>
      </c>
      <c r="C1470" t="s">
        <v>115</v>
      </c>
      <c r="D1470" s="3">
        <v>43321</v>
      </c>
      <c r="E1470" t="s">
        <v>122</v>
      </c>
      <c r="F1470">
        <v>-11000000</v>
      </c>
      <c r="G1470" t="s">
        <v>4226</v>
      </c>
      <c r="H1470" t="s">
        <v>126</v>
      </c>
      <c r="I1470" t="s">
        <v>102</v>
      </c>
      <c r="J1470" t="s">
        <v>34</v>
      </c>
      <c r="L1470" t="s">
        <v>3716</v>
      </c>
      <c r="M1470">
        <f t="shared" si="69"/>
        <v>10</v>
      </c>
      <c r="N1470">
        <f t="shared" si="70"/>
        <v>18</v>
      </c>
      <c r="O1470" t="str">
        <f t="shared" si="71"/>
        <v>Tuebor Op</v>
      </c>
    </row>
    <row r="1471" spans="1:15" hidden="1" x14ac:dyDescent="0.25">
      <c r="A1471" t="s">
        <v>121</v>
      </c>
      <c r="B1471" t="s">
        <v>33</v>
      </c>
      <c r="C1471" t="s">
        <v>115</v>
      </c>
      <c r="D1471" s="3">
        <v>43326</v>
      </c>
      <c r="E1471" t="s">
        <v>122</v>
      </c>
      <c r="F1471">
        <v>-2000000</v>
      </c>
      <c r="G1471" t="s">
        <v>4225</v>
      </c>
      <c r="H1471" t="s">
        <v>126</v>
      </c>
      <c r="I1471" t="s">
        <v>102</v>
      </c>
      <c r="J1471" t="s">
        <v>34</v>
      </c>
      <c r="L1471" t="s">
        <v>3716</v>
      </c>
      <c r="M1471">
        <f t="shared" si="69"/>
        <v>10</v>
      </c>
      <c r="N1471">
        <f t="shared" si="70"/>
        <v>18</v>
      </c>
      <c r="O1471" t="str">
        <f t="shared" si="71"/>
        <v>Tuebor Op</v>
      </c>
    </row>
    <row r="1472" spans="1:15" hidden="1" x14ac:dyDescent="0.25">
      <c r="A1472" t="s">
        <v>121</v>
      </c>
      <c r="B1472" t="s">
        <v>33</v>
      </c>
      <c r="C1472" t="s">
        <v>115</v>
      </c>
      <c r="D1472" s="3">
        <v>43327</v>
      </c>
      <c r="E1472" t="s">
        <v>122</v>
      </c>
      <c r="F1472">
        <v>-3000000</v>
      </c>
      <c r="G1472" t="s">
        <v>4224</v>
      </c>
      <c r="H1472" t="s">
        <v>249</v>
      </c>
      <c r="I1472" t="s">
        <v>102</v>
      </c>
      <c r="J1472" t="s">
        <v>34</v>
      </c>
      <c r="L1472" t="s">
        <v>3800</v>
      </c>
      <c r="M1472">
        <f t="shared" si="69"/>
        <v>10</v>
      </c>
      <c r="N1472">
        <f t="shared" si="70"/>
        <v>18</v>
      </c>
      <c r="O1472" t="str">
        <f t="shared" si="71"/>
        <v>Tuebor Op</v>
      </c>
    </row>
    <row r="1473" spans="1:15" hidden="1" x14ac:dyDescent="0.25">
      <c r="A1473" t="s">
        <v>121</v>
      </c>
      <c r="B1473" t="s">
        <v>33</v>
      </c>
      <c r="C1473" t="s">
        <v>115</v>
      </c>
      <c r="D1473" s="3">
        <v>43328</v>
      </c>
      <c r="E1473" t="s">
        <v>122</v>
      </c>
      <c r="F1473">
        <v>-7163.64</v>
      </c>
      <c r="G1473" t="s">
        <v>4223</v>
      </c>
      <c r="H1473" t="s">
        <v>247</v>
      </c>
      <c r="I1473" t="s">
        <v>102</v>
      </c>
      <c r="J1473" t="s">
        <v>34</v>
      </c>
      <c r="L1473" t="s">
        <v>3889</v>
      </c>
      <c r="M1473">
        <f t="shared" si="69"/>
        <v>10</v>
      </c>
      <c r="N1473">
        <f t="shared" si="70"/>
        <v>14</v>
      </c>
      <c r="O1473" t="str">
        <f t="shared" si="71"/>
        <v>TUEBO</v>
      </c>
    </row>
    <row r="1474" spans="1:15" hidden="1" x14ac:dyDescent="0.25">
      <c r="A1474" t="s">
        <v>121</v>
      </c>
      <c r="B1474" t="s">
        <v>33</v>
      </c>
      <c r="C1474" t="s">
        <v>115</v>
      </c>
      <c r="D1474" s="3">
        <v>43329</v>
      </c>
      <c r="E1474" t="s">
        <v>122</v>
      </c>
      <c r="F1474">
        <v>-22000000</v>
      </c>
      <c r="G1474" t="s">
        <v>4222</v>
      </c>
      <c r="H1474" t="s">
        <v>126</v>
      </c>
      <c r="I1474" t="s">
        <v>102</v>
      </c>
      <c r="J1474" t="s">
        <v>34</v>
      </c>
      <c r="L1474" t="s">
        <v>3716</v>
      </c>
      <c r="M1474">
        <f t="shared" si="69"/>
        <v>10</v>
      </c>
      <c r="N1474">
        <f t="shared" si="70"/>
        <v>18</v>
      </c>
      <c r="O1474" t="str">
        <f t="shared" si="71"/>
        <v>Tuebor Op</v>
      </c>
    </row>
    <row r="1475" spans="1:15" hidden="1" x14ac:dyDescent="0.25">
      <c r="A1475" t="s">
        <v>121</v>
      </c>
      <c r="B1475" t="s">
        <v>33</v>
      </c>
      <c r="C1475" t="s">
        <v>115</v>
      </c>
      <c r="D1475" s="3">
        <v>43333</v>
      </c>
      <c r="E1475" t="s">
        <v>122</v>
      </c>
      <c r="F1475">
        <v>-400000</v>
      </c>
      <c r="G1475" t="s">
        <v>4221</v>
      </c>
      <c r="H1475" t="s">
        <v>249</v>
      </c>
      <c r="I1475" t="s">
        <v>102</v>
      </c>
      <c r="J1475" t="s">
        <v>34</v>
      </c>
      <c r="L1475" t="s">
        <v>3814</v>
      </c>
      <c r="M1475">
        <f t="shared" si="69"/>
        <v>10</v>
      </c>
      <c r="N1475">
        <f t="shared" si="70"/>
        <v>18</v>
      </c>
      <c r="O1475" t="str">
        <f t="shared" si="71"/>
        <v>Tuebor Op</v>
      </c>
    </row>
    <row r="1476" spans="1:15" hidden="1" x14ac:dyDescent="0.25">
      <c r="A1476" t="s">
        <v>121</v>
      </c>
      <c r="B1476" t="s">
        <v>33</v>
      </c>
      <c r="C1476" t="s">
        <v>115</v>
      </c>
      <c r="D1476" s="3">
        <v>43335</v>
      </c>
      <c r="E1476" t="s">
        <v>122</v>
      </c>
      <c r="F1476">
        <v>-900000</v>
      </c>
      <c r="G1476" t="s">
        <v>4220</v>
      </c>
      <c r="H1476" t="s">
        <v>249</v>
      </c>
      <c r="I1476" t="s">
        <v>102</v>
      </c>
      <c r="J1476" t="s">
        <v>34</v>
      </c>
      <c r="L1476" t="s">
        <v>661</v>
      </c>
      <c r="M1476">
        <f t="shared" si="69"/>
        <v>10</v>
      </c>
      <c r="N1476">
        <f t="shared" si="70"/>
        <v>18</v>
      </c>
      <c r="O1476" t="str">
        <f t="shared" si="71"/>
        <v>Tuebor Op</v>
      </c>
    </row>
    <row r="1477" spans="1:15" hidden="1" x14ac:dyDescent="0.25">
      <c r="A1477" t="s">
        <v>121</v>
      </c>
      <c r="B1477" t="s">
        <v>33</v>
      </c>
      <c r="C1477" t="s">
        <v>115</v>
      </c>
      <c r="D1477" s="3">
        <v>43336</v>
      </c>
      <c r="E1477" t="s">
        <v>122</v>
      </c>
      <c r="F1477">
        <v>-6500000</v>
      </c>
      <c r="G1477" t="s">
        <v>4219</v>
      </c>
      <c r="H1477" t="s">
        <v>249</v>
      </c>
      <c r="I1477" t="s">
        <v>102</v>
      </c>
      <c r="J1477" t="s">
        <v>34</v>
      </c>
      <c r="L1477" t="s">
        <v>661</v>
      </c>
      <c r="M1477">
        <f t="shared" si="69"/>
        <v>10</v>
      </c>
      <c r="N1477">
        <f t="shared" si="70"/>
        <v>18</v>
      </c>
      <c r="O1477" t="str">
        <f t="shared" si="71"/>
        <v>Tuebor Op</v>
      </c>
    </row>
    <row r="1478" spans="1:15" hidden="1" x14ac:dyDescent="0.25">
      <c r="A1478" t="s">
        <v>121</v>
      </c>
      <c r="B1478" t="s">
        <v>33</v>
      </c>
      <c r="C1478" t="s">
        <v>115</v>
      </c>
      <c r="D1478" s="3">
        <v>43339</v>
      </c>
      <c r="E1478" t="s">
        <v>122</v>
      </c>
      <c r="F1478">
        <v>-36000000</v>
      </c>
      <c r="G1478" t="s">
        <v>4218</v>
      </c>
      <c r="H1478" t="s">
        <v>126</v>
      </c>
      <c r="I1478" t="s">
        <v>102</v>
      </c>
      <c r="J1478" t="s">
        <v>34</v>
      </c>
      <c r="L1478" t="s">
        <v>4005</v>
      </c>
      <c r="M1478">
        <f t="shared" si="69"/>
        <v>10</v>
      </c>
      <c r="N1478">
        <f t="shared" si="70"/>
        <v>19</v>
      </c>
      <c r="O1478" t="str">
        <f t="shared" si="71"/>
        <v>Tuebor CMS</v>
      </c>
    </row>
    <row r="1479" spans="1:15" hidden="1" x14ac:dyDescent="0.25">
      <c r="A1479" t="s">
        <v>121</v>
      </c>
      <c r="B1479" t="s">
        <v>33</v>
      </c>
      <c r="C1479" t="s">
        <v>115</v>
      </c>
      <c r="D1479" s="3">
        <v>43340</v>
      </c>
      <c r="E1479" t="s">
        <v>122</v>
      </c>
      <c r="F1479">
        <v>-3000000</v>
      </c>
      <c r="G1479" t="s">
        <v>4217</v>
      </c>
      <c r="H1479" t="s">
        <v>126</v>
      </c>
      <c r="I1479" t="s">
        <v>102</v>
      </c>
      <c r="J1479" t="s">
        <v>34</v>
      </c>
      <c r="L1479" t="s">
        <v>3716</v>
      </c>
      <c r="M1479">
        <f t="shared" si="69"/>
        <v>10</v>
      </c>
      <c r="N1479">
        <f t="shared" si="70"/>
        <v>18</v>
      </c>
      <c r="O1479" t="str">
        <f t="shared" si="71"/>
        <v>Tuebor Op</v>
      </c>
    </row>
    <row r="1480" spans="1:15" hidden="1" x14ac:dyDescent="0.25">
      <c r="A1480" t="s">
        <v>121</v>
      </c>
      <c r="B1480" t="s">
        <v>33</v>
      </c>
      <c r="C1480" t="s">
        <v>115</v>
      </c>
      <c r="D1480" s="3">
        <v>43350</v>
      </c>
      <c r="E1480" t="s">
        <v>122</v>
      </c>
      <c r="F1480">
        <v>-14000000</v>
      </c>
      <c r="G1480" t="s">
        <v>4216</v>
      </c>
      <c r="H1480" t="s">
        <v>126</v>
      </c>
      <c r="I1480" t="s">
        <v>102</v>
      </c>
      <c r="J1480" t="s">
        <v>34</v>
      </c>
      <c r="L1480" t="s">
        <v>3716</v>
      </c>
      <c r="M1480">
        <f t="shared" si="69"/>
        <v>10</v>
      </c>
      <c r="N1480">
        <f t="shared" si="70"/>
        <v>18</v>
      </c>
      <c r="O1480" t="str">
        <f t="shared" si="71"/>
        <v>Tuebor Op</v>
      </c>
    </row>
    <row r="1481" spans="1:15" hidden="1" x14ac:dyDescent="0.25">
      <c r="A1481" t="s">
        <v>121</v>
      </c>
      <c r="B1481" t="s">
        <v>33</v>
      </c>
      <c r="C1481" t="s">
        <v>115</v>
      </c>
      <c r="D1481" s="3">
        <v>43356</v>
      </c>
      <c r="E1481" t="s">
        <v>122</v>
      </c>
      <c r="F1481">
        <v>-54500000</v>
      </c>
      <c r="G1481" t="s">
        <v>4215</v>
      </c>
      <c r="H1481" t="s">
        <v>126</v>
      </c>
      <c r="I1481" t="s">
        <v>102</v>
      </c>
      <c r="J1481" t="s">
        <v>34</v>
      </c>
      <c r="L1481" t="s">
        <v>3716</v>
      </c>
      <c r="M1481">
        <f t="shared" si="69"/>
        <v>10</v>
      </c>
      <c r="N1481">
        <f t="shared" si="70"/>
        <v>18</v>
      </c>
      <c r="O1481" t="str">
        <f t="shared" si="71"/>
        <v>Tuebor Op</v>
      </c>
    </row>
    <row r="1482" spans="1:15" hidden="1" x14ac:dyDescent="0.25">
      <c r="A1482" t="s">
        <v>121</v>
      </c>
      <c r="B1482" t="s">
        <v>33</v>
      </c>
      <c r="C1482" t="s">
        <v>115</v>
      </c>
      <c r="D1482" s="3">
        <v>43361</v>
      </c>
      <c r="E1482" t="s">
        <v>122</v>
      </c>
      <c r="F1482">
        <v>-1000000</v>
      </c>
      <c r="G1482" t="s">
        <v>4214</v>
      </c>
      <c r="H1482" t="s">
        <v>247</v>
      </c>
      <c r="I1482" t="s">
        <v>102</v>
      </c>
      <c r="J1482" t="s">
        <v>34</v>
      </c>
      <c r="L1482" t="s">
        <v>3918</v>
      </c>
      <c r="M1482">
        <f t="shared" si="69"/>
        <v>10</v>
      </c>
      <c r="N1482">
        <f t="shared" si="70"/>
        <v>18</v>
      </c>
      <c r="O1482" t="str">
        <f t="shared" si="71"/>
        <v>Tuebor Op</v>
      </c>
    </row>
    <row r="1483" spans="1:15" hidden="1" x14ac:dyDescent="0.25">
      <c r="A1483" t="s">
        <v>121</v>
      </c>
      <c r="B1483" t="s">
        <v>33</v>
      </c>
      <c r="C1483" t="s">
        <v>115</v>
      </c>
      <c r="D1483" s="3">
        <v>43361</v>
      </c>
      <c r="E1483" t="s">
        <v>122</v>
      </c>
      <c r="F1483">
        <v>-5202038.96</v>
      </c>
      <c r="G1483" t="s">
        <v>4213</v>
      </c>
      <c r="H1483" t="s">
        <v>247</v>
      </c>
      <c r="I1483" t="s">
        <v>102</v>
      </c>
      <c r="J1483" t="s">
        <v>34</v>
      </c>
      <c r="L1483" t="s">
        <v>3918</v>
      </c>
      <c r="M1483">
        <f t="shared" si="69"/>
        <v>10</v>
      </c>
      <c r="N1483">
        <f t="shared" si="70"/>
        <v>18</v>
      </c>
      <c r="O1483" t="str">
        <f t="shared" si="71"/>
        <v>Tuebor Op</v>
      </c>
    </row>
    <row r="1484" spans="1:15" hidden="1" x14ac:dyDescent="0.25">
      <c r="A1484" t="s">
        <v>121</v>
      </c>
      <c r="B1484" t="s">
        <v>33</v>
      </c>
      <c r="C1484" t="s">
        <v>115</v>
      </c>
      <c r="D1484" s="3">
        <v>43362</v>
      </c>
      <c r="E1484" t="s">
        <v>122</v>
      </c>
      <c r="F1484">
        <v>-39000000</v>
      </c>
      <c r="G1484" t="s">
        <v>4212</v>
      </c>
      <c r="H1484" t="s">
        <v>126</v>
      </c>
      <c r="I1484" t="s">
        <v>102</v>
      </c>
      <c r="J1484" t="s">
        <v>34</v>
      </c>
      <c r="L1484" t="s">
        <v>3848</v>
      </c>
      <c r="M1484">
        <f t="shared" si="69"/>
        <v>10</v>
      </c>
      <c r="N1484">
        <f t="shared" si="70"/>
        <v>18</v>
      </c>
      <c r="O1484" t="str">
        <f t="shared" si="71"/>
        <v>Tuebor Op</v>
      </c>
    </row>
    <row r="1485" spans="1:15" hidden="1" x14ac:dyDescent="0.25">
      <c r="A1485" t="s">
        <v>121</v>
      </c>
      <c r="B1485" t="s">
        <v>33</v>
      </c>
      <c r="C1485" t="s">
        <v>115</v>
      </c>
      <c r="D1485" s="3">
        <v>43363</v>
      </c>
      <c r="E1485" t="s">
        <v>122</v>
      </c>
      <c r="F1485">
        <v>-3318615.19</v>
      </c>
      <c r="G1485" t="s">
        <v>4211</v>
      </c>
      <c r="H1485" t="s">
        <v>247</v>
      </c>
      <c r="I1485" t="s">
        <v>102</v>
      </c>
      <c r="J1485" t="s">
        <v>34</v>
      </c>
      <c r="L1485" t="s">
        <v>3918</v>
      </c>
      <c r="M1485">
        <f t="shared" si="69"/>
        <v>10</v>
      </c>
      <c r="N1485">
        <f t="shared" si="70"/>
        <v>18</v>
      </c>
      <c r="O1485" t="str">
        <f t="shared" si="71"/>
        <v>Tuebor Op</v>
      </c>
    </row>
    <row r="1486" spans="1:15" hidden="1" x14ac:dyDescent="0.25">
      <c r="A1486" t="s">
        <v>121</v>
      </c>
      <c r="B1486" t="s">
        <v>33</v>
      </c>
      <c r="C1486" t="s">
        <v>115</v>
      </c>
      <c r="D1486" s="3">
        <v>43364</v>
      </c>
      <c r="E1486" t="s">
        <v>122</v>
      </c>
      <c r="F1486">
        <v>-22000000</v>
      </c>
      <c r="G1486" t="s">
        <v>4210</v>
      </c>
      <c r="H1486" t="s">
        <v>126</v>
      </c>
      <c r="I1486" t="s">
        <v>102</v>
      </c>
      <c r="J1486" t="s">
        <v>34</v>
      </c>
      <c r="L1486" t="s">
        <v>3716</v>
      </c>
      <c r="M1486">
        <f t="shared" si="69"/>
        <v>10</v>
      </c>
      <c r="N1486">
        <f t="shared" si="70"/>
        <v>18</v>
      </c>
      <c r="O1486" t="str">
        <f t="shared" si="71"/>
        <v>Tuebor Op</v>
      </c>
    </row>
    <row r="1487" spans="1:15" hidden="1" x14ac:dyDescent="0.25">
      <c r="A1487" t="s">
        <v>121</v>
      </c>
      <c r="B1487" t="s">
        <v>33</v>
      </c>
      <c r="C1487" t="s">
        <v>115</v>
      </c>
      <c r="D1487" s="3">
        <v>43367</v>
      </c>
      <c r="E1487" t="s">
        <v>122</v>
      </c>
      <c r="F1487">
        <v>-1700000</v>
      </c>
      <c r="G1487" t="s">
        <v>4209</v>
      </c>
      <c r="H1487" t="s">
        <v>249</v>
      </c>
      <c r="I1487" t="s">
        <v>102</v>
      </c>
      <c r="J1487" t="s">
        <v>34</v>
      </c>
      <c r="L1487" t="s">
        <v>661</v>
      </c>
      <c r="M1487">
        <f t="shared" si="69"/>
        <v>10</v>
      </c>
      <c r="N1487">
        <f t="shared" si="70"/>
        <v>18</v>
      </c>
      <c r="O1487" t="str">
        <f t="shared" si="71"/>
        <v>Tuebor Op</v>
      </c>
    </row>
    <row r="1488" spans="1:15" hidden="1" x14ac:dyDescent="0.25">
      <c r="A1488" t="s">
        <v>121</v>
      </c>
      <c r="B1488" t="s">
        <v>33</v>
      </c>
      <c r="C1488" t="s">
        <v>115</v>
      </c>
      <c r="D1488" s="3">
        <v>43368</v>
      </c>
      <c r="E1488" t="s">
        <v>122</v>
      </c>
      <c r="F1488">
        <v>-10000000</v>
      </c>
      <c r="G1488" t="s">
        <v>4208</v>
      </c>
      <c r="H1488" t="s">
        <v>126</v>
      </c>
      <c r="I1488" t="s">
        <v>102</v>
      </c>
      <c r="J1488" t="s">
        <v>34</v>
      </c>
      <c r="L1488" t="s">
        <v>3716</v>
      </c>
      <c r="M1488">
        <f t="shared" si="69"/>
        <v>10</v>
      </c>
      <c r="N1488">
        <f t="shared" si="70"/>
        <v>18</v>
      </c>
      <c r="O1488" t="str">
        <f t="shared" si="71"/>
        <v>Tuebor Op</v>
      </c>
    </row>
    <row r="1489" spans="1:15" hidden="1" x14ac:dyDescent="0.25">
      <c r="A1489" t="s">
        <v>121</v>
      </c>
      <c r="B1489" t="s">
        <v>33</v>
      </c>
      <c r="C1489" t="s">
        <v>115</v>
      </c>
      <c r="D1489" s="3">
        <v>43377</v>
      </c>
      <c r="E1489" t="s">
        <v>122</v>
      </c>
      <c r="F1489">
        <v>-13500000</v>
      </c>
      <c r="G1489" t="s">
        <v>4207</v>
      </c>
      <c r="H1489" t="s">
        <v>126</v>
      </c>
      <c r="I1489" t="s">
        <v>102</v>
      </c>
      <c r="J1489" t="s">
        <v>34</v>
      </c>
      <c r="L1489" t="s">
        <v>3716</v>
      </c>
      <c r="M1489">
        <f t="shared" si="69"/>
        <v>10</v>
      </c>
      <c r="N1489">
        <f t="shared" si="70"/>
        <v>18</v>
      </c>
      <c r="O1489" t="str">
        <f t="shared" si="71"/>
        <v>Tuebor Op</v>
      </c>
    </row>
    <row r="1490" spans="1:15" hidden="1" x14ac:dyDescent="0.25">
      <c r="A1490" t="s">
        <v>121</v>
      </c>
      <c r="B1490" t="s">
        <v>33</v>
      </c>
      <c r="C1490" t="s">
        <v>115</v>
      </c>
      <c r="D1490" s="3">
        <v>43377</v>
      </c>
      <c r="E1490" t="s">
        <v>122</v>
      </c>
      <c r="F1490">
        <v>-12876386.5</v>
      </c>
      <c r="G1490" t="s">
        <v>4206</v>
      </c>
      <c r="H1490" t="s">
        <v>247</v>
      </c>
      <c r="I1490" t="s">
        <v>101</v>
      </c>
      <c r="J1490" t="s">
        <v>34</v>
      </c>
      <c r="L1490" t="s">
        <v>3918</v>
      </c>
      <c r="M1490">
        <f t="shared" si="69"/>
        <v>10</v>
      </c>
      <c r="N1490">
        <f t="shared" si="70"/>
        <v>18</v>
      </c>
      <c r="O1490" t="str">
        <f t="shared" si="71"/>
        <v>Tuebor Op</v>
      </c>
    </row>
    <row r="1491" spans="1:15" hidden="1" x14ac:dyDescent="0.25">
      <c r="A1491" t="s">
        <v>121</v>
      </c>
      <c r="B1491" t="s">
        <v>33</v>
      </c>
      <c r="C1491" t="s">
        <v>115</v>
      </c>
      <c r="D1491" s="3">
        <v>43378</v>
      </c>
      <c r="E1491" t="s">
        <v>122</v>
      </c>
      <c r="F1491">
        <v>-21000000</v>
      </c>
      <c r="G1491" t="s">
        <v>4205</v>
      </c>
      <c r="H1491" t="s">
        <v>126</v>
      </c>
      <c r="I1491" t="s">
        <v>102</v>
      </c>
      <c r="J1491" t="s">
        <v>34</v>
      </c>
      <c r="L1491" t="s">
        <v>3716</v>
      </c>
      <c r="M1491">
        <f t="shared" si="69"/>
        <v>10</v>
      </c>
      <c r="N1491">
        <f t="shared" si="70"/>
        <v>18</v>
      </c>
      <c r="O1491" t="str">
        <f t="shared" si="71"/>
        <v>Tuebor Op</v>
      </c>
    </row>
    <row r="1492" spans="1:15" hidden="1" x14ac:dyDescent="0.25">
      <c r="A1492" t="s">
        <v>121</v>
      </c>
      <c r="B1492" t="s">
        <v>33</v>
      </c>
      <c r="C1492" t="s">
        <v>115</v>
      </c>
      <c r="D1492" s="3">
        <v>43378</v>
      </c>
      <c r="E1492" t="s">
        <v>122</v>
      </c>
      <c r="F1492">
        <v>-11000000</v>
      </c>
      <c r="G1492" t="s">
        <v>4204</v>
      </c>
      <c r="H1492" t="s">
        <v>126</v>
      </c>
      <c r="I1492" t="s">
        <v>102</v>
      </c>
      <c r="J1492" t="s">
        <v>34</v>
      </c>
      <c r="L1492" t="s">
        <v>3716</v>
      </c>
      <c r="M1492">
        <f t="shared" si="69"/>
        <v>10</v>
      </c>
      <c r="N1492">
        <f t="shared" si="70"/>
        <v>18</v>
      </c>
      <c r="O1492" t="str">
        <f t="shared" si="71"/>
        <v>Tuebor Op</v>
      </c>
    </row>
    <row r="1493" spans="1:15" hidden="1" x14ac:dyDescent="0.25">
      <c r="A1493" t="s">
        <v>121</v>
      </c>
      <c r="B1493" t="s">
        <v>33</v>
      </c>
      <c r="C1493" t="s">
        <v>115</v>
      </c>
      <c r="D1493" s="3">
        <v>43382</v>
      </c>
      <c r="E1493" t="s">
        <v>122</v>
      </c>
      <c r="F1493">
        <v>-19864013.710000001</v>
      </c>
      <c r="G1493" t="s">
        <v>4203</v>
      </c>
      <c r="H1493" t="s">
        <v>247</v>
      </c>
      <c r="I1493" t="s">
        <v>102</v>
      </c>
      <c r="J1493" t="s">
        <v>34</v>
      </c>
      <c r="L1493" t="s">
        <v>3889</v>
      </c>
      <c r="M1493">
        <f t="shared" si="69"/>
        <v>10</v>
      </c>
      <c r="N1493">
        <f t="shared" si="70"/>
        <v>14</v>
      </c>
      <c r="O1493" t="str">
        <f t="shared" si="71"/>
        <v>TUEBO</v>
      </c>
    </row>
    <row r="1494" spans="1:15" hidden="1" x14ac:dyDescent="0.25">
      <c r="A1494" t="s">
        <v>121</v>
      </c>
      <c r="B1494" t="s">
        <v>33</v>
      </c>
      <c r="C1494" t="s">
        <v>115</v>
      </c>
      <c r="D1494" s="3">
        <v>43382</v>
      </c>
      <c r="E1494" t="s">
        <v>122</v>
      </c>
      <c r="F1494">
        <v>-13000000</v>
      </c>
      <c r="G1494" t="s">
        <v>4202</v>
      </c>
      <c r="H1494" t="s">
        <v>126</v>
      </c>
      <c r="I1494" t="s">
        <v>102</v>
      </c>
      <c r="J1494" t="s">
        <v>34</v>
      </c>
      <c r="L1494" t="s">
        <v>3716</v>
      </c>
      <c r="M1494">
        <f t="shared" si="69"/>
        <v>10</v>
      </c>
      <c r="N1494">
        <f t="shared" si="70"/>
        <v>18</v>
      </c>
      <c r="O1494" t="str">
        <f t="shared" si="71"/>
        <v>Tuebor Op</v>
      </c>
    </row>
    <row r="1495" spans="1:15" hidden="1" x14ac:dyDescent="0.25">
      <c r="A1495" t="s">
        <v>121</v>
      </c>
      <c r="B1495" t="s">
        <v>33</v>
      </c>
      <c r="C1495" t="s">
        <v>115</v>
      </c>
      <c r="D1495" s="3">
        <v>43383</v>
      </c>
      <c r="E1495" t="s">
        <v>122</v>
      </c>
      <c r="F1495">
        <v>-10000000</v>
      </c>
      <c r="G1495" t="s">
        <v>4201</v>
      </c>
      <c r="H1495" t="s">
        <v>126</v>
      </c>
      <c r="I1495" t="s">
        <v>102</v>
      </c>
      <c r="J1495" t="s">
        <v>34</v>
      </c>
      <c r="L1495" t="s">
        <v>3716</v>
      </c>
      <c r="M1495">
        <f t="shared" si="69"/>
        <v>10</v>
      </c>
      <c r="N1495">
        <f t="shared" si="70"/>
        <v>18</v>
      </c>
      <c r="O1495" t="str">
        <f t="shared" si="71"/>
        <v>Tuebor Op</v>
      </c>
    </row>
    <row r="1496" spans="1:15" hidden="1" x14ac:dyDescent="0.25">
      <c r="A1496" t="s">
        <v>121</v>
      </c>
      <c r="B1496" t="s">
        <v>33</v>
      </c>
      <c r="C1496" t="s">
        <v>115</v>
      </c>
      <c r="D1496" s="3">
        <v>43384</v>
      </c>
      <c r="E1496" t="s">
        <v>122</v>
      </c>
      <c r="F1496">
        <v>-12000000</v>
      </c>
      <c r="G1496" t="s">
        <v>4200</v>
      </c>
      <c r="H1496" t="s">
        <v>126</v>
      </c>
      <c r="I1496" t="s">
        <v>102</v>
      </c>
      <c r="J1496" t="s">
        <v>34</v>
      </c>
      <c r="L1496" t="s">
        <v>3716</v>
      </c>
      <c r="M1496">
        <f t="shared" si="69"/>
        <v>10</v>
      </c>
      <c r="N1496">
        <f t="shared" si="70"/>
        <v>18</v>
      </c>
      <c r="O1496" t="str">
        <f t="shared" si="71"/>
        <v>Tuebor Op</v>
      </c>
    </row>
    <row r="1497" spans="1:15" hidden="1" x14ac:dyDescent="0.25">
      <c r="A1497" t="s">
        <v>121</v>
      </c>
      <c r="B1497" t="s">
        <v>33</v>
      </c>
      <c r="C1497" t="s">
        <v>115</v>
      </c>
      <c r="D1497" s="3">
        <v>43385</v>
      </c>
      <c r="E1497" t="s">
        <v>122</v>
      </c>
      <c r="F1497">
        <v>-1000000</v>
      </c>
      <c r="G1497" t="s">
        <v>4199</v>
      </c>
      <c r="H1497" t="s">
        <v>249</v>
      </c>
      <c r="I1497" t="s">
        <v>102</v>
      </c>
      <c r="J1497" t="s">
        <v>34</v>
      </c>
      <c r="L1497" t="s">
        <v>3800</v>
      </c>
      <c r="M1497">
        <f t="shared" ref="M1497:M1560" si="72">FIND("from",L1497,1)+LEN($M$1)+1</f>
        <v>10</v>
      </c>
      <c r="N1497">
        <f t="shared" ref="N1497:N1560" si="73">FIND("to",L1497)-LEN($N$1)</f>
        <v>18</v>
      </c>
      <c r="O1497" t="str">
        <f t="shared" ref="O1497:O1560" si="74">MID(L1497,M1497,N1497-M1497+1)</f>
        <v>Tuebor Op</v>
      </c>
    </row>
    <row r="1498" spans="1:15" hidden="1" x14ac:dyDescent="0.25">
      <c r="A1498" t="s">
        <v>121</v>
      </c>
      <c r="B1498" t="s">
        <v>33</v>
      </c>
      <c r="C1498" t="s">
        <v>115</v>
      </c>
      <c r="D1498" s="3">
        <v>43385</v>
      </c>
      <c r="E1498" t="s">
        <v>122</v>
      </c>
      <c r="F1498">
        <v>-25260</v>
      </c>
      <c r="G1498" t="s">
        <v>4198</v>
      </c>
      <c r="H1498" t="s">
        <v>247</v>
      </c>
      <c r="I1498" t="s">
        <v>102</v>
      </c>
      <c r="J1498" t="s">
        <v>34</v>
      </c>
      <c r="L1498" t="s">
        <v>3918</v>
      </c>
      <c r="M1498">
        <f t="shared" si="72"/>
        <v>10</v>
      </c>
      <c r="N1498">
        <f t="shared" si="73"/>
        <v>18</v>
      </c>
      <c r="O1498" t="str">
        <f t="shared" si="74"/>
        <v>Tuebor Op</v>
      </c>
    </row>
    <row r="1499" spans="1:15" hidden="1" x14ac:dyDescent="0.25">
      <c r="A1499" t="s">
        <v>121</v>
      </c>
      <c r="B1499" t="s">
        <v>33</v>
      </c>
      <c r="C1499" t="s">
        <v>115</v>
      </c>
      <c r="D1499" s="3">
        <v>43385</v>
      </c>
      <c r="E1499" t="s">
        <v>122</v>
      </c>
      <c r="F1499">
        <v>-25000000</v>
      </c>
      <c r="G1499" t="s">
        <v>4197</v>
      </c>
      <c r="H1499" t="s">
        <v>126</v>
      </c>
      <c r="I1499" t="s">
        <v>102</v>
      </c>
      <c r="J1499" t="s">
        <v>34</v>
      </c>
      <c r="L1499" t="s">
        <v>3926</v>
      </c>
      <c r="M1499">
        <f t="shared" si="72"/>
        <v>10</v>
      </c>
      <c r="N1499">
        <f t="shared" si="73"/>
        <v>18</v>
      </c>
      <c r="O1499" t="str">
        <f t="shared" si="74"/>
        <v>Tuebor Op</v>
      </c>
    </row>
    <row r="1500" spans="1:15" hidden="1" x14ac:dyDescent="0.25">
      <c r="A1500" t="s">
        <v>121</v>
      </c>
      <c r="B1500" t="s">
        <v>33</v>
      </c>
      <c r="C1500" t="s">
        <v>115</v>
      </c>
      <c r="D1500" s="3">
        <v>43396</v>
      </c>
      <c r="E1500" t="s">
        <v>122</v>
      </c>
      <c r="F1500">
        <v>-500000</v>
      </c>
      <c r="G1500" t="s">
        <v>4196</v>
      </c>
      <c r="H1500" t="s">
        <v>249</v>
      </c>
      <c r="I1500" t="s">
        <v>102</v>
      </c>
      <c r="J1500" t="s">
        <v>34</v>
      </c>
      <c r="L1500" t="s">
        <v>4074</v>
      </c>
      <c r="M1500">
        <f t="shared" si="72"/>
        <v>10</v>
      </c>
      <c r="N1500">
        <f t="shared" si="73"/>
        <v>18</v>
      </c>
      <c r="O1500" t="str">
        <f t="shared" si="74"/>
        <v>Tuebor Op</v>
      </c>
    </row>
    <row r="1501" spans="1:15" hidden="1" x14ac:dyDescent="0.25">
      <c r="A1501" t="s">
        <v>121</v>
      </c>
      <c r="B1501" t="s">
        <v>33</v>
      </c>
      <c r="C1501" t="s">
        <v>115</v>
      </c>
      <c r="D1501" s="3">
        <v>43399</v>
      </c>
      <c r="E1501" t="s">
        <v>122</v>
      </c>
      <c r="F1501">
        <v>-30000000</v>
      </c>
      <c r="G1501" t="s">
        <v>4195</v>
      </c>
      <c r="H1501" t="s">
        <v>126</v>
      </c>
      <c r="I1501" t="s">
        <v>102</v>
      </c>
      <c r="J1501" t="s">
        <v>34</v>
      </c>
      <c r="L1501" t="s">
        <v>3926</v>
      </c>
      <c r="M1501">
        <f t="shared" si="72"/>
        <v>10</v>
      </c>
      <c r="N1501">
        <f t="shared" si="73"/>
        <v>18</v>
      </c>
      <c r="O1501" t="str">
        <f t="shared" si="74"/>
        <v>Tuebor Op</v>
      </c>
    </row>
    <row r="1502" spans="1:15" hidden="1" x14ac:dyDescent="0.25">
      <c r="A1502" t="s">
        <v>121</v>
      </c>
      <c r="B1502" t="s">
        <v>33</v>
      </c>
      <c r="C1502" t="s">
        <v>115</v>
      </c>
      <c r="D1502" s="3">
        <v>43403</v>
      </c>
      <c r="E1502" t="s">
        <v>122</v>
      </c>
      <c r="F1502">
        <v>-2000000</v>
      </c>
      <c r="G1502" t="s">
        <v>4194</v>
      </c>
      <c r="H1502" t="s">
        <v>249</v>
      </c>
      <c r="I1502" t="s">
        <v>102</v>
      </c>
      <c r="J1502" t="s">
        <v>34</v>
      </c>
      <c r="L1502" t="s">
        <v>4074</v>
      </c>
      <c r="M1502">
        <f t="shared" si="72"/>
        <v>10</v>
      </c>
      <c r="N1502">
        <f t="shared" si="73"/>
        <v>18</v>
      </c>
      <c r="O1502" t="str">
        <f t="shared" si="74"/>
        <v>Tuebor Op</v>
      </c>
    </row>
    <row r="1503" spans="1:15" hidden="1" x14ac:dyDescent="0.25">
      <c r="A1503" t="s">
        <v>121</v>
      </c>
      <c r="B1503" t="s">
        <v>33</v>
      </c>
      <c r="C1503" t="s">
        <v>115</v>
      </c>
      <c r="D1503" s="3">
        <v>43403</v>
      </c>
      <c r="E1503" t="s">
        <v>122</v>
      </c>
      <c r="F1503">
        <v>-13800000</v>
      </c>
      <c r="G1503" t="s">
        <v>4193</v>
      </c>
      <c r="H1503" t="s">
        <v>249</v>
      </c>
      <c r="I1503" t="s">
        <v>102</v>
      </c>
      <c r="J1503" t="s">
        <v>34</v>
      </c>
      <c r="L1503" t="s">
        <v>3800</v>
      </c>
      <c r="M1503">
        <f t="shared" si="72"/>
        <v>10</v>
      </c>
      <c r="N1503">
        <f t="shared" si="73"/>
        <v>18</v>
      </c>
      <c r="O1503" t="str">
        <f t="shared" si="74"/>
        <v>Tuebor Op</v>
      </c>
    </row>
    <row r="1504" spans="1:15" hidden="1" x14ac:dyDescent="0.25">
      <c r="A1504" t="s">
        <v>121</v>
      </c>
      <c r="B1504" t="s">
        <v>33</v>
      </c>
      <c r="C1504" t="s">
        <v>115</v>
      </c>
      <c r="D1504" s="3">
        <v>43404</v>
      </c>
      <c r="E1504" t="s">
        <v>122</v>
      </c>
      <c r="F1504">
        <v>-16500000</v>
      </c>
      <c r="G1504" t="s">
        <v>4192</v>
      </c>
      <c r="H1504" t="s">
        <v>249</v>
      </c>
      <c r="I1504" t="s">
        <v>102</v>
      </c>
      <c r="J1504" t="s">
        <v>34</v>
      </c>
      <c r="L1504" t="s">
        <v>3814</v>
      </c>
      <c r="M1504">
        <f t="shared" si="72"/>
        <v>10</v>
      </c>
      <c r="N1504">
        <f t="shared" si="73"/>
        <v>18</v>
      </c>
      <c r="O1504" t="str">
        <f t="shared" si="74"/>
        <v>Tuebor Op</v>
      </c>
    </row>
    <row r="1505" spans="1:15" hidden="1" x14ac:dyDescent="0.25">
      <c r="A1505" t="s">
        <v>121</v>
      </c>
      <c r="B1505" t="s">
        <v>33</v>
      </c>
      <c r="C1505" t="s">
        <v>115</v>
      </c>
      <c r="D1505" s="3">
        <v>43404</v>
      </c>
      <c r="E1505" t="s">
        <v>122</v>
      </c>
      <c r="F1505">
        <v>-5500000</v>
      </c>
      <c r="G1505" t="s">
        <v>4191</v>
      </c>
      <c r="H1505" t="s">
        <v>249</v>
      </c>
      <c r="I1505" t="s">
        <v>102</v>
      </c>
      <c r="J1505" t="s">
        <v>34</v>
      </c>
      <c r="L1505" t="s">
        <v>661</v>
      </c>
      <c r="M1505">
        <f t="shared" si="72"/>
        <v>10</v>
      </c>
      <c r="N1505">
        <f t="shared" si="73"/>
        <v>18</v>
      </c>
      <c r="O1505" t="str">
        <f t="shared" si="74"/>
        <v>Tuebor Op</v>
      </c>
    </row>
    <row r="1506" spans="1:15" hidden="1" x14ac:dyDescent="0.25">
      <c r="A1506" t="s">
        <v>121</v>
      </c>
      <c r="B1506" t="s">
        <v>33</v>
      </c>
      <c r="C1506" t="s">
        <v>115</v>
      </c>
      <c r="D1506" s="3">
        <v>43405</v>
      </c>
      <c r="E1506" t="s">
        <v>122</v>
      </c>
      <c r="F1506">
        <v>-1800000</v>
      </c>
      <c r="G1506" t="s">
        <v>4190</v>
      </c>
      <c r="H1506" t="s">
        <v>249</v>
      </c>
      <c r="I1506" t="s">
        <v>102</v>
      </c>
      <c r="J1506" t="s">
        <v>34</v>
      </c>
      <c r="L1506" t="s">
        <v>4074</v>
      </c>
      <c r="M1506">
        <f t="shared" si="72"/>
        <v>10</v>
      </c>
      <c r="N1506">
        <f t="shared" si="73"/>
        <v>18</v>
      </c>
      <c r="O1506" t="str">
        <f t="shared" si="74"/>
        <v>Tuebor Op</v>
      </c>
    </row>
    <row r="1507" spans="1:15" hidden="1" x14ac:dyDescent="0.25">
      <c r="A1507" t="s">
        <v>121</v>
      </c>
      <c r="B1507" t="s">
        <v>33</v>
      </c>
      <c r="C1507" t="s">
        <v>115</v>
      </c>
      <c r="D1507" s="3">
        <v>43410</v>
      </c>
      <c r="E1507" t="s">
        <v>122</v>
      </c>
      <c r="F1507">
        <v>-25000000</v>
      </c>
      <c r="G1507" t="s">
        <v>4189</v>
      </c>
      <c r="H1507" t="s">
        <v>126</v>
      </c>
      <c r="I1507" t="s">
        <v>102</v>
      </c>
      <c r="J1507" t="s">
        <v>34</v>
      </c>
      <c r="L1507" t="s">
        <v>3716</v>
      </c>
      <c r="M1507">
        <f t="shared" si="72"/>
        <v>10</v>
      </c>
      <c r="N1507">
        <f t="shared" si="73"/>
        <v>18</v>
      </c>
      <c r="O1507" t="str">
        <f t="shared" si="74"/>
        <v>Tuebor Op</v>
      </c>
    </row>
    <row r="1508" spans="1:15" hidden="1" x14ac:dyDescent="0.25">
      <c r="A1508" t="s">
        <v>121</v>
      </c>
      <c r="B1508" t="s">
        <v>33</v>
      </c>
      <c r="C1508" t="s">
        <v>115</v>
      </c>
      <c r="D1508" s="3">
        <v>43411</v>
      </c>
      <c r="E1508" t="s">
        <v>122</v>
      </c>
      <c r="F1508">
        <v>-2800000</v>
      </c>
      <c r="G1508" t="s">
        <v>4188</v>
      </c>
      <c r="H1508" t="s">
        <v>249</v>
      </c>
      <c r="I1508" t="s">
        <v>102</v>
      </c>
      <c r="J1508" t="s">
        <v>34</v>
      </c>
      <c r="L1508" t="s">
        <v>3800</v>
      </c>
      <c r="M1508">
        <f t="shared" si="72"/>
        <v>10</v>
      </c>
      <c r="N1508">
        <f t="shared" si="73"/>
        <v>18</v>
      </c>
      <c r="O1508" t="str">
        <f t="shared" si="74"/>
        <v>Tuebor Op</v>
      </c>
    </row>
    <row r="1509" spans="1:15" hidden="1" x14ac:dyDescent="0.25">
      <c r="A1509" t="s">
        <v>121</v>
      </c>
      <c r="B1509" t="s">
        <v>33</v>
      </c>
      <c r="C1509" t="s">
        <v>115</v>
      </c>
      <c r="D1509" s="3">
        <v>43413</v>
      </c>
      <c r="E1509" t="s">
        <v>122</v>
      </c>
      <c r="F1509">
        <v>-1400000</v>
      </c>
      <c r="G1509" t="s">
        <v>4187</v>
      </c>
      <c r="H1509" t="s">
        <v>249</v>
      </c>
      <c r="I1509" t="s">
        <v>102</v>
      </c>
      <c r="J1509" t="s">
        <v>34</v>
      </c>
      <c r="L1509" t="s">
        <v>4074</v>
      </c>
      <c r="M1509">
        <f t="shared" si="72"/>
        <v>10</v>
      </c>
      <c r="N1509">
        <f t="shared" si="73"/>
        <v>18</v>
      </c>
      <c r="O1509" t="str">
        <f t="shared" si="74"/>
        <v>Tuebor Op</v>
      </c>
    </row>
    <row r="1510" spans="1:15" hidden="1" x14ac:dyDescent="0.25">
      <c r="A1510" t="s">
        <v>121</v>
      </c>
      <c r="B1510" t="s">
        <v>33</v>
      </c>
      <c r="C1510" t="s">
        <v>115</v>
      </c>
      <c r="D1510" s="3">
        <v>43413</v>
      </c>
      <c r="E1510" t="s">
        <v>122</v>
      </c>
      <c r="F1510">
        <v>-40000000</v>
      </c>
      <c r="G1510" t="s">
        <v>4186</v>
      </c>
      <c r="H1510" t="s">
        <v>126</v>
      </c>
      <c r="I1510" t="s">
        <v>102</v>
      </c>
      <c r="J1510" t="s">
        <v>34</v>
      </c>
      <c r="L1510" t="s">
        <v>3716</v>
      </c>
      <c r="M1510">
        <f t="shared" si="72"/>
        <v>10</v>
      </c>
      <c r="N1510">
        <f t="shared" si="73"/>
        <v>18</v>
      </c>
      <c r="O1510" t="str">
        <f t="shared" si="74"/>
        <v>Tuebor Op</v>
      </c>
    </row>
    <row r="1511" spans="1:15" hidden="1" x14ac:dyDescent="0.25">
      <c r="A1511" t="s">
        <v>121</v>
      </c>
      <c r="B1511" t="s">
        <v>33</v>
      </c>
      <c r="C1511" t="s">
        <v>115</v>
      </c>
      <c r="D1511" s="3">
        <v>43413</v>
      </c>
      <c r="E1511" t="s">
        <v>122</v>
      </c>
      <c r="F1511">
        <v>-30000000</v>
      </c>
      <c r="G1511" t="s">
        <v>4185</v>
      </c>
      <c r="H1511" t="s">
        <v>126</v>
      </c>
      <c r="I1511" t="s">
        <v>102</v>
      </c>
      <c r="J1511" t="s">
        <v>34</v>
      </c>
      <c r="L1511" t="s">
        <v>3926</v>
      </c>
      <c r="M1511">
        <f t="shared" si="72"/>
        <v>10</v>
      </c>
      <c r="N1511">
        <f t="shared" si="73"/>
        <v>18</v>
      </c>
      <c r="O1511" t="str">
        <f t="shared" si="74"/>
        <v>Tuebor Op</v>
      </c>
    </row>
    <row r="1512" spans="1:15" hidden="1" x14ac:dyDescent="0.25">
      <c r="A1512" t="s">
        <v>121</v>
      </c>
      <c r="B1512" t="s">
        <v>33</v>
      </c>
      <c r="C1512" t="s">
        <v>115</v>
      </c>
      <c r="D1512" s="3">
        <v>43417</v>
      </c>
      <c r="E1512" t="s">
        <v>122</v>
      </c>
      <c r="F1512">
        <v>-2800000</v>
      </c>
      <c r="G1512" t="s">
        <v>4184</v>
      </c>
      <c r="H1512" t="s">
        <v>1503</v>
      </c>
      <c r="I1512" t="s">
        <v>102</v>
      </c>
      <c r="J1512" t="s">
        <v>34</v>
      </c>
      <c r="L1512" t="s">
        <v>3800</v>
      </c>
      <c r="M1512">
        <f t="shared" si="72"/>
        <v>10</v>
      </c>
      <c r="N1512">
        <f t="shared" si="73"/>
        <v>18</v>
      </c>
      <c r="O1512" t="str">
        <f t="shared" si="74"/>
        <v>Tuebor Op</v>
      </c>
    </row>
    <row r="1513" spans="1:15" hidden="1" x14ac:dyDescent="0.25">
      <c r="A1513" t="s">
        <v>121</v>
      </c>
      <c r="B1513" t="s">
        <v>33</v>
      </c>
      <c r="C1513" t="s">
        <v>115</v>
      </c>
      <c r="D1513" s="3">
        <v>43417</v>
      </c>
      <c r="E1513" t="s">
        <v>122</v>
      </c>
      <c r="F1513">
        <v>-19500000</v>
      </c>
      <c r="G1513" t="s">
        <v>4183</v>
      </c>
      <c r="H1513" t="s">
        <v>1503</v>
      </c>
      <c r="I1513" t="s">
        <v>102</v>
      </c>
      <c r="J1513" t="s">
        <v>34</v>
      </c>
      <c r="L1513" t="s">
        <v>3716</v>
      </c>
      <c r="M1513">
        <f t="shared" si="72"/>
        <v>10</v>
      </c>
      <c r="N1513">
        <f t="shared" si="73"/>
        <v>18</v>
      </c>
      <c r="O1513" t="str">
        <f t="shared" si="74"/>
        <v>Tuebor Op</v>
      </c>
    </row>
    <row r="1514" spans="1:15" hidden="1" x14ac:dyDescent="0.25">
      <c r="A1514" t="s">
        <v>121</v>
      </c>
      <c r="B1514" t="s">
        <v>33</v>
      </c>
      <c r="C1514" t="s">
        <v>115</v>
      </c>
      <c r="D1514" s="3">
        <v>43418</v>
      </c>
      <c r="E1514" t="s">
        <v>122</v>
      </c>
      <c r="F1514">
        <v>-98000000</v>
      </c>
      <c r="G1514" t="s">
        <v>4182</v>
      </c>
      <c r="H1514" t="s">
        <v>126</v>
      </c>
      <c r="I1514" t="s">
        <v>102</v>
      </c>
      <c r="J1514" t="s">
        <v>34</v>
      </c>
      <c r="L1514" t="s">
        <v>3716</v>
      </c>
      <c r="M1514">
        <f t="shared" si="72"/>
        <v>10</v>
      </c>
      <c r="N1514">
        <f t="shared" si="73"/>
        <v>18</v>
      </c>
      <c r="O1514" t="str">
        <f t="shared" si="74"/>
        <v>Tuebor Op</v>
      </c>
    </row>
    <row r="1515" spans="1:15" hidden="1" x14ac:dyDescent="0.25">
      <c r="A1515" t="s">
        <v>121</v>
      </c>
      <c r="B1515" t="s">
        <v>33</v>
      </c>
      <c r="C1515" t="s">
        <v>115</v>
      </c>
      <c r="D1515" s="3">
        <v>43419</v>
      </c>
      <c r="E1515" t="s">
        <v>122</v>
      </c>
      <c r="F1515">
        <v>-12500000</v>
      </c>
      <c r="G1515" t="s">
        <v>4181</v>
      </c>
      <c r="H1515" t="s">
        <v>249</v>
      </c>
      <c r="I1515" t="s">
        <v>102</v>
      </c>
      <c r="J1515" t="s">
        <v>34</v>
      </c>
      <c r="L1515" t="s">
        <v>4074</v>
      </c>
      <c r="M1515">
        <f t="shared" si="72"/>
        <v>10</v>
      </c>
      <c r="N1515">
        <f t="shared" si="73"/>
        <v>18</v>
      </c>
      <c r="O1515" t="str">
        <f t="shared" si="74"/>
        <v>Tuebor Op</v>
      </c>
    </row>
    <row r="1516" spans="1:15" hidden="1" x14ac:dyDescent="0.25">
      <c r="A1516" t="s">
        <v>121</v>
      </c>
      <c r="B1516" t="s">
        <v>33</v>
      </c>
      <c r="C1516" t="s">
        <v>115</v>
      </c>
      <c r="D1516" s="3">
        <v>43419</v>
      </c>
      <c r="E1516" t="s">
        <v>122</v>
      </c>
      <c r="F1516">
        <v>-10000000</v>
      </c>
      <c r="G1516" t="s">
        <v>4180</v>
      </c>
      <c r="H1516" t="s">
        <v>249</v>
      </c>
      <c r="I1516" t="s">
        <v>102</v>
      </c>
      <c r="J1516" t="s">
        <v>34</v>
      </c>
      <c r="L1516" t="s">
        <v>3800</v>
      </c>
      <c r="M1516">
        <f t="shared" si="72"/>
        <v>10</v>
      </c>
      <c r="N1516">
        <f t="shared" si="73"/>
        <v>18</v>
      </c>
      <c r="O1516" t="str">
        <f t="shared" si="74"/>
        <v>Tuebor Op</v>
      </c>
    </row>
    <row r="1517" spans="1:15" hidden="1" x14ac:dyDescent="0.25">
      <c r="A1517" t="s">
        <v>121</v>
      </c>
      <c r="B1517" t="s">
        <v>33</v>
      </c>
      <c r="C1517" t="s">
        <v>115</v>
      </c>
      <c r="D1517" s="3">
        <v>43420</v>
      </c>
      <c r="E1517" t="s">
        <v>122</v>
      </c>
      <c r="F1517">
        <v>-4200000</v>
      </c>
      <c r="G1517" t="s">
        <v>4179</v>
      </c>
      <c r="H1517" t="s">
        <v>249</v>
      </c>
      <c r="I1517" t="s">
        <v>102</v>
      </c>
      <c r="J1517" t="s">
        <v>34</v>
      </c>
      <c r="L1517" t="s">
        <v>3800</v>
      </c>
      <c r="M1517">
        <f t="shared" si="72"/>
        <v>10</v>
      </c>
      <c r="N1517">
        <f t="shared" si="73"/>
        <v>18</v>
      </c>
      <c r="O1517" t="str">
        <f t="shared" si="74"/>
        <v>Tuebor Op</v>
      </c>
    </row>
    <row r="1518" spans="1:15" hidden="1" x14ac:dyDescent="0.25">
      <c r="A1518" t="s">
        <v>121</v>
      </c>
      <c r="B1518" t="s">
        <v>33</v>
      </c>
      <c r="C1518" t="s">
        <v>115</v>
      </c>
      <c r="D1518" s="3">
        <v>43420</v>
      </c>
      <c r="E1518" t="s">
        <v>122</v>
      </c>
      <c r="F1518">
        <v>-61002440.229999997</v>
      </c>
      <c r="G1518" t="s">
        <v>4178</v>
      </c>
      <c r="H1518" t="s">
        <v>247</v>
      </c>
      <c r="I1518" t="s">
        <v>102</v>
      </c>
      <c r="J1518" t="s">
        <v>34</v>
      </c>
      <c r="L1518" t="s">
        <v>3918</v>
      </c>
      <c r="M1518">
        <f t="shared" si="72"/>
        <v>10</v>
      </c>
      <c r="N1518">
        <f t="shared" si="73"/>
        <v>18</v>
      </c>
      <c r="O1518" t="str">
        <f t="shared" si="74"/>
        <v>Tuebor Op</v>
      </c>
    </row>
    <row r="1519" spans="1:15" hidden="1" x14ac:dyDescent="0.25">
      <c r="A1519" t="s">
        <v>121</v>
      </c>
      <c r="B1519" t="s">
        <v>33</v>
      </c>
      <c r="C1519" t="s">
        <v>115</v>
      </c>
      <c r="D1519" s="3">
        <v>43423</v>
      </c>
      <c r="E1519" t="s">
        <v>122</v>
      </c>
      <c r="F1519">
        <v>-500000</v>
      </c>
      <c r="G1519" t="s">
        <v>4177</v>
      </c>
      <c r="H1519" t="s">
        <v>249</v>
      </c>
      <c r="I1519" t="s">
        <v>102</v>
      </c>
      <c r="J1519" t="s">
        <v>34</v>
      </c>
      <c r="L1519" t="s">
        <v>4074</v>
      </c>
      <c r="M1519">
        <f t="shared" si="72"/>
        <v>10</v>
      </c>
      <c r="N1519">
        <f t="shared" si="73"/>
        <v>18</v>
      </c>
      <c r="O1519" t="str">
        <f t="shared" si="74"/>
        <v>Tuebor Op</v>
      </c>
    </row>
    <row r="1520" spans="1:15" hidden="1" x14ac:dyDescent="0.25">
      <c r="A1520" t="s">
        <v>121</v>
      </c>
      <c r="B1520" t="s">
        <v>33</v>
      </c>
      <c r="C1520" t="s">
        <v>115</v>
      </c>
      <c r="D1520" s="3">
        <v>43423</v>
      </c>
      <c r="E1520" t="s">
        <v>122</v>
      </c>
      <c r="F1520">
        <v>-7800000</v>
      </c>
      <c r="G1520" t="s">
        <v>4176</v>
      </c>
      <c r="H1520" t="s">
        <v>249</v>
      </c>
      <c r="I1520" t="s">
        <v>102</v>
      </c>
      <c r="J1520" t="s">
        <v>34</v>
      </c>
      <c r="L1520" t="s">
        <v>4175</v>
      </c>
      <c r="M1520">
        <f t="shared" si="72"/>
        <v>10</v>
      </c>
      <c r="N1520">
        <f t="shared" si="73"/>
        <v>18</v>
      </c>
      <c r="O1520" t="str">
        <f t="shared" si="74"/>
        <v>Tuebor Op</v>
      </c>
    </row>
    <row r="1521" spans="1:15" hidden="1" x14ac:dyDescent="0.25">
      <c r="A1521" t="s">
        <v>121</v>
      </c>
      <c r="B1521" t="s">
        <v>33</v>
      </c>
      <c r="C1521" t="s">
        <v>115</v>
      </c>
      <c r="D1521" s="3">
        <v>43424</v>
      </c>
      <c r="E1521" t="s">
        <v>122</v>
      </c>
      <c r="F1521">
        <v>-1300000</v>
      </c>
      <c r="G1521" t="s">
        <v>4174</v>
      </c>
      <c r="H1521" t="s">
        <v>249</v>
      </c>
      <c r="I1521" t="s">
        <v>102</v>
      </c>
      <c r="J1521" t="s">
        <v>34</v>
      </c>
      <c r="L1521" t="s">
        <v>3800</v>
      </c>
      <c r="M1521">
        <f t="shared" si="72"/>
        <v>10</v>
      </c>
      <c r="N1521">
        <f t="shared" si="73"/>
        <v>18</v>
      </c>
      <c r="O1521" t="str">
        <f t="shared" si="74"/>
        <v>Tuebor Op</v>
      </c>
    </row>
    <row r="1522" spans="1:15" hidden="1" x14ac:dyDescent="0.25">
      <c r="A1522" t="s">
        <v>121</v>
      </c>
      <c r="B1522" t="s">
        <v>33</v>
      </c>
      <c r="C1522" t="s">
        <v>115</v>
      </c>
      <c r="D1522" s="3">
        <v>43424</v>
      </c>
      <c r="E1522" t="s">
        <v>122</v>
      </c>
      <c r="F1522">
        <v>-1000000</v>
      </c>
      <c r="G1522" t="s">
        <v>4173</v>
      </c>
      <c r="H1522" t="s">
        <v>249</v>
      </c>
      <c r="I1522" t="s">
        <v>102</v>
      </c>
      <c r="J1522" t="s">
        <v>34</v>
      </c>
      <c r="L1522" t="s">
        <v>4074</v>
      </c>
      <c r="M1522">
        <f t="shared" si="72"/>
        <v>10</v>
      </c>
      <c r="N1522">
        <f t="shared" si="73"/>
        <v>18</v>
      </c>
      <c r="O1522" t="str">
        <f t="shared" si="74"/>
        <v>Tuebor Op</v>
      </c>
    </row>
    <row r="1523" spans="1:15" hidden="1" x14ac:dyDescent="0.25">
      <c r="A1523" t="s">
        <v>121</v>
      </c>
      <c r="B1523" t="s">
        <v>33</v>
      </c>
      <c r="C1523" t="s">
        <v>115</v>
      </c>
      <c r="D1523" s="3">
        <v>43424</v>
      </c>
      <c r="E1523" t="s">
        <v>122</v>
      </c>
      <c r="F1523">
        <v>-7400000</v>
      </c>
      <c r="G1523" t="s">
        <v>4172</v>
      </c>
      <c r="H1523" t="s">
        <v>249</v>
      </c>
      <c r="I1523" t="s">
        <v>102</v>
      </c>
      <c r="J1523" t="s">
        <v>34</v>
      </c>
      <c r="L1523" t="s">
        <v>3800</v>
      </c>
      <c r="M1523">
        <f t="shared" si="72"/>
        <v>10</v>
      </c>
      <c r="N1523">
        <f t="shared" si="73"/>
        <v>18</v>
      </c>
      <c r="O1523" t="str">
        <f t="shared" si="74"/>
        <v>Tuebor Op</v>
      </c>
    </row>
    <row r="1524" spans="1:15" hidden="1" x14ac:dyDescent="0.25">
      <c r="A1524" t="s">
        <v>121</v>
      </c>
      <c r="B1524" t="s">
        <v>33</v>
      </c>
      <c r="C1524" t="s">
        <v>115</v>
      </c>
      <c r="D1524" s="3">
        <v>43424</v>
      </c>
      <c r="E1524" t="s">
        <v>122</v>
      </c>
      <c r="F1524">
        <v>-1100000</v>
      </c>
      <c r="G1524" t="s">
        <v>4171</v>
      </c>
      <c r="H1524" t="s">
        <v>249</v>
      </c>
      <c r="I1524" t="s">
        <v>102</v>
      </c>
      <c r="J1524" t="s">
        <v>34</v>
      </c>
      <c r="L1524" t="s">
        <v>4074</v>
      </c>
      <c r="M1524">
        <f t="shared" si="72"/>
        <v>10</v>
      </c>
      <c r="N1524">
        <f t="shared" si="73"/>
        <v>18</v>
      </c>
      <c r="O1524" t="str">
        <f t="shared" si="74"/>
        <v>Tuebor Op</v>
      </c>
    </row>
    <row r="1525" spans="1:15" hidden="1" x14ac:dyDescent="0.25">
      <c r="A1525" t="s">
        <v>121</v>
      </c>
      <c r="B1525" t="s">
        <v>33</v>
      </c>
      <c r="C1525" t="s">
        <v>115</v>
      </c>
      <c r="D1525" s="3">
        <v>43425</v>
      </c>
      <c r="E1525" t="s">
        <v>122</v>
      </c>
      <c r="F1525">
        <v>-4300000</v>
      </c>
      <c r="G1525" t="s">
        <v>4170</v>
      </c>
      <c r="H1525" t="s">
        <v>249</v>
      </c>
      <c r="I1525" t="s">
        <v>102</v>
      </c>
      <c r="J1525" t="s">
        <v>34</v>
      </c>
      <c r="L1525" t="s">
        <v>3800</v>
      </c>
      <c r="M1525">
        <f t="shared" si="72"/>
        <v>10</v>
      </c>
      <c r="N1525">
        <f t="shared" si="73"/>
        <v>18</v>
      </c>
      <c r="O1525" t="str">
        <f t="shared" si="74"/>
        <v>Tuebor Op</v>
      </c>
    </row>
    <row r="1526" spans="1:15" hidden="1" x14ac:dyDescent="0.25">
      <c r="A1526" t="s">
        <v>121</v>
      </c>
      <c r="B1526" t="s">
        <v>33</v>
      </c>
      <c r="C1526" t="s">
        <v>115</v>
      </c>
      <c r="D1526" s="3">
        <v>43425</v>
      </c>
      <c r="E1526" t="s">
        <v>122</v>
      </c>
      <c r="F1526">
        <v>-14500000</v>
      </c>
      <c r="G1526" t="s">
        <v>4169</v>
      </c>
      <c r="H1526" t="s">
        <v>126</v>
      </c>
      <c r="I1526" t="s">
        <v>102</v>
      </c>
      <c r="J1526" t="s">
        <v>34</v>
      </c>
      <c r="L1526" t="s">
        <v>3716</v>
      </c>
      <c r="M1526">
        <f t="shared" si="72"/>
        <v>10</v>
      </c>
      <c r="N1526">
        <f t="shared" si="73"/>
        <v>18</v>
      </c>
      <c r="O1526" t="str">
        <f t="shared" si="74"/>
        <v>Tuebor Op</v>
      </c>
    </row>
    <row r="1527" spans="1:15" hidden="1" x14ac:dyDescent="0.25">
      <c r="A1527" t="s">
        <v>121</v>
      </c>
      <c r="B1527" t="s">
        <v>33</v>
      </c>
      <c r="C1527" t="s">
        <v>115</v>
      </c>
      <c r="D1527" s="3">
        <v>43430</v>
      </c>
      <c r="E1527" t="s">
        <v>122</v>
      </c>
      <c r="F1527">
        <v>-6000000</v>
      </c>
      <c r="G1527" t="s">
        <v>4168</v>
      </c>
      <c r="H1527" t="s">
        <v>126</v>
      </c>
      <c r="I1527" t="s">
        <v>102</v>
      </c>
      <c r="J1527" t="s">
        <v>34</v>
      </c>
      <c r="L1527" t="s">
        <v>3716</v>
      </c>
      <c r="M1527">
        <f t="shared" si="72"/>
        <v>10</v>
      </c>
      <c r="N1527">
        <f t="shared" si="73"/>
        <v>18</v>
      </c>
      <c r="O1527" t="str">
        <f t="shared" si="74"/>
        <v>Tuebor Op</v>
      </c>
    </row>
    <row r="1528" spans="1:15" hidden="1" x14ac:dyDescent="0.25">
      <c r="A1528" t="s">
        <v>121</v>
      </c>
      <c r="B1528" t="s">
        <v>33</v>
      </c>
      <c r="C1528" t="s">
        <v>115</v>
      </c>
      <c r="D1528" s="3">
        <v>43431</v>
      </c>
      <c r="E1528" t="s">
        <v>122</v>
      </c>
      <c r="F1528">
        <v>-65000</v>
      </c>
      <c r="G1528" t="s">
        <v>4167</v>
      </c>
      <c r="H1528" t="s">
        <v>249</v>
      </c>
      <c r="I1528" t="s">
        <v>102</v>
      </c>
      <c r="J1528" t="s">
        <v>34</v>
      </c>
      <c r="L1528" t="s">
        <v>4074</v>
      </c>
      <c r="M1528">
        <f t="shared" si="72"/>
        <v>10</v>
      </c>
      <c r="N1528">
        <f t="shared" si="73"/>
        <v>18</v>
      </c>
      <c r="O1528" t="str">
        <f t="shared" si="74"/>
        <v>Tuebor Op</v>
      </c>
    </row>
    <row r="1529" spans="1:15" hidden="1" x14ac:dyDescent="0.25">
      <c r="A1529" t="s">
        <v>121</v>
      </c>
      <c r="B1529" t="s">
        <v>33</v>
      </c>
      <c r="C1529" t="s">
        <v>115</v>
      </c>
      <c r="D1529" s="3">
        <v>43431</v>
      </c>
      <c r="E1529" t="s">
        <v>122</v>
      </c>
      <c r="F1529">
        <v>-9900000</v>
      </c>
      <c r="G1529" t="s">
        <v>4166</v>
      </c>
      <c r="H1529" t="s">
        <v>126</v>
      </c>
      <c r="I1529" t="s">
        <v>102</v>
      </c>
      <c r="J1529" t="s">
        <v>34</v>
      </c>
      <c r="L1529" t="s">
        <v>3716</v>
      </c>
      <c r="M1529">
        <f t="shared" si="72"/>
        <v>10</v>
      </c>
      <c r="N1529">
        <f t="shared" si="73"/>
        <v>18</v>
      </c>
      <c r="O1529" t="str">
        <f t="shared" si="74"/>
        <v>Tuebor Op</v>
      </c>
    </row>
    <row r="1530" spans="1:15" hidden="1" x14ac:dyDescent="0.25">
      <c r="A1530" t="s">
        <v>121</v>
      </c>
      <c r="B1530" t="s">
        <v>33</v>
      </c>
      <c r="C1530" t="s">
        <v>115</v>
      </c>
      <c r="D1530" s="3">
        <v>43432</v>
      </c>
      <c r="E1530" t="s">
        <v>122</v>
      </c>
      <c r="F1530">
        <v>-6000000</v>
      </c>
      <c r="G1530" t="s">
        <v>4165</v>
      </c>
      <c r="H1530" t="s">
        <v>126</v>
      </c>
      <c r="I1530" t="s">
        <v>102</v>
      </c>
      <c r="J1530" t="s">
        <v>34</v>
      </c>
      <c r="L1530" t="s">
        <v>4164</v>
      </c>
      <c r="M1530">
        <f t="shared" si="72"/>
        <v>10</v>
      </c>
      <c r="N1530">
        <f t="shared" si="73"/>
        <v>18</v>
      </c>
      <c r="O1530" t="str">
        <f t="shared" si="74"/>
        <v>Tuebor Op</v>
      </c>
    </row>
    <row r="1531" spans="1:15" hidden="1" x14ac:dyDescent="0.25">
      <c r="A1531" t="s">
        <v>121</v>
      </c>
      <c r="B1531" t="s">
        <v>33</v>
      </c>
      <c r="C1531" t="s">
        <v>115</v>
      </c>
      <c r="D1531" s="3">
        <v>43432</v>
      </c>
      <c r="E1531" t="s">
        <v>122</v>
      </c>
      <c r="F1531">
        <v>-3900000</v>
      </c>
      <c r="G1531" t="s">
        <v>4163</v>
      </c>
      <c r="H1531" t="s">
        <v>249</v>
      </c>
      <c r="I1531" t="s">
        <v>102</v>
      </c>
      <c r="J1531" t="s">
        <v>34</v>
      </c>
      <c r="L1531" t="s">
        <v>4074</v>
      </c>
      <c r="M1531">
        <f t="shared" si="72"/>
        <v>10</v>
      </c>
      <c r="N1531">
        <f t="shared" si="73"/>
        <v>18</v>
      </c>
      <c r="O1531" t="str">
        <f t="shared" si="74"/>
        <v>Tuebor Op</v>
      </c>
    </row>
    <row r="1532" spans="1:15" hidden="1" x14ac:dyDescent="0.25">
      <c r="A1532" t="s">
        <v>121</v>
      </c>
      <c r="B1532" t="s">
        <v>33</v>
      </c>
      <c r="C1532" t="s">
        <v>115</v>
      </c>
      <c r="D1532" s="3">
        <v>43432</v>
      </c>
      <c r="E1532" t="s">
        <v>122</v>
      </c>
      <c r="F1532">
        <v>-1200000</v>
      </c>
      <c r="G1532" t="s">
        <v>4162</v>
      </c>
      <c r="H1532" t="s">
        <v>249</v>
      </c>
      <c r="I1532" t="s">
        <v>102</v>
      </c>
      <c r="J1532" t="s">
        <v>34</v>
      </c>
      <c r="L1532" t="s">
        <v>3800</v>
      </c>
      <c r="M1532">
        <f t="shared" si="72"/>
        <v>10</v>
      </c>
      <c r="N1532">
        <f t="shared" si="73"/>
        <v>18</v>
      </c>
      <c r="O1532" t="str">
        <f t="shared" si="74"/>
        <v>Tuebor Op</v>
      </c>
    </row>
    <row r="1533" spans="1:15" hidden="1" x14ac:dyDescent="0.25">
      <c r="A1533" t="s">
        <v>121</v>
      </c>
      <c r="B1533" t="s">
        <v>33</v>
      </c>
      <c r="C1533" t="s">
        <v>115</v>
      </c>
      <c r="D1533" s="3">
        <v>43432</v>
      </c>
      <c r="E1533" t="s">
        <v>122</v>
      </c>
      <c r="F1533">
        <v>-600000</v>
      </c>
      <c r="G1533" t="s">
        <v>4161</v>
      </c>
      <c r="H1533" t="s">
        <v>249</v>
      </c>
      <c r="I1533" t="s">
        <v>102</v>
      </c>
      <c r="J1533" t="s">
        <v>34</v>
      </c>
      <c r="L1533" t="s">
        <v>4074</v>
      </c>
      <c r="M1533">
        <f t="shared" si="72"/>
        <v>10</v>
      </c>
      <c r="N1533">
        <f t="shared" si="73"/>
        <v>18</v>
      </c>
      <c r="O1533" t="str">
        <f t="shared" si="74"/>
        <v>Tuebor Op</v>
      </c>
    </row>
    <row r="1534" spans="1:15" hidden="1" x14ac:dyDescent="0.25">
      <c r="A1534" t="s">
        <v>121</v>
      </c>
      <c r="B1534" t="s">
        <v>33</v>
      </c>
      <c r="C1534" t="s">
        <v>115</v>
      </c>
      <c r="D1534" s="3">
        <v>43433</v>
      </c>
      <c r="E1534" t="s">
        <v>122</v>
      </c>
      <c r="F1534">
        <v>-17200000</v>
      </c>
      <c r="G1534" t="s">
        <v>4160</v>
      </c>
      <c r="H1534" t="s">
        <v>249</v>
      </c>
      <c r="I1534" t="s">
        <v>102</v>
      </c>
      <c r="J1534" t="s">
        <v>34</v>
      </c>
      <c r="L1534" t="s">
        <v>4074</v>
      </c>
      <c r="M1534">
        <f t="shared" si="72"/>
        <v>10</v>
      </c>
      <c r="N1534">
        <f t="shared" si="73"/>
        <v>18</v>
      </c>
      <c r="O1534" t="str">
        <f t="shared" si="74"/>
        <v>Tuebor Op</v>
      </c>
    </row>
    <row r="1535" spans="1:15" hidden="1" x14ac:dyDescent="0.25">
      <c r="A1535" t="s">
        <v>121</v>
      </c>
      <c r="B1535" t="s">
        <v>33</v>
      </c>
      <c r="C1535" t="s">
        <v>115</v>
      </c>
      <c r="D1535" s="3">
        <v>43433</v>
      </c>
      <c r="E1535" t="s">
        <v>122</v>
      </c>
      <c r="F1535">
        <v>-56000000</v>
      </c>
      <c r="G1535" t="s">
        <v>4159</v>
      </c>
      <c r="H1535" t="s">
        <v>249</v>
      </c>
      <c r="I1535" t="s">
        <v>102</v>
      </c>
      <c r="J1535" t="s">
        <v>34</v>
      </c>
      <c r="L1535" t="s">
        <v>3800</v>
      </c>
      <c r="M1535">
        <f t="shared" si="72"/>
        <v>10</v>
      </c>
      <c r="N1535">
        <f t="shared" si="73"/>
        <v>18</v>
      </c>
      <c r="O1535" t="str">
        <f t="shared" si="74"/>
        <v>Tuebor Op</v>
      </c>
    </row>
    <row r="1536" spans="1:15" hidden="1" x14ac:dyDescent="0.25">
      <c r="A1536" t="s">
        <v>121</v>
      </c>
      <c r="B1536" t="s">
        <v>33</v>
      </c>
      <c r="C1536" t="s">
        <v>115</v>
      </c>
      <c r="D1536" s="3">
        <v>43434</v>
      </c>
      <c r="E1536" t="s">
        <v>122</v>
      </c>
      <c r="F1536">
        <v>-2600000</v>
      </c>
      <c r="G1536" t="s">
        <v>4158</v>
      </c>
      <c r="H1536" t="s">
        <v>249</v>
      </c>
      <c r="I1536" t="s">
        <v>102</v>
      </c>
      <c r="J1536" t="s">
        <v>34</v>
      </c>
      <c r="L1536" t="s">
        <v>4074</v>
      </c>
      <c r="M1536">
        <f t="shared" si="72"/>
        <v>10</v>
      </c>
      <c r="N1536">
        <f t="shared" si="73"/>
        <v>18</v>
      </c>
      <c r="O1536" t="str">
        <f t="shared" si="74"/>
        <v>Tuebor Op</v>
      </c>
    </row>
    <row r="1537" spans="1:15" hidden="1" x14ac:dyDescent="0.25">
      <c r="A1537" t="s">
        <v>121</v>
      </c>
      <c r="B1537" t="s">
        <v>33</v>
      </c>
      <c r="C1537" t="s">
        <v>115</v>
      </c>
      <c r="D1537" s="3">
        <v>43434</v>
      </c>
      <c r="E1537" t="s">
        <v>122</v>
      </c>
      <c r="F1537">
        <v>-7300000</v>
      </c>
      <c r="G1537" t="s">
        <v>4157</v>
      </c>
      <c r="H1537" t="s">
        <v>249</v>
      </c>
      <c r="I1537" t="s">
        <v>102</v>
      </c>
      <c r="J1537" t="s">
        <v>34</v>
      </c>
      <c r="L1537" t="s">
        <v>3800</v>
      </c>
      <c r="M1537">
        <f t="shared" si="72"/>
        <v>10</v>
      </c>
      <c r="N1537">
        <f t="shared" si="73"/>
        <v>18</v>
      </c>
      <c r="O1537" t="str">
        <f t="shared" si="74"/>
        <v>Tuebor Op</v>
      </c>
    </row>
    <row r="1538" spans="1:15" hidden="1" x14ac:dyDescent="0.25">
      <c r="A1538" t="s">
        <v>121</v>
      </c>
      <c r="B1538" t="s">
        <v>33</v>
      </c>
      <c r="C1538" t="s">
        <v>115</v>
      </c>
      <c r="D1538" s="3">
        <v>43437</v>
      </c>
      <c r="E1538" t="s">
        <v>122</v>
      </c>
      <c r="F1538">
        <v>-83300000</v>
      </c>
      <c r="G1538" t="s">
        <v>4156</v>
      </c>
      <c r="H1538" t="s">
        <v>249</v>
      </c>
      <c r="I1538" t="s">
        <v>102</v>
      </c>
      <c r="J1538" t="s">
        <v>34</v>
      </c>
      <c r="L1538" t="s">
        <v>3800</v>
      </c>
      <c r="M1538">
        <f t="shared" si="72"/>
        <v>10</v>
      </c>
      <c r="N1538">
        <f t="shared" si="73"/>
        <v>18</v>
      </c>
      <c r="O1538" t="str">
        <f t="shared" si="74"/>
        <v>Tuebor Op</v>
      </c>
    </row>
    <row r="1539" spans="1:15" hidden="1" x14ac:dyDescent="0.25">
      <c r="A1539" t="s">
        <v>121</v>
      </c>
      <c r="B1539" t="s">
        <v>33</v>
      </c>
      <c r="C1539" t="s">
        <v>115</v>
      </c>
      <c r="D1539" s="3">
        <v>43438</v>
      </c>
      <c r="E1539" t="s">
        <v>122</v>
      </c>
      <c r="F1539">
        <v>-14800000</v>
      </c>
      <c r="G1539" t="s">
        <v>4155</v>
      </c>
      <c r="H1539" t="s">
        <v>249</v>
      </c>
      <c r="I1539" t="s">
        <v>102</v>
      </c>
      <c r="J1539" t="s">
        <v>34</v>
      </c>
      <c r="L1539" t="s">
        <v>3800</v>
      </c>
      <c r="M1539">
        <f t="shared" si="72"/>
        <v>10</v>
      </c>
      <c r="N1539">
        <f t="shared" si="73"/>
        <v>18</v>
      </c>
      <c r="O1539" t="str">
        <f t="shared" si="74"/>
        <v>Tuebor Op</v>
      </c>
    </row>
    <row r="1540" spans="1:15" hidden="1" x14ac:dyDescent="0.25">
      <c r="A1540" t="s">
        <v>121</v>
      </c>
      <c r="B1540" t="s">
        <v>33</v>
      </c>
      <c r="C1540" t="s">
        <v>115</v>
      </c>
      <c r="D1540" s="3">
        <v>43438</v>
      </c>
      <c r="E1540" t="s">
        <v>122</v>
      </c>
      <c r="F1540">
        <v>-12000000</v>
      </c>
      <c r="G1540" t="s">
        <v>4154</v>
      </c>
      <c r="H1540" t="s">
        <v>249</v>
      </c>
      <c r="I1540" t="s">
        <v>102</v>
      </c>
      <c r="J1540" t="s">
        <v>34</v>
      </c>
      <c r="L1540" t="s">
        <v>4074</v>
      </c>
      <c r="M1540">
        <f t="shared" si="72"/>
        <v>10</v>
      </c>
      <c r="N1540">
        <f t="shared" si="73"/>
        <v>18</v>
      </c>
      <c r="O1540" t="str">
        <f t="shared" si="74"/>
        <v>Tuebor Op</v>
      </c>
    </row>
    <row r="1541" spans="1:15" hidden="1" x14ac:dyDescent="0.25">
      <c r="A1541" t="s">
        <v>121</v>
      </c>
      <c r="B1541" t="s">
        <v>33</v>
      </c>
      <c r="C1541" t="s">
        <v>115</v>
      </c>
      <c r="D1541" s="3">
        <v>43440</v>
      </c>
      <c r="E1541" t="s">
        <v>122</v>
      </c>
      <c r="F1541">
        <v>-3900000</v>
      </c>
      <c r="G1541" t="s">
        <v>4153</v>
      </c>
      <c r="H1541" t="s">
        <v>249</v>
      </c>
      <c r="I1541" t="s">
        <v>102</v>
      </c>
      <c r="J1541" t="s">
        <v>34</v>
      </c>
      <c r="L1541" t="s">
        <v>3800</v>
      </c>
      <c r="M1541">
        <f t="shared" si="72"/>
        <v>10</v>
      </c>
      <c r="N1541">
        <f t="shared" si="73"/>
        <v>18</v>
      </c>
      <c r="O1541" t="str">
        <f t="shared" si="74"/>
        <v>Tuebor Op</v>
      </c>
    </row>
    <row r="1542" spans="1:15" hidden="1" x14ac:dyDescent="0.25">
      <c r="A1542" t="s">
        <v>121</v>
      </c>
      <c r="B1542" t="s">
        <v>33</v>
      </c>
      <c r="C1542" t="s">
        <v>115</v>
      </c>
      <c r="D1542" s="3">
        <v>43440</v>
      </c>
      <c r="E1542" t="s">
        <v>122</v>
      </c>
      <c r="F1542">
        <v>-800000</v>
      </c>
      <c r="G1542" t="s">
        <v>4152</v>
      </c>
      <c r="H1542" t="s">
        <v>249</v>
      </c>
      <c r="I1542" t="s">
        <v>102</v>
      </c>
      <c r="J1542" t="s">
        <v>34</v>
      </c>
      <c r="L1542" t="s">
        <v>4074</v>
      </c>
      <c r="M1542">
        <f t="shared" si="72"/>
        <v>10</v>
      </c>
      <c r="N1542">
        <f t="shared" si="73"/>
        <v>18</v>
      </c>
      <c r="O1542" t="str">
        <f t="shared" si="74"/>
        <v>Tuebor Op</v>
      </c>
    </row>
    <row r="1543" spans="1:15" hidden="1" x14ac:dyDescent="0.25">
      <c r="A1543" t="s">
        <v>121</v>
      </c>
      <c r="B1543" t="s">
        <v>33</v>
      </c>
      <c r="C1543" t="s">
        <v>115</v>
      </c>
      <c r="D1543" s="3">
        <v>43440</v>
      </c>
      <c r="E1543" t="s">
        <v>122</v>
      </c>
      <c r="F1543">
        <v>-350000</v>
      </c>
      <c r="G1543" t="s">
        <v>4151</v>
      </c>
      <c r="H1543" t="s">
        <v>249</v>
      </c>
      <c r="I1543" t="s">
        <v>102</v>
      </c>
      <c r="J1543" t="s">
        <v>34</v>
      </c>
      <c r="L1543" t="s">
        <v>4074</v>
      </c>
      <c r="M1543">
        <f t="shared" si="72"/>
        <v>10</v>
      </c>
      <c r="N1543">
        <f t="shared" si="73"/>
        <v>18</v>
      </c>
      <c r="O1543" t="str">
        <f t="shared" si="74"/>
        <v>Tuebor Op</v>
      </c>
    </row>
    <row r="1544" spans="1:15" hidden="1" x14ac:dyDescent="0.25">
      <c r="A1544" t="s">
        <v>121</v>
      </c>
      <c r="B1544" t="s">
        <v>33</v>
      </c>
      <c r="C1544" t="s">
        <v>115</v>
      </c>
      <c r="D1544" s="3">
        <v>43441</v>
      </c>
      <c r="E1544" t="s">
        <v>122</v>
      </c>
      <c r="F1544">
        <v>-1600000</v>
      </c>
      <c r="G1544" t="s">
        <v>4150</v>
      </c>
      <c r="H1544" t="s">
        <v>249</v>
      </c>
      <c r="I1544" t="s">
        <v>102</v>
      </c>
      <c r="J1544" t="s">
        <v>34</v>
      </c>
      <c r="L1544" t="s">
        <v>661</v>
      </c>
      <c r="M1544">
        <f t="shared" si="72"/>
        <v>10</v>
      </c>
      <c r="N1544">
        <f t="shared" si="73"/>
        <v>18</v>
      </c>
      <c r="O1544" t="str">
        <f t="shared" si="74"/>
        <v>Tuebor Op</v>
      </c>
    </row>
    <row r="1545" spans="1:15" hidden="1" x14ac:dyDescent="0.25">
      <c r="A1545" t="s">
        <v>121</v>
      </c>
      <c r="B1545" t="s">
        <v>33</v>
      </c>
      <c r="C1545" t="s">
        <v>115</v>
      </c>
      <c r="D1545" s="3">
        <v>43441</v>
      </c>
      <c r="E1545" t="s">
        <v>122</v>
      </c>
      <c r="F1545">
        <v>-2500000</v>
      </c>
      <c r="G1545" t="s">
        <v>4149</v>
      </c>
      <c r="H1545" t="s">
        <v>249</v>
      </c>
      <c r="I1545" t="s">
        <v>102</v>
      </c>
      <c r="J1545" t="s">
        <v>34</v>
      </c>
      <c r="L1545" t="s">
        <v>3800</v>
      </c>
      <c r="M1545">
        <f t="shared" si="72"/>
        <v>10</v>
      </c>
      <c r="N1545">
        <f t="shared" si="73"/>
        <v>18</v>
      </c>
      <c r="O1545" t="str">
        <f t="shared" si="74"/>
        <v>Tuebor Op</v>
      </c>
    </row>
    <row r="1546" spans="1:15" hidden="1" x14ac:dyDescent="0.25">
      <c r="A1546" t="s">
        <v>121</v>
      </c>
      <c r="B1546" t="s">
        <v>33</v>
      </c>
      <c r="C1546" t="s">
        <v>115</v>
      </c>
      <c r="D1546" s="3">
        <v>43444</v>
      </c>
      <c r="E1546" t="s">
        <v>122</v>
      </c>
      <c r="F1546">
        <v>-1300000</v>
      </c>
      <c r="G1546" t="s">
        <v>4148</v>
      </c>
      <c r="H1546" t="s">
        <v>249</v>
      </c>
      <c r="I1546" t="s">
        <v>102</v>
      </c>
      <c r="J1546" t="s">
        <v>34</v>
      </c>
      <c r="L1546" t="s">
        <v>4074</v>
      </c>
      <c r="M1546">
        <f t="shared" si="72"/>
        <v>10</v>
      </c>
      <c r="N1546">
        <f t="shared" si="73"/>
        <v>18</v>
      </c>
      <c r="O1546" t="str">
        <f t="shared" si="74"/>
        <v>Tuebor Op</v>
      </c>
    </row>
    <row r="1547" spans="1:15" hidden="1" x14ac:dyDescent="0.25">
      <c r="A1547" t="s">
        <v>121</v>
      </c>
      <c r="B1547" t="s">
        <v>33</v>
      </c>
      <c r="C1547" t="s">
        <v>115</v>
      </c>
      <c r="D1547" s="3">
        <v>43444</v>
      </c>
      <c r="E1547" t="s">
        <v>122</v>
      </c>
      <c r="F1547">
        <v>-750000</v>
      </c>
      <c r="G1547" t="s">
        <v>4147</v>
      </c>
      <c r="H1547" t="s">
        <v>249</v>
      </c>
      <c r="I1547" t="s">
        <v>102</v>
      </c>
      <c r="J1547" t="s">
        <v>34</v>
      </c>
      <c r="L1547" t="s">
        <v>3800</v>
      </c>
      <c r="M1547">
        <f t="shared" si="72"/>
        <v>10</v>
      </c>
      <c r="N1547">
        <f t="shared" si="73"/>
        <v>18</v>
      </c>
      <c r="O1547" t="str">
        <f t="shared" si="74"/>
        <v>Tuebor Op</v>
      </c>
    </row>
    <row r="1548" spans="1:15" hidden="1" x14ac:dyDescent="0.25">
      <c r="A1548" t="s">
        <v>121</v>
      </c>
      <c r="B1548" t="s">
        <v>33</v>
      </c>
      <c r="C1548" t="s">
        <v>115</v>
      </c>
      <c r="D1548" s="3">
        <v>43445</v>
      </c>
      <c r="E1548" t="s">
        <v>122</v>
      </c>
      <c r="F1548">
        <v>-900000</v>
      </c>
      <c r="G1548" t="s">
        <v>4146</v>
      </c>
      <c r="H1548" t="s">
        <v>249</v>
      </c>
      <c r="I1548" t="s">
        <v>102</v>
      </c>
      <c r="J1548" t="s">
        <v>34</v>
      </c>
      <c r="L1548" t="s">
        <v>4074</v>
      </c>
      <c r="M1548">
        <f t="shared" si="72"/>
        <v>10</v>
      </c>
      <c r="N1548">
        <f t="shared" si="73"/>
        <v>18</v>
      </c>
      <c r="O1548" t="str">
        <f t="shared" si="74"/>
        <v>Tuebor Op</v>
      </c>
    </row>
    <row r="1549" spans="1:15" hidden="1" x14ac:dyDescent="0.25">
      <c r="A1549" t="s">
        <v>121</v>
      </c>
      <c r="B1549" t="s">
        <v>33</v>
      </c>
      <c r="C1549" t="s">
        <v>115</v>
      </c>
      <c r="D1549" s="3">
        <v>43445</v>
      </c>
      <c r="E1549" t="s">
        <v>122</v>
      </c>
      <c r="F1549">
        <v>-7500000</v>
      </c>
      <c r="G1549" t="s">
        <v>4145</v>
      </c>
      <c r="H1549" t="s">
        <v>249</v>
      </c>
      <c r="I1549" t="s">
        <v>102</v>
      </c>
      <c r="J1549" t="s">
        <v>34</v>
      </c>
      <c r="L1549" t="s">
        <v>3800</v>
      </c>
      <c r="M1549">
        <f t="shared" si="72"/>
        <v>10</v>
      </c>
      <c r="N1549">
        <f t="shared" si="73"/>
        <v>18</v>
      </c>
      <c r="O1549" t="str">
        <f t="shared" si="74"/>
        <v>Tuebor Op</v>
      </c>
    </row>
    <row r="1550" spans="1:15" hidden="1" x14ac:dyDescent="0.25">
      <c r="A1550" t="s">
        <v>121</v>
      </c>
      <c r="B1550" t="s">
        <v>33</v>
      </c>
      <c r="C1550" t="s">
        <v>115</v>
      </c>
      <c r="D1550" s="3">
        <v>43445</v>
      </c>
      <c r="E1550" t="s">
        <v>122</v>
      </c>
      <c r="F1550">
        <v>-1000000</v>
      </c>
      <c r="G1550" t="s">
        <v>4144</v>
      </c>
      <c r="H1550" t="s">
        <v>126</v>
      </c>
      <c r="I1550" t="s">
        <v>102</v>
      </c>
      <c r="J1550" t="s">
        <v>34</v>
      </c>
      <c r="L1550" t="s">
        <v>3716</v>
      </c>
      <c r="M1550">
        <f t="shared" si="72"/>
        <v>10</v>
      </c>
      <c r="N1550">
        <f t="shared" si="73"/>
        <v>18</v>
      </c>
      <c r="O1550" t="str">
        <f t="shared" si="74"/>
        <v>Tuebor Op</v>
      </c>
    </row>
    <row r="1551" spans="1:15" hidden="1" x14ac:dyDescent="0.25">
      <c r="A1551" t="s">
        <v>121</v>
      </c>
      <c r="B1551" t="s">
        <v>33</v>
      </c>
      <c r="C1551" t="s">
        <v>115</v>
      </c>
      <c r="D1551" s="3">
        <v>43446</v>
      </c>
      <c r="E1551" t="s">
        <v>122</v>
      </c>
      <c r="F1551">
        <v>-1200000</v>
      </c>
      <c r="G1551" t="s">
        <v>4143</v>
      </c>
      <c r="H1551" t="s">
        <v>249</v>
      </c>
      <c r="I1551" t="s">
        <v>102</v>
      </c>
      <c r="J1551" t="s">
        <v>34</v>
      </c>
      <c r="L1551" t="s">
        <v>4074</v>
      </c>
      <c r="M1551">
        <f t="shared" si="72"/>
        <v>10</v>
      </c>
      <c r="N1551">
        <f t="shared" si="73"/>
        <v>18</v>
      </c>
      <c r="O1551" t="str">
        <f t="shared" si="74"/>
        <v>Tuebor Op</v>
      </c>
    </row>
    <row r="1552" spans="1:15" hidden="1" x14ac:dyDescent="0.25">
      <c r="A1552" t="s">
        <v>121</v>
      </c>
      <c r="B1552" t="s">
        <v>33</v>
      </c>
      <c r="C1552" t="s">
        <v>115</v>
      </c>
      <c r="D1552" s="3">
        <v>43447</v>
      </c>
      <c r="E1552" t="s">
        <v>122</v>
      </c>
      <c r="F1552">
        <v>-12500000</v>
      </c>
      <c r="G1552" t="s">
        <v>4142</v>
      </c>
      <c r="H1552" t="s">
        <v>249</v>
      </c>
      <c r="I1552" t="s">
        <v>102</v>
      </c>
      <c r="J1552" t="s">
        <v>34</v>
      </c>
      <c r="L1552" t="s">
        <v>3800</v>
      </c>
      <c r="M1552">
        <f t="shared" si="72"/>
        <v>10</v>
      </c>
      <c r="N1552">
        <f t="shared" si="73"/>
        <v>18</v>
      </c>
      <c r="O1552" t="str">
        <f t="shared" si="74"/>
        <v>Tuebor Op</v>
      </c>
    </row>
    <row r="1553" spans="1:15" hidden="1" x14ac:dyDescent="0.25">
      <c r="A1553" t="s">
        <v>121</v>
      </c>
      <c r="B1553" t="s">
        <v>33</v>
      </c>
      <c r="C1553" t="s">
        <v>115</v>
      </c>
      <c r="D1553" s="3">
        <v>43447</v>
      </c>
      <c r="E1553" t="s">
        <v>122</v>
      </c>
      <c r="F1553">
        <v>-1000000</v>
      </c>
      <c r="G1553" t="s">
        <v>4141</v>
      </c>
      <c r="H1553" t="s">
        <v>249</v>
      </c>
      <c r="I1553" t="s">
        <v>102</v>
      </c>
      <c r="J1553" t="s">
        <v>34</v>
      </c>
      <c r="L1553" t="s">
        <v>4074</v>
      </c>
      <c r="M1553">
        <f t="shared" si="72"/>
        <v>10</v>
      </c>
      <c r="N1553">
        <f t="shared" si="73"/>
        <v>18</v>
      </c>
      <c r="O1553" t="str">
        <f t="shared" si="74"/>
        <v>Tuebor Op</v>
      </c>
    </row>
    <row r="1554" spans="1:15" hidden="1" x14ac:dyDescent="0.25">
      <c r="A1554" t="s">
        <v>121</v>
      </c>
      <c r="B1554" t="s">
        <v>33</v>
      </c>
      <c r="C1554" t="s">
        <v>115</v>
      </c>
      <c r="D1554" s="3">
        <v>43447</v>
      </c>
      <c r="E1554" t="s">
        <v>122</v>
      </c>
      <c r="F1554">
        <v>-51000000</v>
      </c>
      <c r="G1554" t="s">
        <v>4140</v>
      </c>
      <c r="H1554" t="s">
        <v>126</v>
      </c>
      <c r="I1554" t="s">
        <v>102</v>
      </c>
      <c r="J1554" t="s">
        <v>34</v>
      </c>
      <c r="L1554" t="s">
        <v>3716</v>
      </c>
      <c r="M1554">
        <f t="shared" si="72"/>
        <v>10</v>
      </c>
      <c r="N1554">
        <f t="shared" si="73"/>
        <v>18</v>
      </c>
      <c r="O1554" t="str">
        <f t="shared" si="74"/>
        <v>Tuebor Op</v>
      </c>
    </row>
    <row r="1555" spans="1:15" hidden="1" x14ac:dyDescent="0.25">
      <c r="A1555" t="s">
        <v>121</v>
      </c>
      <c r="B1555" t="s">
        <v>33</v>
      </c>
      <c r="C1555" t="s">
        <v>115</v>
      </c>
      <c r="D1555" s="3">
        <v>43448</v>
      </c>
      <c r="E1555" t="s">
        <v>122</v>
      </c>
      <c r="F1555">
        <v>-14600000</v>
      </c>
      <c r="G1555" t="s">
        <v>4139</v>
      </c>
      <c r="H1555" t="s">
        <v>249</v>
      </c>
      <c r="I1555" t="s">
        <v>102</v>
      </c>
      <c r="J1555" t="s">
        <v>34</v>
      </c>
      <c r="L1555" t="s">
        <v>3800</v>
      </c>
      <c r="M1555">
        <f t="shared" si="72"/>
        <v>10</v>
      </c>
      <c r="N1555">
        <f t="shared" si="73"/>
        <v>18</v>
      </c>
      <c r="O1555" t="str">
        <f t="shared" si="74"/>
        <v>Tuebor Op</v>
      </c>
    </row>
    <row r="1556" spans="1:15" hidden="1" x14ac:dyDescent="0.25">
      <c r="A1556" t="s">
        <v>121</v>
      </c>
      <c r="B1556" t="s">
        <v>33</v>
      </c>
      <c r="C1556" t="s">
        <v>115</v>
      </c>
      <c r="D1556" s="3">
        <v>43448</v>
      </c>
      <c r="E1556" t="s">
        <v>122</v>
      </c>
      <c r="F1556">
        <v>-3500000</v>
      </c>
      <c r="G1556" t="s">
        <v>4138</v>
      </c>
      <c r="H1556" t="s">
        <v>249</v>
      </c>
      <c r="I1556" t="s">
        <v>102</v>
      </c>
      <c r="J1556" t="s">
        <v>34</v>
      </c>
      <c r="L1556" t="s">
        <v>4074</v>
      </c>
      <c r="M1556">
        <f t="shared" si="72"/>
        <v>10</v>
      </c>
      <c r="N1556">
        <f t="shared" si="73"/>
        <v>18</v>
      </c>
      <c r="O1556" t="str">
        <f t="shared" si="74"/>
        <v>Tuebor Op</v>
      </c>
    </row>
    <row r="1557" spans="1:15" hidden="1" x14ac:dyDescent="0.25">
      <c r="A1557" t="s">
        <v>121</v>
      </c>
      <c r="B1557" t="s">
        <v>33</v>
      </c>
      <c r="C1557" t="s">
        <v>115</v>
      </c>
      <c r="D1557" s="3">
        <v>43451</v>
      </c>
      <c r="E1557" t="s">
        <v>122</v>
      </c>
      <c r="F1557">
        <v>-600000</v>
      </c>
      <c r="G1557" t="s">
        <v>4137</v>
      </c>
      <c r="H1557" t="s">
        <v>249</v>
      </c>
      <c r="I1557" t="s">
        <v>102</v>
      </c>
      <c r="J1557" t="s">
        <v>34</v>
      </c>
      <c r="L1557" t="s">
        <v>3800</v>
      </c>
      <c r="M1557">
        <f t="shared" si="72"/>
        <v>10</v>
      </c>
      <c r="N1557">
        <f t="shared" si="73"/>
        <v>18</v>
      </c>
      <c r="O1557" t="str">
        <f t="shared" si="74"/>
        <v>Tuebor Op</v>
      </c>
    </row>
    <row r="1558" spans="1:15" hidden="1" x14ac:dyDescent="0.25">
      <c r="A1558" t="s">
        <v>121</v>
      </c>
      <c r="B1558" t="s">
        <v>33</v>
      </c>
      <c r="C1558" t="s">
        <v>115</v>
      </c>
      <c r="D1558" s="3">
        <v>43452</v>
      </c>
      <c r="E1558" t="s">
        <v>122</v>
      </c>
      <c r="F1558">
        <v>-900000</v>
      </c>
      <c r="G1558" t="s">
        <v>4136</v>
      </c>
      <c r="H1558" t="s">
        <v>249</v>
      </c>
      <c r="I1558" t="s">
        <v>102</v>
      </c>
      <c r="J1558" t="s">
        <v>34</v>
      </c>
      <c r="L1558" t="s">
        <v>4074</v>
      </c>
      <c r="M1558">
        <f t="shared" si="72"/>
        <v>10</v>
      </c>
      <c r="N1558">
        <f t="shared" si="73"/>
        <v>18</v>
      </c>
      <c r="O1558" t="str">
        <f t="shared" si="74"/>
        <v>Tuebor Op</v>
      </c>
    </row>
    <row r="1559" spans="1:15" hidden="1" x14ac:dyDescent="0.25">
      <c r="A1559" t="s">
        <v>121</v>
      </c>
      <c r="B1559" t="s">
        <v>33</v>
      </c>
      <c r="C1559" t="s">
        <v>115</v>
      </c>
      <c r="D1559" s="3">
        <v>43452</v>
      </c>
      <c r="E1559" t="s">
        <v>122</v>
      </c>
      <c r="F1559">
        <v>-3200000</v>
      </c>
      <c r="G1559" t="s">
        <v>4135</v>
      </c>
      <c r="H1559" t="s">
        <v>249</v>
      </c>
      <c r="I1559" t="s">
        <v>102</v>
      </c>
      <c r="J1559" t="s">
        <v>34</v>
      </c>
      <c r="L1559" t="s">
        <v>3800</v>
      </c>
      <c r="M1559">
        <f t="shared" si="72"/>
        <v>10</v>
      </c>
      <c r="N1559">
        <f t="shared" si="73"/>
        <v>18</v>
      </c>
      <c r="O1559" t="str">
        <f t="shared" si="74"/>
        <v>Tuebor Op</v>
      </c>
    </row>
    <row r="1560" spans="1:15" hidden="1" x14ac:dyDescent="0.25">
      <c r="A1560" t="s">
        <v>121</v>
      </c>
      <c r="B1560" t="s">
        <v>33</v>
      </c>
      <c r="C1560" t="s">
        <v>115</v>
      </c>
      <c r="D1560" s="3">
        <v>43453</v>
      </c>
      <c r="E1560" t="s">
        <v>122</v>
      </c>
      <c r="F1560">
        <v>-26600000</v>
      </c>
      <c r="G1560" t="s">
        <v>4134</v>
      </c>
      <c r="H1560" t="s">
        <v>249</v>
      </c>
      <c r="I1560" t="s">
        <v>102</v>
      </c>
      <c r="J1560" t="s">
        <v>34</v>
      </c>
      <c r="L1560" t="s">
        <v>4074</v>
      </c>
      <c r="M1560">
        <f t="shared" si="72"/>
        <v>10</v>
      </c>
      <c r="N1560">
        <f t="shared" si="73"/>
        <v>18</v>
      </c>
      <c r="O1560" t="str">
        <f t="shared" si="74"/>
        <v>Tuebor Op</v>
      </c>
    </row>
    <row r="1561" spans="1:15" hidden="1" x14ac:dyDescent="0.25">
      <c r="A1561" t="s">
        <v>121</v>
      </c>
      <c r="B1561" t="s">
        <v>33</v>
      </c>
      <c r="C1561" t="s">
        <v>115</v>
      </c>
      <c r="D1561" s="3">
        <v>43453</v>
      </c>
      <c r="E1561" t="s">
        <v>122</v>
      </c>
      <c r="F1561">
        <v>-17700000</v>
      </c>
      <c r="G1561" t="s">
        <v>4133</v>
      </c>
      <c r="H1561" t="s">
        <v>249</v>
      </c>
      <c r="I1561" t="s">
        <v>102</v>
      </c>
      <c r="J1561" t="s">
        <v>34</v>
      </c>
      <c r="L1561" t="s">
        <v>3800</v>
      </c>
      <c r="M1561">
        <f t="shared" ref="M1561:M1624" si="75">FIND("from",L1561,1)+LEN($M$1)+1</f>
        <v>10</v>
      </c>
      <c r="N1561">
        <f t="shared" ref="N1561:N1624" si="76">FIND("to",L1561)-LEN($N$1)</f>
        <v>18</v>
      </c>
      <c r="O1561" t="str">
        <f t="shared" ref="O1561:O1624" si="77">MID(L1561,M1561,N1561-M1561+1)</f>
        <v>Tuebor Op</v>
      </c>
    </row>
    <row r="1562" spans="1:15" hidden="1" x14ac:dyDescent="0.25">
      <c r="A1562" t="s">
        <v>121</v>
      </c>
      <c r="B1562" t="s">
        <v>33</v>
      </c>
      <c r="C1562" t="s">
        <v>115</v>
      </c>
      <c r="D1562" s="3">
        <v>43454</v>
      </c>
      <c r="E1562" t="s">
        <v>122</v>
      </c>
      <c r="F1562">
        <v>-1300000</v>
      </c>
      <c r="G1562" t="s">
        <v>4132</v>
      </c>
      <c r="H1562" t="s">
        <v>249</v>
      </c>
      <c r="I1562" t="s">
        <v>102</v>
      </c>
      <c r="J1562" t="s">
        <v>34</v>
      </c>
      <c r="L1562" t="s">
        <v>4074</v>
      </c>
      <c r="M1562">
        <f t="shared" si="75"/>
        <v>10</v>
      </c>
      <c r="N1562">
        <f t="shared" si="76"/>
        <v>18</v>
      </c>
      <c r="O1562" t="str">
        <f t="shared" si="77"/>
        <v>Tuebor Op</v>
      </c>
    </row>
    <row r="1563" spans="1:15" hidden="1" x14ac:dyDescent="0.25">
      <c r="A1563" t="s">
        <v>121</v>
      </c>
      <c r="B1563" t="s">
        <v>33</v>
      </c>
      <c r="C1563" t="s">
        <v>115</v>
      </c>
      <c r="D1563" s="3">
        <v>43454</v>
      </c>
      <c r="E1563" t="s">
        <v>122</v>
      </c>
      <c r="F1563">
        <v>-1600000</v>
      </c>
      <c r="G1563" t="s">
        <v>4131</v>
      </c>
      <c r="H1563" t="s">
        <v>249</v>
      </c>
      <c r="I1563" t="s">
        <v>102</v>
      </c>
      <c r="J1563" t="s">
        <v>34</v>
      </c>
      <c r="L1563" t="s">
        <v>3800</v>
      </c>
      <c r="M1563">
        <f t="shared" si="75"/>
        <v>10</v>
      </c>
      <c r="N1563">
        <f t="shared" si="76"/>
        <v>18</v>
      </c>
      <c r="O1563" t="str">
        <f t="shared" si="77"/>
        <v>Tuebor Op</v>
      </c>
    </row>
    <row r="1564" spans="1:15" hidden="1" x14ac:dyDescent="0.25">
      <c r="A1564" t="s">
        <v>121</v>
      </c>
      <c r="B1564" t="s">
        <v>33</v>
      </c>
      <c r="C1564" t="s">
        <v>115</v>
      </c>
      <c r="D1564" s="3">
        <v>43454</v>
      </c>
      <c r="E1564" t="s">
        <v>122</v>
      </c>
      <c r="F1564">
        <v>-115317.93</v>
      </c>
      <c r="G1564" t="s">
        <v>4130</v>
      </c>
      <c r="H1564" t="s">
        <v>247</v>
      </c>
      <c r="I1564" t="s">
        <v>102</v>
      </c>
      <c r="J1564" t="s">
        <v>34</v>
      </c>
      <c r="L1564" t="s">
        <v>3889</v>
      </c>
      <c r="M1564">
        <f t="shared" si="75"/>
        <v>10</v>
      </c>
      <c r="N1564">
        <f t="shared" si="76"/>
        <v>14</v>
      </c>
      <c r="O1564" t="str">
        <f t="shared" si="77"/>
        <v>TUEBO</v>
      </c>
    </row>
    <row r="1565" spans="1:15" hidden="1" x14ac:dyDescent="0.25">
      <c r="A1565" t="s">
        <v>121</v>
      </c>
      <c r="B1565" t="s">
        <v>33</v>
      </c>
      <c r="C1565" t="s">
        <v>115</v>
      </c>
      <c r="D1565" s="3">
        <v>43455</v>
      </c>
      <c r="E1565" t="s">
        <v>122</v>
      </c>
      <c r="F1565">
        <v>-5000000</v>
      </c>
      <c r="G1565" t="s">
        <v>4129</v>
      </c>
      <c r="H1565" t="s">
        <v>249</v>
      </c>
      <c r="I1565" t="s">
        <v>102</v>
      </c>
      <c r="J1565" t="s">
        <v>34</v>
      </c>
      <c r="L1565" t="s">
        <v>4074</v>
      </c>
      <c r="M1565">
        <f t="shared" si="75"/>
        <v>10</v>
      </c>
      <c r="N1565">
        <f t="shared" si="76"/>
        <v>18</v>
      </c>
      <c r="O1565" t="str">
        <f t="shared" si="77"/>
        <v>Tuebor Op</v>
      </c>
    </row>
    <row r="1566" spans="1:15" hidden="1" x14ac:dyDescent="0.25">
      <c r="A1566" t="s">
        <v>121</v>
      </c>
      <c r="B1566" t="s">
        <v>33</v>
      </c>
      <c r="C1566" t="s">
        <v>115</v>
      </c>
      <c r="D1566" s="3">
        <v>43455</v>
      </c>
      <c r="E1566" t="s">
        <v>122</v>
      </c>
      <c r="F1566">
        <v>-9000000</v>
      </c>
      <c r="G1566" t="s">
        <v>4128</v>
      </c>
      <c r="H1566" t="s">
        <v>249</v>
      </c>
      <c r="I1566" t="s">
        <v>102</v>
      </c>
      <c r="J1566" t="s">
        <v>34</v>
      </c>
      <c r="L1566" t="s">
        <v>3800</v>
      </c>
      <c r="M1566">
        <f t="shared" si="75"/>
        <v>10</v>
      </c>
      <c r="N1566">
        <f t="shared" si="76"/>
        <v>18</v>
      </c>
      <c r="O1566" t="str">
        <f t="shared" si="77"/>
        <v>Tuebor Op</v>
      </c>
    </row>
    <row r="1567" spans="1:15" hidden="1" x14ac:dyDescent="0.25">
      <c r="A1567" t="s">
        <v>121</v>
      </c>
      <c r="B1567" t="s">
        <v>33</v>
      </c>
      <c r="C1567" t="s">
        <v>115</v>
      </c>
      <c r="D1567" s="3">
        <v>43455</v>
      </c>
      <c r="E1567" t="s">
        <v>122</v>
      </c>
      <c r="F1567">
        <v>-400000</v>
      </c>
      <c r="G1567" t="s">
        <v>4127</v>
      </c>
      <c r="H1567" t="s">
        <v>249</v>
      </c>
      <c r="I1567" t="s">
        <v>102</v>
      </c>
      <c r="J1567" t="s">
        <v>34</v>
      </c>
      <c r="L1567" t="s">
        <v>4074</v>
      </c>
      <c r="M1567">
        <f t="shared" si="75"/>
        <v>10</v>
      </c>
      <c r="N1567">
        <f t="shared" si="76"/>
        <v>18</v>
      </c>
      <c r="O1567" t="str">
        <f t="shared" si="77"/>
        <v>Tuebor Op</v>
      </c>
    </row>
    <row r="1568" spans="1:15" hidden="1" x14ac:dyDescent="0.25">
      <c r="A1568" t="s">
        <v>121</v>
      </c>
      <c r="B1568" t="s">
        <v>33</v>
      </c>
      <c r="C1568" t="s">
        <v>115</v>
      </c>
      <c r="D1568" s="3">
        <v>43455</v>
      </c>
      <c r="E1568" t="s">
        <v>122</v>
      </c>
      <c r="F1568">
        <v>-7700000</v>
      </c>
      <c r="G1568" t="s">
        <v>4126</v>
      </c>
      <c r="H1568" t="s">
        <v>249</v>
      </c>
      <c r="I1568" t="s">
        <v>102</v>
      </c>
      <c r="J1568" t="s">
        <v>34</v>
      </c>
      <c r="L1568" t="s">
        <v>3800</v>
      </c>
      <c r="M1568">
        <f t="shared" si="75"/>
        <v>10</v>
      </c>
      <c r="N1568">
        <f t="shared" si="76"/>
        <v>18</v>
      </c>
      <c r="O1568" t="str">
        <f t="shared" si="77"/>
        <v>Tuebor Op</v>
      </c>
    </row>
    <row r="1569" spans="1:15" hidden="1" x14ac:dyDescent="0.25">
      <c r="A1569" t="s">
        <v>121</v>
      </c>
      <c r="B1569" t="s">
        <v>33</v>
      </c>
      <c r="C1569" t="s">
        <v>115</v>
      </c>
      <c r="D1569" s="3">
        <v>43460</v>
      </c>
      <c r="E1569" t="s">
        <v>122</v>
      </c>
      <c r="F1569">
        <v>-700000</v>
      </c>
      <c r="G1569" t="s">
        <v>4125</v>
      </c>
      <c r="H1569" t="s">
        <v>249</v>
      </c>
      <c r="I1569" t="s">
        <v>102</v>
      </c>
      <c r="J1569" t="s">
        <v>34</v>
      </c>
      <c r="L1569" t="s">
        <v>3800</v>
      </c>
      <c r="M1569">
        <f t="shared" si="75"/>
        <v>10</v>
      </c>
      <c r="N1569">
        <f t="shared" si="76"/>
        <v>18</v>
      </c>
      <c r="O1569" t="str">
        <f t="shared" si="77"/>
        <v>Tuebor Op</v>
      </c>
    </row>
    <row r="1570" spans="1:15" hidden="1" x14ac:dyDescent="0.25">
      <c r="A1570" t="s">
        <v>121</v>
      </c>
      <c r="B1570" t="s">
        <v>33</v>
      </c>
      <c r="C1570" t="s">
        <v>115</v>
      </c>
      <c r="D1570" s="3">
        <v>43462</v>
      </c>
      <c r="E1570" t="s">
        <v>122</v>
      </c>
      <c r="F1570">
        <v>-10900000</v>
      </c>
      <c r="G1570" t="s">
        <v>4124</v>
      </c>
      <c r="H1570" t="s">
        <v>249</v>
      </c>
      <c r="I1570" t="s">
        <v>102</v>
      </c>
      <c r="J1570" t="s">
        <v>34</v>
      </c>
      <c r="L1570" t="s">
        <v>3800</v>
      </c>
      <c r="M1570">
        <f t="shared" si="75"/>
        <v>10</v>
      </c>
      <c r="N1570">
        <f t="shared" si="76"/>
        <v>18</v>
      </c>
      <c r="O1570" t="str">
        <f t="shared" si="77"/>
        <v>Tuebor Op</v>
      </c>
    </row>
    <row r="1571" spans="1:15" hidden="1" x14ac:dyDescent="0.25">
      <c r="A1571" t="s">
        <v>121</v>
      </c>
      <c r="B1571" t="s">
        <v>33</v>
      </c>
      <c r="C1571" t="s">
        <v>115</v>
      </c>
      <c r="D1571" s="3">
        <v>43467</v>
      </c>
      <c r="E1571" t="s">
        <v>122</v>
      </c>
      <c r="F1571">
        <v>-1300000</v>
      </c>
      <c r="G1571" t="s">
        <v>4123</v>
      </c>
      <c r="H1571" t="s">
        <v>249</v>
      </c>
      <c r="I1571" t="s">
        <v>102</v>
      </c>
      <c r="J1571" t="s">
        <v>34</v>
      </c>
      <c r="L1571" t="s">
        <v>3800</v>
      </c>
      <c r="M1571">
        <f t="shared" si="75"/>
        <v>10</v>
      </c>
      <c r="N1571">
        <f t="shared" si="76"/>
        <v>18</v>
      </c>
      <c r="O1571" t="str">
        <f t="shared" si="77"/>
        <v>Tuebor Op</v>
      </c>
    </row>
    <row r="1572" spans="1:15" hidden="1" x14ac:dyDescent="0.25">
      <c r="A1572" t="s">
        <v>121</v>
      </c>
      <c r="B1572" t="s">
        <v>33</v>
      </c>
      <c r="C1572" t="s">
        <v>115</v>
      </c>
      <c r="D1572" s="3">
        <v>43467</v>
      </c>
      <c r="E1572" t="s">
        <v>122</v>
      </c>
      <c r="F1572">
        <v>-18000000</v>
      </c>
      <c r="G1572" t="s">
        <v>4122</v>
      </c>
      <c r="H1572" t="s">
        <v>126</v>
      </c>
      <c r="I1572" t="s">
        <v>102</v>
      </c>
      <c r="J1572" t="s">
        <v>34</v>
      </c>
      <c r="L1572" t="s">
        <v>3716</v>
      </c>
      <c r="M1572">
        <f t="shared" si="75"/>
        <v>10</v>
      </c>
      <c r="N1572">
        <f t="shared" si="76"/>
        <v>18</v>
      </c>
      <c r="O1572" t="str">
        <f t="shared" si="77"/>
        <v>Tuebor Op</v>
      </c>
    </row>
    <row r="1573" spans="1:15" hidden="1" x14ac:dyDescent="0.25">
      <c r="A1573" t="s">
        <v>121</v>
      </c>
      <c r="B1573" t="s">
        <v>33</v>
      </c>
      <c r="C1573" t="s">
        <v>115</v>
      </c>
      <c r="D1573" s="3">
        <v>43469</v>
      </c>
      <c r="E1573" t="s">
        <v>122</v>
      </c>
      <c r="F1573">
        <v>-10000000</v>
      </c>
      <c r="G1573" t="s">
        <v>4121</v>
      </c>
      <c r="H1573" t="s">
        <v>126</v>
      </c>
      <c r="I1573" t="s">
        <v>102</v>
      </c>
      <c r="J1573" t="s">
        <v>34</v>
      </c>
      <c r="L1573" t="s">
        <v>3716</v>
      </c>
      <c r="M1573">
        <f t="shared" si="75"/>
        <v>10</v>
      </c>
      <c r="N1573">
        <f t="shared" si="76"/>
        <v>18</v>
      </c>
      <c r="O1573" t="str">
        <f t="shared" si="77"/>
        <v>Tuebor Op</v>
      </c>
    </row>
    <row r="1574" spans="1:15" hidden="1" x14ac:dyDescent="0.25">
      <c r="A1574" t="s">
        <v>121</v>
      </c>
      <c r="B1574" t="s">
        <v>33</v>
      </c>
      <c r="C1574" t="s">
        <v>115</v>
      </c>
      <c r="D1574" s="3">
        <v>43473</v>
      </c>
      <c r="E1574" t="s">
        <v>122</v>
      </c>
      <c r="F1574">
        <v>-11000000</v>
      </c>
      <c r="G1574" t="s">
        <v>4120</v>
      </c>
      <c r="H1574" t="s">
        <v>126</v>
      </c>
      <c r="I1574" t="s">
        <v>102</v>
      </c>
      <c r="J1574" t="s">
        <v>34</v>
      </c>
      <c r="L1574" t="s">
        <v>3716</v>
      </c>
      <c r="M1574">
        <f t="shared" si="75"/>
        <v>10</v>
      </c>
      <c r="N1574">
        <f t="shared" si="76"/>
        <v>18</v>
      </c>
      <c r="O1574" t="str">
        <f t="shared" si="77"/>
        <v>Tuebor Op</v>
      </c>
    </row>
    <row r="1575" spans="1:15" hidden="1" x14ac:dyDescent="0.25">
      <c r="A1575" t="s">
        <v>121</v>
      </c>
      <c r="B1575" t="s">
        <v>33</v>
      </c>
      <c r="C1575" t="s">
        <v>115</v>
      </c>
      <c r="D1575" s="3">
        <v>43474</v>
      </c>
      <c r="E1575" t="s">
        <v>122</v>
      </c>
      <c r="F1575">
        <v>-14200000</v>
      </c>
      <c r="G1575" t="s">
        <v>4119</v>
      </c>
      <c r="H1575" t="s">
        <v>249</v>
      </c>
      <c r="I1575" t="s">
        <v>102</v>
      </c>
      <c r="J1575" t="s">
        <v>34</v>
      </c>
      <c r="L1575" t="s">
        <v>4074</v>
      </c>
      <c r="M1575">
        <f t="shared" si="75"/>
        <v>10</v>
      </c>
      <c r="N1575">
        <f t="shared" si="76"/>
        <v>18</v>
      </c>
      <c r="O1575" t="str">
        <f t="shared" si="77"/>
        <v>Tuebor Op</v>
      </c>
    </row>
    <row r="1576" spans="1:15" hidden="1" x14ac:dyDescent="0.25">
      <c r="A1576" t="s">
        <v>121</v>
      </c>
      <c r="B1576" t="s">
        <v>33</v>
      </c>
      <c r="C1576" t="s">
        <v>115</v>
      </c>
      <c r="D1576" s="3">
        <v>43474</v>
      </c>
      <c r="E1576" t="s">
        <v>122</v>
      </c>
      <c r="F1576">
        <v>-100</v>
      </c>
      <c r="G1576" t="s">
        <v>4118</v>
      </c>
      <c r="H1576" t="s">
        <v>126</v>
      </c>
      <c r="I1576" t="s">
        <v>102</v>
      </c>
      <c r="J1576" t="s">
        <v>34</v>
      </c>
      <c r="L1576" t="s">
        <v>2082</v>
      </c>
      <c r="M1576">
        <f t="shared" si="75"/>
        <v>10</v>
      </c>
      <c r="N1576">
        <f t="shared" si="76"/>
        <v>18</v>
      </c>
      <c r="O1576" t="str">
        <f t="shared" si="77"/>
        <v>Tuebor Op</v>
      </c>
    </row>
    <row r="1577" spans="1:15" hidden="1" x14ac:dyDescent="0.25">
      <c r="A1577" t="s">
        <v>121</v>
      </c>
      <c r="B1577" t="s">
        <v>33</v>
      </c>
      <c r="C1577" t="s">
        <v>115</v>
      </c>
      <c r="D1577" s="3">
        <v>43476</v>
      </c>
      <c r="E1577" t="s">
        <v>122</v>
      </c>
      <c r="F1577">
        <v>-4500000</v>
      </c>
      <c r="G1577" t="s">
        <v>4117</v>
      </c>
      <c r="H1577" t="s">
        <v>249</v>
      </c>
      <c r="I1577" t="s">
        <v>102</v>
      </c>
      <c r="J1577" t="s">
        <v>34</v>
      </c>
      <c r="L1577" t="s">
        <v>4074</v>
      </c>
      <c r="M1577">
        <f t="shared" si="75"/>
        <v>10</v>
      </c>
      <c r="N1577">
        <f t="shared" si="76"/>
        <v>18</v>
      </c>
      <c r="O1577" t="str">
        <f t="shared" si="77"/>
        <v>Tuebor Op</v>
      </c>
    </row>
    <row r="1578" spans="1:15" hidden="1" x14ac:dyDescent="0.25">
      <c r="A1578" t="s">
        <v>121</v>
      </c>
      <c r="B1578" t="s">
        <v>33</v>
      </c>
      <c r="C1578" t="s">
        <v>115</v>
      </c>
      <c r="D1578" s="3">
        <v>43476</v>
      </c>
      <c r="E1578" t="s">
        <v>122</v>
      </c>
      <c r="F1578">
        <v>-1600000</v>
      </c>
      <c r="G1578" t="s">
        <v>4116</v>
      </c>
      <c r="H1578" t="s">
        <v>249</v>
      </c>
      <c r="I1578" t="s">
        <v>102</v>
      </c>
      <c r="J1578" t="s">
        <v>34</v>
      </c>
      <c r="L1578" t="s">
        <v>3800</v>
      </c>
      <c r="M1578">
        <f t="shared" si="75"/>
        <v>10</v>
      </c>
      <c r="N1578">
        <f t="shared" si="76"/>
        <v>18</v>
      </c>
      <c r="O1578" t="str">
        <f t="shared" si="77"/>
        <v>Tuebor Op</v>
      </c>
    </row>
    <row r="1579" spans="1:15" hidden="1" x14ac:dyDescent="0.25">
      <c r="A1579" t="s">
        <v>121</v>
      </c>
      <c r="B1579" t="s">
        <v>33</v>
      </c>
      <c r="C1579" t="s">
        <v>115</v>
      </c>
      <c r="D1579" s="3">
        <v>43479</v>
      </c>
      <c r="E1579" t="s">
        <v>122</v>
      </c>
      <c r="F1579">
        <v>-3300000</v>
      </c>
      <c r="G1579" t="s">
        <v>4115</v>
      </c>
      <c r="H1579" t="s">
        <v>249</v>
      </c>
      <c r="I1579" t="s">
        <v>102</v>
      </c>
      <c r="J1579" t="s">
        <v>34</v>
      </c>
      <c r="L1579" t="s">
        <v>4074</v>
      </c>
      <c r="M1579">
        <f t="shared" si="75"/>
        <v>10</v>
      </c>
      <c r="N1579">
        <f t="shared" si="76"/>
        <v>18</v>
      </c>
      <c r="O1579" t="str">
        <f t="shared" si="77"/>
        <v>Tuebor Op</v>
      </c>
    </row>
    <row r="1580" spans="1:15" hidden="1" x14ac:dyDescent="0.25">
      <c r="A1580" t="s">
        <v>121</v>
      </c>
      <c r="B1580" t="s">
        <v>33</v>
      </c>
      <c r="C1580" t="s">
        <v>115</v>
      </c>
      <c r="D1580" s="3">
        <v>43479</v>
      </c>
      <c r="E1580" t="s">
        <v>122</v>
      </c>
      <c r="F1580">
        <v>-400000</v>
      </c>
      <c r="G1580" t="s">
        <v>4114</v>
      </c>
      <c r="H1580" t="s">
        <v>249</v>
      </c>
      <c r="I1580" t="s">
        <v>102</v>
      </c>
      <c r="J1580" t="s">
        <v>34</v>
      </c>
      <c r="L1580" t="s">
        <v>3800</v>
      </c>
      <c r="M1580">
        <f t="shared" si="75"/>
        <v>10</v>
      </c>
      <c r="N1580">
        <f t="shared" si="76"/>
        <v>18</v>
      </c>
      <c r="O1580" t="str">
        <f t="shared" si="77"/>
        <v>Tuebor Op</v>
      </c>
    </row>
    <row r="1581" spans="1:15" hidden="1" x14ac:dyDescent="0.25">
      <c r="A1581" t="s">
        <v>121</v>
      </c>
      <c r="B1581" t="s">
        <v>33</v>
      </c>
      <c r="C1581" t="s">
        <v>115</v>
      </c>
      <c r="D1581" s="3">
        <v>43479</v>
      </c>
      <c r="E1581" t="s">
        <v>122</v>
      </c>
      <c r="F1581">
        <v>-700000</v>
      </c>
      <c r="G1581" t="s">
        <v>4113</v>
      </c>
      <c r="H1581" t="s">
        <v>249</v>
      </c>
      <c r="I1581" t="s">
        <v>102</v>
      </c>
      <c r="J1581" t="s">
        <v>34</v>
      </c>
      <c r="L1581" t="s">
        <v>4074</v>
      </c>
      <c r="M1581">
        <f t="shared" si="75"/>
        <v>10</v>
      </c>
      <c r="N1581">
        <f t="shared" si="76"/>
        <v>18</v>
      </c>
      <c r="O1581" t="str">
        <f t="shared" si="77"/>
        <v>Tuebor Op</v>
      </c>
    </row>
    <row r="1582" spans="1:15" hidden="1" x14ac:dyDescent="0.25">
      <c r="A1582" t="s">
        <v>121</v>
      </c>
      <c r="B1582" t="s">
        <v>33</v>
      </c>
      <c r="C1582" t="s">
        <v>115</v>
      </c>
      <c r="D1582" s="3">
        <v>43480</v>
      </c>
      <c r="E1582" t="s">
        <v>122</v>
      </c>
      <c r="F1582">
        <v>-7181.2</v>
      </c>
      <c r="G1582" t="s">
        <v>4112</v>
      </c>
      <c r="H1582" t="s">
        <v>247</v>
      </c>
      <c r="I1582" t="s">
        <v>101</v>
      </c>
      <c r="J1582" t="s">
        <v>34</v>
      </c>
      <c r="L1582" t="s">
        <v>3889</v>
      </c>
      <c r="M1582">
        <f t="shared" si="75"/>
        <v>10</v>
      </c>
      <c r="N1582">
        <f t="shared" si="76"/>
        <v>14</v>
      </c>
      <c r="O1582" t="str">
        <f t="shared" si="77"/>
        <v>TUEBO</v>
      </c>
    </row>
    <row r="1583" spans="1:15" hidden="1" x14ac:dyDescent="0.25">
      <c r="A1583" t="s">
        <v>121</v>
      </c>
      <c r="B1583" t="s">
        <v>33</v>
      </c>
      <c r="C1583" t="s">
        <v>115</v>
      </c>
      <c r="D1583" s="3">
        <v>43482</v>
      </c>
      <c r="E1583" t="s">
        <v>122</v>
      </c>
      <c r="F1583">
        <v>-45000000</v>
      </c>
      <c r="G1583" t="s">
        <v>4111</v>
      </c>
      <c r="H1583" t="s">
        <v>126</v>
      </c>
      <c r="I1583" t="s">
        <v>102</v>
      </c>
      <c r="J1583" t="s">
        <v>34</v>
      </c>
      <c r="L1583" t="s">
        <v>3716</v>
      </c>
      <c r="M1583">
        <f t="shared" si="75"/>
        <v>10</v>
      </c>
      <c r="N1583">
        <f t="shared" si="76"/>
        <v>18</v>
      </c>
      <c r="O1583" t="str">
        <f t="shared" si="77"/>
        <v>Tuebor Op</v>
      </c>
    </row>
    <row r="1584" spans="1:15" hidden="1" x14ac:dyDescent="0.25">
      <c r="A1584" t="s">
        <v>121</v>
      </c>
      <c r="B1584" t="s">
        <v>33</v>
      </c>
      <c r="C1584" t="s">
        <v>115</v>
      </c>
      <c r="D1584" s="3">
        <v>43483</v>
      </c>
      <c r="E1584" t="s">
        <v>122</v>
      </c>
      <c r="F1584">
        <v>-1100000</v>
      </c>
      <c r="G1584" t="s">
        <v>4110</v>
      </c>
      <c r="H1584" t="s">
        <v>249</v>
      </c>
      <c r="I1584" t="s">
        <v>102</v>
      </c>
      <c r="J1584" t="s">
        <v>34</v>
      </c>
      <c r="L1584" t="s">
        <v>3800</v>
      </c>
      <c r="M1584">
        <f t="shared" si="75"/>
        <v>10</v>
      </c>
      <c r="N1584">
        <f t="shared" si="76"/>
        <v>18</v>
      </c>
      <c r="O1584" t="str">
        <f t="shared" si="77"/>
        <v>Tuebor Op</v>
      </c>
    </row>
    <row r="1585" spans="1:15" hidden="1" x14ac:dyDescent="0.25">
      <c r="A1585" t="s">
        <v>121</v>
      </c>
      <c r="B1585" t="s">
        <v>33</v>
      </c>
      <c r="C1585" t="s">
        <v>115</v>
      </c>
      <c r="D1585" s="3">
        <v>43488</v>
      </c>
      <c r="E1585" t="s">
        <v>122</v>
      </c>
      <c r="F1585">
        <v>-7100000</v>
      </c>
      <c r="G1585" t="s">
        <v>4109</v>
      </c>
      <c r="H1585" t="s">
        <v>249</v>
      </c>
      <c r="I1585" t="s">
        <v>102</v>
      </c>
      <c r="J1585" t="s">
        <v>34</v>
      </c>
      <c r="L1585" t="s">
        <v>3800</v>
      </c>
      <c r="M1585">
        <f t="shared" si="75"/>
        <v>10</v>
      </c>
      <c r="N1585">
        <f t="shared" si="76"/>
        <v>18</v>
      </c>
      <c r="O1585" t="str">
        <f t="shared" si="77"/>
        <v>Tuebor Op</v>
      </c>
    </row>
    <row r="1586" spans="1:15" hidden="1" x14ac:dyDescent="0.25">
      <c r="A1586" t="s">
        <v>121</v>
      </c>
      <c r="B1586" t="s">
        <v>33</v>
      </c>
      <c r="C1586" t="s">
        <v>115</v>
      </c>
      <c r="D1586" s="3">
        <v>43489</v>
      </c>
      <c r="E1586" t="s">
        <v>122</v>
      </c>
      <c r="F1586">
        <v>-1000000</v>
      </c>
      <c r="G1586" t="s">
        <v>4108</v>
      </c>
      <c r="H1586" t="s">
        <v>249</v>
      </c>
      <c r="I1586" t="s">
        <v>102</v>
      </c>
      <c r="J1586" t="s">
        <v>34</v>
      </c>
      <c r="L1586" t="s">
        <v>3800</v>
      </c>
      <c r="M1586">
        <f t="shared" si="75"/>
        <v>10</v>
      </c>
      <c r="N1586">
        <f t="shared" si="76"/>
        <v>18</v>
      </c>
      <c r="O1586" t="str">
        <f t="shared" si="77"/>
        <v>Tuebor Op</v>
      </c>
    </row>
    <row r="1587" spans="1:15" hidden="1" x14ac:dyDescent="0.25">
      <c r="A1587" t="s">
        <v>121</v>
      </c>
      <c r="B1587" t="s">
        <v>33</v>
      </c>
      <c r="C1587" t="s">
        <v>115</v>
      </c>
      <c r="D1587" s="3">
        <v>43489</v>
      </c>
      <c r="E1587" t="s">
        <v>122</v>
      </c>
      <c r="F1587">
        <v>-34000000</v>
      </c>
      <c r="G1587" t="s">
        <v>4107</v>
      </c>
      <c r="H1587" t="s">
        <v>126</v>
      </c>
      <c r="I1587" t="s">
        <v>102</v>
      </c>
      <c r="J1587" t="s">
        <v>34</v>
      </c>
      <c r="L1587" t="s">
        <v>3716</v>
      </c>
      <c r="M1587">
        <f t="shared" si="75"/>
        <v>10</v>
      </c>
      <c r="N1587">
        <f t="shared" si="76"/>
        <v>18</v>
      </c>
      <c r="O1587" t="str">
        <f t="shared" si="77"/>
        <v>Tuebor Op</v>
      </c>
    </row>
    <row r="1588" spans="1:15" hidden="1" x14ac:dyDescent="0.25">
      <c r="A1588" t="s">
        <v>121</v>
      </c>
      <c r="B1588" t="s">
        <v>33</v>
      </c>
      <c r="C1588" t="s">
        <v>115</v>
      </c>
      <c r="D1588" s="3">
        <v>43490</v>
      </c>
      <c r="E1588" t="s">
        <v>122</v>
      </c>
      <c r="F1588">
        <v>-1500000</v>
      </c>
      <c r="G1588" t="s">
        <v>4106</v>
      </c>
      <c r="H1588" t="s">
        <v>249</v>
      </c>
      <c r="I1588" t="s">
        <v>102</v>
      </c>
      <c r="J1588" t="s">
        <v>34</v>
      </c>
      <c r="L1588" t="s">
        <v>4074</v>
      </c>
      <c r="M1588">
        <f t="shared" si="75"/>
        <v>10</v>
      </c>
      <c r="N1588">
        <f t="shared" si="76"/>
        <v>18</v>
      </c>
      <c r="O1588" t="str">
        <f t="shared" si="77"/>
        <v>Tuebor Op</v>
      </c>
    </row>
    <row r="1589" spans="1:15" hidden="1" x14ac:dyDescent="0.25">
      <c r="A1589" t="s">
        <v>121</v>
      </c>
      <c r="B1589" t="s">
        <v>33</v>
      </c>
      <c r="C1589" t="s">
        <v>115</v>
      </c>
      <c r="D1589" s="3">
        <v>43493</v>
      </c>
      <c r="E1589" t="s">
        <v>122</v>
      </c>
      <c r="F1589">
        <v>-1600000</v>
      </c>
      <c r="G1589" t="s">
        <v>4105</v>
      </c>
      <c r="H1589" t="s">
        <v>249</v>
      </c>
      <c r="I1589" t="s">
        <v>102</v>
      </c>
      <c r="J1589" t="s">
        <v>34</v>
      </c>
      <c r="L1589" t="s">
        <v>3800</v>
      </c>
      <c r="M1589">
        <f t="shared" si="75"/>
        <v>10</v>
      </c>
      <c r="N1589">
        <f t="shared" si="76"/>
        <v>18</v>
      </c>
      <c r="O1589" t="str">
        <f t="shared" si="77"/>
        <v>Tuebor Op</v>
      </c>
    </row>
    <row r="1590" spans="1:15" hidden="1" x14ac:dyDescent="0.25">
      <c r="A1590" t="s">
        <v>121</v>
      </c>
      <c r="B1590" t="s">
        <v>33</v>
      </c>
      <c r="C1590" t="s">
        <v>115</v>
      </c>
      <c r="D1590" s="3">
        <v>43495</v>
      </c>
      <c r="E1590" t="s">
        <v>122</v>
      </c>
      <c r="F1590">
        <v>-7000000</v>
      </c>
      <c r="G1590" t="s">
        <v>4104</v>
      </c>
      <c r="H1590" t="s">
        <v>249</v>
      </c>
      <c r="I1590" t="s">
        <v>102</v>
      </c>
      <c r="J1590" t="s">
        <v>34</v>
      </c>
      <c r="L1590" t="s">
        <v>3800</v>
      </c>
      <c r="M1590">
        <f t="shared" si="75"/>
        <v>10</v>
      </c>
      <c r="N1590">
        <f t="shared" si="76"/>
        <v>18</v>
      </c>
      <c r="O1590" t="str">
        <f t="shared" si="77"/>
        <v>Tuebor Op</v>
      </c>
    </row>
    <row r="1591" spans="1:15" hidden="1" x14ac:dyDescent="0.25">
      <c r="A1591" t="s">
        <v>121</v>
      </c>
      <c r="B1591" t="s">
        <v>33</v>
      </c>
      <c r="C1591" t="s">
        <v>115</v>
      </c>
      <c r="D1591" s="3">
        <v>43495</v>
      </c>
      <c r="E1591" t="s">
        <v>122</v>
      </c>
      <c r="F1591">
        <v>-11000000</v>
      </c>
      <c r="G1591" t="s">
        <v>4103</v>
      </c>
      <c r="H1591" t="s">
        <v>126</v>
      </c>
      <c r="I1591" t="s">
        <v>102</v>
      </c>
      <c r="J1591" t="s">
        <v>34</v>
      </c>
      <c r="L1591" t="s">
        <v>3716</v>
      </c>
      <c r="M1591">
        <f t="shared" si="75"/>
        <v>10</v>
      </c>
      <c r="N1591">
        <f t="shared" si="76"/>
        <v>18</v>
      </c>
      <c r="O1591" t="str">
        <f t="shared" si="77"/>
        <v>Tuebor Op</v>
      </c>
    </row>
    <row r="1592" spans="1:15" hidden="1" x14ac:dyDescent="0.25">
      <c r="A1592" t="s">
        <v>121</v>
      </c>
      <c r="B1592" t="s">
        <v>33</v>
      </c>
      <c r="C1592" t="s">
        <v>115</v>
      </c>
      <c r="D1592" s="3">
        <v>43496</v>
      </c>
      <c r="E1592" t="s">
        <v>122</v>
      </c>
      <c r="F1592">
        <v>-5600000</v>
      </c>
      <c r="G1592" t="s">
        <v>4102</v>
      </c>
      <c r="H1592" t="s">
        <v>249</v>
      </c>
      <c r="I1592" t="s">
        <v>102</v>
      </c>
      <c r="J1592" t="s">
        <v>34</v>
      </c>
      <c r="L1592" t="s">
        <v>4074</v>
      </c>
      <c r="M1592">
        <f t="shared" si="75"/>
        <v>10</v>
      </c>
      <c r="N1592">
        <f t="shared" si="76"/>
        <v>18</v>
      </c>
      <c r="O1592" t="str">
        <f t="shared" si="77"/>
        <v>Tuebor Op</v>
      </c>
    </row>
    <row r="1593" spans="1:15" hidden="1" x14ac:dyDescent="0.25">
      <c r="A1593" t="s">
        <v>121</v>
      </c>
      <c r="B1593" t="s">
        <v>33</v>
      </c>
      <c r="C1593" t="s">
        <v>115</v>
      </c>
      <c r="D1593" s="3">
        <v>43497</v>
      </c>
      <c r="E1593" t="s">
        <v>122</v>
      </c>
      <c r="F1593">
        <v>-5500000</v>
      </c>
      <c r="G1593" t="s">
        <v>4101</v>
      </c>
      <c r="H1593" t="s">
        <v>249</v>
      </c>
      <c r="I1593" t="s">
        <v>102</v>
      </c>
      <c r="J1593" t="s">
        <v>34</v>
      </c>
      <c r="L1593" t="s">
        <v>4074</v>
      </c>
      <c r="M1593">
        <f t="shared" si="75"/>
        <v>10</v>
      </c>
      <c r="N1593">
        <f t="shared" si="76"/>
        <v>18</v>
      </c>
      <c r="O1593" t="str">
        <f t="shared" si="77"/>
        <v>Tuebor Op</v>
      </c>
    </row>
    <row r="1594" spans="1:15" hidden="1" x14ac:dyDescent="0.25">
      <c r="A1594" t="s">
        <v>121</v>
      </c>
      <c r="B1594" t="s">
        <v>33</v>
      </c>
      <c r="C1594" t="s">
        <v>115</v>
      </c>
      <c r="D1594" s="3">
        <v>43500</v>
      </c>
      <c r="E1594" t="s">
        <v>122</v>
      </c>
      <c r="F1594">
        <v>-3000000</v>
      </c>
      <c r="G1594" t="s">
        <v>4100</v>
      </c>
      <c r="H1594" t="s">
        <v>249</v>
      </c>
      <c r="I1594" t="s">
        <v>102</v>
      </c>
      <c r="J1594" t="s">
        <v>34</v>
      </c>
      <c r="L1594" t="s">
        <v>4074</v>
      </c>
      <c r="M1594">
        <f t="shared" si="75"/>
        <v>10</v>
      </c>
      <c r="N1594">
        <f t="shared" si="76"/>
        <v>18</v>
      </c>
      <c r="O1594" t="str">
        <f t="shared" si="77"/>
        <v>Tuebor Op</v>
      </c>
    </row>
    <row r="1595" spans="1:15" hidden="1" x14ac:dyDescent="0.25">
      <c r="A1595" t="s">
        <v>121</v>
      </c>
      <c r="B1595" t="s">
        <v>33</v>
      </c>
      <c r="C1595" t="s">
        <v>115</v>
      </c>
      <c r="D1595" s="3">
        <v>43504</v>
      </c>
      <c r="E1595" t="s">
        <v>122</v>
      </c>
      <c r="F1595">
        <v>-7600000</v>
      </c>
      <c r="G1595" t="s">
        <v>4099</v>
      </c>
      <c r="H1595" t="s">
        <v>249</v>
      </c>
      <c r="I1595" t="s">
        <v>102</v>
      </c>
      <c r="J1595" t="s">
        <v>34</v>
      </c>
      <c r="L1595" t="s">
        <v>3800</v>
      </c>
      <c r="M1595">
        <f t="shared" si="75"/>
        <v>10</v>
      </c>
      <c r="N1595">
        <f t="shared" si="76"/>
        <v>18</v>
      </c>
      <c r="O1595" t="str">
        <f t="shared" si="77"/>
        <v>Tuebor Op</v>
      </c>
    </row>
    <row r="1596" spans="1:15" hidden="1" x14ac:dyDescent="0.25">
      <c r="A1596" t="s">
        <v>121</v>
      </c>
      <c r="B1596" t="s">
        <v>33</v>
      </c>
      <c r="C1596" t="s">
        <v>115</v>
      </c>
      <c r="D1596" s="3">
        <v>43504</v>
      </c>
      <c r="E1596" t="s">
        <v>122</v>
      </c>
      <c r="F1596">
        <v>-600000</v>
      </c>
      <c r="G1596" t="s">
        <v>4098</v>
      </c>
      <c r="H1596" t="s">
        <v>249</v>
      </c>
      <c r="I1596" t="s">
        <v>102</v>
      </c>
      <c r="J1596" t="s">
        <v>34</v>
      </c>
      <c r="L1596" t="s">
        <v>4074</v>
      </c>
      <c r="M1596">
        <f t="shared" si="75"/>
        <v>10</v>
      </c>
      <c r="N1596">
        <f t="shared" si="76"/>
        <v>18</v>
      </c>
      <c r="O1596" t="str">
        <f t="shared" si="77"/>
        <v>Tuebor Op</v>
      </c>
    </row>
    <row r="1597" spans="1:15" hidden="1" x14ac:dyDescent="0.25">
      <c r="A1597" t="s">
        <v>121</v>
      </c>
      <c r="B1597" t="s">
        <v>33</v>
      </c>
      <c r="C1597" t="s">
        <v>115</v>
      </c>
      <c r="D1597" s="3">
        <v>43507</v>
      </c>
      <c r="E1597" t="s">
        <v>122</v>
      </c>
      <c r="F1597">
        <v>-600000</v>
      </c>
      <c r="G1597" t="s">
        <v>4097</v>
      </c>
      <c r="H1597" t="s">
        <v>249</v>
      </c>
      <c r="I1597" t="s">
        <v>102</v>
      </c>
      <c r="J1597" t="s">
        <v>34</v>
      </c>
      <c r="L1597" t="s">
        <v>3800</v>
      </c>
      <c r="M1597">
        <f t="shared" si="75"/>
        <v>10</v>
      </c>
      <c r="N1597">
        <f t="shared" si="76"/>
        <v>18</v>
      </c>
      <c r="O1597" t="str">
        <f t="shared" si="77"/>
        <v>Tuebor Op</v>
      </c>
    </row>
    <row r="1598" spans="1:15" hidden="1" x14ac:dyDescent="0.25">
      <c r="A1598" t="s">
        <v>121</v>
      </c>
      <c r="B1598" t="s">
        <v>33</v>
      </c>
      <c r="C1598" t="s">
        <v>115</v>
      </c>
      <c r="D1598" s="3">
        <v>43507</v>
      </c>
      <c r="E1598" t="s">
        <v>122</v>
      </c>
      <c r="F1598">
        <v>-15000000</v>
      </c>
      <c r="G1598" t="s">
        <v>4096</v>
      </c>
      <c r="H1598" t="s">
        <v>126</v>
      </c>
      <c r="I1598" t="s">
        <v>102</v>
      </c>
      <c r="J1598" t="s">
        <v>34</v>
      </c>
      <c r="L1598" t="s">
        <v>3716</v>
      </c>
      <c r="M1598">
        <f t="shared" si="75"/>
        <v>10</v>
      </c>
      <c r="N1598">
        <f t="shared" si="76"/>
        <v>18</v>
      </c>
      <c r="O1598" t="str">
        <f t="shared" si="77"/>
        <v>Tuebor Op</v>
      </c>
    </row>
    <row r="1599" spans="1:15" hidden="1" x14ac:dyDescent="0.25">
      <c r="A1599" t="s">
        <v>121</v>
      </c>
      <c r="B1599" t="s">
        <v>33</v>
      </c>
      <c r="C1599" t="s">
        <v>115</v>
      </c>
      <c r="D1599" s="3">
        <v>43508</v>
      </c>
      <c r="E1599" t="s">
        <v>122</v>
      </c>
      <c r="F1599">
        <v>-1300000</v>
      </c>
      <c r="G1599" t="s">
        <v>4095</v>
      </c>
      <c r="H1599" t="s">
        <v>249</v>
      </c>
      <c r="I1599" t="s">
        <v>102</v>
      </c>
      <c r="J1599" t="s">
        <v>34</v>
      </c>
      <c r="L1599" t="s">
        <v>4074</v>
      </c>
      <c r="M1599">
        <f t="shared" si="75"/>
        <v>10</v>
      </c>
      <c r="N1599">
        <f t="shared" si="76"/>
        <v>18</v>
      </c>
      <c r="O1599" t="str">
        <f t="shared" si="77"/>
        <v>Tuebor Op</v>
      </c>
    </row>
    <row r="1600" spans="1:15" hidden="1" x14ac:dyDescent="0.25">
      <c r="A1600" t="s">
        <v>121</v>
      </c>
      <c r="B1600" t="s">
        <v>33</v>
      </c>
      <c r="C1600" t="s">
        <v>115</v>
      </c>
      <c r="D1600" s="3">
        <v>43510</v>
      </c>
      <c r="E1600" t="s">
        <v>122</v>
      </c>
      <c r="F1600">
        <v>-5000000</v>
      </c>
      <c r="G1600" t="s">
        <v>4094</v>
      </c>
      <c r="H1600" t="s">
        <v>126</v>
      </c>
      <c r="I1600" t="s">
        <v>102</v>
      </c>
      <c r="J1600" t="s">
        <v>34</v>
      </c>
      <c r="L1600" t="s">
        <v>3716</v>
      </c>
      <c r="M1600">
        <f t="shared" si="75"/>
        <v>10</v>
      </c>
      <c r="N1600">
        <f t="shared" si="76"/>
        <v>18</v>
      </c>
      <c r="O1600" t="str">
        <f t="shared" si="77"/>
        <v>Tuebor Op</v>
      </c>
    </row>
    <row r="1601" spans="1:15" hidden="1" x14ac:dyDescent="0.25">
      <c r="A1601" t="s">
        <v>121</v>
      </c>
      <c r="B1601" t="s">
        <v>33</v>
      </c>
      <c r="C1601" t="s">
        <v>115</v>
      </c>
      <c r="D1601" s="3">
        <v>43511</v>
      </c>
      <c r="E1601" t="s">
        <v>122</v>
      </c>
      <c r="F1601">
        <v>-62000000</v>
      </c>
      <c r="G1601" t="s">
        <v>4093</v>
      </c>
      <c r="H1601" t="s">
        <v>126</v>
      </c>
      <c r="I1601" t="s">
        <v>102</v>
      </c>
      <c r="J1601" t="s">
        <v>34</v>
      </c>
      <c r="L1601" t="s">
        <v>3716</v>
      </c>
      <c r="M1601">
        <f t="shared" si="75"/>
        <v>10</v>
      </c>
      <c r="N1601">
        <f t="shared" si="76"/>
        <v>18</v>
      </c>
      <c r="O1601" t="str">
        <f t="shared" si="77"/>
        <v>Tuebor Op</v>
      </c>
    </row>
    <row r="1602" spans="1:15" hidden="1" x14ac:dyDescent="0.25">
      <c r="A1602" t="s">
        <v>121</v>
      </c>
      <c r="B1602" t="s">
        <v>33</v>
      </c>
      <c r="C1602" t="s">
        <v>115</v>
      </c>
      <c r="D1602" s="3">
        <v>43515</v>
      </c>
      <c r="E1602" t="s">
        <v>122</v>
      </c>
      <c r="F1602">
        <v>-1000000</v>
      </c>
      <c r="G1602" t="s">
        <v>4092</v>
      </c>
      <c r="H1602" t="s">
        <v>249</v>
      </c>
      <c r="I1602" t="s">
        <v>102</v>
      </c>
      <c r="J1602" t="s">
        <v>34</v>
      </c>
      <c r="L1602" t="s">
        <v>3800</v>
      </c>
      <c r="M1602">
        <f t="shared" si="75"/>
        <v>10</v>
      </c>
      <c r="N1602">
        <f t="shared" si="76"/>
        <v>18</v>
      </c>
      <c r="O1602" t="str">
        <f t="shared" si="77"/>
        <v>Tuebor Op</v>
      </c>
    </row>
    <row r="1603" spans="1:15" hidden="1" x14ac:dyDescent="0.25">
      <c r="A1603" t="s">
        <v>121</v>
      </c>
      <c r="B1603" t="s">
        <v>33</v>
      </c>
      <c r="C1603" t="s">
        <v>115</v>
      </c>
      <c r="D1603" s="3">
        <v>43516</v>
      </c>
      <c r="E1603" t="s">
        <v>122</v>
      </c>
      <c r="F1603">
        <v>-14200000</v>
      </c>
      <c r="G1603" t="s">
        <v>4091</v>
      </c>
      <c r="H1603" t="s">
        <v>249</v>
      </c>
      <c r="I1603" t="s">
        <v>102</v>
      </c>
      <c r="J1603" t="s">
        <v>34</v>
      </c>
      <c r="L1603" t="s">
        <v>3800</v>
      </c>
      <c r="M1603">
        <f t="shared" si="75"/>
        <v>10</v>
      </c>
      <c r="N1603">
        <f t="shared" si="76"/>
        <v>18</v>
      </c>
      <c r="O1603" t="str">
        <f t="shared" si="77"/>
        <v>Tuebor Op</v>
      </c>
    </row>
    <row r="1604" spans="1:15" hidden="1" x14ac:dyDescent="0.25">
      <c r="A1604" t="s">
        <v>121</v>
      </c>
      <c r="B1604" t="s">
        <v>33</v>
      </c>
      <c r="C1604" t="s">
        <v>115</v>
      </c>
      <c r="D1604" s="3">
        <v>43516</v>
      </c>
      <c r="E1604" t="s">
        <v>122</v>
      </c>
      <c r="F1604">
        <v>-11000000</v>
      </c>
      <c r="G1604" t="s">
        <v>4090</v>
      </c>
      <c r="H1604" t="s">
        <v>247</v>
      </c>
      <c r="I1604" t="s">
        <v>102</v>
      </c>
      <c r="J1604" t="s">
        <v>34</v>
      </c>
      <c r="L1604" t="s">
        <v>3716</v>
      </c>
      <c r="M1604">
        <f t="shared" si="75"/>
        <v>10</v>
      </c>
      <c r="N1604">
        <f t="shared" si="76"/>
        <v>18</v>
      </c>
      <c r="O1604" t="str">
        <f t="shared" si="77"/>
        <v>Tuebor Op</v>
      </c>
    </row>
    <row r="1605" spans="1:15" hidden="1" x14ac:dyDescent="0.25">
      <c r="A1605" t="s">
        <v>121</v>
      </c>
      <c r="B1605" t="s">
        <v>33</v>
      </c>
      <c r="C1605" t="s">
        <v>115</v>
      </c>
      <c r="D1605" s="3">
        <v>43518</v>
      </c>
      <c r="E1605" t="s">
        <v>122</v>
      </c>
      <c r="F1605">
        <v>-2500000</v>
      </c>
      <c r="G1605" t="s">
        <v>4089</v>
      </c>
      <c r="H1605" t="s">
        <v>126</v>
      </c>
      <c r="I1605" t="s">
        <v>102</v>
      </c>
      <c r="J1605" t="s">
        <v>34</v>
      </c>
      <c r="L1605" t="s">
        <v>3716</v>
      </c>
      <c r="M1605">
        <f t="shared" si="75"/>
        <v>10</v>
      </c>
      <c r="N1605">
        <f t="shared" si="76"/>
        <v>18</v>
      </c>
      <c r="O1605" t="str">
        <f t="shared" si="77"/>
        <v>Tuebor Op</v>
      </c>
    </row>
    <row r="1606" spans="1:15" hidden="1" x14ac:dyDescent="0.25">
      <c r="A1606" t="s">
        <v>121</v>
      </c>
      <c r="B1606" t="s">
        <v>33</v>
      </c>
      <c r="C1606" t="s">
        <v>115</v>
      </c>
      <c r="D1606" s="3">
        <v>43521</v>
      </c>
      <c r="E1606" t="s">
        <v>122</v>
      </c>
      <c r="F1606">
        <v>-5900000</v>
      </c>
      <c r="G1606" t="s">
        <v>4088</v>
      </c>
      <c r="H1606" t="s">
        <v>249</v>
      </c>
      <c r="I1606" t="s">
        <v>102</v>
      </c>
      <c r="J1606" t="s">
        <v>34</v>
      </c>
      <c r="L1606" t="s">
        <v>3800</v>
      </c>
      <c r="M1606">
        <f t="shared" si="75"/>
        <v>10</v>
      </c>
      <c r="N1606">
        <f t="shared" si="76"/>
        <v>18</v>
      </c>
      <c r="O1606" t="str">
        <f t="shared" si="77"/>
        <v>Tuebor Op</v>
      </c>
    </row>
    <row r="1607" spans="1:15" hidden="1" x14ac:dyDescent="0.25">
      <c r="A1607" t="s">
        <v>121</v>
      </c>
      <c r="B1607" t="s">
        <v>33</v>
      </c>
      <c r="C1607" t="s">
        <v>115</v>
      </c>
      <c r="D1607" s="3">
        <v>43523</v>
      </c>
      <c r="E1607" t="s">
        <v>122</v>
      </c>
      <c r="F1607">
        <v>-2300000</v>
      </c>
      <c r="G1607" t="s">
        <v>4087</v>
      </c>
      <c r="H1607" t="s">
        <v>249</v>
      </c>
      <c r="I1607" t="s">
        <v>102</v>
      </c>
      <c r="J1607" t="s">
        <v>34</v>
      </c>
      <c r="L1607" t="s">
        <v>4074</v>
      </c>
      <c r="M1607">
        <f t="shared" si="75"/>
        <v>10</v>
      </c>
      <c r="N1607">
        <f t="shared" si="76"/>
        <v>18</v>
      </c>
      <c r="O1607" t="str">
        <f t="shared" si="77"/>
        <v>Tuebor Op</v>
      </c>
    </row>
    <row r="1608" spans="1:15" hidden="1" x14ac:dyDescent="0.25">
      <c r="A1608" t="s">
        <v>121</v>
      </c>
      <c r="B1608" t="s">
        <v>33</v>
      </c>
      <c r="C1608" t="s">
        <v>115</v>
      </c>
      <c r="D1608" s="3">
        <v>43524</v>
      </c>
      <c r="E1608" t="s">
        <v>122</v>
      </c>
      <c r="F1608">
        <v>-8800000</v>
      </c>
      <c r="G1608" t="s">
        <v>4086</v>
      </c>
      <c r="H1608" t="s">
        <v>249</v>
      </c>
      <c r="I1608" t="s">
        <v>102</v>
      </c>
      <c r="J1608" t="s">
        <v>34</v>
      </c>
      <c r="L1608" t="s">
        <v>4074</v>
      </c>
      <c r="M1608">
        <f t="shared" si="75"/>
        <v>10</v>
      </c>
      <c r="N1608">
        <f t="shared" si="76"/>
        <v>18</v>
      </c>
      <c r="O1608" t="str">
        <f t="shared" si="77"/>
        <v>Tuebor Op</v>
      </c>
    </row>
    <row r="1609" spans="1:15" hidden="1" x14ac:dyDescent="0.25">
      <c r="A1609" t="s">
        <v>121</v>
      </c>
      <c r="B1609" t="s">
        <v>33</v>
      </c>
      <c r="C1609" t="s">
        <v>115</v>
      </c>
      <c r="D1609" s="3">
        <v>43525</v>
      </c>
      <c r="E1609" t="s">
        <v>122</v>
      </c>
      <c r="F1609">
        <v>-9000000</v>
      </c>
      <c r="G1609" t="s">
        <v>4085</v>
      </c>
      <c r="H1609" t="s">
        <v>126</v>
      </c>
      <c r="I1609" t="s">
        <v>102</v>
      </c>
      <c r="J1609" t="s">
        <v>34</v>
      </c>
      <c r="L1609" t="s">
        <v>3716</v>
      </c>
      <c r="M1609">
        <f t="shared" si="75"/>
        <v>10</v>
      </c>
      <c r="N1609">
        <f t="shared" si="76"/>
        <v>18</v>
      </c>
      <c r="O1609" t="str">
        <f t="shared" si="77"/>
        <v>Tuebor Op</v>
      </c>
    </row>
    <row r="1610" spans="1:15" hidden="1" x14ac:dyDescent="0.25">
      <c r="A1610" t="s">
        <v>121</v>
      </c>
      <c r="B1610" t="s">
        <v>33</v>
      </c>
      <c r="C1610" t="s">
        <v>115</v>
      </c>
      <c r="D1610" s="3">
        <v>43528</v>
      </c>
      <c r="E1610" t="s">
        <v>122</v>
      </c>
      <c r="F1610">
        <v>-5000000</v>
      </c>
      <c r="G1610" t="s">
        <v>4084</v>
      </c>
      <c r="H1610" t="s">
        <v>249</v>
      </c>
      <c r="I1610" t="s">
        <v>102</v>
      </c>
      <c r="J1610" t="s">
        <v>34</v>
      </c>
      <c r="L1610" t="s">
        <v>3800</v>
      </c>
      <c r="M1610">
        <f t="shared" si="75"/>
        <v>10</v>
      </c>
      <c r="N1610">
        <f t="shared" si="76"/>
        <v>18</v>
      </c>
      <c r="O1610" t="str">
        <f t="shared" si="77"/>
        <v>Tuebor Op</v>
      </c>
    </row>
    <row r="1611" spans="1:15" hidden="1" x14ac:dyDescent="0.25">
      <c r="A1611" t="s">
        <v>121</v>
      </c>
      <c r="B1611" t="s">
        <v>33</v>
      </c>
      <c r="C1611" t="s">
        <v>115</v>
      </c>
      <c r="D1611" s="3">
        <v>43529</v>
      </c>
      <c r="E1611" t="s">
        <v>122</v>
      </c>
      <c r="F1611">
        <v>-5000000</v>
      </c>
      <c r="G1611" t="s">
        <v>4083</v>
      </c>
      <c r="H1611" t="s">
        <v>249</v>
      </c>
      <c r="I1611" t="s">
        <v>102</v>
      </c>
      <c r="J1611" t="s">
        <v>34</v>
      </c>
      <c r="L1611" t="s">
        <v>3800</v>
      </c>
      <c r="M1611">
        <f t="shared" si="75"/>
        <v>10</v>
      </c>
      <c r="N1611">
        <f t="shared" si="76"/>
        <v>18</v>
      </c>
      <c r="O1611" t="str">
        <f t="shared" si="77"/>
        <v>Tuebor Op</v>
      </c>
    </row>
    <row r="1612" spans="1:15" hidden="1" x14ac:dyDescent="0.25">
      <c r="A1612" t="s">
        <v>121</v>
      </c>
      <c r="B1612" t="s">
        <v>33</v>
      </c>
      <c r="C1612" t="s">
        <v>115</v>
      </c>
      <c r="D1612" s="3">
        <v>43529</v>
      </c>
      <c r="E1612" t="s">
        <v>122</v>
      </c>
      <c r="F1612">
        <v>-36000000</v>
      </c>
      <c r="G1612" t="s">
        <v>4082</v>
      </c>
      <c r="H1612" t="s">
        <v>249</v>
      </c>
      <c r="I1612" t="s">
        <v>102</v>
      </c>
      <c r="J1612" t="s">
        <v>34</v>
      </c>
      <c r="L1612" t="s">
        <v>4074</v>
      </c>
      <c r="M1612">
        <f t="shared" si="75"/>
        <v>10</v>
      </c>
      <c r="N1612">
        <f t="shared" si="76"/>
        <v>18</v>
      </c>
      <c r="O1612" t="str">
        <f t="shared" si="77"/>
        <v>Tuebor Op</v>
      </c>
    </row>
    <row r="1613" spans="1:15" hidden="1" x14ac:dyDescent="0.25">
      <c r="A1613" t="s">
        <v>121</v>
      </c>
      <c r="B1613" t="s">
        <v>33</v>
      </c>
      <c r="C1613" t="s">
        <v>115</v>
      </c>
      <c r="D1613" s="3">
        <v>43530</v>
      </c>
      <c r="E1613" t="s">
        <v>122</v>
      </c>
      <c r="F1613">
        <v>-1000000</v>
      </c>
      <c r="G1613" t="s">
        <v>4081</v>
      </c>
      <c r="H1613" t="s">
        <v>249</v>
      </c>
      <c r="I1613" t="s">
        <v>102</v>
      </c>
      <c r="J1613" t="s">
        <v>34</v>
      </c>
      <c r="L1613" t="s">
        <v>3800</v>
      </c>
      <c r="M1613">
        <f t="shared" si="75"/>
        <v>10</v>
      </c>
      <c r="N1613">
        <f t="shared" si="76"/>
        <v>18</v>
      </c>
      <c r="O1613" t="str">
        <f t="shared" si="77"/>
        <v>Tuebor Op</v>
      </c>
    </row>
    <row r="1614" spans="1:15" hidden="1" x14ac:dyDescent="0.25">
      <c r="A1614" t="s">
        <v>121</v>
      </c>
      <c r="B1614" t="s">
        <v>33</v>
      </c>
      <c r="C1614" t="s">
        <v>115</v>
      </c>
      <c r="D1614" s="3">
        <v>43531</v>
      </c>
      <c r="E1614" t="s">
        <v>122</v>
      </c>
      <c r="F1614">
        <v>-4600000</v>
      </c>
      <c r="G1614" t="s">
        <v>4080</v>
      </c>
      <c r="H1614" t="s">
        <v>249</v>
      </c>
      <c r="I1614" t="s">
        <v>102</v>
      </c>
      <c r="J1614" t="s">
        <v>34</v>
      </c>
      <c r="L1614" t="s">
        <v>3800</v>
      </c>
      <c r="M1614">
        <f t="shared" si="75"/>
        <v>10</v>
      </c>
      <c r="N1614">
        <f t="shared" si="76"/>
        <v>18</v>
      </c>
      <c r="O1614" t="str">
        <f t="shared" si="77"/>
        <v>Tuebor Op</v>
      </c>
    </row>
    <row r="1615" spans="1:15" hidden="1" x14ac:dyDescent="0.25">
      <c r="A1615" t="s">
        <v>121</v>
      </c>
      <c r="B1615" t="s">
        <v>33</v>
      </c>
      <c r="C1615" t="s">
        <v>115</v>
      </c>
      <c r="D1615" s="3">
        <v>43531</v>
      </c>
      <c r="E1615" t="s">
        <v>122</v>
      </c>
      <c r="F1615">
        <v>-50000000</v>
      </c>
      <c r="G1615" t="s">
        <v>4079</v>
      </c>
      <c r="H1615" t="s">
        <v>126</v>
      </c>
      <c r="I1615" t="s">
        <v>102</v>
      </c>
      <c r="J1615" t="s">
        <v>34</v>
      </c>
      <c r="L1615" t="s">
        <v>3716</v>
      </c>
      <c r="M1615">
        <f t="shared" si="75"/>
        <v>10</v>
      </c>
      <c r="N1615">
        <f t="shared" si="76"/>
        <v>18</v>
      </c>
      <c r="O1615" t="str">
        <f t="shared" si="77"/>
        <v>Tuebor Op</v>
      </c>
    </row>
    <row r="1616" spans="1:15" hidden="1" x14ac:dyDescent="0.25">
      <c r="A1616" t="s">
        <v>121</v>
      </c>
      <c r="B1616" t="s">
        <v>33</v>
      </c>
      <c r="C1616" t="s">
        <v>115</v>
      </c>
      <c r="D1616" s="3">
        <v>43532</v>
      </c>
      <c r="E1616" t="s">
        <v>122</v>
      </c>
      <c r="F1616">
        <v>-9000000</v>
      </c>
      <c r="G1616" t="s">
        <v>4078</v>
      </c>
      <c r="H1616" t="s">
        <v>249</v>
      </c>
      <c r="I1616" t="s">
        <v>102</v>
      </c>
      <c r="J1616" t="s">
        <v>34</v>
      </c>
      <c r="L1616" t="s">
        <v>4074</v>
      </c>
      <c r="M1616">
        <f t="shared" si="75"/>
        <v>10</v>
      </c>
      <c r="N1616">
        <f t="shared" si="76"/>
        <v>18</v>
      </c>
      <c r="O1616" t="str">
        <f t="shared" si="77"/>
        <v>Tuebor Op</v>
      </c>
    </row>
    <row r="1617" spans="1:15" hidden="1" x14ac:dyDescent="0.25">
      <c r="A1617" t="s">
        <v>121</v>
      </c>
      <c r="B1617" t="s">
        <v>33</v>
      </c>
      <c r="C1617" t="s">
        <v>115</v>
      </c>
      <c r="D1617" s="3">
        <v>43532</v>
      </c>
      <c r="E1617" t="s">
        <v>122</v>
      </c>
      <c r="F1617">
        <v>-3000000</v>
      </c>
      <c r="G1617" t="s">
        <v>4077</v>
      </c>
      <c r="H1617" t="s">
        <v>249</v>
      </c>
      <c r="I1617" t="s">
        <v>102</v>
      </c>
      <c r="J1617" t="s">
        <v>34</v>
      </c>
      <c r="L1617" t="s">
        <v>4074</v>
      </c>
      <c r="M1617">
        <f t="shared" si="75"/>
        <v>10</v>
      </c>
      <c r="N1617">
        <f t="shared" si="76"/>
        <v>18</v>
      </c>
      <c r="O1617" t="str">
        <f t="shared" si="77"/>
        <v>Tuebor Op</v>
      </c>
    </row>
    <row r="1618" spans="1:15" hidden="1" x14ac:dyDescent="0.25">
      <c r="A1618" t="s">
        <v>121</v>
      </c>
      <c r="B1618" t="s">
        <v>33</v>
      </c>
      <c r="C1618" t="s">
        <v>115</v>
      </c>
      <c r="D1618" s="3">
        <v>43532</v>
      </c>
      <c r="E1618" t="s">
        <v>122</v>
      </c>
      <c r="F1618">
        <v>-1500000</v>
      </c>
      <c r="G1618" t="s">
        <v>4076</v>
      </c>
      <c r="H1618" t="s">
        <v>249</v>
      </c>
      <c r="I1618" t="s">
        <v>102</v>
      </c>
      <c r="J1618" t="s">
        <v>34</v>
      </c>
      <c r="L1618" t="s">
        <v>3800</v>
      </c>
      <c r="M1618">
        <f t="shared" si="75"/>
        <v>10</v>
      </c>
      <c r="N1618">
        <f t="shared" si="76"/>
        <v>18</v>
      </c>
      <c r="O1618" t="str">
        <f t="shared" si="77"/>
        <v>Tuebor Op</v>
      </c>
    </row>
    <row r="1619" spans="1:15" hidden="1" x14ac:dyDescent="0.25">
      <c r="A1619" t="s">
        <v>121</v>
      </c>
      <c r="B1619" t="s">
        <v>33</v>
      </c>
      <c r="C1619" t="s">
        <v>115</v>
      </c>
      <c r="D1619" s="3">
        <v>43536</v>
      </c>
      <c r="E1619" t="s">
        <v>122</v>
      </c>
      <c r="F1619">
        <v>-8900000</v>
      </c>
      <c r="G1619" t="s">
        <v>4075</v>
      </c>
      <c r="H1619" t="s">
        <v>249</v>
      </c>
      <c r="I1619" t="s">
        <v>102</v>
      </c>
      <c r="J1619" t="s">
        <v>34</v>
      </c>
      <c r="L1619" t="s">
        <v>4074</v>
      </c>
      <c r="M1619">
        <f t="shared" si="75"/>
        <v>10</v>
      </c>
      <c r="N1619">
        <f t="shared" si="76"/>
        <v>18</v>
      </c>
      <c r="O1619" t="str">
        <f t="shared" si="77"/>
        <v>Tuebor Op</v>
      </c>
    </row>
    <row r="1620" spans="1:15" hidden="1" x14ac:dyDescent="0.25">
      <c r="A1620" t="s">
        <v>121</v>
      </c>
      <c r="B1620" t="s">
        <v>33</v>
      </c>
      <c r="C1620" t="s">
        <v>115</v>
      </c>
      <c r="D1620" s="3">
        <v>43536</v>
      </c>
      <c r="E1620" t="s">
        <v>122</v>
      </c>
      <c r="F1620">
        <v>-35000000</v>
      </c>
      <c r="G1620" t="s">
        <v>4073</v>
      </c>
      <c r="H1620" t="s">
        <v>126</v>
      </c>
      <c r="I1620" t="s">
        <v>102</v>
      </c>
      <c r="J1620" t="s">
        <v>34</v>
      </c>
      <c r="L1620" t="s">
        <v>3716</v>
      </c>
      <c r="M1620">
        <f t="shared" si="75"/>
        <v>10</v>
      </c>
      <c r="N1620">
        <f t="shared" si="76"/>
        <v>18</v>
      </c>
      <c r="O1620" t="str">
        <f t="shared" si="77"/>
        <v>Tuebor Op</v>
      </c>
    </row>
    <row r="1621" spans="1:15" hidden="1" x14ac:dyDescent="0.25">
      <c r="A1621" t="s">
        <v>121</v>
      </c>
      <c r="B1621" t="s">
        <v>33</v>
      </c>
      <c r="C1621" t="s">
        <v>115</v>
      </c>
      <c r="D1621" s="3">
        <v>43539</v>
      </c>
      <c r="E1621" t="s">
        <v>122</v>
      </c>
      <c r="F1621">
        <v>-5300000</v>
      </c>
      <c r="G1621" t="s">
        <v>4072</v>
      </c>
      <c r="H1621" t="s">
        <v>249</v>
      </c>
      <c r="I1621" t="s">
        <v>102</v>
      </c>
      <c r="J1621" t="s">
        <v>34</v>
      </c>
      <c r="L1621" t="s">
        <v>661</v>
      </c>
      <c r="M1621">
        <f t="shared" si="75"/>
        <v>10</v>
      </c>
      <c r="N1621">
        <f t="shared" si="76"/>
        <v>18</v>
      </c>
      <c r="O1621" t="str">
        <f t="shared" si="77"/>
        <v>Tuebor Op</v>
      </c>
    </row>
    <row r="1622" spans="1:15" hidden="1" x14ac:dyDescent="0.25">
      <c r="A1622" t="s">
        <v>121</v>
      </c>
      <c r="B1622" t="s">
        <v>33</v>
      </c>
      <c r="C1622" t="s">
        <v>115</v>
      </c>
      <c r="D1622" s="3">
        <v>43539</v>
      </c>
      <c r="E1622" t="s">
        <v>122</v>
      </c>
      <c r="F1622">
        <v>-50000000</v>
      </c>
      <c r="G1622" t="s">
        <v>4071</v>
      </c>
      <c r="H1622" t="s">
        <v>126</v>
      </c>
      <c r="I1622" t="s">
        <v>102</v>
      </c>
      <c r="J1622" t="s">
        <v>34</v>
      </c>
      <c r="L1622" t="s">
        <v>3848</v>
      </c>
      <c r="M1622">
        <f t="shared" si="75"/>
        <v>10</v>
      </c>
      <c r="N1622">
        <f t="shared" si="76"/>
        <v>18</v>
      </c>
      <c r="O1622" t="str">
        <f t="shared" si="77"/>
        <v>Tuebor Op</v>
      </c>
    </row>
    <row r="1623" spans="1:15" hidden="1" x14ac:dyDescent="0.25">
      <c r="A1623" t="s">
        <v>121</v>
      </c>
      <c r="B1623" t="s">
        <v>33</v>
      </c>
      <c r="C1623" t="s">
        <v>115</v>
      </c>
      <c r="D1623" s="3">
        <v>43544</v>
      </c>
      <c r="E1623" t="s">
        <v>122</v>
      </c>
      <c r="F1623">
        <v>-13600000</v>
      </c>
      <c r="G1623" t="s">
        <v>4070</v>
      </c>
      <c r="H1623" t="s">
        <v>249</v>
      </c>
      <c r="I1623" t="s">
        <v>102</v>
      </c>
      <c r="J1623" t="s">
        <v>34</v>
      </c>
      <c r="K1623" t="s">
        <v>72</v>
      </c>
      <c r="L1623" t="s">
        <v>661</v>
      </c>
      <c r="M1623">
        <f t="shared" si="75"/>
        <v>10</v>
      </c>
      <c r="N1623">
        <f t="shared" si="76"/>
        <v>18</v>
      </c>
      <c r="O1623" t="str">
        <f t="shared" si="77"/>
        <v>Tuebor Op</v>
      </c>
    </row>
    <row r="1624" spans="1:15" hidden="1" x14ac:dyDescent="0.25">
      <c r="A1624" t="s">
        <v>121</v>
      </c>
      <c r="B1624" t="s">
        <v>33</v>
      </c>
      <c r="C1624" t="s">
        <v>115</v>
      </c>
      <c r="D1624" s="3">
        <v>43546</v>
      </c>
      <c r="E1624" t="s">
        <v>122</v>
      </c>
      <c r="F1624">
        <v>-30000000</v>
      </c>
      <c r="G1624" t="s">
        <v>4069</v>
      </c>
      <c r="H1624" t="s">
        <v>126</v>
      </c>
      <c r="I1624" t="s">
        <v>102</v>
      </c>
      <c r="J1624" t="s">
        <v>34</v>
      </c>
      <c r="L1624" t="s">
        <v>3848</v>
      </c>
      <c r="M1624">
        <f t="shared" si="75"/>
        <v>10</v>
      </c>
      <c r="N1624">
        <f t="shared" si="76"/>
        <v>18</v>
      </c>
      <c r="O1624" t="str">
        <f t="shared" si="77"/>
        <v>Tuebor Op</v>
      </c>
    </row>
    <row r="1625" spans="1:15" hidden="1" x14ac:dyDescent="0.25">
      <c r="A1625" t="s">
        <v>121</v>
      </c>
      <c r="B1625" t="s">
        <v>33</v>
      </c>
      <c r="C1625" t="s">
        <v>115</v>
      </c>
      <c r="D1625" s="3">
        <v>43549</v>
      </c>
      <c r="E1625" t="s">
        <v>122</v>
      </c>
      <c r="F1625">
        <v>-2000000</v>
      </c>
      <c r="G1625" t="s">
        <v>4068</v>
      </c>
      <c r="H1625" t="s">
        <v>249</v>
      </c>
      <c r="I1625" t="s">
        <v>102</v>
      </c>
      <c r="J1625" t="s">
        <v>34</v>
      </c>
      <c r="L1625" t="s">
        <v>3814</v>
      </c>
      <c r="M1625">
        <f t="shared" ref="M1625:M1688" si="78">FIND("from",L1625,1)+LEN($M$1)+1</f>
        <v>10</v>
      </c>
      <c r="N1625">
        <f t="shared" ref="N1625:N1688" si="79">FIND("to",L1625)-LEN($N$1)</f>
        <v>18</v>
      </c>
      <c r="O1625" t="str">
        <f t="shared" ref="O1625:O1688" si="80">MID(L1625,M1625,N1625-M1625+1)</f>
        <v>Tuebor Op</v>
      </c>
    </row>
    <row r="1626" spans="1:15" hidden="1" x14ac:dyDescent="0.25">
      <c r="A1626" t="s">
        <v>121</v>
      </c>
      <c r="B1626" t="s">
        <v>33</v>
      </c>
      <c r="C1626" t="s">
        <v>115</v>
      </c>
      <c r="D1626" s="3">
        <v>43549</v>
      </c>
      <c r="E1626" t="s">
        <v>122</v>
      </c>
      <c r="F1626">
        <v>-21500000</v>
      </c>
      <c r="G1626" t="s">
        <v>4067</v>
      </c>
      <c r="H1626" t="s">
        <v>249</v>
      </c>
      <c r="I1626" t="s">
        <v>102</v>
      </c>
      <c r="J1626" t="s">
        <v>34</v>
      </c>
      <c r="L1626" t="s">
        <v>661</v>
      </c>
      <c r="M1626">
        <f t="shared" si="78"/>
        <v>10</v>
      </c>
      <c r="N1626">
        <f t="shared" si="79"/>
        <v>18</v>
      </c>
      <c r="O1626" t="str">
        <f t="shared" si="80"/>
        <v>Tuebor Op</v>
      </c>
    </row>
    <row r="1627" spans="1:15" hidden="1" x14ac:dyDescent="0.25">
      <c r="A1627" t="s">
        <v>121</v>
      </c>
      <c r="B1627" t="s">
        <v>33</v>
      </c>
      <c r="C1627" t="s">
        <v>115</v>
      </c>
      <c r="D1627" s="3">
        <v>43549</v>
      </c>
      <c r="E1627" t="s">
        <v>122</v>
      </c>
      <c r="F1627">
        <v>-1500000</v>
      </c>
      <c r="G1627" t="s">
        <v>4066</v>
      </c>
      <c r="H1627" t="s">
        <v>249</v>
      </c>
      <c r="I1627" t="s">
        <v>102</v>
      </c>
      <c r="J1627" t="s">
        <v>34</v>
      </c>
      <c r="L1627" t="s">
        <v>4065</v>
      </c>
      <c r="M1627">
        <f t="shared" si="78"/>
        <v>10</v>
      </c>
      <c r="N1627">
        <f t="shared" si="79"/>
        <v>18</v>
      </c>
      <c r="O1627" t="str">
        <f t="shared" si="80"/>
        <v>Tuebor Op</v>
      </c>
    </row>
    <row r="1628" spans="1:15" hidden="1" x14ac:dyDescent="0.25">
      <c r="A1628" t="s">
        <v>121</v>
      </c>
      <c r="B1628" t="s">
        <v>33</v>
      </c>
      <c r="C1628" t="s">
        <v>115</v>
      </c>
      <c r="D1628" s="3">
        <v>43552</v>
      </c>
      <c r="E1628" t="s">
        <v>122</v>
      </c>
      <c r="F1628">
        <v>-22700000</v>
      </c>
      <c r="G1628" t="s">
        <v>4064</v>
      </c>
      <c r="H1628" t="s">
        <v>249</v>
      </c>
      <c r="I1628" t="s">
        <v>102</v>
      </c>
      <c r="J1628" t="s">
        <v>34</v>
      </c>
      <c r="K1628" t="s">
        <v>72</v>
      </c>
      <c r="L1628" t="s">
        <v>661</v>
      </c>
      <c r="M1628">
        <f t="shared" si="78"/>
        <v>10</v>
      </c>
      <c r="N1628">
        <f t="shared" si="79"/>
        <v>18</v>
      </c>
      <c r="O1628" t="str">
        <f t="shared" si="80"/>
        <v>Tuebor Op</v>
      </c>
    </row>
    <row r="1629" spans="1:15" hidden="1" x14ac:dyDescent="0.25">
      <c r="A1629" t="s">
        <v>121</v>
      </c>
      <c r="B1629" t="s">
        <v>33</v>
      </c>
      <c r="C1629" t="s">
        <v>115</v>
      </c>
      <c r="D1629" s="3">
        <v>43552</v>
      </c>
      <c r="E1629" t="s">
        <v>122</v>
      </c>
      <c r="F1629">
        <v>-12000000</v>
      </c>
      <c r="G1629" t="s">
        <v>4063</v>
      </c>
      <c r="H1629" t="s">
        <v>249</v>
      </c>
      <c r="I1629" t="s">
        <v>102</v>
      </c>
      <c r="J1629" t="s">
        <v>34</v>
      </c>
      <c r="L1629" t="s">
        <v>3814</v>
      </c>
      <c r="M1629">
        <f t="shared" si="78"/>
        <v>10</v>
      </c>
      <c r="N1629">
        <f t="shared" si="79"/>
        <v>18</v>
      </c>
      <c r="O1629" t="str">
        <f t="shared" si="80"/>
        <v>Tuebor Op</v>
      </c>
    </row>
    <row r="1630" spans="1:15" hidden="1" x14ac:dyDescent="0.25">
      <c r="A1630" t="s">
        <v>121</v>
      </c>
      <c r="B1630" t="s">
        <v>33</v>
      </c>
      <c r="C1630" t="s">
        <v>115</v>
      </c>
      <c r="D1630" s="3">
        <v>43553</v>
      </c>
      <c r="E1630" t="s">
        <v>122</v>
      </c>
      <c r="F1630">
        <v>-6400000</v>
      </c>
      <c r="G1630" t="s">
        <v>4062</v>
      </c>
      <c r="H1630" t="s">
        <v>249</v>
      </c>
      <c r="I1630" t="s">
        <v>102</v>
      </c>
      <c r="J1630" t="s">
        <v>34</v>
      </c>
      <c r="L1630" t="s">
        <v>661</v>
      </c>
      <c r="M1630">
        <f t="shared" si="78"/>
        <v>10</v>
      </c>
      <c r="N1630">
        <f t="shared" si="79"/>
        <v>18</v>
      </c>
      <c r="O1630" t="str">
        <f t="shared" si="80"/>
        <v>Tuebor Op</v>
      </c>
    </row>
    <row r="1631" spans="1:15" hidden="1" x14ac:dyDescent="0.25">
      <c r="A1631" t="s">
        <v>121</v>
      </c>
      <c r="B1631" t="s">
        <v>33</v>
      </c>
      <c r="C1631" t="s">
        <v>115</v>
      </c>
      <c r="D1631" s="3">
        <v>43553</v>
      </c>
      <c r="E1631" t="s">
        <v>122</v>
      </c>
      <c r="F1631">
        <v>-1800000</v>
      </c>
      <c r="G1631" t="s">
        <v>4061</v>
      </c>
      <c r="H1631" t="s">
        <v>249</v>
      </c>
      <c r="I1631" t="s">
        <v>102</v>
      </c>
      <c r="J1631" t="s">
        <v>34</v>
      </c>
      <c r="L1631" t="s">
        <v>3814</v>
      </c>
      <c r="M1631">
        <f t="shared" si="78"/>
        <v>10</v>
      </c>
      <c r="N1631">
        <f t="shared" si="79"/>
        <v>18</v>
      </c>
      <c r="O1631" t="str">
        <f t="shared" si="80"/>
        <v>Tuebor Op</v>
      </c>
    </row>
    <row r="1632" spans="1:15" hidden="1" x14ac:dyDescent="0.25">
      <c r="A1632" t="s">
        <v>121</v>
      </c>
      <c r="B1632" t="s">
        <v>33</v>
      </c>
      <c r="C1632" t="s">
        <v>115</v>
      </c>
      <c r="D1632" s="3">
        <v>43556</v>
      </c>
      <c r="E1632" t="s">
        <v>122</v>
      </c>
      <c r="F1632">
        <v>-1400000</v>
      </c>
      <c r="G1632" t="s">
        <v>4060</v>
      </c>
      <c r="H1632" t="s">
        <v>249</v>
      </c>
      <c r="I1632" t="s">
        <v>102</v>
      </c>
      <c r="J1632" t="s">
        <v>34</v>
      </c>
      <c r="L1632" t="s">
        <v>3814</v>
      </c>
      <c r="M1632">
        <f t="shared" si="78"/>
        <v>10</v>
      </c>
      <c r="N1632">
        <f t="shared" si="79"/>
        <v>18</v>
      </c>
      <c r="O1632" t="str">
        <f t="shared" si="80"/>
        <v>Tuebor Op</v>
      </c>
    </row>
    <row r="1633" spans="1:15" hidden="1" x14ac:dyDescent="0.25">
      <c r="A1633" t="s">
        <v>121</v>
      </c>
      <c r="B1633" t="s">
        <v>33</v>
      </c>
      <c r="C1633" t="s">
        <v>115</v>
      </c>
      <c r="D1633" s="3">
        <v>43556</v>
      </c>
      <c r="E1633" t="s">
        <v>122</v>
      </c>
      <c r="F1633">
        <v>-1000000</v>
      </c>
      <c r="G1633" t="s">
        <v>4059</v>
      </c>
      <c r="H1633" t="s">
        <v>249</v>
      </c>
      <c r="I1633" t="s">
        <v>102</v>
      </c>
      <c r="J1633" t="s">
        <v>34</v>
      </c>
      <c r="L1633" t="s">
        <v>661</v>
      </c>
      <c r="M1633">
        <f t="shared" si="78"/>
        <v>10</v>
      </c>
      <c r="N1633">
        <f t="shared" si="79"/>
        <v>18</v>
      </c>
      <c r="O1633" t="str">
        <f t="shared" si="80"/>
        <v>Tuebor Op</v>
      </c>
    </row>
    <row r="1634" spans="1:15" hidden="1" x14ac:dyDescent="0.25">
      <c r="A1634" t="s">
        <v>121</v>
      </c>
      <c r="B1634" t="s">
        <v>33</v>
      </c>
      <c r="C1634" t="s">
        <v>115</v>
      </c>
      <c r="D1634" s="3">
        <v>43557</v>
      </c>
      <c r="E1634" t="s">
        <v>122</v>
      </c>
      <c r="F1634">
        <v>-4700000</v>
      </c>
      <c r="G1634" t="s">
        <v>4058</v>
      </c>
      <c r="H1634" t="s">
        <v>249</v>
      </c>
      <c r="I1634" t="s">
        <v>102</v>
      </c>
      <c r="J1634" t="s">
        <v>34</v>
      </c>
      <c r="L1634" t="s">
        <v>3814</v>
      </c>
      <c r="M1634">
        <f t="shared" si="78"/>
        <v>10</v>
      </c>
      <c r="N1634">
        <f t="shared" si="79"/>
        <v>18</v>
      </c>
      <c r="O1634" t="str">
        <f t="shared" si="80"/>
        <v>Tuebor Op</v>
      </c>
    </row>
    <row r="1635" spans="1:15" hidden="1" x14ac:dyDescent="0.25">
      <c r="A1635" t="s">
        <v>121</v>
      </c>
      <c r="B1635" t="s">
        <v>33</v>
      </c>
      <c r="C1635" t="s">
        <v>115</v>
      </c>
      <c r="D1635" s="3">
        <v>43557</v>
      </c>
      <c r="E1635" t="s">
        <v>122</v>
      </c>
      <c r="F1635">
        <v>-13000000</v>
      </c>
      <c r="G1635" t="s">
        <v>4057</v>
      </c>
      <c r="H1635" t="s">
        <v>126</v>
      </c>
      <c r="I1635" t="s">
        <v>102</v>
      </c>
      <c r="J1635" t="s">
        <v>34</v>
      </c>
      <c r="L1635" t="s">
        <v>3848</v>
      </c>
      <c r="M1635">
        <f t="shared" si="78"/>
        <v>10</v>
      </c>
      <c r="N1635">
        <f t="shared" si="79"/>
        <v>18</v>
      </c>
      <c r="O1635" t="str">
        <f t="shared" si="80"/>
        <v>Tuebor Op</v>
      </c>
    </row>
    <row r="1636" spans="1:15" hidden="1" x14ac:dyDescent="0.25">
      <c r="A1636" t="s">
        <v>121</v>
      </c>
      <c r="B1636" t="s">
        <v>33</v>
      </c>
      <c r="C1636" t="s">
        <v>115</v>
      </c>
      <c r="D1636" s="3">
        <v>43558</v>
      </c>
      <c r="E1636" t="s">
        <v>122</v>
      </c>
      <c r="F1636">
        <v>-2000000</v>
      </c>
      <c r="G1636" t="s">
        <v>4056</v>
      </c>
      <c r="H1636" t="s">
        <v>249</v>
      </c>
      <c r="I1636" t="s">
        <v>102</v>
      </c>
      <c r="J1636" t="s">
        <v>34</v>
      </c>
      <c r="L1636" t="s">
        <v>3814</v>
      </c>
      <c r="M1636">
        <f t="shared" si="78"/>
        <v>10</v>
      </c>
      <c r="N1636">
        <f t="shared" si="79"/>
        <v>18</v>
      </c>
      <c r="O1636" t="str">
        <f t="shared" si="80"/>
        <v>Tuebor Op</v>
      </c>
    </row>
    <row r="1637" spans="1:15" hidden="1" x14ac:dyDescent="0.25">
      <c r="A1637" t="s">
        <v>121</v>
      </c>
      <c r="B1637" t="s">
        <v>33</v>
      </c>
      <c r="C1637" t="s">
        <v>115</v>
      </c>
      <c r="D1637" s="3">
        <v>43559</v>
      </c>
      <c r="E1637" t="s">
        <v>122</v>
      </c>
      <c r="F1637">
        <v>-20500000</v>
      </c>
      <c r="G1637" t="s">
        <v>4055</v>
      </c>
      <c r="H1637" t="s">
        <v>249</v>
      </c>
      <c r="I1637" t="s">
        <v>102</v>
      </c>
      <c r="J1637" t="s">
        <v>34</v>
      </c>
      <c r="L1637" t="s">
        <v>661</v>
      </c>
      <c r="M1637">
        <f t="shared" si="78"/>
        <v>10</v>
      </c>
      <c r="N1637">
        <f t="shared" si="79"/>
        <v>18</v>
      </c>
      <c r="O1637" t="str">
        <f t="shared" si="80"/>
        <v>Tuebor Op</v>
      </c>
    </row>
    <row r="1638" spans="1:15" hidden="1" x14ac:dyDescent="0.25">
      <c r="A1638" t="s">
        <v>121</v>
      </c>
      <c r="B1638" t="s">
        <v>33</v>
      </c>
      <c r="C1638" t="s">
        <v>115</v>
      </c>
      <c r="D1638" s="3">
        <v>43560</v>
      </c>
      <c r="E1638" t="s">
        <v>122</v>
      </c>
      <c r="F1638">
        <v>-8000000</v>
      </c>
      <c r="G1638" t="s">
        <v>4054</v>
      </c>
      <c r="H1638" t="s">
        <v>249</v>
      </c>
      <c r="I1638" t="s">
        <v>102</v>
      </c>
      <c r="J1638" t="s">
        <v>34</v>
      </c>
      <c r="L1638" t="s">
        <v>661</v>
      </c>
      <c r="M1638">
        <f t="shared" si="78"/>
        <v>10</v>
      </c>
      <c r="N1638">
        <f t="shared" si="79"/>
        <v>18</v>
      </c>
      <c r="O1638" t="str">
        <f t="shared" si="80"/>
        <v>Tuebor Op</v>
      </c>
    </row>
    <row r="1639" spans="1:15" hidden="1" x14ac:dyDescent="0.25">
      <c r="A1639" t="s">
        <v>121</v>
      </c>
      <c r="B1639" t="s">
        <v>33</v>
      </c>
      <c r="C1639" t="s">
        <v>115</v>
      </c>
      <c r="D1639" s="3">
        <v>43563</v>
      </c>
      <c r="E1639" t="s">
        <v>122</v>
      </c>
      <c r="F1639">
        <v>-7000000</v>
      </c>
      <c r="G1639" t="s">
        <v>4053</v>
      </c>
      <c r="H1639" t="s">
        <v>249</v>
      </c>
      <c r="I1639" t="s">
        <v>102</v>
      </c>
      <c r="J1639" t="s">
        <v>34</v>
      </c>
      <c r="L1639" t="s">
        <v>3814</v>
      </c>
      <c r="M1639">
        <f t="shared" si="78"/>
        <v>10</v>
      </c>
      <c r="N1639">
        <f t="shared" si="79"/>
        <v>18</v>
      </c>
      <c r="O1639" t="str">
        <f t="shared" si="80"/>
        <v>Tuebor Op</v>
      </c>
    </row>
    <row r="1640" spans="1:15" hidden="1" x14ac:dyDescent="0.25">
      <c r="A1640" t="s">
        <v>121</v>
      </c>
      <c r="B1640" t="s">
        <v>33</v>
      </c>
      <c r="C1640" t="s">
        <v>115</v>
      </c>
      <c r="D1640" s="3">
        <v>43564</v>
      </c>
      <c r="E1640" t="s">
        <v>122</v>
      </c>
      <c r="F1640">
        <v>-7500000</v>
      </c>
      <c r="G1640" t="s">
        <v>4052</v>
      </c>
      <c r="H1640" t="s">
        <v>249</v>
      </c>
      <c r="I1640" t="s">
        <v>102</v>
      </c>
      <c r="J1640" t="s">
        <v>34</v>
      </c>
      <c r="L1640" t="s">
        <v>3814</v>
      </c>
      <c r="M1640">
        <f t="shared" si="78"/>
        <v>10</v>
      </c>
      <c r="N1640">
        <f t="shared" si="79"/>
        <v>18</v>
      </c>
      <c r="O1640" t="str">
        <f t="shared" si="80"/>
        <v>Tuebor Op</v>
      </c>
    </row>
    <row r="1641" spans="1:15" hidden="1" x14ac:dyDescent="0.25">
      <c r="A1641" t="s">
        <v>121</v>
      </c>
      <c r="B1641" t="s">
        <v>33</v>
      </c>
      <c r="C1641" t="s">
        <v>115</v>
      </c>
      <c r="D1641" s="3">
        <v>43567</v>
      </c>
      <c r="E1641" t="s">
        <v>122</v>
      </c>
      <c r="F1641">
        <v>-800000</v>
      </c>
      <c r="G1641" t="s">
        <v>4051</v>
      </c>
      <c r="H1641" t="s">
        <v>249</v>
      </c>
      <c r="I1641" t="s">
        <v>102</v>
      </c>
      <c r="J1641" t="s">
        <v>34</v>
      </c>
      <c r="L1641" t="s">
        <v>3814</v>
      </c>
      <c r="M1641">
        <f t="shared" si="78"/>
        <v>10</v>
      </c>
      <c r="N1641">
        <f t="shared" si="79"/>
        <v>18</v>
      </c>
      <c r="O1641" t="str">
        <f t="shared" si="80"/>
        <v>Tuebor Op</v>
      </c>
    </row>
    <row r="1642" spans="1:15" hidden="1" x14ac:dyDescent="0.25">
      <c r="A1642" t="s">
        <v>121</v>
      </c>
      <c r="B1642" t="s">
        <v>33</v>
      </c>
      <c r="C1642" t="s">
        <v>115</v>
      </c>
      <c r="D1642" s="3">
        <v>43571</v>
      </c>
      <c r="E1642" t="s">
        <v>122</v>
      </c>
      <c r="F1642">
        <v>-13500000</v>
      </c>
      <c r="G1642" t="s">
        <v>4050</v>
      </c>
      <c r="H1642" t="s">
        <v>126</v>
      </c>
      <c r="I1642" t="s">
        <v>102</v>
      </c>
      <c r="J1642" t="s">
        <v>34</v>
      </c>
      <c r="L1642" t="s">
        <v>3716</v>
      </c>
      <c r="M1642">
        <f t="shared" si="78"/>
        <v>10</v>
      </c>
      <c r="N1642">
        <f t="shared" si="79"/>
        <v>18</v>
      </c>
      <c r="O1642" t="str">
        <f t="shared" si="80"/>
        <v>Tuebor Op</v>
      </c>
    </row>
    <row r="1643" spans="1:15" hidden="1" x14ac:dyDescent="0.25">
      <c r="A1643" t="s">
        <v>121</v>
      </c>
      <c r="B1643" t="s">
        <v>33</v>
      </c>
      <c r="C1643" t="s">
        <v>115</v>
      </c>
      <c r="D1643" s="3">
        <v>43572</v>
      </c>
      <c r="E1643" t="s">
        <v>122</v>
      </c>
      <c r="F1643">
        <v>-10500000</v>
      </c>
      <c r="G1643" t="s">
        <v>4049</v>
      </c>
      <c r="H1643" t="s">
        <v>249</v>
      </c>
      <c r="I1643" t="s">
        <v>102</v>
      </c>
      <c r="J1643" t="s">
        <v>34</v>
      </c>
      <c r="L1643" t="s">
        <v>3814</v>
      </c>
      <c r="M1643">
        <f t="shared" si="78"/>
        <v>10</v>
      </c>
      <c r="N1643">
        <f t="shared" si="79"/>
        <v>18</v>
      </c>
      <c r="O1643" t="str">
        <f t="shared" si="80"/>
        <v>Tuebor Op</v>
      </c>
    </row>
    <row r="1644" spans="1:15" hidden="1" x14ac:dyDescent="0.25">
      <c r="A1644" t="s">
        <v>121</v>
      </c>
      <c r="B1644" t="s">
        <v>33</v>
      </c>
      <c r="C1644" t="s">
        <v>115</v>
      </c>
      <c r="D1644" s="3">
        <v>43572</v>
      </c>
      <c r="E1644" t="s">
        <v>122</v>
      </c>
      <c r="F1644">
        <v>-2900000</v>
      </c>
      <c r="G1644" t="s">
        <v>4048</v>
      </c>
      <c r="H1644" t="s">
        <v>249</v>
      </c>
      <c r="I1644" t="s">
        <v>102</v>
      </c>
      <c r="J1644" t="s">
        <v>34</v>
      </c>
      <c r="L1644" t="s">
        <v>4047</v>
      </c>
      <c r="M1644" t="e">
        <f t="shared" si="78"/>
        <v>#VALUE!</v>
      </c>
      <c r="N1644">
        <f t="shared" si="79"/>
        <v>17</v>
      </c>
      <c r="O1644" t="e">
        <f t="shared" si="80"/>
        <v>#VALUE!</v>
      </c>
    </row>
    <row r="1645" spans="1:15" hidden="1" x14ac:dyDescent="0.25">
      <c r="A1645" t="s">
        <v>121</v>
      </c>
      <c r="B1645" t="s">
        <v>33</v>
      </c>
      <c r="C1645" t="s">
        <v>115</v>
      </c>
      <c r="D1645" s="3">
        <v>43573</v>
      </c>
      <c r="E1645" t="s">
        <v>122</v>
      </c>
      <c r="F1645">
        <v>-4200000</v>
      </c>
      <c r="G1645" t="s">
        <v>4046</v>
      </c>
      <c r="H1645" t="s">
        <v>249</v>
      </c>
      <c r="I1645" t="s">
        <v>102</v>
      </c>
      <c r="J1645" t="s">
        <v>34</v>
      </c>
      <c r="L1645" t="s">
        <v>661</v>
      </c>
      <c r="M1645">
        <f t="shared" si="78"/>
        <v>10</v>
      </c>
      <c r="N1645">
        <f t="shared" si="79"/>
        <v>18</v>
      </c>
      <c r="O1645" t="str">
        <f t="shared" si="80"/>
        <v>Tuebor Op</v>
      </c>
    </row>
    <row r="1646" spans="1:15" hidden="1" x14ac:dyDescent="0.25">
      <c r="A1646" t="s">
        <v>121</v>
      </c>
      <c r="B1646" t="s">
        <v>33</v>
      </c>
      <c r="C1646" t="s">
        <v>115</v>
      </c>
      <c r="D1646" s="3">
        <v>43579</v>
      </c>
      <c r="E1646" t="s">
        <v>122</v>
      </c>
      <c r="F1646">
        <v>-1500000</v>
      </c>
      <c r="G1646" t="s">
        <v>4045</v>
      </c>
      <c r="H1646" t="s">
        <v>249</v>
      </c>
      <c r="I1646" t="s">
        <v>102</v>
      </c>
      <c r="J1646" t="s">
        <v>34</v>
      </c>
      <c r="L1646" t="s">
        <v>3922</v>
      </c>
      <c r="M1646">
        <f t="shared" si="78"/>
        <v>10</v>
      </c>
      <c r="N1646">
        <f t="shared" si="79"/>
        <v>22</v>
      </c>
      <c r="O1646" t="str">
        <f t="shared" si="80"/>
        <v>Tuebor PB Acc</v>
      </c>
    </row>
    <row r="1647" spans="1:15" hidden="1" x14ac:dyDescent="0.25">
      <c r="A1647" t="s">
        <v>121</v>
      </c>
      <c r="B1647" t="s">
        <v>33</v>
      </c>
      <c r="C1647" t="s">
        <v>115</v>
      </c>
      <c r="D1647" s="3">
        <v>43580</v>
      </c>
      <c r="E1647" t="s">
        <v>122</v>
      </c>
      <c r="F1647">
        <v>-9000000</v>
      </c>
      <c r="G1647" t="s">
        <v>4044</v>
      </c>
      <c r="H1647" t="s">
        <v>249</v>
      </c>
      <c r="I1647" t="s">
        <v>102</v>
      </c>
      <c r="J1647" t="s">
        <v>34</v>
      </c>
      <c r="L1647" t="s">
        <v>3814</v>
      </c>
      <c r="M1647">
        <f t="shared" si="78"/>
        <v>10</v>
      </c>
      <c r="N1647">
        <f t="shared" si="79"/>
        <v>18</v>
      </c>
      <c r="O1647" t="str">
        <f t="shared" si="80"/>
        <v>Tuebor Op</v>
      </c>
    </row>
    <row r="1648" spans="1:15" hidden="1" x14ac:dyDescent="0.25">
      <c r="A1648" t="s">
        <v>121</v>
      </c>
      <c r="B1648" t="s">
        <v>33</v>
      </c>
      <c r="C1648" t="s">
        <v>115</v>
      </c>
      <c r="D1648" s="3">
        <v>43581</v>
      </c>
      <c r="E1648" t="s">
        <v>122</v>
      </c>
      <c r="F1648">
        <v>-500000</v>
      </c>
      <c r="G1648" t="s">
        <v>4043</v>
      </c>
      <c r="H1648" t="s">
        <v>249</v>
      </c>
      <c r="I1648" t="s">
        <v>102</v>
      </c>
      <c r="J1648" t="s">
        <v>34</v>
      </c>
      <c r="L1648" t="s">
        <v>661</v>
      </c>
      <c r="M1648">
        <f t="shared" si="78"/>
        <v>10</v>
      </c>
      <c r="N1648">
        <f t="shared" si="79"/>
        <v>18</v>
      </c>
      <c r="O1648" t="str">
        <f t="shared" si="80"/>
        <v>Tuebor Op</v>
      </c>
    </row>
    <row r="1649" spans="1:15" hidden="1" x14ac:dyDescent="0.25">
      <c r="A1649" t="s">
        <v>121</v>
      </c>
      <c r="B1649" t="s">
        <v>33</v>
      </c>
      <c r="C1649" t="s">
        <v>115</v>
      </c>
      <c r="D1649" s="3">
        <v>43581</v>
      </c>
      <c r="E1649" t="s">
        <v>122</v>
      </c>
      <c r="F1649">
        <v>-2500000</v>
      </c>
      <c r="G1649" t="s">
        <v>4042</v>
      </c>
      <c r="H1649" t="s">
        <v>249</v>
      </c>
      <c r="I1649" t="s">
        <v>102</v>
      </c>
      <c r="J1649" t="s">
        <v>34</v>
      </c>
      <c r="L1649" t="s">
        <v>3814</v>
      </c>
      <c r="M1649">
        <f t="shared" si="78"/>
        <v>10</v>
      </c>
      <c r="N1649">
        <f t="shared" si="79"/>
        <v>18</v>
      </c>
      <c r="O1649" t="str">
        <f t="shared" si="80"/>
        <v>Tuebor Op</v>
      </c>
    </row>
    <row r="1650" spans="1:15" hidden="1" x14ac:dyDescent="0.25">
      <c r="A1650" t="s">
        <v>121</v>
      </c>
      <c r="B1650" t="s">
        <v>33</v>
      </c>
      <c r="C1650" t="s">
        <v>115</v>
      </c>
      <c r="D1650" s="3">
        <v>43584</v>
      </c>
      <c r="E1650" t="s">
        <v>122</v>
      </c>
      <c r="F1650">
        <v>-12700000</v>
      </c>
      <c r="G1650" t="s">
        <v>4041</v>
      </c>
      <c r="H1650" t="s">
        <v>249</v>
      </c>
      <c r="I1650" t="s">
        <v>102</v>
      </c>
      <c r="J1650" t="s">
        <v>34</v>
      </c>
      <c r="L1650" t="s">
        <v>661</v>
      </c>
      <c r="M1650">
        <f t="shared" si="78"/>
        <v>10</v>
      </c>
      <c r="N1650">
        <f t="shared" si="79"/>
        <v>18</v>
      </c>
      <c r="O1650" t="str">
        <f t="shared" si="80"/>
        <v>Tuebor Op</v>
      </c>
    </row>
    <row r="1651" spans="1:15" hidden="1" x14ac:dyDescent="0.25">
      <c r="A1651" t="s">
        <v>121</v>
      </c>
      <c r="B1651" t="s">
        <v>33</v>
      </c>
      <c r="C1651" t="s">
        <v>115</v>
      </c>
      <c r="D1651" s="3">
        <v>43584</v>
      </c>
      <c r="E1651" t="s">
        <v>122</v>
      </c>
      <c r="F1651">
        <v>-5000000</v>
      </c>
      <c r="G1651" t="s">
        <v>4040</v>
      </c>
      <c r="H1651" t="s">
        <v>249</v>
      </c>
      <c r="I1651" t="s">
        <v>102</v>
      </c>
      <c r="J1651" t="s">
        <v>34</v>
      </c>
      <c r="L1651" t="s">
        <v>3814</v>
      </c>
      <c r="M1651">
        <f t="shared" si="78"/>
        <v>10</v>
      </c>
      <c r="N1651">
        <f t="shared" si="79"/>
        <v>18</v>
      </c>
      <c r="O1651" t="str">
        <f t="shared" si="80"/>
        <v>Tuebor Op</v>
      </c>
    </row>
    <row r="1652" spans="1:15" hidden="1" x14ac:dyDescent="0.25">
      <c r="A1652" t="s">
        <v>121</v>
      </c>
      <c r="B1652" t="s">
        <v>33</v>
      </c>
      <c r="C1652" t="s">
        <v>115</v>
      </c>
      <c r="D1652" s="3">
        <v>43585</v>
      </c>
      <c r="E1652" t="s">
        <v>122</v>
      </c>
      <c r="F1652">
        <v>-3600000</v>
      </c>
      <c r="G1652" t="s">
        <v>4039</v>
      </c>
      <c r="H1652" t="s">
        <v>249</v>
      </c>
      <c r="I1652" t="s">
        <v>102</v>
      </c>
      <c r="J1652" t="s">
        <v>34</v>
      </c>
      <c r="L1652" t="s">
        <v>3814</v>
      </c>
      <c r="M1652">
        <f t="shared" si="78"/>
        <v>10</v>
      </c>
      <c r="N1652">
        <f t="shared" si="79"/>
        <v>18</v>
      </c>
      <c r="O1652" t="str">
        <f t="shared" si="80"/>
        <v>Tuebor Op</v>
      </c>
    </row>
    <row r="1653" spans="1:15" hidden="1" x14ac:dyDescent="0.25">
      <c r="A1653" t="s">
        <v>121</v>
      </c>
      <c r="B1653" t="s">
        <v>33</v>
      </c>
      <c r="C1653" t="s">
        <v>115</v>
      </c>
      <c r="D1653" s="3">
        <v>43588</v>
      </c>
      <c r="E1653" t="s">
        <v>122</v>
      </c>
      <c r="F1653">
        <v>-7500000</v>
      </c>
      <c r="G1653" t="s">
        <v>4038</v>
      </c>
      <c r="H1653" t="s">
        <v>126</v>
      </c>
      <c r="I1653" t="s">
        <v>102</v>
      </c>
      <c r="J1653" t="s">
        <v>34</v>
      </c>
      <c r="L1653" t="s">
        <v>3716</v>
      </c>
      <c r="M1653">
        <f t="shared" si="78"/>
        <v>10</v>
      </c>
      <c r="N1653">
        <f t="shared" si="79"/>
        <v>18</v>
      </c>
      <c r="O1653" t="str">
        <f t="shared" si="80"/>
        <v>Tuebor Op</v>
      </c>
    </row>
    <row r="1654" spans="1:15" hidden="1" x14ac:dyDescent="0.25">
      <c r="A1654" t="s">
        <v>121</v>
      </c>
      <c r="B1654" t="s">
        <v>33</v>
      </c>
      <c r="C1654" t="s">
        <v>115</v>
      </c>
      <c r="D1654" s="3">
        <v>43591</v>
      </c>
      <c r="E1654" t="s">
        <v>122</v>
      </c>
      <c r="F1654">
        <v>-15000000</v>
      </c>
      <c r="G1654" t="s">
        <v>4037</v>
      </c>
      <c r="H1654" t="s">
        <v>126</v>
      </c>
      <c r="I1654" t="s">
        <v>102</v>
      </c>
      <c r="J1654" t="s">
        <v>34</v>
      </c>
      <c r="L1654" t="s">
        <v>758</v>
      </c>
      <c r="M1654">
        <f t="shared" si="78"/>
        <v>10</v>
      </c>
      <c r="N1654">
        <f t="shared" si="79"/>
        <v>12</v>
      </c>
      <c r="O1654" t="str">
        <f t="shared" si="80"/>
        <v>LCF</v>
      </c>
    </row>
    <row r="1655" spans="1:15" hidden="1" x14ac:dyDescent="0.25">
      <c r="A1655" t="s">
        <v>121</v>
      </c>
      <c r="B1655" t="s">
        <v>33</v>
      </c>
      <c r="C1655" t="s">
        <v>115</v>
      </c>
      <c r="D1655" s="3">
        <v>43592</v>
      </c>
      <c r="E1655" t="s">
        <v>122</v>
      </c>
      <c r="F1655">
        <v>-10000000</v>
      </c>
      <c r="G1655" t="s">
        <v>4036</v>
      </c>
      <c r="H1655" t="s">
        <v>249</v>
      </c>
      <c r="I1655" t="s">
        <v>102</v>
      </c>
      <c r="J1655" t="s">
        <v>34</v>
      </c>
      <c r="L1655" t="s">
        <v>661</v>
      </c>
      <c r="M1655">
        <f t="shared" si="78"/>
        <v>10</v>
      </c>
      <c r="N1655">
        <f t="shared" si="79"/>
        <v>18</v>
      </c>
      <c r="O1655" t="str">
        <f t="shared" si="80"/>
        <v>Tuebor Op</v>
      </c>
    </row>
    <row r="1656" spans="1:15" hidden="1" x14ac:dyDescent="0.25">
      <c r="A1656" t="s">
        <v>121</v>
      </c>
      <c r="B1656" t="s">
        <v>33</v>
      </c>
      <c r="C1656" t="s">
        <v>115</v>
      </c>
      <c r="D1656" s="3">
        <v>43593</v>
      </c>
      <c r="E1656" t="s">
        <v>122</v>
      </c>
      <c r="F1656">
        <v>-1300000</v>
      </c>
      <c r="G1656" t="s">
        <v>4035</v>
      </c>
      <c r="H1656" t="s">
        <v>249</v>
      </c>
      <c r="I1656" t="s">
        <v>102</v>
      </c>
      <c r="J1656" t="s">
        <v>34</v>
      </c>
      <c r="L1656" t="s">
        <v>661</v>
      </c>
      <c r="M1656">
        <f t="shared" si="78"/>
        <v>10</v>
      </c>
      <c r="N1656">
        <f t="shared" si="79"/>
        <v>18</v>
      </c>
      <c r="O1656" t="str">
        <f t="shared" si="80"/>
        <v>Tuebor Op</v>
      </c>
    </row>
    <row r="1657" spans="1:15" hidden="1" x14ac:dyDescent="0.25">
      <c r="A1657" t="s">
        <v>121</v>
      </c>
      <c r="B1657" t="s">
        <v>33</v>
      </c>
      <c r="C1657" t="s">
        <v>115</v>
      </c>
      <c r="D1657" s="3">
        <v>43594</v>
      </c>
      <c r="E1657" t="s">
        <v>122</v>
      </c>
      <c r="F1657">
        <v>-15500000</v>
      </c>
      <c r="G1657" t="s">
        <v>4034</v>
      </c>
      <c r="H1657" t="s">
        <v>249</v>
      </c>
      <c r="I1657" t="s">
        <v>102</v>
      </c>
      <c r="J1657" t="s">
        <v>34</v>
      </c>
      <c r="L1657" t="s">
        <v>661</v>
      </c>
      <c r="M1657">
        <f t="shared" si="78"/>
        <v>10</v>
      </c>
      <c r="N1657">
        <f t="shared" si="79"/>
        <v>18</v>
      </c>
      <c r="O1657" t="str">
        <f t="shared" si="80"/>
        <v>Tuebor Op</v>
      </c>
    </row>
    <row r="1658" spans="1:15" hidden="1" x14ac:dyDescent="0.25">
      <c r="A1658" t="s">
        <v>121</v>
      </c>
      <c r="B1658" t="s">
        <v>33</v>
      </c>
      <c r="C1658" t="s">
        <v>115</v>
      </c>
      <c r="D1658" s="3">
        <v>43594</v>
      </c>
      <c r="E1658" t="s">
        <v>122</v>
      </c>
      <c r="F1658">
        <v>-2300000</v>
      </c>
      <c r="G1658" t="s">
        <v>4033</v>
      </c>
      <c r="H1658" t="s">
        <v>249</v>
      </c>
      <c r="I1658" t="s">
        <v>102</v>
      </c>
      <c r="J1658" t="s">
        <v>34</v>
      </c>
      <c r="L1658" t="s">
        <v>3814</v>
      </c>
      <c r="M1658">
        <f t="shared" si="78"/>
        <v>10</v>
      </c>
      <c r="N1658">
        <f t="shared" si="79"/>
        <v>18</v>
      </c>
      <c r="O1658" t="str">
        <f t="shared" si="80"/>
        <v>Tuebor Op</v>
      </c>
    </row>
    <row r="1659" spans="1:15" hidden="1" x14ac:dyDescent="0.25">
      <c r="A1659" t="s">
        <v>121</v>
      </c>
      <c r="B1659" t="s">
        <v>33</v>
      </c>
      <c r="C1659" t="s">
        <v>115</v>
      </c>
      <c r="D1659" s="3">
        <v>43598</v>
      </c>
      <c r="E1659" t="s">
        <v>122</v>
      </c>
      <c r="F1659">
        <v>-2000000</v>
      </c>
      <c r="G1659" t="s">
        <v>4032</v>
      </c>
      <c r="H1659" t="s">
        <v>249</v>
      </c>
      <c r="I1659" t="s">
        <v>102</v>
      </c>
      <c r="J1659" t="s">
        <v>34</v>
      </c>
      <c r="L1659" t="s">
        <v>661</v>
      </c>
      <c r="M1659">
        <f t="shared" si="78"/>
        <v>10</v>
      </c>
      <c r="N1659">
        <f t="shared" si="79"/>
        <v>18</v>
      </c>
      <c r="O1659" t="str">
        <f t="shared" si="80"/>
        <v>Tuebor Op</v>
      </c>
    </row>
    <row r="1660" spans="1:15" hidden="1" x14ac:dyDescent="0.25">
      <c r="A1660" t="s">
        <v>121</v>
      </c>
      <c r="B1660" t="s">
        <v>33</v>
      </c>
      <c r="C1660" t="s">
        <v>115</v>
      </c>
      <c r="D1660" s="3">
        <v>43599</v>
      </c>
      <c r="E1660" t="s">
        <v>122</v>
      </c>
      <c r="F1660">
        <v>-17000000</v>
      </c>
      <c r="G1660" t="s">
        <v>4031</v>
      </c>
      <c r="H1660" t="s">
        <v>126</v>
      </c>
      <c r="I1660" t="s">
        <v>102</v>
      </c>
      <c r="J1660" t="s">
        <v>34</v>
      </c>
      <c r="L1660" t="s">
        <v>3848</v>
      </c>
      <c r="M1660">
        <f t="shared" si="78"/>
        <v>10</v>
      </c>
      <c r="N1660">
        <f t="shared" si="79"/>
        <v>18</v>
      </c>
      <c r="O1660" t="str">
        <f t="shared" si="80"/>
        <v>Tuebor Op</v>
      </c>
    </row>
    <row r="1661" spans="1:15" hidden="1" x14ac:dyDescent="0.25">
      <c r="A1661" t="s">
        <v>121</v>
      </c>
      <c r="B1661" t="s">
        <v>33</v>
      </c>
      <c r="C1661" t="s">
        <v>115</v>
      </c>
      <c r="D1661" s="3">
        <v>43600</v>
      </c>
      <c r="E1661" t="s">
        <v>122</v>
      </c>
      <c r="F1661">
        <v>-2700000</v>
      </c>
      <c r="G1661" t="s">
        <v>4030</v>
      </c>
      <c r="H1661" t="s">
        <v>126</v>
      </c>
      <c r="I1661" t="s">
        <v>102</v>
      </c>
      <c r="J1661" t="s">
        <v>34</v>
      </c>
      <c r="L1661" t="s">
        <v>3848</v>
      </c>
      <c r="M1661">
        <f t="shared" si="78"/>
        <v>10</v>
      </c>
      <c r="N1661">
        <f t="shared" si="79"/>
        <v>18</v>
      </c>
      <c r="O1661" t="str">
        <f t="shared" si="80"/>
        <v>Tuebor Op</v>
      </c>
    </row>
    <row r="1662" spans="1:15" hidden="1" x14ac:dyDescent="0.25">
      <c r="A1662" t="s">
        <v>121</v>
      </c>
      <c r="B1662" t="s">
        <v>33</v>
      </c>
      <c r="C1662" t="s">
        <v>115</v>
      </c>
      <c r="D1662" s="3">
        <v>43601</v>
      </c>
      <c r="E1662" t="s">
        <v>122</v>
      </c>
      <c r="F1662">
        <v>-14400000</v>
      </c>
      <c r="G1662" t="s">
        <v>4029</v>
      </c>
      <c r="H1662" t="s">
        <v>126</v>
      </c>
      <c r="I1662" t="s">
        <v>102</v>
      </c>
      <c r="J1662" t="s">
        <v>34</v>
      </c>
      <c r="L1662" t="s">
        <v>3848</v>
      </c>
      <c r="M1662">
        <f t="shared" si="78"/>
        <v>10</v>
      </c>
      <c r="N1662">
        <f t="shared" si="79"/>
        <v>18</v>
      </c>
      <c r="O1662" t="str">
        <f t="shared" si="80"/>
        <v>Tuebor Op</v>
      </c>
    </row>
    <row r="1663" spans="1:15" hidden="1" x14ac:dyDescent="0.25">
      <c r="A1663" t="s">
        <v>121</v>
      </c>
      <c r="B1663" t="s">
        <v>33</v>
      </c>
      <c r="C1663" t="s">
        <v>115</v>
      </c>
      <c r="D1663" s="3">
        <v>43601</v>
      </c>
      <c r="E1663" t="s">
        <v>122</v>
      </c>
      <c r="F1663">
        <v>-300000</v>
      </c>
      <c r="G1663" t="s">
        <v>4028</v>
      </c>
      <c r="H1663" t="s">
        <v>249</v>
      </c>
      <c r="I1663" t="s">
        <v>102</v>
      </c>
      <c r="J1663" t="s">
        <v>34</v>
      </c>
      <c r="L1663" t="s">
        <v>3814</v>
      </c>
      <c r="M1663">
        <f t="shared" si="78"/>
        <v>10</v>
      </c>
      <c r="N1663">
        <f t="shared" si="79"/>
        <v>18</v>
      </c>
      <c r="O1663" t="str">
        <f t="shared" si="80"/>
        <v>Tuebor Op</v>
      </c>
    </row>
    <row r="1664" spans="1:15" hidden="1" x14ac:dyDescent="0.25">
      <c r="A1664" t="s">
        <v>121</v>
      </c>
      <c r="B1664" t="s">
        <v>33</v>
      </c>
      <c r="C1664" t="s">
        <v>115</v>
      </c>
      <c r="D1664" s="3">
        <v>43606</v>
      </c>
      <c r="E1664" t="s">
        <v>122</v>
      </c>
      <c r="F1664">
        <v>-5000000</v>
      </c>
      <c r="G1664" t="s">
        <v>4027</v>
      </c>
      <c r="H1664" t="s">
        <v>126</v>
      </c>
      <c r="I1664" t="s">
        <v>101</v>
      </c>
      <c r="J1664" t="s">
        <v>34</v>
      </c>
      <c r="L1664" t="s">
        <v>3926</v>
      </c>
      <c r="M1664">
        <f t="shared" si="78"/>
        <v>10</v>
      </c>
      <c r="N1664">
        <f t="shared" si="79"/>
        <v>18</v>
      </c>
      <c r="O1664" t="str">
        <f t="shared" si="80"/>
        <v>Tuebor Op</v>
      </c>
    </row>
    <row r="1665" spans="1:15" hidden="1" x14ac:dyDescent="0.25">
      <c r="A1665" t="s">
        <v>121</v>
      </c>
      <c r="B1665" t="s">
        <v>33</v>
      </c>
      <c r="C1665" t="s">
        <v>115</v>
      </c>
      <c r="D1665" s="3">
        <v>43606</v>
      </c>
      <c r="E1665" t="s">
        <v>122</v>
      </c>
      <c r="F1665">
        <v>-2000000</v>
      </c>
      <c r="G1665" t="s">
        <v>4026</v>
      </c>
      <c r="H1665" t="s">
        <v>249</v>
      </c>
      <c r="I1665" t="s">
        <v>102</v>
      </c>
      <c r="J1665" t="s">
        <v>34</v>
      </c>
      <c r="L1665" t="s">
        <v>661</v>
      </c>
      <c r="M1665">
        <f t="shared" si="78"/>
        <v>10</v>
      </c>
      <c r="N1665">
        <f t="shared" si="79"/>
        <v>18</v>
      </c>
      <c r="O1665" t="str">
        <f t="shared" si="80"/>
        <v>Tuebor Op</v>
      </c>
    </row>
    <row r="1666" spans="1:15" hidden="1" x14ac:dyDescent="0.25">
      <c r="A1666" t="s">
        <v>121</v>
      </c>
      <c r="B1666" t="s">
        <v>33</v>
      </c>
      <c r="C1666" t="s">
        <v>115</v>
      </c>
      <c r="D1666" s="3">
        <v>43609</v>
      </c>
      <c r="E1666" t="s">
        <v>122</v>
      </c>
      <c r="F1666">
        <v>-2600000</v>
      </c>
      <c r="G1666" t="s">
        <v>4025</v>
      </c>
      <c r="H1666" t="s">
        <v>249</v>
      </c>
      <c r="I1666" t="s">
        <v>102</v>
      </c>
      <c r="J1666" t="s">
        <v>34</v>
      </c>
      <c r="L1666" t="s">
        <v>3814</v>
      </c>
      <c r="M1666">
        <f t="shared" si="78"/>
        <v>10</v>
      </c>
      <c r="N1666">
        <f t="shared" si="79"/>
        <v>18</v>
      </c>
      <c r="O1666" t="str">
        <f t="shared" si="80"/>
        <v>Tuebor Op</v>
      </c>
    </row>
    <row r="1667" spans="1:15" hidden="1" x14ac:dyDescent="0.25">
      <c r="A1667" t="s">
        <v>121</v>
      </c>
      <c r="B1667" t="s">
        <v>33</v>
      </c>
      <c r="C1667" t="s">
        <v>115</v>
      </c>
      <c r="D1667" s="3">
        <v>43609</v>
      </c>
      <c r="E1667" t="s">
        <v>122</v>
      </c>
      <c r="F1667">
        <v>-2000000</v>
      </c>
      <c r="G1667" t="s">
        <v>4024</v>
      </c>
      <c r="H1667" t="s">
        <v>249</v>
      </c>
      <c r="I1667" t="s">
        <v>102</v>
      </c>
      <c r="J1667" t="s">
        <v>34</v>
      </c>
      <c r="L1667" t="s">
        <v>661</v>
      </c>
      <c r="M1667">
        <f t="shared" si="78"/>
        <v>10</v>
      </c>
      <c r="N1667">
        <f t="shared" si="79"/>
        <v>18</v>
      </c>
      <c r="O1667" t="str">
        <f t="shared" si="80"/>
        <v>Tuebor Op</v>
      </c>
    </row>
    <row r="1668" spans="1:15" hidden="1" x14ac:dyDescent="0.25">
      <c r="A1668" t="s">
        <v>121</v>
      </c>
      <c r="B1668" t="s">
        <v>33</v>
      </c>
      <c r="C1668" t="s">
        <v>115</v>
      </c>
      <c r="D1668" s="3">
        <v>43614</v>
      </c>
      <c r="E1668" t="s">
        <v>122</v>
      </c>
      <c r="F1668">
        <v>-11700000</v>
      </c>
      <c r="G1668" t="s">
        <v>4023</v>
      </c>
      <c r="H1668" t="s">
        <v>249</v>
      </c>
      <c r="I1668" t="s">
        <v>102</v>
      </c>
      <c r="J1668" t="s">
        <v>34</v>
      </c>
      <c r="L1668" t="s">
        <v>661</v>
      </c>
      <c r="M1668">
        <f t="shared" si="78"/>
        <v>10</v>
      </c>
      <c r="N1668">
        <f t="shared" si="79"/>
        <v>18</v>
      </c>
      <c r="O1668" t="str">
        <f t="shared" si="80"/>
        <v>Tuebor Op</v>
      </c>
    </row>
    <row r="1669" spans="1:15" hidden="1" x14ac:dyDescent="0.25">
      <c r="A1669" t="s">
        <v>121</v>
      </c>
      <c r="B1669" t="s">
        <v>33</v>
      </c>
      <c r="C1669" t="s">
        <v>115</v>
      </c>
      <c r="D1669" s="3">
        <v>43615</v>
      </c>
      <c r="E1669" t="s">
        <v>122</v>
      </c>
      <c r="F1669">
        <v>-86700000</v>
      </c>
      <c r="G1669" t="s">
        <v>4022</v>
      </c>
      <c r="H1669" t="s">
        <v>249</v>
      </c>
      <c r="I1669" t="s">
        <v>102</v>
      </c>
      <c r="J1669" t="s">
        <v>34</v>
      </c>
      <c r="L1669" t="s">
        <v>661</v>
      </c>
      <c r="M1669">
        <f t="shared" si="78"/>
        <v>10</v>
      </c>
      <c r="N1669">
        <f t="shared" si="79"/>
        <v>18</v>
      </c>
      <c r="O1669" t="str">
        <f t="shared" si="80"/>
        <v>Tuebor Op</v>
      </c>
    </row>
    <row r="1670" spans="1:15" hidden="1" x14ac:dyDescent="0.25">
      <c r="A1670" t="s">
        <v>121</v>
      </c>
      <c r="B1670" t="s">
        <v>33</v>
      </c>
      <c r="C1670" t="s">
        <v>115</v>
      </c>
      <c r="D1670" s="3">
        <v>43619</v>
      </c>
      <c r="E1670" t="s">
        <v>122</v>
      </c>
      <c r="F1670">
        <v>-12500000</v>
      </c>
      <c r="G1670" t="s">
        <v>4021</v>
      </c>
      <c r="H1670" t="s">
        <v>249</v>
      </c>
      <c r="I1670" t="s">
        <v>102</v>
      </c>
      <c r="J1670" t="s">
        <v>34</v>
      </c>
      <c r="L1670" t="s">
        <v>661</v>
      </c>
      <c r="M1670">
        <f t="shared" si="78"/>
        <v>10</v>
      </c>
      <c r="N1670">
        <f t="shared" si="79"/>
        <v>18</v>
      </c>
      <c r="O1670" t="str">
        <f t="shared" si="80"/>
        <v>Tuebor Op</v>
      </c>
    </row>
    <row r="1671" spans="1:15" hidden="1" x14ac:dyDescent="0.25">
      <c r="A1671" t="s">
        <v>121</v>
      </c>
      <c r="B1671" t="s">
        <v>33</v>
      </c>
      <c r="C1671" t="s">
        <v>115</v>
      </c>
      <c r="D1671" s="3">
        <v>43619</v>
      </c>
      <c r="E1671" t="s">
        <v>122</v>
      </c>
      <c r="F1671">
        <v>-1600000</v>
      </c>
      <c r="G1671" t="s">
        <v>4020</v>
      </c>
      <c r="H1671" t="s">
        <v>249</v>
      </c>
      <c r="I1671" t="s">
        <v>102</v>
      </c>
      <c r="J1671" t="s">
        <v>34</v>
      </c>
      <c r="L1671" t="s">
        <v>4019</v>
      </c>
      <c r="M1671">
        <f t="shared" si="78"/>
        <v>10</v>
      </c>
      <c r="N1671">
        <f t="shared" si="79"/>
        <v>22</v>
      </c>
      <c r="O1671" t="str">
        <f t="shared" si="80"/>
        <v>Tuebor PB Acc</v>
      </c>
    </row>
    <row r="1672" spans="1:15" hidden="1" x14ac:dyDescent="0.25">
      <c r="A1672" t="s">
        <v>121</v>
      </c>
      <c r="B1672" t="s">
        <v>33</v>
      </c>
      <c r="C1672" t="s">
        <v>115</v>
      </c>
      <c r="D1672" s="3">
        <v>43622</v>
      </c>
      <c r="E1672" t="s">
        <v>122</v>
      </c>
      <c r="F1672">
        <v>-2600000</v>
      </c>
      <c r="G1672" t="s">
        <v>4018</v>
      </c>
      <c r="H1672" t="s">
        <v>249</v>
      </c>
      <c r="I1672" t="s">
        <v>102</v>
      </c>
      <c r="J1672" t="s">
        <v>34</v>
      </c>
      <c r="L1672" t="s">
        <v>661</v>
      </c>
      <c r="M1672">
        <f t="shared" si="78"/>
        <v>10</v>
      </c>
      <c r="N1672">
        <f t="shared" si="79"/>
        <v>18</v>
      </c>
      <c r="O1672" t="str">
        <f t="shared" si="80"/>
        <v>Tuebor Op</v>
      </c>
    </row>
    <row r="1673" spans="1:15" hidden="1" x14ac:dyDescent="0.25">
      <c r="A1673" t="s">
        <v>121</v>
      </c>
      <c r="B1673" t="s">
        <v>33</v>
      </c>
      <c r="C1673" t="s">
        <v>115</v>
      </c>
      <c r="D1673" s="3">
        <v>43626</v>
      </c>
      <c r="E1673" t="s">
        <v>122</v>
      </c>
      <c r="F1673">
        <v>-1300000</v>
      </c>
      <c r="G1673" t="s">
        <v>4017</v>
      </c>
      <c r="H1673" t="s">
        <v>249</v>
      </c>
      <c r="I1673" t="s">
        <v>102</v>
      </c>
      <c r="J1673" t="s">
        <v>34</v>
      </c>
      <c r="L1673" t="s">
        <v>4016</v>
      </c>
      <c r="M1673">
        <f t="shared" si="78"/>
        <v>10</v>
      </c>
      <c r="N1673">
        <f t="shared" si="79"/>
        <v>18</v>
      </c>
      <c r="O1673" t="str">
        <f t="shared" si="80"/>
        <v>Tuebor Op</v>
      </c>
    </row>
    <row r="1674" spans="1:15" hidden="1" x14ac:dyDescent="0.25">
      <c r="A1674" t="s">
        <v>121</v>
      </c>
      <c r="B1674" t="s">
        <v>33</v>
      </c>
      <c r="C1674" t="s">
        <v>115</v>
      </c>
      <c r="D1674" s="3">
        <v>43627</v>
      </c>
      <c r="E1674" t="s">
        <v>122</v>
      </c>
      <c r="F1674">
        <v>-3000000</v>
      </c>
      <c r="G1674" t="s">
        <v>4015</v>
      </c>
      <c r="H1674" t="s">
        <v>249</v>
      </c>
      <c r="I1674" t="s">
        <v>101</v>
      </c>
      <c r="J1674" t="s">
        <v>34</v>
      </c>
      <c r="L1674" t="s">
        <v>661</v>
      </c>
      <c r="M1674">
        <f t="shared" si="78"/>
        <v>10</v>
      </c>
      <c r="N1674">
        <f t="shared" si="79"/>
        <v>18</v>
      </c>
      <c r="O1674" t="str">
        <f t="shared" si="80"/>
        <v>Tuebor Op</v>
      </c>
    </row>
    <row r="1675" spans="1:15" hidden="1" x14ac:dyDescent="0.25">
      <c r="A1675" t="s">
        <v>121</v>
      </c>
      <c r="B1675" t="s">
        <v>33</v>
      </c>
      <c r="C1675" t="s">
        <v>115</v>
      </c>
      <c r="D1675" s="3">
        <v>43629</v>
      </c>
      <c r="E1675" t="s">
        <v>122</v>
      </c>
      <c r="F1675">
        <v>-1500000</v>
      </c>
      <c r="G1675" t="s">
        <v>4014</v>
      </c>
      <c r="H1675" t="s">
        <v>126</v>
      </c>
      <c r="I1675" t="s">
        <v>102</v>
      </c>
      <c r="J1675" t="s">
        <v>34</v>
      </c>
      <c r="L1675" t="s">
        <v>3848</v>
      </c>
      <c r="M1675">
        <f t="shared" si="78"/>
        <v>10</v>
      </c>
      <c r="N1675">
        <f t="shared" si="79"/>
        <v>18</v>
      </c>
      <c r="O1675" t="str">
        <f t="shared" si="80"/>
        <v>Tuebor Op</v>
      </c>
    </row>
    <row r="1676" spans="1:15" hidden="1" x14ac:dyDescent="0.25">
      <c r="A1676" t="s">
        <v>121</v>
      </c>
      <c r="B1676" t="s">
        <v>33</v>
      </c>
      <c r="C1676" t="s">
        <v>115</v>
      </c>
      <c r="D1676" s="3">
        <v>43633</v>
      </c>
      <c r="E1676" t="s">
        <v>122</v>
      </c>
      <c r="F1676">
        <v>-21000000</v>
      </c>
      <c r="G1676" t="s">
        <v>4013</v>
      </c>
      <c r="H1676" t="s">
        <v>126</v>
      </c>
      <c r="I1676" t="s">
        <v>102</v>
      </c>
      <c r="J1676" t="s">
        <v>34</v>
      </c>
      <c r="L1676" t="s">
        <v>3848</v>
      </c>
      <c r="M1676">
        <f t="shared" si="78"/>
        <v>10</v>
      </c>
      <c r="N1676">
        <f t="shared" si="79"/>
        <v>18</v>
      </c>
      <c r="O1676" t="str">
        <f t="shared" si="80"/>
        <v>Tuebor Op</v>
      </c>
    </row>
    <row r="1677" spans="1:15" hidden="1" x14ac:dyDescent="0.25">
      <c r="A1677" t="s">
        <v>121</v>
      </c>
      <c r="B1677" t="s">
        <v>33</v>
      </c>
      <c r="C1677" t="s">
        <v>115</v>
      </c>
      <c r="D1677" s="3">
        <v>43635</v>
      </c>
      <c r="E1677" t="s">
        <v>122</v>
      </c>
      <c r="F1677">
        <v>-4500000</v>
      </c>
      <c r="G1677" t="s">
        <v>4012</v>
      </c>
      <c r="H1677" t="s">
        <v>126</v>
      </c>
      <c r="I1677" t="s">
        <v>102</v>
      </c>
      <c r="J1677" t="s">
        <v>34</v>
      </c>
      <c r="L1677" t="s">
        <v>3848</v>
      </c>
      <c r="M1677">
        <f t="shared" si="78"/>
        <v>10</v>
      </c>
      <c r="N1677">
        <f t="shared" si="79"/>
        <v>18</v>
      </c>
      <c r="O1677" t="str">
        <f t="shared" si="80"/>
        <v>Tuebor Op</v>
      </c>
    </row>
    <row r="1678" spans="1:15" hidden="1" x14ac:dyDescent="0.25">
      <c r="A1678" t="s">
        <v>121</v>
      </c>
      <c r="B1678" t="s">
        <v>33</v>
      </c>
      <c r="C1678" t="s">
        <v>115</v>
      </c>
      <c r="D1678" s="3">
        <v>43635</v>
      </c>
      <c r="E1678" t="s">
        <v>122</v>
      </c>
      <c r="F1678">
        <v>-5000000</v>
      </c>
      <c r="G1678" t="s">
        <v>4011</v>
      </c>
      <c r="H1678" t="s">
        <v>249</v>
      </c>
      <c r="I1678" t="s">
        <v>102</v>
      </c>
      <c r="J1678" t="s">
        <v>34</v>
      </c>
      <c r="L1678" t="s">
        <v>661</v>
      </c>
      <c r="M1678">
        <f t="shared" si="78"/>
        <v>10</v>
      </c>
      <c r="N1678">
        <f t="shared" si="79"/>
        <v>18</v>
      </c>
      <c r="O1678" t="str">
        <f t="shared" si="80"/>
        <v>Tuebor Op</v>
      </c>
    </row>
    <row r="1679" spans="1:15" hidden="1" x14ac:dyDescent="0.25">
      <c r="A1679" t="s">
        <v>121</v>
      </c>
      <c r="B1679" t="s">
        <v>33</v>
      </c>
      <c r="C1679" t="s">
        <v>115</v>
      </c>
      <c r="D1679" s="3">
        <v>43642</v>
      </c>
      <c r="E1679" t="s">
        <v>122</v>
      </c>
      <c r="F1679">
        <v>-50000000</v>
      </c>
      <c r="G1679" t="s">
        <v>4010</v>
      </c>
      <c r="H1679" t="s">
        <v>126</v>
      </c>
      <c r="I1679" t="s">
        <v>102</v>
      </c>
      <c r="J1679" t="s">
        <v>34</v>
      </c>
      <c r="L1679" t="s">
        <v>3716</v>
      </c>
      <c r="M1679">
        <f t="shared" si="78"/>
        <v>10</v>
      </c>
      <c r="N1679">
        <f t="shared" si="79"/>
        <v>18</v>
      </c>
      <c r="O1679" t="str">
        <f t="shared" si="80"/>
        <v>Tuebor Op</v>
      </c>
    </row>
    <row r="1680" spans="1:15" hidden="1" x14ac:dyDescent="0.25">
      <c r="A1680" t="s">
        <v>121</v>
      </c>
      <c r="B1680" t="s">
        <v>33</v>
      </c>
      <c r="C1680" t="s">
        <v>115</v>
      </c>
      <c r="D1680" s="3">
        <v>43648</v>
      </c>
      <c r="E1680" t="s">
        <v>122</v>
      </c>
      <c r="F1680">
        <v>-500000</v>
      </c>
      <c r="G1680" t="s">
        <v>4009</v>
      </c>
      <c r="H1680" t="s">
        <v>249</v>
      </c>
      <c r="I1680" t="s">
        <v>102</v>
      </c>
      <c r="J1680" t="s">
        <v>34</v>
      </c>
      <c r="L1680" t="s">
        <v>661</v>
      </c>
      <c r="M1680">
        <f t="shared" si="78"/>
        <v>10</v>
      </c>
      <c r="N1680">
        <f t="shared" si="79"/>
        <v>18</v>
      </c>
      <c r="O1680" t="str">
        <f t="shared" si="80"/>
        <v>Tuebor Op</v>
      </c>
    </row>
    <row r="1681" spans="1:15" hidden="1" x14ac:dyDescent="0.25">
      <c r="A1681" t="s">
        <v>121</v>
      </c>
      <c r="B1681" t="s">
        <v>33</v>
      </c>
      <c r="C1681" t="s">
        <v>115</v>
      </c>
      <c r="D1681" s="3">
        <v>43648</v>
      </c>
      <c r="E1681" t="s">
        <v>122</v>
      </c>
      <c r="F1681">
        <v>-29000000</v>
      </c>
      <c r="G1681" t="s">
        <v>4008</v>
      </c>
      <c r="H1681" t="s">
        <v>126</v>
      </c>
      <c r="I1681" t="s">
        <v>102</v>
      </c>
      <c r="J1681" t="s">
        <v>34</v>
      </c>
      <c r="L1681" t="s">
        <v>3848</v>
      </c>
      <c r="M1681">
        <f t="shared" si="78"/>
        <v>10</v>
      </c>
      <c r="N1681">
        <f t="shared" si="79"/>
        <v>18</v>
      </c>
      <c r="O1681" t="str">
        <f t="shared" si="80"/>
        <v>Tuebor Op</v>
      </c>
    </row>
    <row r="1682" spans="1:15" hidden="1" x14ac:dyDescent="0.25">
      <c r="A1682" t="s">
        <v>121</v>
      </c>
      <c r="B1682" t="s">
        <v>33</v>
      </c>
      <c r="C1682" t="s">
        <v>115</v>
      </c>
      <c r="D1682" s="3">
        <v>43656</v>
      </c>
      <c r="E1682" t="s">
        <v>122</v>
      </c>
      <c r="F1682">
        <v>-300000</v>
      </c>
      <c r="G1682" t="s">
        <v>4007</v>
      </c>
      <c r="H1682" t="s">
        <v>249</v>
      </c>
      <c r="I1682" t="s">
        <v>102</v>
      </c>
      <c r="J1682" t="s">
        <v>34</v>
      </c>
      <c r="L1682" t="s">
        <v>661</v>
      </c>
      <c r="M1682">
        <f t="shared" si="78"/>
        <v>10</v>
      </c>
      <c r="N1682">
        <f t="shared" si="79"/>
        <v>18</v>
      </c>
      <c r="O1682" t="str">
        <f t="shared" si="80"/>
        <v>Tuebor Op</v>
      </c>
    </row>
    <row r="1683" spans="1:15" hidden="1" x14ac:dyDescent="0.25">
      <c r="A1683" t="s">
        <v>121</v>
      </c>
      <c r="B1683" t="s">
        <v>33</v>
      </c>
      <c r="C1683" t="s">
        <v>115</v>
      </c>
      <c r="D1683" s="3">
        <v>43657</v>
      </c>
      <c r="E1683" t="s">
        <v>122</v>
      </c>
      <c r="F1683">
        <v>-18400000</v>
      </c>
      <c r="G1683" t="s">
        <v>4006</v>
      </c>
      <c r="H1683" t="s">
        <v>249</v>
      </c>
      <c r="I1683" t="s">
        <v>102</v>
      </c>
      <c r="J1683" t="s">
        <v>34</v>
      </c>
      <c r="L1683" t="s">
        <v>4005</v>
      </c>
      <c r="M1683">
        <f t="shared" si="78"/>
        <v>10</v>
      </c>
      <c r="N1683">
        <f t="shared" si="79"/>
        <v>19</v>
      </c>
      <c r="O1683" t="str">
        <f t="shared" si="80"/>
        <v>Tuebor CMS</v>
      </c>
    </row>
    <row r="1684" spans="1:15" hidden="1" x14ac:dyDescent="0.25">
      <c r="A1684" t="s">
        <v>121</v>
      </c>
      <c r="B1684" t="s">
        <v>33</v>
      </c>
      <c r="C1684" t="s">
        <v>115</v>
      </c>
      <c r="D1684" s="3">
        <v>43661</v>
      </c>
      <c r="E1684" t="s">
        <v>122</v>
      </c>
      <c r="F1684">
        <v>-800000</v>
      </c>
      <c r="G1684" t="s">
        <v>4004</v>
      </c>
      <c r="H1684" t="s">
        <v>126</v>
      </c>
      <c r="I1684" t="s">
        <v>102</v>
      </c>
      <c r="J1684" t="s">
        <v>34</v>
      </c>
      <c r="L1684" t="s">
        <v>3848</v>
      </c>
      <c r="M1684">
        <f t="shared" si="78"/>
        <v>10</v>
      </c>
      <c r="N1684">
        <f t="shared" si="79"/>
        <v>18</v>
      </c>
      <c r="O1684" t="str">
        <f t="shared" si="80"/>
        <v>Tuebor Op</v>
      </c>
    </row>
    <row r="1685" spans="1:15" hidden="1" x14ac:dyDescent="0.25">
      <c r="A1685" t="s">
        <v>121</v>
      </c>
      <c r="B1685" t="s">
        <v>33</v>
      </c>
      <c r="C1685" t="s">
        <v>115</v>
      </c>
      <c r="D1685" s="3">
        <v>43664</v>
      </c>
      <c r="E1685" t="s">
        <v>122</v>
      </c>
      <c r="F1685">
        <v>-20600000</v>
      </c>
      <c r="G1685" t="s">
        <v>4003</v>
      </c>
      <c r="H1685" t="s">
        <v>249</v>
      </c>
      <c r="I1685" t="s">
        <v>102</v>
      </c>
      <c r="J1685" t="s">
        <v>34</v>
      </c>
      <c r="L1685" t="s">
        <v>661</v>
      </c>
      <c r="M1685">
        <f t="shared" si="78"/>
        <v>10</v>
      </c>
      <c r="N1685">
        <f t="shared" si="79"/>
        <v>18</v>
      </c>
      <c r="O1685" t="str">
        <f t="shared" si="80"/>
        <v>Tuebor Op</v>
      </c>
    </row>
    <row r="1686" spans="1:15" hidden="1" x14ac:dyDescent="0.25">
      <c r="A1686" t="s">
        <v>121</v>
      </c>
      <c r="B1686" t="s">
        <v>33</v>
      </c>
      <c r="C1686" t="s">
        <v>115</v>
      </c>
      <c r="D1686" s="3">
        <v>43669</v>
      </c>
      <c r="E1686" t="s">
        <v>122</v>
      </c>
      <c r="F1686">
        <v>-2000000</v>
      </c>
      <c r="G1686" t="s">
        <v>4002</v>
      </c>
      <c r="H1686" t="s">
        <v>126</v>
      </c>
      <c r="I1686" t="s">
        <v>102</v>
      </c>
      <c r="J1686" t="s">
        <v>34</v>
      </c>
      <c r="L1686" t="s">
        <v>3848</v>
      </c>
      <c r="M1686">
        <f t="shared" si="78"/>
        <v>10</v>
      </c>
      <c r="N1686">
        <f t="shared" si="79"/>
        <v>18</v>
      </c>
      <c r="O1686" t="str">
        <f t="shared" si="80"/>
        <v>Tuebor Op</v>
      </c>
    </row>
    <row r="1687" spans="1:15" hidden="1" x14ac:dyDescent="0.25">
      <c r="A1687" t="s">
        <v>121</v>
      </c>
      <c r="B1687" t="s">
        <v>33</v>
      </c>
      <c r="C1687" t="s">
        <v>115</v>
      </c>
      <c r="D1687" s="3">
        <v>43671</v>
      </c>
      <c r="E1687" t="s">
        <v>122</v>
      </c>
      <c r="F1687">
        <v>-4200000</v>
      </c>
      <c r="G1687" t="s">
        <v>4001</v>
      </c>
      <c r="H1687" t="s">
        <v>249</v>
      </c>
      <c r="I1687" t="s">
        <v>102</v>
      </c>
      <c r="J1687" t="s">
        <v>34</v>
      </c>
      <c r="L1687" t="s">
        <v>661</v>
      </c>
      <c r="M1687">
        <f t="shared" si="78"/>
        <v>10</v>
      </c>
      <c r="N1687">
        <f t="shared" si="79"/>
        <v>18</v>
      </c>
      <c r="O1687" t="str">
        <f t="shared" si="80"/>
        <v>Tuebor Op</v>
      </c>
    </row>
    <row r="1688" spans="1:15" hidden="1" x14ac:dyDescent="0.25">
      <c r="A1688" t="s">
        <v>121</v>
      </c>
      <c r="B1688" t="s">
        <v>33</v>
      </c>
      <c r="C1688" t="s">
        <v>115</v>
      </c>
      <c r="D1688" s="3">
        <v>43671</v>
      </c>
      <c r="E1688" t="s">
        <v>122</v>
      </c>
      <c r="F1688">
        <v>-4000000</v>
      </c>
      <c r="G1688" t="s">
        <v>4000</v>
      </c>
      <c r="H1688" t="s">
        <v>126</v>
      </c>
      <c r="I1688" t="s">
        <v>102</v>
      </c>
      <c r="J1688" t="s">
        <v>34</v>
      </c>
      <c r="L1688" t="s">
        <v>3926</v>
      </c>
      <c r="M1688">
        <f t="shared" si="78"/>
        <v>10</v>
      </c>
      <c r="N1688">
        <f t="shared" si="79"/>
        <v>18</v>
      </c>
      <c r="O1688" t="str">
        <f t="shared" si="80"/>
        <v>Tuebor Op</v>
      </c>
    </row>
    <row r="1689" spans="1:15" hidden="1" x14ac:dyDescent="0.25">
      <c r="A1689" t="s">
        <v>121</v>
      </c>
      <c r="B1689" t="s">
        <v>33</v>
      </c>
      <c r="C1689" t="s">
        <v>115</v>
      </c>
      <c r="D1689" s="3">
        <v>43672</v>
      </c>
      <c r="E1689" t="s">
        <v>122</v>
      </c>
      <c r="F1689">
        <v>-1000000</v>
      </c>
      <c r="G1689" t="s">
        <v>3999</v>
      </c>
      <c r="H1689" t="s">
        <v>249</v>
      </c>
      <c r="I1689" t="s">
        <v>102</v>
      </c>
      <c r="J1689" t="s">
        <v>34</v>
      </c>
      <c r="L1689" t="s">
        <v>661</v>
      </c>
      <c r="M1689">
        <f t="shared" ref="M1689:M1752" si="81">FIND("from",L1689,1)+LEN($M$1)+1</f>
        <v>10</v>
      </c>
      <c r="N1689">
        <f t="shared" ref="N1689:N1752" si="82">FIND("to",L1689)-LEN($N$1)</f>
        <v>18</v>
      </c>
      <c r="O1689" t="str">
        <f t="shared" ref="O1689:O1752" si="83">MID(L1689,M1689,N1689-M1689+1)</f>
        <v>Tuebor Op</v>
      </c>
    </row>
    <row r="1690" spans="1:15" hidden="1" x14ac:dyDescent="0.25">
      <c r="A1690" t="s">
        <v>121</v>
      </c>
      <c r="B1690" t="s">
        <v>33</v>
      </c>
      <c r="C1690" t="s">
        <v>115</v>
      </c>
      <c r="D1690" s="3">
        <v>43676</v>
      </c>
      <c r="E1690" t="s">
        <v>122</v>
      </c>
      <c r="F1690">
        <v>-52000000</v>
      </c>
      <c r="G1690" t="s">
        <v>3998</v>
      </c>
      <c r="H1690" t="s">
        <v>249</v>
      </c>
      <c r="I1690" t="s">
        <v>102</v>
      </c>
      <c r="J1690" t="s">
        <v>34</v>
      </c>
      <c r="L1690" t="s">
        <v>661</v>
      </c>
      <c r="M1690">
        <f t="shared" si="81"/>
        <v>10</v>
      </c>
      <c r="N1690">
        <f t="shared" si="82"/>
        <v>18</v>
      </c>
      <c r="O1690" t="str">
        <f t="shared" si="83"/>
        <v>Tuebor Op</v>
      </c>
    </row>
    <row r="1691" spans="1:15" hidden="1" x14ac:dyDescent="0.25">
      <c r="A1691" t="s">
        <v>121</v>
      </c>
      <c r="B1691" t="s">
        <v>33</v>
      </c>
      <c r="C1691" t="s">
        <v>115</v>
      </c>
      <c r="D1691" s="3">
        <v>43678</v>
      </c>
      <c r="E1691" t="s">
        <v>122</v>
      </c>
      <c r="F1691">
        <v>-2000000</v>
      </c>
      <c r="G1691" t="s">
        <v>3997</v>
      </c>
      <c r="H1691" t="s">
        <v>126</v>
      </c>
      <c r="I1691" t="s">
        <v>102</v>
      </c>
      <c r="J1691" t="s">
        <v>34</v>
      </c>
      <c r="L1691" t="s">
        <v>3716</v>
      </c>
      <c r="M1691">
        <f t="shared" si="81"/>
        <v>10</v>
      </c>
      <c r="N1691">
        <f t="shared" si="82"/>
        <v>18</v>
      </c>
      <c r="O1691" t="str">
        <f t="shared" si="83"/>
        <v>Tuebor Op</v>
      </c>
    </row>
    <row r="1692" spans="1:15" hidden="1" x14ac:dyDescent="0.25">
      <c r="A1692" t="s">
        <v>121</v>
      </c>
      <c r="B1692" t="s">
        <v>33</v>
      </c>
      <c r="C1692" t="s">
        <v>115</v>
      </c>
      <c r="D1692" s="3">
        <v>43683</v>
      </c>
      <c r="E1692" t="s">
        <v>122</v>
      </c>
      <c r="F1692">
        <v>-2000000</v>
      </c>
      <c r="G1692" t="s">
        <v>3996</v>
      </c>
      <c r="H1692" t="s">
        <v>126</v>
      </c>
      <c r="I1692" t="s">
        <v>102</v>
      </c>
      <c r="J1692" t="s">
        <v>34</v>
      </c>
      <c r="L1692" t="s">
        <v>3716</v>
      </c>
      <c r="M1692">
        <f t="shared" si="81"/>
        <v>10</v>
      </c>
      <c r="N1692">
        <f t="shared" si="82"/>
        <v>18</v>
      </c>
      <c r="O1692" t="str">
        <f t="shared" si="83"/>
        <v>Tuebor Op</v>
      </c>
    </row>
    <row r="1693" spans="1:15" hidden="1" x14ac:dyDescent="0.25">
      <c r="A1693" t="s">
        <v>121</v>
      </c>
      <c r="B1693" t="s">
        <v>33</v>
      </c>
      <c r="C1693" t="s">
        <v>115</v>
      </c>
      <c r="D1693" s="3">
        <v>43684</v>
      </c>
      <c r="E1693" t="s">
        <v>122</v>
      </c>
      <c r="F1693">
        <v>-1400000</v>
      </c>
      <c r="G1693" t="s">
        <v>3995</v>
      </c>
      <c r="H1693" t="s">
        <v>249</v>
      </c>
      <c r="I1693" t="s">
        <v>102</v>
      </c>
      <c r="J1693" t="s">
        <v>34</v>
      </c>
      <c r="L1693" t="s">
        <v>661</v>
      </c>
      <c r="M1693">
        <f t="shared" si="81"/>
        <v>10</v>
      </c>
      <c r="N1693">
        <f t="shared" si="82"/>
        <v>18</v>
      </c>
      <c r="O1693" t="str">
        <f t="shared" si="83"/>
        <v>Tuebor Op</v>
      </c>
    </row>
    <row r="1694" spans="1:15" hidden="1" x14ac:dyDescent="0.25">
      <c r="A1694" t="s">
        <v>121</v>
      </c>
      <c r="B1694" t="s">
        <v>33</v>
      </c>
      <c r="C1694" t="s">
        <v>115</v>
      </c>
      <c r="D1694" s="3">
        <v>43685</v>
      </c>
      <c r="E1694" t="s">
        <v>122</v>
      </c>
      <c r="F1694">
        <v>-5000000</v>
      </c>
      <c r="G1694" t="s">
        <v>3994</v>
      </c>
      <c r="H1694" t="s">
        <v>126</v>
      </c>
      <c r="I1694" t="s">
        <v>102</v>
      </c>
      <c r="J1694" t="s">
        <v>34</v>
      </c>
      <c r="L1694" t="s">
        <v>3716</v>
      </c>
      <c r="M1694">
        <f t="shared" si="81"/>
        <v>10</v>
      </c>
      <c r="N1694">
        <f t="shared" si="82"/>
        <v>18</v>
      </c>
      <c r="O1694" t="str">
        <f t="shared" si="83"/>
        <v>Tuebor Op</v>
      </c>
    </row>
    <row r="1695" spans="1:15" hidden="1" x14ac:dyDescent="0.25">
      <c r="A1695" t="s">
        <v>121</v>
      </c>
      <c r="B1695" t="s">
        <v>33</v>
      </c>
      <c r="C1695" t="s">
        <v>115</v>
      </c>
      <c r="D1695" s="3">
        <v>43685</v>
      </c>
      <c r="E1695" t="s">
        <v>122</v>
      </c>
      <c r="F1695">
        <v>-14600000</v>
      </c>
      <c r="G1695" t="s">
        <v>3993</v>
      </c>
      <c r="H1695" t="s">
        <v>249</v>
      </c>
      <c r="I1695" t="s">
        <v>102</v>
      </c>
      <c r="J1695" t="s">
        <v>34</v>
      </c>
      <c r="L1695" t="s">
        <v>661</v>
      </c>
      <c r="M1695">
        <f t="shared" si="81"/>
        <v>10</v>
      </c>
      <c r="N1695">
        <f t="shared" si="82"/>
        <v>18</v>
      </c>
      <c r="O1695" t="str">
        <f t="shared" si="83"/>
        <v>Tuebor Op</v>
      </c>
    </row>
    <row r="1696" spans="1:15" hidden="1" x14ac:dyDescent="0.25">
      <c r="A1696" t="s">
        <v>121</v>
      </c>
      <c r="B1696" t="s">
        <v>33</v>
      </c>
      <c r="C1696" t="s">
        <v>115</v>
      </c>
      <c r="D1696" s="3">
        <v>43686</v>
      </c>
      <c r="E1696" t="s">
        <v>122</v>
      </c>
      <c r="F1696">
        <v>-9300000</v>
      </c>
      <c r="G1696" t="s">
        <v>3992</v>
      </c>
      <c r="H1696" t="s">
        <v>249</v>
      </c>
      <c r="I1696" t="s">
        <v>102</v>
      </c>
      <c r="J1696" t="s">
        <v>34</v>
      </c>
      <c r="L1696" t="s">
        <v>3814</v>
      </c>
      <c r="M1696">
        <f t="shared" si="81"/>
        <v>10</v>
      </c>
      <c r="N1696">
        <f t="shared" si="82"/>
        <v>18</v>
      </c>
      <c r="O1696" t="str">
        <f t="shared" si="83"/>
        <v>Tuebor Op</v>
      </c>
    </row>
    <row r="1697" spans="1:15" hidden="1" x14ac:dyDescent="0.25">
      <c r="A1697" t="s">
        <v>121</v>
      </c>
      <c r="B1697" t="s">
        <v>33</v>
      </c>
      <c r="C1697" t="s">
        <v>115</v>
      </c>
      <c r="D1697" s="3">
        <v>43686</v>
      </c>
      <c r="E1697" t="s">
        <v>122</v>
      </c>
      <c r="F1697">
        <v>-6000000</v>
      </c>
      <c r="G1697" t="s">
        <v>3991</v>
      </c>
      <c r="H1697" t="s">
        <v>249</v>
      </c>
      <c r="I1697" t="s">
        <v>102</v>
      </c>
      <c r="J1697" t="s">
        <v>34</v>
      </c>
      <c r="L1697" t="s">
        <v>661</v>
      </c>
      <c r="M1697">
        <f t="shared" si="81"/>
        <v>10</v>
      </c>
      <c r="N1697">
        <f t="shared" si="82"/>
        <v>18</v>
      </c>
      <c r="O1697" t="str">
        <f t="shared" si="83"/>
        <v>Tuebor Op</v>
      </c>
    </row>
    <row r="1698" spans="1:15" hidden="1" x14ac:dyDescent="0.25">
      <c r="A1698" t="s">
        <v>121</v>
      </c>
      <c r="B1698" t="s">
        <v>33</v>
      </c>
      <c r="C1698" t="s">
        <v>115</v>
      </c>
      <c r="D1698" s="3">
        <v>43689</v>
      </c>
      <c r="E1698" t="s">
        <v>122</v>
      </c>
      <c r="F1698">
        <v>-2000000</v>
      </c>
      <c r="G1698" t="s">
        <v>3990</v>
      </c>
      <c r="H1698" t="s">
        <v>249</v>
      </c>
      <c r="I1698" t="s">
        <v>102</v>
      </c>
      <c r="J1698" t="s">
        <v>34</v>
      </c>
      <c r="L1698" t="s">
        <v>661</v>
      </c>
      <c r="M1698">
        <f t="shared" si="81"/>
        <v>10</v>
      </c>
      <c r="N1698">
        <f t="shared" si="82"/>
        <v>18</v>
      </c>
      <c r="O1698" t="str">
        <f t="shared" si="83"/>
        <v>Tuebor Op</v>
      </c>
    </row>
    <row r="1699" spans="1:15" hidden="1" x14ac:dyDescent="0.25">
      <c r="A1699" t="s">
        <v>121</v>
      </c>
      <c r="B1699" t="s">
        <v>33</v>
      </c>
      <c r="C1699" t="s">
        <v>115</v>
      </c>
      <c r="D1699" s="3">
        <v>43690</v>
      </c>
      <c r="E1699" t="s">
        <v>122</v>
      </c>
      <c r="F1699">
        <v>-5300000</v>
      </c>
      <c r="G1699" t="s">
        <v>3989</v>
      </c>
      <c r="H1699" t="s">
        <v>249</v>
      </c>
      <c r="I1699" t="s">
        <v>102</v>
      </c>
      <c r="J1699" t="s">
        <v>34</v>
      </c>
      <c r="L1699" t="s">
        <v>661</v>
      </c>
      <c r="M1699">
        <f t="shared" si="81"/>
        <v>10</v>
      </c>
      <c r="N1699">
        <f t="shared" si="82"/>
        <v>18</v>
      </c>
      <c r="O1699" t="str">
        <f t="shared" si="83"/>
        <v>Tuebor Op</v>
      </c>
    </row>
    <row r="1700" spans="1:15" hidden="1" x14ac:dyDescent="0.25">
      <c r="A1700" t="s">
        <v>121</v>
      </c>
      <c r="B1700" t="s">
        <v>33</v>
      </c>
      <c r="C1700" t="s">
        <v>115</v>
      </c>
      <c r="D1700" s="3">
        <v>43693</v>
      </c>
      <c r="E1700" t="s">
        <v>122</v>
      </c>
      <c r="F1700">
        <v>-90000000</v>
      </c>
      <c r="G1700" t="s">
        <v>3988</v>
      </c>
      <c r="H1700" t="s">
        <v>126</v>
      </c>
      <c r="I1700" t="s">
        <v>102</v>
      </c>
      <c r="J1700" t="s">
        <v>34</v>
      </c>
      <c r="L1700" t="s">
        <v>3926</v>
      </c>
      <c r="M1700">
        <f t="shared" si="81"/>
        <v>10</v>
      </c>
      <c r="N1700">
        <f t="shared" si="82"/>
        <v>18</v>
      </c>
      <c r="O1700" t="str">
        <f t="shared" si="83"/>
        <v>Tuebor Op</v>
      </c>
    </row>
    <row r="1701" spans="1:15" hidden="1" x14ac:dyDescent="0.25">
      <c r="A1701" t="s">
        <v>121</v>
      </c>
      <c r="B1701" t="s">
        <v>33</v>
      </c>
      <c r="C1701" t="s">
        <v>115</v>
      </c>
      <c r="D1701" s="3">
        <v>43697</v>
      </c>
      <c r="E1701" t="s">
        <v>122</v>
      </c>
      <c r="F1701">
        <v>-70000000</v>
      </c>
      <c r="G1701" t="s">
        <v>3987</v>
      </c>
      <c r="H1701" t="s">
        <v>126</v>
      </c>
      <c r="I1701" t="s">
        <v>102</v>
      </c>
      <c r="J1701" t="s">
        <v>34</v>
      </c>
      <c r="L1701" t="s">
        <v>3848</v>
      </c>
      <c r="M1701">
        <f t="shared" si="81"/>
        <v>10</v>
      </c>
      <c r="N1701">
        <f t="shared" si="82"/>
        <v>18</v>
      </c>
      <c r="O1701" t="str">
        <f t="shared" si="83"/>
        <v>Tuebor Op</v>
      </c>
    </row>
    <row r="1702" spans="1:15" hidden="1" x14ac:dyDescent="0.25">
      <c r="A1702" t="s">
        <v>121</v>
      </c>
      <c r="B1702" t="s">
        <v>33</v>
      </c>
      <c r="C1702" t="s">
        <v>115</v>
      </c>
      <c r="D1702" s="3">
        <v>43697</v>
      </c>
      <c r="E1702" t="s">
        <v>122</v>
      </c>
      <c r="F1702">
        <v>-99000000</v>
      </c>
      <c r="G1702" t="s">
        <v>3986</v>
      </c>
      <c r="H1702" t="s">
        <v>126</v>
      </c>
      <c r="I1702" t="s">
        <v>102</v>
      </c>
      <c r="J1702" t="s">
        <v>34</v>
      </c>
      <c r="L1702" t="s">
        <v>3926</v>
      </c>
      <c r="M1702">
        <f t="shared" si="81"/>
        <v>10</v>
      </c>
      <c r="N1702">
        <f t="shared" si="82"/>
        <v>18</v>
      </c>
      <c r="O1702" t="str">
        <f t="shared" si="83"/>
        <v>Tuebor Op</v>
      </c>
    </row>
    <row r="1703" spans="1:15" hidden="1" x14ac:dyDescent="0.25">
      <c r="A1703" t="s">
        <v>121</v>
      </c>
      <c r="B1703" t="s">
        <v>33</v>
      </c>
      <c r="C1703" t="s">
        <v>115</v>
      </c>
      <c r="D1703" s="3">
        <v>43699</v>
      </c>
      <c r="E1703" t="s">
        <v>122</v>
      </c>
      <c r="F1703">
        <v>-300000</v>
      </c>
      <c r="G1703" t="s">
        <v>3985</v>
      </c>
      <c r="H1703" t="s">
        <v>249</v>
      </c>
      <c r="I1703" t="s">
        <v>102</v>
      </c>
      <c r="J1703" t="s">
        <v>34</v>
      </c>
      <c r="L1703" t="s">
        <v>661</v>
      </c>
      <c r="M1703">
        <f t="shared" si="81"/>
        <v>10</v>
      </c>
      <c r="N1703">
        <f t="shared" si="82"/>
        <v>18</v>
      </c>
      <c r="O1703" t="str">
        <f t="shared" si="83"/>
        <v>Tuebor Op</v>
      </c>
    </row>
    <row r="1704" spans="1:15" hidden="1" x14ac:dyDescent="0.25">
      <c r="A1704" t="s">
        <v>121</v>
      </c>
      <c r="B1704" t="s">
        <v>33</v>
      </c>
      <c r="C1704" t="s">
        <v>115</v>
      </c>
      <c r="D1704" s="3">
        <v>43699</v>
      </c>
      <c r="E1704" t="s">
        <v>122</v>
      </c>
      <c r="F1704">
        <v>-300000</v>
      </c>
      <c r="G1704" t="s">
        <v>3985</v>
      </c>
      <c r="H1704" t="s">
        <v>249</v>
      </c>
      <c r="I1704" t="s">
        <v>102</v>
      </c>
      <c r="J1704" t="s">
        <v>34</v>
      </c>
      <c r="L1704" t="s">
        <v>661</v>
      </c>
      <c r="M1704">
        <f t="shared" si="81"/>
        <v>10</v>
      </c>
      <c r="N1704">
        <f t="shared" si="82"/>
        <v>18</v>
      </c>
      <c r="O1704" t="str">
        <f t="shared" si="83"/>
        <v>Tuebor Op</v>
      </c>
    </row>
    <row r="1705" spans="1:15" hidden="1" x14ac:dyDescent="0.25">
      <c r="A1705" t="s">
        <v>121</v>
      </c>
      <c r="B1705" t="s">
        <v>33</v>
      </c>
      <c r="C1705" t="s">
        <v>115</v>
      </c>
      <c r="D1705" s="3">
        <v>43700</v>
      </c>
      <c r="E1705" t="s">
        <v>122</v>
      </c>
      <c r="F1705">
        <v>-3800000</v>
      </c>
      <c r="G1705" t="s">
        <v>3984</v>
      </c>
      <c r="H1705" t="s">
        <v>249</v>
      </c>
      <c r="I1705" t="s">
        <v>102</v>
      </c>
      <c r="J1705" t="s">
        <v>34</v>
      </c>
      <c r="L1705" t="s">
        <v>661</v>
      </c>
      <c r="M1705">
        <f t="shared" si="81"/>
        <v>10</v>
      </c>
      <c r="N1705">
        <f t="shared" si="82"/>
        <v>18</v>
      </c>
      <c r="O1705" t="str">
        <f t="shared" si="83"/>
        <v>Tuebor Op</v>
      </c>
    </row>
    <row r="1706" spans="1:15" hidden="1" x14ac:dyDescent="0.25">
      <c r="A1706" t="s">
        <v>121</v>
      </c>
      <c r="B1706" t="s">
        <v>33</v>
      </c>
      <c r="C1706" t="s">
        <v>115</v>
      </c>
      <c r="D1706" s="3">
        <v>43706</v>
      </c>
      <c r="E1706" t="s">
        <v>122</v>
      </c>
      <c r="F1706">
        <v>-9200000</v>
      </c>
      <c r="G1706" t="s">
        <v>3983</v>
      </c>
      <c r="H1706" t="s">
        <v>249</v>
      </c>
      <c r="I1706" t="s">
        <v>102</v>
      </c>
      <c r="J1706" t="s">
        <v>34</v>
      </c>
      <c r="L1706" t="s">
        <v>661</v>
      </c>
      <c r="M1706">
        <f t="shared" si="81"/>
        <v>10</v>
      </c>
      <c r="N1706">
        <f t="shared" si="82"/>
        <v>18</v>
      </c>
      <c r="O1706" t="str">
        <f t="shared" si="83"/>
        <v>Tuebor Op</v>
      </c>
    </row>
    <row r="1707" spans="1:15" hidden="1" x14ac:dyDescent="0.25">
      <c r="A1707" t="s">
        <v>121</v>
      </c>
      <c r="B1707" t="s">
        <v>33</v>
      </c>
      <c r="C1707" t="s">
        <v>115</v>
      </c>
      <c r="D1707" s="3">
        <v>43707</v>
      </c>
      <c r="E1707" t="s">
        <v>122</v>
      </c>
      <c r="F1707">
        <v>-3500000</v>
      </c>
      <c r="G1707" t="s">
        <v>3982</v>
      </c>
      <c r="H1707" t="s">
        <v>249</v>
      </c>
      <c r="I1707" t="s">
        <v>102</v>
      </c>
      <c r="J1707" t="s">
        <v>34</v>
      </c>
      <c r="L1707" t="s">
        <v>3981</v>
      </c>
      <c r="M1707">
        <f t="shared" si="81"/>
        <v>10</v>
      </c>
      <c r="N1707">
        <f t="shared" si="82"/>
        <v>13</v>
      </c>
      <c r="O1707" t="str">
        <f t="shared" si="83"/>
        <v>LCFP</v>
      </c>
    </row>
    <row r="1708" spans="1:15" hidden="1" x14ac:dyDescent="0.25">
      <c r="A1708" t="s">
        <v>121</v>
      </c>
      <c r="B1708" t="s">
        <v>33</v>
      </c>
      <c r="C1708" t="s">
        <v>115</v>
      </c>
      <c r="D1708" s="3">
        <v>43713</v>
      </c>
      <c r="E1708" t="s">
        <v>122</v>
      </c>
      <c r="F1708">
        <v>-3000000</v>
      </c>
      <c r="G1708" t="s">
        <v>3980</v>
      </c>
      <c r="H1708" t="s">
        <v>126</v>
      </c>
      <c r="I1708" t="s">
        <v>102</v>
      </c>
      <c r="J1708" t="s">
        <v>34</v>
      </c>
      <c r="L1708" t="s">
        <v>3848</v>
      </c>
      <c r="M1708">
        <f t="shared" si="81"/>
        <v>10</v>
      </c>
      <c r="N1708">
        <f t="shared" si="82"/>
        <v>18</v>
      </c>
      <c r="O1708" t="str">
        <f t="shared" si="83"/>
        <v>Tuebor Op</v>
      </c>
    </row>
    <row r="1709" spans="1:15" hidden="1" x14ac:dyDescent="0.25">
      <c r="A1709" t="s">
        <v>121</v>
      </c>
      <c r="B1709" t="s">
        <v>33</v>
      </c>
      <c r="C1709" t="s">
        <v>115</v>
      </c>
      <c r="D1709" s="3">
        <v>43714</v>
      </c>
      <c r="E1709" t="s">
        <v>122</v>
      </c>
      <c r="F1709">
        <v>-4000000</v>
      </c>
      <c r="G1709" t="s">
        <v>3979</v>
      </c>
      <c r="H1709" t="s">
        <v>126</v>
      </c>
      <c r="I1709" t="s">
        <v>102</v>
      </c>
      <c r="J1709" t="s">
        <v>34</v>
      </c>
      <c r="L1709" t="s">
        <v>3716</v>
      </c>
      <c r="M1709">
        <f t="shared" si="81"/>
        <v>10</v>
      </c>
      <c r="N1709">
        <f t="shared" si="82"/>
        <v>18</v>
      </c>
      <c r="O1709" t="str">
        <f t="shared" si="83"/>
        <v>Tuebor Op</v>
      </c>
    </row>
    <row r="1710" spans="1:15" hidden="1" x14ac:dyDescent="0.25">
      <c r="A1710" t="s">
        <v>121</v>
      </c>
      <c r="B1710" t="s">
        <v>33</v>
      </c>
      <c r="C1710" t="s">
        <v>115</v>
      </c>
      <c r="D1710" s="3">
        <v>43714</v>
      </c>
      <c r="E1710" t="s">
        <v>122</v>
      </c>
      <c r="F1710">
        <v>-40000000</v>
      </c>
      <c r="G1710" t="s">
        <v>3978</v>
      </c>
      <c r="H1710" t="s">
        <v>126</v>
      </c>
      <c r="I1710" t="s">
        <v>102</v>
      </c>
      <c r="J1710" t="s">
        <v>34</v>
      </c>
      <c r="L1710" t="s">
        <v>3926</v>
      </c>
      <c r="M1710">
        <f t="shared" si="81"/>
        <v>10</v>
      </c>
      <c r="N1710">
        <f t="shared" si="82"/>
        <v>18</v>
      </c>
      <c r="O1710" t="str">
        <f t="shared" si="83"/>
        <v>Tuebor Op</v>
      </c>
    </row>
    <row r="1711" spans="1:15" hidden="1" x14ac:dyDescent="0.25">
      <c r="A1711" t="s">
        <v>121</v>
      </c>
      <c r="B1711" t="s">
        <v>33</v>
      </c>
      <c r="C1711" t="s">
        <v>115</v>
      </c>
      <c r="D1711" s="3">
        <v>43717</v>
      </c>
      <c r="E1711" t="s">
        <v>122</v>
      </c>
      <c r="F1711">
        <v>-3000000</v>
      </c>
      <c r="G1711" t="s">
        <v>3977</v>
      </c>
      <c r="H1711" t="s">
        <v>126</v>
      </c>
      <c r="I1711" t="s">
        <v>102</v>
      </c>
      <c r="J1711" t="s">
        <v>34</v>
      </c>
      <c r="L1711" t="s">
        <v>3716</v>
      </c>
      <c r="M1711">
        <f t="shared" si="81"/>
        <v>10</v>
      </c>
      <c r="N1711">
        <f t="shared" si="82"/>
        <v>18</v>
      </c>
      <c r="O1711" t="str">
        <f t="shared" si="83"/>
        <v>Tuebor Op</v>
      </c>
    </row>
    <row r="1712" spans="1:15" hidden="1" x14ac:dyDescent="0.25">
      <c r="A1712" t="s">
        <v>121</v>
      </c>
      <c r="B1712" t="s">
        <v>33</v>
      </c>
      <c r="C1712" t="s">
        <v>115</v>
      </c>
      <c r="D1712" s="3">
        <v>43718</v>
      </c>
      <c r="E1712" t="s">
        <v>122</v>
      </c>
      <c r="F1712">
        <v>-500000</v>
      </c>
      <c r="G1712" t="s">
        <v>3976</v>
      </c>
      <c r="H1712" t="s">
        <v>249</v>
      </c>
      <c r="I1712" t="s">
        <v>102</v>
      </c>
      <c r="J1712" t="s">
        <v>34</v>
      </c>
      <c r="L1712" t="s">
        <v>661</v>
      </c>
      <c r="M1712">
        <f t="shared" si="81"/>
        <v>10</v>
      </c>
      <c r="N1712">
        <f t="shared" si="82"/>
        <v>18</v>
      </c>
      <c r="O1712" t="str">
        <f t="shared" si="83"/>
        <v>Tuebor Op</v>
      </c>
    </row>
    <row r="1713" spans="1:15" hidden="1" x14ac:dyDescent="0.25">
      <c r="A1713" t="s">
        <v>121</v>
      </c>
      <c r="B1713" t="s">
        <v>33</v>
      </c>
      <c r="C1713" t="s">
        <v>115</v>
      </c>
      <c r="D1713" s="3">
        <v>43718</v>
      </c>
      <c r="E1713" t="s">
        <v>122</v>
      </c>
      <c r="F1713">
        <v>-15000000</v>
      </c>
      <c r="G1713" t="s">
        <v>3975</v>
      </c>
      <c r="H1713" t="s">
        <v>126</v>
      </c>
      <c r="I1713" t="s">
        <v>102</v>
      </c>
      <c r="J1713" t="s">
        <v>34</v>
      </c>
      <c r="L1713" t="s">
        <v>3848</v>
      </c>
      <c r="M1713">
        <f t="shared" si="81"/>
        <v>10</v>
      </c>
      <c r="N1713">
        <f t="shared" si="82"/>
        <v>18</v>
      </c>
      <c r="O1713" t="str">
        <f t="shared" si="83"/>
        <v>Tuebor Op</v>
      </c>
    </row>
    <row r="1714" spans="1:15" hidden="1" x14ac:dyDescent="0.25">
      <c r="A1714" t="s">
        <v>121</v>
      </c>
      <c r="B1714" t="s">
        <v>33</v>
      </c>
      <c r="C1714" t="s">
        <v>115</v>
      </c>
      <c r="D1714" s="3">
        <v>43719</v>
      </c>
      <c r="E1714" t="s">
        <v>122</v>
      </c>
      <c r="F1714">
        <v>-168071.77</v>
      </c>
      <c r="G1714" t="s">
        <v>3974</v>
      </c>
      <c r="H1714" t="s">
        <v>247</v>
      </c>
      <c r="I1714" t="s">
        <v>102</v>
      </c>
      <c r="J1714" t="s">
        <v>34</v>
      </c>
      <c r="L1714" t="s">
        <v>3889</v>
      </c>
      <c r="M1714">
        <f t="shared" si="81"/>
        <v>10</v>
      </c>
      <c r="N1714">
        <f t="shared" si="82"/>
        <v>14</v>
      </c>
      <c r="O1714" t="str">
        <f t="shared" si="83"/>
        <v>TUEBO</v>
      </c>
    </row>
    <row r="1715" spans="1:15" hidden="1" x14ac:dyDescent="0.25">
      <c r="A1715" t="s">
        <v>121</v>
      </c>
      <c r="B1715" t="s">
        <v>33</v>
      </c>
      <c r="C1715" t="s">
        <v>115</v>
      </c>
      <c r="D1715" s="3">
        <v>43719</v>
      </c>
      <c r="E1715" t="s">
        <v>122</v>
      </c>
      <c r="F1715">
        <v>-25000000</v>
      </c>
      <c r="G1715" t="s">
        <v>3973</v>
      </c>
      <c r="H1715" t="s">
        <v>126</v>
      </c>
      <c r="I1715" t="s">
        <v>102</v>
      </c>
      <c r="J1715" t="s">
        <v>34</v>
      </c>
      <c r="L1715" t="s">
        <v>3848</v>
      </c>
      <c r="M1715">
        <f t="shared" si="81"/>
        <v>10</v>
      </c>
      <c r="N1715">
        <f t="shared" si="82"/>
        <v>18</v>
      </c>
      <c r="O1715" t="str">
        <f t="shared" si="83"/>
        <v>Tuebor Op</v>
      </c>
    </row>
    <row r="1716" spans="1:15" hidden="1" x14ac:dyDescent="0.25">
      <c r="A1716" t="s">
        <v>121</v>
      </c>
      <c r="B1716" t="s">
        <v>33</v>
      </c>
      <c r="C1716" t="s">
        <v>115</v>
      </c>
      <c r="D1716" s="3">
        <v>43719</v>
      </c>
      <c r="E1716" t="s">
        <v>122</v>
      </c>
      <c r="F1716">
        <v>-500000</v>
      </c>
      <c r="G1716" t="s">
        <v>3972</v>
      </c>
      <c r="H1716" t="s">
        <v>249</v>
      </c>
      <c r="I1716" t="s">
        <v>102</v>
      </c>
      <c r="J1716" t="s">
        <v>34</v>
      </c>
      <c r="L1716" t="s">
        <v>661</v>
      </c>
      <c r="M1716">
        <f t="shared" si="81"/>
        <v>10</v>
      </c>
      <c r="N1716">
        <f t="shared" si="82"/>
        <v>18</v>
      </c>
      <c r="O1716" t="str">
        <f t="shared" si="83"/>
        <v>Tuebor Op</v>
      </c>
    </row>
    <row r="1717" spans="1:15" hidden="1" x14ac:dyDescent="0.25">
      <c r="A1717" t="s">
        <v>121</v>
      </c>
      <c r="B1717" t="s">
        <v>33</v>
      </c>
      <c r="C1717" t="s">
        <v>115</v>
      </c>
      <c r="D1717" s="3">
        <v>43728</v>
      </c>
      <c r="E1717" t="s">
        <v>122</v>
      </c>
      <c r="F1717">
        <v>-3100000</v>
      </c>
      <c r="G1717" t="s">
        <v>3971</v>
      </c>
      <c r="H1717" t="s">
        <v>249</v>
      </c>
      <c r="I1717" t="s">
        <v>102</v>
      </c>
      <c r="J1717" t="s">
        <v>34</v>
      </c>
      <c r="L1717" t="s">
        <v>661</v>
      </c>
      <c r="M1717">
        <f t="shared" si="81"/>
        <v>10</v>
      </c>
      <c r="N1717">
        <f t="shared" si="82"/>
        <v>18</v>
      </c>
      <c r="O1717" t="str">
        <f t="shared" si="83"/>
        <v>Tuebor Op</v>
      </c>
    </row>
    <row r="1718" spans="1:15" hidden="1" x14ac:dyDescent="0.25">
      <c r="A1718" t="s">
        <v>121</v>
      </c>
      <c r="B1718" t="s">
        <v>33</v>
      </c>
      <c r="C1718" t="s">
        <v>115</v>
      </c>
      <c r="D1718" s="3">
        <v>43734</v>
      </c>
      <c r="E1718" t="s">
        <v>122</v>
      </c>
      <c r="F1718">
        <v>-19600000</v>
      </c>
      <c r="G1718" t="s">
        <v>3970</v>
      </c>
      <c r="H1718" t="s">
        <v>249</v>
      </c>
      <c r="I1718" t="s">
        <v>102</v>
      </c>
      <c r="J1718" t="s">
        <v>34</v>
      </c>
      <c r="L1718" t="s">
        <v>3814</v>
      </c>
      <c r="M1718">
        <f t="shared" si="81"/>
        <v>10</v>
      </c>
      <c r="N1718">
        <f t="shared" si="82"/>
        <v>18</v>
      </c>
      <c r="O1718" t="str">
        <f t="shared" si="83"/>
        <v>Tuebor Op</v>
      </c>
    </row>
    <row r="1719" spans="1:15" hidden="1" x14ac:dyDescent="0.25">
      <c r="A1719" t="s">
        <v>121</v>
      </c>
      <c r="B1719" t="s">
        <v>33</v>
      </c>
      <c r="C1719" t="s">
        <v>115</v>
      </c>
      <c r="D1719" s="3">
        <v>43739</v>
      </c>
      <c r="E1719" t="s">
        <v>122</v>
      </c>
      <c r="F1719">
        <v>-10000000</v>
      </c>
      <c r="G1719" t="s">
        <v>3969</v>
      </c>
      <c r="H1719" t="s">
        <v>126</v>
      </c>
      <c r="I1719" t="s">
        <v>102</v>
      </c>
      <c r="J1719" t="s">
        <v>34</v>
      </c>
      <c r="L1719" t="s">
        <v>3848</v>
      </c>
      <c r="M1719">
        <f t="shared" si="81"/>
        <v>10</v>
      </c>
      <c r="N1719">
        <f t="shared" si="82"/>
        <v>18</v>
      </c>
      <c r="O1719" t="str">
        <f t="shared" si="83"/>
        <v>Tuebor Op</v>
      </c>
    </row>
    <row r="1720" spans="1:15" hidden="1" x14ac:dyDescent="0.25">
      <c r="A1720" t="s">
        <v>121</v>
      </c>
      <c r="B1720" t="s">
        <v>33</v>
      </c>
      <c r="C1720" t="s">
        <v>115</v>
      </c>
      <c r="D1720" s="3">
        <v>43742</v>
      </c>
      <c r="E1720" t="s">
        <v>122</v>
      </c>
      <c r="F1720">
        <v>-3300000</v>
      </c>
      <c r="G1720" t="s">
        <v>3968</v>
      </c>
      <c r="H1720" t="s">
        <v>249</v>
      </c>
      <c r="I1720" t="s">
        <v>102</v>
      </c>
      <c r="J1720" t="s">
        <v>34</v>
      </c>
      <c r="L1720" t="s">
        <v>661</v>
      </c>
      <c r="M1720">
        <f t="shared" si="81"/>
        <v>10</v>
      </c>
      <c r="N1720">
        <f t="shared" si="82"/>
        <v>18</v>
      </c>
      <c r="O1720" t="str">
        <f t="shared" si="83"/>
        <v>Tuebor Op</v>
      </c>
    </row>
    <row r="1721" spans="1:15" hidden="1" x14ac:dyDescent="0.25">
      <c r="A1721" t="s">
        <v>121</v>
      </c>
      <c r="B1721" t="s">
        <v>33</v>
      </c>
      <c r="C1721" t="s">
        <v>115</v>
      </c>
      <c r="D1721" s="3">
        <v>43747</v>
      </c>
      <c r="E1721" t="s">
        <v>122</v>
      </c>
      <c r="F1721">
        <v>-8100000</v>
      </c>
      <c r="G1721" t="s">
        <v>3967</v>
      </c>
      <c r="H1721" t="s">
        <v>249</v>
      </c>
      <c r="I1721" t="s">
        <v>102</v>
      </c>
      <c r="J1721" t="s">
        <v>34</v>
      </c>
      <c r="L1721" t="s">
        <v>661</v>
      </c>
      <c r="M1721">
        <f t="shared" si="81"/>
        <v>10</v>
      </c>
      <c r="N1721">
        <f t="shared" si="82"/>
        <v>18</v>
      </c>
      <c r="O1721" t="str">
        <f t="shared" si="83"/>
        <v>Tuebor Op</v>
      </c>
    </row>
    <row r="1722" spans="1:15" hidden="1" x14ac:dyDescent="0.25">
      <c r="A1722" t="s">
        <v>121</v>
      </c>
      <c r="B1722" t="s">
        <v>33</v>
      </c>
      <c r="C1722" t="s">
        <v>115</v>
      </c>
      <c r="D1722" s="3">
        <v>43748</v>
      </c>
      <c r="E1722" t="s">
        <v>122</v>
      </c>
      <c r="F1722">
        <v>-600000</v>
      </c>
      <c r="G1722" t="s">
        <v>3966</v>
      </c>
      <c r="H1722" t="s">
        <v>249</v>
      </c>
      <c r="I1722" t="s">
        <v>102</v>
      </c>
      <c r="J1722" t="s">
        <v>34</v>
      </c>
      <c r="L1722" t="s">
        <v>661</v>
      </c>
      <c r="M1722">
        <f t="shared" si="81"/>
        <v>10</v>
      </c>
      <c r="N1722">
        <f t="shared" si="82"/>
        <v>18</v>
      </c>
      <c r="O1722" t="str">
        <f t="shared" si="83"/>
        <v>Tuebor Op</v>
      </c>
    </row>
    <row r="1723" spans="1:15" hidden="1" x14ac:dyDescent="0.25">
      <c r="A1723" t="s">
        <v>121</v>
      </c>
      <c r="B1723" t="s">
        <v>33</v>
      </c>
      <c r="C1723" t="s">
        <v>115</v>
      </c>
      <c r="D1723" s="3">
        <v>43754</v>
      </c>
      <c r="E1723" t="s">
        <v>122</v>
      </c>
      <c r="F1723">
        <v>-1800000</v>
      </c>
      <c r="G1723" t="s">
        <v>3965</v>
      </c>
      <c r="H1723" t="s">
        <v>249</v>
      </c>
      <c r="I1723" t="s">
        <v>102</v>
      </c>
      <c r="J1723" t="s">
        <v>34</v>
      </c>
      <c r="L1723" t="s">
        <v>661</v>
      </c>
      <c r="M1723">
        <f t="shared" si="81"/>
        <v>10</v>
      </c>
      <c r="N1723">
        <f t="shared" si="82"/>
        <v>18</v>
      </c>
      <c r="O1723" t="str">
        <f t="shared" si="83"/>
        <v>Tuebor Op</v>
      </c>
    </row>
    <row r="1724" spans="1:15" hidden="1" x14ac:dyDescent="0.25">
      <c r="A1724" t="s">
        <v>121</v>
      </c>
      <c r="B1724" t="s">
        <v>33</v>
      </c>
      <c r="C1724" t="s">
        <v>115</v>
      </c>
      <c r="D1724" s="3">
        <v>43754</v>
      </c>
      <c r="E1724" t="s">
        <v>122</v>
      </c>
      <c r="F1724">
        <v>-150000</v>
      </c>
      <c r="G1724" t="s">
        <v>3964</v>
      </c>
      <c r="H1724" t="s">
        <v>249</v>
      </c>
      <c r="I1724" t="s">
        <v>102</v>
      </c>
      <c r="J1724" t="s">
        <v>34</v>
      </c>
      <c r="L1724" t="s">
        <v>3963</v>
      </c>
      <c r="M1724">
        <f t="shared" si="81"/>
        <v>10</v>
      </c>
      <c r="N1724">
        <f t="shared" si="82"/>
        <v>18</v>
      </c>
      <c r="O1724" t="str">
        <f t="shared" si="83"/>
        <v>Tuebor Op</v>
      </c>
    </row>
    <row r="1725" spans="1:15" hidden="1" x14ac:dyDescent="0.25">
      <c r="A1725" t="s">
        <v>121</v>
      </c>
      <c r="B1725" t="s">
        <v>33</v>
      </c>
      <c r="C1725" t="s">
        <v>115</v>
      </c>
      <c r="D1725" s="3">
        <v>43756</v>
      </c>
      <c r="E1725" t="s">
        <v>122</v>
      </c>
      <c r="F1725">
        <v>-1000000</v>
      </c>
      <c r="G1725" t="s">
        <v>3962</v>
      </c>
      <c r="H1725" t="s">
        <v>126</v>
      </c>
      <c r="I1725" t="s">
        <v>102</v>
      </c>
      <c r="J1725" t="s">
        <v>34</v>
      </c>
      <c r="L1725" t="s">
        <v>3848</v>
      </c>
      <c r="M1725">
        <f t="shared" si="81"/>
        <v>10</v>
      </c>
      <c r="N1725">
        <f t="shared" si="82"/>
        <v>18</v>
      </c>
      <c r="O1725" t="str">
        <f t="shared" si="83"/>
        <v>Tuebor Op</v>
      </c>
    </row>
    <row r="1726" spans="1:15" hidden="1" x14ac:dyDescent="0.25">
      <c r="A1726" t="s">
        <v>121</v>
      </c>
      <c r="B1726" t="s">
        <v>33</v>
      </c>
      <c r="C1726" t="s">
        <v>115</v>
      </c>
      <c r="D1726" s="3">
        <v>43756</v>
      </c>
      <c r="E1726" t="s">
        <v>122</v>
      </c>
      <c r="F1726">
        <v>-900000</v>
      </c>
      <c r="G1726" t="s">
        <v>3961</v>
      </c>
      <c r="H1726" t="s">
        <v>249</v>
      </c>
      <c r="I1726" t="s">
        <v>102</v>
      </c>
      <c r="J1726" t="s">
        <v>34</v>
      </c>
      <c r="L1726" t="s">
        <v>3814</v>
      </c>
      <c r="M1726">
        <f t="shared" si="81"/>
        <v>10</v>
      </c>
      <c r="N1726">
        <f t="shared" si="82"/>
        <v>18</v>
      </c>
      <c r="O1726" t="str">
        <f t="shared" si="83"/>
        <v>Tuebor Op</v>
      </c>
    </row>
    <row r="1727" spans="1:15" hidden="1" x14ac:dyDescent="0.25">
      <c r="A1727" t="s">
        <v>121</v>
      </c>
      <c r="B1727" t="s">
        <v>33</v>
      </c>
      <c r="C1727" t="s">
        <v>115</v>
      </c>
      <c r="D1727" s="3">
        <v>43766</v>
      </c>
      <c r="E1727" t="s">
        <v>122</v>
      </c>
      <c r="F1727">
        <v>-5000000</v>
      </c>
      <c r="G1727" t="s">
        <v>3960</v>
      </c>
      <c r="H1727" t="s">
        <v>249</v>
      </c>
      <c r="I1727" t="s">
        <v>102</v>
      </c>
      <c r="J1727" t="s">
        <v>34</v>
      </c>
      <c r="L1727" t="s">
        <v>661</v>
      </c>
      <c r="M1727">
        <f t="shared" si="81"/>
        <v>10</v>
      </c>
      <c r="N1727">
        <f t="shared" si="82"/>
        <v>18</v>
      </c>
      <c r="O1727" t="str">
        <f t="shared" si="83"/>
        <v>Tuebor Op</v>
      </c>
    </row>
    <row r="1728" spans="1:15" hidden="1" x14ac:dyDescent="0.25">
      <c r="A1728" t="s">
        <v>121</v>
      </c>
      <c r="B1728" t="s">
        <v>33</v>
      </c>
      <c r="C1728" t="s">
        <v>115</v>
      </c>
      <c r="D1728" s="3">
        <v>43770</v>
      </c>
      <c r="E1728" t="s">
        <v>122</v>
      </c>
      <c r="F1728">
        <v>-15000000</v>
      </c>
      <c r="G1728" t="s">
        <v>3959</v>
      </c>
      <c r="H1728" t="s">
        <v>126</v>
      </c>
      <c r="I1728" t="s">
        <v>101</v>
      </c>
      <c r="J1728" t="s">
        <v>34</v>
      </c>
      <c r="L1728" t="s">
        <v>3848</v>
      </c>
      <c r="M1728">
        <f t="shared" si="81"/>
        <v>10</v>
      </c>
      <c r="N1728">
        <f t="shared" si="82"/>
        <v>18</v>
      </c>
      <c r="O1728" t="str">
        <f t="shared" si="83"/>
        <v>Tuebor Op</v>
      </c>
    </row>
    <row r="1729" spans="1:15" hidden="1" x14ac:dyDescent="0.25">
      <c r="A1729" t="s">
        <v>121</v>
      </c>
      <c r="B1729" t="s">
        <v>33</v>
      </c>
      <c r="C1729" t="s">
        <v>115</v>
      </c>
      <c r="D1729" s="3">
        <v>43776</v>
      </c>
      <c r="E1729" t="s">
        <v>122</v>
      </c>
      <c r="F1729">
        <v>-9000000</v>
      </c>
      <c r="G1729" t="s">
        <v>3958</v>
      </c>
      <c r="H1729" t="s">
        <v>126</v>
      </c>
      <c r="I1729" t="s">
        <v>102</v>
      </c>
      <c r="J1729" t="s">
        <v>34</v>
      </c>
      <c r="L1729" t="s">
        <v>3848</v>
      </c>
      <c r="M1729">
        <f t="shared" si="81"/>
        <v>10</v>
      </c>
      <c r="N1729">
        <f t="shared" si="82"/>
        <v>18</v>
      </c>
      <c r="O1729" t="str">
        <f t="shared" si="83"/>
        <v>Tuebor Op</v>
      </c>
    </row>
    <row r="1730" spans="1:15" hidden="1" x14ac:dyDescent="0.25">
      <c r="A1730" t="s">
        <v>121</v>
      </c>
      <c r="B1730" t="s">
        <v>33</v>
      </c>
      <c r="C1730" t="s">
        <v>115</v>
      </c>
      <c r="D1730" s="3">
        <v>43776</v>
      </c>
      <c r="E1730" t="s">
        <v>122</v>
      </c>
      <c r="F1730">
        <v>-10100000</v>
      </c>
      <c r="G1730" t="s">
        <v>3957</v>
      </c>
      <c r="H1730" t="s">
        <v>249</v>
      </c>
      <c r="I1730" t="s">
        <v>102</v>
      </c>
      <c r="J1730" t="s">
        <v>34</v>
      </c>
      <c r="L1730" t="s">
        <v>3814</v>
      </c>
      <c r="M1730">
        <f t="shared" si="81"/>
        <v>10</v>
      </c>
      <c r="N1730">
        <f t="shared" si="82"/>
        <v>18</v>
      </c>
      <c r="O1730" t="str">
        <f t="shared" si="83"/>
        <v>Tuebor Op</v>
      </c>
    </row>
    <row r="1731" spans="1:15" hidden="1" x14ac:dyDescent="0.25">
      <c r="A1731" t="s">
        <v>121</v>
      </c>
      <c r="B1731" t="s">
        <v>33</v>
      </c>
      <c r="C1731" t="s">
        <v>115</v>
      </c>
      <c r="D1731" s="3">
        <v>43777</v>
      </c>
      <c r="E1731" t="s">
        <v>122</v>
      </c>
      <c r="F1731">
        <v>-1300000</v>
      </c>
      <c r="G1731" t="s">
        <v>3956</v>
      </c>
      <c r="H1731" t="s">
        <v>249</v>
      </c>
      <c r="I1731" t="s">
        <v>102</v>
      </c>
      <c r="J1731" t="s">
        <v>34</v>
      </c>
      <c r="L1731" t="s">
        <v>3814</v>
      </c>
      <c r="M1731">
        <f t="shared" si="81"/>
        <v>10</v>
      </c>
      <c r="N1731">
        <f t="shared" si="82"/>
        <v>18</v>
      </c>
      <c r="O1731" t="str">
        <f t="shared" si="83"/>
        <v>Tuebor Op</v>
      </c>
    </row>
    <row r="1732" spans="1:15" hidden="1" x14ac:dyDescent="0.25">
      <c r="A1732" t="s">
        <v>121</v>
      </c>
      <c r="B1732" t="s">
        <v>33</v>
      </c>
      <c r="C1732" t="s">
        <v>115</v>
      </c>
      <c r="D1732" s="3">
        <v>43781</v>
      </c>
      <c r="E1732" t="s">
        <v>122</v>
      </c>
      <c r="F1732">
        <v>-7000000</v>
      </c>
      <c r="G1732" t="s">
        <v>3955</v>
      </c>
      <c r="H1732" t="s">
        <v>249</v>
      </c>
      <c r="I1732" t="s">
        <v>102</v>
      </c>
      <c r="J1732" t="s">
        <v>34</v>
      </c>
      <c r="L1732" t="s">
        <v>3814</v>
      </c>
      <c r="M1732">
        <f t="shared" si="81"/>
        <v>10</v>
      </c>
      <c r="N1732">
        <f t="shared" si="82"/>
        <v>18</v>
      </c>
      <c r="O1732" t="str">
        <f t="shared" si="83"/>
        <v>Tuebor Op</v>
      </c>
    </row>
    <row r="1733" spans="1:15" hidden="1" x14ac:dyDescent="0.25">
      <c r="A1733" t="s">
        <v>121</v>
      </c>
      <c r="B1733" t="s">
        <v>33</v>
      </c>
      <c r="C1733" t="s">
        <v>115</v>
      </c>
      <c r="D1733" s="3">
        <v>43782</v>
      </c>
      <c r="E1733" t="s">
        <v>122</v>
      </c>
      <c r="F1733">
        <v>-2000000</v>
      </c>
      <c r="G1733" t="s">
        <v>3954</v>
      </c>
      <c r="H1733" t="s">
        <v>249</v>
      </c>
      <c r="I1733" t="s">
        <v>102</v>
      </c>
      <c r="J1733" t="s">
        <v>34</v>
      </c>
      <c r="L1733" t="s">
        <v>3953</v>
      </c>
      <c r="M1733">
        <f t="shared" si="81"/>
        <v>10</v>
      </c>
      <c r="N1733" t="e">
        <f t="shared" si="82"/>
        <v>#VALUE!</v>
      </c>
      <c r="O1733" t="e">
        <f t="shared" si="83"/>
        <v>#VALUE!</v>
      </c>
    </row>
    <row r="1734" spans="1:15" hidden="1" x14ac:dyDescent="0.25">
      <c r="A1734" t="s">
        <v>121</v>
      </c>
      <c r="B1734" t="s">
        <v>33</v>
      </c>
      <c r="C1734" t="s">
        <v>115</v>
      </c>
      <c r="D1734" s="3">
        <v>43791</v>
      </c>
      <c r="E1734" t="s">
        <v>122</v>
      </c>
      <c r="F1734">
        <v>-500000</v>
      </c>
      <c r="G1734" t="s">
        <v>3952</v>
      </c>
      <c r="H1734" t="s">
        <v>249</v>
      </c>
      <c r="I1734" t="s">
        <v>102</v>
      </c>
      <c r="J1734" t="s">
        <v>34</v>
      </c>
      <c r="L1734" t="s">
        <v>3800</v>
      </c>
      <c r="M1734">
        <f t="shared" si="81"/>
        <v>10</v>
      </c>
      <c r="N1734">
        <f t="shared" si="82"/>
        <v>18</v>
      </c>
      <c r="O1734" t="str">
        <f t="shared" si="83"/>
        <v>Tuebor Op</v>
      </c>
    </row>
    <row r="1735" spans="1:15" hidden="1" x14ac:dyDescent="0.25">
      <c r="A1735" t="s">
        <v>121</v>
      </c>
      <c r="B1735" t="s">
        <v>33</v>
      </c>
      <c r="C1735" t="s">
        <v>115</v>
      </c>
      <c r="D1735" s="3">
        <v>43795</v>
      </c>
      <c r="E1735" t="s">
        <v>122</v>
      </c>
      <c r="F1735">
        <v>-19000000</v>
      </c>
      <c r="G1735" t="s">
        <v>3951</v>
      </c>
      <c r="H1735" t="s">
        <v>126</v>
      </c>
      <c r="I1735" t="s">
        <v>102</v>
      </c>
      <c r="J1735" t="s">
        <v>34</v>
      </c>
      <c r="L1735" t="s">
        <v>3716</v>
      </c>
      <c r="M1735">
        <f t="shared" si="81"/>
        <v>10</v>
      </c>
      <c r="N1735">
        <f t="shared" si="82"/>
        <v>18</v>
      </c>
      <c r="O1735" t="str">
        <f t="shared" si="83"/>
        <v>Tuebor Op</v>
      </c>
    </row>
    <row r="1736" spans="1:15" hidden="1" x14ac:dyDescent="0.25">
      <c r="A1736" t="s">
        <v>121</v>
      </c>
      <c r="B1736" t="s">
        <v>33</v>
      </c>
      <c r="C1736" t="s">
        <v>115</v>
      </c>
      <c r="D1736" s="3">
        <v>43798</v>
      </c>
      <c r="E1736" t="s">
        <v>122</v>
      </c>
      <c r="F1736">
        <v>-40000000</v>
      </c>
      <c r="G1736" t="s">
        <v>3950</v>
      </c>
      <c r="H1736" t="s">
        <v>126</v>
      </c>
      <c r="I1736" t="s">
        <v>102</v>
      </c>
      <c r="J1736" t="s">
        <v>34</v>
      </c>
      <c r="L1736" t="s">
        <v>3848</v>
      </c>
      <c r="M1736">
        <f t="shared" si="81"/>
        <v>10</v>
      </c>
      <c r="N1736">
        <f t="shared" si="82"/>
        <v>18</v>
      </c>
      <c r="O1736" t="str">
        <f t="shared" si="83"/>
        <v>Tuebor Op</v>
      </c>
    </row>
    <row r="1737" spans="1:15" hidden="1" x14ac:dyDescent="0.25">
      <c r="A1737" t="s">
        <v>121</v>
      </c>
      <c r="B1737" t="s">
        <v>33</v>
      </c>
      <c r="C1737" t="s">
        <v>115</v>
      </c>
      <c r="D1737" s="3">
        <v>43801</v>
      </c>
      <c r="E1737" t="s">
        <v>122</v>
      </c>
      <c r="F1737">
        <v>-23000000</v>
      </c>
      <c r="G1737" t="s">
        <v>3949</v>
      </c>
      <c r="H1737" t="s">
        <v>126</v>
      </c>
      <c r="I1737" t="s">
        <v>102</v>
      </c>
      <c r="J1737" t="s">
        <v>34</v>
      </c>
      <c r="L1737" t="s">
        <v>3848</v>
      </c>
      <c r="M1737">
        <f t="shared" si="81"/>
        <v>10</v>
      </c>
      <c r="N1737">
        <f t="shared" si="82"/>
        <v>18</v>
      </c>
      <c r="O1737" t="str">
        <f t="shared" si="83"/>
        <v>Tuebor Op</v>
      </c>
    </row>
    <row r="1738" spans="1:15" hidden="1" x14ac:dyDescent="0.25">
      <c r="A1738" t="s">
        <v>121</v>
      </c>
      <c r="B1738" t="s">
        <v>33</v>
      </c>
      <c r="C1738" t="s">
        <v>115</v>
      </c>
      <c r="D1738" s="3">
        <v>43809</v>
      </c>
      <c r="E1738" t="s">
        <v>122</v>
      </c>
      <c r="F1738">
        <v>-12300000</v>
      </c>
      <c r="G1738" t="s">
        <v>3948</v>
      </c>
      <c r="H1738" t="s">
        <v>249</v>
      </c>
      <c r="I1738" t="s">
        <v>102</v>
      </c>
      <c r="J1738" t="s">
        <v>34</v>
      </c>
      <c r="L1738" t="s">
        <v>661</v>
      </c>
      <c r="M1738">
        <f t="shared" si="81"/>
        <v>10</v>
      </c>
      <c r="N1738">
        <f t="shared" si="82"/>
        <v>18</v>
      </c>
      <c r="O1738" t="str">
        <f t="shared" si="83"/>
        <v>Tuebor Op</v>
      </c>
    </row>
    <row r="1739" spans="1:15" hidden="1" x14ac:dyDescent="0.25">
      <c r="A1739" t="s">
        <v>121</v>
      </c>
      <c r="B1739" t="s">
        <v>33</v>
      </c>
      <c r="C1739" t="s">
        <v>115</v>
      </c>
      <c r="D1739" s="3">
        <v>43816</v>
      </c>
      <c r="E1739" t="s">
        <v>122</v>
      </c>
      <c r="F1739">
        <v>-31000000</v>
      </c>
      <c r="G1739" t="s">
        <v>3947</v>
      </c>
      <c r="H1739" t="s">
        <v>249</v>
      </c>
      <c r="I1739" t="s">
        <v>102</v>
      </c>
      <c r="J1739" t="s">
        <v>34</v>
      </c>
      <c r="L1739" t="s">
        <v>661</v>
      </c>
      <c r="M1739">
        <f t="shared" si="81"/>
        <v>10</v>
      </c>
      <c r="N1739">
        <f t="shared" si="82"/>
        <v>18</v>
      </c>
      <c r="O1739" t="str">
        <f t="shared" si="83"/>
        <v>Tuebor Op</v>
      </c>
    </row>
    <row r="1740" spans="1:15" hidden="1" x14ac:dyDescent="0.25">
      <c r="A1740" t="s">
        <v>121</v>
      </c>
      <c r="B1740" t="s">
        <v>33</v>
      </c>
      <c r="C1740" t="s">
        <v>115</v>
      </c>
      <c r="D1740" s="3">
        <v>43817</v>
      </c>
      <c r="E1740" t="s">
        <v>122</v>
      </c>
      <c r="F1740">
        <v>-35000000</v>
      </c>
      <c r="G1740" t="s">
        <v>3946</v>
      </c>
      <c r="H1740" t="s">
        <v>126</v>
      </c>
      <c r="I1740" t="s">
        <v>102</v>
      </c>
      <c r="J1740" t="s">
        <v>34</v>
      </c>
      <c r="L1740" t="s">
        <v>3848</v>
      </c>
      <c r="M1740">
        <f t="shared" si="81"/>
        <v>10</v>
      </c>
      <c r="N1740">
        <f t="shared" si="82"/>
        <v>18</v>
      </c>
      <c r="O1740" t="str">
        <f t="shared" si="83"/>
        <v>Tuebor Op</v>
      </c>
    </row>
    <row r="1741" spans="1:15" hidden="1" x14ac:dyDescent="0.25">
      <c r="A1741" t="s">
        <v>121</v>
      </c>
      <c r="B1741" t="s">
        <v>33</v>
      </c>
      <c r="C1741" t="s">
        <v>115</v>
      </c>
      <c r="D1741" s="3">
        <v>43817</v>
      </c>
      <c r="E1741" t="s">
        <v>122</v>
      </c>
      <c r="F1741">
        <v>-28500000</v>
      </c>
      <c r="G1741" t="s">
        <v>3945</v>
      </c>
      <c r="H1741" t="s">
        <v>249</v>
      </c>
      <c r="I1741" t="s">
        <v>102</v>
      </c>
      <c r="J1741" t="s">
        <v>34</v>
      </c>
      <c r="L1741" t="s">
        <v>3944</v>
      </c>
      <c r="M1741">
        <f t="shared" si="81"/>
        <v>10</v>
      </c>
      <c r="N1741">
        <f t="shared" si="82"/>
        <v>15</v>
      </c>
      <c r="O1741" t="str">
        <f t="shared" si="83"/>
        <v>Tuebor</v>
      </c>
    </row>
    <row r="1742" spans="1:15" hidden="1" x14ac:dyDescent="0.25">
      <c r="A1742" t="s">
        <v>121</v>
      </c>
      <c r="B1742" t="s">
        <v>33</v>
      </c>
      <c r="C1742" t="s">
        <v>115</v>
      </c>
      <c r="D1742" s="3">
        <v>43818</v>
      </c>
      <c r="E1742" t="s">
        <v>122</v>
      </c>
      <c r="F1742">
        <v>-6000000</v>
      </c>
      <c r="G1742" t="s">
        <v>3943</v>
      </c>
      <c r="H1742" t="s">
        <v>126</v>
      </c>
      <c r="I1742" t="s">
        <v>102</v>
      </c>
      <c r="J1742" t="s">
        <v>34</v>
      </c>
      <c r="L1742" t="s">
        <v>3848</v>
      </c>
      <c r="M1742">
        <f t="shared" si="81"/>
        <v>10</v>
      </c>
      <c r="N1742">
        <f t="shared" si="82"/>
        <v>18</v>
      </c>
      <c r="O1742" t="str">
        <f t="shared" si="83"/>
        <v>Tuebor Op</v>
      </c>
    </row>
    <row r="1743" spans="1:15" hidden="1" x14ac:dyDescent="0.25">
      <c r="A1743" t="s">
        <v>121</v>
      </c>
      <c r="B1743" t="s">
        <v>33</v>
      </c>
      <c r="C1743" t="s">
        <v>115</v>
      </c>
      <c r="D1743" s="3">
        <v>43819</v>
      </c>
      <c r="E1743" t="s">
        <v>122</v>
      </c>
      <c r="F1743">
        <v>-12200000</v>
      </c>
      <c r="G1743" t="s">
        <v>3942</v>
      </c>
      <c r="H1743" t="s">
        <v>249</v>
      </c>
      <c r="I1743" t="s">
        <v>102</v>
      </c>
      <c r="J1743" t="s">
        <v>34</v>
      </c>
      <c r="L1743" t="s">
        <v>3814</v>
      </c>
      <c r="M1743">
        <f t="shared" si="81"/>
        <v>10</v>
      </c>
      <c r="N1743">
        <f t="shared" si="82"/>
        <v>18</v>
      </c>
      <c r="O1743" t="str">
        <f t="shared" si="83"/>
        <v>Tuebor Op</v>
      </c>
    </row>
    <row r="1744" spans="1:15" hidden="1" x14ac:dyDescent="0.25">
      <c r="A1744" t="s">
        <v>121</v>
      </c>
      <c r="B1744" t="s">
        <v>33</v>
      </c>
      <c r="C1744" t="s">
        <v>115</v>
      </c>
      <c r="D1744" s="3">
        <v>43819</v>
      </c>
      <c r="E1744" t="s">
        <v>122</v>
      </c>
      <c r="F1744">
        <v>-7700000</v>
      </c>
      <c r="G1744" t="s">
        <v>3941</v>
      </c>
      <c r="H1744" t="s">
        <v>249</v>
      </c>
      <c r="I1744" t="s">
        <v>102</v>
      </c>
      <c r="J1744" t="s">
        <v>34</v>
      </c>
      <c r="L1744" t="s">
        <v>661</v>
      </c>
      <c r="M1744">
        <f t="shared" si="81"/>
        <v>10</v>
      </c>
      <c r="N1744">
        <f t="shared" si="82"/>
        <v>18</v>
      </c>
      <c r="O1744" t="str">
        <f t="shared" si="83"/>
        <v>Tuebor Op</v>
      </c>
    </row>
    <row r="1745" spans="1:15" hidden="1" x14ac:dyDescent="0.25">
      <c r="A1745" t="s">
        <v>121</v>
      </c>
      <c r="B1745" t="s">
        <v>33</v>
      </c>
      <c r="C1745" t="s">
        <v>115</v>
      </c>
      <c r="D1745" s="3">
        <v>43836</v>
      </c>
      <c r="E1745" t="s">
        <v>122</v>
      </c>
      <c r="F1745">
        <v>-400000</v>
      </c>
      <c r="G1745" t="s">
        <v>3940</v>
      </c>
      <c r="H1745" t="s">
        <v>249</v>
      </c>
      <c r="I1745" t="s">
        <v>102</v>
      </c>
      <c r="J1745" t="s">
        <v>34</v>
      </c>
      <c r="L1745" t="s">
        <v>661</v>
      </c>
      <c r="M1745">
        <f t="shared" si="81"/>
        <v>10</v>
      </c>
      <c r="N1745">
        <f t="shared" si="82"/>
        <v>18</v>
      </c>
      <c r="O1745" t="str">
        <f t="shared" si="83"/>
        <v>Tuebor Op</v>
      </c>
    </row>
    <row r="1746" spans="1:15" hidden="1" x14ac:dyDescent="0.25">
      <c r="A1746" t="s">
        <v>121</v>
      </c>
      <c r="B1746" t="s">
        <v>33</v>
      </c>
      <c r="C1746" t="s">
        <v>115</v>
      </c>
      <c r="D1746" s="3">
        <v>43838</v>
      </c>
      <c r="E1746" t="s">
        <v>122</v>
      </c>
      <c r="F1746">
        <v>-2700000</v>
      </c>
      <c r="G1746" t="s">
        <v>3939</v>
      </c>
      <c r="H1746" t="s">
        <v>249</v>
      </c>
      <c r="I1746" t="s">
        <v>102</v>
      </c>
      <c r="J1746" t="s">
        <v>34</v>
      </c>
      <c r="L1746" t="s">
        <v>661</v>
      </c>
      <c r="M1746">
        <f t="shared" si="81"/>
        <v>10</v>
      </c>
      <c r="N1746">
        <f t="shared" si="82"/>
        <v>18</v>
      </c>
      <c r="O1746" t="str">
        <f t="shared" si="83"/>
        <v>Tuebor Op</v>
      </c>
    </row>
    <row r="1747" spans="1:15" hidden="1" x14ac:dyDescent="0.25">
      <c r="A1747" t="s">
        <v>121</v>
      </c>
      <c r="B1747" t="s">
        <v>33</v>
      </c>
      <c r="C1747" t="s">
        <v>115</v>
      </c>
      <c r="D1747" s="3">
        <v>43840</v>
      </c>
      <c r="E1747" t="s">
        <v>122</v>
      </c>
      <c r="F1747">
        <v>-7400000</v>
      </c>
      <c r="G1747" t="s">
        <v>3938</v>
      </c>
      <c r="H1747" t="s">
        <v>249</v>
      </c>
      <c r="I1747" t="s">
        <v>102</v>
      </c>
      <c r="J1747" t="s">
        <v>34</v>
      </c>
      <c r="L1747" t="s">
        <v>661</v>
      </c>
      <c r="M1747">
        <f t="shared" si="81"/>
        <v>10</v>
      </c>
      <c r="N1747">
        <f t="shared" si="82"/>
        <v>18</v>
      </c>
      <c r="O1747" t="str">
        <f t="shared" si="83"/>
        <v>Tuebor Op</v>
      </c>
    </row>
    <row r="1748" spans="1:15" hidden="1" x14ac:dyDescent="0.25">
      <c r="A1748" t="s">
        <v>121</v>
      </c>
      <c r="B1748" t="s">
        <v>33</v>
      </c>
      <c r="C1748" t="s">
        <v>115</v>
      </c>
      <c r="D1748" s="3">
        <v>43843</v>
      </c>
      <c r="E1748" t="s">
        <v>122</v>
      </c>
      <c r="F1748">
        <v>-600000</v>
      </c>
      <c r="G1748" t="s">
        <v>3937</v>
      </c>
      <c r="H1748" t="s">
        <v>249</v>
      </c>
      <c r="I1748" t="s">
        <v>102</v>
      </c>
      <c r="J1748" t="s">
        <v>34</v>
      </c>
      <c r="L1748" t="s">
        <v>661</v>
      </c>
      <c r="M1748">
        <f t="shared" si="81"/>
        <v>10</v>
      </c>
      <c r="N1748">
        <f t="shared" si="82"/>
        <v>18</v>
      </c>
      <c r="O1748" t="str">
        <f t="shared" si="83"/>
        <v>Tuebor Op</v>
      </c>
    </row>
    <row r="1749" spans="1:15" hidden="1" x14ac:dyDescent="0.25">
      <c r="A1749" t="s">
        <v>121</v>
      </c>
      <c r="B1749" t="s">
        <v>33</v>
      </c>
      <c r="C1749" t="s">
        <v>115</v>
      </c>
      <c r="D1749" s="3">
        <v>43846</v>
      </c>
      <c r="E1749" t="s">
        <v>122</v>
      </c>
      <c r="F1749">
        <v>-6219.44</v>
      </c>
      <c r="G1749" t="s">
        <v>3936</v>
      </c>
      <c r="H1749" t="s">
        <v>247</v>
      </c>
      <c r="I1749" t="s">
        <v>102</v>
      </c>
      <c r="J1749" t="s">
        <v>34</v>
      </c>
      <c r="L1749" t="s">
        <v>3889</v>
      </c>
      <c r="M1749">
        <f t="shared" si="81"/>
        <v>10</v>
      </c>
      <c r="N1749">
        <f t="shared" si="82"/>
        <v>14</v>
      </c>
      <c r="O1749" t="str">
        <f t="shared" si="83"/>
        <v>TUEBO</v>
      </c>
    </row>
    <row r="1750" spans="1:15" hidden="1" x14ac:dyDescent="0.25">
      <c r="A1750" t="s">
        <v>121</v>
      </c>
      <c r="B1750" t="s">
        <v>33</v>
      </c>
      <c r="C1750" t="s">
        <v>115</v>
      </c>
      <c r="D1750" s="3">
        <v>43847</v>
      </c>
      <c r="E1750" t="s">
        <v>122</v>
      </c>
      <c r="F1750">
        <v>-16800000</v>
      </c>
      <c r="G1750" t="s">
        <v>3935</v>
      </c>
      <c r="H1750" t="s">
        <v>249</v>
      </c>
      <c r="I1750" t="s">
        <v>102</v>
      </c>
      <c r="J1750" t="s">
        <v>34</v>
      </c>
      <c r="L1750" t="s">
        <v>661</v>
      </c>
      <c r="M1750">
        <f t="shared" si="81"/>
        <v>10</v>
      </c>
      <c r="N1750">
        <f t="shared" si="82"/>
        <v>18</v>
      </c>
      <c r="O1750" t="str">
        <f t="shared" si="83"/>
        <v>Tuebor Op</v>
      </c>
    </row>
    <row r="1751" spans="1:15" hidden="1" x14ac:dyDescent="0.25">
      <c r="A1751" t="s">
        <v>121</v>
      </c>
      <c r="B1751" t="s">
        <v>33</v>
      </c>
      <c r="C1751" t="s">
        <v>115</v>
      </c>
      <c r="D1751" s="3">
        <v>43857</v>
      </c>
      <c r="E1751" t="s">
        <v>122</v>
      </c>
      <c r="F1751">
        <v>-3000000</v>
      </c>
      <c r="G1751" t="s">
        <v>3934</v>
      </c>
      <c r="H1751" t="s">
        <v>249</v>
      </c>
      <c r="I1751" t="s">
        <v>102</v>
      </c>
      <c r="J1751" t="s">
        <v>34</v>
      </c>
      <c r="L1751" t="s">
        <v>3814</v>
      </c>
      <c r="M1751">
        <f t="shared" si="81"/>
        <v>10</v>
      </c>
      <c r="N1751">
        <f t="shared" si="82"/>
        <v>18</v>
      </c>
      <c r="O1751" t="str">
        <f t="shared" si="83"/>
        <v>Tuebor Op</v>
      </c>
    </row>
    <row r="1752" spans="1:15" hidden="1" x14ac:dyDescent="0.25">
      <c r="A1752" t="s">
        <v>121</v>
      </c>
      <c r="B1752" t="s">
        <v>33</v>
      </c>
      <c r="C1752" t="s">
        <v>115</v>
      </c>
      <c r="D1752" s="3">
        <v>43860</v>
      </c>
      <c r="E1752" t="s">
        <v>122</v>
      </c>
      <c r="F1752">
        <v>-99000000</v>
      </c>
      <c r="G1752" t="s">
        <v>3933</v>
      </c>
      <c r="H1752" t="s">
        <v>126</v>
      </c>
      <c r="I1752" t="s">
        <v>102</v>
      </c>
      <c r="J1752" t="s">
        <v>34</v>
      </c>
      <c r="L1752" t="s">
        <v>3926</v>
      </c>
      <c r="M1752">
        <f t="shared" si="81"/>
        <v>10</v>
      </c>
      <c r="N1752">
        <f t="shared" si="82"/>
        <v>18</v>
      </c>
      <c r="O1752" t="str">
        <f t="shared" si="83"/>
        <v>Tuebor Op</v>
      </c>
    </row>
    <row r="1753" spans="1:15" hidden="1" x14ac:dyDescent="0.25">
      <c r="A1753" t="s">
        <v>121</v>
      </c>
      <c r="B1753" t="s">
        <v>33</v>
      </c>
      <c r="C1753" t="s">
        <v>115</v>
      </c>
      <c r="D1753" s="3">
        <v>43860</v>
      </c>
      <c r="E1753" t="s">
        <v>122</v>
      </c>
      <c r="F1753">
        <v>-99000000</v>
      </c>
      <c r="G1753" t="s">
        <v>3932</v>
      </c>
      <c r="H1753" t="s">
        <v>126</v>
      </c>
      <c r="I1753" t="s">
        <v>102</v>
      </c>
      <c r="J1753" t="s">
        <v>34</v>
      </c>
      <c r="L1753" t="s">
        <v>3926</v>
      </c>
      <c r="M1753">
        <f t="shared" ref="M1753:M1816" si="84">FIND("from",L1753,1)+LEN($M$1)+1</f>
        <v>10</v>
      </c>
      <c r="N1753">
        <f t="shared" ref="N1753:N1816" si="85">FIND("to",L1753)-LEN($N$1)</f>
        <v>18</v>
      </c>
      <c r="O1753" t="str">
        <f t="shared" ref="O1753:O1816" si="86">MID(L1753,M1753,N1753-M1753+1)</f>
        <v>Tuebor Op</v>
      </c>
    </row>
    <row r="1754" spans="1:15" hidden="1" x14ac:dyDescent="0.25">
      <c r="A1754" t="s">
        <v>121</v>
      </c>
      <c r="B1754" t="s">
        <v>33</v>
      </c>
      <c r="C1754" t="s">
        <v>115</v>
      </c>
      <c r="D1754" s="3">
        <v>43860</v>
      </c>
      <c r="E1754" t="s">
        <v>122</v>
      </c>
      <c r="F1754">
        <v>-99000000</v>
      </c>
      <c r="G1754" t="s">
        <v>3931</v>
      </c>
      <c r="H1754" t="s">
        <v>126</v>
      </c>
      <c r="I1754" t="s">
        <v>102</v>
      </c>
      <c r="J1754" t="s">
        <v>34</v>
      </c>
      <c r="L1754" t="s">
        <v>3926</v>
      </c>
      <c r="M1754">
        <f t="shared" si="84"/>
        <v>10</v>
      </c>
      <c r="N1754">
        <f t="shared" si="85"/>
        <v>18</v>
      </c>
      <c r="O1754" t="str">
        <f t="shared" si="86"/>
        <v>Tuebor Op</v>
      </c>
    </row>
    <row r="1755" spans="1:15" hidden="1" x14ac:dyDescent="0.25">
      <c r="A1755" t="s">
        <v>121</v>
      </c>
      <c r="B1755" t="s">
        <v>33</v>
      </c>
      <c r="C1755" t="s">
        <v>115</v>
      </c>
      <c r="D1755" s="3">
        <v>43860</v>
      </c>
      <c r="E1755" t="s">
        <v>122</v>
      </c>
      <c r="F1755">
        <v>-98000000</v>
      </c>
      <c r="G1755" t="s">
        <v>3930</v>
      </c>
      <c r="H1755" t="s">
        <v>126</v>
      </c>
      <c r="I1755" t="s">
        <v>102</v>
      </c>
      <c r="J1755" t="s">
        <v>34</v>
      </c>
      <c r="L1755" t="s">
        <v>3926</v>
      </c>
      <c r="M1755">
        <f t="shared" si="84"/>
        <v>10</v>
      </c>
      <c r="N1755">
        <f t="shared" si="85"/>
        <v>18</v>
      </c>
      <c r="O1755" t="str">
        <f t="shared" si="86"/>
        <v>Tuebor Op</v>
      </c>
    </row>
    <row r="1756" spans="1:15" hidden="1" x14ac:dyDescent="0.25">
      <c r="A1756" t="s">
        <v>121</v>
      </c>
      <c r="B1756" t="s">
        <v>33</v>
      </c>
      <c r="C1756" t="s">
        <v>115</v>
      </c>
      <c r="D1756" s="3">
        <v>43861</v>
      </c>
      <c r="E1756" t="s">
        <v>122</v>
      </c>
      <c r="F1756">
        <v>-13400000</v>
      </c>
      <c r="G1756" t="s">
        <v>3929</v>
      </c>
      <c r="H1756" t="s">
        <v>249</v>
      </c>
      <c r="I1756" t="s">
        <v>102</v>
      </c>
      <c r="J1756" t="s">
        <v>34</v>
      </c>
      <c r="L1756" t="s">
        <v>2470</v>
      </c>
      <c r="M1756">
        <f t="shared" si="84"/>
        <v>10</v>
      </c>
      <c r="N1756">
        <f t="shared" si="85"/>
        <v>14</v>
      </c>
      <c r="O1756" t="str">
        <f t="shared" si="86"/>
        <v>LCFHR</v>
      </c>
    </row>
    <row r="1757" spans="1:15" hidden="1" x14ac:dyDescent="0.25">
      <c r="A1757" t="s">
        <v>121</v>
      </c>
      <c r="B1757" t="s">
        <v>33</v>
      </c>
      <c r="C1757" t="s">
        <v>115</v>
      </c>
      <c r="D1757" s="3">
        <v>43861</v>
      </c>
      <c r="E1757" t="s">
        <v>122</v>
      </c>
      <c r="F1757">
        <v>-12200000</v>
      </c>
      <c r="G1757" t="s">
        <v>3928</v>
      </c>
      <c r="H1757" t="s">
        <v>249</v>
      </c>
      <c r="I1757" t="s">
        <v>102</v>
      </c>
      <c r="J1757" t="s">
        <v>34</v>
      </c>
      <c r="L1757" t="s">
        <v>3814</v>
      </c>
      <c r="M1757">
        <f t="shared" si="84"/>
        <v>10</v>
      </c>
      <c r="N1757">
        <f t="shared" si="85"/>
        <v>18</v>
      </c>
      <c r="O1757" t="str">
        <f t="shared" si="86"/>
        <v>Tuebor Op</v>
      </c>
    </row>
    <row r="1758" spans="1:15" hidden="1" x14ac:dyDescent="0.25">
      <c r="A1758" t="s">
        <v>121</v>
      </c>
      <c r="B1758" t="s">
        <v>33</v>
      </c>
      <c r="C1758" t="s">
        <v>115</v>
      </c>
      <c r="D1758" s="3">
        <v>43861</v>
      </c>
      <c r="E1758" t="s">
        <v>122</v>
      </c>
      <c r="F1758">
        <v>-30000000</v>
      </c>
      <c r="G1758" t="s">
        <v>3927</v>
      </c>
      <c r="H1758" t="s">
        <v>126</v>
      </c>
      <c r="I1758" t="s">
        <v>102</v>
      </c>
      <c r="J1758" t="s">
        <v>34</v>
      </c>
      <c r="L1758" t="s">
        <v>3926</v>
      </c>
      <c r="M1758">
        <f t="shared" si="84"/>
        <v>10</v>
      </c>
      <c r="N1758">
        <f t="shared" si="85"/>
        <v>18</v>
      </c>
      <c r="O1758" t="str">
        <f t="shared" si="86"/>
        <v>Tuebor Op</v>
      </c>
    </row>
    <row r="1759" spans="1:15" hidden="1" x14ac:dyDescent="0.25">
      <c r="A1759" t="s">
        <v>121</v>
      </c>
      <c r="B1759" t="s">
        <v>33</v>
      </c>
      <c r="C1759" t="s">
        <v>115</v>
      </c>
      <c r="D1759" s="3">
        <v>43864</v>
      </c>
      <c r="E1759" t="s">
        <v>122</v>
      </c>
      <c r="F1759">
        <v>-1400000</v>
      </c>
      <c r="G1759" t="s">
        <v>3925</v>
      </c>
      <c r="H1759" t="s">
        <v>249</v>
      </c>
      <c r="I1759" t="s">
        <v>102</v>
      </c>
      <c r="J1759" t="s">
        <v>34</v>
      </c>
      <c r="L1759" t="s">
        <v>3814</v>
      </c>
      <c r="M1759">
        <f t="shared" si="84"/>
        <v>10</v>
      </c>
      <c r="N1759">
        <f t="shared" si="85"/>
        <v>18</v>
      </c>
      <c r="O1759" t="str">
        <f t="shared" si="86"/>
        <v>Tuebor Op</v>
      </c>
    </row>
    <row r="1760" spans="1:15" hidden="1" x14ac:dyDescent="0.25">
      <c r="A1760" t="s">
        <v>121</v>
      </c>
      <c r="B1760" t="s">
        <v>33</v>
      </c>
      <c r="C1760" t="s">
        <v>115</v>
      </c>
      <c r="D1760" s="3">
        <v>43864</v>
      </c>
      <c r="E1760" t="s">
        <v>122</v>
      </c>
      <c r="F1760">
        <v>-250000</v>
      </c>
      <c r="G1760" t="s">
        <v>3924</v>
      </c>
      <c r="H1760" t="s">
        <v>249</v>
      </c>
      <c r="I1760" t="s">
        <v>102</v>
      </c>
      <c r="J1760" t="s">
        <v>34</v>
      </c>
      <c r="L1760" t="s">
        <v>661</v>
      </c>
      <c r="M1760">
        <f t="shared" si="84"/>
        <v>10</v>
      </c>
      <c r="N1760">
        <f t="shared" si="85"/>
        <v>18</v>
      </c>
      <c r="O1760" t="str">
        <f t="shared" si="86"/>
        <v>Tuebor Op</v>
      </c>
    </row>
    <row r="1761" spans="1:15" hidden="1" x14ac:dyDescent="0.25">
      <c r="A1761" t="s">
        <v>121</v>
      </c>
      <c r="B1761" t="s">
        <v>33</v>
      </c>
      <c r="C1761" t="s">
        <v>115</v>
      </c>
      <c r="D1761" s="3">
        <v>43867</v>
      </c>
      <c r="E1761" t="s">
        <v>122</v>
      </c>
      <c r="F1761">
        <v>-2700000</v>
      </c>
      <c r="G1761" t="s">
        <v>3923</v>
      </c>
      <c r="H1761" t="s">
        <v>249</v>
      </c>
      <c r="I1761" t="s">
        <v>102</v>
      </c>
      <c r="J1761" t="s">
        <v>34</v>
      </c>
      <c r="L1761" t="s">
        <v>3922</v>
      </c>
      <c r="M1761">
        <f t="shared" si="84"/>
        <v>10</v>
      </c>
      <c r="N1761">
        <f t="shared" si="85"/>
        <v>22</v>
      </c>
      <c r="O1761" t="str">
        <f t="shared" si="86"/>
        <v>Tuebor PB Acc</v>
      </c>
    </row>
    <row r="1762" spans="1:15" hidden="1" x14ac:dyDescent="0.25">
      <c r="A1762" t="s">
        <v>121</v>
      </c>
      <c r="B1762" t="s">
        <v>33</v>
      </c>
      <c r="C1762" t="s">
        <v>115</v>
      </c>
      <c r="D1762" s="3">
        <v>43868</v>
      </c>
      <c r="E1762" t="s">
        <v>122</v>
      </c>
      <c r="F1762">
        <v>-5500000</v>
      </c>
      <c r="G1762" t="s">
        <v>3921</v>
      </c>
      <c r="H1762" t="s">
        <v>249</v>
      </c>
      <c r="I1762" t="s">
        <v>102</v>
      </c>
      <c r="J1762" t="s">
        <v>34</v>
      </c>
      <c r="L1762" t="s">
        <v>661</v>
      </c>
      <c r="M1762">
        <f t="shared" si="84"/>
        <v>10</v>
      </c>
      <c r="N1762">
        <f t="shared" si="85"/>
        <v>18</v>
      </c>
      <c r="O1762" t="str">
        <f t="shared" si="86"/>
        <v>Tuebor Op</v>
      </c>
    </row>
    <row r="1763" spans="1:15" hidden="1" x14ac:dyDescent="0.25">
      <c r="A1763" t="s">
        <v>121</v>
      </c>
      <c r="B1763" t="s">
        <v>33</v>
      </c>
      <c r="C1763" t="s">
        <v>115</v>
      </c>
      <c r="D1763" s="3">
        <v>43868</v>
      </c>
      <c r="E1763" t="s">
        <v>122</v>
      </c>
      <c r="F1763">
        <v>-300000</v>
      </c>
      <c r="G1763" t="s">
        <v>3920</v>
      </c>
      <c r="H1763" t="s">
        <v>249</v>
      </c>
      <c r="I1763" t="s">
        <v>102</v>
      </c>
      <c r="J1763" t="s">
        <v>34</v>
      </c>
      <c r="L1763" t="s">
        <v>3814</v>
      </c>
      <c r="M1763">
        <f t="shared" si="84"/>
        <v>10</v>
      </c>
      <c r="N1763">
        <f t="shared" si="85"/>
        <v>18</v>
      </c>
      <c r="O1763" t="str">
        <f t="shared" si="86"/>
        <v>Tuebor Op</v>
      </c>
    </row>
    <row r="1764" spans="1:15" hidden="1" x14ac:dyDescent="0.25">
      <c r="A1764" t="s">
        <v>121</v>
      </c>
      <c r="B1764" t="s">
        <v>33</v>
      </c>
      <c r="C1764" t="s">
        <v>115</v>
      </c>
      <c r="D1764" s="3">
        <v>43868</v>
      </c>
      <c r="E1764" t="s">
        <v>122</v>
      </c>
      <c r="F1764">
        <v>-20027.61</v>
      </c>
      <c r="G1764" t="s">
        <v>3919</v>
      </c>
      <c r="H1764" t="s">
        <v>247</v>
      </c>
      <c r="I1764" t="s">
        <v>101</v>
      </c>
      <c r="J1764" t="s">
        <v>34</v>
      </c>
      <c r="L1764" t="s">
        <v>3918</v>
      </c>
      <c r="M1764">
        <f t="shared" si="84"/>
        <v>10</v>
      </c>
      <c r="N1764">
        <f t="shared" si="85"/>
        <v>18</v>
      </c>
      <c r="O1764" t="str">
        <f t="shared" si="86"/>
        <v>Tuebor Op</v>
      </c>
    </row>
    <row r="1765" spans="1:15" hidden="1" x14ac:dyDescent="0.25">
      <c r="A1765" t="s">
        <v>121</v>
      </c>
      <c r="B1765" t="s">
        <v>33</v>
      </c>
      <c r="C1765" t="s">
        <v>115</v>
      </c>
      <c r="D1765" s="3">
        <v>43874</v>
      </c>
      <c r="E1765" t="s">
        <v>122</v>
      </c>
      <c r="F1765">
        <v>-4500000</v>
      </c>
      <c r="G1765" t="s">
        <v>3917</v>
      </c>
      <c r="H1765" t="s">
        <v>249</v>
      </c>
      <c r="I1765" t="s">
        <v>102</v>
      </c>
      <c r="J1765" t="s">
        <v>34</v>
      </c>
      <c r="L1765" t="s">
        <v>3814</v>
      </c>
      <c r="M1765">
        <f t="shared" si="84"/>
        <v>10</v>
      </c>
      <c r="N1765">
        <f t="shared" si="85"/>
        <v>18</v>
      </c>
      <c r="O1765" t="str">
        <f t="shared" si="86"/>
        <v>Tuebor Op</v>
      </c>
    </row>
    <row r="1766" spans="1:15" hidden="1" x14ac:dyDescent="0.25">
      <c r="A1766" t="s">
        <v>121</v>
      </c>
      <c r="B1766" t="s">
        <v>33</v>
      </c>
      <c r="C1766" t="s">
        <v>115</v>
      </c>
      <c r="D1766" s="3">
        <v>43874</v>
      </c>
      <c r="E1766" t="s">
        <v>122</v>
      </c>
      <c r="F1766">
        <v>-1000000</v>
      </c>
      <c r="G1766" t="s">
        <v>3916</v>
      </c>
      <c r="H1766" t="s">
        <v>249</v>
      </c>
      <c r="I1766" t="s">
        <v>102</v>
      </c>
      <c r="J1766" t="s">
        <v>34</v>
      </c>
      <c r="L1766" t="s">
        <v>661</v>
      </c>
      <c r="M1766">
        <f t="shared" si="84"/>
        <v>10</v>
      </c>
      <c r="N1766">
        <f t="shared" si="85"/>
        <v>18</v>
      </c>
      <c r="O1766" t="str">
        <f t="shared" si="86"/>
        <v>Tuebor Op</v>
      </c>
    </row>
    <row r="1767" spans="1:15" hidden="1" x14ac:dyDescent="0.25">
      <c r="A1767" t="s">
        <v>121</v>
      </c>
      <c r="B1767" t="s">
        <v>33</v>
      </c>
      <c r="C1767" t="s">
        <v>115</v>
      </c>
      <c r="D1767" s="3">
        <v>43875</v>
      </c>
      <c r="E1767" t="s">
        <v>122</v>
      </c>
      <c r="F1767">
        <v>-11700000</v>
      </c>
      <c r="G1767" t="s">
        <v>3915</v>
      </c>
      <c r="H1767" t="s">
        <v>249</v>
      </c>
      <c r="I1767" t="s">
        <v>102</v>
      </c>
      <c r="J1767" t="s">
        <v>34</v>
      </c>
      <c r="L1767" t="s">
        <v>3814</v>
      </c>
      <c r="M1767">
        <f t="shared" si="84"/>
        <v>10</v>
      </c>
      <c r="N1767">
        <f t="shared" si="85"/>
        <v>18</v>
      </c>
      <c r="O1767" t="str">
        <f t="shared" si="86"/>
        <v>Tuebor Op</v>
      </c>
    </row>
    <row r="1768" spans="1:15" hidden="1" x14ac:dyDescent="0.25">
      <c r="A1768" t="s">
        <v>121</v>
      </c>
      <c r="B1768" t="s">
        <v>33</v>
      </c>
      <c r="C1768" t="s">
        <v>115</v>
      </c>
      <c r="D1768" s="3">
        <v>43880</v>
      </c>
      <c r="E1768" t="s">
        <v>122</v>
      </c>
      <c r="F1768">
        <v>-8000000</v>
      </c>
      <c r="G1768" t="s">
        <v>3914</v>
      </c>
      <c r="H1768" t="s">
        <v>126</v>
      </c>
      <c r="I1768" t="s">
        <v>102</v>
      </c>
      <c r="J1768" t="s">
        <v>34</v>
      </c>
      <c r="L1768" t="s">
        <v>3848</v>
      </c>
      <c r="M1768">
        <f t="shared" si="84"/>
        <v>10</v>
      </c>
      <c r="N1768">
        <f t="shared" si="85"/>
        <v>18</v>
      </c>
      <c r="O1768" t="str">
        <f t="shared" si="86"/>
        <v>Tuebor Op</v>
      </c>
    </row>
    <row r="1769" spans="1:15" hidden="1" x14ac:dyDescent="0.25">
      <c r="A1769" t="s">
        <v>121</v>
      </c>
      <c r="B1769" t="s">
        <v>33</v>
      </c>
      <c r="C1769" t="s">
        <v>115</v>
      </c>
      <c r="D1769" s="3">
        <v>43880</v>
      </c>
      <c r="E1769" t="s">
        <v>122</v>
      </c>
      <c r="F1769">
        <v>-1000000</v>
      </c>
      <c r="G1769" t="s">
        <v>3913</v>
      </c>
      <c r="H1769" t="s">
        <v>249</v>
      </c>
      <c r="I1769" t="s">
        <v>102</v>
      </c>
      <c r="J1769" t="s">
        <v>34</v>
      </c>
      <c r="L1769" t="s">
        <v>661</v>
      </c>
      <c r="M1769">
        <f t="shared" si="84"/>
        <v>10</v>
      </c>
      <c r="N1769">
        <f t="shared" si="85"/>
        <v>18</v>
      </c>
      <c r="O1769" t="str">
        <f t="shared" si="86"/>
        <v>Tuebor Op</v>
      </c>
    </row>
    <row r="1770" spans="1:15" hidden="1" x14ac:dyDescent="0.25">
      <c r="A1770" t="s">
        <v>121</v>
      </c>
      <c r="B1770" t="s">
        <v>33</v>
      </c>
      <c r="C1770" t="s">
        <v>115</v>
      </c>
      <c r="D1770" s="3">
        <v>43880</v>
      </c>
      <c r="E1770" t="s">
        <v>122</v>
      </c>
      <c r="F1770">
        <v>-6000000</v>
      </c>
      <c r="G1770" t="s">
        <v>3912</v>
      </c>
      <c r="H1770" t="s">
        <v>126</v>
      </c>
      <c r="I1770" t="s">
        <v>102</v>
      </c>
      <c r="J1770" t="s">
        <v>34</v>
      </c>
      <c r="L1770" t="s">
        <v>3848</v>
      </c>
      <c r="M1770">
        <f t="shared" si="84"/>
        <v>10</v>
      </c>
      <c r="N1770">
        <f t="shared" si="85"/>
        <v>18</v>
      </c>
      <c r="O1770" t="str">
        <f t="shared" si="86"/>
        <v>Tuebor Op</v>
      </c>
    </row>
    <row r="1771" spans="1:15" hidden="1" x14ac:dyDescent="0.25">
      <c r="A1771" t="s">
        <v>121</v>
      </c>
      <c r="B1771" t="s">
        <v>33</v>
      </c>
      <c r="C1771" t="s">
        <v>115</v>
      </c>
      <c r="D1771" s="3">
        <v>43888</v>
      </c>
      <c r="E1771" t="s">
        <v>122</v>
      </c>
      <c r="F1771">
        <v>-5000000</v>
      </c>
      <c r="G1771" t="s">
        <v>3911</v>
      </c>
      <c r="H1771" t="s">
        <v>126</v>
      </c>
      <c r="I1771" t="s">
        <v>102</v>
      </c>
      <c r="J1771" t="s">
        <v>34</v>
      </c>
      <c r="L1771" t="s">
        <v>3848</v>
      </c>
      <c r="M1771">
        <f t="shared" si="84"/>
        <v>10</v>
      </c>
      <c r="N1771">
        <f t="shared" si="85"/>
        <v>18</v>
      </c>
      <c r="O1771" t="str">
        <f t="shared" si="86"/>
        <v>Tuebor Op</v>
      </c>
    </row>
    <row r="1772" spans="1:15" hidden="1" x14ac:dyDescent="0.25">
      <c r="A1772" t="s">
        <v>121</v>
      </c>
      <c r="B1772" t="s">
        <v>33</v>
      </c>
      <c r="C1772" t="s">
        <v>115</v>
      </c>
      <c r="D1772" s="3">
        <v>43894</v>
      </c>
      <c r="E1772" t="s">
        <v>122</v>
      </c>
      <c r="F1772">
        <v>-3000000</v>
      </c>
      <c r="G1772" t="s">
        <v>3910</v>
      </c>
      <c r="H1772" t="s">
        <v>126</v>
      </c>
      <c r="I1772" t="s">
        <v>102</v>
      </c>
      <c r="J1772" t="s">
        <v>34</v>
      </c>
      <c r="L1772" t="s">
        <v>3848</v>
      </c>
      <c r="M1772">
        <f t="shared" si="84"/>
        <v>10</v>
      </c>
      <c r="N1772">
        <f t="shared" si="85"/>
        <v>18</v>
      </c>
      <c r="O1772" t="str">
        <f t="shared" si="86"/>
        <v>Tuebor Op</v>
      </c>
    </row>
    <row r="1773" spans="1:15" hidden="1" x14ac:dyDescent="0.25">
      <c r="A1773" t="s">
        <v>121</v>
      </c>
      <c r="B1773" t="s">
        <v>33</v>
      </c>
      <c r="C1773" t="s">
        <v>115</v>
      </c>
      <c r="D1773" s="3">
        <v>43895</v>
      </c>
      <c r="E1773" t="s">
        <v>122</v>
      </c>
      <c r="F1773">
        <v>-6500000</v>
      </c>
      <c r="G1773" t="s">
        <v>3909</v>
      </c>
      <c r="H1773" t="s">
        <v>249</v>
      </c>
      <c r="I1773" t="s">
        <v>102</v>
      </c>
      <c r="J1773" t="s">
        <v>34</v>
      </c>
      <c r="L1773" t="s">
        <v>3814</v>
      </c>
      <c r="M1773">
        <f t="shared" si="84"/>
        <v>10</v>
      </c>
      <c r="N1773">
        <f t="shared" si="85"/>
        <v>18</v>
      </c>
      <c r="O1773" t="str">
        <f t="shared" si="86"/>
        <v>Tuebor Op</v>
      </c>
    </row>
    <row r="1774" spans="1:15" hidden="1" x14ac:dyDescent="0.25">
      <c r="A1774" t="s">
        <v>121</v>
      </c>
      <c r="B1774" t="s">
        <v>33</v>
      </c>
      <c r="C1774" t="s">
        <v>115</v>
      </c>
      <c r="D1774" s="3">
        <v>43895</v>
      </c>
      <c r="E1774" t="s">
        <v>122</v>
      </c>
      <c r="F1774">
        <v>-1000000</v>
      </c>
      <c r="G1774" t="s">
        <v>3908</v>
      </c>
      <c r="H1774" t="s">
        <v>249</v>
      </c>
      <c r="I1774" t="s">
        <v>102</v>
      </c>
      <c r="J1774" t="s">
        <v>34</v>
      </c>
      <c r="L1774" t="s">
        <v>661</v>
      </c>
      <c r="M1774">
        <f t="shared" si="84"/>
        <v>10</v>
      </c>
      <c r="N1774">
        <f t="shared" si="85"/>
        <v>18</v>
      </c>
      <c r="O1774" t="str">
        <f t="shared" si="86"/>
        <v>Tuebor Op</v>
      </c>
    </row>
    <row r="1775" spans="1:15" hidden="1" x14ac:dyDescent="0.25">
      <c r="A1775" t="s">
        <v>121</v>
      </c>
      <c r="B1775" t="s">
        <v>33</v>
      </c>
      <c r="C1775" t="s">
        <v>115</v>
      </c>
      <c r="D1775" s="3">
        <v>43896</v>
      </c>
      <c r="E1775" t="s">
        <v>122</v>
      </c>
      <c r="F1775">
        <v>-2200000</v>
      </c>
      <c r="G1775" t="s">
        <v>3907</v>
      </c>
      <c r="H1775" t="s">
        <v>247</v>
      </c>
      <c r="I1775" t="s">
        <v>102</v>
      </c>
      <c r="J1775" t="s">
        <v>34</v>
      </c>
      <c r="L1775" t="s">
        <v>661</v>
      </c>
      <c r="M1775">
        <f t="shared" si="84"/>
        <v>10</v>
      </c>
      <c r="N1775">
        <f t="shared" si="85"/>
        <v>18</v>
      </c>
      <c r="O1775" t="str">
        <f t="shared" si="86"/>
        <v>Tuebor Op</v>
      </c>
    </row>
    <row r="1776" spans="1:15" hidden="1" x14ac:dyDescent="0.25">
      <c r="A1776" t="s">
        <v>121</v>
      </c>
      <c r="B1776" t="s">
        <v>33</v>
      </c>
      <c r="C1776" t="s">
        <v>115</v>
      </c>
      <c r="D1776" s="3">
        <v>43896</v>
      </c>
      <c r="E1776" t="s">
        <v>122</v>
      </c>
      <c r="F1776">
        <v>-300000</v>
      </c>
      <c r="G1776" t="s">
        <v>3906</v>
      </c>
      <c r="H1776" t="s">
        <v>247</v>
      </c>
      <c r="I1776" t="s">
        <v>102</v>
      </c>
      <c r="J1776" t="s">
        <v>34</v>
      </c>
      <c r="L1776" t="s">
        <v>3905</v>
      </c>
      <c r="M1776">
        <f t="shared" si="84"/>
        <v>10</v>
      </c>
      <c r="N1776">
        <f t="shared" si="85"/>
        <v>14</v>
      </c>
      <c r="O1776" t="str">
        <f t="shared" si="86"/>
        <v>TUEBO</v>
      </c>
    </row>
    <row r="1777" spans="1:15" hidden="1" x14ac:dyDescent="0.25">
      <c r="A1777" t="s">
        <v>121</v>
      </c>
      <c r="B1777" t="s">
        <v>33</v>
      </c>
      <c r="C1777" t="s">
        <v>115</v>
      </c>
      <c r="D1777" s="3">
        <v>43896</v>
      </c>
      <c r="E1777" t="s">
        <v>122</v>
      </c>
      <c r="F1777">
        <v>-19307.11</v>
      </c>
      <c r="G1777" t="s">
        <v>3904</v>
      </c>
      <c r="H1777" t="s">
        <v>247</v>
      </c>
      <c r="I1777" t="s">
        <v>102</v>
      </c>
      <c r="J1777" t="s">
        <v>34</v>
      </c>
      <c r="L1777" t="s">
        <v>3889</v>
      </c>
      <c r="M1777">
        <f t="shared" si="84"/>
        <v>10</v>
      </c>
      <c r="N1777">
        <f t="shared" si="85"/>
        <v>14</v>
      </c>
      <c r="O1777" t="str">
        <f t="shared" si="86"/>
        <v>TUEBO</v>
      </c>
    </row>
    <row r="1778" spans="1:15" hidden="1" x14ac:dyDescent="0.25">
      <c r="A1778" t="s">
        <v>121</v>
      </c>
      <c r="B1778" t="s">
        <v>33</v>
      </c>
      <c r="C1778" t="s">
        <v>115</v>
      </c>
      <c r="D1778" s="3">
        <v>43899</v>
      </c>
      <c r="E1778" t="s">
        <v>122</v>
      </c>
      <c r="F1778">
        <v>-500000</v>
      </c>
      <c r="G1778" t="s">
        <v>3903</v>
      </c>
      <c r="H1778" t="s">
        <v>249</v>
      </c>
      <c r="I1778" t="s">
        <v>102</v>
      </c>
      <c r="J1778" t="s">
        <v>34</v>
      </c>
      <c r="L1778" t="s">
        <v>3814</v>
      </c>
      <c r="M1778">
        <f t="shared" si="84"/>
        <v>10</v>
      </c>
      <c r="N1778">
        <f t="shared" si="85"/>
        <v>18</v>
      </c>
      <c r="O1778" t="str">
        <f t="shared" si="86"/>
        <v>Tuebor Op</v>
      </c>
    </row>
    <row r="1779" spans="1:15" hidden="1" x14ac:dyDescent="0.25">
      <c r="A1779" t="s">
        <v>121</v>
      </c>
      <c r="B1779" t="s">
        <v>33</v>
      </c>
      <c r="C1779" t="s">
        <v>115</v>
      </c>
      <c r="D1779" s="3">
        <v>43903</v>
      </c>
      <c r="E1779" t="s">
        <v>122</v>
      </c>
      <c r="F1779">
        <v>-99000000</v>
      </c>
      <c r="G1779" t="s">
        <v>3902</v>
      </c>
      <c r="H1779" t="s">
        <v>126</v>
      </c>
      <c r="I1779" t="s">
        <v>102</v>
      </c>
      <c r="J1779" t="s">
        <v>34</v>
      </c>
      <c r="L1779" t="s">
        <v>3848</v>
      </c>
      <c r="M1779">
        <f t="shared" si="84"/>
        <v>10</v>
      </c>
      <c r="N1779">
        <f t="shared" si="85"/>
        <v>18</v>
      </c>
      <c r="O1779" t="str">
        <f t="shared" si="86"/>
        <v>Tuebor Op</v>
      </c>
    </row>
    <row r="1780" spans="1:15" hidden="1" x14ac:dyDescent="0.25">
      <c r="A1780" t="s">
        <v>121</v>
      </c>
      <c r="B1780" t="s">
        <v>33</v>
      </c>
      <c r="C1780" t="s">
        <v>115</v>
      </c>
      <c r="D1780" s="3">
        <v>43903</v>
      </c>
      <c r="E1780" t="s">
        <v>122</v>
      </c>
      <c r="F1780">
        <v>-84000000</v>
      </c>
      <c r="G1780" t="s">
        <v>3901</v>
      </c>
      <c r="H1780" t="s">
        <v>126</v>
      </c>
      <c r="I1780" t="s">
        <v>102</v>
      </c>
      <c r="J1780" t="s">
        <v>34</v>
      </c>
      <c r="L1780" t="s">
        <v>3848</v>
      </c>
      <c r="M1780">
        <f t="shared" si="84"/>
        <v>10</v>
      </c>
      <c r="N1780">
        <f t="shared" si="85"/>
        <v>18</v>
      </c>
      <c r="O1780" t="str">
        <f t="shared" si="86"/>
        <v>Tuebor Op</v>
      </c>
    </row>
    <row r="1781" spans="1:15" hidden="1" x14ac:dyDescent="0.25">
      <c r="A1781" t="s">
        <v>121</v>
      </c>
      <c r="B1781" t="s">
        <v>33</v>
      </c>
      <c r="C1781" t="s">
        <v>115</v>
      </c>
      <c r="D1781" s="3">
        <v>43903</v>
      </c>
      <c r="E1781" t="s">
        <v>122</v>
      </c>
      <c r="F1781">
        <v>-16000000</v>
      </c>
      <c r="G1781" t="s">
        <v>3900</v>
      </c>
      <c r="H1781" t="s">
        <v>249</v>
      </c>
      <c r="I1781" t="s">
        <v>102</v>
      </c>
      <c r="J1781" t="s">
        <v>34</v>
      </c>
      <c r="L1781" t="s">
        <v>3814</v>
      </c>
      <c r="M1781">
        <f t="shared" si="84"/>
        <v>10</v>
      </c>
      <c r="N1781">
        <f t="shared" si="85"/>
        <v>18</v>
      </c>
      <c r="O1781" t="str">
        <f t="shared" si="86"/>
        <v>Tuebor Op</v>
      </c>
    </row>
    <row r="1782" spans="1:15" hidden="1" x14ac:dyDescent="0.25">
      <c r="A1782" t="s">
        <v>121</v>
      </c>
      <c r="B1782" t="s">
        <v>33</v>
      </c>
      <c r="C1782" t="s">
        <v>115</v>
      </c>
      <c r="D1782" s="3">
        <v>43909</v>
      </c>
      <c r="E1782" t="s">
        <v>122</v>
      </c>
      <c r="F1782">
        <v>-45000000</v>
      </c>
      <c r="G1782" t="s">
        <v>3899</v>
      </c>
      <c r="H1782" t="s">
        <v>249</v>
      </c>
      <c r="I1782" t="s">
        <v>102</v>
      </c>
      <c r="J1782" t="s">
        <v>34</v>
      </c>
      <c r="L1782" t="s">
        <v>661</v>
      </c>
      <c r="M1782">
        <f t="shared" si="84"/>
        <v>10</v>
      </c>
      <c r="N1782">
        <f t="shared" si="85"/>
        <v>18</v>
      </c>
      <c r="O1782" t="str">
        <f t="shared" si="86"/>
        <v>Tuebor Op</v>
      </c>
    </row>
    <row r="1783" spans="1:15" hidden="1" x14ac:dyDescent="0.25">
      <c r="A1783" t="s">
        <v>121</v>
      </c>
      <c r="B1783" t="s">
        <v>33</v>
      </c>
      <c r="C1783" t="s">
        <v>115</v>
      </c>
      <c r="D1783" s="3">
        <v>43910</v>
      </c>
      <c r="E1783" t="s">
        <v>122</v>
      </c>
      <c r="F1783">
        <v>-36500000</v>
      </c>
      <c r="G1783" t="s">
        <v>3898</v>
      </c>
      <c r="H1783" t="s">
        <v>126</v>
      </c>
      <c r="I1783" t="s">
        <v>102</v>
      </c>
      <c r="J1783" t="s">
        <v>34</v>
      </c>
      <c r="L1783" t="s">
        <v>3848</v>
      </c>
      <c r="M1783">
        <f t="shared" si="84"/>
        <v>10</v>
      </c>
      <c r="N1783">
        <f t="shared" si="85"/>
        <v>18</v>
      </c>
      <c r="O1783" t="str">
        <f t="shared" si="86"/>
        <v>Tuebor Op</v>
      </c>
    </row>
    <row r="1784" spans="1:15" hidden="1" x14ac:dyDescent="0.25">
      <c r="A1784" t="s">
        <v>121</v>
      </c>
      <c r="B1784" t="s">
        <v>33</v>
      </c>
      <c r="C1784" t="s">
        <v>115</v>
      </c>
      <c r="D1784" s="3">
        <v>43913</v>
      </c>
      <c r="E1784" t="s">
        <v>122</v>
      </c>
      <c r="F1784">
        <v>-24400000</v>
      </c>
      <c r="G1784" t="s">
        <v>3897</v>
      </c>
      <c r="H1784" t="s">
        <v>126</v>
      </c>
      <c r="I1784" t="s">
        <v>102</v>
      </c>
      <c r="J1784" t="s">
        <v>34</v>
      </c>
      <c r="L1784" t="s">
        <v>3848</v>
      </c>
      <c r="M1784">
        <f t="shared" si="84"/>
        <v>10</v>
      </c>
      <c r="N1784">
        <f t="shared" si="85"/>
        <v>18</v>
      </c>
      <c r="O1784" t="str">
        <f t="shared" si="86"/>
        <v>Tuebor Op</v>
      </c>
    </row>
    <row r="1785" spans="1:15" hidden="1" x14ac:dyDescent="0.25">
      <c r="A1785" t="s">
        <v>121</v>
      </c>
      <c r="B1785" t="s">
        <v>33</v>
      </c>
      <c r="C1785" t="s">
        <v>115</v>
      </c>
      <c r="D1785" s="3">
        <v>43913</v>
      </c>
      <c r="E1785" t="s">
        <v>122</v>
      </c>
      <c r="F1785">
        <v>-17100000</v>
      </c>
      <c r="G1785" t="s">
        <v>3896</v>
      </c>
      <c r="H1785" t="s">
        <v>249</v>
      </c>
      <c r="I1785" t="s">
        <v>102</v>
      </c>
      <c r="J1785" t="s">
        <v>34</v>
      </c>
      <c r="L1785" t="s">
        <v>3814</v>
      </c>
      <c r="M1785">
        <f t="shared" si="84"/>
        <v>10</v>
      </c>
      <c r="N1785">
        <f t="shared" si="85"/>
        <v>18</v>
      </c>
      <c r="O1785" t="str">
        <f t="shared" si="86"/>
        <v>Tuebor Op</v>
      </c>
    </row>
    <row r="1786" spans="1:15" hidden="1" x14ac:dyDescent="0.25">
      <c r="A1786" t="s">
        <v>121</v>
      </c>
      <c r="B1786" t="s">
        <v>33</v>
      </c>
      <c r="C1786" t="s">
        <v>115</v>
      </c>
      <c r="D1786" s="3">
        <v>43914</v>
      </c>
      <c r="E1786" t="s">
        <v>122</v>
      </c>
      <c r="F1786">
        <v>-46800000</v>
      </c>
      <c r="G1786" t="s">
        <v>3895</v>
      </c>
      <c r="H1786" t="s">
        <v>126</v>
      </c>
      <c r="I1786" t="s">
        <v>102</v>
      </c>
      <c r="J1786" t="s">
        <v>34</v>
      </c>
      <c r="L1786" t="s">
        <v>3848</v>
      </c>
      <c r="M1786">
        <f t="shared" si="84"/>
        <v>10</v>
      </c>
      <c r="N1786">
        <f t="shared" si="85"/>
        <v>18</v>
      </c>
      <c r="O1786" t="str">
        <f t="shared" si="86"/>
        <v>Tuebor Op</v>
      </c>
    </row>
    <row r="1787" spans="1:15" hidden="1" x14ac:dyDescent="0.25">
      <c r="A1787" t="s">
        <v>121</v>
      </c>
      <c r="B1787" t="s">
        <v>33</v>
      </c>
      <c r="C1787" t="s">
        <v>115</v>
      </c>
      <c r="D1787" s="3">
        <v>43915</v>
      </c>
      <c r="E1787" t="s">
        <v>122</v>
      </c>
      <c r="F1787">
        <v>-37000000</v>
      </c>
      <c r="G1787" t="s">
        <v>3894</v>
      </c>
      <c r="H1787" t="s">
        <v>126</v>
      </c>
      <c r="I1787" t="s">
        <v>102</v>
      </c>
      <c r="J1787" t="s">
        <v>34</v>
      </c>
      <c r="L1787" t="s">
        <v>3848</v>
      </c>
      <c r="M1787">
        <f t="shared" si="84"/>
        <v>10</v>
      </c>
      <c r="N1787">
        <f t="shared" si="85"/>
        <v>18</v>
      </c>
      <c r="O1787" t="str">
        <f t="shared" si="86"/>
        <v>Tuebor Op</v>
      </c>
    </row>
    <row r="1788" spans="1:15" hidden="1" x14ac:dyDescent="0.25">
      <c r="A1788" t="s">
        <v>121</v>
      </c>
      <c r="B1788" t="s">
        <v>33</v>
      </c>
      <c r="C1788" t="s">
        <v>115</v>
      </c>
      <c r="D1788" s="3">
        <v>43915</v>
      </c>
      <c r="E1788" t="s">
        <v>122</v>
      </c>
      <c r="F1788">
        <v>-22000000</v>
      </c>
      <c r="G1788" t="s">
        <v>3893</v>
      </c>
      <c r="H1788" t="s">
        <v>126</v>
      </c>
      <c r="I1788" t="s">
        <v>102</v>
      </c>
      <c r="J1788" t="s">
        <v>34</v>
      </c>
      <c r="L1788" t="s">
        <v>3848</v>
      </c>
      <c r="M1788">
        <f t="shared" si="84"/>
        <v>10</v>
      </c>
      <c r="N1788">
        <f t="shared" si="85"/>
        <v>18</v>
      </c>
      <c r="O1788" t="str">
        <f t="shared" si="86"/>
        <v>Tuebor Op</v>
      </c>
    </row>
    <row r="1789" spans="1:15" hidden="1" x14ac:dyDescent="0.25">
      <c r="A1789" t="s">
        <v>121</v>
      </c>
      <c r="B1789" t="s">
        <v>33</v>
      </c>
      <c r="C1789" t="s">
        <v>115</v>
      </c>
      <c r="D1789" s="3">
        <v>43915</v>
      </c>
      <c r="E1789" t="s">
        <v>122</v>
      </c>
      <c r="F1789">
        <v>-42338164.25</v>
      </c>
      <c r="G1789" t="s">
        <v>3892</v>
      </c>
      <c r="H1789" t="s">
        <v>247</v>
      </c>
      <c r="I1789" t="s">
        <v>102</v>
      </c>
      <c r="J1789" t="s">
        <v>34</v>
      </c>
      <c r="L1789" t="s">
        <v>3883</v>
      </c>
      <c r="M1789">
        <f t="shared" si="84"/>
        <v>10</v>
      </c>
      <c r="N1789">
        <f t="shared" si="85"/>
        <v>36</v>
      </c>
      <c r="O1789" t="str">
        <f t="shared" si="86"/>
        <v>funds bonds moved from 2LDD</v>
      </c>
    </row>
    <row r="1790" spans="1:15" hidden="1" x14ac:dyDescent="0.25">
      <c r="A1790" t="s">
        <v>121</v>
      </c>
      <c r="B1790" t="s">
        <v>33</v>
      </c>
      <c r="C1790" t="s">
        <v>115</v>
      </c>
      <c r="D1790" s="3">
        <v>43916</v>
      </c>
      <c r="E1790" t="s">
        <v>122</v>
      </c>
      <c r="F1790">
        <v>-63500000</v>
      </c>
      <c r="G1790" t="s">
        <v>3891</v>
      </c>
      <c r="H1790" t="s">
        <v>126</v>
      </c>
      <c r="I1790" t="s">
        <v>102</v>
      </c>
      <c r="J1790" t="s">
        <v>34</v>
      </c>
      <c r="L1790" t="s">
        <v>2082</v>
      </c>
      <c r="M1790">
        <f t="shared" si="84"/>
        <v>10</v>
      </c>
      <c r="N1790">
        <f t="shared" si="85"/>
        <v>18</v>
      </c>
      <c r="O1790" t="str">
        <f t="shared" si="86"/>
        <v>Tuebor Op</v>
      </c>
    </row>
    <row r="1791" spans="1:15" hidden="1" x14ac:dyDescent="0.25">
      <c r="A1791" t="s">
        <v>121</v>
      </c>
      <c r="B1791" t="s">
        <v>33</v>
      </c>
      <c r="C1791" t="s">
        <v>115</v>
      </c>
      <c r="D1791" s="3">
        <v>43916</v>
      </c>
      <c r="E1791" t="s">
        <v>122</v>
      </c>
      <c r="F1791">
        <v>-613209.68000000005</v>
      </c>
      <c r="G1791" t="s">
        <v>3890</v>
      </c>
      <c r="H1791" t="s">
        <v>247</v>
      </c>
      <c r="I1791" t="s">
        <v>102</v>
      </c>
      <c r="J1791" t="s">
        <v>34</v>
      </c>
      <c r="L1791" t="s">
        <v>3889</v>
      </c>
      <c r="M1791">
        <f t="shared" si="84"/>
        <v>10</v>
      </c>
      <c r="N1791">
        <f t="shared" si="85"/>
        <v>14</v>
      </c>
      <c r="O1791" t="str">
        <f t="shared" si="86"/>
        <v>TUEBO</v>
      </c>
    </row>
    <row r="1792" spans="1:15" hidden="1" x14ac:dyDescent="0.25">
      <c r="A1792" t="s">
        <v>121</v>
      </c>
      <c r="B1792" t="s">
        <v>33</v>
      </c>
      <c r="C1792" t="s">
        <v>115</v>
      </c>
      <c r="D1792" s="3">
        <v>43917</v>
      </c>
      <c r="E1792" t="s">
        <v>122</v>
      </c>
      <c r="F1792">
        <v>-99000000</v>
      </c>
      <c r="G1792" t="s">
        <v>3888</v>
      </c>
      <c r="H1792" t="s">
        <v>126</v>
      </c>
      <c r="I1792" t="s">
        <v>102</v>
      </c>
      <c r="J1792" t="s">
        <v>34</v>
      </c>
      <c r="L1792" t="s">
        <v>3886</v>
      </c>
      <c r="M1792">
        <f t="shared" si="84"/>
        <v>10</v>
      </c>
      <c r="N1792">
        <f t="shared" si="85"/>
        <v>18</v>
      </c>
      <c r="O1792" t="str">
        <f t="shared" si="86"/>
        <v>Tuebor Op</v>
      </c>
    </row>
    <row r="1793" spans="1:15" hidden="1" x14ac:dyDescent="0.25">
      <c r="A1793" t="s">
        <v>121</v>
      </c>
      <c r="B1793" t="s">
        <v>33</v>
      </c>
      <c r="C1793" t="s">
        <v>115</v>
      </c>
      <c r="D1793" s="3">
        <v>43917</v>
      </c>
      <c r="E1793" t="s">
        <v>122</v>
      </c>
      <c r="F1793">
        <v>-10000000</v>
      </c>
      <c r="G1793" t="s">
        <v>3887</v>
      </c>
      <c r="H1793" t="s">
        <v>126</v>
      </c>
      <c r="I1793" t="s">
        <v>102</v>
      </c>
      <c r="J1793" t="s">
        <v>34</v>
      </c>
      <c r="L1793" t="s">
        <v>3886</v>
      </c>
      <c r="M1793">
        <f t="shared" si="84"/>
        <v>10</v>
      </c>
      <c r="N1793">
        <f t="shared" si="85"/>
        <v>18</v>
      </c>
      <c r="O1793" t="str">
        <f t="shared" si="86"/>
        <v>Tuebor Op</v>
      </c>
    </row>
    <row r="1794" spans="1:15" hidden="1" x14ac:dyDescent="0.25">
      <c r="A1794" t="s">
        <v>121</v>
      </c>
      <c r="B1794" t="s">
        <v>33</v>
      </c>
      <c r="C1794" t="s">
        <v>115</v>
      </c>
      <c r="D1794" s="3">
        <v>43917</v>
      </c>
      <c r="E1794" t="s">
        <v>122</v>
      </c>
      <c r="F1794">
        <v>-1023398.25</v>
      </c>
      <c r="G1794" t="s">
        <v>3885</v>
      </c>
      <c r="H1794" t="s">
        <v>247</v>
      </c>
      <c r="I1794" t="s">
        <v>102</v>
      </c>
      <c r="J1794" t="s">
        <v>34</v>
      </c>
      <c r="L1794" t="s">
        <v>3883</v>
      </c>
      <c r="M1794">
        <f t="shared" si="84"/>
        <v>10</v>
      </c>
      <c r="N1794">
        <f t="shared" si="85"/>
        <v>36</v>
      </c>
      <c r="O1794" t="str">
        <f t="shared" si="86"/>
        <v>funds bonds moved from 2LDD</v>
      </c>
    </row>
    <row r="1795" spans="1:15" hidden="1" x14ac:dyDescent="0.25">
      <c r="A1795" t="s">
        <v>121</v>
      </c>
      <c r="B1795" t="s">
        <v>33</v>
      </c>
      <c r="C1795" t="s">
        <v>115</v>
      </c>
      <c r="D1795" s="3">
        <v>43920</v>
      </c>
      <c r="E1795" t="s">
        <v>122</v>
      </c>
      <c r="F1795">
        <v>-2857478.14</v>
      </c>
      <c r="G1795" t="s">
        <v>3884</v>
      </c>
      <c r="H1795" t="s">
        <v>247</v>
      </c>
      <c r="I1795" t="s">
        <v>102</v>
      </c>
      <c r="J1795" t="s">
        <v>34</v>
      </c>
      <c r="L1795" t="s">
        <v>3883</v>
      </c>
      <c r="M1795">
        <f t="shared" si="84"/>
        <v>10</v>
      </c>
      <c r="N1795">
        <f t="shared" si="85"/>
        <v>36</v>
      </c>
      <c r="O1795" t="str">
        <f t="shared" si="86"/>
        <v>funds bonds moved from 2LDD</v>
      </c>
    </row>
    <row r="1796" spans="1:15" hidden="1" x14ac:dyDescent="0.25">
      <c r="A1796" t="s">
        <v>121</v>
      </c>
      <c r="B1796" t="s">
        <v>33</v>
      </c>
      <c r="C1796" t="s">
        <v>115</v>
      </c>
      <c r="D1796" s="3">
        <v>43927</v>
      </c>
      <c r="E1796" t="s">
        <v>122</v>
      </c>
      <c r="F1796">
        <v>-2100000</v>
      </c>
      <c r="G1796" t="s">
        <v>3882</v>
      </c>
      <c r="H1796" t="s">
        <v>249</v>
      </c>
      <c r="I1796" t="s">
        <v>102</v>
      </c>
      <c r="J1796" t="s">
        <v>34</v>
      </c>
      <c r="L1796" t="s">
        <v>661</v>
      </c>
      <c r="M1796">
        <f t="shared" si="84"/>
        <v>10</v>
      </c>
      <c r="N1796">
        <f t="shared" si="85"/>
        <v>18</v>
      </c>
      <c r="O1796" t="str">
        <f t="shared" si="86"/>
        <v>Tuebor Op</v>
      </c>
    </row>
    <row r="1797" spans="1:15" hidden="1" x14ac:dyDescent="0.25">
      <c r="A1797" t="s">
        <v>121</v>
      </c>
      <c r="B1797" t="s">
        <v>33</v>
      </c>
      <c r="C1797" t="s">
        <v>115</v>
      </c>
      <c r="D1797" s="3">
        <v>43927</v>
      </c>
      <c r="E1797" t="s">
        <v>122</v>
      </c>
      <c r="F1797">
        <v>-370000</v>
      </c>
      <c r="G1797" t="s">
        <v>3881</v>
      </c>
      <c r="H1797" t="s">
        <v>126</v>
      </c>
      <c r="I1797" t="s">
        <v>102</v>
      </c>
      <c r="J1797" t="s">
        <v>34</v>
      </c>
      <c r="L1797" t="s">
        <v>3716</v>
      </c>
      <c r="M1797">
        <f t="shared" si="84"/>
        <v>10</v>
      </c>
      <c r="N1797">
        <f t="shared" si="85"/>
        <v>18</v>
      </c>
      <c r="O1797" t="str">
        <f t="shared" si="86"/>
        <v>Tuebor Op</v>
      </c>
    </row>
    <row r="1798" spans="1:15" hidden="1" x14ac:dyDescent="0.25">
      <c r="A1798" t="s">
        <v>121</v>
      </c>
      <c r="B1798" t="s">
        <v>33</v>
      </c>
      <c r="C1798" t="s">
        <v>115</v>
      </c>
      <c r="D1798" s="3">
        <v>43930</v>
      </c>
      <c r="E1798" t="s">
        <v>122</v>
      </c>
      <c r="F1798">
        <v>-21850000</v>
      </c>
      <c r="G1798" t="s">
        <v>3880</v>
      </c>
      <c r="H1798" t="s">
        <v>126</v>
      </c>
      <c r="I1798" t="s">
        <v>102</v>
      </c>
      <c r="J1798" t="s">
        <v>34</v>
      </c>
      <c r="L1798" t="s">
        <v>3848</v>
      </c>
      <c r="M1798">
        <f t="shared" si="84"/>
        <v>10</v>
      </c>
      <c r="N1798">
        <f t="shared" si="85"/>
        <v>18</v>
      </c>
      <c r="O1798" t="str">
        <f t="shared" si="86"/>
        <v>Tuebor Op</v>
      </c>
    </row>
    <row r="1799" spans="1:15" hidden="1" x14ac:dyDescent="0.25">
      <c r="A1799" t="s">
        <v>121</v>
      </c>
      <c r="B1799" t="s">
        <v>33</v>
      </c>
      <c r="C1799" t="s">
        <v>115</v>
      </c>
      <c r="D1799" s="3">
        <v>43930</v>
      </c>
      <c r="E1799" t="s">
        <v>122</v>
      </c>
      <c r="F1799">
        <v>-2815000</v>
      </c>
      <c r="G1799" t="s">
        <v>3879</v>
      </c>
      <c r="H1799" t="s">
        <v>126</v>
      </c>
      <c r="I1799" t="s">
        <v>102</v>
      </c>
      <c r="J1799" t="s">
        <v>34</v>
      </c>
      <c r="L1799" t="s">
        <v>3848</v>
      </c>
      <c r="M1799">
        <f t="shared" si="84"/>
        <v>10</v>
      </c>
      <c r="N1799">
        <f t="shared" si="85"/>
        <v>18</v>
      </c>
      <c r="O1799" t="str">
        <f t="shared" si="86"/>
        <v>Tuebor Op</v>
      </c>
    </row>
    <row r="1800" spans="1:15" hidden="1" x14ac:dyDescent="0.25">
      <c r="A1800" t="s">
        <v>121</v>
      </c>
      <c r="B1800" t="s">
        <v>33</v>
      </c>
      <c r="C1800" t="s">
        <v>115</v>
      </c>
      <c r="D1800" s="3">
        <v>43931</v>
      </c>
      <c r="E1800" t="s">
        <v>122</v>
      </c>
      <c r="F1800">
        <v>-630000</v>
      </c>
      <c r="G1800" t="s">
        <v>3878</v>
      </c>
      <c r="H1800" t="s">
        <v>126</v>
      </c>
      <c r="I1800" t="s">
        <v>102</v>
      </c>
      <c r="J1800" t="s">
        <v>34</v>
      </c>
      <c r="L1800" t="s">
        <v>3848</v>
      </c>
      <c r="M1800">
        <f t="shared" si="84"/>
        <v>10</v>
      </c>
      <c r="N1800">
        <f t="shared" si="85"/>
        <v>18</v>
      </c>
      <c r="O1800" t="str">
        <f t="shared" si="86"/>
        <v>Tuebor Op</v>
      </c>
    </row>
    <row r="1801" spans="1:15" hidden="1" x14ac:dyDescent="0.25">
      <c r="A1801" t="s">
        <v>121</v>
      </c>
      <c r="B1801" t="s">
        <v>33</v>
      </c>
      <c r="C1801" t="s">
        <v>115</v>
      </c>
      <c r="D1801" s="3">
        <v>43934</v>
      </c>
      <c r="E1801" t="s">
        <v>122</v>
      </c>
      <c r="F1801">
        <v>-27150000</v>
      </c>
      <c r="G1801" t="s">
        <v>3877</v>
      </c>
      <c r="H1801" t="s">
        <v>126</v>
      </c>
      <c r="I1801" t="s">
        <v>102</v>
      </c>
      <c r="J1801" t="s">
        <v>34</v>
      </c>
      <c r="L1801" t="s">
        <v>3848</v>
      </c>
      <c r="M1801">
        <f t="shared" si="84"/>
        <v>10</v>
      </c>
      <c r="N1801">
        <f t="shared" si="85"/>
        <v>18</v>
      </c>
      <c r="O1801" t="str">
        <f t="shared" si="86"/>
        <v>Tuebor Op</v>
      </c>
    </row>
    <row r="1802" spans="1:15" hidden="1" x14ac:dyDescent="0.25">
      <c r="A1802" t="s">
        <v>121</v>
      </c>
      <c r="B1802" t="s">
        <v>33</v>
      </c>
      <c r="C1802" t="s">
        <v>115</v>
      </c>
      <c r="D1802" s="3">
        <v>43934</v>
      </c>
      <c r="E1802" t="s">
        <v>122</v>
      </c>
      <c r="F1802">
        <v>-952000</v>
      </c>
      <c r="G1802" t="s">
        <v>3876</v>
      </c>
      <c r="H1802" t="s">
        <v>126</v>
      </c>
      <c r="I1802" t="s">
        <v>102</v>
      </c>
      <c r="J1802" t="s">
        <v>34</v>
      </c>
      <c r="L1802" t="s">
        <v>3848</v>
      </c>
      <c r="M1802">
        <f t="shared" si="84"/>
        <v>10</v>
      </c>
      <c r="N1802">
        <f t="shared" si="85"/>
        <v>18</v>
      </c>
      <c r="O1802" t="str">
        <f t="shared" si="86"/>
        <v>Tuebor Op</v>
      </c>
    </row>
    <row r="1803" spans="1:15" hidden="1" x14ac:dyDescent="0.25">
      <c r="A1803" t="s">
        <v>121</v>
      </c>
      <c r="B1803" t="s">
        <v>33</v>
      </c>
      <c r="C1803" t="s">
        <v>115</v>
      </c>
      <c r="D1803" s="3">
        <v>43935</v>
      </c>
      <c r="E1803" t="s">
        <v>122</v>
      </c>
      <c r="F1803">
        <v>-32900000</v>
      </c>
      <c r="G1803" t="s">
        <v>3875</v>
      </c>
      <c r="H1803" t="s">
        <v>126</v>
      </c>
      <c r="I1803" t="s">
        <v>102</v>
      </c>
      <c r="J1803" t="s">
        <v>34</v>
      </c>
      <c r="L1803" t="s">
        <v>3848</v>
      </c>
      <c r="M1803">
        <f t="shared" si="84"/>
        <v>10</v>
      </c>
      <c r="N1803">
        <f t="shared" si="85"/>
        <v>18</v>
      </c>
      <c r="O1803" t="str">
        <f t="shared" si="86"/>
        <v>Tuebor Op</v>
      </c>
    </row>
    <row r="1804" spans="1:15" hidden="1" x14ac:dyDescent="0.25">
      <c r="A1804" t="s">
        <v>121</v>
      </c>
      <c r="B1804" t="s">
        <v>33</v>
      </c>
      <c r="C1804" t="s">
        <v>115</v>
      </c>
      <c r="D1804" s="3">
        <v>43936</v>
      </c>
      <c r="E1804" t="s">
        <v>122</v>
      </c>
      <c r="F1804">
        <v>-13300000</v>
      </c>
      <c r="G1804" t="s">
        <v>3874</v>
      </c>
      <c r="H1804" t="s">
        <v>249</v>
      </c>
      <c r="I1804" t="s">
        <v>102</v>
      </c>
      <c r="J1804" t="s">
        <v>34</v>
      </c>
      <c r="L1804" t="s">
        <v>661</v>
      </c>
      <c r="M1804">
        <f t="shared" si="84"/>
        <v>10</v>
      </c>
      <c r="N1804">
        <f t="shared" si="85"/>
        <v>18</v>
      </c>
      <c r="O1804" t="str">
        <f t="shared" si="86"/>
        <v>Tuebor Op</v>
      </c>
    </row>
    <row r="1805" spans="1:15" hidden="1" x14ac:dyDescent="0.25">
      <c r="A1805" t="s">
        <v>121</v>
      </c>
      <c r="B1805" t="s">
        <v>33</v>
      </c>
      <c r="C1805" t="s">
        <v>115</v>
      </c>
      <c r="D1805" s="3">
        <v>43937</v>
      </c>
      <c r="E1805" t="s">
        <v>122</v>
      </c>
      <c r="F1805">
        <v>-4700000</v>
      </c>
      <c r="G1805" t="s">
        <v>3873</v>
      </c>
      <c r="H1805" t="s">
        <v>126</v>
      </c>
      <c r="I1805" t="s">
        <v>102</v>
      </c>
      <c r="J1805" t="s">
        <v>34</v>
      </c>
      <c r="L1805" t="s">
        <v>3848</v>
      </c>
      <c r="M1805">
        <f t="shared" si="84"/>
        <v>10</v>
      </c>
      <c r="N1805">
        <f t="shared" si="85"/>
        <v>18</v>
      </c>
      <c r="O1805" t="str">
        <f t="shared" si="86"/>
        <v>Tuebor Op</v>
      </c>
    </row>
    <row r="1806" spans="1:15" hidden="1" x14ac:dyDescent="0.25">
      <c r="A1806" t="s">
        <v>121</v>
      </c>
      <c r="B1806" t="s">
        <v>33</v>
      </c>
      <c r="C1806" t="s">
        <v>115</v>
      </c>
      <c r="D1806" s="3">
        <v>43944</v>
      </c>
      <c r="E1806" t="s">
        <v>122</v>
      </c>
      <c r="F1806">
        <v>-15940000</v>
      </c>
      <c r="G1806" t="s">
        <v>3872</v>
      </c>
      <c r="H1806" t="s">
        <v>126</v>
      </c>
      <c r="I1806" t="s">
        <v>102</v>
      </c>
      <c r="J1806" t="s">
        <v>34</v>
      </c>
      <c r="L1806" t="s">
        <v>3848</v>
      </c>
      <c r="M1806">
        <f t="shared" si="84"/>
        <v>10</v>
      </c>
      <c r="N1806">
        <f t="shared" si="85"/>
        <v>18</v>
      </c>
      <c r="O1806" t="str">
        <f t="shared" si="86"/>
        <v>Tuebor Op</v>
      </c>
    </row>
    <row r="1807" spans="1:15" hidden="1" x14ac:dyDescent="0.25">
      <c r="A1807" t="s">
        <v>121</v>
      </c>
      <c r="B1807" t="s">
        <v>33</v>
      </c>
      <c r="C1807" t="s">
        <v>115</v>
      </c>
      <c r="D1807" s="3">
        <v>43945</v>
      </c>
      <c r="E1807" t="s">
        <v>122</v>
      </c>
      <c r="F1807">
        <v>-90000000</v>
      </c>
      <c r="G1807" t="s">
        <v>3871</v>
      </c>
      <c r="H1807" t="s">
        <v>126</v>
      </c>
      <c r="I1807" t="s">
        <v>102</v>
      </c>
      <c r="J1807" t="s">
        <v>34</v>
      </c>
      <c r="L1807" t="s">
        <v>3848</v>
      </c>
      <c r="M1807">
        <f t="shared" si="84"/>
        <v>10</v>
      </c>
      <c r="N1807">
        <f t="shared" si="85"/>
        <v>18</v>
      </c>
      <c r="O1807" t="str">
        <f t="shared" si="86"/>
        <v>Tuebor Op</v>
      </c>
    </row>
    <row r="1808" spans="1:15" hidden="1" x14ac:dyDescent="0.25">
      <c r="A1808" t="s">
        <v>121</v>
      </c>
      <c r="B1808" t="s">
        <v>33</v>
      </c>
      <c r="C1808" t="s">
        <v>115</v>
      </c>
      <c r="D1808" s="3">
        <v>43945</v>
      </c>
      <c r="E1808" t="s">
        <v>122</v>
      </c>
      <c r="F1808">
        <v>-15000000</v>
      </c>
      <c r="G1808" t="s">
        <v>3870</v>
      </c>
      <c r="H1808" t="s">
        <v>126</v>
      </c>
      <c r="I1808" t="s">
        <v>102</v>
      </c>
      <c r="J1808" t="s">
        <v>34</v>
      </c>
      <c r="L1808" t="s">
        <v>3848</v>
      </c>
      <c r="M1808">
        <f t="shared" si="84"/>
        <v>10</v>
      </c>
      <c r="N1808">
        <f t="shared" si="85"/>
        <v>18</v>
      </c>
      <c r="O1808" t="str">
        <f t="shared" si="86"/>
        <v>Tuebor Op</v>
      </c>
    </row>
    <row r="1809" spans="1:15" hidden="1" x14ac:dyDescent="0.25">
      <c r="A1809" t="s">
        <v>121</v>
      </c>
      <c r="B1809" t="s">
        <v>33</v>
      </c>
      <c r="C1809" t="s">
        <v>115</v>
      </c>
      <c r="D1809" s="3">
        <v>43948</v>
      </c>
      <c r="E1809" t="s">
        <v>122</v>
      </c>
      <c r="F1809">
        <v>-90000000</v>
      </c>
      <c r="G1809" t="s">
        <v>3869</v>
      </c>
      <c r="H1809" t="s">
        <v>126</v>
      </c>
      <c r="I1809" t="s">
        <v>102</v>
      </c>
      <c r="J1809" t="s">
        <v>34</v>
      </c>
      <c r="L1809" t="s">
        <v>3848</v>
      </c>
      <c r="M1809">
        <f t="shared" si="84"/>
        <v>10</v>
      </c>
      <c r="N1809">
        <f t="shared" si="85"/>
        <v>18</v>
      </c>
      <c r="O1809" t="str">
        <f t="shared" si="86"/>
        <v>Tuebor Op</v>
      </c>
    </row>
    <row r="1810" spans="1:15" hidden="1" x14ac:dyDescent="0.25">
      <c r="A1810" t="s">
        <v>121</v>
      </c>
      <c r="B1810" t="s">
        <v>33</v>
      </c>
      <c r="C1810" t="s">
        <v>115</v>
      </c>
      <c r="D1810" s="3">
        <v>43948</v>
      </c>
      <c r="E1810" t="s">
        <v>122</v>
      </c>
      <c r="F1810">
        <v>-68000000</v>
      </c>
      <c r="G1810" t="s">
        <v>3868</v>
      </c>
      <c r="H1810" t="s">
        <v>126</v>
      </c>
      <c r="I1810" t="s">
        <v>102</v>
      </c>
      <c r="J1810" t="s">
        <v>34</v>
      </c>
      <c r="L1810" t="s">
        <v>3848</v>
      </c>
      <c r="M1810">
        <f t="shared" si="84"/>
        <v>10</v>
      </c>
      <c r="N1810">
        <f t="shared" si="85"/>
        <v>18</v>
      </c>
      <c r="O1810" t="str">
        <f t="shared" si="86"/>
        <v>Tuebor Op</v>
      </c>
    </row>
    <row r="1811" spans="1:15" hidden="1" x14ac:dyDescent="0.25">
      <c r="A1811" t="s">
        <v>121</v>
      </c>
      <c r="B1811" t="s">
        <v>33</v>
      </c>
      <c r="C1811" t="s">
        <v>115</v>
      </c>
      <c r="D1811" s="3">
        <v>43958</v>
      </c>
      <c r="E1811" t="s">
        <v>122</v>
      </c>
      <c r="F1811">
        <v>-5900000</v>
      </c>
      <c r="G1811" t="s">
        <v>3867</v>
      </c>
      <c r="H1811" t="s">
        <v>249</v>
      </c>
      <c r="I1811" t="s">
        <v>102</v>
      </c>
      <c r="J1811" t="s">
        <v>34</v>
      </c>
      <c r="L1811" t="s">
        <v>661</v>
      </c>
      <c r="M1811">
        <f t="shared" si="84"/>
        <v>10</v>
      </c>
      <c r="N1811">
        <f t="shared" si="85"/>
        <v>18</v>
      </c>
      <c r="O1811" t="str">
        <f t="shared" si="86"/>
        <v>Tuebor Op</v>
      </c>
    </row>
    <row r="1812" spans="1:15" hidden="1" x14ac:dyDescent="0.25">
      <c r="A1812" t="s">
        <v>121</v>
      </c>
      <c r="B1812" t="s">
        <v>33</v>
      </c>
      <c r="C1812" t="s">
        <v>115</v>
      </c>
      <c r="D1812" s="3">
        <v>43959</v>
      </c>
      <c r="E1812" t="s">
        <v>122</v>
      </c>
      <c r="F1812">
        <v>-99000000</v>
      </c>
      <c r="G1812" t="s">
        <v>3866</v>
      </c>
      <c r="H1812" t="s">
        <v>126</v>
      </c>
      <c r="I1812" t="s">
        <v>102</v>
      </c>
      <c r="J1812" t="s">
        <v>34</v>
      </c>
      <c r="L1812" t="s">
        <v>3862</v>
      </c>
      <c r="M1812">
        <f t="shared" si="84"/>
        <v>10</v>
      </c>
      <c r="N1812">
        <f t="shared" si="85"/>
        <v>14</v>
      </c>
      <c r="O1812" t="str">
        <f t="shared" si="86"/>
        <v>TUEBO</v>
      </c>
    </row>
    <row r="1813" spans="1:15" hidden="1" x14ac:dyDescent="0.25">
      <c r="A1813" t="s">
        <v>121</v>
      </c>
      <c r="B1813" t="s">
        <v>33</v>
      </c>
      <c r="C1813" t="s">
        <v>115</v>
      </c>
      <c r="D1813" s="3">
        <v>43959</v>
      </c>
      <c r="E1813" t="s">
        <v>122</v>
      </c>
      <c r="F1813">
        <v>-100</v>
      </c>
      <c r="G1813" t="s">
        <v>3865</v>
      </c>
      <c r="H1813" t="s">
        <v>126</v>
      </c>
      <c r="I1813" t="s">
        <v>102</v>
      </c>
      <c r="J1813" t="s">
        <v>34</v>
      </c>
      <c r="L1813" t="s">
        <v>3864</v>
      </c>
      <c r="M1813">
        <f t="shared" si="84"/>
        <v>10</v>
      </c>
      <c r="N1813">
        <f t="shared" si="85"/>
        <v>19</v>
      </c>
      <c r="O1813" t="str">
        <f t="shared" si="86"/>
        <v>Tuebor PNC</v>
      </c>
    </row>
    <row r="1814" spans="1:15" hidden="1" x14ac:dyDescent="0.25">
      <c r="A1814" t="s">
        <v>121</v>
      </c>
      <c r="B1814" t="s">
        <v>33</v>
      </c>
      <c r="C1814" t="s">
        <v>115</v>
      </c>
      <c r="D1814" s="3">
        <v>43969</v>
      </c>
      <c r="E1814" t="s">
        <v>122</v>
      </c>
      <c r="F1814">
        <v>-4700000</v>
      </c>
      <c r="G1814" t="s">
        <v>3863</v>
      </c>
      <c r="H1814" t="s">
        <v>126</v>
      </c>
      <c r="I1814" t="s">
        <v>102</v>
      </c>
      <c r="J1814" t="s">
        <v>34</v>
      </c>
      <c r="L1814" t="s">
        <v>3862</v>
      </c>
      <c r="M1814">
        <f t="shared" si="84"/>
        <v>10</v>
      </c>
      <c r="N1814">
        <f t="shared" si="85"/>
        <v>14</v>
      </c>
      <c r="O1814" t="str">
        <f t="shared" si="86"/>
        <v>TUEBO</v>
      </c>
    </row>
    <row r="1815" spans="1:15" hidden="1" x14ac:dyDescent="0.25">
      <c r="A1815" t="s">
        <v>121</v>
      </c>
      <c r="B1815" t="s">
        <v>33</v>
      </c>
      <c r="C1815" t="s">
        <v>115</v>
      </c>
      <c r="D1815" s="3">
        <v>43973</v>
      </c>
      <c r="E1815" t="s">
        <v>122</v>
      </c>
      <c r="F1815">
        <v>-29000000</v>
      </c>
      <c r="G1815" t="s">
        <v>3861</v>
      </c>
      <c r="H1815" t="s">
        <v>126</v>
      </c>
      <c r="I1815" t="s">
        <v>102</v>
      </c>
      <c r="J1815" t="s">
        <v>34</v>
      </c>
      <c r="L1815" t="s">
        <v>3763</v>
      </c>
      <c r="M1815">
        <f t="shared" si="84"/>
        <v>10</v>
      </c>
      <c r="N1815">
        <f t="shared" si="85"/>
        <v>18</v>
      </c>
      <c r="O1815" t="str">
        <f t="shared" si="86"/>
        <v>Tuebor Op</v>
      </c>
    </row>
    <row r="1816" spans="1:15" hidden="1" x14ac:dyDescent="0.25">
      <c r="A1816" t="s">
        <v>121</v>
      </c>
      <c r="B1816" t="s">
        <v>33</v>
      </c>
      <c r="C1816" t="s">
        <v>115</v>
      </c>
      <c r="D1816" s="3">
        <v>43979</v>
      </c>
      <c r="E1816" t="s">
        <v>122</v>
      </c>
      <c r="F1816">
        <v>-1000</v>
      </c>
      <c r="G1816" t="s">
        <v>3860</v>
      </c>
      <c r="H1816" t="s">
        <v>126</v>
      </c>
      <c r="I1816" t="s">
        <v>102</v>
      </c>
      <c r="J1816" t="s">
        <v>34</v>
      </c>
      <c r="L1816" t="s">
        <v>3854</v>
      </c>
      <c r="M1816">
        <f t="shared" si="84"/>
        <v>10</v>
      </c>
      <c r="N1816">
        <f t="shared" si="85"/>
        <v>18</v>
      </c>
      <c r="O1816" t="str">
        <f t="shared" si="86"/>
        <v>Tuebor Op</v>
      </c>
    </row>
    <row r="1817" spans="1:15" hidden="1" x14ac:dyDescent="0.25">
      <c r="A1817" t="s">
        <v>121</v>
      </c>
      <c r="B1817" t="s">
        <v>33</v>
      </c>
      <c r="C1817" t="s">
        <v>115</v>
      </c>
      <c r="D1817" s="3">
        <v>43983</v>
      </c>
      <c r="E1817" t="s">
        <v>122</v>
      </c>
      <c r="F1817">
        <v>-100000</v>
      </c>
      <c r="G1817" t="s">
        <v>3859</v>
      </c>
      <c r="H1817" t="s">
        <v>249</v>
      </c>
      <c r="I1817" t="s">
        <v>102</v>
      </c>
      <c r="J1817" t="s">
        <v>34</v>
      </c>
      <c r="L1817" t="s">
        <v>661</v>
      </c>
      <c r="M1817">
        <f t="shared" ref="M1817:M1880" si="87">FIND("from",L1817,1)+LEN($M$1)+1</f>
        <v>10</v>
      </c>
      <c r="N1817">
        <f t="shared" ref="N1817:N1880" si="88">FIND("to",L1817)-LEN($N$1)</f>
        <v>18</v>
      </c>
      <c r="O1817" t="str">
        <f t="shared" ref="O1817:O1880" si="89">MID(L1817,M1817,N1817-M1817+1)</f>
        <v>Tuebor Op</v>
      </c>
    </row>
    <row r="1818" spans="1:15" hidden="1" x14ac:dyDescent="0.25">
      <c r="A1818" t="s">
        <v>121</v>
      </c>
      <c r="B1818" t="s">
        <v>33</v>
      </c>
      <c r="C1818" t="s">
        <v>115</v>
      </c>
      <c r="D1818" s="3">
        <v>43985</v>
      </c>
      <c r="E1818" t="s">
        <v>122</v>
      </c>
      <c r="F1818">
        <v>-1000</v>
      </c>
      <c r="G1818" t="s">
        <v>3858</v>
      </c>
      <c r="H1818" t="s">
        <v>126</v>
      </c>
      <c r="I1818" t="s">
        <v>102</v>
      </c>
      <c r="J1818" t="s">
        <v>34</v>
      </c>
      <c r="L1818" t="s">
        <v>3857</v>
      </c>
      <c r="M1818">
        <f t="shared" si="87"/>
        <v>10</v>
      </c>
      <c r="N1818">
        <f t="shared" si="88"/>
        <v>18</v>
      </c>
      <c r="O1818" t="str">
        <f t="shared" si="89"/>
        <v>Tuebor Op</v>
      </c>
    </row>
    <row r="1819" spans="1:15" hidden="1" x14ac:dyDescent="0.25">
      <c r="A1819" t="s">
        <v>121</v>
      </c>
      <c r="B1819" t="s">
        <v>33</v>
      </c>
      <c r="C1819" t="s">
        <v>115</v>
      </c>
      <c r="D1819" s="3">
        <v>43986</v>
      </c>
      <c r="E1819" t="s">
        <v>122</v>
      </c>
      <c r="F1819">
        <v>-82100000</v>
      </c>
      <c r="G1819" t="s">
        <v>3856</v>
      </c>
      <c r="H1819" t="s">
        <v>126</v>
      </c>
      <c r="I1819" t="s">
        <v>102</v>
      </c>
      <c r="J1819" t="s">
        <v>34</v>
      </c>
      <c r="L1819" t="s">
        <v>3716</v>
      </c>
      <c r="M1819">
        <f t="shared" si="87"/>
        <v>10</v>
      </c>
      <c r="N1819">
        <f t="shared" si="88"/>
        <v>18</v>
      </c>
      <c r="O1819" t="str">
        <f t="shared" si="89"/>
        <v>Tuebor Op</v>
      </c>
    </row>
    <row r="1820" spans="1:15" hidden="1" x14ac:dyDescent="0.25">
      <c r="A1820" t="s">
        <v>121</v>
      </c>
      <c r="B1820" t="s">
        <v>33</v>
      </c>
      <c r="C1820" t="s">
        <v>115</v>
      </c>
      <c r="D1820" s="3">
        <v>43987</v>
      </c>
      <c r="E1820" t="s">
        <v>122</v>
      </c>
      <c r="F1820">
        <v>-89720000</v>
      </c>
      <c r="G1820" t="s">
        <v>3855</v>
      </c>
      <c r="H1820" t="s">
        <v>126</v>
      </c>
      <c r="I1820" t="s">
        <v>102</v>
      </c>
      <c r="J1820" t="s">
        <v>34</v>
      </c>
      <c r="L1820" t="s">
        <v>3854</v>
      </c>
      <c r="M1820">
        <f t="shared" si="87"/>
        <v>10</v>
      </c>
      <c r="N1820">
        <f t="shared" si="88"/>
        <v>18</v>
      </c>
      <c r="O1820" t="str">
        <f t="shared" si="89"/>
        <v>Tuebor Op</v>
      </c>
    </row>
    <row r="1821" spans="1:15" hidden="1" x14ac:dyDescent="0.25">
      <c r="A1821" t="s">
        <v>121</v>
      </c>
      <c r="B1821" t="s">
        <v>33</v>
      </c>
      <c r="C1821" t="s">
        <v>115</v>
      </c>
      <c r="D1821" s="3">
        <v>43987</v>
      </c>
      <c r="E1821" t="s">
        <v>122</v>
      </c>
      <c r="F1821">
        <v>-2200000</v>
      </c>
      <c r="G1821" t="s">
        <v>3853</v>
      </c>
      <c r="H1821" t="s">
        <v>126</v>
      </c>
      <c r="I1821" t="s">
        <v>102</v>
      </c>
      <c r="J1821" t="s">
        <v>34</v>
      </c>
      <c r="L1821" t="s">
        <v>3852</v>
      </c>
      <c r="M1821">
        <f t="shared" si="87"/>
        <v>10</v>
      </c>
      <c r="N1821">
        <f t="shared" si="88"/>
        <v>17</v>
      </c>
      <c r="O1821" t="str">
        <f t="shared" si="89"/>
        <v>uebor Op</v>
      </c>
    </row>
    <row r="1822" spans="1:15" hidden="1" x14ac:dyDescent="0.25">
      <c r="A1822" t="s">
        <v>121</v>
      </c>
      <c r="B1822" t="s">
        <v>33</v>
      </c>
      <c r="C1822" t="s">
        <v>115</v>
      </c>
      <c r="D1822" s="3">
        <v>43990</v>
      </c>
      <c r="E1822" t="s">
        <v>122</v>
      </c>
      <c r="F1822">
        <v>-2400000</v>
      </c>
      <c r="G1822" t="s">
        <v>3851</v>
      </c>
      <c r="H1822" t="s">
        <v>126</v>
      </c>
      <c r="I1822" t="s">
        <v>102</v>
      </c>
      <c r="J1822" t="s">
        <v>34</v>
      </c>
      <c r="L1822" t="s">
        <v>3848</v>
      </c>
      <c r="M1822">
        <f t="shared" si="87"/>
        <v>10</v>
      </c>
      <c r="N1822">
        <f t="shared" si="88"/>
        <v>18</v>
      </c>
      <c r="O1822" t="str">
        <f t="shared" si="89"/>
        <v>Tuebor Op</v>
      </c>
    </row>
    <row r="1823" spans="1:15" hidden="1" x14ac:dyDescent="0.25">
      <c r="A1823" t="s">
        <v>121</v>
      </c>
      <c r="B1823" t="s">
        <v>33</v>
      </c>
      <c r="C1823" t="s">
        <v>115</v>
      </c>
      <c r="D1823" s="3">
        <v>43991</v>
      </c>
      <c r="E1823" t="s">
        <v>122</v>
      </c>
      <c r="F1823">
        <v>-650000</v>
      </c>
      <c r="G1823" t="s">
        <v>3850</v>
      </c>
      <c r="H1823" t="s">
        <v>249</v>
      </c>
      <c r="I1823" t="s">
        <v>102</v>
      </c>
      <c r="J1823" t="s">
        <v>34</v>
      </c>
      <c r="L1823" t="s">
        <v>661</v>
      </c>
      <c r="M1823">
        <f t="shared" si="87"/>
        <v>10</v>
      </c>
      <c r="N1823">
        <f t="shared" si="88"/>
        <v>18</v>
      </c>
      <c r="O1823" t="str">
        <f t="shared" si="89"/>
        <v>Tuebor Op</v>
      </c>
    </row>
    <row r="1824" spans="1:15" hidden="1" x14ac:dyDescent="0.25">
      <c r="A1824" t="s">
        <v>121</v>
      </c>
      <c r="B1824" t="s">
        <v>33</v>
      </c>
      <c r="C1824" t="s">
        <v>115</v>
      </c>
      <c r="D1824" s="3">
        <v>44000</v>
      </c>
      <c r="E1824" t="s">
        <v>122</v>
      </c>
      <c r="F1824">
        <v>-9910000</v>
      </c>
      <c r="G1824" t="s">
        <v>3849</v>
      </c>
      <c r="H1824" t="s">
        <v>126</v>
      </c>
      <c r="I1824" t="s">
        <v>102</v>
      </c>
      <c r="J1824" t="s">
        <v>34</v>
      </c>
      <c r="L1824" t="s">
        <v>3848</v>
      </c>
      <c r="M1824">
        <f t="shared" si="87"/>
        <v>10</v>
      </c>
      <c r="N1824">
        <f t="shared" si="88"/>
        <v>18</v>
      </c>
      <c r="O1824" t="str">
        <f t="shared" si="89"/>
        <v>Tuebor Op</v>
      </c>
    </row>
    <row r="1825" spans="1:15" hidden="1" x14ac:dyDescent="0.25">
      <c r="A1825" t="s">
        <v>121</v>
      </c>
      <c r="B1825" t="s">
        <v>33</v>
      </c>
      <c r="C1825" t="s">
        <v>115</v>
      </c>
      <c r="D1825" s="3">
        <v>44018</v>
      </c>
      <c r="E1825" t="s">
        <v>122</v>
      </c>
      <c r="F1825">
        <v>-10000000</v>
      </c>
      <c r="G1825" t="s">
        <v>3847</v>
      </c>
      <c r="H1825" t="s">
        <v>126</v>
      </c>
      <c r="I1825" t="s">
        <v>102</v>
      </c>
      <c r="J1825" t="s">
        <v>34</v>
      </c>
      <c r="L1825" t="s">
        <v>3846</v>
      </c>
      <c r="M1825">
        <f t="shared" si="87"/>
        <v>10</v>
      </c>
      <c r="N1825">
        <f t="shared" si="88"/>
        <v>18</v>
      </c>
      <c r="O1825" t="str">
        <f t="shared" si="89"/>
        <v>Tuebor Op</v>
      </c>
    </row>
    <row r="1826" spans="1:15" hidden="1" x14ac:dyDescent="0.25">
      <c r="A1826" t="s">
        <v>121</v>
      </c>
      <c r="B1826" t="s">
        <v>33</v>
      </c>
      <c r="C1826" t="s">
        <v>115</v>
      </c>
      <c r="D1826" s="3">
        <v>44029</v>
      </c>
      <c r="E1826" t="s">
        <v>122</v>
      </c>
      <c r="F1826">
        <v>-37600000</v>
      </c>
      <c r="G1826" t="s">
        <v>3845</v>
      </c>
      <c r="H1826" t="s">
        <v>249</v>
      </c>
      <c r="I1826" t="s">
        <v>102</v>
      </c>
      <c r="J1826" t="s">
        <v>34</v>
      </c>
      <c r="L1826" t="s">
        <v>661</v>
      </c>
      <c r="M1826">
        <f t="shared" si="87"/>
        <v>10</v>
      </c>
      <c r="N1826">
        <f t="shared" si="88"/>
        <v>18</v>
      </c>
      <c r="O1826" t="str">
        <f t="shared" si="89"/>
        <v>Tuebor Op</v>
      </c>
    </row>
    <row r="1827" spans="1:15" hidden="1" x14ac:dyDescent="0.25">
      <c r="A1827" t="s">
        <v>121</v>
      </c>
      <c r="B1827" t="s">
        <v>33</v>
      </c>
      <c r="C1827" t="s">
        <v>115</v>
      </c>
      <c r="D1827" s="3">
        <v>44057</v>
      </c>
      <c r="E1827" t="s">
        <v>122</v>
      </c>
      <c r="F1827">
        <v>-22600000</v>
      </c>
      <c r="G1827" t="s">
        <v>3844</v>
      </c>
      <c r="H1827" t="s">
        <v>126</v>
      </c>
      <c r="I1827" t="s">
        <v>102</v>
      </c>
      <c r="J1827" t="s">
        <v>34</v>
      </c>
      <c r="L1827" t="s">
        <v>3763</v>
      </c>
      <c r="M1827">
        <f t="shared" si="87"/>
        <v>10</v>
      </c>
      <c r="N1827">
        <f t="shared" si="88"/>
        <v>18</v>
      </c>
      <c r="O1827" t="str">
        <f t="shared" si="89"/>
        <v>Tuebor Op</v>
      </c>
    </row>
    <row r="1828" spans="1:15" hidden="1" x14ac:dyDescent="0.25">
      <c r="A1828" t="s">
        <v>121</v>
      </c>
      <c r="B1828" t="s">
        <v>33</v>
      </c>
      <c r="C1828" t="s">
        <v>115</v>
      </c>
      <c r="D1828" s="3">
        <v>44068</v>
      </c>
      <c r="E1828" t="s">
        <v>122</v>
      </c>
      <c r="F1828">
        <v>-24790000</v>
      </c>
      <c r="G1828" t="s">
        <v>3843</v>
      </c>
      <c r="H1828" t="s">
        <v>126</v>
      </c>
      <c r="I1828" t="s">
        <v>102</v>
      </c>
      <c r="J1828" t="s">
        <v>34</v>
      </c>
      <c r="L1828" t="s">
        <v>3842</v>
      </c>
      <c r="M1828">
        <f t="shared" si="87"/>
        <v>10</v>
      </c>
      <c r="N1828">
        <f t="shared" si="88"/>
        <v>18</v>
      </c>
      <c r="O1828" t="str">
        <f t="shared" si="89"/>
        <v>Tubeor Op</v>
      </c>
    </row>
    <row r="1829" spans="1:15" hidden="1" x14ac:dyDescent="0.25">
      <c r="A1829" t="s">
        <v>121</v>
      </c>
      <c r="B1829" t="s">
        <v>33</v>
      </c>
      <c r="C1829" t="s">
        <v>115</v>
      </c>
      <c r="D1829" s="3">
        <v>44076</v>
      </c>
      <c r="E1829" t="s">
        <v>122</v>
      </c>
      <c r="F1829">
        <v>-40000000</v>
      </c>
      <c r="G1829" t="s">
        <v>3841</v>
      </c>
      <c r="H1829" t="s">
        <v>126</v>
      </c>
      <c r="I1829" t="s">
        <v>102</v>
      </c>
      <c r="J1829" t="s">
        <v>34</v>
      </c>
      <c r="L1829" t="s">
        <v>3763</v>
      </c>
      <c r="M1829">
        <f t="shared" si="87"/>
        <v>10</v>
      </c>
      <c r="N1829">
        <f t="shared" si="88"/>
        <v>18</v>
      </c>
      <c r="O1829" t="str">
        <f t="shared" si="89"/>
        <v>Tuebor Op</v>
      </c>
    </row>
    <row r="1830" spans="1:15" hidden="1" x14ac:dyDescent="0.25">
      <c r="A1830" t="s">
        <v>121</v>
      </c>
      <c r="B1830" t="s">
        <v>33</v>
      </c>
      <c r="C1830" t="s">
        <v>115</v>
      </c>
      <c r="D1830" s="3">
        <v>44077</v>
      </c>
      <c r="E1830" t="s">
        <v>122</v>
      </c>
      <c r="F1830">
        <v>-5000000</v>
      </c>
      <c r="G1830" t="s">
        <v>3840</v>
      </c>
      <c r="H1830" t="s">
        <v>126</v>
      </c>
      <c r="I1830" t="s">
        <v>102</v>
      </c>
      <c r="J1830" t="s">
        <v>34</v>
      </c>
      <c r="L1830" t="s">
        <v>3782</v>
      </c>
      <c r="M1830">
        <f t="shared" si="87"/>
        <v>10</v>
      </c>
      <c r="N1830">
        <f t="shared" si="88"/>
        <v>23</v>
      </c>
      <c r="O1830" t="str">
        <f t="shared" si="89"/>
        <v>Tuebor CMS Acc</v>
      </c>
    </row>
    <row r="1831" spans="1:15" hidden="1" x14ac:dyDescent="0.25">
      <c r="A1831" t="s">
        <v>121</v>
      </c>
      <c r="B1831" t="s">
        <v>33</v>
      </c>
      <c r="C1831" t="s">
        <v>115</v>
      </c>
      <c r="D1831" s="3">
        <v>44083</v>
      </c>
      <c r="E1831" t="s">
        <v>122</v>
      </c>
      <c r="F1831">
        <v>-14000000</v>
      </c>
      <c r="G1831" t="s">
        <v>3839</v>
      </c>
      <c r="H1831" t="s">
        <v>126</v>
      </c>
      <c r="I1831" t="s">
        <v>102</v>
      </c>
      <c r="J1831" t="s">
        <v>34</v>
      </c>
      <c r="L1831" t="s">
        <v>3763</v>
      </c>
      <c r="M1831">
        <f t="shared" si="87"/>
        <v>10</v>
      </c>
      <c r="N1831">
        <f t="shared" si="88"/>
        <v>18</v>
      </c>
      <c r="O1831" t="str">
        <f t="shared" si="89"/>
        <v>Tuebor Op</v>
      </c>
    </row>
    <row r="1832" spans="1:15" hidden="1" x14ac:dyDescent="0.25">
      <c r="A1832" t="s">
        <v>121</v>
      </c>
      <c r="B1832" t="s">
        <v>33</v>
      </c>
      <c r="C1832" t="s">
        <v>115</v>
      </c>
      <c r="D1832" s="3">
        <v>44084</v>
      </c>
      <c r="E1832" t="s">
        <v>122</v>
      </c>
      <c r="F1832">
        <v>-10000000</v>
      </c>
      <c r="G1832" t="s">
        <v>3838</v>
      </c>
      <c r="H1832" t="s">
        <v>126</v>
      </c>
      <c r="I1832" t="s">
        <v>102</v>
      </c>
      <c r="J1832" t="s">
        <v>34</v>
      </c>
      <c r="L1832" t="s">
        <v>3763</v>
      </c>
      <c r="M1832">
        <f t="shared" si="87"/>
        <v>10</v>
      </c>
      <c r="N1832">
        <f t="shared" si="88"/>
        <v>18</v>
      </c>
      <c r="O1832" t="str">
        <f t="shared" si="89"/>
        <v>Tuebor Op</v>
      </c>
    </row>
    <row r="1833" spans="1:15" hidden="1" x14ac:dyDescent="0.25">
      <c r="A1833" t="s">
        <v>121</v>
      </c>
      <c r="B1833" t="s">
        <v>33</v>
      </c>
      <c r="C1833" t="s">
        <v>115</v>
      </c>
      <c r="D1833" s="3">
        <v>44098</v>
      </c>
      <c r="E1833" t="s">
        <v>122</v>
      </c>
      <c r="F1833">
        <v>-4000000</v>
      </c>
      <c r="G1833" t="s">
        <v>3837</v>
      </c>
      <c r="H1833" t="s">
        <v>126</v>
      </c>
      <c r="I1833" t="s">
        <v>102</v>
      </c>
      <c r="J1833" t="s">
        <v>34</v>
      </c>
      <c r="L1833" t="s">
        <v>3763</v>
      </c>
      <c r="M1833">
        <f t="shared" si="87"/>
        <v>10</v>
      </c>
      <c r="N1833">
        <f t="shared" si="88"/>
        <v>18</v>
      </c>
      <c r="O1833" t="str">
        <f t="shared" si="89"/>
        <v>Tuebor Op</v>
      </c>
    </row>
    <row r="1834" spans="1:15" hidden="1" x14ac:dyDescent="0.25">
      <c r="A1834" t="s">
        <v>121</v>
      </c>
      <c r="B1834" t="s">
        <v>33</v>
      </c>
      <c r="C1834" t="s">
        <v>115</v>
      </c>
      <c r="D1834" s="3">
        <v>44106</v>
      </c>
      <c r="E1834" t="s">
        <v>122</v>
      </c>
      <c r="F1834">
        <v>-1400000</v>
      </c>
      <c r="G1834" t="s">
        <v>3836</v>
      </c>
      <c r="H1834" t="s">
        <v>126</v>
      </c>
      <c r="I1834" t="s">
        <v>102</v>
      </c>
      <c r="J1834" t="s">
        <v>34</v>
      </c>
      <c r="L1834" t="s">
        <v>3716</v>
      </c>
      <c r="M1834">
        <f t="shared" si="87"/>
        <v>10</v>
      </c>
      <c r="N1834">
        <f t="shared" si="88"/>
        <v>18</v>
      </c>
      <c r="O1834" t="str">
        <f t="shared" si="89"/>
        <v>Tuebor Op</v>
      </c>
    </row>
    <row r="1835" spans="1:15" hidden="1" x14ac:dyDescent="0.25">
      <c r="A1835" t="s">
        <v>121</v>
      </c>
      <c r="B1835" t="s">
        <v>33</v>
      </c>
      <c r="C1835" t="s">
        <v>115</v>
      </c>
      <c r="D1835" s="3">
        <v>44110</v>
      </c>
      <c r="E1835" t="s">
        <v>122</v>
      </c>
      <c r="F1835">
        <v>-50000000</v>
      </c>
      <c r="G1835" t="s">
        <v>3835</v>
      </c>
      <c r="H1835" t="s">
        <v>126</v>
      </c>
      <c r="I1835" t="s">
        <v>102</v>
      </c>
      <c r="J1835" t="s">
        <v>34</v>
      </c>
      <c r="L1835" t="s">
        <v>3763</v>
      </c>
      <c r="M1835">
        <f t="shared" si="87"/>
        <v>10</v>
      </c>
      <c r="N1835">
        <f t="shared" si="88"/>
        <v>18</v>
      </c>
      <c r="O1835" t="str">
        <f t="shared" si="89"/>
        <v>Tuebor Op</v>
      </c>
    </row>
    <row r="1836" spans="1:15" hidden="1" x14ac:dyDescent="0.25">
      <c r="A1836" t="s">
        <v>121</v>
      </c>
      <c r="B1836" t="s">
        <v>33</v>
      </c>
      <c r="C1836" t="s">
        <v>115</v>
      </c>
      <c r="D1836" s="3">
        <v>44113</v>
      </c>
      <c r="E1836" t="s">
        <v>122</v>
      </c>
      <c r="F1836">
        <v>-34000000</v>
      </c>
      <c r="G1836" t="s">
        <v>3834</v>
      </c>
      <c r="H1836" t="s">
        <v>126</v>
      </c>
      <c r="I1836" t="s">
        <v>102</v>
      </c>
      <c r="J1836" t="s">
        <v>34</v>
      </c>
      <c r="L1836" t="s">
        <v>3763</v>
      </c>
      <c r="M1836">
        <f t="shared" si="87"/>
        <v>10</v>
      </c>
      <c r="N1836">
        <f t="shared" si="88"/>
        <v>18</v>
      </c>
      <c r="O1836" t="str">
        <f t="shared" si="89"/>
        <v>Tuebor Op</v>
      </c>
    </row>
    <row r="1837" spans="1:15" hidden="1" x14ac:dyDescent="0.25">
      <c r="A1837" t="s">
        <v>121</v>
      </c>
      <c r="B1837" t="s">
        <v>33</v>
      </c>
      <c r="C1837" t="s">
        <v>115</v>
      </c>
      <c r="D1837" s="3">
        <v>44216</v>
      </c>
      <c r="E1837" t="s">
        <v>122</v>
      </c>
      <c r="F1837">
        <v>-73600000</v>
      </c>
      <c r="G1837" t="s">
        <v>3833</v>
      </c>
      <c r="H1837" t="s">
        <v>126</v>
      </c>
      <c r="I1837" t="s">
        <v>102</v>
      </c>
      <c r="J1837" t="s">
        <v>34</v>
      </c>
      <c r="L1837" t="s">
        <v>3808</v>
      </c>
      <c r="M1837" t="e">
        <f t="shared" si="87"/>
        <v>#VALUE!</v>
      </c>
      <c r="N1837">
        <f t="shared" si="88"/>
        <v>13</v>
      </c>
      <c r="O1837" t="e">
        <f t="shared" si="89"/>
        <v>#VALUE!</v>
      </c>
    </row>
    <row r="1838" spans="1:15" hidden="1" x14ac:dyDescent="0.25">
      <c r="A1838" t="s">
        <v>121</v>
      </c>
      <c r="B1838" t="s">
        <v>33</v>
      </c>
      <c r="C1838" t="s">
        <v>115</v>
      </c>
      <c r="D1838" s="3">
        <v>44222</v>
      </c>
      <c r="E1838" t="s">
        <v>122</v>
      </c>
      <c r="F1838">
        <v>-2000000</v>
      </c>
      <c r="G1838" t="s">
        <v>3832</v>
      </c>
      <c r="H1838" t="s">
        <v>126</v>
      </c>
      <c r="I1838" t="s">
        <v>102</v>
      </c>
      <c r="J1838" t="s">
        <v>34</v>
      </c>
      <c r="L1838" t="s">
        <v>3763</v>
      </c>
      <c r="M1838">
        <f t="shared" si="87"/>
        <v>10</v>
      </c>
      <c r="N1838">
        <f t="shared" si="88"/>
        <v>18</v>
      </c>
      <c r="O1838" t="str">
        <f t="shared" si="89"/>
        <v>Tuebor Op</v>
      </c>
    </row>
    <row r="1839" spans="1:15" hidden="1" x14ac:dyDescent="0.25">
      <c r="A1839" t="s">
        <v>121</v>
      </c>
      <c r="B1839" t="s">
        <v>33</v>
      </c>
      <c r="C1839" t="s">
        <v>115</v>
      </c>
      <c r="D1839" s="3">
        <v>44225</v>
      </c>
      <c r="E1839" t="s">
        <v>122</v>
      </c>
      <c r="F1839">
        <v>-4000000</v>
      </c>
      <c r="G1839" t="s">
        <v>3831</v>
      </c>
      <c r="H1839" t="s">
        <v>126</v>
      </c>
      <c r="I1839" t="s">
        <v>102</v>
      </c>
      <c r="J1839" t="s">
        <v>34</v>
      </c>
      <c r="L1839" t="s">
        <v>3763</v>
      </c>
      <c r="M1839">
        <f t="shared" si="87"/>
        <v>10</v>
      </c>
      <c r="N1839">
        <f t="shared" si="88"/>
        <v>18</v>
      </c>
      <c r="O1839" t="str">
        <f t="shared" si="89"/>
        <v>Tuebor Op</v>
      </c>
    </row>
    <row r="1840" spans="1:15" hidden="1" x14ac:dyDescent="0.25">
      <c r="A1840" t="s">
        <v>121</v>
      </c>
      <c r="B1840" t="s">
        <v>33</v>
      </c>
      <c r="C1840" t="s">
        <v>115</v>
      </c>
      <c r="D1840" s="3">
        <v>44229</v>
      </c>
      <c r="E1840" t="s">
        <v>122</v>
      </c>
      <c r="F1840">
        <v>-34000000</v>
      </c>
      <c r="G1840" t="s">
        <v>3830</v>
      </c>
      <c r="H1840" t="s">
        <v>126</v>
      </c>
      <c r="I1840" t="s">
        <v>102</v>
      </c>
      <c r="J1840" t="s">
        <v>34</v>
      </c>
      <c r="L1840" t="s">
        <v>3763</v>
      </c>
      <c r="M1840">
        <f t="shared" si="87"/>
        <v>10</v>
      </c>
      <c r="N1840">
        <f t="shared" si="88"/>
        <v>18</v>
      </c>
      <c r="O1840" t="str">
        <f t="shared" si="89"/>
        <v>Tuebor Op</v>
      </c>
    </row>
    <row r="1841" spans="1:15" hidden="1" x14ac:dyDescent="0.25">
      <c r="A1841" t="s">
        <v>121</v>
      </c>
      <c r="B1841" t="s">
        <v>33</v>
      </c>
      <c r="C1841" t="s">
        <v>115</v>
      </c>
      <c r="D1841" s="3">
        <v>44232</v>
      </c>
      <c r="E1841" t="s">
        <v>122</v>
      </c>
      <c r="F1841">
        <v>-300000</v>
      </c>
      <c r="G1841" t="s">
        <v>3829</v>
      </c>
      <c r="H1841" t="s">
        <v>249</v>
      </c>
      <c r="I1841" t="s">
        <v>102</v>
      </c>
      <c r="J1841" t="s">
        <v>34</v>
      </c>
      <c r="L1841" t="s">
        <v>3814</v>
      </c>
      <c r="M1841">
        <f t="shared" si="87"/>
        <v>10</v>
      </c>
      <c r="N1841">
        <f t="shared" si="88"/>
        <v>18</v>
      </c>
      <c r="O1841" t="str">
        <f t="shared" si="89"/>
        <v>Tuebor Op</v>
      </c>
    </row>
    <row r="1842" spans="1:15" hidden="1" x14ac:dyDescent="0.25">
      <c r="A1842" t="s">
        <v>121</v>
      </c>
      <c r="B1842" t="s">
        <v>33</v>
      </c>
      <c r="C1842" t="s">
        <v>115</v>
      </c>
      <c r="D1842" s="3">
        <v>44236</v>
      </c>
      <c r="E1842" t="s">
        <v>122</v>
      </c>
      <c r="F1842">
        <v>-38000000</v>
      </c>
      <c r="G1842" t="s">
        <v>3828</v>
      </c>
      <c r="H1842" t="s">
        <v>126</v>
      </c>
      <c r="I1842" t="s">
        <v>102</v>
      </c>
      <c r="J1842" t="s">
        <v>34</v>
      </c>
      <c r="L1842" t="s">
        <v>3763</v>
      </c>
      <c r="M1842">
        <f t="shared" si="87"/>
        <v>10</v>
      </c>
      <c r="N1842">
        <f t="shared" si="88"/>
        <v>18</v>
      </c>
      <c r="O1842" t="str">
        <f t="shared" si="89"/>
        <v>Tuebor Op</v>
      </c>
    </row>
    <row r="1843" spans="1:15" hidden="1" x14ac:dyDescent="0.25">
      <c r="A1843" t="s">
        <v>121</v>
      </c>
      <c r="B1843" t="s">
        <v>33</v>
      </c>
      <c r="C1843" t="s">
        <v>115</v>
      </c>
      <c r="D1843" s="3">
        <v>44238</v>
      </c>
      <c r="E1843" t="s">
        <v>122</v>
      </c>
      <c r="F1843">
        <v>-700000</v>
      </c>
      <c r="G1843" t="s">
        <v>3827</v>
      </c>
      <c r="H1843" t="s">
        <v>249</v>
      </c>
      <c r="I1843" t="s">
        <v>102</v>
      </c>
      <c r="J1843" t="s">
        <v>34</v>
      </c>
      <c r="L1843" t="s">
        <v>3814</v>
      </c>
      <c r="M1843">
        <f t="shared" si="87"/>
        <v>10</v>
      </c>
      <c r="N1843">
        <f t="shared" si="88"/>
        <v>18</v>
      </c>
      <c r="O1843" t="str">
        <f t="shared" si="89"/>
        <v>Tuebor Op</v>
      </c>
    </row>
    <row r="1844" spans="1:15" hidden="1" x14ac:dyDescent="0.25">
      <c r="A1844" t="s">
        <v>121</v>
      </c>
      <c r="B1844" t="s">
        <v>33</v>
      </c>
      <c r="C1844" t="s">
        <v>115</v>
      </c>
      <c r="D1844" s="3">
        <v>44239</v>
      </c>
      <c r="E1844" t="s">
        <v>122</v>
      </c>
      <c r="F1844">
        <v>-2400000</v>
      </c>
      <c r="G1844" t="s">
        <v>3826</v>
      </c>
      <c r="H1844" t="s">
        <v>126</v>
      </c>
      <c r="I1844" t="s">
        <v>102</v>
      </c>
      <c r="J1844" t="s">
        <v>34</v>
      </c>
      <c r="L1844" t="s">
        <v>3763</v>
      </c>
      <c r="M1844">
        <f t="shared" si="87"/>
        <v>10</v>
      </c>
      <c r="N1844">
        <f t="shared" si="88"/>
        <v>18</v>
      </c>
      <c r="O1844" t="str">
        <f t="shared" si="89"/>
        <v>Tuebor Op</v>
      </c>
    </row>
    <row r="1845" spans="1:15" hidden="1" x14ac:dyDescent="0.25">
      <c r="A1845" t="s">
        <v>121</v>
      </c>
      <c r="B1845" t="s">
        <v>33</v>
      </c>
      <c r="C1845" t="s">
        <v>115</v>
      </c>
      <c r="D1845" s="3">
        <v>44244</v>
      </c>
      <c r="E1845" t="s">
        <v>122</v>
      </c>
      <c r="F1845">
        <v>-2300000</v>
      </c>
      <c r="G1845" t="s">
        <v>3825</v>
      </c>
      <c r="H1845" t="s">
        <v>249</v>
      </c>
      <c r="I1845" t="s">
        <v>102</v>
      </c>
      <c r="J1845" t="s">
        <v>34</v>
      </c>
      <c r="L1845" t="s">
        <v>3814</v>
      </c>
      <c r="M1845">
        <f t="shared" si="87"/>
        <v>10</v>
      </c>
      <c r="N1845">
        <f t="shared" si="88"/>
        <v>18</v>
      </c>
      <c r="O1845" t="str">
        <f t="shared" si="89"/>
        <v>Tuebor Op</v>
      </c>
    </row>
    <row r="1846" spans="1:15" hidden="1" x14ac:dyDescent="0.25">
      <c r="A1846" t="s">
        <v>121</v>
      </c>
      <c r="B1846" t="s">
        <v>33</v>
      </c>
      <c r="C1846" t="s">
        <v>115</v>
      </c>
      <c r="D1846" s="3">
        <v>44246</v>
      </c>
      <c r="E1846" t="s">
        <v>122</v>
      </c>
      <c r="F1846">
        <v>-44000000</v>
      </c>
      <c r="G1846" t="s">
        <v>3824</v>
      </c>
      <c r="H1846" t="s">
        <v>126</v>
      </c>
      <c r="I1846" t="s">
        <v>102</v>
      </c>
      <c r="J1846" t="s">
        <v>34</v>
      </c>
      <c r="L1846" t="s">
        <v>3763</v>
      </c>
      <c r="M1846">
        <f t="shared" si="87"/>
        <v>10</v>
      </c>
      <c r="N1846">
        <f t="shared" si="88"/>
        <v>18</v>
      </c>
      <c r="O1846" t="str">
        <f t="shared" si="89"/>
        <v>Tuebor Op</v>
      </c>
    </row>
    <row r="1847" spans="1:15" hidden="1" x14ac:dyDescent="0.25">
      <c r="A1847" t="s">
        <v>121</v>
      </c>
      <c r="B1847" t="s">
        <v>33</v>
      </c>
      <c r="C1847" t="s">
        <v>115</v>
      </c>
      <c r="D1847" s="3">
        <v>44249</v>
      </c>
      <c r="E1847" t="s">
        <v>122</v>
      </c>
      <c r="F1847">
        <v>-19200000</v>
      </c>
      <c r="G1847" t="s">
        <v>3823</v>
      </c>
      <c r="H1847" t="s">
        <v>126</v>
      </c>
      <c r="I1847" t="s">
        <v>102</v>
      </c>
      <c r="J1847" t="s">
        <v>34</v>
      </c>
      <c r="L1847" t="s">
        <v>3763</v>
      </c>
      <c r="M1847">
        <f t="shared" si="87"/>
        <v>10</v>
      </c>
      <c r="N1847">
        <f t="shared" si="88"/>
        <v>18</v>
      </c>
      <c r="O1847" t="str">
        <f t="shared" si="89"/>
        <v>Tuebor Op</v>
      </c>
    </row>
    <row r="1848" spans="1:15" hidden="1" x14ac:dyDescent="0.25">
      <c r="A1848" t="s">
        <v>121</v>
      </c>
      <c r="B1848" t="s">
        <v>33</v>
      </c>
      <c r="C1848" t="s">
        <v>115</v>
      </c>
      <c r="D1848" s="3">
        <v>44251</v>
      </c>
      <c r="E1848" t="s">
        <v>122</v>
      </c>
      <c r="F1848">
        <v>-4500000</v>
      </c>
      <c r="G1848" t="s">
        <v>3822</v>
      </c>
      <c r="H1848" t="s">
        <v>126</v>
      </c>
      <c r="I1848" t="s">
        <v>102</v>
      </c>
      <c r="J1848" t="s">
        <v>34</v>
      </c>
      <c r="L1848" t="s">
        <v>3763</v>
      </c>
      <c r="M1848">
        <f t="shared" si="87"/>
        <v>10</v>
      </c>
      <c r="N1848">
        <f t="shared" si="88"/>
        <v>18</v>
      </c>
      <c r="O1848" t="str">
        <f t="shared" si="89"/>
        <v>Tuebor Op</v>
      </c>
    </row>
    <row r="1849" spans="1:15" hidden="1" x14ac:dyDescent="0.25">
      <c r="A1849" t="s">
        <v>121</v>
      </c>
      <c r="B1849" t="s">
        <v>33</v>
      </c>
      <c r="C1849" t="s">
        <v>115</v>
      </c>
      <c r="D1849" s="3">
        <v>44258</v>
      </c>
      <c r="E1849" t="s">
        <v>122</v>
      </c>
      <c r="F1849">
        <v>-14000000</v>
      </c>
      <c r="G1849" t="s">
        <v>3821</v>
      </c>
      <c r="H1849" t="s">
        <v>126</v>
      </c>
      <c r="I1849" t="s">
        <v>102</v>
      </c>
      <c r="J1849" t="s">
        <v>34</v>
      </c>
      <c r="L1849" t="s">
        <v>3763</v>
      </c>
      <c r="M1849">
        <f t="shared" si="87"/>
        <v>10</v>
      </c>
      <c r="N1849">
        <f t="shared" si="88"/>
        <v>18</v>
      </c>
      <c r="O1849" t="str">
        <f t="shared" si="89"/>
        <v>Tuebor Op</v>
      </c>
    </row>
    <row r="1850" spans="1:15" hidden="1" x14ac:dyDescent="0.25">
      <c r="A1850" t="s">
        <v>121</v>
      </c>
      <c r="B1850" t="s">
        <v>33</v>
      </c>
      <c r="C1850" t="s">
        <v>115</v>
      </c>
      <c r="D1850" s="3">
        <v>44260</v>
      </c>
      <c r="E1850" t="s">
        <v>122</v>
      </c>
      <c r="F1850">
        <v>-2200000</v>
      </c>
      <c r="G1850" t="s">
        <v>3820</v>
      </c>
      <c r="H1850" t="s">
        <v>126</v>
      </c>
      <c r="I1850" t="s">
        <v>102</v>
      </c>
      <c r="J1850" t="s">
        <v>34</v>
      </c>
      <c r="L1850" t="s">
        <v>3763</v>
      </c>
      <c r="M1850">
        <f t="shared" si="87"/>
        <v>10</v>
      </c>
      <c r="N1850">
        <f t="shared" si="88"/>
        <v>18</v>
      </c>
      <c r="O1850" t="str">
        <f t="shared" si="89"/>
        <v>Tuebor Op</v>
      </c>
    </row>
    <row r="1851" spans="1:15" hidden="1" x14ac:dyDescent="0.25">
      <c r="A1851" t="s">
        <v>121</v>
      </c>
      <c r="B1851" t="s">
        <v>33</v>
      </c>
      <c r="C1851" t="s">
        <v>115</v>
      </c>
      <c r="D1851" s="3">
        <v>44281</v>
      </c>
      <c r="E1851" t="s">
        <v>122</v>
      </c>
      <c r="F1851">
        <v>-6700000</v>
      </c>
      <c r="G1851" t="s">
        <v>3819</v>
      </c>
      <c r="H1851" t="s">
        <v>126</v>
      </c>
      <c r="I1851" t="s">
        <v>102</v>
      </c>
      <c r="J1851" t="s">
        <v>34</v>
      </c>
      <c r="L1851" t="s">
        <v>3763</v>
      </c>
      <c r="M1851">
        <f t="shared" si="87"/>
        <v>10</v>
      </c>
      <c r="N1851">
        <f t="shared" si="88"/>
        <v>18</v>
      </c>
      <c r="O1851" t="str">
        <f t="shared" si="89"/>
        <v>Tuebor Op</v>
      </c>
    </row>
    <row r="1852" spans="1:15" hidden="1" x14ac:dyDescent="0.25">
      <c r="A1852" t="s">
        <v>121</v>
      </c>
      <c r="B1852" t="s">
        <v>33</v>
      </c>
      <c r="C1852" t="s">
        <v>115</v>
      </c>
      <c r="D1852" s="3">
        <v>44284</v>
      </c>
      <c r="E1852" t="s">
        <v>122</v>
      </c>
      <c r="F1852">
        <v>-4000000</v>
      </c>
      <c r="G1852" t="s">
        <v>3818</v>
      </c>
      <c r="H1852" t="s">
        <v>249</v>
      </c>
      <c r="I1852" t="s">
        <v>102</v>
      </c>
      <c r="J1852" t="s">
        <v>34</v>
      </c>
      <c r="L1852" t="s">
        <v>3814</v>
      </c>
      <c r="M1852">
        <f t="shared" si="87"/>
        <v>10</v>
      </c>
      <c r="N1852">
        <f t="shared" si="88"/>
        <v>18</v>
      </c>
      <c r="O1852" t="str">
        <f t="shared" si="89"/>
        <v>Tuebor Op</v>
      </c>
    </row>
    <row r="1853" spans="1:15" hidden="1" x14ac:dyDescent="0.25">
      <c r="A1853" t="s">
        <v>121</v>
      </c>
      <c r="B1853" t="s">
        <v>33</v>
      </c>
      <c r="C1853" t="s">
        <v>115</v>
      </c>
      <c r="D1853" s="3">
        <v>44298</v>
      </c>
      <c r="E1853" t="s">
        <v>122</v>
      </c>
      <c r="F1853">
        <v>-10000000</v>
      </c>
      <c r="G1853" t="s">
        <v>3817</v>
      </c>
      <c r="H1853" t="s">
        <v>126</v>
      </c>
      <c r="I1853" t="s">
        <v>102</v>
      </c>
      <c r="J1853" t="s">
        <v>34</v>
      </c>
      <c r="L1853" t="s">
        <v>3763</v>
      </c>
      <c r="M1853">
        <f t="shared" si="87"/>
        <v>10</v>
      </c>
      <c r="N1853">
        <f t="shared" si="88"/>
        <v>18</v>
      </c>
      <c r="O1853" t="str">
        <f t="shared" si="89"/>
        <v>Tuebor Op</v>
      </c>
    </row>
    <row r="1854" spans="1:15" hidden="1" x14ac:dyDescent="0.25">
      <c r="A1854" t="s">
        <v>121</v>
      </c>
      <c r="B1854" t="s">
        <v>33</v>
      </c>
      <c r="C1854" t="s">
        <v>115</v>
      </c>
      <c r="D1854" s="3">
        <v>44301</v>
      </c>
      <c r="E1854" t="s">
        <v>122</v>
      </c>
      <c r="F1854">
        <v>-2000000</v>
      </c>
      <c r="G1854" t="s">
        <v>3816</v>
      </c>
      <c r="H1854" t="s">
        <v>126</v>
      </c>
      <c r="I1854" t="s">
        <v>102</v>
      </c>
      <c r="J1854" t="s">
        <v>34</v>
      </c>
      <c r="L1854" t="s">
        <v>3763</v>
      </c>
      <c r="M1854">
        <f t="shared" si="87"/>
        <v>10</v>
      </c>
      <c r="N1854">
        <f t="shared" si="88"/>
        <v>18</v>
      </c>
      <c r="O1854" t="str">
        <f t="shared" si="89"/>
        <v>Tuebor Op</v>
      </c>
    </row>
    <row r="1855" spans="1:15" hidden="1" x14ac:dyDescent="0.25">
      <c r="A1855" t="s">
        <v>121</v>
      </c>
      <c r="B1855" t="s">
        <v>33</v>
      </c>
      <c r="C1855" t="s">
        <v>115</v>
      </c>
      <c r="D1855" s="3">
        <v>44306</v>
      </c>
      <c r="E1855" t="s">
        <v>122</v>
      </c>
      <c r="F1855">
        <v>-10200000</v>
      </c>
      <c r="G1855" t="s">
        <v>3815</v>
      </c>
      <c r="H1855" t="s">
        <v>249</v>
      </c>
      <c r="I1855" t="s">
        <v>102</v>
      </c>
      <c r="J1855" t="s">
        <v>34</v>
      </c>
      <c r="L1855" t="s">
        <v>3814</v>
      </c>
      <c r="M1855">
        <f t="shared" si="87"/>
        <v>10</v>
      </c>
      <c r="N1855">
        <f t="shared" si="88"/>
        <v>18</v>
      </c>
      <c r="O1855" t="str">
        <f t="shared" si="89"/>
        <v>Tuebor Op</v>
      </c>
    </row>
    <row r="1856" spans="1:15" hidden="1" x14ac:dyDescent="0.25">
      <c r="A1856" t="s">
        <v>121</v>
      </c>
      <c r="B1856" t="s">
        <v>33</v>
      </c>
      <c r="C1856" t="s">
        <v>115</v>
      </c>
      <c r="D1856" s="3">
        <v>44306</v>
      </c>
      <c r="E1856" t="s">
        <v>122</v>
      </c>
      <c r="F1856">
        <v>-6500000</v>
      </c>
      <c r="G1856" t="s">
        <v>3813</v>
      </c>
      <c r="H1856" t="s">
        <v>126</v>
      </c>
      <c r="I1856" t="s">
        <v>102</v>
      </c>
      <c r="J1856" t="s">
        <v>34</v>
      </c>
      <c r="L1856" t="s">
        <v>3763</v>
      </c>
      <c r="M1856">
        <f t="shared" si="87"/>
        <v>10</v>
      </c>
      <c r="N1856">
        <f t="shared" si="88"/>
        <v>18</v>
      </c>
      <c r="O1856" t="str">
        <f t="shared" si="89"/>
        <v>Tuebor Op</v>
      </c>
    </row>
    <row r="1857" spans="1:15" hidden="1" x14ac:dyDescent="0.25">
      <c r="A1857" t="s">
        <v>121</v>
      </c>
      <c r="B1857" t="s">
        <v>33</v>
      </c>
      <c r="C1857" t="s">
        <v>115</v>
      </c>
      <c r="D1857" s="3">
        <v>44308</v>
      </c>
      <c r="E1857" t="s">
        <v>122</v>
      </c>
      <c r="F1857">
        <v>-6000000</v>
      </c>
      <c r="G1857" t="s">
        <v>3812</v>
      </c>
      <c r="H1857" t="s">
        <v>126</v>
      </c>
      <c r="I1857" t="s">
        <v>102</v>
      </c>
      <c r="J1857" t="s">
        <v>34</v>
      </c>
      <c r="L1857" t="s">
        <v>3763</v>
      </c>
      <c r="M1857">
        <f t="shared" si="87"/>
        <v>10</v>
      </c>
      <c r="N1857">
        <f t="shared" si="88"/>
        <v>18</v>
      </c>
      <c r="O1857" t="str">
        <f t="shared" si="89"/>
        <v>Tuebor Op</v>
      </c>
    </row>
    <row r="1858" spans="1:15" hidden="1" x14ac:dyDescent="0.25">
      <c r="A1858" t="s">
        <v>121</v>
      </c>
      <c r="B1858" t="s">
        <v>33</v>
      </c>
      <c r="C1858" t="s">
        <v>115</v>
      </c>
      <c r="D1858" s="3">
        <v>44337</v>
      </c>
      <c r="E1858" t="s">
        <v>122</v>
      </c>
      <c r="F1858">
        <v>-5500000</v>
      </c>
      <c r="G1858" t="s">
        <v>3811</v>
      </c>
      <c r="H1858" t="s">
        <v>126</v>
      </c>
      <c r="I1858" t="s">
        <v>102</v>
      </c>
      <c r="J1858" t="s">
        <v>34</v>
      </c>
      <c r="L1858" t="s">
        <v>3763</v>
      </c>
      <c r="M1858">
        <f t="shared" si="87"/>
        <v>10</v>
      </c>
      <c r="N1858">
        <f t="shared" si="88"/>
        <v>18</v>
      </c>
      <c r="O1858" t="str">
        <f t="shared" si="89"/>
        <v>Tuebor Op</v>
      </c>
    </row>
    <row r="1859" spans="1:15" hidden="1" x14ac:dyDescent="0.25">
      <c r="A1859" t="s">
        <v>121</v>
      </c>
      <c r="B1859" t="s">
        <v>33</v>
      </c>
      <c r="C1859" t="s">
        <v>115</v>
      </c>
      <c r="D1859" s="3">
        <v>44351</v>
      </c>
      <c r="E1859" t="s">
        <v>122</v>
      </c>
      <c r="F1859">
        <v>-26000000</v>
      </c>
      <c r="G1859" t="s">
        <v>3810</v>
      </c>
      <c r="H1859" t="s">
        <v>126</v>
      </c>
      <c r="I1859" t="s">
        <v>102</v>
      </c>
      <c r="J1859" t="s">
        <v>34</v>
      </c>
      <c r="L1859" t="s">
        <v>3808</v>
      </c>
      <c r="M1859" t="e">
        <f t="shared" si="87"/>
        <v>#VALUE!</v>
      </c>
      <c r="N1859">
        <f t="shared" si="88"/>
        <v>13</v>
      </c>
      <c r="O1859" t="e">
        <f t="shared" si="89"/>
        <v>#VALUE!</v>
      </c>
    </row>
    <row r="1860" spans="1:15" hidden="1" x14ac:dyDescent="0.25">
      <c r="A1860" t="s">
        <v>121</v>
      </c>
      <c r="B1860" t="s">
        <v>33</v>
      </c>
      <c r="C1860" t="s">
        <v>115</v>
      </c>
      <c r="D1860" s="3">
        <v>44356</v>
      </c>
      <c r="E1860" t="s">
        <v>122</v>
      </c>
      <c r="F1860">
        <v>-10900000</v>
      </c>
      <c r="G1860" t="s">
        <v>3809</v>
      </c>
      <c r="H1860" t="s">
        <v>126</v>
      </c>
      <c r="I1860" t="s">
        <v>102</v>
      </c>
      <c r="J1860" t="s">
        <v>34</v>
      </c>
      <c r="L1860" t="s">
        <v>3808</v>
      </c>
      <c r="M1860" t="e">
        <f t="shared" si="87"/>
        <v>#VALUE!</v>
      </c>
      <c r="N1860">
        <f t="shared" si="88"/>
        <v>13</v>
      </c>
      <c r="O1860" t="e">
        <f t="shared" si="89"/>
        <v>#VALUE!</v>
      </c>
    </row>
    <row r="1861" spans="1:15" hidden="1" x14ac:dyDescent="0.25">
      <c r="A1861" t="s">
        <v>121</v>
      </c>
      <c r="B1861" t="s">
        <v>33</v>
      </c>
      <c r="C1861" t="s">
        <v>115</v>
      </c>
      <c r="D1861" s="3">
        <v>44365</v>
      </c>
      <c r="E1861" t="s">
        <v>122</v>
      </c>
      <c r="F1861">
        <v>-11000000</v>
      </c>
      <c r="G1861" t="s">
        <v>3807</v>
      </c>
      <c r="H1861" t="s">
        <v>126</v>
      </c>
      <c r="I1861" t="s">
        <v>102</v>
      </c>
      <c r="J1861" t="s">
        <v>34</v>
      </c>
      <c r="L1861" t="s">
        <v>3763</v>
      </c>
      <c r="M1861">
        <f t="shared" si="87"/>
        <v>10</v>
      </c>
      <c r="N1861">
        <f t="shared" si="88"/>
        <v>18</v>
      </c>
      <c r="O1861" t="str">
        <f t="shared" si="89"/>
        <v>Tuebor Op</v>
      </c>
    </row>
    <row r="1862" spans="1:15" hidden="1" x14ac:dyDescent="0.25">
      <c r="A1862" t="s">
        <v>121</v>
      </c>
      <c r="B1862" t="s">
        <v>33</v>
      </c>
      <c r="C1862" t="s">
        <v>115</v>
      </c>
      <c r="D1862" s="3">
        <v>44369</v>
      </c>
      <c r="E1862" t="s">
        <v>122</v>
      </c>
      <c r="F1862">
        <v>-2000000</v>
      </c>
      <c r="G1862" t="s">
        <v>3806</v>
      </c>
      <c r="H1862" t="s">
        <v>126</v>
      </c>
      <c r="I1862" t="s">
        <v>101</v>
      </c>
      <c r="J1862" t="s">
        <v>34</v>
      </c>
      <c r="L1862" t="s">
        <v>3716</v>
      </c>
      <c r="M1862">
        <f t="shared" si="87"/>
        <v>10</v>
      </c>
      <c r="N1862">
        <f t="shared" si="88"/>
        <v>18</v>
      </c>
      <c r="O1862" t="str">
        <f t="shared" si="89"/>
        <v>Tuebor Op</v>
      </c>
    </row>
    <row r="1863" spans="1:15" hidden="1" x14ac:dyDescent="0.25">
      <c r="A1863" t="s">
        <v>121</v>
      </c>
      <c r="B1863" t="s">
        <v>33</v>
      </c>
      <c r="C1863" t="s">
        <v>115</v>
      </c>
      <c r="D1863" s="3">
        <v>44378</v>
      </c>
      <c r="E1863" t="s">
        <v>122</v>
      </c>
      <c r="F1863">
        <v>-11000000</v>
      </c>
      <c r="G1863" t="s">
        <v>3805</v>
      </c>
      <c r="H1863" t="s">
        <v>126</v>
      </c>
      <c r="I1863" t="s">
        <v>102</v>
      </c>
      <c r="J1863" t="s">
        <v>34</v>
      </c>
      <c r="L1863" t="s">
        <v>3763</v>
      </c>
      <c r="M1863">
        <f t="shared" si="87"/>
        <v>10</v>
      </c>
      <c r="N1863">
        <f t="shared" si="88"/>
        <v>18</v>
      </c>
      <c r="O1863" t="str">
        <f t="shared" si="89"/>
        <v>Tuebor Op</v>
      </c>
    </row>
    <row r="1864" spans="1:15" hidden="1" x14ac:dyDescent="0.25">
      <c r="A1864" t="s">
        <v>121</v>
      </c>
      <c r="B1864" t="s">
        <v>33</v>
      </c>
      <c r="C1864" t="s">
        <v>115</v>
      </c>
      <c r="D1864" s="3">
        <v>44400</v>
      </c>
      <c r="E1864" t="s">
        <v>122</v>
      </c>
      <c r="F1864">
        <v>-2000000</v>
      </c>
      <c r="G1864" t="s">
        <v>3804</v>
      </c>
      <c r="H1864" t="s">
        <v>126</v>
      </c>
      <c r="I1864" t="s">
        <v>102</v>
      </c>
      <c r="J1864" t="s">
        <v>34</v>
      </c>
      <c r="L1864" t="s">
        <v>3763</v>
      </c>
      <c r="M1864">
        <f t="shared" si="87"/>
        <v>10</v>
      </c>
      <c r="N1864">
        <f t="shared" si="88"/>
        <v>18</v>
      </c>
      <c r="O1864" t="str">
        <f t="shared" si="89"/>
        <v>Tuebor Op</v>
      </c>
    </row>
    <row r="1865" spans="1:15" hidden="1" x14ac:dyDescent="0.25">
      <c r="A1865" t="s">
        <v>121</v>
      </c>
      <c r="B1865" t="s">
        <v>33</v>
      </c>
      <c r="C1865" t="s">
        <v>115</v>
      </c>
      <c r="D1865" s="3">
        <v>44406</v>
      </c>
      <c r="E1865" t="s">
        <v>122</v>
      </c>
      <c r="F1865">
        <v>-13000000</v>
      </c>
      <c r="G1865" t="s">
        <v>3803</v>
      </c>
      <c r="H1865" t="s">
        <v>126</v>
      </c>
      <c r="I1865" t="s">
        <v>102</v>
      </c>
      <c r="J1865" t="s">
        <v>34</v>
      </c>
      <c r="L1865" t="s">
        <v>3763</v>
      </c>
      <c r="M1865">
        <f t="shared" si="87"/>
        <v>10</v>
      </c>
      <c r="N1865">
        <f t="shared" si="88"/>
        <v>18</v>
      </c>
      <c r="O1865" t="str">
        <f t="shared" si="89"/>
        <v>Tuebor Op</v>
      </c>
    </row>
    <row r="1866" spans="1:15" hidden="1" x14ac:dyDescent="0.25">
      <c r="A1866" t="s">
        <v>121</v>
      </c>
      <c r="B1866" t="s">
        <v>33</v>
      </c>
      <c r="C1866" t="s">
        <v>115</v>
      </c>
      <c r="D1866" s="3">
        <v>44412</v>
      </c>
      <c r="E1866" t="s">
        <v>122</v>
      </c>
      <c r="F1866">
        <v>-4000000</v>
      </c>
      <c r="G1866" t="s">
        <v>3802</v>
      </c>
      <c r="H1866" t="s">
        <v>126</v>
      </c>
      <c r="I1866" t="s">
        <v>102</v>
      </c>
      <c r="J1866" t="s">
        <v>34</v>
      </c>
      <c r="L1866" t="s">
        <v>1314</v>
      </c>
      <c r="M1866">
        <f t="shared" si="87"/>
        <v>10</v>
      </c>
      <c r="N1866">
        <f t="shared" si="88"/>
        <v>19</v>
      </c>
      <c r="O1866" t="str">
        <f t="shared" si="89"/>
        <v>Tuebor JPM</v>
      </c>
    </row>
    <row r="1867" spans="1:15" hidden="1" x14ac:dyDescent="0.25">
      <c r="A1867" t="s">
        <v>121</v>
      </c>
      <c r="B1867" t="s">
        <v>33</v>
      </c>
      <c r="C1867" t="s">
        <v>115</v>
      </c>
      <c r="D1867" s="3">
        <v>44412</v>
      </c>
      <c r="E1867" t="s">
        <v>122</v>
      </c>
      <c r="F1867">
        <v>-3000000</v>
      </c>
      <c r="G1867" t="s">
        <v>3801</v>
      </c>
      <c r="H1867" t="s">
        <v>249</v>
      </c>
      <c r="I1867" t="s">
        <v>102</v>
      </c>
      <c r="J1867" t="s">
        <v>34</v>
      </c>
      <c r="L1867" t="s">
        <v>3800</v>
      </c>
      <c r="M1867">
        <f t="shared" si="87"/>
        <v>10</v>
      </c>
      <c r="N1867">
        <f t="shared" si="88"/>
        <v>18</v>
      </c>
      <c r="O1867" t="str">
        <f t="shared" si="89"/>
        <v>Tuebor Op</v>
      </c>
    </row>
    <row r="1868" spans="1:15" hidden="1" x14ac:dyDescent="0.25">
      <c r="A1868" t="s">
        <v>121</v>
      </c>
      <c r="B1868" t="s">
        <v>33</v>
      </c>
      <c r="C1868" t="s">
        <v>115</v>
      </c>
      <c r="D1868" s="3">
        <v>44420</v>
      </c>
      <c r="E1868" t="s">
        <v>122</v>
      </c>
      <c r="F1868">
        <v>-28000000</v>
      </c>
      <c r="G1868" t="s">
        <v>3799</v>
      </c>
      <c r="H1868" t="s">
        <v>126</v>
      </c>
      <c r="I1868" t="s">
        <v>102</v>
      </c>
      <c r="J1868" t="s">
        <v>34</v>
      </c>
      <c r="L1868" t="s">
        <v>3763</v>
      </c>
      <c r="M1868">
        <f t="shared" si="87"/>
        <v>10</v>
      </c>
      <c r="N1868">
        <f t="shared" si="88"/>
        <v>18</v>
      </c>
      <c r="O1868" t="str">
        <f t="shared" si="89"/>
        <v>Tuebor Op</v>
      </c>
    </row>
    <row r="1869" spans="1:15" hidden="1" x14ac:dyDescent="0.25">
      <c r="A1869" t="s">
        <v>121</v>
      </c>
      <c r="B1869" t="s">
        <v>33</v>
      </c>
      <c r="C1869" t="s">
        <v>115</v>
      </c>
      <c r="D1869" s="3">
        <v>44438</v>
      </c>
      <c r="E1869" t="s">
        <v>122</v>
      </c>
      <c r="F1869">
        <v>-6100000</v>
      </c>
      <c r="G1869" t="s">
        <v>3798</v>
      </c>
      <c r="H1869" t="s">
        <v>126</v>
      </c>
      <c r="I1869" t="s">
        <v>102</v>
      </c>
      <c r="J1869" t="s">
        <v>34</v>
      </c>
      <c r="L1869" t="s">
        <v>1314</v>
      </c>
      <c r="M1869">
        <f t="shared" si="87"/>
        <v>10</v>
      </c>
      <c r="N1869">
        <f t="shared" si="88"/>
        <v>19</v>
      </c>
      <c r="O1869" t="str">
        <f t="shared" si="89"/>
        <v>Tuebor JPM</v>
      </c>
    </row>
    <row r="1870" spans="1:15" hidden="1" x14ac:dyDescent="0.25">
      <c r="A1870" t="s">
        <v>121</v>
      </c>
      <c r="B1870" t="s">
        <v>33</v>
      </c>
      <c r="C1870" t="s">
        <v>115</v>
      </c>
      <c r="D1870" s="3">
        <v>44461</v>
      </c>
      <c r="E1870" t="s">
        <v>122</v>
      </c>
      <c r="F1870">
        <v>-10000000</v>
      </c>
      <c r="G1870" t="s">
        <v>3797</v>
      </c>
      <c r="H1870" t="s">
        <v>126</v>
      </c>
      <c r="I1870" t="s">
        <v>102</v>
      </c>
      <c r="J1870" t="s">
        <v>34</v>
      </c>
      <c r="L1870" t="s">
        <v>1314</v>
      </c>
      <c r="M1870">
        <f t="shared" si="87"/>
        <v>10</v>
      </c>
      <c r="N1870">
        <f t="shared" si="88"/>
        <v>19</v>
      </c>
      <c r="O1870" t="str">
        <f t="shared" si="89"/>
        <v>Tuebor JPM</v>
      </c>
    </row>
    <row r="1871" spans="1:15" hidden="1" x14ac:dyDescent="0.25">
      <c r="A1871" t="s">
        <v>121</v>
      </c>
      <c r="B1871" t="s">
        <v>33</v>
      </c>
      <c r="C1871" t="s">
        <v>115</v>
      </c>
      <c r="D1871" s="3">
        <v>44468</v>
      </c>
      <c r="E1871" t="s">
        <v>122</v>
      </c>
      <c r="F1871">
        <v>-25000000</v>
      </c>
      <c r="G1871" t="s">
        <v>3796</v>
      </c>
      <c r="H1871" t="s">
        <v>126</v>
      </c>
      <c r="I1871" t="s">
        <v>102</v>
      </c>
      <c r="J1871" t="s">
        <v>34</v>
      </c>
      <c r="L1871" t="s">
        <v>3795</v>
      </c>
      <c r="M1871">
        <f t="shared" si="87"/>
        <v>10</v>
      </c>
      <c r="N1871">
        <f t="shared" si="88"/>
        <v>25</v>
      </c>
      <c r="O1871" t="str">
        <f t="shared" si="89"/>
        <v>Tuebor Operating</v>
      </c>
    </row>
    <row r="1872" spans="1:15" hidden="1" x14ac:dyDescent="0.25">
      <c r="A1872" t="s">
        <v>121</v>
      </c>
      <c r="B1872" t="s">
        <v>33</v>
      </c>
      <c r="C1872" t="s">
        <v>115</v>
      </c>
      <c r="D1872" s="3">
        <v>44470</v>
      </c>
      <c r="E1872" t="s">
        <v>122</v>
      </c>
      <c r="F1872">
        <v>-4800000</v>
      </c>
      <c r="G1872" t="s">
        <v>3794</v>
      </c>
      <c r="H1872" t="s">
        <v>126</v>
      </c>
      <c r="I1872" t="s">
        <v>102</v>
      </c>
      <c r="J1872" t="s">
        <v>34</v>
      </c>
      <c r="L1872" t="s">
        <v>3763</v>
      </c>
      <c r="M1872">
        <f t="shared" si="87"/>
        <v>10</v>
      </c>
      <c r="N1872">
        <f t="shared" si="88"/>
        <v>18</v>
      </c>
      <c r="O1872" t="str">
        <f t="shared" si="89"/>
        <v>Tuebor Op</v>
      </c>
    </row>
    <row r="1873" spans="1:15" hidden="1" x14ac:dyDescent="0.25">
      <c r="A1873" t="s">
        <v>121</v>
      </c>
      <c r="B1873" t="s">
        <v>33</v>
      </c>
      <c r="C1873" t="s">
        <v>115</v>
      </c>
      <c r="D1873" s="3">
        <v>44481</v>
      </c>
      <c r="E1873" t="s">
        <v>122</v>
      </c>
      <c r="F1873">
        <v>-10500000</v>
      </c>
      <c r="G1873" t="s">
        <v>3793</v>
      </c>
      <c r="H1873" t="s">
        <v>126</v>
      </c>
      <c r="I1873" t="s">
        <v>102</v>
      </c>
      <c r="J1873" t="s">
        <v>34</v>
      </c>
      <c r="L1873" t="s">
        <v>3763</v>
      </c>
      <c r="M1873">
        <f t="shared" si="87"/>
        <v>10</v>
      </c>
      <c r="N1873">
        <f t="shared" si="88"/>
        <v>18</v>
      </c>
      <c r="O1873" t="str">
        <f t="shared" si="89"/>
        <v>Tuebor Op</v>
      </c>
    </row>
    <row r="1874" spans="1:15" hidden="1" x14ac:dyDescent="0.25">
      <c r="A1874" t="s">
        <v>121</v>
      </c>
      <c r="B1874" t="s">
        <v>33</v>
      </c>
      <c r="C1874" t="s">
        <v>115</v>
      </c>
      <c r="D1874" s="3">
        <v>44487</v>
      </c>
      <c r="E1874" t="s">
        <v>122</v>
      </c>
      <c r="F1874">
        <v>-22000000</v>
      </c>
      <c r="G1874" t="s">
        <v>3792</v>
      </c>
      <c r="H1874" t="s">
        <v>126</v>
      </c>
      <c r="I1874" t="s">
        <v>102</v>
      </c>
      <c r="J1874" t="s">
        <v>34</v>
      </c>
      <c r="L1874" t="s">
        <v>3763</v>
      </c>
      <c r="M1874">
        <f t="shared" si="87"/>
        <v>10</v>
      </c>
      <c r="N1874">
        <f t="shared" si="88"/>
        <v>18</v>
      </c>
      <c r="O1874" t="str">
        <f t="shared" si="89"/>
        <v>Tuebor Op</v>
      </c>
    </row>
    <row r="1875" spans="1:15" hidden="1" x14ac:dyDescent="0.25">
      <c r="A1875" t="s">
        <v>121</v>
      </c>
      <c r="B1875" t="s">
        <v>33</v>
      </c>
      <c r="C1875" t="s">
        <v>115</v>
      </c>
      <c r="D1875" s="3">
        <v>44496</v>
      </c>
      <c r="E1875" t="s">
        <v>122</v>
      </c>
      <c r="F1875">
        <v>-9000000</v>
      </c>
      <c r="G1875" t="s">
        <v>3791</v>
      </c>
      <c r="H1875" t="s">
        <v>126</v>
      </c>
      <c r="I1875" t="s">
        <v>102</v>
      </c>
      <c r="J1875" t="s">
        <v>34</v>
      </c>
      <c r="L1875" t="s">
        <v>3763</v>
      </c>
      <c r="M1875">
        <f t="shared" si="87"/>
        <v>10</v>
      </c>
      <c r="N1875">
        <f t="shared" si="88"/>
        <v>18</v>
      </c>
      <c r="O1875" t="str">
        <f t="shared" si="89"/>
        <v>Tuebor Op</v>
      </c>
    </row>
    <row r="1876" spans="1:15" hidden="1" x14ac:dyDescent="0.25">
      <c r="A1876" t="s">
        <v>121</v>
      </c>
      <c r="B1876" t="s">
        <v>33</v>
      </c>
      <c r="C1876" t="s">
        <v>115</v>
      </c>
      <c r="D1876" s="3">
        <v>44504</v>
      </c>
      <c r="E1876" t="s">
        <v>122</v>
      </c>
      <c r="F1876">
        <v>-25000000</v>
      </c>
      <c r="G1876" t="s">
        <v>3790</v>
      </c>
      <c r="H1876" t="s">
        <v>126</v>
      </c>
      <c r="I1876" t="s">
        <v>102</v>
      </c>
      <c r="J1876" t="s">
        <v>34</v>
      </c>
      <c r="L1876" t="s">
        <v>1314</v>
      </c>
      <c r="M1876">
        <f t="shared" si="87"/>
        <v>10</v>
      </c>
      <c r="N1876">
        <f t="shared" si="88"/>
        <v>19</v>
      </c>
      <c r="O1876" t="str">
        <f t="shared" si="89"/>
        <v>Tuebor JPM</v>
      </c>
    </row>
    <row r="1877" spans="1:15" hidden="1" x14ac:dyDescent="0.25">
      <c r="A1877" t="s">
        <v>121</v>
      </c>
      <c r="B1877" t="s">
        <v>33</v>
      </c>
      <c r="C1877" t="s">
        <v>115</v>
      </c>
      <c r="D1877" s="3">
        <v>44522</v>
      </c>
      <c r="E1877" t="s">
        <v>122</v>
      </c>
      <c r="F1877">
        <v>-1200000</v>
      </c>
      <c r="G1877" t="s">
        <v>3789</v>
      </c>
      <c r="H1877" t="s">
        <v>126</v>
      </c>
      <c r="I1877" t="s">
        <v>102</v>
      </c>
      <c r="J1877" t="s">
        <v>34</v>
      </c>
      <c r="L1877" t="s">
        <v>3765</v>
      </c>
      <c r="M1877">
        <f t="shared" si="87"/>
        <v>10</v>
      </c>
      <c r="N1877">
        <f t="shared" si="88"/>
        <v>18</v>
      </c>
      <c r="O1877" t="str">
        <f t="shared" si="89"/>
        <v>TUEBO JPM</v>
      </c>
    </row>
    <row r="1878" spans="1:15" hidden="1" x14ac:dyDescent="0.25">
      <c r="A1878" t="s">
        <v>121</v>
      </c>
      <c r="B1878" t="s">
        <v>33</v>
      </c>
      <c r="C1878" t="s">
        <v>115</v>
      </c>
      <c r="D1878" s="3">
        <v>44524</v>
      </c>
      <c r="E1878" t="s">
        <v>122</v>
      </c>
      <c r="F1878">
        <v>-3000000</v>
      </c>
      <c r="G1878" t="s">
        <v>3788</v>
      </c>
      <c r="H1878" t="s">
        <v>126</v>
      </c>
      <c r="I1878" t="s">
        <v>102</v>
      </c>
      <c r="J1878" t="s">
        <v>34</v>
      </c>
      <c r="L1878" t="s">
        <v>3787</v>
      </c>
      <c r="M1878">
        <f t="shared" si="87"/>
        <v>10</v>
      </c>
      <c r="N1878">
        <f t="shared" si="88"/>
        <v>27</v>
      </c>
      <c r="O1878" t="str">
        <f t="shared" si="89"/>
        <v>Tuebor - Operating</v>
      </c>
    </row>
    <row r="1879" spans="1:15" hidden="1" x14ac:dyDescent="0.25">
      <c r="A1879" t="s">
        <v>121</v>
      </c>
      <c r="B1879" t="s">
        <v>33</v>
      </c>
      <c r="C1879" t="s">
        <v>115</v>
      </c>
      <c r="D1879" s="3">
        <v>44537</v>
      </c>
      <c r="E1879" t="s">
        <v>122</v>
      </c>
      <c r="F1879">
        <v>-11000000</v>
      </c>
      <c r="G1879" t="s">
        <v>3786</v>
      </c>
      <c r="H1879" t="s">
        <v>126</v>
      </c>
      <c r="I1879" t="s">
        <v>102</v>
      </c>
      <c r="J1879" t="s">
        <v>34</v>
      </c>
      <c r="L1879" t="s">
        <v>1314</v>
      </c>
      <c r="M1879">
        <f t="shared" si="87"/>
        <v>10</v>
      </c>
      <c r="N1879">
        <f t="shared" si="88"/>
        <v>19</v>
      </c>
      <c r="O1879" t="str">
        <f t="shared" si="89"/>
        <v>Tuebor JPM</v>
      </c>
    </row>
    <row r="1880" spans="1:15" hidden="1" x14ac:dyDescent="0.25">
      <c r="A1880" t="s">
        <v>121</v>
      </c>
      <c r="B1880" t="s">
        <v>33</v>
      </c>
      <c r="C1880" t="s">
        <v>115</v>
      </c>
      <c r="D1880" s="3">
        <v>44538</v>
      </c>
      <c r="E1880" t="s">
        <v>122</v>
      </c>
      <c r="F1880">
        <v>-31000000</v>
      </c>
      <c r="G1880" t="s">
        <v>3785</v>
      </c>
      <c r="H1880" t="s">
        <v>126</v>
      </c>
      <c r="I1880" t="s">
        <v>102</v>
      </c>
      <c r="J1880" t="s">
        <v>34</v>
      </c>
      <c r="L1880" t="s">
        <v>3765</v>
      </c>
      <c r="M1880">
        <f t="shared" si="87"/>
        <v>10</v>
      </c>
      <c r="N1880">
        <f t="shared" si="88"/>
        <v>18</v>
      </c>
      <c r="O1880" t="str">
        <f t="shared" si="89"/>
        <v>TUEBO JPM</v>
      </c>
    </row>
    <row r="1881" spans="1:15" hidden="1" x14ac:dyDescent="0.25">
      <c r="A1881" t="s">
        <v>121</v>
      </c>
      <c r="B1881" t="s">
        <v>33</v>
      </c>
      <c r="C1881" t="s">
        <v>115</v>
      </c>
      <c r="D1881" s="3">
        <v>44551</v>
      </c>
      <c r="E1881" t="s">
        <v>122</v>
      </c>
      <c r="F1881">
        <v>-4200000</v>
      </c>
      <c r="G1881" t="s">
        <v>3784</v>
      </c>
      <c r="H1881" t="s">
        <v>126</v>
      </c>
      <c r="I1881" t="s">
        <v>102</v>
      </c>
      <c r="J1881" t="s">
        <v>34</v>
      </c>
      <c r="L1881" t="s">
        <v>1314</v>
      </c>
      <c r="M1881">
        <f t="shared" ref="M1881:M1944" si="90">FIND("from",L1881,1)+LEN($M$1)+1</f>
        <v>10</v>
      </c>
      <c r="N1881">
        <f t="shared" ref="N1881:N1944" si="91">FIND("to",L1881)-LEN($N$1)</f>
        <v>19</v>
      </c>
      <c r="O1881" t="str">
        <f t="shared" ref="O1881:O1944" si="92">MID(L1881,M1881,N1881-M1881+1)</f>
        <v>Tuebor JPM</v>
      </c>
    </row>
    <row r="1882" spans="1:15" hidden="1" x14ac:dyDescent="0.25">
      <c r="A1882" t="s">
        <v>121</v>
      </c>
      <c r="B1882" t="s">
        <v>33</v>
      </c>
      <c r="C1882" t="s">
        <v>115</v>
      </c>
      <c r="D1882" s="3">
        <v>44558</v>
      </c>
      <c r="E1882" t="s">
        <v>122</v>
      </c>
      <c r="F1882">
        <v>-20000000</v>
      </c>
      <c r="G1882" t="s">
        <v>3783</v>
      </c>
      <c r="H1882" t="s">
        <v>126</v>
      </c>
      <c r="I1882" t="s">
        <v>102</v>
      </c>
      <c r="J1882" t="s">
        <v>34</v>
      </c>
      <c r="L1882" t="s">
        <v>3782</v>
      </c>
      <c r="M1882">
        <f t="shared" si="90"/>
        <v>10</v>
      </c>
      <c r="N1882">
        <f t="shared" si="91"/>
        <v>23</v>
      </c>
      <c r="O1882" t="str">
        <f t="shared" si="92"/>
        <v>Tuebor CMS Acc</v>
      </c>
    </row>
    <row r="1883" spans="1:15" hidden="1" x14ac:dyDescent="0.25">
      <c r="A1883" t="s">
        <v>121</v>
      </c>
      <c r="B1883" t="s">
        <v>33</v>
      </c>
      <c r="C1883" t="s">
        <v>115</v>
      </c>
      <c r="D1883" s="3">
        <v>44582</v>
      </c>
      <c r="E1883" t="s">
        <v>122</v>
      </c>
      <c r="F1883">
        <v>-1190000</v>
      </c>
      <c r="G1883" t="s">
        <v>3781</v>
      </c>
      <c r="H1883" t="s">
        <v>126</v>
      </c>
      <c r="I1883" t="s">
        <v>102</v>
      </c>
      <c r="J1883" t="s">
        <v>34</v>
      </c>
      <c r="L1883" t="s">
        <v>3765</v>
      </c>
      <c r="M1883">
        <f t="shared" si="90"/>
        <v>10</v>
      </c>
      <c r="N1883">
        <f t="shared" si="91"/>
        <v>18</v>
      </c>
      <c r="O1883" t="str">
        <f t="shared" si="92"/>
        <v>TUEBO JPM</v>
      </c>
    </row>
    <row r="1884" spans="1:15" hidden="1" x14ac:dyDescent="0.25">
      <c r="A1884" t="s">
        <v>121</v>
      </c>
      <c r="B1884" t="s">
        <v>33</v>
      </c>
      <c r="C1884" t="s">
        <v>115</v>
      </c>
      <c r="D1884" s="3">
        <v>44596</v>
      </c>
      <c r="E1884" t="s">
        <v>122</v>
      </c>
      <c r="F1884">
        <v>-1000000</v>
      </c>
      <c r="G1884" t="s">
        <v>3780</v>
      </c>
      <c r="H1884" t="s">
        <v>126</v>
      </c>
      <c r="I1884" t="s">
        <v>102</v>
      </c>
      <c r="J1884" t="s">
        <v>34</v>
      </c>
      <c r="L1884" t="s">
        <v>3765</v>
      </c>
      <c r="M1884">
        <f t="shared" si="90"/>
        <v>10</v>
      </c>
      <c r="N1884">
        <f t="shared" si="91"/>
        <v>18</v>
      </c>
      <c r="O1884" t="str">
        <f t="shared" si="92"/>
        <v>TUEBO JPM</v>
      </c>
    </row>
    <row r="1885" spans="1:15" hidden="1" x14ac:dyDescent="0.25">
      <c r="A1885" t="s">
        <v>121</v>
      </c>
      <c r="B1885" t="s">
        <v>33</v>
      </c>
      <c r="C1885" t="s">
        <v>115</v>
      </c>
      <c r="D1885" s="3">
        <v>44610</v>
      </c>
      <c r="E1885" t="s">
        <v>122</v>
      </c>
      <c r="F1885">
        <v>-4200000</v>
      </c>
      <c r="G1885" t="s">
        <v>3779</v>
      </c>
      <c r="H1885" t="s">
        <v>126</v>
      </c>
      <c r="I1885" t="s">
        <v>102</v>
      </c>
      <c r="J1885" t="s">
        <v>34</v>
      </c>
      <c r="L1885" t="s">
        <v>3763</v>
      </c>
      <c r="M1885">
        <f t="shared" si="90"/>
        <v>10</v>
      </c>
      <c r="N1885">
        <f t="shared" si="91"/>
        <v>18</v>
      </c>
      <c r="O1885" t="str">
        <f t="shared" si="92"/>
        <v>Tuebor Op</v>
      </c>
    </row>
    <row r="1886" spans="1:15" hidden="1" x14ac:dyDescent="0.25">
      <c r="A1886" t="s">
        <v>121</v>
      </c>
      <c r="B1886" t="s">
        <v>33</v>
      </c>
      <c r="C1886" t="s">
        <v>115</v>
      </c>
      <c r="D1886" s="3">
        <v>44614</v>
      </c>
      <c r="E1886" t="s">
        <v>122</v>
      </c>
      <c r="F1886">
        <v>-1900000</v>
      </c>
      <c r="G1886" t="s">
        <v>3778</v>
      </c>
      <c r="H1886" t="s">
        <v>126</v>
      </c>
      <c r="I1886" t="s">
        <v>102</v>
      </c>
      <c r="J1886" t="s">
        <v>34</v>
      </c>
      <c r="L1886" t="s">
        <v>3763</v>
      </c>
      <c r="M1886">
        <f t="shared" si="90"/>
        <v>10</v>
      </c>
      <c r="N1886">
        <f t="shared" si="91"/>
        <v>18</v>
      </c>
      <c r="O1886" t="str">
        <f t="shared" si="92"/>
        <v>Tuebor Op</v>
      </c>
    </row>
    <row r="1887" spans="1:15" hidden="1" x14ac:dyDescent="0.25">
      <c r="A1887" t="s">
        <v>121</v>
      </c>
      <c r="B1887" t="s">
        <v>33</v>
      </c>
      <c r="C1887" t="s">
        <v>115</v>
      </c>
      <c r="D1887" s="3">
        <v>44628</v>
      </c>
      <c r="E1887" t="s">
        <v>122</v>
      </c>
      <c r="F1887">
        <v>-1450000</v>
      </c>
      <c r="G1887" t="s">
        <v>3777</v>
      </c>
      <c r="H1887" t="s">
        <v>126</v>
      </c>
      <c r="I1887" t="s">
        <v>102</v>
      </c>
      <c r="J1887" t="s">
        <v>34</v>
      </c>
      <c r="L1887" t="s">
        <v>3763</v>
      </c>
      <c r="M1887">
        <f t="shared" si="90"/>
        <v>10</v>
      </c>
      <c r="N1887">
        <f t="shared" si="91"/>
        <v>18</v>
      </c>
      <c r="O1887" t="str">
        <f t="shared" si="92"/>
        <v>Tuebor Op</v>
      </c>
    </row>
    <row r="1888" spans="1:15" hidden="1" x14ac:dyDescent="0.25">
      <c r="A1888" t="s">
        <v>121</v>
      </c>
      <c r="B1888" t="s">
        <v>33</v>
      </c>
      <c r="C1888" t="s">
        <v>115</v>
      </c>
      <c r="D1888" s="3">
        <v>44642</v>
      </c>
      <c r="E1888" t="s">
        <v>122</v>
      </c>
      <c r="F1888">
        <v>-1900000</v>
      </c>
      <c r="G1888" t="s">
        <v>3776</v>
      </c>
      <c r="H1888" t="s">
        <v>126</v>
      </c>
      <c r="I1888" t="s">
        <v>102</v>
      </c>
      <c r="J1888" t="s">
        <v>34</v>
      </c>
      <c r="L1888" t="s">
        <v>3765</v>
      </c>
      <c r="M1888">
        <f t="shared" si="90"/>
        <v>10</v>
      </c>
      <c r="N1888">
        <f t="shared" si="91"/>
        <v>18</v>
      </c>
      <c r="O1888" t="str">
        <f t="shared" si="92"/>
        <v>TUEBO JPM</v>
      </c>
    </row>
    <row r="1889" spans="1:15" hidden="1" x14ac:dyDescent="0.25">
      <c r="A1889" t="s">
        <v>121</v>
      </c>
      <c r="B1889" t="s">
        <v>33</v>
      </c>
      <c r="C1889" t="s">
        <v>115</v>
      </c>
      <c r="D1889" s="3">
        <v>44644</v>
      </c>
      <c r="E1889" t="s">
        <v>122</v>
      </c>
      <c r="F1889">
        <v>-4300000</v>
      </c>
      <c r="G1889" t="s">
        <v>3775</v>
      </c>
      <c r="H1889" t="s">
        <v>126</v>
      </c>
      <c r="I1889" t="s">
        <v>102</v>
      </c>
      <c r="J1889" t="s">
        <v>34</v>
      </c>
      <c r="L1889" t="s">
        <v>3763</v>
      </c>
      <c r="M1889">
        <f t="shared" si="90"/>
        <v>10</v>
      </c>
      <c r="N1889">
        <f t="shared" si="91"/>
        <v>18</v>
      </c>
      <c r="O1889" t="str">
        <f t="shared" si="92"/>
        <v>Tuebor Op</v>
      </c>
    </row>
    <row r="1890" spans="1:15" hidden="1" x14ac:dyDescent="0.25">
      <c r="A1890" t="s">
        <v>121</v>
      </c>
      <c r="B1890" t="s">
        <v>33</v>
      </c>
      <c r="C1890" t="s">
        <v>115</v>
      </c>
      <c r="D1890" s="3">
        <v>44671</v>
      </c>
      <c r="E1890" t="s">
        <v>122</v>
      </c>
      <c r="F1890">
        <v>-1650000</v>
      </c>
      <c r="G1890" t="s">
        <v>3774</v>
      </c>
      <c r="H1890" t="s">
        <v>126</v>
      </c>
      <c r="I1890" t="s">
        <v>102</v>
      </c>
      <c r="J1890" t="s">
        <v>34</v>
      </c>
      <c r="L1890" t="s">
        <v>3765</v>
      </c>
      <c r="M1890">
        <f t="shared" si="90"/>
        <v>10</v>
      </c>
      <c r="N1890">
        <f t="shared" si="91"/>
        <v>18</v>
      </c>
      <c r="O1890" t="str">
        <f t="shared" si="92"/>
        <v>TUEBO JPM</v>
      </c>
    </row>
    <row r="1891" spans="1:15" hidden="1" x14ac:dyDescent="0.25">
      <c r="A1891" t="s">
        <v>121</v>
      </c>
      <c r="B1891" t="s">
        <v>33</v>
      </c>
      <c r="C1891" t="s">
        <v>115</v>
      </c>
      <c r="D1891" s="3">
        <v>44706</v>
      </c>
      <c r="E1891" t="s">
        <v>122</v>
      </c>
      <c r="F1891">
        <v>-800000</v>
      </c>
      <c r="G1891" t="s">
        <v>3773</v>
      </c>
      <c r="H1891" t="s">
        <v>126</v>
      </c>
      <c r="I1891" t="s">
        <v>102</v>
      </c>
      <c r="J1891" t="s">
        <v>34</v>
      </c>
      <c r="L1891" t="s">
        <v>3772</v>
      </c>
      <c r="M1891">
        <f t="shared" si="90"/>
        <v>10</v>
      </c>
      <c r="N1891">
        <f t="shared" si="91"/>
        <v>19</v>
      </c>
      <c r="O1891" t="str">
        <f t="shared" si="92"/>
        <v>Tuebor PNC</v>
      </c>
    </row>
    <row r="1892" spans="1:15" hidden="1" x14ac:dyDescent="0.25">
      <c r="A1892" t="s">
        <v>121</v>
      </c>
      <c r="B1892" t="s">
        <v>33</v>
      </c>
      <c r="C1892" t="s">
        <v>115</v>
      </c>
      <c r="D1892" s="3">
        <v>44713</v>
      </c>
      <c r="E1892" t="s">
        <v>122</v>
      </c>
      <c r="F1892">
        <v>-49800000</v>
      </c>
      <c r="G1892" t="s">
        <v>3771</v>
      </c>
      <c r="H1892" t="s">
        <v>126</v>
      </c>
      <c r="I1892" t="s">
        <v>102</v>
      </c>
      <c r="J1892" t="s">
        <v>34</v>
      </c>
      <c r="L1892" t="s">
        <v>1314</v>
      </c>
      <c r="M1892">
        <f t="shared" si="90"/>
        <v>10</v>
      </c>
      <c r="N1892">
        <f t="shared" si="91"/>
        <v>19</v>
      </c>
      <c r="O1892" t="str">
        <f t="shared" si="92"/>
        <v>Tuebor JPM</v>
      </c>
    </row>
    <row r="1893" spans="1:15" hidden="1" x14ac:dyDescent="0.25">
      <c r="A1893" t="s">
        <v>121</v>
      </c>
      <c r="B1893" t="s">
        <v>33</v>
      </c>
      <c r="C1893" t="s">
        <v>115</v>
      </c>
      <c r="D1893" s="3">
        <v>44734</v>
      </c>
      <c r="E1893" t="s">
        <v>122</v>
      </c>
      <c r="F1893">
        <v>-1000000</v>
      </c>
      <c r="G1893" t="s">
        <v>3770</v>
      </c>
      <c r="H1893" t="s">
        <v>126</v>
      </c>
      <c r="I1893" t="s">
        <v>102</v>
      </c>
      <c r="J1893" t="s">
        <v>34</v>
      </c>
      <c r="L1893" t="s">
        <v>3765</v>
      </c>
      <c r="M1893">
        <f t="shared" si="90"/>
        <v>10</v>
      </c>
      <c r="N1893">
        <f t="shared" si="91"/>
        <v>18</v>
      </c>
      <c r="O1893" t="str">
        <f t="shared" si="92"/>
        <v>TUEBO JPM</v>
      </c>
    </row>
    <row r="1894" spans="1:15" hidden="1" x14ac:dyDescent="0.25">
      <c r="A1894" t="s">
        <v>121</v>
      </c>
      <c r="B1894" t="s">
        <v>33</v>
      </c>
      <c r="C1894" t="s">
        <v>115</v>
      </c>
      <c r="D1894" s="3">
        <v>44790</v>
      </c>
      <c r="E1894" t="s">
        <v>122</v>
      </c>
      <c r="F1894">
        <v>-380000</v>
      </c>
      <c r="G1894" t="s">
        <v>3769</v>
      </c>
      <c r="H1894" t="s">
        <v>126</v>
      </c>
      <c r="I1894" t="s">
        <v>102</v>
      </c>
      <c r="J1894" t="s">
        <v>34</v>
      </c>
      <c r="L1894" t="s">
        <v>3763</v>
      </c>
      <c r="M1894">
        <f t="shared" si="90"/>
        <v>10</v>
      </c>
      <c r="N1894">
        <f t="shared" si="91"/>
        <v>18</v>
      </c>
      <c r="O1894" t="str">
        <f t="shared" si="92"/>
        <v>Tuebor Op</v>
      </c>
    </row>
    <row r="1895" spans="1:15" hidden="1" x14ac:dyDescent="0.25">
      <c r="A1895" t="s">
        <v>121</v>
      </c>
      <c r="B1895" t="s">
        <v>33</v>
      </c>
      <c r="C1895">
        <v>469797513</v>
      </c>
      <c r="D1895" s="3">
        <v>44806</v>
      </c>
      <c r="E1895" t="s">
        <v>122</v>
      </c>
      <c r="F1895">
        <v>-1500000</v>
      </c>
      <c r="G1895" t="s">
        <v>6174</v>
      </c>
      <c r="H1895" t="s">
        <v>126</v>
      </c>
      <c r="I1895" t="s">
        <v>102</v>
      </c>
      <c r="J1895" t="s">
        <v>34</v>
      </c>
      <c r="L1895" t="s">
        <v>3763</v>
      </c>
      <c r="M1895">
        <f t="shared" si="90"/>
        <v>10</v>
      </c>
      <c r="N1895">
        <f t="shared" si="91"/>
        <v>18</v>
      </c>
      <c r="O1895" t="str">
        <f t="shared" si="92"/>
        <v>Tuebor Op</v>
      </c>
    </row>
    <row r="1896" spans="1:15" hidden="1" x14ac:dyDescent="0.25">
      <c r="A1896" t="s">
        <v>121</v>
      </c>
      <c r="B1896" t="s">
        <v>33</v>
      </c>
      <c r="C1896" t="s">
        <v>115</v>
      </c>
      <c r="D1896" s="3">
        <v>44852</v>
      </c>
      <c r="E1896" t="s">
        <v>122</v>
      </c>
      <c r="F1896">
        <v>-1260000</v>
      </c>
      <c r="G1896" t="s">
        <v>3768</v>
      </c>
      <c r="H1896" t="s">
        <v>126</v>
      </c>
      <c r="I1896" t="s">
        <v>102</v>
      </c>
      <c r="J1896" t="s">
        <v>34</v>
      </c>
      <c r="L1896" t="s">
        <v>3765</v>
      </c>
      <c r="M1896">
        <f t="shared" si="90"/>
        <v>10</v>
      </c>
      <c r="N1896">
        <f t="shared" si="91"/>
        <v>18</v>
      </c>
      <c r="O1896" t="str">
        <f t="shared" si="92"/>
        <v>TUEBO JPM</v>
      </c>
    </row>
    <row r="1897" spans="1:15" hidden="1" x14ac:dyDescent="0.25">
      <c r="A1897" t="s">
        <v>121</v>
      </c>
      <c r="B1897" t="s">
        <v>33</v>
      </c>
      <c r="C1897" t="s">
        <v>115</v>
      </c>
      <c r="D1897" s="3">
        <v>44866</v>
      </c>
      <c r="E1897" t="s">
        <v>122</v>
      </c>
      <c r="F1897">
        <v>-6500000</v>
      </c>
      <c r="G1897" t="s">
        <v>3767</v>
      </c>
      <c r="H1897" t="s">
        <v>126</v>
      </c>
      <c r="I1897" t="s">
        <v>102</v>
      </c>
      <c r="J1897" t="s">
        <v>34</v>
      </c>
      <c r="L1897" t="s">
        <v>3763</v>
      </c>
      <c r="M1897">
        <f t="shared" si="90"/>
        <v>10</v>
      </c>
      <c r="N1897">
        <f t="shared" si="91"/>
        <v>18</v>
      </c>
      <c r="O1897" t="str">
        <f t="shared" si="92"/>
        <v>Tuebor Op</v>
      </c>
    </row>
    <row r="1898" spans="1:15" hidden="1" x14ac:dyDescent="0.25">
      <c r="A1898" t="s">
        <v>121</v>
      </c>
      <c r="B1898" t="s">
        <v>33</v>
      </c>
      <c r="C1898" t="s">
        <v>115</v>
      </c>
      <c r="D1898" s="3">
        <v>44978</v>
      </c>
      <c r="E1898" t="s">
        <v>122</v>
      </c>
      <c r="F1898">
        <v>-380000</v>
      </c>
      <c r="G1898" t="s">
        <v>3766</v>
      </c>
      <c r="H1898" t="s">
        <v>126</v>
      </c>
      <c r="I1898" t="s">
        <v>102</v>
      </c>
      <c r="J1898" t="s">
        <v>34</v>
      </c>
      <c r="L1898" t="s">
        <v>3765</v>
      </c>
      <c r="M1898">
        <f t="shared" si="90"/>
        <v>10</v>
      </c>
      <c r="N1898">
        <f t="shared" si="91"/>
        <v>18</v>
      </c>
      <c r="O1898" t="str">
        <f t="shared" si="92"/>
        <v>TUEBO JPM</v>
      </c>
    </row>
    <row r="1899" spans="1:15" hidden="1" x14ac:dyDescent="0.25">
      <c r="A1899" t="s">
        <v>121</v>
      </c>
      <c r="B1899" t="s">
        <v>33</v>
      </c>
      <c r="C1899" t="s">
        <v>115</v>
      </c>
      <c r="D1899" s="3">
        <v>44985</v>
      </c>
      <c r="E1899" t="s">
        <v>122</v>
      </c>
      <c r="F1899">
        <v>-1200000</v>
      </c>
      <c r="G1899" t="s">
        <v>3764</v>
      </c>
      <c r="H1899" t="s">
        <v>126</v>
      </c>
      <c r="I1899" t="s">
        <v>102</v>
      </c>
      <c r="J1899" t="s">
        <v>34</v>
      </c>
      <c r="L1899" t="s">
        <v>3763</v>
      </c>
      <c r="M1899">
        <f t="shared" si="90"/>
        <v>10</v>
      </c>
      <c r="N1899">
        <f t="shared" si="91"/>
        <v>18</v>
      </c>
      <c r="O1899" t="str">
        <f t="shared" si="92"/>
        <v>Tuebor Op</v>
      </c>
    </row>
    <row r="1900" spans="1:15" hidden="1" x14ac:dyDescent="0.25">
      <c r="A1900" t="s">
        <v>121</v>
      </c>
      <c r="B1900" t="s">
        <v>33</v>
      </c>
      <c r="C1900" t="s">
        <v>115</v>
      </c>
      <c r="D1900" s="3">
        <v>45002</v>
      </c>
      <c r="E1900" t="s">
        <v>122</v>
      </c>
      <c r="F1900">
        <v>-20000000</v>
      </c>
      <c r="G1900" t="s">
        <v>3762</v>
      </c>
      <c r="H1900" t="s">
        <v>249</v>
      </c>
      <c r="I1900" t="s">
        <v>102</v>
      </c>
      <c r="J1900" t="s">
        <v>34</v>
      </c>
      <c r="L1900" t="s">
        <v>3761</v>
      </c>
      <c r="M1900">
        <f t="shared" si="90"/>
        <v>10</v>
      </c>
      <c r="N1900">
        <f t="shared" si="91"/>
        <v>18</v>
      </c>
      <c r="O1900" t="str">
        <f t="shared" si="92"/>
        <v>Tuebor Op</v>
      </c>
    </row>
    <row r="1901" spans="1:15" hidden="1" x14ac:dyDescent="0.25">
      <c r="A1901" t="s">
        <v>121</v>
      </c>
      <c r="B1901" t="s">
        <v>33</v>
      </c>
      <c r="C1901" t="s">
        <v>115</v>
      </c>
      <c r="D1901" s="3">
        <v>45005</v>
      </c>
      <c r="E1901" t="s">
        <v>122</v>
      </c>
      <c r="F1901">
        <v>-40000000</v>
      </c>
      <c r="G1901" t="s">
        <v>3760</v>
      </c>
      <c r="H1901" t="s">
        <v>249</v>
      </c>
      <c r="I1901" t="s">
        <v>102</v>
      </c>
      <c r="J1901" t="s">
        <v>34</v>
      </c>
      <c r="L1901" t="s">
        <v>661</v>
      </c>
      <c r="M1901">
        <f t="shared" si="90"/>
        <v>10</v>
      </c>
      <c r="N1901">
        <f t="shared" si="91"/>
        <v>18</v>
      </c>
      <c r="O1901" t="str">
        <f t="shared" si="92"/>
        <v>Tuebor Op</v>
      </c>
    </row>
    <row r="1902" spans="1:15" hidden="1" x14ac:dyDescent="0.25">
      <c r="A1902" t="s">
        <v>121</v>
      </c>
      <c r="B1902" t="s">
        <v>33</v>
      </c>
      <c r="C1902" t="s">
        <v>115</v>
      </c>
      <c r="D1902" s="3">
        <v>45006</v>
      </c>
      <c r="E1902" t="s">
        <v>122</v>
      </c>
      <c r="F1902">
        <v>-20000000</v>
      </c>
      <c r="G1902" t="s">
        <v>3759</v>
      </c>
      <c r="H1902" t="s">
        <v>249</v>
      </c>
      <c r="I1902" t="s">
        <v>102</v>
      </c>
      <c r="J1902" t="s">
        <v>34</v>
      </c>
      <c r="L1902" t="s">
        <v>661</v>
      </c>
      <c r="M1902">
        <f t="shared" si="90"/>
        <v>10</v>
      </c>
      <c r="N1902">
        <f t="shared" si="91"/>
        <v>18</v>
      </c>
      <c r="O1902" t="str">
        <f t="shared" si="92"/>
        <v>Tuebor Op</v>
      </c>
    </row>
    <row r="1903" spans="1:15" hidden="1" x14ac:dyDescent="0.25">
      <c r="A1903" t="s">
        <v>121</v>
      </c>
      <c r="B1903" t="s">
        <v>33</v>
      </c>
      <c r="C1903" t="s">
        <v>115</v>
      </c>
      <c r="D1903" s="3">
        <v>45007</v>
      </c>
      <c r="E1903" t="s">
        <v>122</v>
      </c>
      <c r="F1903">
        <v>-15000000</v>
      </c>
      <c r="G1903" t="s">
        <v>3758</v>
      </c>
      <c r="H1903" t="s">
        <v>249</v>
      </c>
      <c r="I1903" t="s">
        <v>102</v>
      </c>
      <c r="J1903" t="s">
        <v>34</v>
      </c>
      <c r="L1903" t="s">
        <v>3754</v>
      </c>
      <c r="M1903">
        <f t="shared" si="90"/>
        <v>10</v>
      </c>
      <c r="N1903">
        <f t="shared" si="91"/>
        <v>18</v>
      </c>
      <c r="O1903" t="str">
        <f t="shared" si="92"/>
        <v>TUEBO JPM</v>
      </c>
    </row>
    <row r="1904" spans="1:15" hidden="1" x14ac:dyDescent="0.25">
      <c r="A1904" t="s">
        <v>121</v>
      </c>
      <c r="B1904" t="s">
        <v>33</v>
      </c>
      <c r="C1904" t="s">
        <v>115</v>
      </c>
      <c r="D1904" s="3">
        <v>45014</v>
      </c>
      <c r="E1904" t="s">
        <v>122</v>
      </c>
      <c r="F1904">
        <v>-49300000</v>
      </c>
      <c r="G1904" t="s">
        <v>3757</v>
      </c>
      <c r="H1904" t="s">
        <v>249</v>
      </c>
      <c r="I1904" t="s">
        <v>102</v>
      </c>
      <c r="J1904" t="s">
        <v>34</v>
      </c>
      <c r="L1904" t="s">
        <v>3754</v>
      </c>
      <c r="M1904">
        <f t="shared" si="90"/>
        <v>10</v>
      </c>
      <c r="N1904">
        <f t="shared" si="91"/>
        <v>18</v>
      </c>
      <c r="O1904" t="str">
        <f t="shared" si="92"/>
        <v>TUEBO JPM</v>
      </c>
    </row>
    <row r="1905" spans="1:15" hidden="1" x14ac:dyDescent="0.25">
      <c r="A1905" t="s">
        <v>121</v>
      </c>
      <c r="B1905" t="s">
        <v>33</v>
      </c>
      <c r="C1905" t="s">
        <v>115</v>
      </c>
      <c r="D1905" s="3">
        <v>45016</v>
      </c>
      <c r="E1905" t="s">
        <v>122</v>
      </c>
      <c r="F1905">
        <v>-20000000</v>
      </c>
      <c r="G1905" t="s">
        <v>3756</v>
      </c>
      <c r="H1905" t="s">
        <v>249</v>
      </c>
      <c r="I1905" t="s">
        <v>102</v>
      </c>
      <c r="J1905" t="s">
        <v>34</v>
      </c>
      <c r="L1905" t="s">
        <v>3754</v>
      </c>
      <c r="M1905">
        <f t="shared" si="90"/>
        <v>10</v>
      </c>
      <c r="N1905">
        <f t="shared" si="91"/>
        <v>18</v>
      </c>
      <c r="O1905" t="str">
        <f t="shared" si="92"/>
        <v>TUEBO JPM</v>
      </c>
    </row>
    <row r="1906" spans="1:15" hidden="1" x14ac:dyDescent="0.25">
      <c r="A1906" t="s">
        <v>121</v>
      </c>
      <c r="B1906" t="s">
        <v>33</v>
      </c>
      <c r="C1906" t="s">
        <v>115</v>
      </c>
      <c r="D1906" s="3">
        <v>45019</v>
      </c>
      <c r="E1906" t="s">
        <v>122</v>
      </c>
      <c r="F1906">
        <v>-69700000</v>
      </c>
      <c r="G1906" t="s">
        <v>3755</v>
      </c>
      <c r="H1906" t="s">
        <v>249</v>
      </c>
      <c r="I1906" t="s">
        <v>102</v>
      </c>
      <c r="J1906" t="s">
        <v>34</v>
      </c>
      <c r="L1906" t="s">
        <v>3754</v>
      </c>
      <c r="M1906">
        <f t="shared" si="90"/>
        <v>10</v>
      </c>
      <c r="N1906">
        <f t="shared" si="91"/>
        <v>18</v>
      </c>
      <c r="O1906" t="str">
        <f t="shared" si="92"/>
        <v>TUEBO JPM</v>
      </c>
    </row>
    <row r="1907" spans="1:15" hidden="1" x14ac:dyDescent="0.25">
      <c r="A1907" t="s">
        <v>121</v>
      </c>
      <c r="B1907" t="s">
        <v>33</v>
      </c>
      <c r="C1907" t="s">
        <v>115</v>
      </c>
      <c r="D1907" s="3">
        <v>45020</v>
      </c>
      <c r="E1907" t="s">
        <v>122</v>
      </c>
      <c r="F1907">
        <v>-40000000</v>
      </c>
      <c r="G1907" t="s">
        <v>3753</v>
      </c>
      <c r="H1907" t="s">
        <v>249</v>
      </c>
      <c r="I1907" t="s">
        <v>102</v>
      </c>
      <c r="J1907" t="s">
        <v>34</v>
      </c>
      <c r="L1907" t="s">
        <v>3752</v>
      </c>
      <c r="M1907">
        <f t="shared" si="90"/>
        <v>10</v>
      </c>
      <c r="N1907">
        <f t="shared" si="91"/>
        <v>17</v>
      </c>
      <c r="O1907" t="str">
        <f t="shared" si="92"/>
        <v>TUEBO Op</v>
      </c>
    </row>
    <row r="1908" spans="1:15" hidden="1" x14ac:dyDescent="0.25">
      <c r="A1908" t="s">
        <v>121</v>
      </c>
      <c r="B1908" t="s">
        <v>33</v>
      </c>
      <c r="C1908" t="s">
        <v>115</v>
      </c>
      <c r="D1908" s="3">
        <v>45021</v>
      </c>
      <c r="E1908" t="s">
        <v>122</v>
      </c>
      <c r="F1908">
        <v>-15000000</v>
      </c>
      <c r="G1908" t="s">
        <v>3751</v>
      </c>
      <c r="H1908" t="s">
        <v>249</v>
      </c>
      <c r="I1908" t="s">
        <v>102</v>
      </c>
      <c r="J1908" t="s">
        <v>34</v>
      </c>
      <c r="L1908" t="s">
        <v>3750</v>
      </c>
      <c r="M1908">
        <f t="shared" si="90"/>
        <v>10</v>
      </c>
      <c r="N1908">
        <f t="shared" si="91"/>
        <v>18</v>
      </c>
      <c r="O1908" t="str">
        <f t="shared" si="92"/>
        <v>Tuebor Op</v>
      </c>
    </row>
    <row r="1909" spans="1:15" hidden="1" x14ac:dyDescent="0.25">
      <c r="A1909" t="s">
        <v>121</v>
      </c>
      <c r="B1909" t="s">
        <v>33</v>
      </c>
      <c r="C1909" t="s">
        <v>115</v>
      </c>
      <c r="D1909" s="3">
        <v>45026</v>
      </c>
      <c r="E1909" t="s">
        <v>122</v>
      </c>
      <c r="F1909">
        <v>-20000000</v>
      </c>
      <c r="G1909" t="s">
        <v>3749</v>
      </c>
      <c r="H1909" t="s">
        <v>249</v>
      </c>
      <c r="I1909" t="s">
        <v>102</v>
      </c>
      <c r="J1909" t="s">
        <v>34</v>
      </c>
      <c r="L1909" t="s">
        <v>661</v>
      </c>
      <c r="M1909">
        <f t="shared" si="90"/>
        <v>10</v>
      </c>
      <c r="N1909">
        <f t="shared" si="91"/>
        <v>18</v>
      </c>
      <c r="O1909" t="str">
        <f t="shared" si="92"/>
        <v>Tuebor Op</v>
      </c>
    </row>
    <row r="1910" spans="1:15" hidden="1" x14ac:dyDescent="0.25">
      <c r="A1910" t="s">
        <v>121</v>
      </c>
      <c r="B1910" t="s">
        <v>33</v>
      </c>
      <c r="C1910" t="s">
        <v>115</v>
      </c>
      <c r="D1910" s="3">
        <v>45027</v>
      </c>
      <c r="E1910" t="s">
        <v>122</v>
      </c>
      <c r="F1910">
        <v>-39600000</v>
      </c>
      <c r="G1910" t="s">
        <v>3748</v>
      </c>
      <c r="H1910" t="s">
        <v>249</v>
      </c>
      <c r="I1910" t="s">
        <v>102</v>
      </c>
      <c r="J1910" t="s">
        <v>34</v>
      </c>
      <c r="L1910" t="s">
        <v>661</v>
      </c>
      <c r="M1910">
        <f t="shared" si="90"/>
        <v>10</v>
      </c>
      <c r="N1910">
        <f t="shared" si="91"/>
        <v>18</v>
      </c>
      <c r="O1910" t="str">
        <f t="shared" si="92"/>
        <v>Tuebor Op</v>
      </c>
    </row>
    <row r="1911" spans="1:15" hidden="1" x14ac:dyDescent="0.25">
      <c r="A1911" t="s">
        <v>121</v>
      </c>
      <c r="B1911" t="s">
        <v>33</v>
      </c>
      <c r="C1911" t="s">
        <v>115</v>
      </c>
      <c r="D1911" s="3">
        <v>45028</v>
      </c>
      <c r="E1911" t="s">
        <v>122</v>
      </c>
      <c r="F1911">
        <v>-20000000</v>
      </c>
      <c r="G1911" t="s">
        <v>3747</v>
      </c>
      <c r="H1911" t="s">
        <v>249</v>
      </c>
      <c r="I1911" t="s">
        <v>102</v>
      </c>
      <c r="J1911" t="s">
        <v>34</v>
      </c>
      <c r="L1911" t="s">
        <v>661</v>
      </c>
      <c r="M1911">
        <f t="shared" si="90"/>
        <v>10</v>
      </c>
      <c r="N1911">
        <f t="shared" si="91"/>
        <v>18</v>
      </c>
      <c r="O1911" t="str">
        <f t="shared" si="92"/>
        <v>Tuebor Op</v>
      </c>
    </row>
    <row r="1912" spans="1:15" hidden="1" x14ac:dyDescent="0.25">
      <c r="A1912" t="s">
        <v>121</v>
      </c>
      <c r="B1912" t="s">
        <v>33</v>
      </c>
      <c r="C1912" t="s">
        <v>115</v>
      </c>
      <c r="D1912" s="3">
        <v>45029</v>
      </c>
      <c r="E1912" t="s">
        <v>122</v>
      </c>
      <c r="F1912">
        <v>-40000000</v>
      </c>
      <c r="G1912" t="s">
        <v>3746</v>
      </c>
      <c r="H1912" t="s">
        <v>249</v>
      </c>
      <c r="I1912" t="s">
        <v>102</v>
      </c>
      <c r="J1912" t="s">
        <v>34</v>
      </c>
      <c r="L1912" t="s">
        <v>661</v>
      </c>
      <c r="M1912">
        <f t="shared" si="90"/>
        <v>10</v>
      </c>
      <c r="N1912">
        <f t="shared" si="91"/>
        <v>18</v>
      </c>
      <c r="O1912" t="str">
        <f t="shared" si="92"/>
        <v>Tuebor Op</v>
      </c>
    </row>
    <row r="1913" spans="1:15" hidden="1" x14ac:dyDescent="0.25">
      <c r="A1913" t="s">
        <v>121</v>
      </c>
      <c r="B1913" t="s">
        <v>33</v>
      </c>
      <c r="C1913" t="s">
        <v>115</v>
      </c>
      <c r="D1913" s="3">
        <v>45034</v>
      </c>
      <c r="E1913" t="s">
        <v>122</v>
      </c>
      <c r="F1913">
        <v>-5000000</v>
      </c>
      <c r="G1913" t="s">
        <v>3745</v>
      </c>
      <c r="H1913" t="s">
        <v>249</v>
      </c>
      <c r="I1913" t="s">
        <v>102</v>
      </c>
      <c r="J1913" t="s">
        <v>34</v>
      </c>
      <c r="L1913" t="s">
        <v>661</v>
      </c>
      <c r="M1913">
        <f t="shared" si="90"/>
        <v>10</v>
      </c>
      <c r="N1913">
        <f t="shared" si="91"/>
        <v>18</v>
      </c>
      <c r="O1913" t="str">
        <f t="shared" si="92"/>
        <v>Tuebor Op</v>
      </c>
    </row>
    <row r="1914" spans="1:15" hidden="1" x14ac:dyDescent="0.25">
      <c r="A1914" t="s">
        <v>121</v>
      </c>
      <c r="B1914" t="s">
        <v>33</v>
      </c>
      <c r="C1914" t="s">
        <v>115</v>
      </c>
      <c r="D1914" s="3">
        <v>45035</v>
      </c>
      <c r="E1914" t="s">
        <v>122</v>
      </c>
      <c r="F1914">
        <v>-300000</v>
      </c>
      <c r="G1914" t="s">
        <v>3744</v>
      </c>
      <c r="H1914" t="s">
        <v>249</v>
      </c>
      <c r="I1914" t="s">
        <v>102</v>
      </c>
      <c r="J1914" t="s">
        <v>34</v>
      </c>
      <c r="L1914" t="s">
        <v>661</v>
      </c>
      <c r="M1914">
        <f t="shared" si="90"/>
        <v>10</v>
      </c>
      <c r="N1914">
        <f t="shared" si="91"/>
        <v>18</v>
      </c>
      <c r="O1914" t="str">
        <f t="shared" si="92"/>
        <v>Tuebor Op</v>
      </c>
    </row>
    <row r="1915" spans="1:15" hidden="1" x14ac:dyDescent="0.25">
      <c r="A1915" t="s">
        <v>121</v>
      </c>
      <c r="B1915" t="s">
        <v>33</v>
      </c>
      <c r="C1915">
        <v>469797513</v>
      </c>
      <c r="D1915" s="3">
        <v>45049</v>
      </c>
      <c r="E1915" t="s">
        <v>122</v>
      </c>
      <c r="F1915">
        <v>-20000000</v>
      </c>
      <c r="G1915" t="s">
        <v>6173</v>
      </c>
      <c r="H1915" t="s">
        <v>249</v>
      </c>
      <c r="I1915" t="s">
        <v>102</v>
      </c>
      <c r="J1915" t="s">
        <v>34</v>
      </c>
      <c r="L1915" t="s">
        <v>661</v>
      </c>
      <c r="M1915">
        <f t="shared" si="90"/>
        <v>10</v>
      </c>
      <c r="N1915">
        <f t="shared" si="91"/>
        <v>18</v>
      </c>
      <c r="O1915" t="str">
        <f t="shared" si="92"/>
        <v>Tuebor Op</v>
      </c>
    </row>
    <row r="1916" spans="1:15" hidden="1" x14ac:dyDescent="0.25">
      <c r="A1916" t="s">
        <v>121</v>
      </c>
      <c r="B1916" t="s">
        <v>33</v>
      </c>
      <c r="C1916">
        <v>469797513</v>
      </c>
      <c r="D1916" s="3">
        <v>45061</v>
      </c>
      <c r="E1916" t="s">
        <v>122</v>
      </c>
      <c r="F1916">
        <v>-2500000</v>
      </c>
      <c r="G1916" t="s">
        <v>6172</v>
      </c>
      <c r="H1916" t="s">
        <v>126</v>
      </c>
      <c r="I1916" t="s">
        <v>102</v>
      </c>
      <c r="J1916" t="s">
        <v>34</v>
      </c>
      <c r="L1916" t="s">
        <v>3716</v>
      </c>
      <c r="M1916">
        <f t="shared" si="90"/>
        <v>10</v>
      </c>
      <c r="N1916">
        <f t="shared" si="91"/>
        <v>18</v>
      </c>
      <c r="O1916" t="str">
        <f t="shared" si="92"/>
        <v>Tuebor Op</v>
      </c>
    </row>
    <row r="1917" spans="1:15" hidden="1" x14ac:dyDescent="0.25">
      <c r="A1917" t="s">
        <v>121</v>
      </c>
      <c r="B1917" t="s">
        <v>33</v>
      </c>
      <c r="C1917">
        <v>469797513</v>
      </c>
      <c r="D1917" s="3">
        <v>45065</v>
      </c>
      <c r="E1917" t="s">
        <v>122</v>
      </c>
      <c r="F1917">
        <v>-10190000</v>
      </c>
      <c r="G1917" t="s">
        <v>6171</v>
      </c>
      <c r="H1917" t="s">
        <v>249</v>
      </c>
      <c r="I1917" t="s">
        <v>102</v>
      </c>
      <c r="J1917" t="s">
        <v>34</v>
      </c>
      <c r="L1917" t="s">
        <v>661</v>
      </c>
      <c r="M1917">
        <f t="shared" si="90"/>
        <v>10</v>
      </c>
      <c r="N1917">
        <f t="shared" si="91"/>
        <v>18</v>
      </c>
      <c r="O1917" t="str">
        <f t="shared" si="92"/>
        <v>Tuebor Op</v>
      </c>
    </row>
    <row r="1918" spans="1:15" hidden="1" x14ac:dyDescent="0.25">
      <c r="A1918" t="s">
        <v>121</v>
      </c>
      <c r="B1918" t="s">
        <v>33</v>
      </c>
      <c r="C1918" t="s">
        <v>115</v>
      </c>
      <c r="D1918" s="3">
        <v>45078</v>
      </c>
      <c r="E1918" t="s">
        <v>122</v>
      </c>
      <c r="F1918">
        <v>-10000000</v>
      </c>
      <c r="G1918" t="s">
        <v>3743</v>
      </c>
      <c r="H1918" t="s">
        <v>249</v>
      </c>
      <c r="I1918" t="s">
        <v>102</v>
      </c>
      <c r="J1918" t="s">
        <v>34</v>
      </c>
      <c r="L1918" t="s">
        <v>661</v>
      </c>
      <c r="M1918">
        <f t="shared" si="90"/>
        <v>10</v>
      </c>
      <c r="N1918">
        <f t="shared" si="91"/>
        <v>18</v>
      </c>
      <c r="O1918" t="str">
        <f t="shared" si="92"/>
        <v>Tuebor Op</v>
      </c>
    </row>
    <row r="1919" spans="1:15" hidden="1" x14ac:dyDescent="0.25">
      <c r="A1919" t="s">
        <v>121</v>
      </c>
      <c r="B1919" t="s">
        <v>33</v>
      </c>
      <c r="C1919" t="s">
        <v>115</v>
      </c>
      <c r="D1919" s="3">
        <v>45082</v>
      </c>
      <c r="E1919" t="s">
        <v>122</v>
      </c>
      <c r="F1919">
        <v>-13000000</v>
      </c>
      <c r="G1919" t="s">
        <v>3742</v>
      </c>
      <c r="H1919" t="s">
        <v>249</v>
      </c>
      <c r="I1919" t="s">
        <v>102</v>
      </c>
      <c r="J1919" t="s">
        <v>34</v>
      </c>
      <c r="L1919" t="s">
        <v>661</v>
      </c>
      <c r="M1919">
        <f t="shared" si="90"/>
        <v>10</v>
      </c>
      <c r="N1919">
        <f t="shared" si="91"/>
        <v>18</v>
      </c>
      <c r="O1919" t="str">
        <f t="shared" si="92"/>
        <v>Tuebor Op</v>
      </c>
    </row>
    <row r="1920" spans="1:15" hidden="1" x14ac:dyDescent="0.25">
      <c r="A1920" t="s">
        <v>121</v>
      </c>
      <c r="B1920" t="s">
        <v>33</v>
      </c>
      <c r="C1920" t="s">
        <v>115</v>
      </c>
      <c r="D1920" s="3">
        <v>45082</v>
      </c>
      <c r="E1920" t="s">
        <v>122</v>
      </c>
      <c r="F1920">
        <v>-98000000</v>
      </c>
      <c r="G1920" t="s">
        <v>3741</v>
      </c>
      <c r="H1920" t="s">
        <v>249</v>
      </c>
      <c r="I1920" t="s">
        <v>102</v>
      </c>
      <c r="J1920" t="s">
        <v>34</v>
      </c>
      <c r="L1920" t="s">
        <v>661</v>
      </c>
      <c r="M1920">
        <f t="shared" si="90"/>
        <v>10</v>
      </c>
      <c r="N1920">
        <f t="shared" si="91"/>
        <v>18</v>
      </c>
      <c r="O1920" t="str">
        <f t="shared" si="92"/>
        <v>Tuebor Op</v>
      </c>
    </row>
    <row r="1921" spans="1:15" hidden="1" x14ac:dyDescent="0.25">
      <c r="A1921" t="s">
        <v>121</v>
      </c>
      <c r="B1921" t="s">
        <v>33</v>
      </c>
      <c r="C1921" t="s">
        <v>115</v>
      </c>
      <c r="D1921" s="3">
        <v>45082</v>
      </c>
      <c r="E1921" t="s">
        <v>122</v>
      </c>
      <c r="F1921">
        <v>-99000000</v>
      </c>
      <c r="G1921" t="s">
        <v>3740</v>
      </c>
      <c r="H1921" t="s">
        <v>249</v>
      </c>
      <c r="I1921" t="s">
        <v>102</v>
      </c>
      <c r="J1921" t="s">
        <v>34</v>
      </c>
      <c r="L1921" t="s">
        <v>661</v>
      </c>
      <c r="M1921">
        <f t="shared" si="90"/>
        <v>10</v>
      </c>
      <c r="N1921">
        <f t="shared" si="91"/>
        <v>18</v>
      </c>
      <c r="O1921" t="str">
        <f t="shared" si="92"/>
        <v>Tuebor Op</v>
      </c>
    </row>
    <row r="1922" spans="1:15" hidden="1" x14ac:dyDescent="0.25">
      <c r="A1922" t="s">
        <v>121</v>
      </c>
      <c r="B1922" t="s">
        <v>33</v>
      </c>
      <c r="C1922" t="s">
        <v>115</v>
      </c>
      <c r="D1922" s="3">
        <v>45083</v>
      </c>
      <c r="E1922" t="s">
        <v>122</v>
      </c>
      <c r="F1922">
        <v>-62600000</v>
      </c>
      <c r="G1922" t="s">
        <v>3739</v>
      </c>
      <c r="H1922" t="s">
        <v>249</v>
      </c>
      <c r="I1922" t="s">
        <v>102</v>
      </c>
      <c r="J1922" t="s">
        <v>34</v>
      </c>
      <c r="L1922" t="s">
        <v>661</v>
      </c>
      <c r="M1922">
        <f t="shared" si="90"/>
        <v>10</v>
      </c>
      <c r="N1922">
        <f t="shared" si="91"/>
        <v>18</v>
      </c>
      <c r="O1922" t="str">
        <f t="shared" si="92"/>
        <v>Tuebor Op</v>
      </c>
    </row>
    <row r="1923" spans="1:15" hidden="1" x14ac:dyDescent="0.25">
      <c r="A1923" t="s">
        <v>121</v>
      </c>
      <c r="B1923" t="s">
        <v>33</v>
      </c>
      <c r="C1923" t="s">
        <v>115</v>
      </c>
      <c r="D1923" s="3">
        <v>45084</v>
      </c>
      <c r="E1923" t="s">
        <v>122</v>
      </c>
      <c r="F1923">
        <v>-25700000</v>
      </c>
      <c r="G1923" t="s">
        <v>3738</v>
      </c>
      <c r="H1923" t="s">
        <v>249</v>
      </c>
      <c r="I1923" t="s">
        <v>102</v>
      </c>
      <c r="J1923" t="s">
        <v>34</v>
      </c>
      <c r="L1923" t="s">
        <v>661</v>
      </c>
      <c r="M1923">
        <f t="shared" si="90"/>
        <v>10</v>
      </c>
      <c r="N1923">
        <f t="shared" si="91"/>
        <v>18</v>
      </c>
      <c r="O1923" t="str">
        <f t="shared" si="92"/>
        <v>Tuebor Op</v>
      </c>
    </row>
    <row r="1924" spans="1:15" hidden="1" x14ac:dyDescent="0.25">
      <c r="A1924" t="s">
        <v>121</v>
      </c>
      <c r="B1924" t="s">
        <v>33</v>
      </c>
      <c r="C1924" t="s">
        <v>115</v>
      </c>
      <c r="D1924" s="3">
        <v>45084</v>
      </c>
      <c r="E1924" t="s">
        <v>122</v>
      </c>
      <c r="F1924">
        <v>-99000000</v>
      </c>
      <c r="G1924" t="s">
        <v>3737</v>
      </c>
      <c r="H1924" t="s">
        <v>249</v>
      </c>
      <c r="I1924" t="s">
        <v>102</v>
      </c>
      <c r="J1924" t="s">
        <v>34</v>
      </c>
      <c r="L1924" t="s">
        <v>661</v>
      </c>
      <c r="M1924">
        <f t="shared" si="90"/>
        <v>10</v>
      </c>
      <c r="N1924">
        <f t="shared" si="91"/>
        <v>18</v>
      </c>
      <c r="O1924" t="str">
        <f t="shared" si="92"/>
        <v>Tuebor Op</v>
      </c>
    </row>
    <row r="1925" spans="1:15" hidden="1" x14ac:dyDescent="0.25">
      <c r="A1925" t="s">
        <v>121</v>
      </c>
      <c r="B1925" t="s">
        <v>33</v>
      </c>
      <c r="C1925" t="s">
        <v>115</v>
      </c>
      <c r="D1925" s="3">
        <v>45086</v>
      </c>
      <c r="E1925" t="s">
        <v>122</v>
      </c>
      <c r="F1925">
        <v>-35846839.25</v>
      </c>
      <c r="G1925" t="s">
        <v>3736</v>
      </c>
      <c r="H1925" t="s">
        <v>126</v>
      </c>
      <c r="I1925" t="s">
        <v>102</v>
      </c>
      <c r="J1925" t="s">
        <v>34</v>
      </c>
      <c r="L1925" t="s">
        <v>3716</v>
      </c>
      <c r="M1925">
        <f t="shared" si="90"/>
        <v>10</v>
      </c>
      <c r="N1925">
        <f t="shared" si="91"/>
        <v>18</v>
      </c>
      <c r="O1925" t="str">
        <f t="shared" si="92"/>
        <v>Tuebor Op</v>
      </c>
    </row>
    <row r="1926" spans="1:15" hidden="1" x14ac:dyDescent="0.25">
      <c r="A1926" t="s">
        <v>121</v>
      </c>
      <c r="B1926" t="s">
        <v>33</v>
      </c>
      <c r="C1926" t="s">
        <v>115</v>
      </c>
      <c r="D1926" s="3">
        <v>45089</v>
      </c>
      <c r="E1926" t="s">
        <v>122</v>
      </c>
      <c r="F1926">
        <v>-25700000</v>
      </c>
      <c r="G1926" t="s">
        <v>3735</v>
      </c>
      <c r="H1926" t="s">
        <v>249</v>
      </c>
      <c r="I1926" t="s">
        <v>102</v>
      </c>
      <c r="J1926" t="s">
        <v>34</v>
      </c>
      <c r="L1926" t="s">
        <v>661</v>
      </c>
      <c r="M1926">
        <f t="shared" si="90"/>
        <v>10</v>
      </c>
      <c r="N1926">
        <f t="shared" si="91"/>
        <v>18</v>
      </c>
      <c r="O1926" t="str">
        <f t="shared" si="92"/>
        <v>Tuebor Op</v>
      </c>
    </row>
    <row r="1927" spans="1:15" hidden="1" x14ac:dyDescent="0.25">
      <c r="A1927" t="s">
        <v>121</v>
      </c>
      <c r="B1927" t="s">
        <v>33</v>
      </c>
      <c r="C1927" t="s">
        <v>115</v>
      </c>
      <c r="D1927" s="3">
        <v>45089</v>
      </c>
      <c r="E1927" t="s">
        <v>122</v>
      </c>
      <c r="F1927">
        <v>-99000000</v>
      </c>
      <c r="G1927" t="s">
        <v>3734</v>
      </c>
      <c r="H1927" t="s">
        <v>249</v>
      </c>
      <c r="I1927" t="s">
        <v>102</v>
      </c>
      <c r="J1927" t="s">
        <v>34</v>
      </c>
      <c r="L1927" t="s">
        <v>661</v>
      </c>
      <c r="M1927">
        <f t="shared" si="90"/>
        <v>10</v>
      </c>
      <c r="N1927">
        <f t="shared" si="91"/>
        <v>18</v>
      </c>
      <c r="O1927" t="str">
        <f t="shared" si="92"/>
        <v>Tuebor Op</v>
      </c>
    </row>
    <row r="1928" spans="1:15" hidden="1" x14ac:dyDescent="0.25">
      <c r="A1928" t="s">
        <v>121</v>
      </c>
      <c r="B1928" t="s">
        <v>33</v>
      </c>
      <c r="C1928" t="s">
        <v>115</v>
      </c>
      <c r="D1928" s="3">
        <v>45090</v>
      </c>
      <c r="E1928" t="s">
        <v>122</v>
      </c>
      <c r="F1928">
        <v>-49500000</v>
      </c>
      <c r="G1928" t="s">
        <v>3733</v>
      </c>
      <c r="H1928" t="s">
        <v>249</v>
      </c>
      <c r="I1928" t="s">
        <v>102</v>
      </c>
      <c r="J1928" t="s">
        <v>34</v>
      </c>
      <c r="L1928" t="s">
        <v>661</v>
      </c>
      <c r="M1928">
        <f t="shared" si="90"/>
        <v>10</v>
      </c>
      <c r="N1928">
        <f t="shared" si="91"/>
        <v>18</v>
      </c>
      <c r="O1928" t="str">
        <f t="shared" si="92"/>
        <v>Tuebor Op</v>
      </c>
    </row>
    <row r="1929" spans="1:15" hidden="1" x14ac:dyDescent="0.25">
      <c r="A1929" t="s">
        <v>121</v>
      </c>
      <c r="B1929" t="s">
        <v>33</v>
      </c>
      <c r="C1929" t="s">
        <v>115</v>
      </c>
      <c r="D1929" s="3">
        <v>45091</v>
      </c>
      <c r="E1929" t="s">
        <v>122</v>
      </c>
      <c r="F1929">
        <v>-24900000</v>
      </c>
      <c r="G1929" t="s">
        <v>3732</v>
      </c>
      <c r="H1929" t="s">
        <v>249</v>
      </c>
      <c r="I1929" t="s">
        <v>102</v>
      </c>
      <c r="J1929" t="s">
        <v>34</v>
      </c>
      <c r="L1929" t="s">
        <v>661</v>
      </c>
      <c r="M1929">
        <f t="shared" si="90"/>
        <v>10</v>
      </c>
      <c r="N1929">
        <f t="shared" si="91"/>
        <v>18</v>
      </c>
      <c r="O1929" t="str">
        <f t="shared" si="92"/>
        <v>Tuebor Op</v>
      </c>
    </row>
    <row r="1930" spans="1:15" hidden="1" x14ac:dyDescent="0.25">
      <c r="A1930" t="s">
        <v>121</v>
      </c>
      <c r="B1930" t="s">
        <v>33</v>
      </c>
      <c r="C1930" t="s">
        <v>115</v>
      </c>
      <c r="D1930" s="3">
        <v>45093</v>
      </c>
      <c r="E1930" t="s">
        <v>122</v>
      </c>
      <c r="F1930">
        <v>-24600000</v>
      </c>
      <c r="G1930" t="s">
        <v>3731</v>
      </c>
      <c r="H1930" t="s">
        <v>249</v>
      </c>
      <c r="I1930" t="s">
        <v>102</v>
      </c>
      <c r="J1930" t="s">
        <v>34</v>
      </c>
      <c r="L1930" t="s">
        <v>661</v>
      </c>
      <c r="M1930">
        <f t="shared" si="90"/>
        <v>10</v>
      </c>
      <c r="N1930">
        <f t="shared" si="91"/>
        <v>18</v>
      </c>
      <c r="O1930" t="str">
        <f t="shared" si="92"/>
        <v>Tuebor Op</v>
      </c>
    </row>
    <row r="1931" spans="1:15" hidden="1" x14ac:dyDescent="0.25">
      <c r="A1931" t="s">
        <v>121</v>
      </c>
      <c r="B1931" t="s">
        <v>33</v>
      </c>
      <c r="C1931" t="s">
        <v>115</v>
      </c>
      <c r="D1931" s="3">
        <v>45097</v>
      </c>
      <c r="E1931" t="s">
        <v>122</v>
      </c>
      <c r="F1931">
        <v>-24800000</v>
      </c>
      <c r="G1931" t="s">
        <v>3730</v>
      </c>
      <c r="H1931" t="s">
        <v>249</v>
      </c>
      <c r="I1931" t="s">
        <v>102</v>
      </c>
      <c r="J1931" t="s">
        <v>34</v>
      </c>
      <c r="L1931" t="s">
        <v>661</v>
      </c>
      <c r="M1931">
        <f t="shared" si="90"/>
        <v>10</v>
      </c>
      <c r="N1931">
        <f t="shared" si="91"/>
        <v>18</v>
      </c>
      <c r="O1931" t="str">
        <f t="shared" si="92"/>
        <v>Tuebor Op</v>
      </c>
    </row>
    <row r="1932" spans="1:15" hidden="1" x14ac:dyDescent="0.25">
      <c r="A1932" t="s">
        <v>121</v>
      </c>
      <c r="B1932" t="s">
        <v>33</v>
      </c>
      <c r="C1932" t="s">
        <v>115</v>
      </c>
      <c r="D1932" s="3">
        <v>45099</v>
      </c>
      <c r="E1932" t="s">
        <v>122</v>
      </c>
      <c r="F1932">
        <v>-49640000</v>
      </c>
      <c r="G1932" t="s">
        <v>3729</v>
      </c>
      <c r="H1932" t="s">
        <v>249</v>
      </c>
      <c r="I1932" t="s">
        <v>102</v>
      </c>
      <c r="J1932" t="s">
        <v>34</v>
      </c>
      <c r="L1932" t="s">
        <v>661</v>
      </c>
      <c r="M1932">
        <f t="shared" si="90"/>
        <v>10</v>
      </c>
      <c r="N1932">
        <f t="shared" si="91"/>
        <v>18</v>
      </c>
      <c r="O1932" t="str">
        <f t="shared" si="92"/>
        <v>Tuebor Op</v>
      </c>
    </row>
    <row r="1933" spans="1:15" hidden="1" x14ac:dyDescent="0.25">
      <c r="A1933" t="s">
        <v>121</v>
      </c>
      <c r="B1933" t="s">
        <v>33</v>
      </c>
      <c r="C1933" t="s">
        <v>115</v>
      </c>
      <c r="D1933" s="3">
        <v>45100</v>
      </c>
      <c r="E1933" t="s">
        <v>122</v>
      </c>
      <c r="F1933">
        <v>-19860000</v>
      </c>
      <c r="G1933" t="s">
        <v>3728</v>
      </c>
      <c r="H1933" t="s">
        <v>249</v>
      </c>
      <c r="I1933" t="s">
        <v>426</v>
      </c>
      <c r="J1933" t="s">
        <v>34</v>
      </c>
      <c r="L1933" t="s">
        <v>661</v>
      </c>
      <c r="M1933">
        <f t="shared" si="90"/>
        <v>10</v>
      </c>
      <c r="N1933">
        <f t="shared" si="91"/>
        <v>18</v>
      </c>
      <c r="O1933" t="str">
        <f t="shared" si="92"/>
        <v>Tuebor Op</v>
      </c>
    </row>
    <row r="1934" spans="1:15" hidden="1" x14ac:dyDescent="0.25">
      <c r="A1934" t="s">
        <v>121</v>
      </c>
      <c r="B1934" t="s">
        <v>33</v>
      </c>
      <c r="C1934" t="s">
        <v>115</v>
      </c>
      <c r="D1934" s="3">
        <v>45113</v>
      </c>
      <c r="E1934" t="s">
        <v>122</v>
      </c>
      <c r="F1934">
        <v>-24600000</v>
      </c>
      <c r="G1934" t="s">
        <v>3727</v>
      </c>
      <c r="H1934" t="s">
        <v>249</v>
      </c>
      <c r="I1934" t="s">
        <v>102</v>
      </c>
      <c r="J1934" t="s">
        <v>34</v>
      </c>
      <c r="L1934" t="s">
        <v>661</v>
      </c>
      <c r="M1934">
        <f t="shared" si="90"/>
        <v>10</v>
      </c>
      <c r="N1934">
        <f t="shared" si="91"/>
        <v>18</v>
      </c>
      <c r="O1934" t="str">
        <f t="shared" si="92"/>
        <v>Tuebor Op</v>
      </c>
    </row>
    <row r="1935" spans="1:15" hidden="1" x14ac:dyDescent="0.25">
      <c r="A1935" t="s">
        <v>121</v>
      </c>
      <c r="B1935" t="s">
        <v>33</v>
      </c>
      <c r="C1935" t="s">
        <v>115</v>
      </c>
      <c r="D1935" s="3">
        <v>45121</v>
      </c>
      <c r="E1935" t="s">
        <v>122</v>
      </c>
      <c r="F1935">
        <v>-27200000</v>
      </c>
      <c r="G1935" t="s">
        <v>3726</v>
      </c>
      <c r="H1935" t="s">
        <v>249</v>
      </c>
      <c r="I1935" t="s">
        <v>426</v>
      </c>
      <c r="J1935" t="s">
        <v>34</v>
      </c>
      <c r="L1935" t="s">
        <v>661</v>
      </c>
      <c r="M1935">
        <f t="shared" si="90"/>
        <v>10</v>
      </c>
      <c r="N1935">
        <f t="shared" si="91"/>
        <v>18</v>
      </c>
      <c r="O1935" t="str">
        <f t="shared" si="92"/>
        <v>Tuebor Op</v>
      </c>
    </row>
    <row r="1936" spans="1:15" hidden="1" x14ac:dyDescent="0.25">
      <c r="A1936" t="s">
        <v>121</v>
      </c>
      <c r="B1936" t="s">
        <v>33</v>
      </c>
      <c r="C1936" t="s">
        <v>115</v>
      </c>
      <c r="D1936" s="3">
        <v>45135</v>
      </c>
      <c r="E1936" t="s">
        <v>122</v>
      </c>
      <c r="F1936">
        <v>-9200000</v>
      </c>
      <c r="G1936" t="s">
        <v>3725</v>
      </c>
      <c r="H1936" t="s">
        <v>249</v>
      </c>
      <c r="I1936" t="s">
        <v>102</v>
      </c>
      <c r="J1936" t="s">
        <v>34</v>
      </c>
      <c r="L1936" t="s">
        <v>661</v>
      </c>
      <c r="M1936">
        <f t="shared" si="90"/>
        <v>10</v>
      </c>
      <c r="N1936">
        <f t="shared" si="91"/>
        <v>18</v>
      </c>
      <c r="O1936" t="str">
        <f t="shared" si="92"/>
        <v>Tuebor Op</v>
      </c>
    </row>
    <row r="1937" spans="1:15" hidden="1" x14ac:dyDescent="0.25">
      <c r="A1937" t="s">
        <v>121</v>
      </c>
      <c r="B1937" t="s">
        <v>33</v>
      </c>
      <c r="C1937" t="s">
        <v>115</v>
      </c>
      <c r="D1937" s="3">
        <v>45142</v>
      </c>
      <c r="E1937" t="s">
        <v>122</v>
      </c>
      <c r="F1937">
        <v>-19800000</v>
      </c>
      <c r="G1937" t="s">
        <v>3724</v>
      </c>
      <c r="H1937" t="s">
        <v>249</v>
      </c>
      <c r="I1937" t="s">
        <v>102</v>
      </c>
      <c r="J1937" t="s">
        <v>34</v>
      </c>
      <c r="L1937" t="s">
        <v>661</v>
      </c>
      <c r="M1937">
        <f t="shared" si="90"/>
        <v>10</v>
      </c>
      <c r="N1937">
        <f t="shared" si="91"/>
        <v>18</v>
      </c>
      <c r="O1937" t="str">
        <f t="shared" si="92"/>
        <v>Tuebor Op</v>
      </c>
    </row>
    <row r="1938" spans="1:15" hidden="1" x14ac:dyDescent="0.25">
      <c r="A1938" t="s">
        <v>121</v>
      </c>
      <c r="B1938" t="s">
        <v>33</v>
      </c>
      <c r="C1938" t="s">
        <v>115</v>
      </c>
      <c r="D1938" s="3">
        <v>45147</v>
      </c>
      <c r="E1938" t="s">
        <v>122</v>
      </c>
      <c r="F1938">
        <v>-69300000</v>
      </c>
      <c r="G1938" t="s">
        <v>3723</v>
      </c>
      <c r="H1938" t="s">
        <v>249</v>
      </c>
      <c r="I1938" t="s">
        <v>102</v>
      </c>
      <c r="J1938" t="s">
        <v>34</v>
      </c>
      <c r="L1938" t="s">
        <v>661</v>
      </c>
      <c r="M1938">
        <f t="shared" si="90"/>
        <v>10</v>
      </c>
      <c r="N1938">
        <f t="shared" si="91"/>
        <v>18</v>
      </c>
      <c r="O1938" t="str">
        <f t="shared" si="92"/>
        <v>Tuebor Op</v>
      </c>
    </row>
    <row r="1939" spans="1:15" hidden="1" x14ac:dyDescent="0.25">
      <c r="A1939" t="s">
        <v>121</v>
      </c>
      <c r="B1939" t="s">
        <v>33</v>
      </c>
      <c r="C1939" t="s">
        <v>115</v>
      </c>
      <c r="D1939" s="3">
        <v>45149</v>
      </c>
      <c r="E1939" t="s">
        <v>122</v>
      </c>
      <c r="F1939">
        <v>-29500000</v>
      </c>
      <c r="G1939" t="s">
        <v>3722</v>
      </c>
      <c r="H1939" t="s">
        <v>249</v>
      </c>
      <c r="I1939" t="s">
        <v>102</v>
      </c>
      <c r="J1939" t="s">
        <v>34</v>
      </c>
      <c r="L1939" t="s">
        <v>661</v>
      </c>
      <c r="M1939">
        <f t="shared" si="90"/>
        <v>10</v>
      </c>
      <c r="N1939">
        <f t="shared" si="91"/>
        <v>18</v>
      </c>
      <c r="O1939" t="str">
        <f t="shared" si="92"/>
        <v>Tuebor Op</v>
      </c>
    </row>
    <row r="1940" spans="1:15" hidden="1" x14ac:dyDescent="0.25">
      <c r="A1940" t="s">
        <v>121</v>
      </c>
      <c r="B1940" t="s">
        <v>33</v>
      </c>
      <c r="C1940" t="s">
        <v>115</v>
      </c>
      <c r="D1940" s="3">
        <v>45152</v>
      </c>
      <c r="E1940" t="s">
        <v>122</v>
      </c>
      <c r="F1940">
        <v>-25000000</v>
      </c>
      <c r="G1940" t="s">
        <v>3721</v>
      </c>
      <c r="H1940" t="s">
        <v>249</v>
      </c>
      <c r="I1940" t="s">
        <v>102</v>
      </c>
      <c r="J1940" t="s">
        <v>34</v>
      </c>
      <c r="L1940" t="s">
        <v>661</v>
      </c>
      <c r="M1940">
        <f t="shared" si="90"/>
        <v>10</v>
      </c>
      <c r="N1940">
        <f t="shared" si="91"/>
        <v>18</v>
      </c>
      <c r="O1940" t="str">
        <f t="shared" si="92"/>
        <v>Tuebor Op</v>
      </c>
    </row>
    <row r="1941" spans="1:15" hidden="1" x14ac:dyDescent="0.25">
      <c r="A1941" t="s">
        <v>121</v>
      </c>
      <c r="B1941" t="s">
        <v>33</v>
      </c>
      <c r="C1941" t="s">
        <v>115</v>
      </c>
      <c r="D1941" s="3">
        <v>45159</v>
      </c>
      <c r="E1941" t="s">
        <v>122</v>
      </c>
      <c r="F1941">
        <v>-18200000</v>
      </c>
      <c r="G1941" t="s">
        <v>3720</v>
      </c>
      <c r="H1941" t="s">
        <v>249</v>
      </c>
      <c r="I1941" t="s">
        <v>102</v>
      </c>
      <c r="J1941" t="s">
        <v>34</v>
      </c>
      <c r="L1941" t="s">
        <v>661</v>
      </c>
      <c r="M1941">
        <f t="shared" si="90"/>
        <v>10</v>
      </c>
      <c r="N1941">
        <f t="shared" si="91"/>
        <v>18</v>
      </c>
      <c r="O1941" t="str">
        <f t="shared" si="92"/>
        <v>Tuebor Op</v>
      </c>
    </row>
    <row r="1942" spans="1:15" hidden="1" x14ac:dyDescent="0.25">
      <c r="A1942" t="s">
        <v>121</v>
      </c>
      <c r="B1942" t="s">
        <v>33</v>
      </c>
      <c r="C1942" t="s">
        <v>115</v>
      </c>
      <c r="D1942" s="3">
        <v>45161</v>
      </c>
      <c r="E1942" t="s">
        <v>122</v>
      </c>
      <c r="F1942">
        <v>-74500000</v>
      </c>
      <c r="G1942" t="s">
        <v>3719</v>
      </c>
      <c r="H1942" t="s">
        <v>249</v>
      </c>
      <c r="I1942" t="s">
        <v>102</v>
      </c>
      <c r="J1942" t="s">
        <v>34</v>
      </c>
      <c r="L1942" t="s">
        <v>661</v>
      </c>
      <c r="M1942">
        <f t="shared" si="90"/>
        <v>10</v>
      </c>
      <c r="N1942">
        <f t="shared" si="91"/>
        <v>18</v>
      </c>
      <c r="O1942" t="str">
        <f t="shared" si="92"/>
        <v>Tuebor Op</v>
      </c>
    </row>
    <row r="1943" spans="1:15" hidden="1" x14ac:dyDescent="0.25">
      <c r="A1943" t="s">
        <v>121</v>
      </c>
      <c r="B1943" t="s">
        <v>33</v>
      </c>
      <c r="C1943" t="s">
        <v>115</v>
      </c>
      <c r="D1943" s="3">
        <v>45168</v>
      </c>
      <c r="E1943" t="s">
        <v>122</v>
      </c>
      <c r="F1943">
        <v>-54500000</v>
      </c>
      <c r="G1943" t="s">
        <v>3718</v>
      </c>
      <c r="H1943" t="s">
        <v>249</v>
      </c>
      <c r="I1943" t="s">
        <v>102</v>
      </c>
      <c r="J1943" t="s">
        <v>34</v>
      </c>
      <c r="L1943" t="s">
        <v>661</v>
      </c>
      <c r="M1943">
        <f t="shared" si="90"/>
        <v>10</v>
      </c>
      <c r="N1943">
        <f t="shared" si="91"/>
        <v>18</v>
      </c>
      <c r="O1943" t="str">
        <f t="shared" si="92"/>
        <v>Tuebor Op</v>
      </c>
    </row>
    <row r="1944" spans="1:15" s="26" customFormat="1" hidden="1" x14ac:dyDescent="0.25">
      <c r="A1944" s="26" t="s">
        <v>121</v>
      </c>
      <c r="B1944" s="26" t="s">
        <v>33</v>
      </c>
      <c r="C1944" s="26" t="s">
        <v>115</v>
      </c>
      <c r="D1944" s="27">
        <v>45174</v>
      </c>
      <c r="E1944" t="s">
        <v>122</v>
      </c>
      <c r="F1944">
        <v>-50170000</v>
      </c>
      <c r="G1944" t="s">
        <v>3717</v>
      </c>
      <c r="H1944" t="s">
        <v>126</v>
      </c>
      <c r="I1944" t="s">
        <v>102</v>
      </c>
      <c r="J1944" s="26" t="s">
        <v>34</v>
      </c>
      <c r="L1944" s="26" t="s">
        <v>3716</v>
      </c>
      <c r="M1944" s="26">
        <f t="shared" si="90"/>
        <v>10</v>
      </c>
      <c r="N1944" s="26">
        <f t="shared" si="91"/>
        <v>18</v>
      </c>
      <c r="O1944" s="26" t="str">
        <f t="shared" si="92"/>
        <v>Tuebor Op</v>
      </c>
    </row>
    <row r="1945" spans="1:15" hidden="1" x14ac:dyDescent="0.25">
      <c r="A1945" t="s">
        <v>121</v>
      </c>
      <c r="B1945" t="s">
        <v>33</v>
      </c>
      <c r="C1945" t="s">
        <v>115</v>
      </c>
      <c r="D1945" s="3">
        <v>45177</v>
      </c>
      <c r="E1945" t="s">
        <v>122</v>
      </c>
      <c r="F1945">
        <v>-10000000</v>
      </c>
      <c r="G1945" t="s">
        <v>3715</v>
      </c>
      <c r="H1945" t="s">
        <v>126</v>
      </c>
      <c r="I1945" t="s">
        <v>426</v>
      </c>
      <c r="J1945" t="s">
        <v>34</v>
      </c>
      <c r="L1945" t="s">
        <v>3714</v>
      </c>
      <c r="M1945">
        <f t="shared" ref="M1945:M1952" si="93">FIND("from",L1945,1)+LEN($M$1)+1</f>
        <v>10</v>
      </c>
      <c r="N1945">
        <f t="shared" ref="N1945:N1952" si="94">FIND("to",L1945)-LEN($N$1)</f>
        <v>25</v>
      </c>
      <c r="O1945" t="str">
        <f t="shared" ref="O1945:O1952" si="95">MID(L1945,M1945,N1945-M1945+1)</f>
        <v>Tuebor Operating</v>
      </c>
    </row>
    <row r="1946" spans="1:15" hidden="1" x14ac:dyDescent="0.25">
      <c r="A1946" t="s">
        <v>121</v>
      </c>
      <c r="B1946" t="s">
        <v>33</v>
      </c>
      <c r="C1946" t="s">
        <v>115</v>
      </c>
      <c r="D1946" s="3">
        <v>45182</v>
      </c>
      <c r="E1946" t="s">
        <v>122</v>
      </c>
      <c r="F1946">
        <v>-24200000</v>
      </c>
      <c r="G1946" t="s">
        <v>3713</v>
      </c>
      <c r="H1946" t="s">
        <v>249</v>
      </c>
      <c r="I1946" t="s">
        <v>102</v>
      </c>
      <c r="J1946" t="s">
        <v>34</v>
      </c>
      <c r="L1946" t="s">
        <v>3709</v>
      </c>
      <c r="M1946">
        <f t="shared" si="93"/>
        <v>10</v>
      </c>
      <c r="N1946">
        <f t="shared" si="94"/>
        <v>25</v>
      </c>
      <c r="O1946" t="str">
        <f t="shared" si="95"/>
        <v>Tuebor Operating</v>
      </c>
    </row>
    <row r="1947" spans="1:15" hidden="1" x14ac:dyDescent="0.25">
      <c r="A1947" t="s">
        <v>121</v>
      </c>
      <c r="B1947" t="s">
        <v>33</v>
      </c>
      <c r="C1947" t="s">
        <v>115</v>
      </c>
      <c r="D1947" s="3">
        <v>45184</v>
      </c>
      <c r="E1947" t="s">
        <v>122</v>
      </c>
      <c r="F1947">
        <v>-44600000</v>
      </c>
      <c r="G1947" t="s">
        <v>3712</v>
      </c>
      <c r="H1947" t="s">
        <v>249</v>
      </c>
      <c r="I1947" t="s">
        <v>102</v>
      </c>
      <c r="J1947" t="s">
        <v>34</v>
      </c>
      <c r="L1947" t="s">
        <v>265</v>
      </c>
      <c r="M1947">
        <f t="shared" si="93"/>
        <v>10</v>
      </c>
      <c r="N1947">
        <f t="shared" si="94"/>
        <v>25</v>
      </c>
      <c r="O1947" t="str">
        <f t="shared" si="95"/>
        <v>Tuebor Operating</v>
      </c>
    </row>
    <row r="1948" spans="1:15" hidden="1" x14ac:dyDescent="0.25">
      <c r="A1948" t="s">
        <v>121</v>
      </c>
      <c r="B1948" t="s">
        <v>33</v>
      </c>
      <c r="C1948" t="s">
        <v>115</v>
      </c>
      <c r="D1948" s="3">
        <v>45189</v>
      </c>
      <c r="E1948" t="s">
        <v>122</v>
      </c>
      <c r="F1948">
        <v>-54400000</v>
      </c>
      <c r="G1948" t="s">
        <v>3711</v>
      </c>
      <c r="H1948" t="s">
        <v>249</v>
      </c>
      <c r="I1948" t="s">
        <v>102</v>
      </c>
      <c r="J1948" t="s">
        <v>34</v>
      </c>
      <c r="L1948" t="s">
        <v>661</v>
      </c>
      <c r="M1948">
        <f t="shared" si="93"/>
        <v>10</v>
      </c>
      <c r="N1948">
        <f t="shared" si="94"/>
        <v>18</v>
      </c>
      <c r="O1948" t="str">
        <f t="shared" si="95"/>
        <v>Tuebor Op</v>
      </c>
    </row>
    <row r="1949" spans="1:15" hidden="1" x14ac:dyDescent="0.25">
      <c r="A1949" t="s">
        <v>121</v>
      </c>
      <c r="B1949" t="s">
        <v>33</v>
      </c>
      <c r="C1949" t="s">
        <v>115</v>
      </c>
      <c r="D1949" s="3">
        <v>45191</v>
      </c>
      <c r="E1949" t="s">
        <v>122</v>
      </c>
      <c r="F1949">
        <v>-9800000</v>
      </c>
      <c r="G1949" t="s">
        <v>3710</v>
      </c>
      <c r="H1949" t="s">
        <v>249</v>
      </c>
      <c r="I1949" t="s">
        <v>102</v>
      </c>
      <c r="J1949" t="s">
        <v>34</v>
      </c>
      <c r="L1949" t="s">
        <v>3709</v>
      </c>
      <c r="M1949">
        <f t="shared" si="93"/>
        <v>10</v>
      </c>
      <c r="N1949">
        <f t="shared" si="94"/>
        <v>25</v>
      </c>
      <c r="O1949" t="str">
        <f t="shared" si="95"/>
        <v>Tuebor Operating</v>
      </c>
    </row>
    <row r="1950" spans="1:15" hidden="1" x14ac:dyDescent="0.25">
      <c r="A1950" t="s">
        <v>121</v>
      </c>
      <c r="B1950" t="s">
        <v>33</v>
      </c>
      <c r="C1950" t="s">
        <v>115</v>
      </c>
      <c r="D1950" s="3">
        <v>45194</v>
      </c>
      <c r="E1950" t="s">
        <v>122</v>
      </c>
      <c r="F1950">
        <v>-9900000</v>
      </c>
      <c r="G1950" t="s">
        <v>3708</v>
      </c>
      <c r="H1950" t="s">
        <v>249</v>
      </c>
      <c r="I1950" t="s">
        <v>102</v>
      </c>
      <c r="J1950" t="s">
        <v>34</v>
      </c>
      <c r="L1950" t="s">
        <v>265</v>
      </c>
      <c r="M1950">
        <f t="shared" si="93"/>
        <v>10</v>
      </c>
      <c r="N1950">
        <f t="shared" si="94"/>
        <v>25</v>
      </c>
      <c r="O1950" t="str">
        <f t="shared" si="95"/>
        <v>Tuebor Operating</v>
      </c>
    </row>
    <row r="1951" spans="1:15" hidden="1" x14ac:dyDescent="0.25">
      <c r="A1951" t="s">
        <v>121</v>
      </c>
      <c r="B1951" t="s">
        <v>33</v>
      </c>
      <c r="C1951" t="s">
        <v>115</v>
      </c>
      <c r="D1951" s="3">
        <v>45195</v>
      </c>
      <c r="E1951" t="s">
        <v>122</v>
      </c>
      <c r="F1951">
        <v>-62000000</v>
      </c>
      <c r="G1951" t="s">
        <v>3707</v>
      </c>
      <c r="H1951" t="s">
        <v>247</v>
      </c>
      <c r="I1951" t="s">
        <v>102</v>
      </c>
      <c r="J1951" t="s">
        <v>34</v>
      </c>
      <c r="L1951" t="s">
        <v>3706</v>
      </c>
      <c r="M1951">
        <f t="shared" si="93"/>
        <v>10</v>
      </c>
      <c r="N1951">
        <f t="shared" si="94"/>
        <v>25</v>
      </c>
      <c r="O1951" t="str">
        <f t="shared" si="95"/>
        <v>Tuebor Operating</v>
      </c>
    </row>
    <row r="1952" spans="1:15" hidden="1" x14ac:dyDescent="0.25">
      <c r="A1952" t="s">
        <v>121</v>
      </c>
      <c r="B1952" t="s">
        <v>33</v>
      </c>
      <c r="C1952" t="s">
        <v>115</v>
      </c>
      <c r="D1952" s="3">
        <v>45198</v>
      </c>
      <c r="E1952" t="s">
        <v>122</v>
      </c>
      <c r="F1952">
        <v>-44500000</v>
      </c>
      <c r="G1952" t="s">
        <v>3705</v>
      </c>
      <c r="H1952" t="s">
        <v>249</v>
      </c>
      <c r="I1952" t="s">
        <v>102</v>
      </c>
      <c r="J1952" t="s">
        <v>34</v>
      </c>
      <c r="L1952" t="s">
        <v>265</v>
      </c>
      <c r="M1952">
        <f t="shared" si="93"/>
        <v>10</v>
      </c>
      <c r="N1952">
        <f t="shared" si="94"/>
        <v>25</v>
      </c>
      <c r="O1952" t="str">
        <f t="shared" si="95"/>
        <v>Tuebor Operating</v>
      </c>
    </row>
    <row r="1953" spans="1:15" hidden="1" x14ac:dyDescent="0.25">
      <c r="A1953" t="s">
        <v>121</v>
      </c>
      <c r="B1953" t="s">
        <v>44</v>
      </c>
      <c r="C1953" t="s">
        <v>271</v>
      </c>
      <c r="D1953" s="3">
        <v>42361</v>
      </c>
      <c r="E1953" t="s">
        <v>122</v>
      </c>
      <c r="F1953">
        <v>-100.43</v>
      </c>
      <c r="G1953" t="s">
        <v>3704</v>
      </c>
      <c r="H1953" t="s">
        <v>249</v>
      </c>
      <c r="I1953" t="s">
        <v>101</v>
      </c>
      <c r="J1953" t="s">
        <v>48</v>
      </c>
      <c r="L1953" t="s">
        <v>3703</v>
      </c>
      <c r="M1953">
        <f t="shared" ref="M1953:M1986" si="96">FIND("from",L1953,1)+LEN($M$1)+1</f>
        <v>10</v>
      </c>
      <c r="N1953">
        <f t="shared" ref="N1953:N1986" si="97">FIND("to",L1953)-LEN($N$1)</f>
        <v>12</v>
      </c>
      <c r="O1953" t="str">
        <f t="shared" ref="O1953:O1986" si="98">MID(L1953,M1953,N1953-M1953+1)</f>
        <v>LCC</v>
      </c>
    </row>
    <row r="1954" spans="1:15" hidden="1" x14ac:dyDescent="0.25">
      <c r="A1954" t="s">
        <v>121</v>
      </c>
      <c r="B1954" t="s">
        <v>44</v>
      </c>
      <c r="C1954" t="s">
        <v>271</v>
      </c>
      <c r="D1954" s="3">
        <v>42443</v>
      </c>
      <c r="E1954" t="s">
        <v>122</v>
      </c>
      <c r="F1954">
        <v>-478999.85</v>
      </c>
      <c r="G1954" t="s">
        <v>3702</v>
      </c>
      <c r="H1954" t="s">
        <v>249</v>
      </c>
      <c r="I1954" t="s">
        <v>102</v>
      </c>
      <c r="J1954" t="s">
        <v>48</v>
      </c>
      <c r="L1954" t="s">
        <v>3683</v>
      </c>
      <c r="M1954">
        <f t="shared" si="96"/>
        <v>10</v>
      </c>
      <c r="N1954">
        <f t="shared" si="97"/>
        <v>12</v>
      </c>
      <c r="O1954" t="str">
        <f t="shared" si="98"/>
        <v>LCC</v>
      </c>
    </row>
    <row r="1955" spans="1:15" hidden="1" x14ac:dyDescent="0.25">
      <c r="A1955" t="s">
        <v>121</v>
      </c>
      <c r="B1955" t="s">
        <v>44</v>
      </c>
      <c r="C1955" t="s">
        <v>271</v>
      </c>
      <c r="D1955" s="3">
        <v>42444</v>
      </c>
      <c r="E1955" t="s">
        <v>122</v>
      </c>
      <c r="F1955">
        <v>-309803</v>
      </c>
      <c r="G1955" t="s">
        <v>3701</v>
      </c>
      <c r="H1955" t="s">
        <v>249</v>
      </c>
      <c r="I1955" t="s">
        <v>102</v>
      </c>
      <c r="J1955" t="s">
        <v>48</v>
      </c>
      <c r="L1955" t="s">
        <v>3683</v>
      </c>
      <c r="M1955">
        <f t="shared" si="96"/>
        <v>10</v>
      </c>
      <c r="N1955">
        <f t="shared" si="97"/>
        <v>12</v>
      </c>
      <c r="O1955" t="str">
        <f t="shared" si="98"/>
        <v>LCC</v>
      </c>
    </row>
    <row r="1956" spans="1:15" hidden="1" x14ac:dyDescent="0.25">
      <c r="A1956" t="s">
        <v>121</v>
      </c>
      <c r="B1956" t="s">
        <v>44</v>
      </c>
      <c r="C1956" t="s">
        <v>271</v>
      </c>
      <c r="D1956" s="3">
        <v>42527</v>
      </c>
      <c r="E1956" t="s">
        <v>122</v>
      </c>
      <c r="F1956">
        <v>-16286.54</v>
      </c>
      <c r="G1956" t="s">
        <v>3700</v>
      </c>
      <c r="H1956" t="s">
        <v>249</v>
      </c>
      <c r="I1956" t="s">
        <v>101</v>
      </c>
      <c r="J1956" t="s">
        <v>48</v>
      </c>
      <c r="L1956" t="s">
        <v>3658</v>
      </c>
      <c r="M1956">
        <f t="shared" si="96"/>
        <v>10</v>
      </c>
      <c r="N1956">
        <f t="shared" si="97"/>
        <v>12</v>
      </c>
      <c r="O1956" t="str">
        <f t="shared" si="98"/>
        <v>LCC</v>
      </c>
    </row>
    <row r="1957" spans="1:15" hidden="1" x14ac:dyDescent="0.25">
      <c r="A1957" t="s">
        <v>121</v>
      </c>
      <c r="B1957" t="s">
        <v>44</v>
      </c>
      <c r="C1957" t="s">
        <v>271</v>
      </c>
      <c r="D1957" s="3">
        <v>42534</v>
      </c>
      <c r="E1957" t="s">
        <v>122</v>
      </c>
      <c r="F1957">
        <v>-17500000</v>
      </c>
      <c r="G1957" t="s">
        <v>3699</v>
      </c>
      <c r="H1957" t="s">
        <v>249</v>
      </c>
      <c r="I1957" t="s">
        <v>102</v>
      </c>
      <c r="J1957" t="s">
        <v>48</v>
      </c>
      <c r="L1957" t="s">
        <v>3658</v>
      </c>
      <c r="M1957">
        <f t="shared" si="96"/>
        <v>10</v>
      </c>
      <c r="N1957">
        <f t="shared" si="97"/>
        <v>12</v>
      </c>
      <c r="O1957" t="str">
        <f t="shared" si="98"/>
        <v>LCC</v>
      </c>
    </row>
    <row r="1958" spans="1:15" hidden="1" x14ac:dyDescent="0.25">
      <c r="A1958" t="s">
        <v>121</v>
      </c>
      <c r="B1958" t="s">
        <v>44</v>
      </c>
      <c r="C1958" t="s">
        <v>271</v>
      </c>
      <c r="D1958" s="3">
        <v>42718</v>
      </c>
      <c r="E1958" t="s">
        <v>122</v>
      </c>
      <c r="F1958">
        <v>-24350</v>
      </c>
      <c r="G1958" t="s">
        <v>3698</v>
      </c>
      <c r="H1958" t="s">
        <v>247</v>
      </c>
      <c r="I1958" t="s">
        <v>102</v>
      </c>
      <c r="J1958" t="s">
        <v>48</v>
      </c>
      <c r="L1958" t="s">
        <v>3697</v>
      </c>
      <c r="M1958">
        <f t="shared" si="96"/>
        <v>10</v>
      </c>
      <c r="N1958">
        <f t="shared" si="97"/>
        <v>12</v>
      </c>
      <c r="O1958" t="str">
        <f t="shared" si="98"/>
        <v>LCC</v>
      </c>
    </row>
    <row r="1959" spans="1:15" hidden="1" x14ac:dyDescent="0.25">
      <c r="A1959" t="s">
        <v>121</v>
      </c>
      <c r="B1959" t="s">
        <v>44</v>
      </c>
      <c r="C1959" t="s">
        <v>271</v>
      </c>
      <c r="D1959" s="3">
        <v>42740</v>
      </c>
      <c r="E1959" t="s">
        <v>122</v>
      </c>
      <c r="F1959">
        <v>-1474248.48</v>
      </c>
      <c r="G1959" t="s">
        <v>3696</v>
      </c>
      <c r="H1959" t="s">
        <v>247</v>
      </c>
      <c r="I1959" t="s">
        <v>102</v>
      </c>
      <c r="J1959" t="s">
        <v>48</v>
      </c>
      <c r="L1959" t="s">
        <v>3658</v>
      </c>
      <c r="M1959">
        <f t="shared" si="96"/>
        <v>10</v>
      </c>
      <c r="N1959">
        <f t="shared" si="97"/>
        <v>12</v>
      </c>
      <c r="O1959" t="str">
        <f t="shared" si="98"/>
        <v>LCC</v>
      </c>
    </row>
    <row r="1960" spans="1:15" hidden="1" x14ac:dyDescent="0.25">
      <c r="A1960" t="s">
        <v>121</v>
      </c>
      <c r="B1960" t="s">
        <v>44</v>
      </c>
      <c r="C1960" t="s">
        <v>271</v>
      </c>
      <c r="D1960" s="3">
        <v>42740</v>
      </c>
      <c r="E1960" t="s">
        <v>122</v>
      </c>
      <c r="F1960">
        <v>-3271688</v>
      </c>
      <c r="G1960" t="s">
        <v>3695</v>
      </c>
      <c r="H1960" t="s">
        <v>247</v>
      </c>
      <c r="I1960" t="s">
        <v>102</v>
      </c>
      <c r="J1960" t="s">
        <v>48</v>
      </c>
      <c r="L1960" t="s">
        <v>3683</v>
      </c>
      <c r="M1960">
        <f t="shared" si="96"/>
        <v>10</v>
      </c>
      <c r="N1960">
        <f t="shared" si="97"/>
        <v>12</v>
      </c>
      <c r="O1960" t="str">
        <f t="shared" si="98"/>
        <v>LCC</v>
      </c>
    </row>
    <row r="1961" spans="1:15" hidden="1" x14ac:dyDescent="0.25">
      <c r="A1961" t="s">
        <v>121</v>
      </c>
      <c r="B1961" t="s">
        <v>44</v>
      </c>
      <c r="C1961" t="s">
        <v>271</v>
      </c>
      <c r="D1961" s="3">
        <v>42930</v>
      </c>
      <c r="E1961" t="s">
        <v>122</v>
      </c>
      <c r="F1961">
        <v>-600000</v>
      </c>
      <c r="G1961" t="s">
        <v>3694</v>
      </c>
      <c r="H1961" t="s">
        <v>247</v>
      </c>
      <c r="I1961" t="s">
        <v>102</v>
      </c>
      <c r="J1961" t="s">
        <v>48</v>
      </c>
      <c r="L1961" t="s">
        <v>3658</v>
      </c>
      <c r="M1961">
        <f t="shared" si="96"/>
        <v>10</v>
      </c>
      <c r="N1961">
        <f t="shared" si="97"/>
        <v>12</v>
      </c>
      <c r="O1961" t="str">
        <f t="shared" si="98"/>
        <v>LCC</v>
      </c>
    </row>
    <row r="1962" spans="1:15" hidden="1" x14ac:dyDescent="0.25">
      <c r="A1962" t="s">
        <v>121</v>
      </c>
      <c r="B1962" t="s">
        <v>44</v>
      </c>
      <c r="C1962" t="s">
        <v>271</v>
      </c>
      <c r="D1962" s="3">
        <v>42993</v>
      </c>
      <c r="E1962" t="s">
        <v>122</v>
      </c>
      <c r="F1962">
        <v>-967268</v>
      </c>
      <c r="G1962" t="s">
        <v>3693</v>
      </c>
      <c r="H1962" t="s">
        <v>247</v>
      </c>
      <c r="I1962" t="s">
        <v>102</v>
      </c>
      <c r="J1962" t="s">
        <v>48</v>
      </c>
      <c r="L1962" t="s">
        <v>3681</v>
      </c>
      <c r="M1962">
        <f t="shared" si="96"/>
        <v>10</v>
      </c>
      <c r="N1962">
        <f t="shared" si="97"/>
        <v>12</v>
      </c>
      <c r="O1962" t="str">
        <f t="shared" si="98"/>
        <v>LCC</v>
      </c>
    </row>
    <row r="1963" spans="1:15" hidden="1" x14ac:dyDescent="0.25">
      <c r="A1963" t="s">
        <v>121</v>
      </c>
      <c r="B1963" t="s">
        <v>44</v>
      </c>
      <c r="C1963" t="s">
        <v>271</v>
      </c>
      <c r="D1963" s="3">
        <v>43070</v>
      </c>
      <c r="E1963" t="s">
        <v>122</v>
      </c>
      <c r="F1963">
        <v>-200000</v>
      </c>
      <c r="G1963" t="s">
        <v>3692</v>
      </c>
      <c r="H1963" t="s">
        <v>247</v>
      </c>
      <c r="I1963" t="s">
        <v>102</v>
      </c>
      <c r="J1963" t="s">
        <v>48</v>
      </c>
      <c r="L1963" t="s">
        <v>3658</v>
      </c>
      <c r="M1963">
        <f t="shared" si="96"/>
        <v>10</v>
      </c>
      <c r="N1963">
        <f t="shared" si="97"/>
        <v>12</v>
      </c>
      <c r="O1963" t="str">
        <f t="shared" si="98"/>
        <v>LCC</v>
      </c>
    </row>
    <row r="1964" spans="1:15" hidden="1" x14ac:dyDescent="0.25">
      <c r="A1964" t="s">
        <v>121</v>
      </c>
      <c r="B1964" t="s">
        <v>44</v>
      </c>
      <c r="C1964" t="s">
        <v>271</v>
      </c>
      <c r="D1964" s="3">
        <v>43070</v>
      </c>
      <c r="E1964" t="s">
        <v>122</v>
      </c>
      <c r="F1964">
        <v>-1600000</v>
      </c>
      <c r="G1964" t="s">
        <v>3691</v>
      </c>
      <c r="H1964" t="s">
        <v>247</v>
      </c>
      <c r="I1964" t="s">
        <v>102</v>
      </c>
      <c r="J1964" t="s">
        <v>48</v>
      </c>
      <c r="L1964" t="s">
        <v>3658</v>
      </c>
      <c r="M1964">
        <f t="shared" si="96"/>
        <v>10</v>
      </c>
      <c r="N1964">
        <f t="shared" si="97"/>
        <v>12</v>
      </c>
      <c r="O1964" t="str">
        <f t="shared" si="98"/>
        <v>LCC</v>
      </c>
    </row>
    <row r="1965" spans="1:15" hidden="1" x14ac:dyDescent="0.25">
      <c r="A1965" t="s">
        <v>121</v>
      </c>
      <c r="B1965" t="s">
        <v>44</v>
      </c>
      <c r="C1965" t="s">
        <v>271</v>
      </c>
      <c r="D1965" s="3">
        <v>43371</v>
      </c>
      <c r="E1965" t="s">
        <v>122</v>
      </c>
      <c r="F1965">
        <v>-25000000</v>
      </c>
      <c r="G1965" t="s">
        <v>3690</v>
      </c>
      <c r="H1965" t="s">
        <v>247</v>
      </c>
      <c r="I1965" t="s">
        <v>102</v>
      </c>
      <c r="J1965" t="s">
        <v>48</v>
      </c>
      <c r="L1965" t="s">
        <v>3689</v>
      </c>
      <c r="M1965">
        <f t="shared" si="96"/>
        <v>10</v>
      </c>
      <c r="N1965">
        <f t="shared" si="97"/>
        <v>12</v>
      </c>
      <c r="O1965" t="str">
        <f t="shared" si="98"/>
        <v>LCC</v>
      </c>
    </row>
    <row r="1966" spans="1:15" hidden="1" x14ac:dyDescent="0.25">
      <c r="A1966" t="s">
        <v>121</v>
      </c>
      <c r="B1966" t="s">
        <v>44</v>
      </c>
      <c r="C1966" t="s">
        <v>271</v>
      </c>
      <c r="D1966" s="3">
        <v>43420</v>
      </c>
      <c r="E1966" t="s">
        <v>122</v>
      </c>
      <c r="F1966">
        <v>-99006000</v>
      </c>
      <c r="G1966" t="s">
        <v>3688</v>
      </c>
      <c r="H1966" t="s">
        <v>247</v>
      </c>
      <c r="I1966" t="s">
        <v>102</v>
      </c>
      <c r="J1966" t="s">
        <v>48</v>
      </c>
      <c r="L1966" t="s">
        <v>3658</v>
      </c>
      <c r="M1966">
        <f t="shared" si="96"/>
        <v>10</v>
      </c>
      <c r="N1966">
        <f t="shared" si="97"/>
        <v>12</v>
      </c>
      <c r="O1966" t="str">
        <f t="shared" si="98"/>
        <v>LCC</v>
      </c>
    </row>
    <row r="1967" spans="1:15" hidden="1" x14ac:dyDescent="0.25">
      <c r="A1967" t="s">
        <v>121</v>
      </c>
      <c r="B1967" t="s">
        <v>44</v>
      </c>
      <c r="C1967" t="s">
        <v>271</v>
      </c>
      <c r="D1967" s="3">
        <v>43446</v>
      </c>
      <c r="E1967" t="s">
        <v>122</v>
      </c>
      <c r="F1967">
        <v>-1000</v>
      </c>
      <c r="G1967" t="s">
        <v>3687</v>
      </c>
      <c r="H1967" t="s">
        <v>249</v>
      </c>
      <c r="I1967" t="s">
        <v>101</v>
      </c>
      <c r="J1967" t="s">
        <v>48</v>
      </c>
      <c r="L1967" t="s">
        <v>801</v>
      </c>
      <c r="M1967" t="e">
        <f t="shared" si="96"/>
        <v>#VALUE!</v>
      </c>
      <c r="N1967" t="e">
        <f t="shared" si="97"/>
        <v>#VALUE!</v>
      </c>
      <c r="O1967" t="e">
        <f t="shared" si="98"/>
        <v>#VALUE!</v>
      </c>
    </row>
    <row r="1968" spans="1:15" hidden="1" x14ac:dyDescent="0.25">
      <c r="A1968" t="s">
        <v>121</v>
      </c>
      <c r="B1968" t="s">
        <v>44</v>
      </c>
      <c r="C1968" t="s">
        <v>271</v>
      </c>
      <c r="D1968" s="3">
        <v>43511</v>
      </c>
      <c r="E1968" t="s">
        <v>122</v>
      </c>
      <c r="F1968">
        <v>-3310079</v>
      </c>
      <c r="G1968" t="s">
        <v>3686</v>
      </c>
      <c r="H1968" t="s">
        <v>247</v>
      </c>
      <c r="I1968" t="s">
        <v>101</v>
      </c>
      <c r="J1968" t="s">
        <v>48</v>
      </c>
      <c r="L1968" t="s">
        <v>3685</v>
      </c>
      <c r="M1968">
        <f t="shared" si="96"/>
        <v>10</v>
      </c>
      <c r="N1968">
        <f t="shared" si="97"/>
        <v>12</v>
      </c>
      <c r="O1968" t="str">
        <f t="shared" si="98"/>
        <v>LCF</v>
      </c>
    </row>
    <row r="1969" spans="1:15" hidden="1" x14ac:dyDescent="0.25">
      <c r="A1969" t="s">
        <v>121</v>
      </c>
      <c r="B1969" t="s">
        <v>44</v>
      </c>
      <c r="C1969" t="s">
        <v>271</v>
      </c>
      <c r="D1969" s="3">
        <v>43754</v>
      </c>
      <c r="E1969" t="s">
        <v>122</v>
      </c>
      <c r="F1969">
        <v>-29467</v>
      </c>
      <c r="G1969" t="s">
        <v>3684</v>
      </c>
      <c r="H1969" t="s">
        <v>247</v>
      </c>
      <c r="I1969" t="s">
        <v>102</v>
      </c>
      <c r="J1969" t="s">
        <v>48</v>
      </c>
      <c r="L1969" t="s">
        <v>3683</v>
      </c>
      <c r="M1969">
        <f t="shared" si="96"/>
        <v>10</v>
      </c>
      <c r="N1969">
        <f t="shared" si="97"/>
        <v>12</v>
      </c>
      <c r="O1969" t="str">
        <f t="shared" si="98"/>
        <v>LCC</v>
      </c>
    </row>
    <row r="1970" spans="1:15" hidden="1" x14ac:dyDescent="0.25">
      <c r="A1970" t="s">
        <v>121</v>
      </c>
      <c r="B1970" t="s">
        <v>44</v>
      </c>
      <c r="C1970" t="s">
        <v>271</v>
      </c>
      <c r="D1970" s="3">
        <v>44020</v>
      </c>
      <c r="E1970" t="s">
        <v>122</v>
      </c>
      <c r="F1970">
        <v>-700000</v>
      </c>
      <c r="G1970" t="s">
        <v>3682</v>
      </c>
      <c r="H1970" t="s">
        <v>249</v>
      </c>
      <c r="I1970" t="s">
        <v>102</v>
      </c>
      <c r="J1970" t="s">
        <v>48</v>
      </c>
      <c r="L1970" t="s">
        <v>3681</v>
      </c>
      <c r="M1970">
        <f t="shared" si="96"/>
        <v>10</v>
      </c>
      <c r="N1970">
        <f t="shared" si="97"/>
        <v>12</v>
      </c>
      <c r="O1970" t="str">
        <f t="shared" si="98"/>
        <v>LCC</v>
      </c>
    </row>
    <row r="1971" spans="1:15" hidden="1" x14ac:dyDescent="0.25">
      <c r="A1971" t="s">
        <v>121</v>
      </c>
      <c r="B1971" t="s">
        <v>44</v>
      </c>
      <c r="C1971" t="s">
        <v>271</v>
      </c>
      <c r="D1971" s="3">
        <v>44357</v>
      </c>
      <c r="E1971" t="s">
        <v>122</v>
      </c>
      <c r="F1971">
        <v>-11000</v>
      </c>
      <c r="G1971" t="s">
        <v>3680</v>
      </c>
      <c r="H1971" t="s">
        <v>247</v>
      </c>
      <c r="I1971" t="s">
        <v>102</v>
      </c>
      <c r="J1971" t="s">
        <v>48</v>
      </c>
      <c r="L1971" t="s">
        <v>3658</v>
      </c>
      <c r="M1971">
        <f t="shared" si="96"/>
        <v>10</v>
      </c>
      <c r="N1971">
        <f t="shared" si="97"/>
        <v>12</v>
      </c>
      <c r="O1971" t="str">
        <f t="shared" si="98"/>
        <v>LCC</v>
      </c>
    </row>
    <row r="1972" spans="1:15" hidden="1" x14ac:dyDescent="0.25">
      <c r="A1972" t="s">
        <v>121</v>
      </c>
      <c r="B1972" t="s">
        <v>44</v>
      </c>
      <c r="C1972" t="s">
        <v>271</v>
      </c>
      <c r="D1972" s="3">
        <v>44376</v>
      </c>
      <c r="E1972" t="s">
        <v>122</v>
      </c>
      <c r="F1972">
        <v>-99000000</v>
      </c>
      <c r="G1972" t="s">
        <v>3679</v>
      </c>
      <c r="H1972" t="s">
        <v>247</v>
      </c>
      <c r="I1972" t="s">
        <v>102</v>
      </c>
      <c r="J1972" t="s">
        <v>48</v>
      </c>
      <c r="L1972" t="s">
        <v>3658</v>
      </c>
      <c r="M1972">
        <f t="shared" si="96"/>
        <v>10</v>
      </c>
      <c r="N1972">
        <f t="shared" si="97"/>
        <v>12</v>
      </c>
      <c r="O1972" t="str">
        <f t="shared" si="98"/>
        <v>LCC</v>
      </c>
    </row>
    <row r="1973" spans="1:15" hidden="1" x14ac:dyDescent="0.25">
      <c r="A1973" t="s">
        <v>121</v>
      </c>
      <c r="B1973" t="s">
        <v>44</v>
      </c>
      <c r="C1973" t="s">
        <v>271</v>
      </c>
      <c r="D1973" s="3">
        <v>44376</v>
      </c>
      <c r="E1973" t="s">
        <v>122</v>
      </c>
      <c r="F1973">
        <v>-99000000</v>
      </c>
      <c r="G1973" t="s">
        <v>3678</v>
      </c>
      <c r="H1973" t="s">
        <v>247</v>
      </c>
      <c r="I1973" t="s">
        <v>102</v>
      </c>
      <c r="J1973" t="s">
        <v>48</v>
      </c>
      <c r="L1973" t="s">
        <v>3658</v>
      </c>
      <c r="M1973">
        <f t="shared" si="96"/>
        <v>10</v>
      </c>
      <c r="N1973">
        <f t="shared" si="97"/>
        <v>12</v>
      </c>
      <c r="O1973" t="str">
        <f t="shared" si="98"/>
        <v>LCC</v>
      </c>
    </row>
    <row r="1974" spans="1:15" hidden="1" x14ac:dyDescent="0.25">
      <c r="A1974" t="s">
        <v>121</v>
      </c>
      <c r="B1974" t="s">
        <v>44</v>
      </c>
      <c r="C1974" t="s">
        <v>271</v>
      </c>
      <c r="D1974" s="3">
        <v>44376</v>
      </c>
      <c r="E1974" t="s">
        <v>122</v>
      </c>
      <c r="F1974">
        <v>-97000000</v>
      </c>
      <c r="G1974" t="s">
        <v>3677</v>
      </c>
      <c r="H1974" t="s">
        <v>247</v>
      </c>
      <c r="I1974" t="s">
        <v>102</v>
      </c>
      <c r="J1974" t="s">
        <v>48</v>
      </c>
      <c r="L1974" t="s">
        <v>3658</v>
      </c>
      <c r="M1974">
        <f t="shared" si="96"/>
        <v>10</v>
      </c>
      <c r="N1974">
        <f t="shared" si="97"/>
        <v>12</v>
      </c>
      <c r="O1974" t="str">
        <f t="shared" si="98"/>
        <v>LCC</v>
      </c>
    </row>
    <row r="1975" spans="1:15" hidden="1" x14ac:dyDescent="0.25">
      <c r="A1975" t="s">
        <v>121</v>
      </c>
      <c r="B1975" t="s">
        <v>44</v>
      </c>
      <c r="C1975" t="s">
        <v>271</v>
      </c>
      <c r="D1975" s="3">
        <v>44461</v>
      </c>
      <c r="E1975" t="s">
        <v>122</v>
      </c>
      <c r="F1975">
        <v>-1200000</v>
      </c>
      <c r="G1975" t="s">
        <v>3676</v>
      </c>
      <c r="H1975" t="s">
        <v>126</v>
      </c>
      <c r="I1975" t="s">
        <v>102</v>
      </c>
      <c r="J1975" t="s">
        <v>48</v>
      </c>
      <c r="L1975" t="s">
        <v>3675</v>
      </c>
      <c r="M1975">
        <f t="shared" si="96"/>
        <v>10</v>
      </c>
      <c r="N1975">
        <f t="shared" si="97"/>
        <v>16</v>
      </c>
      <c r="O1975" t="str">
        <f t="shared" si="98"/>
        <v>LCC JPM</v>
      </c>
    </row>
    <row r="1976" spans="1:15" hidden="1" x14ac:dyDescent="0.25">
      <c r="A1976" t="s">
        <v>121</v>
      </c>
      <c r="B1976" t="s">
        <v>44</v>
      </c>
      <c r="C1976" t="s">
        <v>271</v>
      </c>
      <c r="D1976" s="3">
        <v>44546</v>
      </c>
      <c r="E1976" t="s">
        <v>122</v>
      </c>
      <c r="F1976">
        <v>-12000</v>
      </c>
      <c r="G1976" t="s">
        <v>3674</v>
      </c>
      <c r="H1976" t="s">
        <v>247</v>
      </c>
      <c r="I1976" t="s">
        <v>102</v>
      </c>
      <c r="J1976" t="s">
        <v>48</v>
      </c>
      <c r="L1976" t="s">
        <v>3673</v>
      </c>
      <c r="M1976">
        <f t="shared" si="96"/>
        <v>10</v>
      </c>
      <c r="N1976">
        <f t="shared" si="97"/>
        <v>16</v>
      </c>
      <c r="O1976" t="str">
        <f t="shared" si="98"/>
        <v>LCC JPM</v>
      </c>
    </row>
    <row r="1977" spans="1:15" hidden="1" x14ac:dyDescent="0.25">
      <c r="A1977" t="s">
        <v>121</v>
      </c>
      <c r="B1977" t="s">
        <v>44</v>
      </c>
      <c r="C1977" t="s">
        <v>271</v>
      </c>
      <c r="D1977" s="3">
        <v>45020</v>
      </c>
      <c r="E1977" t="s">
        <v>122</v>
      </c>
      <c r="F1977">
        <v>-20000000</v>
      </c>
      <c r="G1977" t="s">
        <v>3672</v>
      </c>
      <c r="H1977" t="s">
        <v>247</v>
      </c>
      <c r="I1977" t="s">
        <v>102</v>
      </c>
      <c r="J1977" t="s">
        <v>48</v>
      </c>
      <c r="L1977" t="s">
        <v>3656</v>
      </c>
      <c r="M1977">
        <f t="shared" si="96"/>
        <v>10</v>
      </c>
      <c r="N1977">
        <f t="shared" si="97"/>
        <v>12</v>
      </c>
      <c r="O1977" t="str">
        <f t="shared" si="98"/>
        <v>LCC</v>
      </c>
    </row>
    <row r="1978" spans="1:15" hidden="1" x14ac:dyDescent="0.25">
      <c r="A1978" t="s">
        <v>121</v>
      </c>
      <c r="B1978" t="s">
        <v>44</v>
      </c>
      <c r="C1978" t="s">
        <v>271</v>
      </c>
      <c r="D1978" s="3">
        <v>45029</v>
      </c>
      <c r="E1978" t="s">
        <v>122</v>
      </c>
      <c r="F1978">
        <v>-41300000</v>
      </c>
      <c r="G1978" t="s">
        <v>3671</v>
      </c>
      <c r="H1978" t="s">
        <v>247</v>
      </c>
      <c r="I1978" t="s">
        <v>102</v>
      </c>
      <c r="J1978" t="s">
        <v>48</v>
      </c>
      <c r="L1978" t="s">
        <v>3656</v>
      </c>
      <c r="M1978">
        <f t="shared" si="96"/>
        <v>10</v>
      </c>
      <c r="N1978">
        <f t="shared" si="97"/>
        <v>12</v>
      </c>
      <c r="O1978" t="str">
        <f t="shared" si="98"/>
        <v>LCC</v>
      </c>
    </row>
    <row r="1979" spans="1:15" hidden="1" x14ac:dyDescent="0.25">
      <c r="A1979" t="s">
        <v>121</v>
      </c>
      <c r="B1979" t="s">
        <v>44</v>
      </c>
      <c r="C1979" t="s">
        <v>271</v>
      </c>
      <c r="D1979" s="3">
        <v>45036</v>
      </c>
      <c r="E1979" t="s">
        <v>122</v>
      </c>
      <c r="F1979">
        <v>-25000000</v>
      </c>
      <c r="G1979" t="s">
        <v>3670</v>
      </c>
      <c r="H1979" t="s">
        <v>126</v>
      </c>
      <c r="I1979" t="s">
        <v>102</v>
      </c>
      <c r="J1979" t="s">
        <v>48</v>
      </c>
      <c r="L1979" t="s">
        <v>3667</v>
      </c>
      <c r="M1979">
        <f t="shared" si="96"/>
        <v>10</v>
      </c>
      <c r="N1979">
        <f t="shared" si="97"/>
        <v>12</v>
      </c>
      <c r="O1979" t="str">
        <f t="shared" si="98"/>
        <v>LCC</v>
      </c>
    </row>
    <row r="1980" spans="1:15" hidden="1" x14ac:dyDescent="0.25">
      <c r="A1980" t="s">
        <v>121</v>
      </c>
      <c r="B1980" t="s">
        <v>44</v>
      </c>
      <c r="C1980" t="s">
        <v>271</v>
      </c>
      <c r="D1980" s="3">
        <v>45041</v>
      </c>
      <c r="E1980" t="s">
        <v>122</v>
      </c>
      <c r="F1980">
        <v>-20000000</v>
      </c>
      <c r="G1980" t="s">
        <v>3669</v>
      </c>
      <c r="H1980" t="s">
        <v>126</v>
      </c>
      <c r="I1980" t="s">
        <v>102</v>
      </c>
      <c r="J1980" t="s">
        <v>48</v>
      </c>
      <c r="L1980" t="s">
        <v>3667</v>
      </c>
      <c r="M1980">
        <f t="shared" si="96"/>
        <v>10</v>
      </c>
      <c r="N1980">
        <f t="shared" si="97"/>
        <v>12</v>
      </c>
      <c r="O1980" t="str">
        <f t="shared" si="98"/>
        <v>LCC</v>
      </c>
    </row>
    <row r="1981" spans="1:15" hidden="1" x14ac:dyDescent="0.25">
      <c r="A1981" t="s">
        <v>121</v>
      </c>
      <c r="B1981" t="s">
        <v>44</v>
      </c>
      <c r="C1981" t="s">
        <v>271</v>
      </c>
      <c r="D1981" s="3">
        <v>45043</v>
      </c>
      <c r="E1981" t="s">
        <v>122</v>
      </c>
      <c r="F1981">
        <v>-5000000</v>
      </c>
      <c r="G1981" t="s">
        <v>3668</v>
      </c>
      <c r="H1981" t="s">
        <v>126</v>
      </c>
      <c r="I1981" t="s">
        <v>102</v>
      </c>
      <c r="J1981" t="s">
        <v>48</v>
      </c>
      <c r="L1981" t="s">
        <v>3667</v>
      </c>
      <c r="M1981">
        <f t="shared" si="96"/>
        <v>10</v>
      </c>
      <c r="N1981">
        <f t="shared" si="97"/>
        <v>12</v>
      </c>
      <c r="O1981" t="str">
        <f t="shared" si="98"/>
        <v>LCC</v>
      </c>
    </row>
    <row r="1982" spans="1:15" hidden="1" x14ac:dyDescent="0.25">
      <c r="A1982" t="s">
        <v>121</v>
      </c>
      <c r="B1982" t="s">
        <v>44</v>
      </c>
      <c r="C1982" t="s">
        <v>271</v>
      </c>
      <c r="D1982" s="3">
        <v>45084</v>
      </c>
      <c r="E1982" t="s">
        <v>122</v>
      </c>
      <c r="F1982">
        <v>-55000000</v>
      </c>
      <c r="G1982" t="s">
        <v>3666</v>
      </c>
      <c r="H1982" t="s">
        <v>247</v>
      </c>
      <c r="I1982" t="s">
        <v>102</v>
      </c>
      <c r="J1982" t="s">
        <v>48</v>
      </c>
      <c r="L1982" t="s">
        <v>3658</v>
      </c>
      <c r="M1982">
        <f t="shared" si="96"/>
        <v>10</v>
      </c>
      <c r="N1982">
        <f t="shared" si="97"/>
        <v>12</v>
      </c>
      <c r="O1982" t="str">
        <f t="shared" si="98"/>
        <v>LCC</v>
      </c>
    </row>
    <row r="1983" spans="1:15" hidden="1" x14ac:dyDescent="0.25">
      <c r="A1983" t="s">
        <v>121</v>
      </c>
      <c r="B1983" t="s">
        <v>44</v>
      </c>
      <c r="C1983" t="s">
        <v>271</v>
      </c>
      <c r="D1983" s="3">
        <v>45085</v>
      </c>
      <c r="E1983" t="s">
        <v>122</v>
      </c>
      <c r="F1983">
        <v>-95000000</v>
      </c>
      <c r="G1983" t="s">
        <v>3665</v>
      </c>
      <c r="H1983" t="s">
        <v>247</v>
      </c>
      <c r="I1983" t="s">
        <v>102</v>
      </c>
      <c r="J1983" t="s">
        <v>48</v>
      </c>
      <c r="L1983" t="s">
        <v>3658</v>
      </c>
      <c r="M1983">
        <f t="shared" si="96"/>
        <v>10</v>
      </c>
      <c r="N1983">
        <f t="shared" si="97"/>
        <v>12</v>
      </c>
      <c r="O1983" t="str">
        <f t="shared" si="98"/>
        <v>LCC</v>
      </c>
    </row>
    <row r="1984" spans="1:15" hidden="1" x14ac:dyDescent="0.25">
      <c r="A1984" t="s">
        <v>121</v>
      </c>
      <c r="B1984" t="s">
        <v>44</v>
      </c>
      <c r="C1984" t="s">
        <v>271</v>
      </c>
      <c r="D1984" s="3">
        <v>45089</v>
      </c>
      <c r="E1984" t="s">
        <v>122</v>
      </c>
      <c r="F1984">
        <v>-98000000</v>
      </c>
      <c r="G1984" t="s">
        <v>3664</v>
      </c>
      <c r="H1984" t="s">
        <v>247</v>
      </c>
      <c r="I1984" t="s">
        <v>102</v>
      </c>
      <c r="J1984" t="s">
        <v>48</v>
      </c>
      <c r="L1984" t="s">
        <v>3658</v>
      </c>
      <c r="M1984">
        <f t="shared" si="96"/>
        <v>10</v>
      </c>
      <c r="N1984">
        <f t="shared" si="97"/>
        <v>12</v>
      </c>
      <c r="O1984" t="str">
        <f t="shared" si="98"/>
        <v>LCC</v>
      </c>
    </row>
    <row r="1985" spans="1:15" hidden="1" x14ac:dyDescent="0.25">
      <c r="A1985" t="s">
        <v>121</v>
      </c>
      <c r="B1985" t="s">
        <v>44</v>
      </c>
      <c r="C1985" t="s">
        <v>271</v>
      </c>
      <c r="D1985" s="3">
        <v>45090</v>
      </c>
      <c r="E1985" t="s">
        <v>122</v>
      </c>
      <c r="F1985">
        <v>-48700000</v>
      </c>
      <c r="G1985" t="s">
        <v>3663</v>
      </c>
      <c r="H1985" t="s">
        <v>247</v>
      </c>
      <c r="I1985" t="s">
        <v>102</v>
      </c>
      <c r="J1985" t="s">
        <v>48</v>
      </c>
      <c r="L1985" t="s">
        <v>3658</v>
      </c>
      <c r="M1985">
        <f t="shared" si="96"/>
        <v>10</v>
      </c>
      <c r="N1985">
        <f t="shared" si="97"/>
        <v>12</v>
      </c>
      <c r="O1985" t="str">
        <f t="shared" si="98"/>
        <v>LCC</v>
      </c>
    </row>
    <row r="1986" spans="1:15" hidden="1" x14ac:dyDescent="0.25">
      <c r="A1986" t="s">
        <v>121</v>
      </c>
      <c r="B1986" t="s">
        <v>44</v>
      </c>
      <c r="C1986" t="s">
        <v>271</v>
      </c>
      <c r="D1986" s="3">
        <v>45091</v>
      </c>
      <c r="E1986" t="s">
        <v>122</v>
      </c>
      <c r="F1986">
        <v>-9000000</v>
      </c>
      <c r="G1986" t="s">
        <v>3662</v>
      </c>
      <c r="H1986" t="s">
        <v>247</v>
      </c>
      <c r="I1986" t="s">
        <v>102</v>
      </c>
      <c r="J1986" t="s">
        <v>48</v>
      </c>
      <c r="L1986" t="s">
        <v>3658</v>
      </c>
      <c r="M1986">
        <f t="shared" si="96"/>
        <v>10</v>
      </c>
      <c r="N1986">
        <f t="shared" si="97"/>
        <v>12</v>
      </c>
      <c r="O1986" t="str">
        <f t="shared" si="98"/>
        <v>LCC</v>
      </c>
    </row>
    <row r="1987" spans="1:15" hidden="1" x14ac:dyDescent="0.25">
      <c r="A1987" t="s">
        <v>121</v>
      </c>
      <c r="B1987" t="s">
        <v>44</v>
      </c>
      <c r="C1987" t="s">
        <v>271</v>
      </c>
      <c r="D1987" s="3">
        <v>45092</v>
      </c>
      <c r="E1987" t="s">
        <v>122</v>
      </c>
      <c r="F1987">
        <v>-24000000</v>
      </c>
      <c r="G1987" t="s">
        <v>3661</v>
      </c>
      <c r="H1987" t="s">
        <v>126</v>
      </c>
      <c r="I1987" t="s">
        <v>102</v>
      </c>
      <c r="J1987" t="s">
        <v>48</v>
      </c>
      <c r="L1987" t="s">
        <v>3660</v>
      </c>
      <c r="M1987">
        <f t="shared" ref="M1987:M2050" si="99">FIND("from",L1987,1)+LEN($M$1)+1</f>
        <v>10</v>
      </c>
      <c r="N1987">
        <f t="shared" ref="N1987:N2050" si="100">FIND("to",L1987)-LEN($N$1)</f>
        <v>12</v>
      </c>
      <c r="O1987" t="str">
        <f t="shared" ref="O1987:O2050" si="101">MID(L1987,M1987,N1987-M1987+1)</f>
        <v>LCC</v>
      </c>
    </row>
    <row r="1988" spans="1:15" hidden="1" x14ac:dyDescent="0.25">
      <c r="A1988" t="s">
        <v>121</v>
      </c>
      <c r="B1988" t="s">
        <v>44</v>
      </c>
      <c r="C1988" t="s">
        <v>271</v>
      </c>
      <c r="D1988" s="3">
        <v>45099</v>
      </c>
      <c r="E1988" t="s">
        <v>122</v>
      </c>
      <c r="F1988">
        <v>-40000000</v>
      </c>
      <c r="G1988" t="s">
        <v>3659</v>
      </c>
      <c r="H1988" t="s">
        <v>247</v>
      </c>
      <c r="I1988" t="s">
        <v>102</v>
      </c>
      <c r="J1988" t="s">
        <v>48</v>
      </c>
      <c r="L1988" t="s">
        <v>3658</v>
      </c>
      <c r="M1988">
        <f t="shared" si="99"/>
        <v>10</v>
      </c>
      <c r="N1988">
        <f t="shared" si="100"/>
        <v>12</v>
      </c>
      <c r="O1988" t="str">
        <f t="shared" si="101"/>
        <v>LCC</v>
      </c>
    </row>
    <row r="1989" spans="1:15" hidden="1" x14ac:dyDescent="0.25">
      <c r="A1989" t="s">
        <v>121</v>
      </c>
      <c r="B1989" t="s">
        <v>44</v>
      </c>
      <c r="C1989" t="s">
        <v>271</v>
      </c>
      <c r="D1989" s="3">
        <v>45117</v>
      </c>
      <c r="E1989" t="s">
        <v>122</v>
      </c>
      <c r="F1989">
        <v>-35000000</v>
      </c>
      <c r="G1989" t="s">
        <v>3657</v>
      </c>
      <c r="H1989" t="s">
        <v>247</v>
      </c>
      <c r="I1989" t="s">
        <v>102</v>
      </c>
      <c r="J1989" t="s">
        <v>48</v>
      </c>
      <c r="L1989" t="s">
        <v>3656</v>
      </c>
      <c r="M1989">
        <f t="shared" si="99"/>
        <v>10</v>
      </c>
      <c r="N1989">
        <f t="shared" si="100"/>
        <v>12</v>
      </c>
      <c r="O1989" t="str">
        <f t="shared" si="101"/>
        <v>LCC</v>
      </c>
    </row>
    <row r="1990" spans="1:15" hidden="1" x14ac:dyDescent="0.25">
      <c r="A1990" t="s">
        <v>121</v>
      </c>
      <c r="B1990" t="s">
        <v>35</v>
      </c>
      <c r="C1990" t="s">
        <v>244</v>
      </c>
      <c r="D1990" s="3">
        <v>42041</v>
      </c>
      <c r="E1990" t="s">
        <v>122</v>
      </c>
      <c r="F1990">
        <v>-936742.66</v>
      </c>
      <c r="G1990" t="s">
        <v>3655</v>
      </c>
      <c r="H1990" t="s">
        <v>249</v>
      </c>
      <c r="I1990" t="s">
        <v>102</v>
      </c>
      <c r="J1990" t="s">
        <v>38</v>
      </c>
      <c r="L1990" t="s">
        <v>1836</v>
      </c>
      <c r="M1990">
        <f t="shared" si="99"/>
        <v>10</v>
      </c>
      <c r="N1990">
        <f t="shared" si="100"/>
        <v>12</v>
      </c>
      <c r="O1990" t="str">
        <f t="shared" si="101"/>
        <v>LCI</v>
      </c>
    </row>
    <row r="1991" spans="1:15" hidden="1" x14ac:dyDescent="0.25">
      <c r="A1991" t="s">
        <v>121</v>
      </c>
      <c r="B1991" t="s">
        <v>35</v>
      </c>
      <c r="C1991" t="s">
        <v>244</v>
      </c>
      <c r="D1991" s="3">
        <v>42066</v>
      </c>
      <c r="E1991" t="s">
        <v>122</v>
      </c>
      <c r="F1991">
        <v>-98000000</v>
      </c>
      <c r="G1991" t="s">
        <v>3654</v>
      </c>
      <c r="H1991" t="s">
        <v>249</v>
      </c>
      <c r="I1991" t="s">
        <v>102</v>
      </c>
      <c r="J1991" t="s">
        <v>38</v>
      </c>
      <c r="L1991" t="s">
        <v>1836</v>
      </c>
      <c r="M1991">
        <f t="shared" si="99"/>
        <v>10</v>
      </c>
      <c r="N1991">
        <f t="shared" si="100"/>
        <v>12</v>
      </c>
      <c r="O1991" t="str">
        <f t="shared" si="101"/>
        <v>LCI</v>
      </c>
    </row>
    <row r="1992" spans="1:15" hidden="1" x14ac:dyDescent="0.25">
      <c r="A1992" t="s">
        <v>121</v>
      </c>
      <c r="B1992" t="s">
        <v>35</v>
      </c>
      <c r="C1992" t="s">
        <v>244</v>
      </c>
      <c r="D1992" s="3">
        <v>42069</v>
      </c>
      <c r="E1992" t="s">
        <v>122</v>
      </c>
      <c r="F1992">
        <v>-906687.39</v>
      </c>
      <c r="G1992" t="s">
        <v>3653</v>
      </c>
      <c r="H1992" t="s">
        <v>249</v>
      </c>
      <c r="I1992" t="s">
        <v>102</v>
      </c>
      <c r="J1992" t="s">
        <v>38</v>
      </c>
      <c r="L1992" t="s">
        <v>1836</v>
      </c>
      <c r="M1992">
        <f t="shared" si="99"/>
        <v>10</v>
      </c>
      <c r="N1992">
        <f t="shared" si="100"/>
        <v>12</v>
      </c>
      <c r="O1992" t="str">
        <f t="shared" si="101"/>
        <v>LCI</v>
      </c>
    </row>
    <row r="1993" spans="1:15" hidden="1" x14ac:dyDescent="0.25">
      <c r="A1993" t="s">
        <v>121</v>
      </c>
      <c r="B1993" t="s">
        <v>35</v>
      </c>
      <c r="C1993" t="s">
        <v>244</v>
      </c>
      <c r="D1993" s="3">
        <v>42074</v>
      </c>
      <c r="E1993" t="s">
        <v>122</v>
      </c>
      <c r="F1993">
        <v>-19000000</v>
      </c>
      <c r="G1993" t="s">
        <v>3652</v>
      </c>
      <c r="H1993" t="s">
        <v>249</v>
      </c>
      <c r="I1993" t="s">
        <v>102</v>
      </c>
      <c r="J1993" t="s">
        <v>38</v>
      </c>
      <c r="L1993" t="s">
        <v>1836</v>
      </c>
      <c r="M1993">
        <f t="shared" si="99"/>
        <v>10</v>
      </c>
      <c r="N1993">
        <f t="shared" si="100"/>
        <v>12</v>
      </c>
      <c r="O1993" t="str">
        <f t="shared" si="101"/>
        <v>LCI</v>
      </c>
    </row>
    <row r="1994" spans="1:15" hidden="1" x14ac:dyDescent="0.25">
      <c r="A1994" t="s">
        <v>121</v>
      </c>
      <c r="B1994" t="s">
        <v>35</v>
      </c>
      <c r="C1994" t="s">
        <v>244</v>
      </c>
      <c r="D1994" s="3">
        <v>42081</v>
      </c>
      <c r="E1994" t="s">
        <v>122</v>
      </c>
      <c r="F1994">
        <v>-39000000</v>
      </c>
      <c r="G1994" t="s">
        <v>3651</v>
      </c>
      <c r="H1994" t="s">
        <v>249</v>
      </c>
      <c r="I1994" t="s">
        <v>102</v>
      </c>
      <c r="J1994" t="s">
        <v>38</v>
      </c>
      <c r="L1994" t="s">
        <v>1836</v>
      </c>
      <c r="M1994">
        <f t="shared" si="99"/>
        <v>10</v>
      </c>
      <c r="N1994">
        <f t="shared" si="100"/>
        <v>12</v>
      </c>
      <c r="O1994" t="str">
        <f t="shared" si="101"/>
        <v>LCI</v>
      </c>
    </row>
    <row r="1995" spans="1:15" hidden="1" x14ac:dyDescent="0.25">
      <c r="A1995" t="s">
        <v>121</v>
      </c>
      <c r="B1995" t="s">
        <v>35</v>
      </c>
      <c r="C1995" t="s">
        <v>244</v>
      </c>
      <c r="D1995" s="3">
        <v>42093</v>
      </c>
      <c r="E1995" t="s">
        <v>122</v>
      </c>
      <c r="F1995">
        <v>-25000000</v>
      </c>
      <c r="G1995" t="s">
        <v>3650</v>
      </c>
      <c r="H1995" t="s">
        <v>249</v>
      </c>
      <c r="I1995" t="s">
        <v>102</v>
      </c>
      <c r="J1995" t="s">
        <v>38</v>
      </c>
      <c r="L1995" t="s">
        <v>1836</v>
      </c>
      <c r="M1995">
        <f t="shared" si="99"/>
        <v>10</v>
      </c>
      <c r="N1995">
        <f t="shared" si="100"/>
        <v>12</v>
      </c>
      <c r="O1995" t="str">
        <f t="shared" si="101"/>
        <v>LCI</v>
      </c>
    </row>
    <row r="1996" spans="1:15" hidden="1" x14ac:dyDescent="0.25">
      <c r="A1996" t="s">
        <v>121</v>
      </c>
      <c r="B1996" t="s">
        <v>35</v>
      </c>
      <c r="C1996" t="s">
        <v>244</v>
      </c>
      <c r="D1996" s="3">
        <v>42094</v>
      </c>
      <c r="E1996" t="s">
        <v>122</v>
      </c>
      <c r="F1996">
        <v>-48000000</v>
      </c>
      <c r="G1996" t="s">
        <v>3649</v>
      </c>
      <c r="H1996" t="s">
        <v>249</v>
      </c>
      <c r="I1996" t="s">
        <v>102</v>
      </c>
      <c r="J1996" t="s">
        <v>38</v>
      </c>
      <c r="L1996" t="s">
        <v>1836</v>
      </c>
      <c r="M1996">
        <f t="shared" si="99"/>
        <v>10</v>
      </c>
      <c r="N1996">
        <f t="shared" si="100"/>
        <v>12</v>
      </c>
      <c r="O1996" t="str">
        <f t="shared" si="101"/>
        <v>LCI</v>
      </c>
    </row>
    <row r="1997" spans="1:15" hidden="1" x14ac:dyDescent="0.25">
      <c r="A1997" t="s">
        <v>121</v>
      </c>
      <c r="B1997" t="s">
        <v>35</v>
      </c>
      <c r="C1997" t="s">
        <v>244</v>
      </c>
      <c r="D1997" s="3">
        <v>42094</v>
      </c>
      <c r="E1997" t="s">
        <v>122</v>
      </c>
      <c r="F1997">
        <v>-32000000</v>
      </c>
      <c r="G1997" t="s">
        <v>3648</v>
      </c>
      <c r="H1997" t="s">
        <v>249</v>
      </c>
      <c r="I1997" t="s">
        <v>102</v>
      </c>
      <c r="J1997" t="s">
        <v>38</v>
      </c>
      <c r="L1997" t="s">
        <v>1836</v>
      </c>
      <c r="M1997">
        <f t="shared" si="99"/>
        <v>10</v>
      </c>
      <c r="N1997">
        <f t="shared" si="100"/>
        <v>12</v>
      </c>
      <c r="O1997" t="str">
        <f t="shared" si="101"/>
        <v>LCI</v>
      </c>
    </row>
    <row r="1998" spans="1:15" hidden="1" x14ac:dyDescent="0.25">
      <c r="A1998" t="s">
        <v>121</v>
      </c>
      <c r="B1998" t="s">
        <v>35</v>
      </c>
      <c r="C1998" t="s">
        <v>244</v>
      </c>
      <c r="D1998" s="3">
        <v>42094</v>
      </c>
      <c r="E1998" t="s">
        <v>122</v>
      </c>
      <c r="F1998">
        <v>-1000000</v>
      </c>
      <c r="G1998" t="s">
        <v>3647</v>
      </c>
      <c r="H1998" t="s">
        <v>249</v>
      </c>
      <c r="I1998" t="s">
        <v>102</v>
      </c>
      <c r="J1998" t="s">
        <v>38</v>
      </c>
      <c r="L1998" t="s">
        <v>1836</v>
      </c>
      <c r="M1998">
        <f t="shared" si="99"/>
        <v>10</v>
      </c>
      <c r="N1998">
        <f t="shared" si="100"/>
        <v>12</v>
      </c>
      <c r="O1998" t="str">
        <f t="shared" si="101"/>
        <v>LCI</v>
      </c>
    </row>
    <row r="1999" spans="1:15" hidden="1" x14ac:dyDescent="0.25">
      <c r="A1999" t="s">
        <v>121</v>
      </c>
      <c r="B1999" t="s">
        <v>35</v>
      </c>
      <c r="C1999" t="s">
        <v>244</v>
      </c>
      <c r="D1999" s="3">
        <v>42107</v>
      </c>
      <c r="E1999" t="s">
        <v>122</v>
      </c>
      <c r="F1999">
        <v>-35000000</v>
      </c>
      <c r="G1999" t="s">
        <v>3646</v>
      </c>
      <c r="H1999" t="s">
        <v>249</v>
      </c>
      <c r="I1999" t="s">
        <v>102</v>
      </c>
      <c r="J1999" t="s">
        <v>38</v>
      </c>
      <c r="L1999" t="s">
        <v>1836</v>
      </c>
      <c r="M1999">
        <f t="shared" si="99"/>
        <v>10</v>
      </c>
      <c r="N1999">
        <f t="shared" si="100"/>
        <v>12</v>
      </c>
      <c r="O1999" t="str">
        <f t="shared" si="101"/>
        <v>LCI</v>
      </c>
    </row>
    <row r="2000" spans="1:15" hidden="1" x14ac:dyDescent="0.25">
      <c r="A2000" t="s">
        <v>121</v>
      </c>
      <c r="B2000" t="s">
        <v>35</v>
      </c>
      <c r="C2000" t="s">
        <v>244</v>
      </c>
      <c r="D2000" s="3">
        <v>42114</v>
      </c>
      <c r="E2000" t="s">
        <v>122</v>
      </c>
      <c r="F2000">
        <v>-5000000</v>
      </c>
      <c r="G2000" t="s">
        <v>3645</v>
      </c>
      <c r="H2000" t="s">
        <v>249</v>
      </c>
      <c r="I2000" t="s">
        <v>102</v>
      </c>
      <c r="J2000" t="s">
        <v>38</v>
      </c>
      <c r="L2000" t="s">
        <v>3287</v>
      </c>
      <c r="M2000">
        <f t="shared" si="99"/>
        <v>10</v>
      </c>
      <c r="N2000">
        <f t="shared" si="100"/>
        <v>12</v>
      </c>
      <c r="O2000" t="str">
        <f t="shared" si="101"/>
        <v>LCI</v>
      </c>
    </row>
    <row r="2001" spans="1:15" hidden="1" x14ac:dyDescent="0.25">
      <c r="A2001" t="s">
        <v>121</v>
      </c>
      <c r="B2001" t="s">
        <v>35</v>
      </c>
      <c r="C2001" t="s">
        <v>244</v>
      </c>
      <c r="D2001" s="3">
        <v>42118</v>
      </c>
      <c r="E2001" t="s">
        <v>122</v>
      </c>
      <c r="F2001">
        <v>-5000000</v>
      </c>
      <c r="G2001" t="s">
        <v>3644</v>
      </c>
      <c r="H2001" t="s">
        <v>249</v>
      </c>
      <c r="I2001" t="s">
        <v>102</v>
      </c>
      <c r="J2001" t="s">
        <v>38</v>
      </c>
      <c r="L2001" t="s">
        <v>1836</v>
      </c>
      <c r="M2001">
        <f t="shared" si="99"/>
        <v>10</v>
      </c>
      <c r="N2001">
        <f t="shared" si="100"/>
        <v>12</v>
      </c>
      <c r="O2001" t="str">
        <f t="shared" si="101"/>
        <v>LCI</v>
      </c>
    </row>
    <row r="2002" spans="1:15" hidden="1" x14ac:dyDescent="0.25">
      <c r="A2002" t="s">
        <v>121</v>
      </c>
      <c r="B2002" t="s">
        <v>35</v>
      </c>
      <c r="C2002" t="s">
        <v>244</v>
      </c>
      <c r="D2002" s="3">
        <v>42123</v>
      </c>
      <c r="E2002" t="s">
        <v>122</v>
      </c>
      <c r="F2002">
        <v>-37700000</v>
      </c>
      <c r="G2002" t="s">
        <v>3643</v>
      </c>
      <c r="H2002" t="s">
        <v>249</v>
      </c>
      <c r="I2002" t="s">
        <v>102</v>
      </c>
      <c r="J2002" t="s">
        <v>38</v>
      </c>
      <c r="L2002" t="s">
        <v>1836</v>
      </c>
      <c r="M2002">
        <f t="shared" si="99"/>
        <v>10</v>
      </c>
      <c r="N2002">
        <f t="shared" si="100"/>
        <v>12</v>
      </c>
      <c r="O2002" t="str">
        <f t="shared" si="101"/>
        <v>LCI</v>
      </c>
    </row>
    <row r="2003" spans="1:15" hidden="1" x14ac:dyDescent="0.25">
      <c r="A2003" t="s">
        <v>121</v>
      </c>
      <c r="B2003" t="s">
        <v>35</v>
      </c>
      <c r="C2003" t="s">
        <v>244</v>
      </c>
      <c r="D2003" s="3">
        <v>42131</v>
      </c>
      <c r="E2003" t="s">
        <v>122</v>
      </c>
      <c r="F2003">
        <v>-7825233.3300000001</v>
      </c>
      <c r="G2003" t="s">
        <v>3642</v>
      </c>
      <c r="H2003" t="s">
        <v>249</v>
      </c>
      <c r="I2003" t="s">
        <v>102</v>
      </c>
      <c r="J2003" t="s">
        <v>38</v>
      </c>
      <c r="L2003" t="s">
        <v>1836</v>
      </c>
      <c r="M2003">
        <f t="shared" si="99"/>
        <v>10</v>
      </c>
      <c r="N2003">
        <f t="shared" si="100"/>
        <v>12</v>
      </c>
      <c r="O2003" t="str">
        <f t="shared" si="101"/>
        <v>LCI</v>
      </c>
    </row>
    <row r="2004" spans="1:15" hidden="1" x14ac:dyDescent="0.25">
      <c r="A2004" t="s">
        <v>121</v>
      </c>
      <c r="B2004" t="s">
        <v>35</v>
      </c>
      <c r="C2004" t="s">
        <v>244</v>
      </c>
      <c r="D2004" s="3">
        <v>42137</v>
      </c>
      <c r="E2004" t="s">
        <v>122</v>
      </c>
      <c r="F2004">
        <v>-10500000</v>
      </c>
      <c r="G2004" t="s">
        <v>3641</v>
      </c>
      <c r="H2004" t="s">
        <v>249</v>
      </c>
      <c r="I2004" t="s">
        <v>102</v>
      </c>
      <c r="J2004" t="s">
        <v>38</v>
      </c>
      <c r="L2004" t="s">
        <v>1836</v>
      </c>
      <c r="M2004">
        <f t="shared" si="99"/>
        <v>10</v>
      </c>
      <c r="N2004">
        <f t="shared" si="100"/>
        <v>12</v>
      </c>
      <c r="O2004" t="str">
        <f t="shared" si="101"/>
        <v>LCI</v>
      </c>
    </row>
    <row r="2005" spans="1:15" hidden="1" x14ac:dyDescent="0.25">
      <c r="A2005" t="s">
        <v>121</v>
      </c>
      <c r="B2005" t="s">
        <v>35</v>
      </c>
      <c r="C2005" t="s">
        <v>244</v>
      </c>
      <c r="D2005" s="3">
        <v>42139</v>
      </c>
      <c r="E2005" t="s">
        <v>122</v>
      </c>
      <c r="F2005">
        <v>-20000000</v>
      </c>
      <c r="G2005" t="s">
        <v>3640</v>
      </c>
      <c r="H2005" t="s">
        <v>249</v>
      </c>
      <c r="I2005" t="s">
        <v>102</v>
      </c>
      <c r="J2005" t="s">
        <v>38</v>
      </c>
      <c r="L2005" t="s">
        <v>1836</v>
      </c>
      <c r="M2005">
        <f t="shared" si="99"/>
        <v>10</v>
      </c>
      <c r="N2005">
        <f t="shared" si="100"/>
        <v>12</v>
      </c>
      <c r="O2005" t="str">
        <f t="shared" si="101"/>
        <v>LCI</v>
      </c>
    </row>
    <row r="2006" spans="1:15" hidden="1" x14ac:dyDescent="0.25">
      <c r="A2006" t="s">
        <v>121</v>
      </c>
      <c r="B2006" t="s">
        <v>35</v>
      </c>
      <c r="C2006" t="s">
        <v>244</v>
      </c>
      <c r="D2006" s="3">
        <v>42145</v>
      </c>
      <c r="E2006" t="s">
        <v>122</v>
      </c>
      <c r="F2006">
        <v>-39000000</v>
      </c>
      <c r="G2006" t="s">
        <v>3639</v>
      </c>
      <c r="H2006" t="s">
        <v>249</v>
      </c>
      <c r="I2006" t="s">
        <v>102</v>
      </c>
      <c r="J2006" t="s">
        <v>38</v>
      </c>
      <c r="L2006" t="s">
        <v>1836</v>
      </c>
      <c r="M2006">
        <f t="shared" si="99"/>
        <v>10</v>
      </c>
      <c r="N2006">
        <f t="shared" si="100"/>
        <v>12</v>
      </c>
      <c r="O2006" t="str">
        <f t="shared" si="101"/>
        <v>LCI</v>
      </c>
    </row>
    <row r="2007" spans="1:15" hidden="1" x14ac:dyDescent="0.25">
      <c r="A2007" t="s">
        <v>121</v>
      </c>
      <c r="B2007" t="s">
        <v>35</v>
      </c>
      <c r="C2007" t="s">
        <v>244</v>
      </c>
      <c r="D2007" s="3">
        <v>42159</v>
      </c>
      <c r="E2007" t="s">
        <v>122</v>
      </c>
      <c r="F2007">
        <v>-10000000</v>
      </c>
      <c r="G2007" t="s">
        <v>3638</v>
      </c>
      <c r="H2007" t="s">
        <v>249</v>
      </c>
      <c r="I2007" t="s">
        <v>102</v>
      </c>
      <c r="J2007" t="s">
        <v>38</v>
      </c>
      <c r="L2007" t="s">
        <v>1836</v>
      </c>
      <c r="M2007">
        <f t="shared" si="99"/>
        <v>10</v>
      </c>
      <c r="N2007">
        <f t="shared" si="100"/>
        <v>12</v>
      </c>
      <c r="O2007" t="str">
        <f t="shared" si="101"/>
        <v>LCI</v>
      </c>
    </row>
    <row r="2008" spans="1:15" hidden="1" x14ac:dyDescent="0.25">
      <c r="A2008" t="s">
        <v>121</v>
      </c>
      <c r="B2008" t="s">
        <v>35</v>
      </c>
      <c r="C2008" t="s">
        <v>244</v>
      </c>
      <c r="D2008" s="3">
        <v>42160</v>
      </c>
      <c r="E2008" t="s">
        <v>122</v>
      </c>
      <c r="F2008">
        <v>-1067739.3600000001</v>
      </c>
      <c r="G2008" t="s">
        <v>3637</v>
      </c>
      <c r="H2008" t="s">
        <v>249</v>
      </c>
      <c r="I2008" t="s">
        <v>102</v>
      </c>
      <c r="J2008" t="s">
        <v>38</v>
      </c>
      <c r="L2008" t="s">
        <v>1836</v>
      </c>
      <c r="M2008">
        <f t="shared" si="99"/>
        <v>10</v>
      </c>
      <c r="N2008">
        <f t="shared" si="100"/>
        <v>12</v>
      </c>
      <c r="O2008" t="str">
        <f t="shared" si="101"/>
        <v>LCI</v>
      </c>
    </row>
    <row r="2009" spans="1:15" hidden="1" x14ac:dyDescent="0.25">
      <c r="A2009" t="s">
        <v>121</v>
      </c>
      <c r="B2009" t="s">
        <v>35</v>
      </c>
      <c r="C2009" t="s">
        <v>244</v>
      </c>
      <c r="D2009" s="3">
        <v>42166</v>
      </c>
      <c r="E2009" t="s">
        <v>122</v>
      </c>
      <c r="F2009">
        <v>-40000000</v>
      </c>
      <c r="G2009" t="s">
        <v>3636</v>
      </c>
      <c r="H2009" t="s">
        <v>249</v>
      </c>
      <c r="I2009" t="s">
        <v>102</v>
      </c>
      <c r="J2009" t="s">
        <v>38</v>
      </c>
      <c r="L2009" t="s">
        <v>1836</v>
      </c>
      <c r="M2009">
        <f t="shared" si="99"/>
        <v>10</v>
      </c>
      <c r="N2009">
        <f t="shared" si="100"/>
        <v>12</v>
      </c>
      <c r="O2009" t="str">
        <f t="shared" si="101"/>
        <v>LCI</v>
      </c>
    </row>
    <row r="2010" spans="1:15" hidden="1" x14ac:dyDescent="0.25">
      <c r="A2010" t="s">
        <v>121</v>
      </c>
      <c r="B2010" t="s">
        <v>35</v>
      </c>
      <c r="C2010" t="s">
        <v>244</v>
      </c>
      <c r="D2010" s="3">
        <v>42174</v>
      </c>
      <c r="E2010" t="s">
        <v>122</v>
      </c>
      <c r="F2010">
        <v>-31000000</v>
      </c>
      <c r="G2010" t="s">
        <v>3635</v>
      </c>
      <c r="H2010" t="s">
        <v>249</v>
      </c>
      <c r="I2010" t="s">
        <v>102</v>
      </c>
      <c r="J2010" t="s">
        <v>38</v>
      </c>
      <c r="L2010" t="s">
        <v>1836</v>
      </c>
      <c r="M2010">
        <f t="shared" si="99"/>
        <v>10</v>
      </c>
      <c r="N2010">
        <f t="shared" si="100"/>
        <v>12</v>
      </c>
      <c r="O2010" t="str">
        <f t="shared" si="101"/>
        <v>LCI</v>
      </c>
    </row>
    <row r="2011" spans="1:15" hidden="1" x14ac:dyDescent="0.25">
      <c r="A2011" t="s">
        <v>121</v>
      </c>
      <c r="B2011" t="s">
        <v>35</v>
      </c>
      <c r="C2011" t="s">
        <v>244</v>
      </c>
      <c r="D2011" s="3">
        <v>42180</v>
      </c>
      <c r="E2011" t="s">
        <v>122</v>
      </c>
      <c r="F2011">
        <v>-75000000</v>
      </c>
      <c r="G2011" t="s">
        <v>3634</v>
      </c>
      <c r="H2011" t="s">
        <v>249</v>
      </c>
      <c r="I2011" t="s">
        <v>102</v>
      </c>
      <c r="J2011" t="s">
        <v>38</v>
      </c>
      <c r="L2011" t="s">
        <v>1836</v>
      </c>
      <c r="M2011">
        <f t="shared" si="99"/>
        <v>10</v>
      </c>
      <c r="N2011">
        <f t="shared" si="100"/>
        <v>12</v>
      </c>
      <c r="O2011" t="str">
        <f t="shared" si="101"/>
        <v>LCI</v>
      </c>
    </row>
    <row r="2012" spans="1:15" hidden="1" x14ac:dyDescent="0.25">
      <c r="A2012" t="s">
        <v>121</v>
      </c>
      <c r="B2012" t="s">
        <v>35</v>
      </c>
      <c r="C2012" t="s">
        <v>244</v>
      </c>
      <c r="D2012" s="3">
        <v>42180</v>
      </c>
      <c r="E2012" t="s">
        <v>122</v>
      </c>
      <c r="F2012">
        <v>-30000000</v>
      </c>
      <c r="G2012" t="s">
        <v>3633</v>
      </c>
      <c r="H2012" t="s">
        <v>249</v>
      </c>
      <c r="I2012" t="s">
        <v>102</v>
      </c>
      <c r="J2012" t="s">
        <v>38</v>
      </c>
      <c r="L2012" t="s">
        <v>1836</v>
      </c>
      <c r="M2012">
        <f t="shared" si="99"/>
        <v>10</v>
      </c>
      <c r="N2012">
        <f t="shared" si="100"/>
        <v>12</v>
      </c>
      <c r="O2012" t="str">
        <f t="shared" si="101"/>
        <v>LCI</v>
      </c>
    </row>
    <row r="2013" spans="1:15" hidden="1" x14ac:dyDescent="0.25">
      <c r="A2013" t="s">
        <v>121</v>
      </c>
      <c r="B2013" t="s">
        <v>35</v>
      </c>
      <c r="C2013" t="s">
        <v>244</v>
      </c>
      <c r="D2013" s="3">
        <v>42185</v>
      </c>
      <c r="E2013" t="s">
        <v>122</v>
      </c>
      <c r="F2013">
        <v>-56000000</v>
      </c>
      <c r="G2013" t="s">
        <v>3632</v>
      </c>
      <c r="H2013" t="s">
        <v>249</v>
      </c>
      <c r="I2013" t="s">
        <v>102</v>
      </c>
      <c r="J2013" t="s">
        <v>38</v>
      </c>
      <c r="L2013" t="s">
        <v>1836</v>
      </c>
      <c r="M2013">
        <f t="shared" si="99"/>
        <v>10</v>
      </c>
      <c r="N2013">
        <f t="shared" si="100"/>
        <v>12</v>
      </c>
      <c r="O2013" t="str">
        <f t="shared" si="101"/>
        <v>LCI</v>
      </c>
    </row>
    <row r="2014" spans="1:15" hidden="1" x14ac:dyDescent="0.25">
      <c r="A2014" t="s">
        <v>121</v>
      </c>
      <c r="B2014" t="s">
        <v>35</v>
      </c>
      <c r="C2014" t="s">
        <v>244</v>
      </c>
      <c r="D2014" s="3">
        <v>42185</v>
      </c>
      <c r="E2014" t="s">
        <v>122</v>
      </c>
      <c r="F2014">
        <v>-11000000</v>
      </c>
      <c r="G2014" t="s">
        <v>3631</v>
      </c>
      <c r="H2014" t="s">
        <v>249</v>
      </c>
      <c r="I2014" t="s">
        <v>102</v>
      </c>
      <c r="J2014" t="s">
        <v>38</v>
      </c>
      <c r="L2014" t="s">
        <v>1836</v>
      </c>
      <c r="M2014">
        <f t="shared" si="99"/>
        <v>10</v>
      </c>
      <c r="N2014">
        <f t="shared" si="100"/>
        <v>12</v>
      </c>
      <c r="O2014" t="str">
        <f t="shared" si="101"/>
        <v>LCI</v>
      </c>
    </row>
    <row r="2015" spans="1:15" hidden="1" x14ac:dyDescent="0.25">
      <c r="A2015" t="s">
        <v>121</v>
      </c>
      <c r="B2015" t="s">
        <v>35</v>
      </c>
      <c r="C2015" t="s">
        <v>244</v>
      </c>
      <c r="D2015" s="3">
        <v>42191</v>
      </c>
      <c r="E2015" t="s">
        <v>122</v>
      </c>
      <c r="F2015">
        <v>-987767.41</v>
      </c>
      <c r="G2015" t="s">
        <v>3630</v>
      </c>
      <c r="H2015" t="s">
        <v>249</v>
      </c>
      <c r="I2015" t="s">
        <v>102</v>
      </c>
      <c r="J2015" t="s">
        <v>48</v>
      </c>
      <c r="L2015" t="s">
        <v>1836</v>
      </c>
      <c r="M2015">
        <f t="shared" si="99"/>
        <v>10</v>
      </c>
      <c r="N2015">
        <f t="shared" si="100"/>
        <v>12</v>
      </c>
      <c r="O2015" t="str">
        <f t="shared" si="101"/>
        <v>LCI</v>
      </c>
    </row>
    <row r="2016" spans="1:15" hidden="1" x14ac:dyDescent="0.25">
      <c r="A2016" t="s">
        <v>121</v>
      </c>
      <c r="B2016" t="s">
        <v>35</v>
      </c>
      <c r="C2016" t="s">
        <v>244</v>
      </c>
      <c r="D2016" s="3">
        <v>42195</v>
      </c>
      <c r="E2016" t="s">
        <v>122</v>
      </c>
      <c r="F2016">
        <v>-8000000</v>
      </c>
      <c r="G2016" t="s">
        <v>3629</v>
      </c>
      <c r="H2016" t="s">
        <v>249</v>
      </c>
      <c r="I2016" t="s">
        <v>102</v>
      </c>
      <c r="J2016" t="s">
        <v>38</v>
      </c>
      <c r="L2016" t="s">
        <v>1836</v>
      </c>
      <c r="M2016">
        <f t="shared" si="99"/>
        <v>10</v>
      </c>
      <c r="N2016">
        <f t="shared" si="100"/>
        <v>12</v>
      </c>
      <c r="O2016" t="str">
        <f t="shared" si="101"/>
        <v>LCI</v>
      </c>
    </row>
    <row r="2017" spans="1:15" hidden="1" x14ac:dyDescent="0.25">
      <c r="A2017" t="s">
        <v>121</v>
      </c>
      <c r="B2017" t="s">
        <v>35</v>
      </c>
      <c r="C2017" t="s">
        <v>244</v>
      </c>
      <c r="D2017" s="3">
        <v>42202</v>
      </c>
      <c r="E2017" t="s">
        <v>122</v>
      </c>
      <c r="F2017">
        <v>-35000000</v>
      </c>
      <c r="G2017" t="s">
        <v>3628</v>
      </c>
      <c r="H2017" t="s">
        <v>249</v>
      </c>
      <c r="I2017" t="s">
        <v>102</v>
      </c>
      <c r="J2017" t="s">
        <v>38</v>
      </c>
      <c r="L2017" t="s">
        <v>1836</v>
      </c>
      <c r="M2017">
        <f t="shared" si="99"/>
        <v>10</v>
      </c>
      <c r="N2017">
        <f t="shared" si="100"/>
        <v>12</v>
      </c>
      <c r="O2017" t="str">
        <f t="shared" si="101"/>
        <v>LCI</v>
      </c>
    </row>
    <row r="2018" spans="1:15" hidden="1" x14ac:dyDescent="0.25">
      <c r="A2018" t="s">
        <v>121</v>
      </c>
      <c r="B2018" t="s">
        <v>35</v>
      </c>
      <c r="C2018" t="s">
        <v>244</v>
      </c>
      <c r="D2018" s="3">
        <v>42206</v>
      </c>
      <c r="E2018" t="s">
        <v>122</v>
      </c>
      <c r="F2018">
        <v>-4000000</v>
      </c>
      <c r="G2018" t="s">
        <v>3627</v>
      </c>
      <c r="H2018" t="s">
        <v>249</v>
      </c>
      <c r="I2018" t="s">
        <v>102</v>
      </c>
      <c r="J2018" t="s">
        <v>38</v>
      </c>
      <c r="L2018" t="s">
        <v>1836</v>
      </c>
      <c r="M2018">
        <f t="shared" si="99"/>
        <v>10</v>
      </c>
      <c r="N2018">
        <f t="shared" si="100"/>
        <v>12</v>
      </c>
      <c r="O2018" t="str">
        <f t="shared" si="101"/>
        <v>LCI</v>
      </c>
    </row>
    <row r="2019" spans="1:15" hidden="1" x14ac:dyDescent="0.25">
      <c r="A2019" t="s">
        <v>121</v>
      </c>
      <c r="B2019" t="s">
        <v>35</v>
      </c>
      <c r="C2019" t="s">
        <v>244</v>
      </c>
      <c r="D2019" s="3">
        <v>42212</v>
      </c>
      <c r="E2019" t="s">
        <v>122</v>
      </c>
      <c r="F2019">
        <v>-35000000</v>
      </c>
      <c r="G2019" t="s">
        <v>3626</v>
      </c>
      <c r="H2019" t="s">
        <v>249</v>
      </c>
      <c r="I2019" t="s">
        <v>102</v>
      </c>
      <c r="J2019" t="s">
        <v>38</v>
      </c>
      <c r="L2019" t="s">
        <v>1836</v>
      </c>
      <c r="M2019">
        <f t="shared" si="99"/>
        <v>10</v>
      </c>
      <c r="N2019">
        <f t="shared" si="100"/>
        <v>12</v>
      </c>
      <c r="O2019" t="str">
        <f t="shared" si="101"/>
        <v>LCI</v>
      </c>
    </row>
    <row r="2020" spans="1:15" hidden="1" x14ac:dyDescent="0.25">
      <c r="A2020" t="s">
        <v>121</v>
      </c>
      <c r="B2020" t="s">
        <v>35</v>
      </c>
      <c r="C2020" t="s">
        <v>244</v>
      </c>
      <c r="D2020" s="3">
        <v>42212</v>
      </c>
      <c r="E2020" t="s">
        <v>122</v>
      </c>
      <c r="F2020">
        <v>-7000000</v>
      </c>
      <c r="G2020" t="s">
        <v>3625</v>
      </c>
      <c r="H2020" t="s">
        <v>249</v>
      </c>
      <c r="I2020" t="s">
        <v>102</v>
      </c>
      <c r="J2020" t="s">
        <v>38</v>
      </c>
      <c r="L2020" t="s">
        <v>1836</v>
      </c>
      <c r="M2020">
        <f t="shared" si="99"/>
        <v>10</v>
      </c>
      <c r="N2020">
        <f t="shared" si="100"/>
        <v>12</v>
      </c>
      <c r="O2020" t="str">
        <f t="shared" si="101"/>
        <v>LCI</v>
      </c>
    </row>
    <row r="2021" spans="1:15" hidden="1" x14ac:dyDescent="0.25">
      <c r="A2021" t="s">
        <v>121</v>
      </c>
      <c r="B2021" t="s">
        <v>35</v>
      </c>
      <c r="C2021" t="s">
        <v>244</v>
      </c>
      <c r="D2021" s="3">
        <v>42213</v>
      </c>
      <c r="E2021" t="s">
        <v>122</v>
      </c>
      <c r="F2021">
        <v>-5000000</v>
      </c>
      <c r="G2021" t="s">
        <v>3624</v>
      </c>
      <c r="H2021" t="s">
        <v>249</v>
      </c>
      <c r="I2021" t="s">
        <v>102</v>
      </c>
      <c r="J2021" t="s">
        <v>38</v>
      </c>
      <c r="L2021" t="s">
        <v>1836</v>
      </c>
      <c r="M2021">
        <f t="shared" si="99"/>
        <v>10</v>
      </c>
      <c r="N2021">
        <f t="shared" si="100"/>
        <v>12</v>
      </c>
      <c r="O2021" t="str">
        <f t="shared" si="101"/>
        <v>LCI</v>
      </c>
    </row>
    <row r="2022" spans="1:15" hidden="1" x14ac:dyDescent="0.25">
      <c r="A2022" t="s">
        <v>121</v>
      </c>
      <c r="B2022" t="s">
        <v>35</v>
      </c>
      <c r="C2022" t="s">
        <v>244</v>
      </c>
      <c r="D2022" s="3">
        <v>42214</v>
      </c>
      <c r="E2022" t="s">
        <v>122</v>
      </c>
      <c r="F2022">
        <v>-25000000</v>
      </c>
      <c r="G2022" t="s">
        <v>3623</v>
      </c>
      <c r="H2022" t="s">
        <v>249</v>
      </c>
      <c r="I2022" t="s">
        <v>102</v>
      </c>
      <c r="J2022" t="s">
        <v>38</v>
      </c>
      <c r="L2022" t="s">
        <v>1836</v>
      </c>
      <c r="M2022">
        <f t="shared" si="99"/>
        <v>10</v>
      </c>
      <c r="N2022">
        <f t="shared" si="100"/>
        <v>12</v>
      </c>
      <c r="O2022" t="str">
        <f t="shared" si="101"/>
        <v>LCI</v>
      </c>
    </row>
    <row r="2023" spans="1:15" hidden="1" x14ac:dyDescent="0.25">
      <c r="A2023" t="s">
        <v>121</v>
      </c>
      <c r="B2023" t="s">
        <v>35</v>
      </c>
      <c r="C2023" t="s">
        <v>244</v>
      </c>
      <c r="D2023" s="3">
        <v>42215</v>
      </c>
      <c r="E2023" t="s">
        <v>122</v>
      </c>
      <c r="F2023">
        <v>-15000000</v>
      </c>
      <c r="G2023" t="s">
        <v>3622</v>
      </c>
      <c r="H2023" t="s">
        <v>249</v>
      </c>
      <c r="I2023" t="s">
        <v>102</v>
      </c>
      <c r="J2023" t="s">
        <v>38</v>
      </c>
      <c r="L2023" t="s">
        <v>1836</v>
      </c>
      <c r="M2023">
        <f t="shared" si="99"/>
        <v>10</v>
      </c>
      <c r="N2023">
        <f t="shared" si="100"/>
        <v>12</v>
      </c>
      <c r="O2023" t="str">
        <f t="shared" si="101"/>
        <v>LCI</v>
      </c>
    </row>
    <row r="2024" spans="1:15" hidden="1" x14ac:dyDescent="0.25">
      <c r="A2024" t="s">
        <v>121</v>
      </c>
      <c r="B2024" t="s">
        <v>35</v>
      </c>
      <c r="C2024" t="s">
        <v>244</v>
      </c>
      <c r="D2024" s="3">
        <v>42215</v>
      </c>
      <c r="E2024" t="s">
        <v>122</v>
      </c>
      <c r="F2024">
        <v>-5000000</v>
      </c>
      <c r="G2024" t="s">
        <v>3621</v>
      </c>
      <c r="H2024" t="s">
        <v>249</v>
      </c>
      <c r="I2024" t="s">
        <v>102</v>
      </c>
      <c r="J2024" t="s">
        <v>38</v>
      </c>
      <c r="L2024" t="s">
        <v>1836</v>
      </c>
      <c r="M2024">
        <f t="shared" si="99"/>
        <v>10</v>
      </c>
      <c r="N2024">
        <f t="shared" si="100"/>
        <v>12</v>
      </c>
      <c r="O2024" t="str">
        <f t="shared" si="101"/>
        <v>LCI</v>
      </c>
    </row>
    <row r="2025" spans="1:15" hidden="1" x14ac:dyDescent="0.25">
      <c r="A2025" t="s">
        <v>121</v>
      </c>
      <c r="B2025" t="s">
        <v>35</v>
      </c>
      <c r="C2025" t="s">
        <v>244</v>
      </c>
      <c r="D2025" s="3">
        <v>42219</v>
      </c>
      <c r="E2025" t="s">
        <v>122</v>
      </c>
      <c r="F2025">
        <v>-5000000</v>
      </c>
      <c r="G2025" t="s">
        <v>3620</v>
      </c>
      <c r="H2025" t="s">
        <v>249</v>
      </c>
      <c r="I2025" t="s">
        <v>102</v>
      </c>
      <c r="J2025" t="s">
        <v>38</v>
      </c>
      <c r="L2025" t="s">
        <v>1836</v>
      </c>
      <c r="M2025">
        <f t="shared" si="99"/>
        <v>10</v>
      </c>
      <c r="N2025">
        <f t="shared" si="100"/>
        <v>12</v>
      </c>
      <c r="O2025" t="str">
        <f t="shared" si="101"/>
        <v>LCI</v>
      </c>
    </row>
    <row r="2026" spans="1:15" hidden="1" x14ac:dyDescent="0.25">
      <c r="A2026" t="s">
        <v>121</v>
      </c>
      <c r="B2026" t="s">
        <v>35</v>
      </c>
      <c r="C2026" t="s">
        <v>244</v>
      </c>
      <c r="D2026" s="3">
        <v>42230</v>
      </c>
      <c r="E2026" t="s">
        <v>122</v>
      </c>
      <c r="F2026">
        <v>-80000000</v>
      </c>
      <c r="G2026" t="s">
        <v>3619</v>
      </c>
      <c r="H2026" t="s">
        <v>249</v>
      </c>
      <c r="I2026" t="s">
        <v>102</v>
      </c>
      <c r="J2026" t="s">
        <v>38</v>
      </c>
      <c r="L2026" t="s">
        <v>1836</v>
      </c>
      <c r="M2026">
        <f t="shared" si="99"/>
        <v>10</v>
      </c>
      <c r="N2026">
        <f t="shared" si="100"/>
        <v>12</v>
      </c>
      <c r="O2026" t="str">
        <f t="shared" si="101"/>
        <v>LCI</v>
      </c>
    </row>
    <row r="2027" spans="1:15" hidden="1" x14ac:dyDescent="0.25">
      <c r="A2027" t="s">
        <v>121</v>
      </c>
      <c r="B2027" t="s">
        <v>35</v>
      </c>
      <c r="C2027" t="s">
        <v>244</v>
      </c>
      <c r="D2027" s="3">
        <v>42235</v>
      </c>
      <c r="E2027" t="s">
        <v>122</v>
      </c>
      <c r="F2027">
        <v>-25000000</v>
      </c>
      <c r="G2027" t="s">
        <v>3618</v>
      </c>
      <c r="H2027" t="s">
        <v>249</v>
      </c>
      <c r="I2027" t="s">
        <v>102</v>
      </c>
      <c r="J2027" t="s">
        <v>38</v>
      </c>
      <c r="L2027" t="s">
        <v>279</v>
      </c>
      <c r="M2027">
        <f t="shared" si="99"/>
        <v>10</v>
      </c>
      <c r="N2027">
        <f t="shared" si="100"/>
        <v>14</v>
      </c>
      <c r="O2027" t="str">
        <f t="shared" si="101"/>
        <v>LCFHR</v>
      </c>
    </row>
    <row r="2028" spans="1:15" hidden="1" x14ac:dyDescent="0.25">
      <c r="A2028" t="s">
        <v>121</v>
      </c>
      <c r="B2028" t="s">
        <v>35</v>
      </c>
      <c r="C2028" t="s">
        <v>244</v>
      </c>
      <c r="D2028" s="3">
        <v>42237</v>
      </c>
      <c r="E2028" t="s">
        <v>122</v>
      </c>
      <c r="F2028">
        <v>-19000000</v>
      </c>
      <c r="G2028" t="s">
        <v>3617</v>
      </c>
      <c r="H2028" t="s">
        <v>249</v>
      </c>
      <c r="I2028" t="s">
        <v>102</v>
      </c>
      <c r="J2028" t="s">
        <v>38</v>
      </c>
      <c r="L2028" t="s">
        <v>1836</v>
      </c>
      <c r="M2028">
        <f t="shared" si="99"/>
        <v>10</v>
      </c>
      <c r="N2028">
        <f t="shared" si="100"/>
        <v>12</v>
      </c>
      <c r="O2028" t="str">
        <f t="shared" si="101"/>
        <v>LCI</v>
      </c>
    </row>
    <row r="2029" spans="1:15" hidden="1" x14ac:dyDescent="0.25">
      <c r="A2029" t="s">
        <v>121</v>
      </c>
      <c r="B2029" t="s">
        <v>35</v>
      </c>
      <c r="C2029" t="s">
        <v>244</v>
      </c>
      <c r="D2029" s="3">
        <v>42249</v>
      </c>
      <c r="E2029" t="s">
        <v>122</v>
      </c>
      <c r="F2029">
        <v>-45000000</v>
      </c>
      <c r="G2029" t="s">
        <v>3616</v>
      </c>
      <c r="H2029" t="s">
        <v>249</v>
      </c>
      <c r="I2029" t="s">
        <v>102</v>
      </c>
      <c r="J2029" t="s">
        <v>38</v>
      </c>
      <c r="L2029" t="s">
        <v>1836</v>
      </c>
      <c r="M2029">
        <f t="shared" si="99"/>
        <v>10</v>
      </c>
      <c r="N2029">
        <f t="shared" si="100"/>
        <v>12</v>
      </c>
      <c r="O2029" t="str">
        <f t="shared" si="101"/>
        <v>LCI</v>
      </c>
    </row>
    <row r="2030" spans="1:15" hidden="1" x14ac:dyDescent="0.25">
      <c r="A2030" t="s">
        <v>121</v>
      </c>
      <c r="B2030" t="s">
        <v>35</v>
      </c>
      <c r="C2030" t="s">
        <v>244</v>
      </c>
      <c r="D2030" s="3">
        <v>42251</v>
      </c>
      <c r="E2030" t="s">
        <v>122</v>
      </c>
      <c r="F2030">
        <v>-912244.49</v>
      </c>
      <c r="G2030" t="s">
        <v>3615</v>
      </c>
      <c r="H2030" t="s">
        <v>249</v>
      </c>
      <c r="I2030" t="s">
        <v>102</v>
      </c>
      <c r="J2030" t="s">
        <v>38</v>
      </c>
      <c r="L2030" t="s">
        <v>1836</v>
      </c>
      <c r="M2030">
        <f t="shared" si="99"/>
        <v>10</v>
      </c>
      <c r="N2030">
        <f t="shared" si="100"/>
        <v>12</v>
      </c>
      <c r="O2030" t="str">
        <f t="shared" si="101"/>
        <v>LCI</v>
      </c>
    </row>
    <row r="2031" spans="1:15" hidden="1" x14ac:dyDescent="0.25">
      <c r="A2031" t="s">
        <v>121</v>
      </c>
      <c r="B2031" t="s">
        <v>35</v>
      </c>
      <c r="C2031" t="s">
        <v>244</v>
      </c>
      <c r="D2031" s="3">
        <v>42251</v>
      </c>
      <c r="E2031" t="s">
        <v>122</v>
      </c>
      <c r="F2031">
        <v>-2000000</v>
      </c>
      <c r="G2031" t="s">
        <v>3614</v>
      </c>
      <c r="H2031" t="s">
        <v>249</v>
      </c>
      <c r="I2031" t="s">
        <v>102</v>
      </c>
      <c r="J2031" t="s">
        <v>38</v>
      </c>
      <c r="L2031" t="s">
        <v>1836</v>
      </c>
      <c r="M2031">
        <f t="shared" si="99"/>
        <v>10</v>
      </c>
      <c r="N2031">
        <f t="shared" si="100"/>
        <v>12</v>
      </c>
      <c r="O2031" t="str">
        <f t="shared" si="101"/>
        <v>LCI</v>
      </c>
    </row>
    <row r="2032" spans="1:15" hidden="1" x14ac:dyDescent="0.25">
      <c r="A2032" t="s">
        <v>121</v>
      </c>
      <c r="B2032" t="s">
        <v>35</v>
      </c>
      <c r="C2032" t="s">
        <v>244</v>
      </c>
      <c r="D2032" s="3">
        <v>42256</v>
      </c>
      <c r="E2032" t="s">
        <v>122</v>
      </c>
      <c r="F2032">
        <v>-1000000</v>
      </c>
      <c r="G2032" t="s">
        <v>3613</v>
      </c>
      <c r="H2032" t="s">
        <v>249</v>
      </c>
      <c r="I2032" t="s">
        <v>102</v>
      </c>
      <c r="J2032" t="s">
        <v>38</v>
      </c>
      <c r="L2032" t="s">
        <v>1836</v>
      </c>
      <c r="M2032">
        <f t="shared" si="99"/>
        <v>10</v>
      </c>
      <c r="N2032">
        <f t="shared" si="100"/>
        <v>12</v>
      </c>
      <c r="O2032" t="str">
        <f t="shared" si="101"/>
        <v>LCI</v>
      </c>
    </row>
    <row r="2033" spans="1:15" hidden="1" x14ac:dyDescent="0.25">
      <c r="A2033" t="s">
        <v>121</v>
      </c>
      <c r="B2033" t="s">
        <v>35</v>
      </c>
      <c r="C2033" t="s">
        <v>244</v>
      </c>
      <c r="D2033" s="3">
        <v>42264</v>
      </c>
      <c r="E2033" t="s">
        <v>122</v>
      </c>
      <c r="F2033">
        <v>-4000000</v>
      </c>
      <c r="G2033" t="s">
        <v>3612</v>
      </c>
      <c r="H2033" t="s">
        <v>249</v>
      </c>
      <c r="I2033" t="s">
        <v>101</v>
      </c>
      <c r="J2033" t="s">
        <v>38</v>
      </c>
      <c r="L2033" t="s">
        <v>1836</v>
      </c>
      <c r="M2033">
        <f t="shared" si="99"/>
        <v>10</v>
      </c>
      <c r="N2033">
        <f t="shared" si="100"/>
        <v>12</v>
      </c>
      <c r="O2033" t="str">
        <f t="shared" si="101"/>
        <v>LCI</v>
      </c>
    </row>
    <row r="2034" spans="1:15" hidden="1" x14ac:dyDescent="0.25">
      <c r="A2034" t="s">
        <v>121</v>
      </c>
      <c r="B2034" t="s">
        <v>35</v>
      </c>
      <c r="C2034" t="s">
        <v>244</v>
      </c>
      <c r="D2034" s="3">
        <v>42265</v>
      </c>
      <c r="E2034" t="s">
        <v>122</v>
      </c>
      <c r="F2034">
        <v>-7000000</v>
      </c>
      <c r="G2034" t="s">
        <v>3611</v>
      </c>
      <c r="H2034" t="s">
        <v>249</v>
      </c>
      <c r="I2034" t="s">
        <v>102</v>
      </c>
      <c r="J2034" t="s">
        <v>38</v>
      </c>
      <c r="L2034" t="s">
        <v>1836</v>
      </c>
      <c r="M2034">
        <f t="shared" si="99"/>
        <v>10</v>
      </c>
      <c r="N2034">
        <f t="shared" si="100"/>
        <v>12</v>
      </c>
      <c r="O2034" t="str">
        <f t="shared" si="101"/>
        <v>LCI</v>
      </c>
    </row>
    <row r="2035" spans="1:15" hidden="1" x14ac:dyDescent="0.25">
      <c r="A2035" t="s">
        <v>121</v>
      </c>
      <c r="B2035" t="s">
        <v>35</v>
      </c>
      <c r="C2035" t="s">
        <v>244</v>
      </c>
      <c r="D2035" s="3">
        <v>42276</v>
      </c>
      <c r="E2035" t="s">
        <v>122</v>
      </c>
      <c r="F2035">
        <v>-100000000</v>
      </c>
      <c r="G2035" t="s">
        <v>3610</v>
      </c>
      <c r="H2035" t="s">
        <v>249</v>
      </c>
      <c r="I2035" t="s">
        <v>102</v>
      </c>
      <c r="J2035" t="s">
        <v>38</v>
      </c>
      <c r="L2035" t="s">
        <v>1836</v>
      </c>
      <c r="M2035">
        <f t="shared" si="99"/>
        <v>10</v>
      </c>
      <c r="N2035">
        <f t="shared" si="100"/>
        <v>12</v>
      </c>
      <c r="O2035" t="str">
        <f t="shared" si="101"/>
        <v>LCI</v>
      </c>
    </row>
    <row r="2036" spans="1:15" hidden="1" x14ac:dyDescent="0.25">
      <c r="A2036" t="s">
        <v>121</v>
      </c>
      <c r="B2036" t="s">
        <v>35</v>
      </c>
      <c r="C2036" t="s">
        <v>244</v>
      </c>
      <c r="D2036" s="3">
        <v>42277</v>
      </c>
      <c r="E2036" t="s">
        <v>122</v>
      </c>
      <c r="F2036">
        <v>-40000000</v>
      </c>
      <c r="G2036" t="s">
        <v>3609</v>
      </c>
      <c r="H2036" t="s">
        <v>249</v>
      </c>
      <c r="I2036" t="s">
        <v>102</v>
      </c>
      <c r="J2036" t="s">
        <v>38</v>
      </c>
      <c r="L2036" t="s">
        <v>1836</v>
      </c>
      <c r="M2036">
        <f t="shared" si="99"/>
        <v>10</v>
      </c>
      <c r="N2036">
        <f t="shared" si="100"/>
        <v>12</v>
      </c>
      <c r="O2036" t="str">
        <f t="shared" si="101"/>
        <v>LCI</v>
      </c>
    </row>
    <row r="2037" spans="1:15" hidden="1" x14ac:dyDescent="0.25">
      <c r="A2037" t="s">
        <v>121</v>
      </c>
      <c r="B2037" t="s">
        <v>35</v>
      </c>
      <c r="C2037" t="s">
        <v>244</v>
      </c>
      <c r="D2037" s="3">
        <v>42284</v>
      </c>
      <c r="E2037" t="s">
        <v>122</v>
      </c>
      <c r="F2037">
        <v>-1000000</v>
      </c>
      <c r="G2037" t="s">
        <v>3608</v>
      </c>
      <c r="H2037" t="s">
        <v>249</v>
      </c>
      <c r="I2037" t="s">
        <v>102</v>
      </c>
      <c r="J2037" t="s">
        <v>38</v>
      </c>
      <c r="L2037" t="s">
        <v>1836</v>
      </c>
      <c r="M2037">
        <f t="shared" si="99"/>
        <v>10</v>
      </c>
      <c r="N2037">
        <f t="shared" si="100"/>
        <v>12</v>
      </c>
      <c r="O2037" t="str">
        <f t="shared" si="101"/>
        <v>LCI</v>
      </c>
    </row>
    <row r="2038" spans="1:15" hidden="1" x14ac:dyDescent="0.25">
      <c r="A2038" t="s">
        <v>121</v>
      </c>
      <c r="B2038" t="s">
        <v>35</v>
      </c>
      <c r="C2038" t="s">
        <v>244</v>
      </c>
      <c r="D2038" s="3">
        <v>42285</v>
      </c>
      <c r="E2038" t="s">
        <v>122</v>
      </c>
      <c r="F2038">
        <v>-898457.09</v>
      </c>
      <c r="G2038" t="s">
        <v>3607</v>
      </c>
      <c r="H2038" t="s">
        <v>249</v>
      </c>
      <c r="I2038" t="s">
        <v>102</v>
      </c>
      <c r="J2038" t="s">
        <v>38</v>
      </c>
      <c r="L2038" t="s">
        <v>1836</v>
      </c>
      <c r="M2038">
        <f t="shared" si="99"/>
        <v>10</v>
      </c>
      <c r="N2038">
        <f t="shared" si="100"/>
        <v>12</v>
      </c>
      <c r="O2038" t="str">
        <f t="shared" si="101"/>
        <v>LCI</v>
      </c>
    </row>
    <row r="2039" spans="1:15" hidden="1" x14ac:dyDescent="0.25">
      <c r="A2039" t="s">
        <v>121</v>
      </c>
      <c r="B2039" t="s">
        <v>35</v>
      </c>
      <c r="C2039" t="s">
        <v>244</v>
      </c>
      <c r="D2039" s="3">
        <v>42285</v>
      </c>
      <c r="E2039" t="s">
        <v>122</v>
      </c>
      <c r="F2039">
        <v>-1000000</v>
      </c>
      <c r="G2039" t="s">
        <v>3606</v>
      </c>
      <c r="H2039" t="s">
        <v>249</v>
      </c>
      <c r="I2039" t="s">
        <v>102</v>
      </c>
      <c r="J2039" t="s">
        <v>38</v>
      </c>
      <c r="L2039" t="s">
        <v>1836</v>
      </c>
      <c r="M2039">
        <f t="shared" si="99"/>
        <v>10</v>
      </c>
      <c r="N2039">
        <f t="shared" si="100"/>
        <v>12</v>
      </c>
      <c r="O2039" t="str">
        <f t="shared" si="101"/>
        <v>LCI</v>
      </c>
    </row>
    <row r="2040" spans="1:15" hidden="1" x14ac:dyDescent="0.25">
      <c r="A2040" t="s">
        <v>121</v>
      </c>
      <c r="B2040" t="s">
        <v>35</v>
      </c>
      <c r="C2040" t="s">
        <v>244</v>
      </c>
      <c r="D2040" s="3">
        <v>42286</v>
      </c>
      <c r="E2040" t="s">
        <v>122</v>
      </c>
      <c r="F2040">
        <v>-7000000</v>
      </c>
      <c r="G2040" t="s">
        <v>3605</v>
      </c>
      <c r="H2040" t="s">
        <v>249</v>
      </c>
      <c r="I2040" t="s">
        <v>102</v>
      </c>
      <c r="J2040" t="s">
        <v>38</v>
      </c>
      <c r="L2040" t="s">
        <v>1836</v>
      </c>
      <c r="M2040">
        <f t="shared" si="99"/>
        <v>10</v>
      </c>
      <c r="N2040">
        <f t="shared" si="100"/>
        <v>12</v>
      </c>
      <c r="O2040" t="str">
        <f t="shared" si="101"/>
        <v>LCI</v>
      </c>
    </row>
    <row r="2041" spans="1:15" hidden="1" x14ac:dyDescent="0.25">
      <c r="A2041" t="s">
        <v>121</v>
      </c>
      <c r="B2041" t="s">
        <v>35</v>
      </c>
      <c r="C2041" t="s">
        <v>244</v>
      </c>
      <c r="D2041" s="3">
        <v>42292</v>
      </c>
      <c r="E2041" t="s">
        <v>122</v>
      </c>
      <c r="F2041">
        <v>-10000000</v>
      </c>
      <c r="G2041" t="s">
        <v>3604</v>
      </c>
      <c r="H2041" t="s">
        <v>249</v>
      </c>
      <c r="I2041" t="s">
        <v>102</v>
      </c>
      <c r="J2041" t="s">
        <v>38</v>
      </c>
      <c r="L2041" t="s">
        <v>1836</v>
      </c>
      <c r="M2041">
        <f t="shared" si="99"/>
        <v>10</v>
      </c>
      <c r="N2041">
        <f t="shared" si="100"/>
        <v>12</v>
      </c>
      <c r="O2041" t="str">
        <f t="shared" si="101"/>
        <v>LCI</v>
      </c>
    </row>
    <row r="2042" spans="1:15" hidden="1" x14ac:dyDescent="0.25">
      <c r="A2042" t="s">
        <v>121</v>
      </c>
      <c r="B2042" t="s">
        <v>35</v>
      </c>
      <c r="C2042" t="s">
        <v>244</v>
      </c>
      <c r="D2042" s="3">
        <v>42293</v>
      </c>
      <c r="E2042" t="s">
        <v>122</v>
      </c>
      <c r="F2042">
        <v>-10000000</v>
      </c>
      <c r="G2042" t="s">
        <v>3603</v>
      </c>
      <c r="H2042" t="s">
        <v>249</v>
      </c>
      <c r="I2042" t="s">
        <v>102</v>
      </c>
      <c r="J2042" t="s">
        <v>38</v>
      </c>
      <c r="L2042" t="s">
        <v>1836</v>
      </c>
      <c r="M2042">
        <f t="shared" si="99"/>
        <v>10</v>
      </c>
      <c r="N2042">
        <f t="shared" si="100"/>
        <v>12</v>
      </c>
      <c r="O2042" t="str">
        <f t="shared" si="101"/>
        <v>LCI</v>
      </c>
    </row>
    <row r="2043" spans="1:15" hidden="1" x14ac:dyDescent="0.25">
      <c r="A2043" t="s">
        <v>121</v>
      </c>
      <c r="B2043" t="s">
        <v>35</v>
      </c>
      <c r="C2043" t="s">
        <v>244</v>
      </c>
      <c r="D2043" s="3">
        <v>42293</v>
      </c>
      <c r="E2043" t="s">
        <v>122</v>
      </c>
      <c r="F2043">
        <v>-5000000</v>
      </c>
      <c r="G2043" t="s">
        <v>3602</v>
      </c>
      <c r="H2043" t="s">
        <v>249</v>
      </c>
      <c r="I2043" t="s">
        <v>102</v>
      </c>
      <c r="J2043" t="s">
        <v>38</v>
      </c>
      <c r="L2043" t="s">
        <v>1836</v>
      </c>
      <c r="M2043">
        <f t="shared" si="99"/>
        <v>10</v>
      </c>
      <c r="N2043">
        <f t="shared" si="100"/>
        <v>12</v>
      </c>
      <c r="O2043" t="str">
        <f t="shared" si="101"/>
        <v>LCI</v>
      </c>
    </row>
    <row r="2044" spans="1:15" hidden="1" x14ac:dyDescent="0.25">
      <c r="A2044" t="s">
        <v>121</v>
      </c>
      <c r="B2044" t="s">
        <v>35</v>
      </c>
      <c r="C2044" t="s">
        <v>244</v>
      </c>
      <c r="D2044" s="3">
        <v>42298</v>
      </c>
      <c r="E2044" t="s">
        <v>122</v>
      </c>
      <c r="F2044">
        <v>-1000000</v>
      </c>
      <c r="G2044" t="s">
        <v>3601</v>
      </c>
      <c r="H2044" t="s">
        <v>249</v>
      </c>
      <c r="I2044" t="s">
        <v>102</v>
      </c>
      <c r="J2044" t="s">
        <v>38</v>
      </c>
      <c r="L2044" t="s">
        <v>3362</v>
      </c>
      <c r="M2044">
        <f t="shared" si="99"/>
        <v>10</v>
      </c>
      <c r="N2044" t="e">
        <f t="shared" si="100"/>
        <v>#VALUE!</v>
      </c>
      <c r="O2044" t="e">
        <f t="shared" si="101"/>
        <v>#VALUE!</v>
      </c>
    </row>
    <row r="2045" spans="1:15" hidden="1" x14ac:dyDescent="0.25">
      <c r="A2045" t="s">
        <v>121</v>
      </c>
      <c r="B2045" t="s">
        <v>35</v>
      </c>
      <c r="C2045" t="s">
        <v>244</v>
      </c>
      <c r="D2045" s="3">
        <v>42300</v>
      </c>
      <c r="E2045" t="s">
        <v>122</v>
      </c>
      <c r="F2045">
        <v>-1000000</v>
      </c>
      <c r="G2045" t="s">
        <v>3600</v>
      </c>
      <c r="H2045" t="s">
        <v>249</v>
      </c>
      <c r="I2045" t="s">
        <v>102</v>
      </c>
      <c r="J2045" t="s">
        <v>38</v>
      </c>
      <c r="L2045" t="s">
        <v>1836</v>
      </c>
      <c r="M2045">
        <f t="shared" si="99"/>
        <v>10</v>
      </c>
      <c r="N2045">
        <f t="shared" si="100"/>
        <v>12</v>
      </c>
      <c r="O2045" t="str">
        <f t="shared" si="101"/>
        <v>LCI</v>
      </c>
    </row>
    <row r="2046" spans="1:15" hidden="1" x14ac:dyDescent="0.25">
      <c r="A2046" t="s">
        <v>121</v>
      </c>
      <c r="B2046" t="s">
        <v>35</v>
      </c>
      <c r="C2046" t="s">
        <v>244</v>
      </c>
      <c r="D2046" s="3">
        <v>42304</v>
      </c>
      <c r="E2046" t="s">
        <v>122</v>
      </c>
      <c r="F2046">
        <v>-2000000</v>
      </c>
      <c r="G2046" t="s">
        <v>3599</v>
      </c>
      <c r="H2046" t="s">
        <v>249</v>
      </c>
      <c r="I2046" t="s">
        <v>102</v>
      </c>
      <c r="J2046" t="s">
        <v>38</v>
      </c>
      <c r="L2046" t="s">
        <v>1836</v>
      </c>
      <c r="M2046">
        <f t="shared" si="99"/>
        <v>10</v>
      </c>
      <c r="N2046">
        <f t="shared" si="100"/>
        <v>12</v>
      </c>
      <c r="O2046" t="str">
        <f t="shared" si="101"/>
        <v>LCI</v>
      </c>
    </row>
    <row r="2047" spans="1:15" hidden="1" x14ac:dyDescent="0.25">
      <c r="A2047" t="s">
        <v>121</v>
      </c>
      <c r="B2047" t="s">
        <v>35</v>
      </c>
      <c r="C2047" t="s">
        <v>244</v>
      </c>
      <c r="D2047" s="3">
        <v>42305</v>
      </c>
      <c r="E2047" t="s">
        <v>122</v>
      </c>
      <c r="F2047">
        <v>-2100000</v>
      </c>
      <c r="G2047" t="s">
        <v>3598</v>
      </c>
      <c r="H2047" t="s">
        <v>249</v>
      </c>
      <c r="I2047" t="s">
        <v>102</v>
      </c>
      <c r="J2047" t="s">
        <v>38</v>
      </c>
      <c r="L2047" t="s">
        <v>1836</v>
      </c>
      <c r="M2047">
        <f t="shared" si="99"/>
        <v>10</v>
      </c>
      <c r="N2047">
        <f t="shared" si="100"/>
        <v>12</v>
      </c>
      <c r="O2047" t="str">
        <f t="shared" si="101"/>
        <v>LCI</v>
      </c>
    </row>
    <row r="2048" spans="1:15" hidden="1" x14ac:dyDescent="0.25">
      <c r="A2048" t="s">
        <v>121</v>
      </c>
      <c r="B2048" t="s">
        <v>35</v>
      </c>
      <c r="C2048" t="s">
        <v>244</v>
      </c>
      <c r="D2048" s="3">
        <v>42305</v>
      </c>
      <c r="E2048" t="s">
        <v>122</v>
      </c>
      <c r="F2048">
        <v>-1000000</v>
      </c>
      <c r="G2048" t="s">
        <v>3597</v>
      </c>
      <c r="H2048" t="s">
        <v>249</v>
      </c>
      <c r="I2048" t="s">
        <v>102</v>
      </c>
      <c r="J2048" t="s">
        <v>38</v>
      </c>
      <c r="L2048" t="s">
        <v>1836</v>
      </c>
      <c r="M2048">
        <f t="shared" si="99"/>
        <v>10</v>
      </c>
      <c r="N2048">
        <f t="shared" si="100"/>
        <v>12</v>
      </c>
      <c r="O2048" t="str">
        <f t="shared" si="101"/>
        <v>LCI</v>
      </c>
    </row>
    <row r="2049" spans="1:15" hidden="1" x14ac:dyDescent="0.25">
      <c r="A2049" t="s">
        <v>121</v>
      </c>
      <c r="B2049" t="s">
        <v>35</v>
      </c>
      <c r="C2049" t="s">
        <v>244</v>
      </c>
      <c r="D2049" s="3">
        <v>42307</v>
      </c>
      <c r="E2049" t="s">
        <v>122</v>
      </c>
      <c r="F2049">
        <v>-30000000</v>
      </c>
      <c r="G2049" t="s">
        <v>3596</v>
      </c>
      <c r="H2049" t="s">
        <v>249</v>
      </c>
      <c r="I2049" t="s">
        <v>102</v>
      </c>
      <c r="J2049" t="s">
        <v>38</v>
      </c>
      <c r="L2049" t="s">
        <v>1836</v>
      </c>
      <c r="M2049">
        <f t="shared" si="99"/>
        <v>10</v>
      </c>
      <c r="N2049">
        <f t="shared" si="100"/>
        <v>12</v>
      </c>
      <c r="O2049" t="str">
        <f t="shared" si="101"/>
        <v>LCI</v>
      </c>
    </row>
    <row r="2050" spans="1:15" hidden="1" x14ac:dyDescent="0.25">
      <c r="A2050" t="s">
        <v>121</v>
      </c>
      <c r="B2050" t="s">
        <v>35</v>
      </c>
      <c r="C2050" t="s">
        <v>244</v>
      </c>
      <c r="D2050" s="3">
        <v>42307</v>
      </c>
      <c r="E2050" t="s">
        <v>122</v>
      </c>
      <c r="F2050">
        <v>-13800000</v>
      </c>
      <c r="G2050" t="s">
        <v>3595</v>
      </c>
      <c r="H2050" t="s">
        <v>249</v>
      </c>
      <c r="I2050" t="s">
        <v>102</v>
      </c>
      <c r="J2050" t="s">
        <v>38</v>
      </c>
      <c r="L2050" t="s">
        <v>1836</v>
      </c>
      <c r="M2050">
        <f t="shared" si="99"/>
        <v>10</v>
      </c>
      <c r="N2050">
        <f t="shared" si="100"/>
        <v>12</v>
      </c>
      <c r="O2050" t="str">
        <f t="shared" si="101"/>
        <v>LCI</v>
      </c>
    </row>
    <row r="2051" spans="1:15" hidden="1" x14ac:dyDescent="0.25">
      <c r="A2051" t="s">
        <v>121</v>
      </c>
      <c r="B2051" t="s">
        <v>35</v>
      </c>
      <c r="C2051" t="s">
        <v>244</v>
      </c>
      <c r="D2051" s="3">
        <v>42310</v>
      </c>
      <c r="E2051" t="s">
        <v>122</v>
      </c>
      <c r="F2051">
        <v>-18000000</v>
      </c>
      <c r="G2051" t="s">
        <v>3594</v>
      </c>
      <c r="H2051" t="s">
        <v>249</v>
      </c>
      <c r="I2051" t="s">
        <v>102</v>
      </c>
      <c r="J2051" t="s">
        <v>38</v>
      </c>
      <c r="L2051" t="s">
        <v>1836</v>
      </c>
      <c r="M2051">
        <f t="shared" ref="M2051:M2114" si="102">FIND("from",L2051,1)+LEN($M$1)+1</f>
        <v>10</v>
      </c>
      <c r="N2051">
        <f t="shared" ref="N2051:N2114" si="103">FIND("to",L2051)-LEN($N$1)</f>
        <v>12</v>
      </c>
      <c r="O2051" t="str">
        <f t="shared" ref="O2051:O2114" si="104">MID(L2051,M2051,N2051-M2051+1)</f>
        <v>LCI</v>
      </c>
    </row>
    <row r="2052" spans="1:15" hidden="1" x14ac:dyDescent="0.25">
      <c r="A2052" t="s">
        <v>121</v>
      </c>
      <c r="B2052" t="s">
        <v>35</v>
      </c>
      <c r="C2052" t="s">
        <v>244</v>
      </c>
      <c r="D2052" s="3">
        <v>42317</v>
      </c>
      <c r="E2052" t="s">
        <v>122</v>
      </c>
      <c r="F2052">
        <v>-968212.08</v>
      </c>
      <c r="G2052" t="s">
        <v>3593</v>
      </c>
      <c r="H2052" t="s">
        <v>249</v>
      </c>
      <c r="I2052" t="s">
        <v>102</v>
      </c>
      <c r="J2052" t="s">
        <v>38</v>
      </c>
      <c r="L2052" t="s">
        <v>1836</v>
      </c>
      <c r="M2052">
        <f t="shared" si="102"/>
        <v>10</v>
      </c>
      <c r="N2052">
        <f t="shared" si="103"/>
        <v>12</v>
      </c>
      <c r="O2052" t="str">
        <f t="shared" si="104"/>
        <v>LCI</v>
      </c>
    </row>
    <row r="2053" spans="1:15" hidden="1" x14ac:dyDescent="0.25">
      <c r="A2053" t="s">
        <v>121</v>
      </c>
      <c r="B2053" t="s">
        <v>35</v>
      </c>
      <c r="C2053" t="s">
        <v>244</v>
      </c>
      <c r="D2053" s="3">
        <v>42320</v>
      </c>
      <c r="E2053" t="s">
        <v>122</v>
      </c>
      <c r="F2053">
        <v>-44000000</v>
      </c>
      <c r="G2053" t="s">
        <v>3592</v>
      </c>
      <c r="H2053" t="s">
        <v>249</v>
      </c>
      <c r="I2053" t="s">
        <v>102</v>
      </c>
      <c r="J2053" t="s">
        <v>38</v>
      </c>
      <c r="L2053" t="s">
        <v>1836</v>
      </c>
      <c r="M2053">
        <f t="shared" si="102"/>
        <v>10</v>
      </c>
      <c r="N2053">
        <f t="shared" si="103"/>
        <v>12</v>
      </c>
      <c r="O2053" t="str">
        <f t="shared" si="104"/>
        <v>LCI</v>
      </c>
    </row>
    <row r="2054" spans="1:15" hidden="1" x14ac:dyDescent="0.25">
      <c r="A2054" t="s">
        <v>121</v>
      </c>
      <c r="B2054" t="s">
        <v>35</v>
      </c>
      <c r="C2054" t="s">
        <v>244</v>
      </c>
      <c r="D2054" s="3">
        <v>42338</v>
      </c>
      <c r="E2054" t="s">
        <v>122</v>
      </c>
      <c r="F2054">
        <v>-28000000</v>
      </c>
      <c r="G2054" t="s">
        <v>3591</v>
      </c>
      <c r="H2054" t="s">
        <v>249</v>
      </c>
      <c r="I2054" t="s">
        <v>102</v>
      </c>
      <c r="J2054" t="s">
        <v>38</v>
      </c>
      <c r="L2054" t="s">
        <v>1836</v>
      </c>
      <c r="M2054">
        <f t="shared" si="102"/>
        <v>10</v>
      </c>
      <c r="N2054">
        <f t="shared" si="103"/>
        <v>12</v>
      </c>
      <c r="O2054" t="str">
        <f t="shared" si="104"/>
        <v>LCI</v>
      </c>
    </row>
    <row r="2055" spans="1:15" hidden="1" x14ac:dyDescent="0.25">
      <c r="A2055" t="s">
        <v>121</v>
      </c>
      <c r="B2055" t="s">
        <v>35</v>
      </c>
      <c r="C2055" t="s">
        <v>244</v>
      </c>
      <c r="D2055" s="3">
        <v>42342</v>
      </c>
      <c r="E2055" t="s">
        <v>122</v>
      </c>
      <c r="F2055">
        <v>-749261.87</v>
      </c>
      <c r="G2055" t="s">
        <v>3590</v>
      </c>
      <c r="H2055" t="s">
        <v>249</v>
      </c>
      <c r="I2055" t="s">
        <v>102</v>
      </c>
      <c r="J2055" t="s">
        <v>38</v>
      </c>
      <c r="L2055" t="s">
        <v>1836</v>
      </c>
      <c r="M2055">
        <f t="shared" si="102"/>
        <v>10</v>
      </c>
      <c r="N2055">
        <f t="shared" si="103"/>
        <v>12</v>
      </c>
      <c r="O2055" t="str">
        <f t="shared" si="104"/>
        <v>LCI</v>
      </c>
    </row>
    <row r="2056" spans="1:15" hidden="1" x14ac:dyDescent="0.25">
      <c r="A2056" t="s">
        <v>121</v>
      </c>
      <c r="B2056" t="s">
        <v>35</v>
      </c>
      <c r="C2056" t="s">
        <v>244</v>
      </c>
      <c r="D2056" s="3">
        <v>42349</v>
      </c>
      <c r="E2056" t="s">
        <v>122</v>
      </c>
      <c r="F2056">
        <v>-52000000</v>
      </c>
      <c r="G2056" t="s">
        <v>3589</v>
      </c>
      <c r="H2056" t="s">
        <v>249</v>
      </c>
      <c r="I2056" t="s">
        <v>102</v>
      </c>
      <c r="J2056" t="s">
        <v>38</v>
      </c>
      <c r="L2056" t="s">
        <v>1836</v>
      </c>
      <c r="M2056">
        <f t="shared" si="102"/>
        <v>10</v>
      </c>
      <c r="N2056">
        <f t="shared" si="103"/>
        <v>12</v>
      </c>
      <c r="O2056" t="str">
        <f t="shared" si="104"/>
        <v>LCI</v>
      </c>
    </row>
    <row r="2057" spans="1:15" hidden="1" x14ac:dyDescent="0.25">
      <c r="A2057" t="s">
        <v>121</v>
      </c>
      <c r="B2057" t="s">
        <v>35</v>
      </c>
      <c r="C2057" t="s">
        <v>244</v>
      </c>
      <c r="D2057" s="3">
        <v>42359</v>
      </c>
      <c r="E2057" t="s">
        <v>122</v>
      </c>
      <c r="F2057">
        <v>-7000000</v>
      </c>
      <c r="G2057" t="s">
        <v>3588</v>
      </c>
      <c r="H2057" t="s">
        <v>249</v>
      </c>
      <c r="I2057" t="s">
        <v>102</v>
      </c>
      <c r="J2057" t="s">
        <v>38</v>
      </c>
      <c r="L2057" t="s">
        <v>1836</v>
      </c>
      <c r="M2057">
        <f t="shared" si="102"/>
        <v>10</v>
      </c>
      <c r="N2057">
        <f t="shared" si="103"/>
        <v>12</v>
      </c>
      <c r="O2057" t="str">
        <f t="shared" si="104"/>
        <v>LCI</v>
      </c>
    </row>
    <row r="2058" spans="1:15" hidden="1" x14ac:dyDescent="0.25">
      <c r="A2058" t="s">
        <v>121</v>
      </c>
      <c r="B2058" t="s">
        <v>35</v>
      </c>
      <c r="C2058" t="s">
        <v>244</v>
      </c>
      <c r="D2058" s="3">
        <v>42361</v>
      </c>
      <c r="E2058" t="s">
        <v>122</v>
      </c>
      <c r="F2058">
        <v>-36000000</v>
      </c>
      <c r="G2058" t="s">
        <v>3587</v>
      </c>
      <c r="H2058" t="s">
        <v>249</v>
      </c>
      <c r="I2058" t="s">
        <v>102</v>
      </c>
      <c r="J2058" t="s">
        <v>38</v>
      </c>
      <c r="L2058" t="s">
        <v>1836</v>
      </c>
      <c r="M2058">
        <f t="shared" si="102"/>
        <v>10</v>
      </c>
      <c r="N2058">
        <f t="shared" si="103"/>
        <v>12</v>
      </c>
      <c r="O2058" t="str">
        <f t="shared" si="104"/>
        <v>LCI</v>
      </c>
    </row>
    <row r="2059" spans="1:15" hidden="1" x14ac:dyDescent="0.25">
      <c r="A2059" t="s">
        <v>121</v>
      </c>
      <c r="B2059" t="s">
        <v>35</v>
      </c>
      <c r="C2059" t="s">
        <v>244</v>
      </c>
      <c r="D2059" s="3">
        <v>42374</v>
      </c>
      <c r="E2059" t="s">
        <v>122</v>
      </c>
      <c r="F2059">
        <v>-3000000</v>
      </c>
      <c r="G2059" t="s">
        <v>3586</v>
      </c>
      <c r="H2059" t="s">
        <v>249</v>
      </c>
      <c r="I2059" t="s">
        <v>102</v>
      </c>
      <c r="J2059" t="s">
        <v>38</v>
      </c>
      <c r="L2059" t="s">
        <v>1836</v>
      </c>
      <c r="M2059">
        <f t="shared" si="102"/>
        <v>10</v>
      </c>
      <c r="N2059">
        <f t="shared" si="103"/>
        <v>12</v>
      </c>
      <c r="O2059" t="str">
        <f t="shared" si="104"/>
        <v>LCI</v>
      </c>
    </row>
    <row r="2060" spans="1:15" hidden="1" x14ac:dyDescent="0.25">
      <c r="A2060" t="s">
        <v>121</v>
      </c>
      <c r="B2060" t="s">
        <v>35</v>
      </c>
      <c r="C2060" t="s">
        <v>244</v>
      </c>
      <c r="D2060" s="3">
        <v>42375</v>
      </c>
      <c r="E2060" t="s">
        <v>122</v>
      </c>
      <c r="F2060">
        <v>-7752101.4299999997</v>
      </c>
      <c r="G2060" t="s">
        <v>3585</v>
      </c>
      <c r="H2060" t="s">
        <v>249</v>
      </c>
      <c r="I2060" t="s">
        <v>101</v>
      </c>
      <c r="J2060" t="s">
        <v>38</v>
      </c>
      <c r="L2060" t="s">
        <v>1836</v>
      </c>
      <c r="M2060">
        <f t="shared" si="102"/>
        <v>10</v>
      </c>
      <c r="N2060">
        <f t="shared" si="103"/>
        <v>12</v>
      </c>
      <c r="O2060" t="str">
        <f t="shared" si="104"/>
        <v>LCI</v>
      </c>
    </row>
    <row r="2061" spans="1:15" hidden="1" x14ac:dyDescent="0.25">
      <c r="A2061" t="s">
        <v>121</v>
      </c>
      <c r="B2061" t="s">
        <v>35</v>
      </c>
      <c r="C2061" t="s">
        <v>244</v>
      </c>
      <c r="D2061" s="3">
        <v>42398</v>
      </c>
      <c r="E2061" t="s">
        <v>122</v>
      </c>
      <c r="F2061">
        <v>-5000000</v>
      </c>
      <c r="G2061" t="s">
        <v>3584</v>
      </c>
      <c r="H2061" t="s">
        <v>249</v>
      </c>
      <c r="I2061" t="s">
        <v>102</v>
      </c>
      <c r="J2061" t="s">
        <v>38</v>
      </c>
      <c r="L2061" t="s">
        <v>1836</v>
      </c>
      <c r="M2061">
        <f t="shared" si="102"/>
        <v>10</v>
      </c>
      <c r="N2061">
        <f t="shared" si="103"/>
        <v>12</v>
      </c>
      <c r="O2061" t="str">
        <f t="shared" si="104"/>
        <v>LCI</v>
      </c>
    </row>
    <row r="2062" spans="1:15" hidden="1" x14ac:dyDescent="0.25">
      <c r="A2062" t="s">
        <v>121</v>
      </c>
      <c r="B2062" t="s">
        <v>35</v>
      </c>
      <c r="C2062" t="s">
        <v>244</v>
      </c>
      <c r="D2062" s="3">
        <v>42401</v>
      </c>
      <c r="E2062" t="s">
        <v>122</v>
      </c>
      <c r="F2062">
        <v>-15000000</v>
      </c>
      <c r="G2062" t="s">
        <v>3583</v>
      </c>
      <c r="H2062" t="s">
        <v>249</v>
      </c>
      <c r="I2062" t="s">
        <v>101</v>
      </c>
      <c r="J2062" t="s">
        <v>38</v>
      </c>
      <c r="L2062" t="s">
        <v>1836</v>
      </c>
      <c r="M2062">
        <f t="shared" si="102"/>
        <v>10</v>
      </c>
      <c r="N2062">
        <f t="shared" si="103"/>
        <v>12</v>
      </c>
      <c r="O2062" t="str">
        <f t="shared" si="104"/>
        <v>LCI</v>
      </c>
    </row>
    <row r="2063" spans="1:15" hidden="1" x14ac:dyDescent="0.25">
      <c r="A2063" t="s">
        <v>121</v>
      </c>
      <c r="B2063" t="s">
        <v>35</v>
      </c>
      <c r="C2063" t="s">
        <v>244</v>
      </c>
      <c r="D2063" s="3">
        <v>42405</v>
      </c>
      <c r="E2063" t="s">
        <v>122</v>
      </c>
      <c r="F2063">
        <v>-8000000</v>
      </c>
      <c r="G2063" t="s">
        <v>3582</v>
      </c>
      <c r="H2063" t="s">
        <v>249</v>
      </c>
      <c r="I2063" t="s">
        <v>102</v>
      </c>
      <c r="J2063" t="s">
        <v>38</v>
      </c>
      <c r="L2063" t="s">
        <v>1836</v>
      </c>
      <c r="M2063">
        <f t="shared" si="102"/>
        <v>10</v>
      </c>
      <c r="N2063">
        <f t="shared" si="103"/>
        <v>12</v>
      </c>
      <c r="O2063" t="str">
        <f t="shared" si="104"/>
        <v>LCI</v>
      </c>
    </row>
    <row r="2064" spans="1:15" hidden="1" x14ac:dyDescent="0.25">
      <c r="A2064" t="s">
        <v>121</v>
      </c>
      <c r="B2064" t="s">
        <v>35</v>
      </c>
      <c r="C2064" t="s">
        <v>244</v>
      </c>
      <c r="D2064" s="3">
        <v>42405</v>
      </c>
      <c r="E2064" t="s">
        <v>122</v>
      </c>
      <c r="F2064">
        <v>-833510.68</v>
      </c>
      <c r="G2064" t="s">
        <v>3581</v>
      </c>
      <c r="H2064" t="s">
        <v>249</v>
      </c>
      <c r="I2064" t="s">
        <v>102</v>
      </c>
      <c r="J2064" t="s">
        <v>38</v>
      </c>
      <c r="L2064" t="s">
        <v>3580</v>
      </c>
      <c r="M2064">
        <f t="shared" si="102"/>
        <v>10</v>
      </c>
      <c r="N2064">
        <f t="shared" si="103"/>
        <v>12</v>
      </c>
      <c r="O2064" t="str">
        <f t="shared" si="104"/>
        <v>LCI</v>
      </c>
    </row>
    <row r="2065" spans="1:15" hidden="1" x14ac:dyDescent="0.25">
      <c r="A2065" t="s">
        <v>121</v>
      </c>
      <c r="B2065" t="s">
        <v>35</v>
      </c>
      <c r="C2065" t="s">
        <v>244</v>
      </c>
      <c r="D2065" s="3">
        <v>42409</v>
      </c>
      <c r="E2065" t="s">
        <v>122</v>
      </c>
      <c r="F2065">
        <v>-32000000</v>
      </c>
      <c r="G2065" t="s">
        <v>3579</v>
      </c>
      <c r="H2065" t="s">
        <v>249</v>
      </c>
      <c r="I2065" t="s">
        <v>102</v>
      </c>
      <c r="J2065" t="s">
        <v>38</v>
      </c>
      <c r="L2065" t="s">
        <v>1836</v>
      </c>
      <c r="M2065">
        <f t="shared" si="102"/>
        <v>10</v>
      </c>
      <c r="N2065">
        <f t="shared" si="103"/>
        <v>12</v>
      </c>
      <c r="O2065" t="str">
        <f t="shared" si="104"/>
        <v>LCI</v>
      </c>
    </row>
    <row r="2066" spans="1:15" hidden="1" x14ac:dyDescent="0.25">
      <c r="A2066" t="s">
        <v>121</v>
      </c>
      <c r="B2066" t="s">
        <v>35</v>
      </c>
      <c r="C2066" t="s">
        <v>244</v>
      </c>
      <c r="D2066" s="3">
        <v>42418</v>
      </c>
      <c r="E2066" t="s">
        <v>122</v>
      </c>
      <c r="F2066">
        <v>-2000000</v>
      </c>
      <c r="G2066" t="s">
        <v>3578</v>
      </c>
      <c r="H2066" t="s">
        <v>249</v>
      </c>
      <c r="I2066" t="s">
        <v>102</v>
      </c>
      <c r="J2066" t="s">
        <v>38</v>
      </c>
      <c r="L2066" t="s">
        <v>1836</v>
      </c>
      <c r="M2066">
        <f t="shared" si="102"/>
        <v>10</v>
      </c>
      <c r="N2066">
        <f t="shared" si="103"/>
        <v>12</v>
      </c>
      <c r="O2066" t="str">
        <f t="shared" si="104"/>
        <v>LCI</v>
      </c>
    </row>
    <row r="2067" spans="1:15" hidden="1" x14ac:dyDescent="0.25">
      <c r="A2067" t="s">
        <v>121</v>
      </c>
      <c r="B2067" t="s">
        <v>35</v>
      </c>
      <c r="C2067" t="s">
        <v>244</v>
      </c>
      <c r="D2067" s="3">
        <v>42423</v>
      </c>
      <c r="E2067" t="s">
        <v>122</v>
      </c>
      <c r="F2067">
        <v>-20000000</v>
      </c>
      <c r="G2067" t="s">
        <v>3577</v>
      </c>
      <c r="H2067" t="s">
        <v>249</v>
      </c>
      <c r="I2067" t="s">
        <v>102</v>
      </c>
      <c r="J2067" t="s">
        <v>38</v>
      </c>
      <c r="L2067" t="s">
        <v>1836</v>
      </c>
      <c r="M2067">
        <f t="shared" si="102"/>
        <v>10</v>
      </c>
      <c r="N2067">
        <f t="shared" si="103"/>
        <v>12</v>
      </c>
      <c r="O2067" t="str">
        <f t="shared" si="104"/>
        <v>LCI</v>
      </c>
    </row>
    <row r="2068" spans="1:15" hidden="1" x14ac:dyDescent="0.25">
      <c r="A2068" t="s">
        <v>121</v>
      </c>
      <c r="B2068" t="s">
        <v>35</v>
      </c>
      <c r="C2068" t="s">
        <v>244</v>
      </c>
      <c r="D2068" s="3">
        <v>42424</v>
      </c>
      <c r="E2068" t="s">
        <v>122</v>
      </c>
      <c r="F2068">
        <v>-7000000</v>
      </c>
      <c r="G2068" t="s">
        <v>3576</v>
      </c>
      <c r="H2068" t="s">
        <v>249</v>
      </c>
      <c r="I2068" t="s">
        <v>102</v>
      </c>
      <c r="J2068" t="s">
        <v>38</v>
      </c>
      <c r="L2068" t="s">
        <v>1836</v>
      </c>
      <c r="M2068">
        <f t="shared" si="102"/>
        <v>10</v>
      </c>
      <c r="N2068">
        <f t="shared" si="103"/>
        <v>12</v>
      </c>
      <c r="O2068" t="str">
        <f t="shared" si="104"/>
        <v>LCI</v>
      </c>
    </row>
    <row r="2069" spans="1:15" hidden="1" x14ac:dyDescent="0.25">
      <c r="A2069" t="s">
        <v>121</v>
      </c>
      <c r="B2069" t="s">
        <v>35</v>
      </c>
      <c r="C2069" t="s">
        <v>244</v>
      </c>
      <c r="D2069" s="3">
        <v>42429</v>
      </c>
      <c r="E2069" t="s">
        <v>122</v>
      </c>
      <c r="F2069">
        <v>-15000000</v>
      </c>
      <c r="G2069" t="s">
        <v>3575</v>
      </c>
      <c r="H2069" t="s">
        <v>249</v>
      </c>
      <c r="I2069" t="s">
        <v>102</v>
      </c>
      <c r="J2069" t="s">
        <v>38</v>
      </c>
      <c r="L2069" t="s">
        <v>1836</v>
      </c>
      <c r="M2069">
        <f t="shared" si="102"/>
        <v>10</v>
      </c>
      <c r="N2069">
        <f t="shared" si="103"/>
        <v>12</v>
      </c>
      <c r="O2069" t="str">
        <f t="shared" si="104"/>
        <v>LCI</v>
      </c>
    </row>
    <row r="2070" spans="1:15" hidden="1" x14ac:dyDescent="0.25">
      <c r="A2070" t="s">
        <v>121</v>
      </c>
      <c r="B2070" t="s">
        <v>35</v>
      </c>
      <c r="C2070" t="s">
        <v>244</v>
      </c>
      <c r="D2070" s="3">
        <v>42433</v>
      </c>
      <c r="E2070" t="s">
        <v>122</v>
      </c>
      <c r="F2070">
        <v>-716851.72</v>
      </c>
      <c r="G2070" t="s">
        <v>3574</v>
      </c>
      <c r="H2070" t="s">
        <v>249</v>
      </c>
      <c r="I2070" t="s">
        <v>102</v>
      </c>
      <c r="J2070" t="s">
        <v>38</v>
      </c>
      <c r="L2070" t="s">
        <v>1836</v>
      </c>
      <c r="M2070">
        <f t="shared" si="102"/>
        <v>10</v>
      </c>
      <c r="N2070">
        <f t="shared" si="103"/>
        <v>12</v>
      </c>
      <c r="O2070" t="str">
        <f t="shared" si="104"/>
        <v>LCI</v>
      </c>
    </row>
    <row r="2071" spans="1:15" hidden="1" x14ac:dyDescent="0.25">
      <c r="A2071" t="s">
        <v>121</v>
      </c>
      <c r="B2071" t="s">
        <v>35</v>
      </c>
      <c r="C2071" t="s">
        <v>244</v>
      </c>
      <c r="D2071" s="3">
        <v>42436</v>
      </c>
      <c r="E2071" t="s">
        <v>122</v>
      </c>
      <c r="F2071">
        <v>-8000000</v>
      </c>
      <c r="G2071" t="s">
        <v>3573</v>
      </c>
      <c r="H2071" t="s">
        <v>249</v>
      </c>
      <c r="I2071" t="s">
        <v>102</v>
      </c>
      <c r="J2071" t="s">
        <v>38</v>
      </c>
      <c r="L2071" t="s">
        <v>1836</v>
      </c>
      <c r="M2071">
        <f t="shared" si="102"/>
        <v>10</v>
      </c>
      <c r="N2071">
        <f t="shared" si="103"/>
        <v>12</v>
      </c>
      <c r="O2071" t="str">
        <f t="shared" si="104"/>
        <v>LCI</v>
      </c>
    </row>
    <row r="2072" spans="1:15" hidden="1" x14ac:dyDescent="0.25">
      <c r="A2072" t="s">
        <v>121</v>
      </c>
      <c r="B2072" t="s">
        <v>35</v>
      </c>
      <c r="C2072" t="s">
        <v>244</v>
      </c>
      <c r="D2072" s="3">
        <v>42439</v>
      </c>
      <c r="E2072" t="s">
        <v>122</v>
      </c>
      <c r="F2072">
        <v>-3000000</v>
      </c>
      <c r="G2072" t="s">
        <v>3572</v>
      </c>
      <c r="H2072" t="s">
        <v>249</v>
      </c>
      <c r="I2072" t="s">
        <v>102</v>
      </c>
      <c r="J2072" t="s">
        <v>38</v>
      </c>
      <c r="L2072" t="s">
        <v>1836</v>
      </c>
      <c r="M2072">
        <f t="shared" si="102"/>
        <v>10</v>
      </c>
      <c r="N2072">
        <f t="shared" si="103"/>
        <v>12</v>
      </c>
      <c r="O2072" t="str">
        <f t="shared" si="104"/>
        <v>LCI</v>
      </c>
    </row>
    <row r="2073" spans="1:15" hidden="1" x14ac:dyDescent="0.25">
      <c r="A2073" t="s">
        <v>121</v>
      </c>
      <c r="B2073" t="s">
        <v>35</v>
      </c>
      <c r="C2073" t="s">
        <v>244</v>
      </c>
      <c r="D2073" s="3">
        <v>42440</v>
      </c>
      <c r="E2073" t="s">
        <v>122</v>
      </c>
      <c r="F2073">
        <v>-4000000</v>
      </c>
      <c r="G2073" t="s">
        <v>3571</v>
      </c>
      <c r="H2073" t="s">
        <v>249</v>
      </c>
      <c r="I2073" t="s">
        <v>102</v>
      </c>
      <c r="J2073" t="s">
        <v>38</v>
      </c>
      <c r="L2073" t="s">
        <v>1836</v>
      </c>
      <c r="M2073">
        <f t="shared" si="102"/>
        <v>10</v>
      </c>
      <c r="N2073">
        <f t="shared" si="103"/>
        <v>12</v>
      </c>
      <c r="O2073" t="str">
        <f t="shared" si="104"/>
        <v>LCI</v>
      </c>
    </row>
    <row r="2074" spans="1:15" hidden="1" x14ac:dyDescent="0.25">
      <c r="A2074" t="s">
        <v>121</v>
      </c>
      <c r="B2074" t="s">
        <v>35</v>
      </c>
      <c r="C2074" t="s">
        <v>244</v>
      </c>
      <c r="D2074" s="3">
        <v>42443</v>
      </c>
      <c r="E2074" t="s">
        <v>122</v>
      </c>
      <c r="F2074">
        <v>-10000000</v>
      </c>
      <c r="G2074" t="s">
        <v>3570</v>
      </c>
      <c r="H2074" t="s">
        <v>249</v>
      </c>
      <c r="I2074" t="s">
        <v>102</v>
      </c>
      <c r="J2074" t="s">
        <v>38</v>
      </c>
      <c r="L2074" t="s">
        <v>1836</v>
      </c>
      <c r="M2074">
        <f t="shared" si="102"/>
        <v>10</v>
      </c>
      <c r="N2074">
        <f t="shared" si="103"/>
        <v>12</v>
      </c>
      <c r="O2074" t="str">
        <f t="shared" si="104"/>
        <v>LCI</v>
      </c>
    </row>
    <row r="2075" spans="1:15" hidden="1" x14ac:dyDescent="0.25">
      <c r="A2075" t="s">
        <v>121</v>
      </c>
      <c r="B2075" t="s">
        <v>35</v>
      </c>
      <c r="C2075" t="s">
        <v>244</v>
      </c>
      <c r="D2075" s="3">
        <v>42453</v>
      </c>
      <c r="E2075" t="s">
        <v>122</v>
      </c>
      <c r="F2075">
        <v>-2000000</v>
      </c>
      <c r="G2075" t="s">
        <v>3569</v>
      </c>
      <c r="H2075" t="s">
        <v>249</v>
      </c>
      <c r="I2075" t="s">
        <v>102</v>
      </c>
      <c r="J2075" t="s">
        <v>38</v>
      </c>
      <c r="L2075" t="s">
        <v>1836</v>
      </c>
      <c r="M2075">
        <f t="shared" si="102"/>
        <v>10</v>
      </c>
      <c r="N2075">
        <f t="shared" si="103"/>
        <v>12</v>
      </c>
      <c r="O2075" t="str">
        <f t="shared" si="104"/>
        <v>LCI</v>
      </c>
    </row>
    <row r="2076" spans="1:15" hidden="1" x14ac:dyDescent="0.25">
      <c r="A2076" t="s">
        <v>121</v>
      </c>
      <c r="B2076" t="s">
        <v>35</v>
      </c>
      <c r="C2076" t="s">
        <v>244</v>
      </c>
      <c r="D2076" s="3">
        <v>42457</v>
      </c>
      <c r="E2076" t="s">
        <v>122</v>
      </c>
      <c r="F2076">
        <v>-1000000</v>
      </c>
      <c r="G2076" t="s">
        <v>3568</v>
      </c>
      <c r="H2076" t="s">
        <v>249</v>
      </c>
      <c r="I2076" t="s">
        <v>101</v>
      </c>
      <c r="J2076" t="s">
        <v>38</v>
      </c>
      <c r="L2076" t="s">
        <v>1836</v>
      </c>
      <c r="M2076">
        <f t="shared" si="102"/>
        <v>10</v>
      </c>
      <c r="N2076">
        <f t="shared" si="103"/>
        <v>12</v>
      </c>
      <c r="O2076" t="str">
        <f t="shared" si="104"/>
        <v>LCI</v>
      </c>
    </row>
    <row r="2077" spans="1:15" hidden="1" x14ac:dyDescent="0.25">
      <c r="A2077" t="s">
        <v>121</v>
      </c>
      <c r="B2077" t="s">
        <v>35</v>
      </c>
      <c r="C2077" t="s">
        <v>244</v>
      </c>
      <c r="D2077" s="3">
        <v>42460</v>
      </c>
      <c r="E2077" t="s">
        <v>122</v>
      </c>
      <c r="F2077">
        <v>-59000000</v>
      </c>
      <c r="G2077" t="s">
        <v>3567</v>
      </c>
      <c r="H2077" t="s">
        <v>249</v>
      </c>
      <c r="I2077" t="s">
        <v>102</v>
      </c>
      <c r="J2077" t="s">
        <v>38</v>
      </c>
      <c r="L2077" t="s">
        <v>1836</v>
      </c>
      <c r="M2077">
        <f t="shared" si="102"/>
        <v>10</v>
      </c>
      <c r="N2077">
        <f t="shared" si="103"/>
        <v>12</v>
      </c>
      <c r="O2077" t="str">
        <f t="shared" si="104"/>
        <v>LCI</v>
      </c>
    </row>
    <row r="2078" spans="1:15" hidden="1" x14ac:dyDescent="0.25">
      <c r="A2078" t="s">
        <v>121</v>
      </c>
      <c r="B2078" t="s">
        <v>35</v>
      </c>
      <c r="C2078" t="s">
        <v>244</v>
      </c>
      <c r="D2078" s="3">
        <v>42464</v>
      </c>
      <c r="E2078" t="s">
        <v>122</v>
      </c>
      <c r="F2078">
        <v>-2000000</v>
      </c>
      <c r="G2078" t="s">
        <v>3566</v>
      </c>
      <c r="H2078" t="s">
        <v>249</v>
      </c>
      <c r="I2078" t="s">
        <v>102</v>
      </c>
      <c r="J2078" t="s">
        <v>38</v>
      </c>
      <c r="L2078" t="s">
        <v>1836</v>
      </c>
      <c r="M2078">
        <f t="shared" si="102"/>
        <v>10</v>
      </c>
      <c r="N2078">
        <f t="shared" si="103"/>
        <v>12</v>
      </c>
      <c r="O2078" t="str">
        <f t="shared" si="104"/>
        <v>LCI</v>
      </c>
    </row>
    <row r="2079" spans="1:15" hidden="1" x14ac:dyDescent="0.25">
      <c r="A2079" t="s">
        <v>121</v>
      </c>
      <c r="B2079" t="s">
        <v>35</v>
      </c>
      <c r="C2079" t="s">
        <v>244</v>
      </c>
      <c r="D2079" s="3">
        <v>42466</v>
      </c>
      <c r="E2079" t="s">
        <v>122</v>
      </c>
      <c r="F2079">
        <v>-1759640.86</v>
      </c>
      <c r="G2079" t="s">
        <v>3565</v>
      </c>
      <c r="H2079" t="s">
        <v>249</v>
      </c>
      <c r="I2079" t="s">
        <v>102</v>
      </c>
      <c r="J2079" t="s">
        <v>38</v>
      </c>
      <c r="L2079" t="s">
        <v>1836</v>
      </c>
      <c r="M2079">
        <f t="shared" si="102"/>
        <v>10</v>
      </c>
      <c r="N2079">
        <f t="shared" si="103"/>
        <v>12</v>
      </c>
      <c r="O2079" t="str">
        <f t="shared" si="104"/>
        <v>LCI</v>
      </c>
    </row>
    <row r="2080" spans="1:15" hidden="1" x14ac:dyDescent="0.25">
      <c r="A2080" t="s">
        <v>121</v>
      </c>
      <c r="B2080" t="s">
        <v>35</v>
      </c>
      <c r="C2080" t="s">
        <v>244</v>
      </c>
      <c r="D2080" s="3">
        <v>42496</v>
      </c>
      <c r="E2080" t="s">
        <v>122</v>
      </c>
      <c r="F2080">
        <v>-806043.3</v>
      </c>
      <c r="G2080" t="s">
        <v>3564</v>
      </c>
      <c r="H2080" t="s">
        <v>249</v>
      </c>
      <c r="I2080" t="s">
        <v>102</v>
      </c>
      <c r="J2080" t="s">
        <v>38</v>
      </c>
      <c r="L2080" t="s">
        <v>1836</v>
      </c>
      <c r="M2080">
        <f t="shared" si="102"/>
        <v>10</v>
      </c>
      <c r="N2080">
        <f t="shared" si="103"/>
        <v>12</v>
      </c>
      <c r="O2080" t="str">
        <f t="shared" si="104"/>
        <v>LCI</v>
      </c>
    </row>
    <row r="2081" spans="1:15" hidden="1" x14ac:dyDescent="0.25">
      <c r="A2081" t="s">
        <v>121</v>
      </c>
      <c r="B2081" t="s">
        <v>35</v>
      </c>
      <c r="C2081" t="s">
        <v>244</v>
      </c>
      <c r="D2081" s="3">
        <v>42496</v>
      </c>
      <c r="E2081" t="s">
        <v>122</v>
      </c>
      <c r="F2081">
        <v>-10000000</v>
      </c>
      <c r="G2081" t="s">
        <v>3563</v>
      </c>
      <c r="H2081" t="s">
        <v>249</v>
      </c>
      <c r="I2081" t="s">
        <v>102</v>
      </c>
      <c r="J2081" t="s">
        <v>38</v>
      </c>
      <c r="L2081" t="s">
        <v>1836</v>
      </c>
      <c r="M2081">
        <f t="shared" si="102"/>
        <v>10</v>
      </c>
      <c r="N2081">
        <f t="shared" si="103"/>
        <v>12</v>
      </c>
      <c r="O2081" t="str">
        <f t="shared" si="104"/>
        <v>LCI</v>
      </c>
    </row>
    <row r="2082" spans="1:15" hidden="1" x14ac:dyDescent="0.25">
      <c r="A2082" t="s">
        <v>121</v>
      </c>
      <c r="B2082" t="s">
        <v>35</v>
      </c>
      <c r="C2082" t="s">
        <v>244</v>
      </c>
      <c r="D2082" s="3">
        <v>42501</v>
      </c>
      <c r="E2082" t="s">
        <v>122</v>
      </c>
      <c r="F2082">
        <v>-18000000</v>
      </c>
      <c r="G2082" t="s">
        <v>3562</v>
      </c>
      <c r="H2082" t="s">
        <v>249</v>
      </c>
      <c r="I2082" t="s">
        <v>102</v>
      </c>
      <c r="J2082" t="s">
        <v>38</v>
      </c>
      <c r="L2082" t="s">
        <v>1836</v>
      </c>
      <c r="M2082">
        <f t="shared" si="102"/>
        <v>10</v>
      </c>
      <c r="N2082">
        <f t="shared" si="103"/>
        <v>12</v>
      </c>
      <c r="O2082" t="str">
        <f t="shared" si="104"/>
        <v>LCI</v>
      </c>
    </row>
    <row r="2083" spans="1:15" hidden="1" x14ac:dyDescent="0.25">
      <c r="A2083" t="s">
        <v>121</v>
      </c>
      <c r="B2083" t="s">
        <v>35</v>
      </c>
      <c r="C2083" t="s">
        <v>244</v>
      </c>
      <c r="D2083" s="3">
        <v>42502</v>
      </c>
      <c r="E2083" t="s">
        <v>122</v>
      </c>
      <c r="F2083">
        <v>-200000</v>
      </c>
      <c r="G2083" t="s">
        <v>3561</v>
      </c>
      <c r="H2083" t="s">
        <v>249</v>
      </c>
      <c r="I2083" t="s">
        <v>102</v>
      </c>
      <c r="J2083" t="s">
        <v>38</v>
      </c>
      <c r="L2083" t="s">
        <v>1836</v>
      </c>
      <c r="M2083">
        <f t="shared" si="102"/>
        <v>10</v>
      </c>
      <c r="N2083">
        <f t="shared" si="103"/>
        <v>12</v>
      </c>
      <c r="O2083" t="str">
        <f t="shared" si="104"/>
        <v>LCI</v>
      </c>
    </row>
    <row r="2084" spans="1:15" hidden="1" x14ac:dyDescent="0.25">
      <c r="A2084" t="s">
        <v>121</v>
      </c>
      <c r="B2084" t="s">
        <v>35</v>
      </c>
      <c r="C2084" t="s">
        <v>244</v>
      </c>
      <c r="D2084" s="3">
        <v>42506</v>
      </c>
      <c r="E2084" t="s">
        <v>122</v>
      </c>
      <c r="F2084">
        <v>-2000000</v>
      </c>
      <c r="G2084" t="s">
        <v>3560</v>
      </c>
      <c r="H2084" t="s">
        <v>249</v>
      </c>
      <c r="I2084" t="s">
        <v>102</v>
      </c>
      <c r="J2084" t="s">
        <v>38</v>
      </c>
      <c r="L2084" t="s">
        <v>1836</v>
      </c>
      <c r="M2084">
        <f t="shared" si="102"/>
        <v>10</v>
      </c>
      <c r="N2084">
        <f t="shared" si="103"/>
        <v>12</v>
      </c>
      <c r="O2084" t="str">
        <f t="shared" si="104"/>
        <v>LCI</v>
      </c>
    </row>
    <row r="2085" spans="1:15" hidden="1" x14ac:dyDescent="0.25">
      <c r="A2085" t="s">
        <v>121</v>
      </c>
      <c r="B2085" t="s">
        <v>35</v>
      </c>
      <c r="C2085" t="s">
        <v>244</v>
      </c>
      <c r="D2085" s="3">
        <v>42508</v>
      </c>
      <c r="E2085" t="s">
        <v>122</v>
      </c>
      <c r="F2085">
        <v>-50000000</v>
      </c>
      <c r="G2085" t="s">
        <v>3559</v>
      </c>
      <c r="H2085" t="s">
        <v>249</v>
      </c>
      <c r="I2085" t="s">
        <v>102</v>
      </c>
      <c r="J2085" t="s">
        <v>38</v>
      </c>
      <c r="L2085" t="s">
        <v>1836</v>
      </c>
      <c r="M2085">
        <f t="shared" si="102"/>
        <v>10</v>
      </c>
      <c r="N2085">
        <f t="shared" si="103"/>
        <v>12</v>
      </c>
      <c r="O2085" t="str">
        <f t="shared" si="104"/>
        <v>LCI</v>
      </c>
    </row>
    <row r="2086" spans="1:15" hidden="1" x14ac:dyDescent="0.25">
      <c r="A2086" t="s">
        <v>121</v>
      </c>
      <c r="B2086" t="s">
        <v>35</v>
      </c>
      <c r="C2086" t="s">
        <v>244</v>
      </c>
      <c r="D2086" s="3">
        <v>42510</v>
      </c>
      <c r="E2086" t="s">
        <v>122</v>
      </c>
      <c r="F2086">
        <v>-20000000</v>
      </c>
      <c r="G2086" t="s">
        <v>3558</v>
      </c>
      <c r="H2086" t="s">
        <v>249</v>
      </c>
      <c r="I2086" t="s">
        <v>102</v>
      </c>
      <c r="J2086" t="s">
        <v>38</v>
      </c>
      <c r="L2086" t="s">
        <v>1836</v>
      </c>
      <c r="M2086">
        <f t="shared" si="102"/>
        <v>10</v>
      </c>
      <c r="N2086">
        <f t="shared" si="103"/>
        <v>12</v>
      </c>
      <c r="O2086" t="str">
        <f t="shared" si="104"/>
        <v>LCI</v>
      </c>
    </row>
    <row r="2087" spans="1:15" hidden="1" x14ac:dyDescent="0.25">
      <c r="A2087" t="s">
        <v>121</v>
      </c>
      <c r="B2087" t="s">
        <v>35</v>
      </c>
      <c r="C2087" t="s">
        <v>244</v>
      </c>
      <c r="D2087" s="3">
        <v>42527</v>
      </c>
      <c r="E2087" t="s">
        <v>122</v>
      </c>
      <c r="F2087">
        <v>-9204204.4800000004</v>
      </c>
      <c r="G2087" t="s">
        <v>3557</v>
      </c>
      <c r="H2087" t="s">
        <v>249</v>
      </c>
      <c r="I2087" t="s">
        <v>102</v>
      </c>
      <c r="J2087" t="s">
        <v>38</v>
      </c>
      <c r="L2087" t="s">
        <v>1836</v>
      </c>
      <c r="M2087">
        <f t="shared" si="102"/>
        <v>10</v>
      </c>
      <c r="N2087">
        <f t="shared" si="103"/>
        <v>12</v>
      </c>
      <c r="O2087" t="str">
        <f t="shared" si="104"/>
        <v>LCI</v>
      </c>
    </row>
    <row r="2088" spans="1:15" hidden="1" x14ac:dyDescent="0.25">
      <c r="A2088" t="s">
        <v>121</v>
      </c>
      <c r="B2088" t="s">
        <v>35</v>
      </c>
      <c r="C2088" t="s">
        <v>244</v>
      </c>
      <c r="D2088" s="3">
        <v>42534</v>
      </c>
      <c r="E2088" t="s">
        <v>122</v>
      </c>
      <c r="F2088">
        <v>-11000000</v>
      </c>
      <c r="G2088" t="s">
        <v>3556</v>
      </c>
      <c r="H2088" t="s">
        <v>249</v>
      </c>
      <c r="I2088" t="s">
        <v>102</v>
      </c>
      <c r="J2088" t="s">
        <v>38</v>
      </c>
      <c r="L2088" t="s">
        <v>1836</v>
      </c>
      <c r="M2088">
        <f t="shared" si="102"/>
        <v>10</v>
      </c>
      <c r="N2088">
        <f t="shared" si="103"/>
        <v>12</v>
      </c>
      <c r="O2088" t="str">
        <f t="shared" si="104"/>
        <v>LCI</v>
      </c>
    </row>
    <row r="2089" spans="1:15" hidden="1" x14ac:dyDescent="0.25">
      <c r="A2089" t="s">
        <v>121</v>
      </c>
      <c r="B2089" t="s">
        <v>35</v>
      </c>
      <c r="C2089" t="s">
        <v>244</v>
      </c>
      <c r="D2089" s="3">
        <v>42534</v>
      </c>
      <c r="E2089" t="s">
        <v>122</v>
      </c>
      <c r="F2089">
        <v>-18000000</v>
      </c>
      <c r="G2089" t="s">
        <v>3555</v>
      </c>
      <c r="H2089" t="s">
        <v>249</v>
      </c>
      <c r="I2089" t="s">
        <v>102</v>
      </c>
      <c r="J2089" t="s">
        <v>38</v>
      </c>
      <c r="L2089" t="s">
        <v>1836</v>
      </c>
      <c r="M2089">
        <f t="shared" si="102"/>
        <v>10</v>
      </c>
      <c r="N2089">
        <f t="shared" si="103"/>
        <v>12</v>
      </c>
      <c r="O2089" t="str">
        <f t="shared" si="104"/>
        <v>LCI</v>
      </c>
    </row>
    <row r="2090" spans="1:15" hidden="1" x14ac:dyDescent="0.25">
      <c r="A2090" t="s">
        <v>121</v>
      </c>
      <c r="B2090" t="s">
        <v>35</v>
      </c>
      <c r="C2090" t="s">
        <v>244</v>
      </c>
      <c r="D2090" s="3">
        <v>42535</v>
      </c>
      <c r="E2090" t="s">
        <v>122</v>
      </c>
      <c r="F2090">
        <v>-49000000</v>
      </c>
      <c r="G2090" t="s">
        <v>3554</v>
      </c>
      <c r="H2090" t="s">
        <v>249</v>
      </c>
      <c r="I2090" t="s">
        <v>102</v>
      </c>
      <c r="J2090" t="s">
        <v>38</v>
      </c>
      <c r="L2090" t="s">
        <v>1836</v>
      </c>
      <c r="M2090">
        <f t="shared" si="102"/>
        <v>10</v>
      </c>
      <c r="N2090">
        <f t="shared" si="103"/>
        <v>12</v>
      </c>
      <c r="O2090" t="str">
        <f t="shared" si="104"/>
        <v>LCI</v>
      </c>
    </row>
    <row r="2091" spans="1:15" hidden="1" x14ac:dyDescent="0.25">
      <c r="A2091" t="s">
        <v>121</v>
      </c>
      <c r="B2091" t="s">
        <v>35</v>
      </c>
      <c r="C2091" t="s">
        <v>244</v>
      </c>
      <c r="D2091" s="3">
        <v>42545</v>
      </c>
      <c r="E2091" t="s">
        <v>122</v>
      </c>
      <c r="F2091">
        <v>-7500000</v>
      </c>
      <c r="G2091" t="s">
        <v>3553</v>
      </c>
      <c r="H2091" t="s">
        <v>249</v>
      </c>
      <c r="I2091" t="s">
        <v>102</v>
      </c>
      <c r="J2091" t="s">
        <v>38</v>
      </c>
      <c r="L2091" t="s">
        <v>1836</v>
      </c>
      <c r="M2091">
        <f t="shared" si="102"/>
        <v>10</v>
      </c>
      <c r="N2091">
        <f t="shared" si="103"/>
        <v>12</v>
      </c>
      <c r="O2091" t="str">
        <f t="shared" si="104"/>
        <v>LCI</v>
      </c>
    </row>
    <row r="2092" spans="1:15" hidden="1" x14ac:dyDescent="0.25">
      <c r="A2092" t="s">
        <v>121</v>
      </c>
      <c r="B2092" t="s">
        <v>35</v>
      </c>
      <c r="C2092" t="s">
        <v>244</v>
      </c>
      <c r="D2092" s="3">
        <v>42548</v>
      </c>
      <c r="E2092" t="s">
        <v>122</v>
      </c>
      <c r="F2092">
        <v>-28000000</v>
      </c>
      <c r="G2092" t="s">
        <v>3552</v>
      </c>
      <c r="H2092" t="s">
        <v>249</v>
      </c>
      <c r="I2092" t="s">
        <v>102</v>
      </c>
      <c r="J2092" t="s">
        <v>38</v>
      </c>
      <c r="L2092" t="s">
        <v>1836</v>
      </c>
      <c r="M2092">
        <f t="shared" si="102"/>
        <v>10</v>
      </c>
      <c r="N2092">
        <f t="shared" si="103"/>
        <v>12</v>
      </c>
      <c r="O2092" t="str">
        <f t="shared" si="104"/>
        <v>LCI</v>
      </c>
    </row>
    <row r="2093" spans="1:15" hidden="1" x14ac:dyDescent="0.25">
      <c r="A2093" t="s">
        <v>121</v>
      </c>
      <c r="B2093" t="s">
        <v>35</v>
      </c>
      <c r="C2093" t="s">
        <v>244</v>
      </c>
      <c r="D2093" s="3">
        <v>42549</v>
      </c>
      <c r="E2093" t="s">
        <v>122</v>
      </c>
      <c r="F2093">
        <v>-37000000</v>
      </c>
      <c r="G2093" t="s">
        <v>3551</v>
      </c>
      <c r="H2093" t="s">
        <v>249</v>
      </c>
      <c r="I2093" t="s">
        <v>102</v>
      </c>
      <c r="J2093" t="s">
        <v>38</v>
      </c>
      <c r="L2093" t="s">
        <v>1836</v>
      </c>
      <c r="M2093">
        <f t="shared" si="102"/>
        <v>10</v>
      </c>
      <c r="N2093">
        <f t="shared" si="103"/>
        <v>12</v>
      </c>
      <c r="O2093" t="str">
        <f t="shared" si="104"/>
        <v>LCI</v>
      </c>
    </row>
    <row r="2094" spans="1:15" hidden="1" x14ac:dyDescent="0.25">
      <c r="A2094" t="s">
        <v>121</v>
      </c>
      <c r="B2094" t="s">
        <v>35</v>
      </c>
      <c r="C2094" t="s">
        <v>244</v>
      </c>
      <c r="D2094" s="3">
        <v>42550</v>
      </c>
      <c r="E2094" t="s">
        <v>122</v>
      </c>
      <c r="F2094">
        <v>-3000000</v>
      </c>
      <c r="G2094" t="s">
        <v>3550</v>
      </c>
      <c r="H2094" t="s">
        <v>249</v>
      </c>
      <c r="I2094" t="s">
        <v>102</v>
      </c>
      <c r="J2094" t="s">
        <v>38</v>
      </c>
      <c r="L2094" t="s">
        <v>1836</v>
      </c>
      <c r="M2094">
        <f t="shared" si="102"/>
        <v>10</v>
      </c>
      <c r="N2094">
        <f t="shared" si="103"/>
        <v>12</v>
      </c>
      <c r="O2094" t="str">
        <f t="shared" si="104"/>
        <v>LCI</v>
      </c>
    </row>
    <row r="2095" spans="1:15" hidden="1" x14ac:dyDescent="0.25">
      <c r="A2095" t="s">
        <v>121</v>
      </c>
      <c r="B2095" t="s">
        <v>35</v>
      </c>
      <c r="C2095" t="s">
        <v>244</v>
      </c>
      <c r="D2095" s="3">
        <v>42551</v>
      </c>
      <c r="E2095" t="s">
        <v>122</v>
      </c>
      <c r="F2095">
        <v>-50000000</v>
      </c>
      <c r="G2095" t="s">
        <v>3549</v>
      </c>
      <c r="H2095" t="s">
        <v>249</v>
      </c>
      <c r="I2095" t="s">
        <v>102</v>
      </c>
      <c r="J2095" t="s">
        <v>38</v>
      </c>
      <c r="L2095" t="s">
        <v>1836</v>
      </c>
      <c r="M2095">
        <f t="shared" si="102"/>
        <v>10</v>
      </c>
      <c r="N2095">
        <f t="shared" si="103"/>
        <v>12</v>
      </c>
      <c r="O2095" t="str">
        <f t="shared" si="104"/>
        <v>LCI</v>
      </c>
    </row>
    <row r="2096" spans="1:15" hidden="1" x14ac:dyDescent="0.25">
      <c r="A2096" t="s">
        <v>121</v>
      </c>
      <c r="B2096" t="s">
        <v>35</v>
      </c>
      <c r="C2096" t="s">
        <v>244</v>
      </c>
      <c r="D2096" s="3">
        <v>42557</v>
      </c>
      <c r="E2096" t="s">
        <v>122</v>
      </c>
      <c r="F2096">
        <v>-2000000</v>
      </c>
      <c r="G2096" t="s">
        <v>3548</v>
      </c>
      <c r="H2096" t="s">
        <v>249</v>
      </c>
      <c r="I2096" t="s">
        <v>102</v>
      </c>
      <c r="J2096" t="s">
        <v>38</v>
      </c>
      <c r="L2096" t="s">
        <v>1836</v>
      </c>
      <c r="M2096">
        <f t="shared" si="102"/>
        <v>10</v>
      </c>
      <c r="N2096">
        <f t="shared" si="103"/>
        <v>12</v>
      </c>
      <c r="O2096" t="str">
        <f t="shared" si="104"/>
        <v>LCI</v>
      </c>
    </row>
    <row r="2097" spans="1:15" hidden="1" x14ac:dyDescent="0.25">
      <c r="A2097" t="s">
        <v>121</v>
      </c>
      <c r="B2097" t="s">
        <v>35</v>
      </c>
      <c r="C2097" t="s">
        <v>244</v>
      </c>
      <c r="D2097" s="3">
        <v>42559</v>
      </c>
      <c r="E2097" t="s">
        <v>122</v>
      </c>
      <c r="F2097">
        <v>-958270.38</v>
      </c>
      <c r="G2097" t="s">
        <v>3547</v>
      </c>
      <c r="H2097" t="s">
        <v>249</v>
      </c>
      <c r="I2097" t="s">
        <v>102</v>
      </c>
      <c r="J2097" t="s">
        <v>38</v>
      </c>
      <c r="L2097" t="s">
        <v>1836</v>
      </c>
      <c r="M2097">
        <f t="shared" si="102"/>
        <v>10</v>
      </c>
      <c r="N2097">
        <f t="shared" si="103"/>
        <v>12</v>
      </c>
      <c r="O2097" t="str">
        <f t="shared" si="104"/>
        <v>LCI</v>
      </c>
    </row>
    <row r="2098" spans="1:15" hidden="1" x14ac:dyDescent="0.25">
      <c r="A2098" t="s">
        <v>121</v>
      </c>
      <c r="B2098" t="s">
        <v>35</v>
      </c>
      <c r="C2098" t="s">
        <v>244</v>
      </c>
      <c r="D2098" s="3">
        <v>42559</v>
      </c>
      <c r="E2098" t="s">
        <v>122</v>
      </c>
      <c r="F2098">
        <v>-49000000</v>
      </c>
      <c r="G2098" t="s">
        <v>3546</v>
      </c>
      <c r="H2098" t="s">
        <v>249</v>
      </c>
      <c r="I2098" t="s">
        <v>102</v>
      </c>
      <c r="J2098" t="s">
        <v>38</v>
      </c>
      <c r="L2098" t="s">
        <v>1836</v>
      </c>
      <c r="M2098">
        <f t="shared" si="102"/>
        <v>10</v>
      </c>
      <c r="N2098">
        <f t="shared" si="103"/>
        <v>12</v>
      </c>
      <c r="O2098" t="str">
        <f t="shared" si="104"/>
        <v>LCI</v>
      </c>
    </row>
    <row r="2099" spans="1:15" hidden="1" x14ac:dyDescent="0.25">
      <c r="A2099" t="s">
        <v>121</v>
      </c>
      <c r="B2099" t="s">
        <v>35</v>
      </c>
      <c r="C2099" t="s">
        <v>244</v>
      </c>
      <c r="D2099" s="3">
        <v>42562</v>
      </c>
      <c r="E2099" t="s">
        <v>122</v>
      </c>
      <c r="F2099">
        <v>-4000000</v>
      </c>
      <c r="G2099" t="s">
        <v>3545</v>
      </c>
      <c r="H2099" t="s">
        <v>249</v>
      </c>
      <c r="I2099" t="s">
        <v>102</v>
      </c>
      <c r="J2099" t="s">
        <v>38</v>
      </c>
      <c r="L2099" t="s">
        <v>1836</v>
      </c>
      <c r="M2099">
        <f t="shared" si="102"/>
        <v>10</v>
      </c>
      <c r="N2099">
        <f t="shared" si="103"/>
        <v>12</v>
      </c>
      <c r="O2099" t="str">
        <f t="shared" si="104"/>
        <v>LCI</v>
      </c>
    </row>
    <row r="2100" spans="1:15" hidden="1" x14ac:dyDescent="0.25">
      <c r="A2100" t="s">
        <v>121</v>
      </c>
      <c r="B2100" t="s">
        <v>35</v>
      </c>
      <c r="C2100" t="s">
        <v>244</v>
      </c>
      <c r="D2100" s="3">
        <v>42572</v>
      </c>
      <c r="E2100" t="s">
        <v>122</v>
      </c>
      <c r="F2100">
        <v>-8000000</v>
      </c>
      <c r="G2100" t="s">
        <v>3544</v>
      </c>
      <c r="H2100" t="s">
        <v>249</v>
      </c>
      <c r="I2100" t="s">
        <v>102</v>
      </c>
      <c r="J2100" t="s">
        <v>38</v>
      </c>
      <c r="L2100" t="s">
        <v>1836</v>
      </c>
      <c r="M2100">
        <f t="shared" si="102"/>
        <v>10</v>
      </c>
      <c r="N2100">
        <f t="shared" si="103"/>
        <v>12</v>
      </c>
      <c r="O2100" t="str">
        <f t="shared" si="104"/>
        <v>LCI</v>
      </c>
    </row>
    <row r="2101" spans="1:15" hidden="1" x14ac:dyDescent="0.25">
      <c r="A2101" t="s">
        <v>121</v>
      </c>
      <c r="B2101" t="s">
        <v>35</v>
      </c>
      <c r="C2101" t="s">
        <v>244</v>
      </c>
      <c r="D2101" s="3">
        <v>42573</v>
      </c>
      <c r="E2101" t="s">
        <v>122</v>
      </c>
      <c r="F2101">
        <v>-45000000</v>
      </c>
      <c r="G2101" t="s">
        <v>3543</v>
      </c>
      <c r="H2101" t="s">
        <v>249</v>
      </c>
      <c r="I2101" t="s">
        <v>102</v>
      </c>
      <c r="J2101" t="s">
        <v>38</v>
      </c>
      <c r="L2101" t="s">
        <v>1836</v>
      </c>
      <c r="M2101">
        <f t="shared" si="102"/>
        <v>10</v>
      </c>
      <c r="N2101">
        <f t="shared" si="103"/>
        <v>12</v>
      </c>
      <c r="O2101" t="str">
        <f t="shared" si="104"/>
        <v>LCI</v>
      </c>
    </row>
    <row r="2102" spans="1:15" hidden="1" x14ac:dyDescent="0.25">
      <c r="A2102" t="s">
        <v>121</v>
      </c>
      <c r="B2102" t="s">
        <v>35</v>
      </c>
      <c r="C2102" t="s">
        <v>244</v>
      </c>
      <c r="D2102" s="3">
        <v>42577</v>
      </c>
      <c r="E2102" t="s">
        <v>122</v>
      </c>
      <c r="F2102">
        <v>-13500000</v>
      </c>
      <c r="G2102" t="s">
        <v>3542</v>
      </c>
      <c r="H2102" t="s">
        <v>249</v>
      </c>
      <c r="I2102" t="s">
        <v>102</v>
      </c>
      <c r="J2102" t="s">
        <v>38</v>
      </c>
      <c r="L2102" t="s">
        <v>1836</v>
      </c>
      <c r="M2102">
        <f t="shared" si="102"/>
        <v>10</v>
      </c>
      <c r="N2102">
        <f t="shared" si="103"/>
        <v>12</v>
      </c>
      <c r="O2102" t="str">
        <f t="shared" si="104"/>
        <v>LCI</v>
      </c>
    </row>
    <row r="2103" spans="1:15" hidden="1" x14ac:dyDescent="0.25">
      <c r="A2103" t="s">
        <v>121</v>
      </c>
      <c r="B2103" t="s">
        <v>35</v>
      </c>
      <c r="C2103" t="s">
        <v>244</v>
      </c>
      <c r="D2103" s="3">
        <v>42580</v>
      </c>
      <c r="E2103" t="s">
        <v>122</v>
      </c>
      <c r="F2103">
        <v>-6000000</v>
      </c>
      <c r="G2103" t="s">
        <v>3541</v>
      </c>
      <c r="H2103" t="s">
        <v>249</v>
      </c>
      <c r="I2103" t="s">
        <v>102</v>
      </c>
      <c r="J2103" t="s">
        <v>38</v>
      </c>
      <c r="L2103" t="s">
        <v>1836</v>
      </c>
      <c r="M2103">
        <f t="shared" si="102"/>
        <v>10</v>
      </c>
      <c r="N2103">
        <f t="shared" si="103"/>
        <v>12</v>
      </c>
      <c r="O2103" t="str">
        <f t="shared" si="104"/>
        <v>LCI</v>
      </c>
    </row>
    <row r="2104" spans="1:15" hidden="1" x14ac:dyDescent="0.25">
      <c r="A2104" t="s">
        <v>121</v>
      </c>
      <c r="B2104" t="s">
        <v>35</v>
      </c>
      <c r="C2104" t="s">
        <v>244</v>
      </c>
      <c r="D2104" s="3">
        <v>42585</v>
      </c>
      <c r="E2104" t="s">
        <v>122</v>
      </c>
      <c r="F2104">
        <v>-4000000</v>
      </c>
      <c r="G2104" t="s">
        <v>3540</v>
      </c>
      <c r="H2104" t="s">
        <v>249</v>
      </c>
      <c r="I2104" t="s">
        <v>102</v>
      </c>
      <c r="J2104" t="s">
        <v>38</v>
      </c>
      <c r="L2104" t="s">
        <v>1836</v>
      </c>
      <c r="M2104">
        <f t="shared" si="102"/>
        <v>10</v>
      </c>
      <c r="N2104">
        <f t="shared" si="103"/>
        <v>12</v>
      </c>
      <c r="O2104" t="str">
        <f t="shared" si="104"/>
        <v>LCI</v>
      </c>
    </row>
    <row r="2105" spans="1:15" hidden="1" x14ac:dyDescent="0.25">
      <c r="A2105" t="s">
        <v>121</v>
      </c>
      <c r="B2105" t="s">
        <v>35</v>
      </c>
      <c r="C2105" t="s">
        <v>244</v>
      </c>
      <c r="D2105" s="3">
        <v>42594</v>
      </c>
      <c r="E2105" t="s">
        <v>122</v>
      </c>
      <c r="F2105">
        <v>-881058.32</v>
      </c>
      <c r="G2105" t="s">
        <v>3539</v>
      </c>
      <c r="H2105" t="s">
        <v>249</v>
      </c>
      <c r="I2105" t="s">
        <v>102</v>
      </c>
      <c r="J2105" t="s">
        <v>38</v>
      </c>
      <c r="L2105" t="s">
        <v>1836</v>
      </c>
      <c r="M2105">
        <f t="shared" si="102"/>
        <v>10</v>
      </c>
      <c r="N2105">
        <f t="shared" si="103"/>
        <v>12</v>
      </c>
      <c r="O2105" t="str">
        <f t="shared" si="104"/>
        <v>LCI</v>
      </c>
    </row>
    <row r="2106" spans="1:15" hidden="1" x14ac:dyDescent="0.25">
      <c r="A2106" t="s">
        <v>121</v>
      </c>
      <c r="B2106" t="s">
        <v>35</v>
      </c>
      <c r="C2106" t="s">
        <v>244</v>
      </c>
      <c r="D2106" s="3">
        <v>42600</v>
      </c>
      <c r="E2106" t="s">
        <v>122</v>
      </c>
      <c r="F2106">
        <v>-10900000</v>
      </c>
      <c r="G2106" t="s">
        <v>3538</v>
      </c>
      <c r="H2106" t="s">
        <v>249</v>
      </c>
      <c r="I2106" t="s">
        <v>102</v>
      </c>
      <c r="J2106" t="s">
        <v>38</v>
      </c>
      <c r="L2106" t="s">
        <v>1836</v>
      </c>
      <c r="M2106">
        <f t="shared" si="102"/>
        <v>10</v>
      </c>
      <c r="N2106">
        <f t="shared" si="103"/>
        <v>12</v>
      </c>
      <c r="O2106" t="str">
        <f t="shared" si="104"/>
        <v>LCI</v>
      </c>
    </row>
    <row r="2107" spans="1:15" hidden="1" x14ac:dyDescent="0.25">
      <c r="A2107" t="s">
        <v>121</v>
      </c>
      <c r="B2107" t="s">
        <v>35</v>
      </c>
      <c r="C2107" t="s">
        <v>244</v>
      </c>
      <c r="D2107" s="3">
        <v>42612</v>
      </c>
      <c r="E2107" t="s">
        <v>122</v>
      </c>
      <c r="F2107">
        <v>-35000000</v>
      </c>
      <c r="G2107" t="s">
        <v>3537</v>
      </c>
      <c r="H2107" t="s">
        <v>249</v>
      </c>
      <c r="I2107" t="s">
        <v>102</v>
      </c>
      <c r="J2107" t="s">
        <v>38</v>
      </c>
      <c r="L2107" t="s">
        <v>1836</v>
      </c>
      <c r="M2107">
        <f t="shared" si="102"/>
        <v>10</v>
      </c>
      <c r="N2107">
        <f t="shared" si="103"/>
        <v>12</v>
      </c>
      <c r="O2107" t="str">
        <f t="shared" si="104"/>
        <v>LCI</v>
      </c>
    </row>
    <row r="2108" spans="1:15" hidden="1" x14ac:dyDescent="0.25">
      <c r="A2108" t="s">
        <v>121</v>
      </c>
      <c r="B2108" t="s">
        <v>35</v>
      </c>
      <c r="C2108" t="s">
        <v>244</v>
      </c>
      <c r="D2108" s="3">
        <v>42613</v>
      </c>
      <c r="E2108" t="s">
        <v>122</v>
      </c>
      <c r="F2108">
        <v>-55000000</v>
      </c>
      <c r="G2108" t="s">
        <v>3536</v>
      </c>
      <c r="H2108" t="s">
        <v>249</v>
      </c>
      <c r="I2108" t="s">
        <v>102</v>
      </c>
      <c r="J2108" t="s">
        <v>38</v>
      </c>
      <c r="L2108" t="s">
        <v>1836</v>
      </c>
      <c r="M2108">
        <f t="shared" si="102"/>
        <v>10</v>
      </c>
      <c r="N2108">
        <f t="shared" si="103"/>
        <v>12</v>
      </c>
      <c r="O2108" t="str">
        <f t="shared" si="104"/>
        <v>LCI</v>
      </c>
    </row>
    <row r="2109" spans="1:15" hidden="1" x14ac:dyDescent="0.25">
      <c r="A2109" t="s">
        <v>121</v>
      </c>
      <c r="B2109" t="s">
        <v>35</v>
      </c>
      <c r="C2109" t="s">
        <v>244</v>
      </c>
      <c r="D2109" s="3">
        <v>42620</v>
      </c>
      <c r="E2109" t="s">
        <v>122</v>
      </c>
      <c r="F2109">
        <v>-1049214.26</v>
      </c>
      <c r="G2109" t="s">
        <v>3535</v>
      </c>
      <c r="H2109" t="s">
        <v>249</v>
      </c>
      <c r="I2109" t="s">
        <v>102</v>
      </c>
      <c r="J2109" t="s">
        <v>38</v>
      </c>
      <c r="L2109" t="s">
        <v>1836</v>
      </c>
      <c r="M2109">
        <f t="shared" si="102"/>
        <v>10</v>
      </c>
      <c r="N2109">
        <f t="shared" si="103"/>
        <v>12</v>
      </c>
      <c r="O2109" t="str">
        <f t="shared" si="104"/>
        <v>LCI</v>
      </c>
    </row>
    <row r="2110" spans="1:15" hidden="1" x14ac:dyDescent="0.25">
      <c r="A2110" t="s">
        <v>121</v>
      </c>
      <c r="B2110" t="s">
        <v>35</v>
      </c>
      <c r="C2110" t="s">
        <v>244</v>
      </c>
      <c r="D2110" s="3">
        <v>42628</v>
      </c>
      <c r="E2110" t="s">
        <v>122</v>
      </c>
      <c r="F2110">
        <v>-200000</v>
      </c>
      <c r="G2110" t="s">
        <v>3534</v>
      </c>
      <c r="H2110" t="s">
        <v>249</v>
      </c>
      <c r="I2110" t="s">
        <v>102</v>
      </c>
      <c r="J2110" t="s">
        <v>38</v>
      </c>
      <c r="L2110" t="s">
        <v>1836</v>
      </c>
      <c r="M2110">
        <f t="shared" si="102"/>
        <v>10</v>
      </c>
      <c r="N2110">
        <f t="shared" si="103"/>
        <v>12</v>
      </c>
      <c r="O2110" t="str">
        <f t="shared" si="104"/>
        <v>LCI</v>
      </c>
    </row>
    <row r="2111" spans="1:15" hidden="1" x14ac:dyDescent="0.25">
      <c r="A2111" t="s">
        <v>121</v>
      </c>
      <c r="B2111" t="s">
        <v>35</v>
      </c>
      <c r="C2111" t="s">
        <v>244</v>
      </c>
      <c r="D2111" s="3">
        <v>42632</v>
      </c>
      <c r="E2111" t="s">
        <v>122</v>
      </c>
      <c r="F2111">
        <v>-7000000</v>
      </c>
      <c r="G2111" t="s">
        <v>3533</v>
      </c>
      <c r="H2111" t="s">
        <v>249</v>
      </c>
      <c r="I2111" t="s">
        <v>102</v>
      </c>
      <c r="J2111" t="s">
        <v>38</v>
      </c>
      <c r="L2111" t="s">
        <v>1836</v>
      </c>
      <c r="M2111">
        <f t="shared" si="102"/>
        <v>10</v>
      </c>
      <c r="N2111">
        <f t="shared" si="103"/>
        <v>12</v>
      </c>
      <c r="O2111" t="str">
        <f t="shared" si="104"/>
        <v>LCI</v>
      </c>
    </row>
    <row r="2112" spans="1:15" hidden="1" x14ac:dyDescent="0.25">
      <c r="A2112" t="s">
        <v>121</v>
      </c>
      <c r="B2112" t="s">
        <v>35</v>
      </c>
      <c r="C2112" t="s">
        <v>244</v>
      </c>
      <c r="D2112" s="3">
        <v>42633</v>
      </c>
      <c r="E2112" t="s">
        <v>122</v>
      </c>
      <c r="F2112">
        <v>-19500000</v>
      </c>
      <c r="G2112" t="s">
        <v>3532</v>
      </c>
      <c r="H2112" t="s">
        <v>249</v>
      </c>
      <c r="I2112" t="s">
        <v>102</v>
      </c>
      <c r="J2112" t="s">
        <v>38</v>
      </c>
      <c r="L2112" t="s">
        <v>1836</v>
      </c>
      <c r="M2112">
        <f t="shared" si="102"/>
        <v>10</v>
      </c>
      <c r="N2112">
        <f t="shared" si="103"/>
        <v>12</v>
      </c>
      <c r="O2112" t="str">
        <f t="shared" si="104"/>
        <v>LCI</v>
      </c>
    </row>
    <row r="2113" spans="1:15" hidden="1" x14ac:dyDescent="0.25">
      <c r="A2113" t="s">
        <v>121</v>
      </c>
      <c r="B2113" t="s">
        <v>35</v>
      </c>
      <c r="C2113" t="s">
        <v>244</v>
      </c>
      <c r="D2113" s="3">
        <v>42635</v>
      </c>
      <c r="E2113" t="s">
        <v>122</v>
      </c>
      <c r="F2113">
        <v>-28000000</v>
      </c>
      <c r="G2113" t="s">
        <v>3531</v>
      </c>
      <c r="H2113" t="s">
        <v>249</v>
      </c>
      <c r="I2113" t="s">
        <v>102</v>
      </c>
      <c r="J2113" t="s">
        <v>38</v>
      </c>
      <c r="L2113" t="s">
        <v>1836</v>
      </c>
      <c r="M2113">
        <f t="shared" si="102"/>
        <v>10</v>
      </c>
      <c r="N2113">
        <f t="shared" si="103"/>
        <v>12</v>
      </c>
      <c r="O2113" t="str">
        <f t="shared" si="104"/>
        <v>LCI</v>
      </c>
    </row>
    <row r="2114" spans="1:15" hidden="1" x14ac:dyDescent="0.25">
      <c r="A2114" t="s">
        <v>121</v>
      </c>
      <c r="B2114" t="s">
        <v>35</v>
      </c>
      <c r="C2114" t="s">
        <v>244</v>
      </c>
      <c r="D2114" s="3">
        <v>42635</v>
      </c>
      <c r="E2114" t="s">
        <v>122</v>
      </c>
      <c r="F2114">
        <v>-25000000</v>
      </c>
      <c r="G2114" t="s">
        <v>3530</v>
      </c>
      <c r="H2114" t="s">
        <v>249</v>
      </c>
      <c r="I2114" t="s">
        <v>102</v>
      </c>
      <c r="J2114" t="s">
        <v>38</v>
      </c>
      <c r="L2114" t="s">
        <v>1836</v>
      </c>
      <c r="M2114">
        <f t="shared" si="102"/>
        <v>10</v>
      </c>
      <c r="N2114">
        <f t="shared" si="103"/>
        <v>12</v>
      </c>
      <c r="O2114" t="str">
        <f t="shared" si="104"/>
        <v>LCI</v>
      </c>
    </row>
    <row r="2115" spans="1:15" hidden="1" x14ac:dyDescent="0.25">
      <c r="A2115" t="s">
        <v>121</v>
      </c>
      <c r="B2115" t="s">
        <v>35</v>
      </c>
      <c r="C2115" t="s">
        <v>244</v>
      </c>
      <c r="D2115" s="3">
        <v>42639</v>
      </c>
      <c r="E2115" t="s">
        <v>122</v>
      </c>
      <c r="F2115">
        <v>-14000000</v>
      </c>
      <c r="G2115" t="s">
        <v>3529</v>
      </c>
      <c r="H2115" t="s">
        <v>249</v>
      </c>
      <c r="I2115" t="s">
        <v>102</v>
      </c>
      <c r="J2115" t="s">
        <v>38</v>
      </c>
      <c r="L2115" t="s">
        <v>1836</v>
      </c>
      <c r="M2115">
        <f t="shared" ref="M2115:M2178" si="105">FIND("from",L2115,1)+LEN($M$1)+1</f>
        <v>10</v>
      </c>
      <c r="N2115">
        <f t="shared" ref="N2115:N2178" si="106">FIND("to",L2115)-LEN($N$1)</f>
        <v>12</v>
      </c>
      <c r="O2115" t="str">
        <f t="shared" ref="O2115:O2178" si="107">MID(L2115,M2115,N2115-M2115+1)</f>
        <v>LCI</v>
      </c>
    </row>
    <row r="2116" spans="1:15" hidden="1" x14ac:dyDescent="0.25">
      <c r="A2116" t="s">
        <v>121</v>
      </c>
      <c r="B2116" t="s">
        <v>35</v>
      </c>
      <c r="C2116" t="s">
        <v>244</v>
      </c>
      <c r="D2116" s="3">
        <v>42641</v>
      </c>
      <c r="E2116" t="s">
        <v>122</v>
      </c>
      <c r="F2116">
        <v>-44000000</v>
      </c>
      <c r="G2116" t="s">
        <v>3528</v>
      </c>
      <c r="H2116" t="s">
        <v>249</v>
      </c>
      <c r="I2116" t="s">
        <v>102</v>
      </c>
      <c r="J2116" t="s">
        <v>38</v>
      </c>
      <c r="L2116" t="s">
        <v>1836</v>
      </c>
      <c r="M2116">
        <f t="shared" si="105"/>
        <v>10</v>
      </c>
      <c r="N2116">
        <f t="shared" si="106"/>
        <v>12</v>
      </c>
      <c r="O2116" t="str">
        <f t="shared" si="107"/>
        <v>LCI</v>
      </c>
    </row>
    <row r="2117" spans="1:15" hidden="1" x14ac:dyDescent="0.25">
      <c r="A2117" t="s">
        <v>121</v>
      </c>
      <c r="B2117" t="s">
        <v>35</v>
      </c>
      <c r="C2117" t="s">
        <v>244</v>
      </c>
      <c r="D2117" s="3">
        <v>42642</v>
      </c>
      <c r="E2117" t="s">
        <v>122</v>
      </c>
      <c r="F2117">
        <v>-150000000</v>
      </c>
      <c r="G2117" t="s">
        <v>3527</v>
      </c>
      <c r="H2117" t="s">
        <v>249</v>
      </c>
      <c r="I2117" t="s">
        <v>102</v>
      </c>
      <c r="J2117" t="s">
        <v>38</v>
      </c>
      <c r="L2117" t="s">
        <v>1836</v>
      </c>
      <c r="M2117">
        <f t="shared" si="105"/>
        <v>10</v>
      </c>
      <c r="N2117">
        <f t="shared" si="106"/>
        <v>12</v>
      </c>
      <c r="O2117" t="str">
        <f t="shared" si="107"/>
        <v>LCI</v>
      </c>
    </row>
    <row r="2118" spans="1:15" hidden="1" x14ac:dyDescent="0.25">
      <c r="A2118" t="s">
        <v>121</v>
      </c>
      <c r="B2118" t="s">
        <v>35</v>
      </c>
      <c r="C2118" t="s">
        <v>244</v>
      </c>
      <c r="D2118" s="3">
        <v>42642</v>
      </c>
      <c r="E2118" t="s">
        <v>122</v>
      </c>
      <c r="F2118">
        <v>-150000000</v>
      </c>
      <c r="G2118" t="s">
        <v>3526</v>
      </c>
      <c r="H2118" t="s">
        <v>249</v>
      </c>
      <c r="I2118" t="s">
        <v>102</v>
      </c>
      <c r="J2118" t="s">
        <v>38</v>
      </c>
      <c r="L2118" t="s">
        <v>1836</v>
      </c>
      <c r="M2118">
        <f t="shared" si="105"/>
        <v>10</v>
      </c>
      <c r="N2118">
        <f t="shared" si="106"/>
        <v>12</v>
      </c>
      <c r="O2118" t="str">
        <f t="shared" si="107"/>
        <v>LCI</v>
      </c>
    </row>
    <row r="2119" spans="1:15" hidden="1" x14ac:dyDescent="0.25">
      <c r="A2119" t="s">
        <v>121</v>
      </c>
      <c r="B2119" t="s">
        <v>35</v>
      </c>
      <c r="C2119" t="s">
        <v>244</v>
      </c>
      <c r="D2119" s="3">
        <v>42642</v>
      </c>
      <c r="E2119" t="s">
        <v>122</v>
      </c>
      <c r="F2119">
        <v>-25000000</v>
      </c>
      <c r="G2119" t="s">
        <v>3525</v>
      </c>
      <c r="H2119" t="s">
        <v>249</v>
      </c>
      <c r="I2119" t="s">
        <v>102</v>
      </c>
      <c r="J2119" t="s">
        <v>38</v>
      </c>
      <c r="L2119" t="s">
        <v>1836</v>
      </c>
      <c r="M2119">
        <f t="shared" si="105"/>
        <v>10</v>
      </c>
      <c r="N2119">
        <f t="shared" si="106"/>
        <v>12</v>
      </c>
      <c r="O2119" t="str">
        <f t="shared" si="107"/>
        <v>LCI</v>
      </c>
    </row>
    <row r="2120" spans="1:15" hidden="1" x14ac:dyDescent="0.25">
      <c r="A2120" t="s">
        <v>121</v>
      </c>
      <c r="B2120" t="s">
        <v>35</v>
      </c>
      <c r="C2120" t="s">
        <v>244</v>
      </c>
      <c r="D2120" s="3">
        <v>42643</v>
      </c>
      <c r="E2120" t="s">
        <v>122</v>
      </c>
      <c r="F2120">
        <v>-39000000</v>
      </c>
      <c r="G2120" t="s">
        <v>3524</v>
      </c>
      <c r="H2120" t="s">
        <v>249</v>
      </c>
      <c r="I2120" t="s">
        <v>102</v>
      </c>
      <c r="J2120" t="s">
        <v>38</v>
      </c>
      <c r="L2120" t="s">
        <v>1836</v>
      </c>
      <c r="M2120">
        <f t="shared" si="105"/>
        <v>10</v>
      </c>
      <c r="N2120">
        <f t="shared" si="106"/>
        <v>12</v>
      </c>
      <c r="O2120" t="str">
        <f t="shared" si="107"/>
        <v>LCI</v>
      </c>
    </row>
    <row r="2121" spans="1:15" hidden="1" x14ac:dyDescent="0.25">
      <c r="A2121" t="s">
        <v>121</v>
      </c>
      <c r="B2121" t="s">
        <v>35</v>
      </c>
      <c r="C2121" t="s">
        <v>244</v>
      </c>
      <c r="D2121" s="3">
        <v>42643</v>
      </c>
      <c r="E2121" t="s">
        <v>122</v>
      </c>
      <c r="F2121">
        <v>-25000000</v>
      </c>
      <c r="G2121" t="s">
        <v>3523</v>
      </c>
      <c r="H2121" t="s">
        <v>249</v>
      </c>
      <c r="I2121" t="s">
        <v>102</v>
      </c>
      <c r="J2121" t="s">
        <v>38</v>
      </c>
      <c r="L2121" t="s">
        <v>1836</v>
      </c>
      <c r="M2121">
        <f t="shared" si="105"/>
        <v>10</v>
      </c>
      <c r="N2121">
        <f t="shared" si="106"/>
        <v>12</v>
      </c>
      <c r="O2121" t="str">
        <f t="shared" si="107"/>
        <v>LCI</v>
      </c>
    </row>
    <row r="2122" spans="1:15" hidden="1" x14ac:dyDescent="0.25">
      <c r="A2122" t="s">
        <v>121</v>
      </c>
      <c r="B2122" t="s">
        <v>35</v>
      </c>
      <c r="C2122" t="s">
        <v>244</v>
      </c>
      <c r="D2122" s="3">
        <v>42643</v>
      </c>
      <c r="E2122" t="s">
        <v>122</v>
      </c>
      <c r="F2122">
        <v>-25000000</v>
      </c>
      <c r="G2122" t="s">
        <v>3522</v>
      </c>
      <c r="H2122" t="s">
        <v>249</v>
      </c>
      <c r="I2122" t="s">
        <v>102</v>
      </c>
      <c r="J2122" t="s">
        <v>38</v>
      </c>
      <c r="L2122" t="s">
        <v>1836</v>
      </c>
      <c r="M2122">
        <f t="shared" si="105"/>
        <v>10</v>
      </c>
      <c r="N2122">
        <f t="shared" si="106"/>
        <v>12</v>
      </c>
      <c r="O2122" t="str">
        <f t="shared" si="107"/>
        <v>LCI</v>
      </c>
    </row>
    <row r="2123" spans="1:15" hidden="1" x14ac:dyDescent="0.25">
      <c r="A2123" t="s">
        <v>121</v>
      </c>
      <c r="B2123" t="s">
        <v>35</v>
      </c>
      <c r="C2123" t="s">
        <v>244</v>
      </c>
      <c r="D2123" s="3">
        <v>42649</v>
      </c>
      <c r="E2123" t="s">
        <v>122</v>
      </c>
      <c r="F2123">
        <v>-29000000</v>
      </c>
      <c r="G2123" t="s">
        <v>3521</v>
      </c>
      <c r="H2123" t="s">
        <v>249</v>
      </c>
      <c r="I2123" t="s">
        <v>102</v>
      </c>
      <c r="J2123" t="s">
        <v>38</v>
      </c>
      <c r="L2123" t="s">
        <v>1836</v>
      </c>
      <c r="M2123">
        <f t="shared" si="105"/>
        <v>10</v>
      </c>
      <c r="N2123">
        <f t="shared" si="106"/>
        <v>12</v>
      </c>
      <c r="O2123" t="str">
        <f t="shared" si="107"/>
        <v>LCI</v>
      </c>
    </row>
    <row r="2124" spans="1:15" hidden="1" x14ac:dyDescent="0.25">
      <c r="A2124" t="s">
        <v>121</v>
      </c>
      <c r="B2124" t="s">
        <v>35</v>
      </c>
      <c r="C2124" t="s">
        <v>244</v>
      </c>
      <c r="D2124" s="3">
        <v>42649</v>
      </c>
      <c r="E2124" t="s">
        <v>122</v>
      </c>
      <c r="F2124">
        <v>-5000000</v>
      </c>
      <c r="G2124" t="s">
        <v>3520</v>
      </c>
      <c r="H2124" t="s">
        <v>249</v>
      </c>
      <c r="I2124" t="s">
        <v>102</v>
      </c>
      <c r="J2124" t="s">
        <v>38</v>
      </c>
      <c r="L2124" t="s">
        <v>1836</v>
      </c>
      <c r="M2124">
        <f t="shared" si="105"/>
        <v>10</v>
      </c>
      <c r="N2124">
        <f t="shared" si="106"/>
        <v>12</v>
      </c>
      <c r="O2124" t="str">
        <f t="shared" si="107"/>
        <v>LCI</v>
      </c>
    </row>
    <row r="2125" spans="1:15" hidden="1" x14ac:dyDescent="0.25">
      <c r="A2125" t="s">
        <v>121</v>
      </c>
      <c r="B2125" t="s">
        <v>35</v>
      </c>
      <c r="C2125" t="s">
        <v>244</v>
      </c>
      <c r="D2125" s="3">
        <v>42650</v>
      </c>
      <c r="E2125" t="s">
        <v>122</v>
      </c>
      <c r="F2125">
        <v>-10000000</v>
      </c>
      <c r="G2125" t="s">
        <v>3519</v>
      </c>
      <c r="H2125" t="s">
        <v>249</v>
      </c>
      <c r="I2125" t="s">
        <v>102</v>
      </c>
      <c r="J2125" t="s">
        <v>38</v>
      </c>
      <c r="L2125" t="s">
        <v>1836</v>
      </c>
      <c r="M2125">
        <f t="shared" si="105"/>
        <v>10</v>
      </c>
      <c r="N2125">
        <f t="shared" si="106"/>
        <v>12</v>
      </c>
      <c r="O2125" t="str">
        <f t="shared" si="107"/>
        <v>LCI</v>
      </c>
    </row>
    <row r="2126" spans="1:15" hidden="1" x14ac:dyDescent="0.25">
      <c r="A2126" t="s">
        <v>121</v>
      </c>
      <c r="B2126" t="s">
        <v>35</v>
      </c>
      <c r="C2126" t="s">
        <v>244</v>
      </c>
      <c r="D2126" s="3">
        <v>42656</v>
      </c>
      <c r="E2126" t="s">
        <v>122</v>
      </c>
      <c r="F2126">
        <v>-23000000</v>
      </c>
      <c r="G2126" t="s">
        <v>3518</v>
      </c>
      <c r="H2126" t="s">
        <v>249</v>
      </c>
      <c r="I2126" t="s">
        <v>102</v>
      </c>
      <c r="J2126" t="s">
        <v>38</v>
      </c>
      <c r="L2126" t="s">
        <v>1836</v>
      </c>
      <c r="M2126">
        <f t="shared" si="105"/>
        <v>10</v>
      </c>
      <c r="N2126">
        <f t="shared" si="106"/>
        <v>12</v>
      </c>
      <c r="O2126" t="str">
        <f t="shared" si="107"/>
        <v>LCI</v>
      </c>
    </row>
    <row r="2127" spans="1:15" hidden="1" x14ac:dyDescent="0.25">
      <c r="A2127" t="s">
        <v>121</v>
      </c>
      <c r="B2127" t="s">
        <v>35</v>
      </c>
      <c r="C2127" t="s">
        <v>244</v>
      </c>
      <c r="D2127" s="3">
        <v>42675</v>
      </c>
      <c r="E2127" t="s">
        <v>122</v>
      </c>
      <c r="F2127">
        <v>-6000000</v>
      </c>
      <c r="G2127" t="s">
        <v>3517</v>
      </c>
      <c r="H2127" t="s">
        <v>247</v>
      </c>
      <c r="I2127" t="s">
        <v>102</v>
      </c>
      <c r="J2127" t="s">
        <v>38</v>
      </c>
      <c r="L2127" t="s">
        <v>1836</v>
      </c>
      <c r="M2127">
        <f t="shared" si="105"/>
        <v>10</v>
      </c>
      <c r="N2127">
        <f t="shared" si="106"/>
        <v>12</v>
      </c>
      <c r="O2127" t="str">
        <f t="shared" si="107"/>
        <v>LCI</v>
      </c>
    </row>
    <row r="2128" spans="1:15" hidden="1" x14ac:dyDescent="0.25">
      <c r="A2128" t="s">
        <v>121</v>
      </c>
      <c r="B2128" t="s">
        <v>35</v>
      </c>
      <c r="C2128" t="s">
        <v>244</v>
      </c>
      <c r="D2128" s="3">
        <v>42677</v>
      </c>
      <c r="E2128" t="s">
        <v>122</v>
      </c>
      <c r="F2128">
        <v>-10000000</v>
      </c>
      <c r="G2128" t="s">
        <v>3516</v>
      </c>
      <c r="H2128" t="s">
        <v>247</v>
      </c>
      <c r="I2128" t="s">
        <v>102</v>
      </c>
      <c r="J2128" t="s">
        <v>38</v>
      </c>
      <c r="L2128" t="s">
        <v>1836</v>
      </c>
      <c r="M2128">
        <f t="shared" si="105"/>
        <v>10</v>
      </c>
      <c r="N2128">
        <f t="shared" si="106"/>
        <v>12</v>
      </c>
      <c r="O2128" t="str">
        <f t="shared" si="107"/>
        <v>LCI</v>
      </c>
    </row>
    <row r="2129" spans="1:15" hidden="1" x14ac:dyDescent="0.25">
      <c r="A2129" t="s">
        <v>121</v>
      </c>
      <c r="B2129" t="s">
        <v>35</v>
      </c>
      <c r="C2129" t="s">
        <v>244</v>
      </c>
      <c r="D2129" s="3">
        <v>42683</v>
      </c>
      <c r="E2129" t="s">
        <v>122</v>
      </c>
      <c r="F2129">
        <v>-30000000</v>
      </c>
      <c r="G2129" t="s">
        <v>3515</v>
      </c>
      <c r="H2129" t="s">
        <v>247</v>
      </c>
      <c r="I2129" t="s">
        <v>102</v>
      </c>
      <c r="J2129" t="s">
        <v>38</v>
      </c>
      <c r="L2129" t="s">
        <v>1836</v>
      </c>
      <c r="M2129">
        <f t="shared" si="105"/>
        <v>10</v>
      </c>
      <c r="N2129">
        <f t="shared" si="106"/>
        <v>12</v>
      </c>
      <c r="O2129" t="str">
        <f t="shared" si="107"/>
        <v>LCI</v>
      </c>
    </row>
    <row r="2130" spans="1:15" hidden="1" x14ac:dyDescent="0.25">
      <c r="A2130" t="s">
        <v>121</v>
      </c>
      <c r="B2130" t="s">
        <v>35</v>
      </c>
      <c r="C2130" t="s">
        <v>244</v>
      </c>
      <c r="D2130" s="3">
        <v>42690</v>
      </c>
      <c r="E2130" t="s">
        <v>122</v>
      </c>
      <c r="F2130">
        <v>-214127.69</v>
      </c>
      <c r="G2130" t="s">
        <v>3514</v>
      </c>
      <c r="H2130" t="s">
        <v>247</v>
      </c>
      <c r="I2130" t="s">
        <v>102</v>
      </c>
      <c r="J2130" t="s">
        <v>38</v>
      </c>
      <c r="L2130" t="s">
        <v>1836</v>
      </c>
      <c r="M2130">
        <f t="shared" si="105"/>
        <v>10</v>
      </c>
      <c r="N2130">
        <f t="shared" si="106"/>
        <v>12</v>
      </c>
      <c r="O2130" t="str">
        <f t="shared" si="107"/>
        <v>LCI</v>
      </c>
    </row>
    <row r="2131" spans="1:15" hidden="1" x14ac:dyDescent="0.25">
      <c r="A2131" t="s">
        <v>121</v>
      </c>
      <c r="B2131" t="s">
        <v>35</v>
      </c>
      <c r="C2131" t="s">
        <v>244</v>
      </c>
      <c r="D2131" s="3">
        <v>42692</v>
      </c>
      <c r="E2131" t="s">
        <v>122</v>
      </c>
      <c r="F2131">
        <v>-2000000</v>
      </c>
      <c r="G2131" t="s">
        <v>3513</v>
      </c>
      <c r="H2131" t="s">
        <v>247</v>
      </c>
      <c r="I2131" t="s">
        <v>102</v>
      </c>
      <c r="J2131" t="s">
        <v>38</v>
      </c>
      <c r="L2131" t="s">
        <v>1836</v>
      </c>
      <c r="M2131">
        <f t="shared" si="105"/>
        <v>10</v>
      </c>
      <c r="N2131">
        <f t="shared" si="106"/>
        <v>12</v>
      </c>
      <c r="O2131" t="str">
        <f t="shared" si="107"/>
        <v>LCI</v>
      </c>
    </row>
    <row r="2132" spans="1:15" hidden="1" x14ac:dyDescent="0.25">
      <c r="A2132" t="s">
        <v>121</v>
      </c>
      <c r="B2132" t="s">
        <v>35</v>
      </c>
      <c r="C2132" t="s">
        <v>244</v>
      </c>
      <c r="D2132" s="3">
        <v>42696</v>
      </c>
      <c r="E2132" t="s">
        <v>122</v>
      </c>
      <c r="F2132">
        <v>-14000000</v>
      </c>
      <c r="G2132" t="s">
        <v>3512</v>
      </c>
      <c r="H2132" t="s">
        <v>247</v>
      </c>
      <c r="I2132" t="s">
        <v>102</v>
      </c>
      <c r="J2132" t="s">
        <v>38</v>
      </c>
      <c r="L2132" t="s">
        <v>1836</v>
      </c>
      <c r="M2132">
        <f t="shared" si="105"/>
        <v>10</v>
      </c>
      <c r="N2132">
        <f t="shared" si="106"/>
        <v>12</v>
      </c>
      <c r="O2132" t="str">
        <f t="shared" si="107"/>
        <v>LCI</v>
      </c>
    </row>
    <row r="2133" spans="1:15" hidden="1" x14ac:dyDescent="0.25">
      <c r="A2133" t="s">
        <v>121</v>
      </c>
      <c r="B2133" t="s">
        <v>35</v>
      </c>
      <c r="C2133" t="s">
        <v>244</v>
      </c>
      <c r="D2133" s="3">
        <v>42697</v>
      </c>
      <c r="E2133" t="s">
        <v>122</v>
      </c>
      <c r="F2133">
        <v>-14000000</v>
      </c>
      <c r="G2133" t="s">
        <v>3511</v>
      </c>
      <c r="H2133" t="s">
        <v>247</v>
      </c>
      <c r="I2133" t="s">
        <v>102</v>
      </c>
      <c r="J2133" t="s">
        <v>38</v>
      </c>
      <c r="L2133" t="s">
        <v>1836</v>
      </c>
      <c r="M2133">
        <f t="shared" si="105"/>
        <v>10</v>
      </c>
      <c r="N2133">
        <f t="shared" si="106"/>
        <v>12</v>
      </c>
      <c r="O2133" t="str">
        <f t="shared" si="107"/>
        <v>LCI</v>
      </c>
    </row>
    <row r="2134" spans="1:15" hidden="1" x14ac:dyDescent="0.25">
      <c r="A2134" t="s">
        <v>121</v>
      </c>
      <c r="B2134" t="s">
        <v>35</v>
      </c>
      <c r="C2134" t="s">
        <v>244</v>
      </c>
      <c r="D2134" s="3">
        <v>42702</v>
      </c>
      <c r="E2134" t="s">
        <v>122</v>
      </c>
      <c r="F2134">
        <v>-5000000</v>
      </c>
      <c r="G2134" t="s">
        <v>3510</v>
      </c>
      <c r="H2134" t="s">
        <v>247</v>
      </c>
      <c r="I2134" t="s">
        <v>102</v>
      </c>
      <c r="J2134" t="s">
        <v>38</v>
      </c>
      <c r="L2134" t="s">
        <v>1836</v>
      </c>
      <c r="M2134">
        <f t="shared" si="105"/>
        <v>10</v>
      </c>
      <c r="N2134">
        <f t="shared" si="106"/>
        <v>12</v>
      </c>
      <c r="O2134" t="str">
        <f t="shared" si="107"/>
        <v>LCI</v>
      </c>
    </row>
    <row r="2135" spans="1:15" hidden="1" x14ac:dyDescent="0.25">
      <c r="A2135" t="s">
        <v>121</v>
      </c>
      <c r="B2135" t="s">
        <v>35</v>
      </c>
      <c r="C2135" t="s">
        <v>244</v>
      </c>
      <c r="D2135" s="3">
        <v>42703</v>
      </c>
      <c r="E2135" t="s">
        <v>122</v>
      </c>
      <c r="F2135">
        <v>-19000000</v>
      </c>
      <c r="G2135" t="s">
        <v>3509</v>
      </c>
      <c r="H2135" t="s">
        <v>247</v>
      </c>
      <c r="I2135" t="s">
        <v>102</v>
      </c>
      <c r="J2135" t="s">
        <v>38</v>
      </c>
      <c r="L2135" t="s">
        <v>1836</v>
      </c>
      <c r="M2135">
        <f t="shared" si="105"/>
        <v>10</v>
      </c>
      <c r="N2135">
        <f t="shared" si="106"/>
        <v>12</v>
      </c>
      <c r="O2135" t="str">
        <f t="shared" si="107"/>
        <v>LCI</v>
      </c>
    </row>
    <row r="2136" spans="1:15" hidden="1" x14ac:dyDescent="0.25">
      <c r="A2136" t="s">
        <v>121</v>
      </c>
      <c r="B2136" t="s">
        <v>35</v>
      </c>
      <c r="C2136" t="s">
        <v>244</v>
      </c>
      <c r="D2136" s="3">
        <v>42704</v>
      </c>
      <c r="E2136" t="s">
        <v>122</v>
      </c>
      <c r="F2136">
        <v>-49000000</v>
      </c>
      <c r="G2136" t="s">
        <v>3508</v>
      </c>
      <c r="H2136" t="s">
        <v>247</v>
      </c>
      <c r="I2136" t="s">
        <v>102</v>
      </c>
      <c r="J2136" t="s">
        <v>38</v>
      </c>
      <c r="L2136" t="s">
        <v>1836</v>
      </c>
      <c r="M2136">
        <f t="shared" si="105"/>
        <v>10</v>
      </c>
      <c r="N2136">
        <f t="shared" si="106"/>
        <v>12</v>
      </c>
      <c r="O2136" t="str">
        <f t="shared" si="107"/>
        <v>LCI</v>
      </c>
    </row>
    <row r="2137" spans="1:15" hidden="1" x14ac:dyDescent="0.25">
      <c r="A2137" t="s">
        <v>121</v>
      </c>
      <c r="B2137" t="s">
        <v>35</v>
      </c>
      <c r="C2137" t="s">
        <v>244</v>
      </c>
      <c r="D2137" s="3">
        <v>42704</v>
      </c>
      <c r="E2137" t="s">
        <v>122</v>
      </c>
      <c r="F2137">
        <v>-18000000</v>
      </c>
      <c r="G2137" t="s">
        <v>3507</v>
      </c>
      <c r="H2137" t="s">
        <v>247</v>
      </c>
      <c r="I2137" t="s">
        <v>102</v>
      </c>
      <c r="J2137" t="s">
        <v>38</v>
      </c>
      <c r="L2137" t="s">
        <v>1836</v>
      </c>
      <c r="M2137">
        <f t="shared" si="105"/>
        <v>10</v>
      </c>
      <c r="N2137">
        <f t="shared" si="106"/>
        <v>12</v>
      </c>
      <c r="O2137" t="str">
        <f t="shared" si="107"/>
        <v>LCI</v>
      </c>
    </row>
    <row r="2138" spans="1:15" hidden="1" x14ac:dyDescent="0.25">
      <c r="A2138" t="s">
        <v>121</v>
      </c>
      <c r="B2138" t="s">
        <v>35</v>
      </c>
      <c r="C2138" t="s">
        <v>244</v>
      </c>
      <c r="D2138" s="3">
        <v>42706</v>
      </c>
      <c r="E2138" t="s">
        <v>122</v>
      </c>
      <c r="F2138">
        <v>-35000000</v>
      </c>
      <c r="G2138" t="s">
        <v>3506</v>
      </c>
      <c r="H2138" t="s">
        <v>247</v>
      </c>
      <c r="I2138" t="s">
        <v>102</v>
      </c>
      <c r="J2138" t="s">
        <v>38</v>
      </c>
      <c r="L2138" t="s">
        <v>1836</v>
      </c>
      <c r="M2138">
        <f t="shared" si="105"/>
        <v>10</v>
      </c>
      <c r="N2138">
        <f t="shared" si="106"/>
        <v>12</v>
      </c>
      <c r="O2138" t="str">
        <f t="shared" si="107"/>
        <v>LCI</v>
      </c>
    </row>
    <row r="2139" spans="1:15" hidden="1" x14ac:dyDescent="0.25">
      <c r="A2139" t="s">
        <v>121</v>
      </c>
      <c r="B2139" t="s">
        <v>35</v>
      </c>
      <c r="C2139" t="s">
        <v>244</v>
      </c>
      <c r="D2139" s="3">
        <v>42710</v>
      </c>
      <c r="E2139" t="s">
        <v>122</v>
      </c>
      <c r="F2139">
        <v>-883167.5</v>
      </c>
      <c r="G2139" t="s">
        <v>3505</v>
      </c>
      <c r="H2139" t="s">
        <v>247</v>
      </c>
      <c r="I2139" t="s">
        <v>101</v>
      </c>
      <c r="J2139" t="s">
        <v>38</v>
      </c>
      <c r="L2139" t="s">
        <v>1836</v>
      </c>
      <c r="M2139">
        <f t="shared" si="105"/>
        <v>10</v>
      </c>
      <c r="N2139">
        <f t="shared" si="106"/>
        <v>12</v>
      </c>
      <c r="O2139" t="str">
        <f t="shared" si="107"/>
        <v>LCI</v>
      </c>
    </row>
    <row r="2140" spans="1:15" hidden="1" x14ac:dyDescent="0.25">
      <c r="A2140" t="s">
        <v>121</v>
      </c>
      <c r="B2140" t="s">
        <v>35</v>
      </c>
      <c r="C2140" t="s">
        <v>244</v>
      </c>
      <c r="D2140" s="3">
        <v>42712</v>
      </c>
      <c r="E2140" t="s">
        <v>122</v>
      </c>
      <c r="F2140">
        <v>-25000000</v>
      </c>
      <c r="G2140" t="s">
        <v>3504</v>
      </c>
      <c r="H2140" t="s">
        <v>247</v>
      </c>
      <c r="I2140" t="s">
        <v>102</v>
      </c>
      <c r="J2140" t="s">
        <v>38</v>
      </c>
      <c r="L2140" t="s">
        <v>1836</v>
      </c>
      <c r="M2140">
        <f t="shared" si="105"/>
        <v>10</v>
      </c>
      <c r="N2140">
        <f t="shared" si="106"/>
        <v>12</v>
      </c>
      <c r="O2140" t="str">
        <f t="shared" si="107"/>
        <v>LCI</v>
      </c>
    </row>
    <row r="2141" spans="1:15" hidden="1" x14ac:dyDescent="0.25">
      <c r="A2141" t="s">
        <v>121</v>
      </c>
      <c r="B2141" t="s">
        <v>35</v>
      </c>
      <c r="C2141" t="s">
        <v>244</v>
      </c>
      <c r="D2141" s="3">
        <v>42718</v>
      </c>
      <c r="E2141" t="s">
        <v>122</v>
      </c>
      <c r="F2141">
        <v>-10000000</v>
      </c>
      <c r="G2141" t="s">
        <v>3503</v>
      </c>
      <c r="H2141" t="s">
        <v>247</v>
      </c>
      <c r="I2141" t="s">
        <v>102</v>
      </c>
      <c r="J2141" t="s">
        <v>38</v>
      </c>
      <c r="L2141" t="s">
        <v>1836</v>
      </c>
      <c r="M2141">
        <f t="shared" si="105"/>
        <v>10</v>
      </c>
      <c r="N2141">
        <f t="shared" si="106"/>
        <v>12</v>
      </c>
      <c r="O2141" t="str">
        <f t="shared" si="107"/>
        <v>LCI</v>
      </c>
    </row>
    <row r="2142" spans="1:15" hidden="1" x14ac:dyDescent="0.25">
      <c r="A2142" t="s">
        <v>121</v>
      </c>
      <c r="B2142" t="s">
        <v>35</v>
      </c>
      <c r="C2142" t="s">
        <v>244</v>
      </c>
      <c r="D2142" s="3">
        <v>42720</v>
      </c>
      <c r="E2142" t="s">
        <v>122</v>
      </c>
      <c r="F2142">
        <v>-11500000</v>
      </c>
      <c r="G2142" t="s">
        <v>3502</v>
      </c>
      <c r="H2142" t="s">
        <v>247</v>
      </c>
      <c r="I2142" t="s">
        <v>102</v>
      </c>
      <c r="J2142" t="s">
        <v>38</v>
      </c>
      <c r="L2142" t="s">
        <v>1836</v>
      </c>
      <c r="M2142">
        <f t="shared" si="105"/>
        <v>10</v>
      </c>
      <c r="N2142">
        <f t="shared" si="106"/>
        <v>12</v>
      </c>
      <c r="O2142" t="str">
        <f t="shared" si="107"/>
        <v>LCI</v>
      </c>
    </row>
    <row r="2143" spans="1:15" hidden="1" x14ac:dyDescent="0.25">
      <c r="A2143" t="s">
        <v>121</v>
      </c>
      <c r="B2143" t="s">
        <v>35</v>
      </c>
      <c r="C2143" t="s">
        <v>244</v>
      </c>
      <c r="D2143" s="3">
        <v>42725</v>
      </c>
      <c r="E2143" t="s">
        <v>122</v>
      </c>
      <c r="F2143">
        <v>-27600000</v>
      </c>
      <c r="G2143" t="s">
        <v>3501</v>
      </c>
      <c r="H2143" t="s">
        <v>247</v>
      </c>
      <c r="I2143" t="s">
        <v>102</v>
      </c>
      <c r="J2143" t="s">
        <v>38</v>
      </c>
      <c r="L2143" t="s">
        <v>1836</v>
      </c>
      <c r="M2143">
        <f t="shared" si="105"/>
        <v>10</v>
      </c>
      <c r="N2143">
        <f t="shared" si="106"/>
        <v>12</v>
      </c>
      <c r="O2143" t="str">
        <f t="shared" si="107"/>
        <v>LCI</v>
      </c>
    </row>
    <row r="2144" spans="1:15" hidden="1" x14ac:dyDescent="0.25">
      <c r="A2144" t="s">
        <v>121</v>
      </c>
      <c r="B2144" t="s">
        <v>35</v>
      </c>
      <c r="C2144" t="s">
        <v>244</v>
      </c>
      <c r="D2144" s="3">
        <v>42725</v>
      </c>
      <c r="E2144" t="s">
        <v>122</v>
      </c>
      <c r="F2144">
        <v>-1000000</v>
      </c>
      <c r="G2144" t="s">
        <v>3500</v>
      </c>
      <c r="H2144" t="s">
        <v>247</v>
      </c>
      <c r="I2144" t="s">
        <v>102</v>
      </c>
      <c r="J2144" t="s">
        <v>38</v>
      </c>
      <c r="L2144" t="s">
        <v>1836</v>
      </c>
      <c r="M2144">
        <f t="shared" si="105"/>
        <v>10</v>
      </c>
      <c r="N2144">
        <f t="shared" si="106"/>
        <v>12</v>
      </c>
      <c r="O2144" t="str">
        <f t="shared" si="107"/>
        <v>LCI</v>
      </c>
    </row>
    <row r="2145" spans="1:15" hidden="1" x14ac:dyDescent="0.25">
      <c r="A2145" t="s">
        <v>121</v>
      </c>
      <c r="B2145" t="s">
        <v>35</v>
      </c>
      <c r="C2145" t="s">
        <v>244</v>
      </c>
      <c r="D2145" s="3">
        <v>42726</v>
      </c>
      <c r="E2145" t="s">
        <v>122</v>
      </c>
      <c r="F2145">
        <v>-49000000</v>
      </c>
      <c r="G2145" t="s">
        <v>3499</v>
      </c>
      <c r="H2145" t="s">
        <v>247</v>
      </c>
      <c r="I2145" t="s">
        <v>102</v>
      </c>
      <c r="J2145" t="s">
        <v>38</v>
      </c>
      <c r="L2145" t="s">
        <v>1836</v>
      </c>
      <c r="M2145">
        <f t="shared" si="105"/>
        <v>10</v>
      </c>
      <c r="N2145">
        <f t="shared" si="106"/>
        <v>12</v>
      </c>
      <c r="O2145" t="str">
        <f t="shared" si="107"/>
        <v>LCI</v>
      </c>
    </row>
    <row r="2146" spans="1:15" hidden="1" x14ac:dyDescent="0.25">
      <c r="A2146" t="s">
        <v>121</v>
      </c>
      <c r="B2146" t="s">
        <v>35</v>
      </c>
      <c r="C2146" t="s">
        <v>244</v>
      </c>
      <c r="D2146" s="3">
        <v>42733</v>
      </c>
      <c r="E2146" t="s">
        <v>122</v>
      </c>
      <c r="F2146">
        <v>-68000000</v>
      </c>
      <c r="G2146" t="s">
        <v>3498</v>
      </c>
      <c r="H2146" t="s">
        <v>247</v>
      </c>
      <c r="I2146" t="s">
        <v>102</v>
      </c>
      <c r="J2146" t="s">
        <v>38</v>
      </c>
      <c r="L2146" t="s">
        <v>1836</v>
      </c>
      <c r="M2146">
        <f t="shared" si="105"/>
        <v>10</v>
      </c>
      <c r="N2146">
        <f t="shared" si="106"/>
        <v>12</v>
      </c>
      <c r="O2146" t="str">
        <f t="shared" si="107"/>
        <v>LCI</v>
      </c>
    </row>
    <row r="2147" spans="1:15" hidden="1" x14ac:dyDescent="0.25">
      <c r="A2147" t="s">
        <v>121</v>
      </c>
      <c r="B2147" t="s">
        <v>35</v>
      </c>
      <c r="C2147" t="s">
        <v>244</v>
      </c>
      <c r="D2147" s="3">
        <v>42734</v>
      </c>
      <c r="E2147" t="s">
        <v>122</v>
      </c>
      <c r="F2147">
        <v>-9000000</v>
      </c>
      <c r="G2147" t="s">
        <v>3497</v>
      </c>
      <c r="H2147" t="s">
        <v>247</v>
      </c>
      <c r="I2147" t="s">
        <v>102</v>
      </c>
      <c r="J2147" t="s">
        <v>38</v>
      </c>
      <c r="L2147" t="s">
        <v>1836</v>
      </c>
      <c r="M2147">
        <f t="shared" si="105"/>
        <v>10</v>
      </c>
      <c r="N2147">
        <f t="shared" si="106"/>
        <v>12</v>
      </c>
      <c r="O2147" t="str">
        <f t="shared" si="107"/>
        <v>LCI</v>
      </c>
    </row>
    <row r="2148" spans="1:15" hidden="1" x14ac:dyDescent="0.25">
      <c r="A2148" t="s">
        <v>121</v>
      </c>
      <c r="B2148" t="s">
        <v>35</v>
      </c>
      <c r="C2148" t="s">
        <v>244</v>
      </c>
      <c r="D2148" s="3">
        <v>42741</v>
      </c>
      <c r="E2148" t="s">
        <v>122</v>
      </c>
      <c r="F2148">
        <v>-7500000</v>
      </c>
      <c r="G2148" t="s">
        <v>3496</v>
      </c>
      <c r="H2148" t="s">
        <v>247</v>
      </c>
      <c r="I2148" t="s">
        <v>102</v>
      </c>
      <c r="J2148" t="s">
        <v>38</v>
      </c>
      <c r="L2148" t="s">
        <v>1836</v>
      </c>
      <c r="M2148">
        <f t="shared" si="105"/>
        <v>10</v>
      </c>
      <c r="N2148">
        <f t="shared" si="106"/>
        <v>12</v>
      </c>
      <c r="O2148" t="str">
        <f t="shared" si="107"/>
        <v>LCI</v>
      </c>
    </row>
    <row r="2149" spans="1:15" hidden="1" x14ac:dyDescent="0.25">
      <c r="A2149" t="s">
        <v>121</v>
      </c>
      <c r="B2149" t="s">
        <v>35</v>
      </c>
      <c r="C2149" t="s">
        <v>244</v>
      </c>
      <c r="D2149" s="3">
        <v>42747</v>
      </c>
      <c r="E2149" t="s">
        <v>122</v>
      </c>
      <c r="F2149">
        <v>-4000000</v>
      </c>
      <c r="G2149" t="s">
        <v>3495</v>
      </c>
      <c r="H2149" t="s">
        <v>247</v>
      </c>
      <c r="I2149" t="s">
        <v>102</v>
      </c>
      <c r="J2149" t="s">
        <v>38</v>
      </c>
      <c r="L2149" t="s">
        <v>1836</v>
      </c>
      <c r="M2149">
        <f t="shared" si="105"/>
        <v>10</v>
      </c>
      <c r="N2149">
        <f t="shared" si="106"/>
        <v>12</v>
      </c>
      <c r="O2149" t="str">
        <f t="shared" si="107"/>
        <v>LCI</v>
      </c>
    </row>
    <row r="2150" spans="1:15" hidden="1" x14ac:dyDescent="0.25">
      <c r="A2150" t="s">
        <v>121</v>
      </c>
      <c r="B2150" t="s">
        <v>35</v>
      </c>
      <c r="C2150" t="s">
        <v>244</v>
      </c>
      <c r="D2150" s="3">
        <v>42752</v>
      </c>
      <c r="E2150" t="s">
        <v>122</v>
      </c>
      <c r="F2150">
        <v>-24000000</v>
      </c>
      <c r="G2150" t="s">
        <v>3494</v>
      </c>
      <c r="H2150" t="s">
        <v>247</v>
      </c>
      <c r="I2150" t="s">
        <v>102</v>
      </c>
      <c r="J2150" t="s">
        <v>38</v>
      </c>
      <c r="L2150" t="s">
        <v>1836</v>
      </c>
      <c r="M2150">
        <f t="shared" si="105"/>
        <v>10</v>
      </c>
      <c r="N2150">
        <f t="shared" si="106"/>
        <v>12</v>
      </c>
      <c r="O2150" t="str">
        <f t="shared" si="107"/>
        <v>LCI</v>
      </c>
    </row>
    <row r="2151" spans="1:15" hidden="1" x14ac:dyDescent="0.25">
      <c r="A2151" t="s">
        <v>121</v>
      </c>
      <c r="B2151" t="s">
        <v>35</v>
      </c>
      <c r="C2151" t="s">
        <v>244</v>
      </c>
      <c r="D2151" s="3">
        <v>42755</v>
      </c>
      <c r="E2151" t="s">
        <v>122</v>
      </c>
      <c r="F2151">
        <v>-8000000</v>
      </c>
      <c r="G2151" t="s">
        <v>3493</v>
      </c>
      <c r="H2151" t="s">
        <v>247</v>
      </c>
      <c r="I2151" t="s">
        <v>102</v>
      </c>
      <c r="J2151" t="s">
        <v>38</v>
      </c>
      <c r="L2151" t="s">
        <v>1836</v>
      </c>
      <c r="M2151">
        <f t="shared" si="105"/>
        <v>10</v>
      </c>
      <c r="N2151">
        <f t="shared" si="106"/>
        <v>12</v>
      </c>
      <c r="O2151" t="str">
        <f t="shared" si="107"/>
        <v>LCI</v>
      </c>
    </row>
    <row r="2152" spans="1:15" hidden="1" x14ac:dyDescent="0.25">
      <c r="A2152" t="s">
        <v>121</v>
      </c>
      <c r="B2152" t="s">
        <v>35</v>
      </c>
      <c r="C2152" t="s">
        <v>244</v>
      </c>
      <c r="D2152" s="3">
        <v>42758</v>
      </c>
      <c r="E2152" t="s">
        <v>122</v>
      </c>
      <c r="F2152">
        <v>-26000000</v>
      </c>
      <c r="G2152" t="s">
        <v>3492</v>
      </c>
      <c r="H2152" t="s">
        <v>247</v>
      </c>
      <c r="I2152" t="s">
        <v>102</v>
      </c>
      <c r="J2152" t="s">
        <v>38</v>
      </c>
      <c r="L2152" t="s">
        <v>1836</v>
      </c>
      <c r="M2152">
        <f t="shared" si="105"/>
        <v>10</v>
      </c>
      <c r="N2152">
        <f t="shared" si="106"/>
        <v>12</v>
      </c>
      <c r="O2152" t="str">
        <f t="shared" si="107"/>
        <v>LCI</v>
      </c>
    </row>
    <row r="2153" spans="1:15" hidden="1" x14ac:dyDescent="0.25">
      <c r="A2153" t="s">
        <v>121</v>
      </c>
      <c r="B2153" t="s">
        <v>35</v>
      </c>
      <c r="C2153" t="s">
        <v>244</v>
      </c>
      <c r="D2153" s="3">
        <v>42761</v>
      </c>
      <c r="E2153" t="s">
        <v>122</v>
      </c>
      <c r="F2153">
        <v>-13000000</v>
      </c>
      <c r="G2153" t="s">
        <v>3491</v>
      </c>
      <c r="H2153" t="s">
        <v>247</v>
      </c>
      <c r="I2153" t="s">
        <v>102</v>
      </c>
      <c r="J2153" t="s">
        <v>38</v>
      </c>
      <c r="L2153" t="s">
        <v>1836</v>
      </c>
      <c r="M2153">
        <f t="shared" si="105"/>
        <v>10</v>
      </c>
      <c r="N2153">
        <f t="shared" si="106"/>
        <v>12</v>
      </c>
      <c r="O2153" t="str">
        <f t="shared" si="107"/>
        <v>LCI</v>
      </c>
    </row>
    <row r="2154" spans="1:15" hidden="1" x14ac:dyDescent="0.25">
      <c r="A2154" t="s">
        <v>121</v>
      </c>
      <c r="B2154" t="s">
        <v>35</v>
      </c>
      <c r="C2154" t="s">
        <v>244</v>
      </c>
      <c r="D2154" s="3">
        <v>42766</v>
      </c>
      <c r="E2154" t="s">
        <v>122</v>
      </c>
      <c r="F2154">
        <v>-10000000</v>
      </c>
      <c r="G2154" t="s">
        <v>3490</v>
      </c>
      <c r="H2154" t="s">
        <v>247</v>
      </c>
      <c r="I2154" t="s">
        <v>102</v>
      </c>
      <c r="J2154" t="s">
        <v>38</v>
      </c>
      <c r="L2154" t="s">
        <v>1836</v>
      </c>
      <c r="M2154">
        <f t="shared" si="105"/>
        <v>10</v>
      </c>
      <c r="N2154">
        <f t="shared" si="106"/>
        <v>12</v>
      </c>
      <c r="O2154" t="str">
        <f t="shared" si="107"/>
        <v>LCI</v>
      </c>
    </row>
    <row r="2155" spans="1:15" hidden="1" x14ac:dyDescent="0.25">
      <c r="A2155" t="s">
        <v>121</v>
      </c>
      <c r="B2155" t="s">
        <v>35</v>
      </c>
      <c r="C2155" t="s">
        <v>244</v>
      </c>
      <c r="D2155" s="3">
        <v>42767</v>
      </c>
      <c r="E2155" t="s">
        <v>122</v>
      </c>
      <c r="F2155">
        <v>-11000000</v>
      </c>
      <c r="G2155" t="s">
        <v>3489</v>
      </c>
      <c r="H2155" t="s">
        <v>247</v>
      </c>
      <c r="I2155" t="s">
        <v>102</v>
      </c>
      <c r="J2155" t="s">
        <v>38</v>
      </c>
      <c r="L2155" t="s">
        <v>1836</v>
      </c>
      <c r="M2155">
        <f t="shared" si="105"/>
        <v>10</v>
      </c>
      <c r="N2155">
        <f t="shared" si="106"/>
        <v>12</v>
      </c>
      <c r="O2155" t="str">
        <f t="shared" si="107"/>
        <v>LCI</v>
      </c>
    </row>
    <row r="2156" spans="1:15" hidden="1" x14ac:dyDescent="0.25">
      <c r="A2156" t="s">
        <v>121</v>
      </c>
      <c r="B2156" t="s">
        <v>35</v>
      </c>
      <c r="C2156" t="s">
        <v>244</v>
      </c>
      <c r="D2156" s="3">
        <v>42767</v>
      </c>
      <c r="E2156" t="s">
        <v>122</v>
      </c>
      <c r="F2156">
        <v>-17000000</v>
      </c>
      <c r="G2156" t="s">
        <v>3488</v>
      </c>
      <c r="H2156" t="s">
        <v>247</v>
      </c>
      <c r="I2156" t="s">
        <v>102</v>
      </c>
      <c r="J2156" t="s">
        <v>38</v>
      </c>
      <c r="L2156" t="s">
        <v>1836</v>
      </c>
      <c r="M2156">
        <f t="shared" si="105"/>
        <v>10</v>
      </c>
      <c r="N2156">
        <f t="shared" si="106"/>
        <v>12</v>
      </c>
      <c r="O2156" t="str">
        <f t="shared" si="107"/>
        <v>LCI</v>
      </c>
    </row>
    <row r="2157" spans="1:15" hidden="1" x14ac:dyDescent="0.25">
      <c r="A2157" t="s">
        <v>121</v>
      </c>
      <c r="B2157" t="s">
        <v>35</v>
      </c>
      <c r="C2157" t="s">
        <v>244</v>
      </c>
      <c r="D2157" s="3">
        <v>42768</v>
      </c>
      <c r="E2157" t="s">
        <v>122</v>
      </c>
      <c r="F2157">
        <v>-6000000</v>
      </c>
      <c r="G2157" t="s">
        <v>3487</v>
      </c>
      <c r="H2157" t="s">
        <v>247</v>
      </c>
      <c r="I2157" t="s">
        <v>102</v>
      </c>
      <c r="J2157" t="s">
        <v>38</v>
      </c>
      <c r="L2157" t="s">
        <v>1836</v>
      </c>
      <c r="M2157">
        <f t="shared" si="105"/>
        <v>10</v>
      </c>
      <c r="N2157">
        <f t="shared" si="106"/>
        <v>12</v>
      </c>
      <c r="O2157" t="str">
        <f t="shared" si="107"/>
        <v>LCI</v>
      </c>
    </row>
    <row r="2158" spans="1:15" hidden="1" x14ac:dyDescent="0.25">
      <c r="A2158" t="s">
        <v>121</v>
      </c>
      <c r="B2158" t="s">
        <v>35</v>
      </c>
      <c r="C2158" t="s">
        <v>244</v>
      </c>
      <c r="D2158" s="3">
        <v>42769</v>
      </c>
      <c r="E2158" t="s">
        <v>122</v>
      </c>
      <c r="F2158">
        <v>-12500000</v>
      </c>
      <c r="G2158" t="s">
        <v>3486</v>
      </c>
      <c r="H2158" t="s">
        <v>247</v>
      </c>
      <c r="I2158" t="s">
        <v>102</v>
      </c>
      <c r="J2158" t="s">
        <v>38</v>
      </c>
      <c r="L2158" t="s">
        <v>1836</v>
      </c>
      <c r="M2158">
        <f t="shared" si="105"/>
        <v>10</v>
      </c>
      <c r="N2158">
        <f t="shared" si="106"/>
        <v>12</v>
      </c>
      <c r="O2158" t="str">
        <f t="shared" si="107"/>
        <v>LCI</v>
      </c>
    </row>
    <row r="2159" spans="1:15" hidden="1" x14ac:dyDescent="0.25">
      <c r="A2159" t="s">
        <v>121</v>
      </c>
      <c r="B2159" t="s">
        <v>35</v>
      </c>
      <c r="C2159" t="s">
        <v>244</v>
      </c>
      <c r="D2159" s="3">
        <v>42794</v>
      </c>
      <c r="E2159" t="s">
        <v>122</v>
      </c>
      <c r="F2159">
        <v>-8000000</v>
      </c>
      <c r="G2159" t="s">
        <v>3485</v>
      </c>
      <c r="H2159" t="s">
        <v>247</v>
      </c>
      <c r="I2159" t="s">
        <v>102</v>
      </c>
      <c r="J2159" t="s">
        <v>38</v>
      </c>
      <c r="L2159" t="s">
        <v>1836</v>
      </c>
      <c r="M2159">
        <f t="shared" si="105"/>
        <v>10</v>
      </c>
      <c r="N2159">
        <f t="shared" si="106"/>
        <v>12</v>
      </c>
      <c r="O2159" t="str">
        <f t="shared" si="107"/>
        <v>LCI</v>
      </c>
    </row>
    <row r="2160" spans="1:15" hidden="1" x14ac:dyDescent="0.25">
      <c r="A2160" t="s">
        <v>121</v>
      </c>
      <c r="B2160" t="s">
        <v>35</v>
      </c>
      <c r="C2160" t="s">
        <v>244</v>
      </c>
      <c r="D2160" s="3">
        <v>42794</v>
      </c>
      <c r="E2160" t="s">
        <v>122</v>
      </c>
      <c r="F2160">
        <v>-1500000</v>
      </c>
      <c r="G2160" t="s">
        <v>3484</v>
      </c>
      <c r="H2160" t="s">
        <v>247</v>
      </c>
      <c r="I2160" t="s">
        <v>102</v>
      </c>
      <c r="J2160" t="s">
        <v>38</v>
      </c>
      <c r="L2160" t="s">
        <v>1836</v>
      </c>
      <c r="M2160">
        <f t="shared" si="105"/>
        <v>10</v>
      </c>
      <c r="N2160">
        <f t="shared" si="106"/>
        <v>12</v>
      </c>
      <c r="O2160" t="str">
        <f t="shared" si="107"/>
        <v>LCI</v>
      </c>
    </row>
    <row r="2161" spans="1:15" hidden="1" x14ac:dyDescent="0.25">
      <c r="A2161" t="s">
        <v>121</v>
      </c>
      <c r="B2161" t="s">
        <v>35</v>
      </c>
      <c r="C2161" t="s">
        <v>244</v>
      </c>
      <c r="D2161" s="3">
        <v>42795</v>
      </c>
      <c r="E2161" t="s">
        <v>122</v>
      </c>
      <c r="F2161">
        <v>-15000000</v>
      </c>
      <c r="G2161" t="s">
        <v>3483</v>
      </c>
      <c r="H2161" t="s">
        <v>247</v>
      </c>
      <c r="I2161" t="s">
        <v>102</v>
      </c>
      <c r="J2161" t="s">
        <v>38</v>
      </c>
      <c r="L2161" t="s">
        <v>1836</v>
      </c>
      <c r="M2161">
        <f t="shared" si="105"/>
        <v>10</v>
      </c>
      <c r="N2161">
        <f t="shared" si="106"/>
        <v>12</v>
      </c>
      <c r="O2161" t="str">
        <f t="shared" si="107"/>
        <v>LCI</v>
      </c>
    </row>
    <row r="2162" spans="1:15" hidden="1" x14ac:dyDescent="0.25">
      <c r="A2162" t="s">
        <v>121</v>
      </c>
      <c r="B2162" t="s">
        <v>35</v>
      </c>
      <c r="C2162" t="s">
        <v>244</v>
      </c>
      <c r="D2162" s="3">
        <v>42795</v>
      </c>
      <c r="E2162" t="s">
        <v>122</v>
      </c>
      <c r="F2162">
        <v>-2000000</v>
      </c>
      <c r="G2162" t="s">
        <v>3482</v>
      </c>
      <c r="H2162" t="s">
        <v>247</v>
      </c>
      <c r="I2162" t="s">
        <v>102</v>
      </c>
      <c r="J2162" t="s">
        <v>38</v>
      </c>
      <c r="L2162" t="s">
        <v>1836</v>
      </c>
      <c r="M2162">
        <f t="shared" si="105"/>
        <v>10</v>
      </c>
      <c r="N2162">
        <f t="shared" si="106"/>
        <v>12</v>
      </c>
      <c r="O2162" t="str">
        <f t="shared" si="107"/>
        <v>LCI</v>
      </c>
    </row>
    <row r="2163" spans="1:15" hidden="1" x14ac:dyDescent="0.25">
      <c r="A2163" t="s">
        <v>121</v>
      </c>
      <c r="B2163" t="s">
        <v>35</v>
      </c>
      <c r="C2163" t="s">
        <v>244</v>
      </c>
      <c r="D2163" s="3">
        <v>42800</v>
      </c>
      <c r="E2163" t="s">
        <v>122</v>
      </c>
      <c r="F2163">
        <v>-18000000</v>
      </c>
      <c r="G2163" t="s">
        <v>3481</v>
      </c>
      <c r="H2163" t="s">
        <v>247</v>
      </c>
      <c r="I2163" t="s">
        <v>102</v>
      </c>
      <c r="J2163" t="s">
        <v>38</v>
      </c>
      <c r="L2163" t="s">
        <v>1836</v>
      </c>
      <c r="M2163">
        <f t="shared" si="105"/>
        <v>10</v>
      </c>
      <c r="N2163">
        <f t="shared" si="106"/>
        <v>12</v>
      </c>
      <c r="O2163" t="str">
        <f t="shared" si="107"/>
        <v>LCI</v>
      </c>
    </row>
    <row r="2164" spans="1:15" hidden="1" x14ac:dyDescent="0.25">
      <c r="A2164" t="s">
        <v>121</v>
      </c>
      <c r="B2164" t="s">
        <v>35</v>
      </c>
      <c r="C2164" t="s">
        <v>244</v>
      </c>
      <c r="D2164" s="3">
        <v>42802</v>
      </c>
      <c r="E2164" t="s">
        <v>122</v>
      </c>
      <c r="F2164">
        <v>-45000000</v>
      </c>
      <c r="G2164" t="s">
        <v>3480</v>
      </c>
      <c r="H2164" t="s">
        <v>247</v>
      </c>
      <c r="I2164" t="s">
        <v>102</v>
      </c>
      <c r="J2164" t="s">
        <v>38</v>
      </c>
      <c r="L2164" t="s">
        <v>1836</v>
      </c>
      <c r="M2164">
        <f t="shared" si="105"/>
        <v>10</v>
      </c>
      <c r="N2164">
        <f t="shared" si="106"/>
        <v>12</v>
      </c>
      <c r="O2164" t="str">
        <f t="shared" si="107"/>
        <v>LCI</v>
      </c>
    </row>
    <row r="2165" spans="1:15" hidden="1" x14ac:dyDescent="0.25">
      <c r="A2165" t="s">
        <v>121</v>
      </c>
      <c r="B2165" t="s">
        <v>35</v>
      </c>
      <c r="C2165" t="s">
        <v>244</v>
      </c>
      <c r="D2165" s="3">
        <v>42825</v>
      </c>
      <c r="E2165" t="s">
        <v>122</v>
      </c>
      <c r="F2165">
        <v>-137000000</v>
      </c>
      <c r="G2165" t="s">
        <v>3479</v>
      </c>
      <c r="H2165" t="s">
        <v>247</v>
      </c>
      <c r="I2165" t="s">
        <v>102</v>
      </c>
      <c r="J2165" t="s">
        <v>38</v>
      </c>
      <c r="L2165" t="s">
        <v>1836</v>
      </c>
      <c r="M2165">
        <f t="shared" si="105"/>
        <v>10</v>
      </c>
      <c r="N2165">
        <f t="shared" si="106"/>
        <v>12</v>
      </c>
      <c r="O2165" t="str">
        <f t="shared" si="107"/>
        <v>LCI</v>
      </c>
    </row>
    <row r="2166" spans="1:15" hidden="1" x14ac:dyDescent="0.25">
      <c r="A2166" t="s">
        <v>121</v>
      </c>
      <c r="B2166" t="s">
        <v>35</v>
      </c>
      <c r="C2166" t="s">
        <v>244</v>
      </c>
      <c r="D2166" s="3">
        <v>42825</v>
      </c>
      <c r="E2166" t="s">
        <v>122</v>
      </c>
      <c r="F2166">
        <v>-19800000</v>
      </c>
      <c r="G2166" t="s">
        <v>3478</v>
      </c>
      <c r="H2166" t="s">
        <v>247</v>
      </c>
      <c r="I2166" t="s">
        <v>102</v>
      </c>
      <c r="J2166" t="s">
        <v>38</v>
      </c>
      <c r="L2166" t="s">
        <v>1836</v>
      </c>
      <c r="M2166">
        <f t="shared" si="105"/>
        <v>10</v>
      </c>
      <c r="N2166">
        <f t="shared" si="106"/>
        <v>12</v>
      </c>
      <c r="O2166" t="str">
        <f t="shared" si="107"/>
        <v>LCI</v>
      </c>
    </row>
    <row r="2167" spans="1:15" hidden="1" x14ac:dyDescent="0.25">
      <c r="A2167" t="s">
        <v>121</v>
      </c>
      <c r="B2167" t="s">
        <v>35</v>
      </c>
      <c r="C2167" t="s">
        <v>244</v>
      </c>
      <c r="D2167" s="3">
        <v>42828</v>
      </c>
      <c r="E2167" t="s">
        <v>122</v>
      </c>
      <c r="F2167">
        <v>-4000000</v>
      </c>
      <c r="G2167" t="s">
        <v>3477</v>
      </c>
      <c r="H2167" t="s">
        <v>247</v>
      </c>
      <c r="I2167" t="s">
        <v>102</v>
      </c>
      <c r="J2167" t="s">
        <v>38</v>
      </c>
      <c r="L2167" t="s">
        <v>1836</v>
      </c>
      <c r="M2167">
        <f t="shared" si="105"/>
        <v>10</v>
      </c>
      <c r="N2167">
        <f t="shared" si="106"/>
        <v>12</v>
      </c>
      <c r="O2167" t="str">
        <f t="shared" si="107"/>
        <v>LCI</v>
      </c>
    </row>
    <row r="2168" spans="1:15" hidden="1" x14ac:dyDescent="0.25">
      <c r="A2168" t="s">
        <v>121</v>
      </c>
      <c r="B2168" t="s">
        <v>35</v>
      </c>
      <c r="C2168" t="s">
        <v>244</v>
      </c>
      <c r="D2168" s="3">
        <v>42829</v>
      </c>
      <c r="E2168" t="s">
        <v>122</v>
      </c>
      <c r="F2168">
        <v>-50000000</v>
      </c>
      <c r="G2168" t="s">
        <v>3476</v>
      </c>
      <c r="H2168" t="s">
        <v>247</v>
      </c>
      <c r="I2168" t="s">
        <v>102</v>
      </c>
      <c r="J2168" t="s">
        <v>38</v>
      </c>
      <c r="L2168" t="s">
        <v>1836</v>
      </c>
      <c r="M2168">
        <f t="shared" si="105"/>
        <v>10</v>
      </c>
      <c r="N2168">
        <f t="shared" si="106"/>
        <v>12</v>
      </c>
      <c r="O2168" t="str">
        <f t="shared" si="107"/>
        <v>LCI</v>
      </c>
    </row>
    <row r="2169" spans="1:15" hidden="1" x14ac:dyDescent="0.25">
      <c r="A2169" t="s">
        <v>121</v>
      </c>
      <c r="B2169" t="s">
        <v>35</v>
      </c>
      <c r="C2169" t="s">
        <v>244</v>
      </c>
      <c r="D2169" s="3">
        <v>42830</v>
      </c>
      <c r="E2169" t="s">
        <v>122</v>
      </c>
      <c r="F2169">
        <v>-5000000</v>
      </c>
      <c r="G2169" t="s">
        <v>3475</v>
      </c>
      <c r="H2169" t="s">
        <v>247</v>
      </c>
      <c r="I2169" t="s">
        <v>102</v>
      </c>
      <c r="J2169" t="s">
        <v>38</v>
      </c>
      <c r="L2169" t="s">
        <v>1836</v>
      </c>
      <c r="M2169">
        <f t="shared" si="105"/>
        <v>10</v>
      </c>
      <c r="N2169">
        <f t="shared" si="106"/>
        <v>12</v>
      </c>
      <c r="O2169" t="str">
        <f t="shared" si="107"/>
        <v>LCI</v>
      </c>
    </row>
    <row r="2170" spans="1:15" hidden="1" x14ac:dyDescent="0.25">
      <c r="A2170" t="s">
        <v>121</v>
      </c>
      <c r="B2170" t="s">
        <v>35</v>
      </c>
      <c r="C2170" t="s">
        <v>244</v>
      </c>
      <c r="D2170" s="3">
        <v>42837</v>
      </c>
      <c r="E2170" t="s">
        <v>122</v>
      </c>
      <c r="F2170">
        <v>-40574237.229999997</v>
      </c>
      <c r="G2170" t="s">
        <v>3474</v>
      </c>
      <c r="H2170" t="s">
        <v>247</v>
      </c>
      <c r="I2170" t="s">
        <v>102</v>
      </c>
      <c r="J2170" t="s">
        <v>38</v>
      </c>
      <c r="L2170" t="s">
        <v>1836</v>
      </c>
      <c r="M2170">
        <f t="shared" si="105"/>
        <v>10</v>
      </c>
      <c r="N2170">
        <f t="shared" si="106"/>
        <v>12</v>
      </c>
      <c r="O2170" t="str">
        <f t="shared" si="107"/>
        <v>LCI</v>
      </c>
    </row>
    <row r="2171" spans="1:15" hidden="1" x14ac:dyDescent="0.25">
      <c r="A2171" t="s">
        <v>121</v>
      </c>
      <c r="B2171" t="s">
        <v>35</v>
      </c>
      <c r="C2171" t="s">
        <v>244</v>
      </c>
      <c r="D2171" s="3">
        <v>42844</v>
      </c>
      <c r="E2171" t="s">
        <v>122</v>
      </c>
      <c r="F2171">
        <v>-3000000</v>
      </c>
      <c r="G2171" t="s">
        <v>3473</v>
      </c>
      <c r="H2171" t="s">
        <v>247</v>
      </c>
      <c r="I2171" t="s">
        <v>102</v>
      </c>
      <c r="J2171" t="s">
        <v>38</v>
      </c>
      <c r="L2171" t="s">
        <v>1836</v>
      </c>
      <c r="M2171">
        <f t="shared" si="105"/>
        <v>10</v>
      </c>
      <c r="N2171">
        <f t="shared" si="106"/>
        <v>12</v>
      </c>
      <c r="O2171" t="str">
        <f t="shared" si="107"/>
        <v>LCI</v>
      </c>
    </row>
    <row r="2172" spans="1:15" hidden="1" x14ac:dyDescent="0.25">
      <c r="A2172" t="s">
        <v>121</v>
      </c>
      <c r="B2172" t="s">
        <v>35</v>
      </c>
      <c r="C2172" t="s">
        <v>244</v>
      </c>
      <c r="D2172" s="3">
        <v>42849</v>
      </c>
      <c r="E2172" t="s">
        <v>122</v>
      </c>
      <c r="F2172">
        <v>-1000000</v>
      </c>
      <c r="G2172" t="s">
        <v>3472</v>
      </c>
      <c r="H2172" t="s">
        <v>247</v>
      </c>
      <c r="I2172" t="s">
        <v>102</v>
      </c>
      <c r="J2172" t="s">
        <v>38</v>
      </c>
      <c r="L2172" t="s">
        <v>1836</v>
      </c>
      <c r="M2172">
        <f t="shared" si="105"/>
        <v>10</v>
      </c>
      <c r="N2172">
        <f t="shared" si="106"/>
        <v>12</v>
      </c>
      <c r="O2172" t="str">
        <f t="shared" si="107"/>
        <v>LCI</v>
      </c>
    </row>
    <row r="2173" spans="1:15" hidden="1" x14ac:dyDescent="0.25">
      <c r="A2173" t="s">
        <v>121</v>
      </c>
      <c r="B2173" t="s">
        <v>35</v>
      </c>
      <c r="C2173" t="s">
        <v>244</v>
      </c>
      <c r="D2173" s="3">
        <v>42849</v>
      </c>
      <c r="E2173" t="s">
        <v>122</v>
      </c>
      <c r="F2173">
        <v>-14000000</v>
      </c>
      <c r="G2173" t="s">
        <v>3471</v>
      </c>
      <c r="H2173" t="s">
        <v>247</v>
      </c>
      <c r="I2173" t="s">
        <v>102</v>
      </c>
      <c r="J2173" t="s">
        <v>38</v>
      </c>
      <c r="L2173" t="s">
        <v>1836</v>
      </c>
      <c r="M2173">
        <f t="shared" si="105"/>
        <v>10</v>
      </c>
      <c r="N2173">
        <f t="shared" si="106"/>
        <v>12</v>
      </c>
      <c r="O2173" t="str">
        <f t="shared" si="107"/>
        <v>LCI</v>
      </c>
    </row>
    <row r="2174" spans="1:15" hidden="1" x14ac:dyDescent="0.25">
      <c r="A2174" t="s">
        <v>121</v>
      </c>
      <c r="B2174" t="s">
        <v>35</v>
      </c>
      <c r="C2174" t="s">
        <v>244</v>
      </c>
      <c r="D2174" s="3">
        <v>42853</v>
      </c>
      <c r="E2174" t="s">
        <v>122</v>
      </c>
      <c r="F2174">
        <v>-6000000</v>
      </c>
      <c r="G2174" t="s">
        <v>3470</v>
      </c>
      <c r="H2174" t="s">
        <v>247</v>
      </c>
      <c r="I2174" t="s">
        <v>102</v>
      </c>
      <c r="J2174" t="s">
        <v>38</v>
      </c>
      <c r="L2174" t="s">
        <v>1836</v>
      </c>
      <c r="M2174">
        <f t="shared" si="105"/>
        <v>10</v>
      </c>
      <c r="N2174">
        <f t="shared" si="106"/>
        <v>12</v>
      </c>
      <c r="O2174" t="str">
        <f t="shared" si="107"/>
        <v>LCI</v>
      </c>
    </row>
    <row r="2175" spans="1:15" hidden="1" x14ac:dyDescent="0.25">
      <c r="A2175" t="s">
        <v>121</v>
      </c>
      <c r="B2175" t="s">
        <v>35</v>
      </c>
      <c r="C2175" t="s">
        <v>244</v>
      </c>
      <c r="D2175" s="3">
        <v>42853</v>
      </c>
      <c r="E2175" t="s">
        <v>122</v>
      </c>
      <c r="F2175">
        <v>-35000000</v>
      </c>
      <c r="G2175" t="s">
        <v>3469</v>
      </c>
      <c r="H2175" t="s">
        <v>247</v>
      </c>
      <c r="I2175" t="s">
        <v>102</v>
      </c>
      <c r="J2175" t="s">
        <v>38</v>
      </c>
      <c r="L2175" t="s">
        <v>1836</v>
      </c>
      <c r="M2175">
        <f t="shared" si="105"/>
        <v>10</v>
      </c>
      <c r="N2175">
        <f t="shared" si="106"/>
        <v>12</v>
      </c>
      <c r="O2175" t="str">
        <f t="shared" si="107"/>
        <v>LCI</v>
      </c>
    </row>
    <row r="2176" spans="1:15" hidden="1" x14ac:dyDescent="0.25">
      <c r="A2176" t="s">
        <v>121</v>
      </c>
      <c r="B2176" t="s">
        <v>35</v>
      </c>
      <c r="C2176" t="s">
        <v>244</v>
      </c>
      <c r="D2176" s="3">
        <v>42856</v>
      </c>
      <c r="E2176" t="s">
        <v>122</v>
      </c>
      <c r="F2176">
        <v>-20000000</v>
      </c>
      <c r="G2176" t="s">
        <v>3468</v>
      </c>
      <c r="H2176" t="s">
        <v>247</v>
      </c>
      <c r="I2176" t="s">
        <v>102</v>
      </c>
      <c r="J2176" t="s">
        <v>38</v>
      </c>
      <c r="L2176" t="s">
        <v>1836</v>
      </c>
      <c r="M2176">
        <f t="shared" si="105"/>
        <v>10</v>
      </c>
      <c r="N2176">
        <f t="shared" si="106"/>
        <v>12</v>
      </c>
      <c r="O2176" t="str">
        <f t="shared" si="107"/>
        <v>LCI</v>
      </c>
    </row>
    <row r="2177" spans="1:15" hidden="1" x14ac:dyDescent="0.25">
      <c r="A2177" t="s">
        <v>121</v>
      </c>
      <c r="B2177" t="s">
        <v>35</v>
      </c>
      <c r="C2177" t="s">
        <v>244</v>
      </c>
      <c r="D2177" s="3">
        <v>42856</v>
      </c>
      <c r="E2177" t="s">
        <v>122</v>
      </c>
      <c r="F2177">
        <v>-14600000</v>
      </c>
      <c r="G2177" t="s">
        <v>3467</v>
      </c>
      <c r="H2177" t="s">
        <v>247</v>
      </c>
      <c r="I2177" t="s">
        <v>102</v>
      </c>
      <c r="J2177" t="s">
        <v>38</v>
      </c>
      <c r="L2177" t="s">
        <v>1836</v>
      </c>
      <c r="M2177">
        <f t="shared" si="105"/>
        <v>10</v>
      </c>
      <c r="N2177">
        <f t="shared" si="106"/>
        <v>12</v>
      </c>
      <c r="O2177" t="str">
        <f t="shared" si="107"/>
        <v>LCI</v>
      </c>
    </row>
    <row r="2178" spans="1:15" hidden="1" x14ac:dyDescent="0.25">
      <c r="A2178" t="s">
        <v>121</v>
      </c>
      <c r="B2178" t="s">
        <v>35</v>
      </c>
      <c r="C2178" t="s">
        <v>244</v>
      </c>
      <c r="D2178" s="3">
        <v>42858</v>
      </c>
      <c r="E2178" t="s">
        <v>122</v>
      </c>
      <c r="F2178">
        <v>-42000000</v>
      </c>
      <c r="G2178" t="s">
        <v>3466</v>
      </c>
      <c r="H2178" t="s">
        <v>247</v>
      </c>
      <c r="I2178" t="s">
        <v>101</v>
      </c>
      <c r="J2178" t="s">
        <v>38</v>
      </c>
      <c r="L2178" t="s">
        <v>1836</v>
      </c>
      <c r="M2178">
        <f t="shared" si="105"/>
        <v>10</v>
      </c>
      <c r="N2178">
        <f t="shared" si="106"/>
        <v>12</v>
      </c>
      <c r="O2178" t="str">
        <f t="shared" si="107"/>
        <v>LCI</v>
      </c>
    </row>
    <row r="2179" spans="1:15" hidden="1" x14ac:dyDescent="0.25">
      <c r="A2179" t="s">
        <v>121</v>
      </c>
      <c r="B2179" t="s">
        <v>35</v>
      </c>
      <c r="C2179" t="s">
        <v>244</v>
      </c>
      <c r="D2179" s="3">
        <v>42863</v>
      </c>
      <c r="E2179" t="s">
        <v>122</v>
      </c>
      <c r="F2179">
        <v>-35000000</v>
      </c>
      <c r="G2179" t="s">
        <v>3465</v>
      </c>
      <c r="H2179" t="s">
        <v>247</v>
      </c>
      <c r="I2179" t="s">
        <v>102</v>
      </c>
      <c r="J2179" t="s">
        <v>38</v>
      </c>
      <c r="L2179" t="s">
        <v>1836</v>
      </c>
      <c r="M2179">
        <f t="shared" ref="M2179:M2242" si="108">FIND("from",L2179,1)+LEN($M$1)+1</f>
        <v>10</v>
      </c>
      <c r="N2179">
        <f t="shared" ref="N2179:N2242" si="109">FIND("to",L2179)-LEN($N$1)</f>
        <v>12</v>
      </c>
      <c r="O2179" t="str">
        <f t="shared" ref="O2179:O2242" si="110">MID(L2179,M2179,N2179-M2179+1)</f>
        <v>LCI</v>
      </c>
    </row>
    <row r="2180" spans="1:15" hidden="1" x14ac:dyDescent="0.25">
      <c r="A2180" t="s">
        <v>121</v>
      </c>
      <c r="B2180" t="s">
        <v>35</v>
      </c>
      <c r="C2180" t="s">
        <v>244</v>
      </c>
      <c r="D2180" s="3">
        <v>42870</v>
      </c>
      <c r="E2180" t="s">
        <v>122</v>
      </c>
      <c r="F2180">
        <v>-10000000</v>
      </c>
      <c r="G2180" t="s">
        <v>3464</v>
      </c>
      <c r="H2180" t="s">
        <v>247</v>
      </c>
      <c r="I2180" t="s">
        <v>102</v>
      </c>
      <c r="J2180" t="s">
        <v>38</v>
      </c>
      <c r="L2180" t="s">
        <v>1836</v>
      </c>
      <c r="M2180">
        <f t="shared" si="108"/>
        <v>10</v>
      </c>
      <c r="N2180">
        <f t="shared" si="109"/>
        <v>12</v>
      </c>
      <c r="O2180" t="str">
        <f t="shared" si="110"/>
        <v>LCI</v>
      </c>
    </row>
    <row r="2181" spans="1:15" hidden="1" x14ac:dyDescent="0.25">
      <c r="A2181" t="s">
        <v>121</v>
      </c>
      <c r="B2181" t="s">
        <v>35</v>
      </c>
      <c r="C2181" t="s">
        <v>244</v>
      </c>
      <c r="D2181" s="3">
        <v>42871</v>
      </c>
      <c r="E2181" t="s">
        <v>122</v>
      </c>
      <c r="F2181">
        <v>-24000000</v>
      </c>
      <c r="G2181" t="s">
        <v>3463</v>
      </c>
      <c r="H2181" t="s">
        <v>247</v>
      </c>
      <c r="I2181" t="s">
        <v>102</v>
      </c>
      <c r="J2181" t="s">
        <v>38</v>
      </c>
      <c r="L2181" t="s">
        <v>1836</v>
      </c>
      <c r="M2181">
        <f t="shared" si="108"/>
        <v>10</v>
      </c>
      <c r="N2181">
        <f t="shared" si="109"/>
        <v>12</v>
      </c>
      <c r="O2181" t="str">
        <f t="shared" si="110"/>
        <v>LCI</v>
      </c>
    </row>
    <row r="2182" spans="1:15" hidden="1" x14ac:dyDescent="0.25">
      <c r="A2182" t="s">
        <v>121</v>
      </c>
      <c r="B2182" t="s">
        <v>35</v>
      </c>
      <c r="C2182" t="s">
        <v>244</v>
      </c>
      <c r="D2182" s="3">
        <v>42872</v>
      </c>
      <c r="E2182" t="s">
        <v>122</v>
      </c>
      <c r="F2182">
        <v>-5500000</v>
      </c>
      <c r="G2182" t="s">
        <v>3462</v>
      </c>
      <c r="H2182" t="s">
        <v>247</v>
      </c>
      <c r="I2182" t="s">
        <v>102</v>
      </c>
      <c r="J2182" t="s">
        <v>38</v>
      </c>
      <c r="L2182" t="s">
        <v>1836</v>
      </c>
      <c r="M2182">
        <f t="shared" si="108"/>
        <v>10</v>
      </c>
      <c r="N2182">
        <f t="shared" si="109"/>
        <v>12</v>
      </c>
      <c r="O2182" t="str">
        <f t="shared" si="110"/>
        <v>LCI</v>
      </c>
    </row>
    <row r="2183" spans="1:15" hidden="1" x14ac:dyDescent="0.25">
      <c r="A2183" t="s">
        <v>121</v>
      </c>
      <c r="B2183" t="s">
        <v>35</v>
      </c>
      <c r="C2183" t="s">
        <v>244</v>
      </c>
      <c r="D2183" s="3">
        <v>42874</v>
      </c>
      <c r="E2183" t="s">
        <v>122</v>
      </c>
      <c r="F2183">
        <v>-8000000</v>
      </c>
      <c r="G2183" t="s">
        <v>3461</v>
      </c>
      <c r="H2183" t="s">
        <v>247</v>
      </c>
      <c r="I2183" t="s">
        <v>102</v>
      </c>
      <c r="J2183" t="s">
        <v>38</v>
      </c>
      <c r="L2183" t="s">
        <v>1836</v>
      </c>
      <c r="M2183">
        <f t="shared" si="108"/>
        <v>10</v>
      </c>
      <c r="N2183">
        <f t="shared" si="109"/>
        <v>12</v>
      </c>
      <c r="O2183" t="str">
        <f t="shared" si="110"/>
        <v>LCI</v>
      </c>
    </row>
    <row r="2184" spans="1:15" hidden="1" x14ac:dyDescent="0.25">
      <c r="A2184" t="s">
        <v>121</v>
      </c>
      <c r="B2184" t="s">
        <v>35</v>
      </c>
      <c r="C2184" t="s">
        <v>244</v>
      </c>
      <c r="D2184" s="3">
        <v>42878</v>
      </c>
      <c r="E2184" t="s">
        <v>122</v>
      </c>
      <c r="F2184">
        <v>-32000000</v>
      </c>
      <c r="G2184" t="s">
        <v>3460</v>
      </c>
      <c r="H2184" t="s">
        <v>247</v>
      </c>
      <c r="I2184" t="s">
        <v>102</v>
      </c>
      <c r="J2184" t="s">
        <v>38</v>
      </c>
      <c r="L2184" t="s">
        <v>1836</v>
      </c>
      <c r="M2184">
        <f t="shared" si="108"/>
        <v>10</v>
      </c>
      <c r="N2184">
        <f t="shared" si="109"/>
        <v>12</v>
      </c>
      <c r="O2184" t="str">
        <f t="shared" si="110"/>
        <v>LCI</v>
      </c>
    </row>
    <row r="2185" spans="1:15" hidden="1" x14ac:dyDescent="0.25">
      <c r="A2185" t="s">
        <v>121</v>
      </c>
      <c r="B2185" t="s">
        <v>35</v>
      </c>
      <c r="C2185" t="s">
        <v>244</v>
      </c>
      <c r="D2185" s="3">
        <v>42880</v>
      </c>
      <c r="E2185" t="s">
        <v>122</v>
      </c>
      <c r="F2185">
        <v>-23000000</v>
      </c>
      <c r="G2185" t="s">
        <v>3459</v>
      </c>
      <c r="H2185" t="s">
        <v>247</v>
      </c>
      <c r="I2185" t="s">
        <v>102</v>
      </c>
      <c r="J2185" t="s">
        <v>38</v>
      </c>
      <c r="L2185" t="s">
        <v>1836</v>
      </c>
      <c r="M2185">
        <f t="shared" si="108"/>
        <v>10</v>
      </c>
      <c r="N2185">
        <f t="shared" si="109"/>
        <v>12</v>
      </c>
      <c r="O2185" t="str">
        <f t="shared" si="110"/>
        <v>LCI</v>
      </c>
    </row>
    <row r="2186" spans="1:15" hidden="1" x14ac:dyDescent="0.25">
      <c r="A2186" t="s">
        <v>121</v>
      </c>
      <c r="B2186" t="s">
        <v>35</v>
      </c>
      <c r="C2186" t="s">
        <v>244</v>
      </c>
      <c r="D2186" s="3">
        <v>42880</v>
      </c>
      <c r="E2186" t="s">
        <v>122</v>
      </c>
      <c r="F2186">
        <v>-5000000</v>
      </c>
      <c r="G2186" t="s">
        <v>3458</v>
      </c>
      <c r="H2186" t="s">
        <v>247</v>
      </c>
      <c r="I2186" t="s">
        <v>102</v>
      </c>
      <c r="J2186" t="s">
        <v>38</v>
      </c>
      <c r="L2186" t="s">
        <v>1836</v>
      </c>
      <c r="M2186">
        <f t="shared" si="108"/>
        <v>10</v>
      </c>
      <c r="N2186">
        <f t="shared" si="109"/>
        <v>12</v>
      </c>
      <c r="O2186" t="str">
        <f t="shared" si="110"/>
        <v>LCI</v>
      </c>
    </row>
    <row r="2187" spans="1:15" hidden="1" x14ac:dyDescent="0.25">
      <c r="A2187" t="s">
        <v>121</v>
      </c>
      <c r="B2187" t="s">
        <v>35</v>
      </c>
      <c r="C2187" t="s">
        <v>244</v>
      </c>
      <c r="D2187" s="3">
        <v>42881</v>
      </c>
      <c r="E2187" t="s">
        <v>122</v>
      </c>
      <c r="F2187">
        <v>-14000000</v>
      </c>
      <c r="G2187" t="s">
        <v>3457</v>
      </c>
      <c r="H2187" t="s">
        <v>247</v>
      </c>
      <c r="I2187" t="s">
        <v>102</v>
      </c>
      <c r="J2187" t="s">
        <v>38</v>
      </c>
      <c r="L2187" t="s">
        <v>1836</v>
      </c>
      <c r="M2187">
        <f t="shared" si="108"/>
        <v>10</v>
      </c>
      <c r="N2187">
        <f t="shared" si="109"/>
        <v>12</v>
      </c>
      <c r="O2187" t="str">
        <f t="shared" si="110"/>
        <v>LCI</v>
      </c>
    </row>
    <row r="2188" spans="1:15" hidden="1" x14ac:dyDescent="0.25">
      <c r="A2188" t="s">
        <v>121</v>
      </c>
      <c r="B2188" t="s">
        <v>35</v>
      </c>
      <c r="C2188" t="s">
        <v>244</v>
      </c>
      <c r="D2188" s="3">
        <v>42881</v>
      </c>
      <c r="E2188" t="s">
        <v>122</v>
      </c>
      <c r="F2188">
        <v>-5000000</v>
      </c>
      <c r="G2188" t="s">
        <v>3456</v>
      </c>
      <c r="H2188" t="s">
        <v>247</v>
      </c>
      <c r="I2188" t="s">
        <v>102</v>
      </c>
      <c r="J2188" t="s">
        <v>38</v>
      </c>
      <c r="L2188" t="s">
        <v>1836</v>
      </c>
      <c r="M2188">
        <f t="shared" si="108"/>
        <v>10</v>
      </c>
      <c r="N2188">
        <f t="shared" si="109"/>
        <v>12</v>
      </c>
      <c r="O2188" t="str">
        <f t="shared" si="110"/>
        <v>LCI</v>
      </c>
    </row>
    <row r="2189" spans="1:15" hidden="1" x14ac:dyDescent="0.25">
      <c r="A2189" t="s">
        <v>121</v>
      </c>
      <c r="B2189" t="s">
        <v>35</v>
      </c>
      <c r="C2189" t="s">
        <v>244</v>
      </c>
      <c r="D2189" s="3">
        <v>42886</v>
      </c>
      <c r="E2189" t="s">
        <v>122</v>
      </c>
      <c r="F2189">
        <v>-8000000</v>
      </c>
      <c r="G2189" t="s">
        <v>3455</v>
      </c>
      <c r="H2189" t="s">
        <v>247</v>
      </c>
      <c r="I2189" t="s">
        <v>102</v>
      </c>
      <c r="J2189" t="s">
        <v>38</v>
      </c>
      <c r="L2189" t="s">
        <v>1836</v>
      </c>
      <c r="M2189">
        <f t="shared" si="108"/>
        <v>10</v>
      </c>
      <c r="N2189">
        <f t="shared" si="109"/>
        <v>12</v>
      </c>
      <c r="O2189" t="str">
        <f t="shared" si="110"/>
        <v>LCI</v>
      </c>
    </row>
    <row r="2190" spans="1:15" hidden="1" x14ac:dyDescent="0.25">
      <c r="A2190" t="s">
        <v>121</v>
      </c>
      <c r="B2190" t="s">
        <v>35</v>
      </c>
      <c r="C2190" t="s">
        <v>244</v>
      </c>
      <c r="D2190" s="3">
        <v>42891</v>
      </c>
      <c r="E2190" t="s">
        <v>122</v>
      </c>
      <c r="F2190">
        <v>-15500000</v>
      </c>
      <c r="G2190" t="s">
        <v>3454</v>
      </c>
      <c r="H2190" t="s">
        <v>247</v>
      </c>
      <c r="I2190" t="s">
        <v>102</v>
      </c>
      <c r="J2190" t="s">
        <v>38</v>
      </c>
      <c r="L2190" t="s">
        <v>1836</v>
      </c>
      <c r="M2190">
        <f t="shared" si="108"/>
        <v>10</v>
      </c>
      <c r="N2190">
        <f t="shared" si="109"/>
        <v>12</v>
      </c>
      <c r="O2190" t="str">
        <f t="shared" si="110"/>
        <v>LCI</v>
      </c>
    </row>
    <row r="2191" spans="1:15" hidden="1" x14ac:dyDescent="0.25">
      <c r="A2191" t="s">
        <v>121</v>
      </c>
      <c r="B2191" t="s">
        <v>35</v>
      </c>
      <c r="C2191" t="s">
        <v>244</v>
      </c>
      <c r="D2191" s="3">
        <v>42892</v>
      </c>
      <c r="E2191" t="s">
        <v>122</v>
      </c>
      <c r="F2191">
        <v>-15284714.73</v>
      </c>
      <c r="G2191" t="s">
        <v>3453</v>
      </c>
      <c r="H2191" t="s">
        <v>247</v>
      </c>
      <c r="I2191" t="s">
        <v>102</v>
      </c>
      <c r="J2191" t="s">
        <v>38</v>
      </c>
      <c r="L2191" t="s">
        <v>1836</v>
      </c>
      <c r="M2191">
        <f t="shared" si="108"/>
        <v>10</v>
      </c>
      <c r="N2191">
        <f t="shared" si="109"/>
        <v>12</v>
      </c>
      <c r="O2191" t="str">
        <f t="shared" si="110"/>
        <v>LCI</v>
      </c>
    </row>
    <row r="2192" spans="1:15" hidden="1" x14ac:dyDescent="0.25">
      <c r="A2192" t="s">
        <v>121</v>
      </c>
      <c r="B2192" t="s">
        <v>35</v>
      </c>
      <c r="C2192" t="s">
        <v>244</v>
      </c>
      <c r="D2192" s="3">
        <v>42892</v>
      </c>
      <c r="E2192" t="s">
        <v>122</v>
      </c>
      <c r="F2192">
        <v>-9500000</v>
      </c>
      <c r="G2192" t="s">
        <v>3452</v>
      </c>
      <c r="H2192" t="s">
        <v>247</v>
      </c>
      <c r="I2192" t="s">
        <v>102</v>
      </c>
      <c r="J2192" t="s">
        <v>38</v>
      </c>
      <c r="L2192" t="s">
        <v>1836</v>
      </c>
      <c r="M2192">
        <f t="shared" si="108"/>
        <v>10</v>
      </c>
      <c r="N2192">
        <f t="shared" si="109"/>
        <v>12</v>
      </c>
      <c r="O2192" t="str">
        <f t="shared" si="110"/>
        <v>LCI</v>
      </c>
    </row>
    <row r="2193" spans="1:15" hidden="1" x14ac:dyDescent="0.25">
      <c r="A2193" t="s">
        <v>121</v>
      </c>
      <c r="B2193" t="s">
        <v>35</v>
      </c>
      <c r="C2193" t="s">
        <v>244</v>
      </c>
      <c r="D2193" s="3">
        <v>42893</v>
      </c>
      <c r="E2193" t="s">
        <v>122</v>
      </c>
      <c r="F2193">
        <v>-14000000</v>
      </c>
      <c r="G2193" t="s">
        <v>3451</v>
      </c>
      <c r="H2193" t="s">
        <v>247</v>
      </c>
      <c r="I2193" t="s">
        <v>102</v>
      </c>
      <c r="J2193" t="s">
        <v>38</v>
      </c>
      <c r="L2193" t="s">
        <v>1836</v>
      </c>
      <c r="M2193">
        <f t="shared" si="108"/>
        <v>10</v>
      </c>
      <c r="N2193">
        <f t="shared" si="109"/>
        <v>12</v>
      </c>
      <c r="O2193" t="str">
        <f t="shared" si="110"/>
        <v>LCI</v>
      </c>
    </row>
    <row r="2194" spans="1:15" hidden="1" x14ac:dyDescent="0.25">
      <c r="A2194" t="s">
        <v>121</v>
      </c>
      <c r="B2194" t="s">
        <v>35</v>
      </c>
      <c r="C2194" t="s">
        <v>244</v>
      </c>
      <c r="D2194" s="3">
        <v>42894</v>
      </c>
      <c r="E2194" t="s">
        <v>122</v>
      </c>
      <c r="F2194">
        <v>-36000000</v>
      </c>
      <c r="G2194" t="s">
        <v>3450</v>
      </c>
      <c r="H2194" t="s">
        <v>247</v>
      </c>
      <c r="I2194" t="s">
        <v>102</v>
      </c>
      <c r="J2194" t="s">
        <v>38</v>
      </c>
      <c r="L2194" t="s">
        <v>1836</v>
      </c>
      <c r="M2194">
        <f t="shared" si="108"/>
        <v>10</v>
      </c>
      <c r="N2194">
        <f t="shared" si="109"/>
        <v>12</v>
      </c>
      <c r="O2194" t="str">
        <f t="shared" si="110"/>
        <v>LCI</v>
      </c>
    </row>
    <row r="2195" spans="1:15" hidden="1" x14ac:dyDescent="0.25">
      <c r="A2195" t="s">
        <v>121</v>
      </c>
      <c r="B2195" t="s">
        <v>35</v>
      </c>
      <c r="C2195" t="s">
        <v>244</v>
      </c>
      <c r="D2195" s="3">
        <v>42899</v>
      </c>
      <c r="E2195" t="s">
        <v>122</v>
      </c>
      <c r="F2195">
        <v>-17500000</v>
      </c>
      <c r="G2195" t="s">
        <v>3449</v>
      </c>
      <c r="H2195" t="s">
        <v>247</v>
      </c>
      <c r="I2195" t="s">
        <v>102</v>
      </c>
      <c r="J2195" t="s">
        <v>38</v>
      </c>
      <c r="L2195" t="s">
        <v>1836</v>
      </c>
      <c r="M2195">
        <f t="shared" si="108"/>
        <v>10</v>
      </c>
      <c r="N2195">
        <f t="shared" si="109"/>
        <v>12</v>
      </c>
      <c r="O2195" t="str">
        <f t="shared" si="110"/>
        <v>LCI</v>
      </c>
    </row>
    <row r="2196" spans="1:15" hidden="1" x14ac:dyDescent="0.25">
      <c r="A2196" t="s">
        <v>121</v>
      </c>
      <c r="B2196" t="s">
        <v>35</v>
      </c>
      <c r="C2196" t="s">
        <v>244</v>
      </c>
      <c r="D2196" s="3">
        <v>42901</v>
      </c>
      <c r="E2196" t="s">
        <v>122</v>
      </c>
      <c r="F2196">
        <v>-3750000</v>
      </c>
      <c r="G2196" t="s">
        <v>3448</v>
      </c>
      <c r="H2196" t="s">
        <v>247</v>
      </c>
      <c r="I2196" t="s">
        <v>102</v>
      </c>
      <c r="J2196" t="s">
        <v>38</v>
      </c>
      <c r="L2196" t="s">
        <v>1836</v>
      </c>
      <c r="M2196">
        <f t="shared" si="108"/>
        <v>10</v>
      </c>
      <c r="N2196">
        <f t="shared" si="109"/>
        <v>12</v>
      </c>
      <c r="O2196" t="str">
        <f t="shared" si="110"/>
        <v>LCI</v>
      </c>
    </row>
    <row r="2197" spans="1:15" hidden="1" x14ac:dyDescent="0.25">
      <c r="A2197" t="s">
        <v>121</v>
      </c>
      <c r="B2197" t="s">
        <v>35</v>
      </c>
      <c r="C2197" t="s">
        <v>244</v>
      </c>
      <c r="D2197" s="3">
        <v>42902</v>
      </c>
      <c r="E2197" t="s">
        <v>122</v>
      </c>
      <c r="F2197">
        <v>-10000000</v>
      </c>
      <c r="G2197" t="s">
        <v>3447</v>
      </c>
      <c r="H2197" t="s">
        <v>247</v>
      </c>
      <c r="I2197" t="s">
        <v>102</v>
      </c>
      <c r="J2197" t="s">
        <v>38</v>
      </c>
      <c r="L2197" t="s">
        <v>1836</v>
      </c>
      <c r="M2197">
        <f t="shared" si="108"/>
        <v>10</v>
      </c>
      <c r="N2197">
        <f t="shared" si="109"/>
        <v>12</v>
      </c>
      <c r="O2197" t="str">
        <f t="shared" si="110"/>
        <v>LCI</v>
      </c>
    </row>
    <row r="2198" spans="1:15" hidden="1" x14ac:dyDescent="0.25">
      <c r="A2198" t="s">
        <v>121</v>
      </c>
      <c r="B2198" t="s">
        <v>35</v>
      </c>
      <c r="C2198" t="s">
        <v>244</v>
      </c>
      <c r="D2198" s="3">
        <v>42905</v>
      </c>
      <c r="E2198" t="s">
        <v>122</v>
      </c>
      <c r="F2198">
        <v>-10000000</v>
      </c>
      <c r="G2198" t="s">
        <v>3446</v>
      </c>
      <c r="H2198" t="s">
        <v>247</v>
      </c>
      <c r="I2198" t="s">
        <v>102</v>
      </c>
      <c r="J2198" t="s">
        <v>38</v>
      </c>
      <c r="L2198" t="s">
        <v>1836</v>
      </c>
      <c r="M2198">
        <f t="shared" si="108"/>
        <v>10</v>
      </c>
      <c r="N2198">
        <f t="shared" si="109"/>
        <v>12</v>
      </c>
      <c r="O2198" t="str">
        <f t="shared" si="110"/>
        <v>LCI</v>
      </c>
    </row>
    <row r="2199" spans="1:15" hidden="1" x14ac:dyDescent="0.25">
      <c r="A2199" t="s">
        <v>121</v>
      </c>
      <c r="B2199" t="s">
        <v>35</v>
      </c>
      <c r="C2199" t="s">
        <v>244</v>
      </c>
      <c r="D2199" s="3">
        <v>42906</v>
      </c>
      <c r="E2199" t="s">
        <v>122</v>
      </c>
      <c r="F2199">
        <v>-1000000</v>
      </c>
      <c r="G2199" t="s">
        <v>3445</v>
      </c>
      <c r="H2199" t="s">
        <v>247</v>
      </c>
      <c r="I2199" t="s">
        <v>102</v>
      </c>
      <c r="J2199" t="s">
        <v>38</v>
      </c>
      <c r="L2199" t="s">
        <v>1836</v>
      </c>
      <c r="M2199">
        <f t="shared" si="108"/>
        <v>10</v>
      </c>
      <c r="N2199">
        <f t="shared" si="109"/>
        <v>12</v>
      </c>
      <c r="O2199" t="str">
        <f t="shared" si="110"/>
        <v>LCI</v>
      </c>
    </row>
    <row r="2200" spans="1:15" hidden="1" x14ac:dyDescent="0.25">
      <c r="A2200" t="s">
        <v>121</v>
      </c>
      <c r="B2200" t="s">
        <v>35</v>
      </c>
      <c r="C2200" t="s">
        <v>244</v>
      </c>
      <c r="D2200" s="3">
        <v>42908</v>
      </c>
      <c r="E2200" t="s">
        <v>122</v>
      </c>
      <c r="F2200">
        <v>-11300000</v>
      </c>
      <c r="G2200" t="s">
        <v>3444</v>
      </c>
      <c r="H2200" t="s">
        <v>247</v>
      </c>
      <c r="I2200" t="s">
        <v>102</v>
      </c>
      <c r="J2200" t="s">
        <v>38</v>
      </c>
      <c r="L2200" t="s">
        <v>1836</v>
      </c>
      <c r="M2200">
        <f t="shared" si="108"/>
        <v>10</v>
      </c>
      <c r="N2200">
        <f t="shared" si="109"/>
        <v>12</v>
      </c>
      <c r="O2200" t="str">
        <f t="shared" si="110"/>
        <v>LCI</v>
      </c>
    </row>
    <row r="2201" spans="1:15" hidden="1" x14ac:dyDescent="0.25">
      <c r="A2201" t="s">
        <v>121</v>
      </c>
      <c r="B2201" t="s">
        <v>35</v>
      </c>
      <c r="C2201" t="s">
        <v>244</v>
      </c>
      <c r="D2201" s="3">
        <v>42919</v>
      </c>
      <c r="E2201" t="s">
        <v>122</v>
      </c>
      <c r="F2201">
        <v>-49000000</v>
      </c>
      <c r="G2201" t="s">
        <v>3443</v>
      </c>
      <c r="H2201" t="s">
        <v>247</v>
      </c>
      <c r="I2201" t="s">
        <v>102</v>
      </c>
      <c r="J2201" t="s">
        <v>38</v>
      </c>
      <c r="L2201" t="s">
        <v>1836</v>
      </c>
      <c r="M2201">
        <f t="shared" si="108"/>
        <v>10</v>
      </c>
      <c r="N2201">
        <f t="shared" si="109"/>
        <v>12</v>
      </c>
      <c r="O2201" t="str">
        <f t="shared" si="110"/>
        <v>LCI</v>
      </c>
    </row>
    <row r="2202" spans="1:15" hidden="1" x14ac:dyDescent="0.25">
      <c r="A2202" t="s">
        <v>121</v>
      </c>
      <c r="B2202" t="s">
        <v>35</v>
      </c>
      <c r="C2202" t="s">
        <v>244</v>
      </c>
      <c r="D2202" s="3">
        <v>42926</v>
      </c>
      <c r="E2202" t="s">
        <v>122</v>
      </c>
      <c r="F2202">
        <v>-41000000</v>
      </c>
      <c r="G2202" t="s">
        <v>3442</v>
      </c>
      <c r="H2202" t="s">
        <v>247</v>
      </c>
      <c r="I2202" t="s">
        <v>102</v>
      </c>
      <c r="J2202" t="s">
        <v>38</v>
      </c>
      <c r="L2202" t="s">
        <v>1836</v>
      </c>
      <c r="M2202">
        <f t="shared" si="108"/>
        <v>10</v>
      </c>
      <c r="N2202">
        <f t="shared" si="109"/>
        <v>12</v>
      </c>
      <c r="O2202" t="str">
        <f t="shared" si="110"/>
        <v>LCI</v>
      </c>
    </row>
    <row r="2203" spans="1:15" hidden="1" x14ac:dyDescent="0.25">
      <c r="A2203" t="s">
        <v>121</v>
      </c>
      <c r="B2203" t="s">
        <v>35</v>
      </c>
      <c r="C2203" t="s">
        <v>244</v>
      </c>
      <c r="D2203" s="3">
        <v>42930</v>
      </c>
      <c r="E2203" t="s">
        <v>122</v>
      </c>
      <c r="F2203">
        <v>-802713.12</v>
      </c>
      <c r="G2203" t="s">
        <v>3441</v>
      </c>
      <c r="H2203" t="s">
        <v>247</v>
      </c>
      <c r="I2203" t="s">
        <v>102</v>
      </c>
      <c r="J2203" t="s">
        <v>38</v>
      </c>
      <c r="L2203" t="s">
        <v>1836</v>
      </c>
      <c r="M2203">
        <f t="shared" si="108"/>
        <v>10</v>
      </c>
      <c r="N2203">
        <f t="shared" si="109"/>
        <v>12</v>
      </c>
      <c r="O2203" t="str">
        <f t="shared" si="110"/>
        <v>LCI</v>
      </c>
    </row>
    <row r="2204" spans="1:15" hidden="1" x14ac:dyDescent="0.25">
      <c r="A2204" t="s">
        <v>121</v>
      </c>
      <c r="B2204" t="s">
        <v>35</v>
      </c>
      <c r="C2204" t="s">
        <v>244</v>
      </c>
      <c r="D2204" s="3">
        <v>42935</v>
      </c>
      <c r="E2204" t="s">
        <v>122</v>
      </c>
      <c r="F2204">
        <v>-20000000</v>
      </c>
      <c r="G2204" t="s">
        <v>3440</v>
      </c>
      <c r="H2204" t="s">
        <v>247</v>
      </c>
      <c r="I2204" t="s">
        <v>102</v>
      </c>
      <c r="J2204" t="s">
        <v>38</v>
      </c>
      <c r="L2204" t="s">
        <v>1836</v>
      </c>
      <c r="M2204">
        <f t="shared" si="108"/>
        <v>10</v>
      </c>
      <c r="N2204">
        <f t="shared" si="109"/>
        <v>12</v>
      </c>
      <c r="O2204" t="str">
        <f t="shared" si="110"/>
        <v>LCI</v>
      </c>
    </row>
    <row r="2205" spans="1:15" hidden="1" x14ac:dyDescent="0.25">
      <c r="A2205" t="s">
        <v>121</v>
      </c>
      <c r="B2205" t="s">
        <v>35</v>
      </c>
      <c r="C2205" t="s">
        <v>244</v>
      </c>
      <c r="D2205" s="3">
        <v>42935</v>
      </c>
      <c r="E2205" t="s">
        <v>122</v>
      </c>
      <c r="F2205">
        <v>-5000000</v>
      </c>
      <c r="G2205" t="s">
        <v>3439</v>
      </c>
      <c r="H2205" t="s">
        <v>247</v>
      </c>
      <c r="I2205" t="s">
        <v>102</v>
      </c>
      <c r="J2205" t="s">
        <v>38</v>
      </c>
      <c r="L2205" t="s">
        <v>1836</v>
      </c>
      <c r="M2205">
        <f t="shared" si="108"/>
        <v>10</v>
      </c>
      <c r="N2205">
        <f t="shared" si="109"/>
        <v>12</v>
      </c>
      <c r="O2205" t="str">
        <f t="shared" si="110"/>
        <v>LCI</v>
      </c>
    </row>
    <row r="2206" spans="1:15" hidden="1" x14ac:dyDescent="0.25">
      <c r="A2206" t="s">
        <v>121</v>
      </c>
      <c r="B2206" t="s">
        <v>35</v>
      </c>
      <c r="C2206" t="s">
        <v>244</v>
      </c>
      <c r="D2206" s="3">
        <v>42942</v>
      </c>
      <c r="E2206" t="s">
        <v>122</v>
      </c>
      <c r="F2206">
        <v>-14000000</v>
      </c>
      <c r="G2206" t="s">
        <v>3438</v>
      </c>
      <c r="H2206" t="s">
        <v>247</v>
      </c>
      <c r="I2206" t="s">
        <v>102</v>
      </c>
      <c r="J2206" t="s">
        <v>38</v>
      </c>
      <c r="L2206" t="s">
        <v>1836</v>
      </c>
      <c r="M2206">
        <f t="shared" si="108"/>
        <v>10</v>
      </c>
      <c r="N2206">
        <f t="shared" si="109"/>
        <v>12</v>
      </c>
      <c r="O2206" t="str">
        <f t="shared" si="110"/>
        <v>LCI</v>
      </c>
    </row>
    <row r="2207" spans="1:15" hidden="1" x14ac:dyDescent="0.25">
      <c r="A2207" t="s">
        <v>121</v>
      </c>
      <c r="B2207" t="s">
        <v>35</v>
      </c>
      <c r="C2207" t="s">
        <v>244</v>
      </c>
      <c r="D2207" s="3">
        <v>42942</v>
      </c>
      <c r="E2207" t="s">
        <v>122</v>
      </c>
      <c r="F2207">
        <v>-14000000</v>
      </c>
      <c r="G2207" t="s">
        <v>3437</v>
      </c>
      <c r="H2207" t="s">
        <v>247</v>
      </c>
      <c r="I2207" t="s">
        <v>102</v>
      </c>
      <c r="J2207" t="s">
        <v>38</v>
      </c>
      <c r="L2207" t="s">
        <v>1836</v>
      </c>
      <c r="M2207">
        <f t="shared" si="108"/>
        <v>10</v>
      </c>
      <c r="N2207">
        <f t="shared" si="109"/>
        <v>12</v>
      </c>
      <c r="O2207" t="str">
        <f t="shared" si="110"/>
        <v>LCI</v>
      </c>
    </row>
    <row r="2208" spans="1:15" hidden="1" x14ac:dyDescent="0.25">
      <c r="A2208" t="s">
        <v>121</v>
      </c>
      <c r="B2208" t="s">
        <v>35</v>
      </c>
      <c r="C2208" t="s">
        <v>244</v>
      </c>
      <c r="D2208" s="3">
        <v>42947</v>
      </c>
      <c r="E2208" t="s">
        <v>122</v>
      </c>
      <c r="F2208">
        <v>-6000000</v>
      </c>
      <c r="G2208" t="s">
        <v>3436</v>
      </c>
      <c r="H2208" t="s">
        <v>247</v>
      </c>
      <c r="I2208" t="s">
        <v>102</v>
      </c>
      <c r="J2208" t="s">
        <v>38</v>
      </c>
      <c r="L2208" t="s">
        <v>1836</v>
      </c>
      <c r="M2208">
        <f t="shared" si="108"/>
        <v>10</v>
      </c>
      <c r="N2208">
        <f t="shared" si="109"/>
        <v>12</v>
      </c>
      <c r="O2208" t="str">
        <f t="shared" si="110"/>
        <v>LCI</v>
      </c>
    </row>
    <row r="2209" spans="1:15" hidden="1" x14ac:dyDescent="0.25">
      <c r="A2209" t="s">
        <v>121</v>
      </c>
      <c r="B2209" t="s">
        <v>35</v>
      </c>
      <c r="C2209" t="s">
        <v>244</v>
      </c>
      <c r="D2209" s="3">
        <v>42950</v>
      </c>
      <c r="E2209" t="s">
        <v>122</v>
      </c>
      <c r="F2209">
        <v>-25000000</v>
      </c>
      <c r="G2209" t="s">
        <v>3435</v>
      </c>
      <c r="H2209" t="s">
        <v>247</v>
      </c>
      <c r="I2209" t="s">
        <v>102</v>
      </c>
      <c r="J2209" t="s">
        <v>38</v>
      </c>
      <c r="L2209" t="s">
        <v>1836</v>
      </c>
      <c r="M2209">
        <f t="shared" si="108"/>
        <v>10</v>
      </c>
      <c r="N2209">
        <f t="shared" si="109"/>
        <v>12</v>
      </c>
      <c r="O2209" t="str">
        <f t="shared" si="110"/>
        <v>LCI</v>
      </c>
    </row>
    <row r="2210" spans="1:15" hidden="1" x14ac:dyDescent="0.25">
      <c r="A2210" t="s">
        <v>121</v>
      </c>
      <c r="B2210" t="s">
        <v>35</v>
      </c>
      <c r="C2210" t="s">
        <v>244</v>
      </c>
      <c r="D2210" s="3">
        <v>42951</v>
      </c>
      <c r="E2210" t="s">
        <v>122</v>
      </c>
      <c r="F2210">
        <v>-12000000</v>
      </c>
      <c r="G2210" t="s">
        <v>3434</v>
      </c>
      <c r="H2210" t="s">
        <v>247</v>
      </c>
      <c r="I2210" t="s">
        <v>102</v>
      </c>
      <c r="J2210" t="s">
        <v>38</v>
      </c>
      <c r="L2210" t="s">
        <v>1836</v>
      </c>
      <c r="M2210">
        <f t="shared" si="108"/>
        <v>10</v>
      </c>
      <c r="N2210">
        <f t="shared" si="109"/>
        <v>12</v>
      </c>
      <c r="O2210" t="str">
        <f t="shared" si="110"/>
        <v>LCI</v>
      </c>
    </row>
    <row r="2211" spans="1:15" hidden="1" x14ac:dyDescent="0.25">
      <c r="A2211" t="s">
        <v>121</v>
      </c>
      <c r="B2211" t="s">
        <v>35</v>
      </c>
      <c r="C2211" t="s">
        <v>244</v>
      </c>
      <c r="D2211" s="3">
        <v>42956</v>
      </c>
      <c r="E2211" t="s">
        <v>122</v>
      </c>
      <c r="F2211">
        <v>-10000000</v>
      </c>
      <c r="G2211" t="s">
        <v>3433</v>
      </c>
      <c r="H2211" t="s">
        <v>247</v>
      </c>
      <c r="I2211" t="s">
        <v>102</v>
      </c>
      <c r="J2211" t="s">
        <v>38</v>
      </c>
      <c r="L2211" t="s">
        <v>1836</v>
      </c>
      <c r="M2211">
        <f t="shared" si="108"/>
        <v>10</v>
      </c>
      <c r="N2211">
        <f t="shared" si="109"/>
        <v>12</v>
      </c>
      <c r="O2211" t="str">
        <f t="shared" si="110"/>
        <v>LCI</v>
      </c>
    </row>
    <row r="2212" spans="1:15" hidden="1" x14ac:dyDescent="0.25">
      <c r="A2212" t="s">
        <v>121</v>
      </c>
      <c r="B2212" t="s">
        <v>35</v>
      </c>
      <c r="C2212" t="s">
        <v>244</v>
      </c>
      <c r="D2212" s="3">
        <v>42957</v>
      </c>
      <c r="E2212" t="s">
        <v>122</v>
      </c>
      <c r="F2212">
        <v>-13000000</v>
      </c>
      <c r="G2212" t="s">
        <v>3432</v>
      </c>
      <c r="H2212" t="s">
        <v>247</v>
      </c>
      <c r="I2212" t="s">
        <v>102</v>
      </c>
      <c r="J2212" t="s">
        <v>38</v>
      </c>
      <c r="L2212" t="s">
        <v>1836</v>
      </c>
      <c r="M2212">
        <f t="shared" si="108"/>
        <v>10</v>
      </c>
      <c r="N2212">
        <f t="shared" si="109"/>
        <v>12</v>
      </c>
      <c r="O2212" t="str">
        <f t="shared" si="110"/>
        <v>LCI</v>
      </c>
    </row>
    <row r="2213" spans="1:15" hidden="1" x14ac:dyDescent="0.25">
      <c r="A2213" t="s">
        <v>121</v>
      </c>
      <c r="B2213" t="s">
        <v>35</v>
      </c>
      <c r="C2213" t="s">
        <v>244</v>
      </c>
      <c r="D2213" s="3">
        <v>42958</v>
      </c>
      <c r="E2213" t="s">
        <v>122</v>
      </c>
      <c r="F2213">
        <v>-12000000</v>
      </c>
      <c r="G2213" t="s">
        <v>3431</v>
      </c>
      <c r="H2213" t="s">
        <v>247</v>
      </c>
      <c r="I2213" t="s">
        <v>102</v>
      </c>
      <c r="J2213" t="s">
        <v>38</v>
      </c>
      <c r="L2213" t="s">
        <v>1836</v>
      </c>
      <c r="M2213">
        <f t="shared" si="108"/>
        <v>10</v>
      </c>
      <c r="N2213">
        <f t="shared" si="109"/>
        <v>12</v>
      </c>
      <c r="O2213" t="str">
        <f t="shared" si="110"/>
        <v>LCI</v>
      </c>
    </row>
    <row r="2214" spans="1:15" hidden="1" x14ac:dyDescent="0.25">
      <c r="A2214" t="s">
        <v>121</v>
      </c>
      <c r="B2214" t="s">
        <v>35</v>
      </c>
      <c r="C2214" t="s">
        <v>244</v>
      </c>
      <c r="D2214" s="3">
        <v>42971</v>
      </c>
      <c r="E2214" t="s">
        <v>122</v>
      </c>
      <c r="F2214">
        <v>-4500000</v>
      </c>
      <c r="G2214" t="s">
        <v>3430</v>
      </c>
      <c r="H2214" t="s">
        <v>247</v>
      </c>
      <c r="I2214" t="s">
        <v>102</v>
      </c>
      <c r="J2214" t="s">
        <v>38</v>
      </c>
      <c r="L2214" t="s">
        <v>1836</v>
      </c>
      <c r="M2214">
        <f t="shared" si="108"/>
        <v>10</v>
      </c>
      <c r="N2214">
        <f t="shared" si="109"/>
        <v>12</v>
      </c>
      <c r="O2214" t="str">
        <f t="shared" si="110"/>
        <v>LCI</v>
      </c>
    </row>
    <row r="2215" spans="1:15" hidden="1" x14ac:dyDescent="0.25">
      <c r="A2215" t="s">
        <v>121</v>
      </c>
      <c r="B2215" t="s">
        <v>35</v>
      </c>
      <c r="C2215" t="s">
        <v>244</v>
      </c>
      <c r="D2215" s="3">
        <v>42971</v>
      </c>
      <c r="E2215" t="s">
        <v>122</v>
      </c>
      <c r="F2215">
        <v>-5000000</v>
      </c>
      <c r="G2215" t="s">
        <v>3429</v>
      </c>
      <c r="H2215" t="s">
        <v>247</v>
      </c>
      <c r="I2215" t="s">
        <v>102</v>
      </c>
      <c r="J2215" t="s">
        <v>38</v>
      </c>
      <c r="L2215" t="s">
        <v>1836</v>
      </c>
      <c r="M2215">
        <f t="shared" si="108"/>
        <v>10</v>
      </c>
      <c r="N2215">
        <f t="shared" si="109"/>
        <v>12</v>
      </c>
      <c r="O2215" t="str">
        <f t="shared" si="110"/>
        <v>LCI</v>
      </c>
    </row>
    <row r="2216" spans="1:15" hidden="1" x14ac:dyDescent="0.25">
      <c r="A2216" t="s">
        <v>121</v>
      </c>
      <c r="B2216" t="s">
        <v>35</v>
      </c>
      <c r="C2216" t="s">
        <v>244</v>
      </c>
      <c r="D2216" s="3">
        <v>42971</v>
      </c>
      <c r="E2216" t="s">
        <v>122</v>
      </c>
      <c r="F2216">
        <v>-403319.85</v>
      </c>
      <c r="G2216" t="s">
        <v>3428</v>
      </c>
      <c r="H2216" t="s">
        <v>247</v>
      </c>
      <c r="I2216" t="s">
        <v>102</v>
      </c>
      <c r="J2216" t="s">
        <v>38</v>
      </c>
      <c r="L2216" t="s">
        <v>1836</v>
      </c>
      <c r="M2216">
        <f t="shared" si="108"/>
        <v>10</v>
      </c>
      <c r="N2216">
        <f t="shared" si="109"/>
        <v>12</v>
      </c>
      <c r="O2216" t="str">
        <f t="shared" si="110"/>
        <v>LCI</v>
      </c>
    </row>
    <row r="2217" spans="1:15" hidden="1" x14ac:dyDescent="0.25">
      <c r="A2217" t="s">
        <v>121</v>
      </c>
      <c r="B2217" t="s">
        <v>35</v>
      </c>
      <c r="C2217" t="s">
        <v>244</v>
      </c>
      <c r="D2217" s="3">
        <v>42972</v>
      </c>
      <c r="E2217" t="s">
        <v>122</v>
      </c>
      <c r="F2217">
        <v>-7000000</v>
      </c>
      <c r="G2217" t="s">
        <v>3427</v>
      </c>
      <c r="H2217" t="s">
        <v>247</v>
      </c>
      <c r="I2217" t="s">
        <v>102</v>
      </c>
      <c r="J2217" t="s">
        <v>38</v>
      </c>
      <c r="L2217" t="s">
        <v>1836</v>
      </c>
      <c r="M2217">
        <f t="shared" si="108"/>
        <v>10</v>
      </c>
      <c r="N2217">
        <f t="shared" si="109"/>
        <v>12</v>
      </c>
      <c r="O2217" t="str">
        <f t="shared" si="110"/>
        <v>LCI</v>
      </c>
    </row>
    <row r="2218" spans="1:15" hidden="1" x14ac:dyDescent="0.25">
      <c r="A2218" t="s">
        <v>121</v>
      </c>
      <c r="B2218" t="s">
        <v>35</v>
      </c>
      <c r="C2218" t="s">
        <v>244</v>
      </c>
      <c r="D2218" s="3">
        <v>42978</v>
      </c>
      <c r="E2218" t="s">
        <v>122</v>
      </c>
      <c r="F2218">
        <v>-35000000</v>
      </c>
      <c r="G2218" t="s">
        <v>3426</v>
      </c>
      <c r="H2218" t="s">
        <v>247</v>
      </c>
      <c r="I2218" t="s">
        <v>102</v>
      </c>
      <c r="J2218" t="s">
        <v>38</v>
      </c>
      <c r="L2218" t="s">
        <v>1836</v>
      </c>
      <c r="M2218">
        <f t="shared" si="108"/>
        <v>10</v>
      </c>
      <c r="N2218">
        <f t="shared" si="109"/>
        <v>12</v>
      </c>
      <c r="O2218" t="str">
        <f t="shared" si="110"/>
        <v>LCI</v>
      </c>
    </row>
    <row r="2219" spans="1:15" hidden="1" x14ac:dyDescent="0.25">
      <c r="A2219" t="s">
        <v>121</v>
      </c>
      <c r="B2219" t="s">
        <v>35</v>
      </c>
      <c r="C2219" t="s">
        <v>244</v>
      </c>
      <c r="D2219" s="3">
        <v>42984</v>
      </c>
      <c r="E2219" t="s">
        <v>122</v>
      </c>
      <c r="F2219">
        <v>-5000000</v>
      </c>
      <c r="G2219" t="s">
        <v>3425</v>
      </c>
      <c r="H2219" t="s">
        <v>247</v>
      </c>
      <c r="I2219" t="s">
        <v>102</v>
      </c>
      <c r="J2219" t="s">
        <v>38</v>
      </c>
      <c r="L2219" t="s">
        <v>1836</v>
      </c>
      <c r="M2219">
        <f t="shared" si="108"/>
        <v>10</v>
      </c>
      <c r="N2219">
        <f t="shared" si="109"/>
        <v>12</v>
      </c>
      <c r="O2219" t="str">
        <f t="shared" si="110"/>
        <v>LCI</v>
      </c>
    </row>
    <row r="2220" spans="1:15" hidden="1" x14ac:dyDescent="0.25">
      <c r="A2220" t="s">
        <v>121</v>
      </c>
      <c r="B2220" t="s">
        <v>35</v>
      </c>
      <c r="C2220" t="s">
        <v>244</v>
      </c>
      <c r="D2220" s="3">
        <v>42986</v>
      </c>
      <c r="E2220" t="s">
        <v>122</v>
      </c>
      <c r="F2220">
        <v>-30000000</v>
      </c>
      <c r="G2220" t="s">
        <v>3424</v>
      </c>
      <c r="H2220" t="s">
        <v>247</v>
      </c>
      <c r="I2220" t="s">
        <v>102</v>
      </c>
      <c r="J2220" t="s">
        <v>38</v>
      </c>
      <c r="L2220" t="s">
        <v>1836</v>
      </c>
      <c r="M2220">
        <f t="shared" si="108"/>
        <v>10</v>
      </c>
      <c r="N2220">
        <f t="shared" si="109"/>
        <v>12</v>
      </c>
      <c r="O2220" t="str">
        <f t="shared" si="110"/>
        <v>LCI</v>
      </c>
    </row>
    <row r="2221" spans="1:15" hidden="1" x14ac:dyDescent="0.25">
      <c r="A2221" t="s">
        <v>121</v>
      </c>
      <c r="B2221" t="s">
        <v>35</v>
      </c>
      <c r="C2221" t="s">
        <v>244</v>
      </c>
      <c r="D2221" s="3">
        <v>42989</v>
      </c>
      <c r="E2221" t="s">
        <v>122</v>
      </c>
      <c r="F2221">
        <v>-10500000</v>
      </c>
      <c r="G2221" t="s">
        <v>3423</v>
      </c>
      <c r="H2221" t="s">
        <v>247</v>
      </c>
      <c r="I2221" t="s">
        <v>102</v>
      </c>
      <c r="J2221" t="s">
        <v>38</v>
      </c>
      <c r="L2221" t="s">
        <v>1836</v>
      </c>
      <c r="M2221">
        <f t="shared" si="108"/>
        <v>10</v>
      </c>
      <c r="N2221">
        <f t="shared" si="109"/>
        <v>12</v>
      </c>
      <c r="O2221" t="str">
        <f t="shared" si="110"/>
        <v>LCI</v>
      </c>
    </row>
    <row r="2222" spans="1:15" hidden="1" x14ac:dyDescent="0.25">
      <c r="A2222" t="s">
        <v>121</v>
      </c>
      <c r="B2222" t="s">
        <v>35</v>
      </c>
      <c r="C2222" t="s">
        <v>244</v>
      </c>
      <c r="D2222" s="3">
        <v>42990</v>
      </c>
      <c r="E2222" t="s">
        <v>122</v>
      </c>
      <c r="F2222">
        <v>-24000000</v>
      </c>
      <c r="G2222" t="s">
        <v>3422</v>
      </c>
      <c r="H2222" t="s">
        <v>247</v>
      </c>
      <c r="I2222" t="s">
        <v>102</v>
      </c>
      <c r="J2222" t="s">
        <v>38</v>
      </c>
      <c r="L2222" t="s">
        <v>1836</v>
      </c>
      <c r="M2222">
        <f t="shared" si="108"/>
        <v>10</v>
      </c>
      <c r="N2222">
        <f t="shared" si="109"/>
        <v>12</v>
      </c>
      <c r="O2222" t="str">
        <f t="shared" si="110"/>
        <v>LCI</v>
      </c>
    </row>
    <row r="2223" spans="1:15" hidden="1" x14ac:dyDescent="0.25">
      <c r="A2223" t="s">
        <v>121</v>
      </c>
      <c r="B2223" t="s">
        <v>35</v>
      </c>
      <c r="C2223" t="s">
        <v>244</v>
      </c>
      <c r="D2223" s="3">
        <v>42991</v>
      </c>
      <c r="E2223" t="s">
        <v>122</v>
      </c>
      <c r="F2223">
        <v>-25097665.370000001</v>
      </c>
      <c r="G2223" t="s">
        <v>3421</v>
      </c>
      <c r="H2223" t="s">
        <v>247</v>
      </c>
      <c r="I2223" t="s">
        <v>101</v>
      </c>
      <c r="J2223" t="s">
        <v>38</v>
      </c>
      <c r="L2223" t="s">
        <v>1836</v>
      </c>
      <c r="M2223">
        <f t="shared" si="108"/>
        <v>10</v>
      </c>
      <c r="N2223">
        <f t="shared" si="109"/>
        <v>12</v>
      </c>
      <c r="O2223" t="str">
        <f t="shared" si="110"/>
        <v>LCI</v>
      </c>
    </row>
    <row r="2224" spans="1:15" hidden="1" x14ac:dyDescent="0.25">
      <c r="A2224" t="s">
        <v>121</v>
      </c>
      <c r="B2224" t="s">
        <v>35</v>
      </c>
      <c r="C2224" t="s">
        <v>244</v>
      </c>
      <c r="D2224" s="3">
        <v>42992</v>
      </c>
      <c r="E2224" t="s">
        <v>122</v>
      </c>
      <c r="F2224">
        <v>-5000000</v>
      </c>
      <c r="G2224" t="s">
        <v>3420</v>
      </c>
      <c r="H2224" t="s">
        <v>247</v>
      </c>
      <c r="I2224" t="s">
        <v>102</v>
      </c>
      <c r="J2224" t="s">
        <v>38</v>
      </c>
      <c r="L2224" t="s">
        <v>1836</v>
      </c>
      <c r="M2224">
        <f t="shared" si="108"/>
        <v>10</v>
      </c>
      <c r="N2224">
        <f t="shared" si="109"/>
        <v>12</v>
      </c>
      <c r="O2224" t="str">
        <f t="shared" si="110"/>
        <v>LCI</v>
      </c>
    </row>
    <row r="2225" spans="1:15" hidden="1" x14ac:dyDescent="0.25">
      <c r="A2225" t="s">
        <v>121</v>
      </c>
      <c r="B2225" t="s">
        <v>35</v>
      </c>
      <c r="C2225" t="s">
        <v>244</v>
      </c>
      <c r="D2225" s="3">
        <v>42993</v>
      </c>
      <c r="E2225" t="s">
        <v>122</v>
      </c>
      <c r="F2225">
        <v>-8000000</v>
      </c>
      <c r="G2225" t="s">
        <v>3419</v>
      </c>
      <c r="H2225" t="s">
        <v>247</v>
      </c>
      <c r="I2225" t="s">
        <v>102</v>
      </c>
      <c r="J2225" t="s">
        <v>38</v>
      </c>
      <c r="L2225" t="s">
        <v>1836</v>
      </c>
      <c r="M2225">
        <f t="shared" si="108"/>
        <v>10</v>
      </c>
      <c r="N2225">
        <f t="shared" si="109"/>
        <v>12</v>
      </c>
      <c r="O2225" t="str">
        <f t="shared" si="110"/>
        <v>LCI</v>
      </c>
    </row>
    <row r="2226" spans="1:15" hidden="1" x14ac:dyDescent="0.25">
      <c r="A2226" t="s">
        <v>121</v>
      </c>
      <c r="B2226" t="s">
        <v>35</v>
      </c>
      <c r="C2226" t="s">
        <v>244</v>
      </c>
      <c r="D2226" s="3">
        <v>42998</v>
      </c>
      <c r="E2226" t="s">
        <v>122</v>
      </c>
      <c r="F2226">
        <v>-15000000</v>
      </c>
      <c r="G2226" t="s">
        <v>3418</v>
      </c>
      <c r="H2226" t="s">
        <v>247</v>
      </c>
      <c r="I2226" t="s">
        <v>102</v>
      </c>
      <c r="J2226" t="s">
        <v>38</v>
      </c>
      <c r="L2226" t="s">
        <v>1836</v>
      </c>
      <c r="M2226">
        <f t="shared" si="108"/>
        <v>10</v>
      </c>
      <c r="N2226">
        <f t="shared" si="109"/>
        <v>12</v>
      </c>
      <c r="O2226" t="str">
        <f t="shared" si="110"/>
        <v>LCI</v>
      </c>
    </row>
    <row r="2227" spans="1:15" hidden="1" x14ac:dyDescent="0.25">
      <c r="A2227" t="s">
        <v>121</v>
      </c>
      <c r="B2227" t="s">
        <v>35</v>
      </c>
      <c r="C2227" t="s">
        <v>244</v>
      </c>
      <c r="D2227" s="3">
        <v>43000</v>
      </c>
      <c r="E2227" t="s">
        <v>122</v>
      </c>
      <c r="F2227">
        <v>-3000000</v>
      </c>
      <c r="G2227" t="s">
        <v>3417</v>
      </c>
      <c r="H2227" t="s">
        <v>247</v>
      </c>
      <c r="I2227" t="s">
        <v>102</v>
      </c>
      <c r="J2227" t="s">
        <v>38</v>
      </c>
      <c r="L2227" t="s">
        <v>1836</v>
      </c>
      <c r="M2227">
        <f t="shared" si="108"/>
        <v>10</v>
      </c>
      <c r="N2227">
        <f t="shared" si="109"/>
        <v>12</v>
      </c>
      <c r="O2227" t="str">
        <f t="shared" si="110"/>
        <v>LCI</v>
      </c>
    </row>
    <row r="2228" spans="1:15" hidden="1" x14ac:dyDescent="0.25">
      <c r="A2228" t="s">
        <v>121</v>
      </c>
      <c r="B2228" t="s">
        <v>35</v>
      </c>
      <c r="C2228" t="s">
        <v>244</v>
      </c>
      <c r="D2228" s="3">
        <v>43007</v>
      </c>
      <c r="E2228" t="s">
        <v>122</v>
      </c>
      <c r="F2228">
        <v>-14000000</v>
      </c>
      <c r="G2228" t="s">
        <v>3416</v>
      </c>
      <c r="H2228" t="s">
        <v>247</v>
      </c>
      <c r="I2228" t="s">
        <v>102</v>
      </c>
      <c r="J2228" t="s">
        <v>38</v>
      </c>
      <c r="L2228" t="s">
        <v>1836</v>
      </c>
      <c r="M2228">
        <f t="shared" si="108"/>
        <v>10</v>
      </c>
      <c r="N2228">
        <f t="shared" si="109"/>
        <v>12</v>
      </c>
      <c r="O2228" t="str">
        <f t="shared" si="110"/>
        <v>LCI</v>
      </c>
    </row>
    <row r="2229" spans="1:15" hidden="1" x14ac:dyDescent="0.25">
      <c r="A2229" t="s">
        <v>121</v>
      </c>
      <c r="B2229" t="s">
        <v>35</v>
      </c>
      <c r="C2229" t="s">
        <v>244</v>
      </c>
      <c r="D2229" s="3">
        <v>43011</v>
      </c>
      <c r="E2229" t="s">
        <v>122</v>
      </c>
      <c r="F2229">
        <v>-10000000</v>
      </c>
      <c r="G2229" t="s">
        <v>3415</v>
      </c>
      <c r="H2229" t="s">
        <v>247</v>
      </c>
      <c r="I2229" t="s">
        <v>102</v>
      </c>
      <c r="J2229" t="s">
        <v>38</v>
      </c>
      <c r="L2229" t="s">
        <v>1836</v>
      </c>
      <c r="M2229">
        <f t="shared" si="108"/>
        <v>10</v>
      </c>
      <c r="N2229">
        <f t="shared" si="109"/>
        <v>12</v>
      </c>
      <c r="O2229" t="str">
        <f t="shared" si="110"/>
        <v>LCI</v>
      </c>
    </row>
    <row r="2230" spans="1:15" hidden="1" x14ac:dyDescent="0.25">
      <c r="A2230" t="s">
        <v>121</v>
      </c>
      <c r="B2230" t="s">
        <v>35</v>
      </c>
      <c r="C2230" t="s">
        <v>244</v>
      </c>
      <c r="D2230" s="3">
        <v>43012</v>
      </c>
      <c r="E2230" t="s">
        <v>122</v>
      </c>
      <c r="F2230">
        <v>-22000000</v>
      </c>
      <c r="G2230" t="s">
        <v>3414</v>
      </c>
      <c r="H2230" t="s">
        <v>247</v>
      </c>
      <c r="I2230" t="s">
        <v>102</v>
      </c>
      <c r="J2230" t="s">
        <v>38</v>
      </c>
      <c r="L2230" t="s">
        <v>1836</v>
      </c>
      <c r="M2230">
        <f t="shared" si="108"/>
        <v>10</v>
      </c>
      <c r="N2230">
        <f t="shared" si="109"/>
        <v>12</v>
      </c>
      <c r="O2230" t="str">
        <f t="shared" si="110"/>
        <v>LCI</v>
      </c>
    </row>
    <row r="2231" spans="1:15" hidden="1" x14ac:dyDescent="0.25">
      <c r="A2231" t="s">
        <v>121</v>
      </c>
      <c r="B2231" t="s">
        <v>35</v>
      </c>
      <c r="C2231" t="s">
        <v>244</v>
      </c>
      <c r="D2231" s="3">
        <v>43013</v>
      </c>
      <c r="E2231" t="s">
        <v>122</v>
      </c>
      <c r="F2231">
        <v>-3283766.17</v>
      </c>
      <c r="G2231" t="s">
        <v>3413</v>
      </c>
      <c r="H2231" t="s">
        <v>247</v>
      </c>
      <c r="I2231" t="s">
        <v>102</v>
      </c>
      <c r="J2231" t="s">
        <v>38</v>
      </c>
      <c r="L2231" t="s">
        <v>1836</v>
      </c>
      <c r="M2231">
        <f t="shared" si="108"/>
        <v>10</v>
      </c>
      <c r="N2231">
        <f t="shared" si="109"/>
        <v>12</v>
      </c>
      <c r="O2231" t="str">
        <f t="shared" si="110"/>
        <v>LCI</v>
      </c>
    </row>
    <row r="2232" spans="1:15" hidden="1" x14ac:dyDescent="0.25">
      <c r="A2232" t="s">
        <v>121</v>
      </c>
      <c r="B2232" t="s">
        <v>35</v>
      </c>
      <c r="C2232" t="s">
        <v>244</v>
      </c>
      <c r="D2232" s="3">
        <v>43014</v>
      </c>
      <c r="E2232" t="s">
        <v>122</v>
      </c>
      <c r="F2232">
        <v>-35000000</v>
      </c>
      <c r="G2232" t="s">
        <v>3412</v>
      </c>
      <c r="H2232" t="s">
        <v>247</v>
      </c>
      <c r="I2232" t="s">
        <v>102</v>
      </c>
      <c r="J2232" t="s">
        <v>38</v>
      </c>
      <c r="L2232" t="s">
        <v>1836</v>
      </c>
      <c r="M2232">
        <f t="shared" si="108"/>
        <v>10</v>
      </c>
      <c r="N2232">
        <f t="shared" si="109"/>
        <v>12</v>
      </c>
      <c r="O2232" t="str">
        <f t="shared" si="110"/>
        <v>LCI</v>
      </c>
    </row>
    <row r="2233" spans="1:15" hidden="1" x14ac:dyDescent="0.25">
      <c r="A2233" t="s">
        <v>121</v>
      </c>
      <c r="B2233" t="s">
        <v>35</v>
      </c>
      <c r="C2233" t="s">
        <v>244</v>
      </c>
      <c r="D2233" s="3">
        <v>43021</v>
      </c>
      <c r="E2233" t="s">
        <v>122</v>
      </c>
      <c r="F2233">
        <v>-109000000</v>
      </c>
      <c r="G2233" t="s">
        <v>3411</v>
      </c>
      <c r="H2233" t="s">
        <v>247</v>
      </c>
      <c r="I2233" t="s">
        <v>102</v>
      </c>
      <c r="J2233" t="s">
        <v>38</v>
      </c>
      <c r="L2233" t="s">
        <v>1836</v>
      </c>
      <c r="M2233">
        <f t="shared" si="108"/>
        <v>10</v>
      </c>
      <c r="N2233">
        <f t="shared" si="109"/>
        <v>12</v>
      </c>
      <c r="O2233" t="str">
        <f t="shared" si="110"/>
        <v>LCI</v>
      </c>
    </row>
    <row r="2234" spans="1:15" hidden="1" x14ac:dyDescent="0.25">
      <c r="A2234" t="s">
        <v>121</v>
      </c>
      <c r="B2234" t="s">
        <v>35</v>
      </c>
      <c r="C2234" t="s">
        <v>244</v>
      </c>
      <c r="D2234" s="3">
        <v>43025</v>
      </c>
      <c r="E2234" t="s">
        <v>122</v>
      </c>
      <c r="F2234">
        <v>-160000000</v>
      </c>
      <c r="G2234" t="s">
        <v>3410</v>
      </c>
      <c r="H2234" t="s">
        <v>247</v>
      </c>
      <c r="I2234" t="s">
        <v>102</v>
      </c>
      <c r="J2234" t="s">
        <v>38</v>
      </c>
      <c r="L2234" t="s">
        <v>1836</v>
      </c>
      <c r="M2234">
        <f t="shared" si="108"/>
        <v>10</v>
      </c>
      <c r="N2234">
        <f t="shared" si="109"/>
        <v>12</v>
      </c>
      <c r="O2234" t="str">
        <f t="shared" si="110"/>
        <v>LCI</v>
      </c>
    </row>
    <row r="2235" spans="1:15" hidden="1" x14ac:dyDescent="0.25">
      <c r="A2235" t="s">
        <v>121</v>
      </c>
      <c r="B2235" t="s">
        <v>35</v>
      </c>
      <c r="C2235" t="s">
        <v>244</v>
      </c>
      <c r="D2235" s="3">
        <v>43033</v>
      </c>
      <c r="E2235" t="s">
        <v>122</v>
      </c>
      <c r="F2235">
        <v>-47000000</v>
      </c>
      <c r="G2235" t="s">
        <v>3409</v>
      </c>
      <c r="H2235" t="s">
        <v>247</v>
      </c>
      <c r="I2235" t="s">
        <v>102</v>
      </c>
      <c r="J2235" t="s">
        <v>38</v>
      </c>
      <c r="L2235" t="s">
        <v>1836</v>
      </c>
      <c r="M2235">
        <f t="shared" si="108"/>
        <v>10</v>
      </c>
      <c r="N2235">
        <f t="shared" si="109"/>
        <v>12</v>
      </c>
      <c r="O2235" t="str">
        <f t="shared" si="110"/>
        <v>LCI</v>
      </c>
    </row>
    <row r="2236" spans="1:15" hidden="1" x14ac:dyDescent="0.25">
      <c r="A2236" t="s">
        <v>121</v>
      </c>
      <c r="B2236" t="s">
        <v>35</v>
      </c>
      <c r="C2236" t="s">
        <v>244</v>
      </c>
      <c r="D2236" s="3">
        <v>43035</v>
      </c>
      <c r="E2236" t="s">
        <v>122</v>
      </c>
      <c r="F2236">
        <v>-7000000</v>
      </c>
      <c r="G2236" t="s">
        <v>3408</v>
      </c>
      <c r="H2236" t="s">
        <v>247</v>
      </c>
      <c r="I2236" t="s">
        <v>102</v>
      </c>
      <c r="J2236" t="s">
        <v>38</v>
      </c>
      <c r="L2236" t="s">
        <v>1836</v>
      </c>
      <c r="M2236">
        <f t="shared" si="108"/>
        <v>10</v>
      </c>
      <c r="N2236">
        <f t="shared" si="109"/>
        <v>12</v>
      </c>
      <c r="O2236" t="str">
        <f t="shared" si="110"/>
        <v>LCI</v>
      </c>
    </row>
    <row r="2237" spans="1:15" hidden="1" x14ac:dyDescent="0.25">
      <c r="A2237" t="s">
        <v>121</v>
      </c>
      <c r="B2237" t="s">
        <v>35</v>
      </c>
      <c r="C2237" t="s">
        <v>244</v>
      </c>
      <c r="D2237" s="3">
        <v>43038</v>
      </c>
      <c r="E2237" t="s">
        <v>122</v>
      </c>
      <c r="F2237">
        <v>-5000000</v>
      </c>
      <c r="G2237" t="s">
        <v>3407</v>
      </c>
      <c r="H2237" t="s">
        <v>247</v>
      </c>
      <c r="I2237" t="s">
        <v>102</v>
      </c>
      <c r="J2237" t="s">
        <v>38</v>
      </c>
      <c r="L2237" t="s">
        <v>1836</v>
      </c>
      <c r="M2237">
        <f t="shared" si="108"/>
        <v>10</v>
      </c>
      <c r="N2237">
        <f t="shared" si="109"/>
        <v>12</v>
      </c>
      <c r="O2237" t="str">
        <f t="shared" si="110"/>
        <v>LCI</v>
      </c>
    </row>
    <row r="2238" spans="1:15" hidden="1" x14ac:dyDescent="0.25">
      <c r="A2238" t="s">
        <v>121</v>
      </c>
      <c r="B2238" t="s">
        <v>35</v>
      </c>
      <c r="C2238" t="s">
        <v>244</v>
      </c>
      <c r="D2238" s="3">
        <v>43040</v>
      </c>
      <c r="E2238" t="s">
        <v>122</v>
      </c>
      <c r="F2238">
        <v>-13000000</v>
      </c>
      <c r="G2238" t="s">
        <v>3406</v>
      </c>
      <c r="H2238" t="s">
        <v>247</v>
      </c>
      <c r="I2238" t="s">
        <v>102</v>
      </c>
      <c r="J2238" t="s">
        <v>38</v>
      </c>
      <c r="L2238" t="s">
        <v>1836</v>
      </c>
      <c r="M2238">
        <f t="shared" si="108"/>
        <v>10</v>
      </c>
      <c r="N2238">
        <f t="shared" si="109"/>
        <v>12</v>
      </c>
      <c r="O2238" t="str">
        <f t="shared" si="110"/>
        <v>LCI</v>
      </c>
    </row>
    <row r="2239" spans="1:15" hidden="1" x14ac:dyDescent="0.25">
      <c r="A2239" t="s">
        <v>121</v>
      </c>
      <c r="B2239" t="s">
        <v>35</v>
      </c>
      <c r="C2239" t="s">
        <v>244</v>
      </c>
      <c r="D2239" s="3">
        <v>43045</v>
      </c>
      <c r="E2239" t="s">
        <v>122</v>
      </c>
      <c r="F2239">
        <v>-1094041.67</v>
      </c>
      <c r="G2239" t="s">
        <v>3405</v>
      </c>
      <c r="H2239" t="s">
        <v>247</v>
      </c>
      <c r="I2239" t="s">
        <v>101</v>
      </c>
      <c r="J2239" t="s">
        <v>38</v>
      </c>
      <c r="L2239" t="s">
        <v>1836</v>
      </c>
      <c r="M2239">
        <f t="shared" si="108"/>
        <v>10</v>
      </c>
      <c r="N2239">
        <f t="shared" si="109"/>
        <v>12</v>
      </c>
      <c r="O2239" t="str">
        <f t="shared" si="110"/>
        <v>LCI</v>
      </c>
    </row>
    <row r="2240" spans="1:15" hidden="1" x14ac:dyDescent="0.25">
      <c r="A2240" t="s">
        <v>121</v>
      </c>
      <c r="B2240" t="s">
        <v>35</v>
      </c>
      <c r="C2240" t="s">
        <v>244</v>
      </c>
      <c r="D2240" s="3">
        <v>43056</v>
      </c>
      <c r="E2240" t="s">
        <v>122</v>
      </c>
      <c r="F2240">
        <v>-21000000</v>
      </c>
      <c r="G2240" t="s">
        <v>3404</v>
      </c>
      <c r="H2240" t="s">
        <v>247</v>
      </c>
      <c r="I2240" t="s">
        <v>102</v>
      </c>
      <c r="J2240" t="s">
        <v>38</v>
      </c>
      <c r="L2240" t="s">
        <v>1836</v>
      </c>
      <c r="M2240">
        <f t="shared" si="108"/>
        <v>10</v>
      </c>
      <c r="N2240">
        <f t="shared" si="109"/>
        <v>12</v>
      </c>
      <c r="O2240" t="str">
        <f t="shared" si="110"/>
        <v>LCI</v>
      </c>
    </row>
    <row r="2241" spans="1:15" hidden="1" x14ac:dyDescent="0.25">
      <c r="A2241" t="s">
        <v>121</v>
      </c>
      <c r="B2241" t="s">
        <v>35</v>
      </c>
      <c r="C2241" t="s">
        <v>244</v>
      </c>
      <c r="D2241" s="3">
        <v>43067</v>
      </c>
      <c r="E2241" t="s">
        <v>122</v>
      </c>
      <c r="F2241">
        <v>-10000000</v>
      </c>
      <c r="G2241" t="s">
        <v>3403</v>
      </c>
      <c r="H2241" t="s">
        <v>247</v>
      </c>
      <c r="I2241" t="s">
        <v>102</v>
      </c>
      <c r="J2241" t="s">
        <v>38</v>
      </c>
      <c r="L2241" t="s">
        <v>1836</v>
      </c>
      <c r="M2241">
        <f t="shared" si="108"/>
        <v>10</v>
      </c>
      <c r="N2241">
        <f t="shared" si="109"/>
        <v>12</v>
      </c>
      <c r="O2241" t="str">
        <f t="shared" si="110"/>
        <v>LCI</v>
      </c>
    </row>
    <row r="2242" spans="1:15" hidden="1" x14ac:dyDescent="0.25">
      <c r="A2242" t="s">
        <v>121</v>
      </c>
      <c r="B2242" t="s">
        <v>35</v>
      </c>
      <c r="C2242" t="s">
        <v>244</v>
      </c>
      <c r="D2242" s="3">
        <v>43069</v>
      </c>
      <c r="E2242" t="s">
        <v>122</v>
      </c>
      <c r="F2242">
        <v>-100000000</v>
      </c>
      <c r="G2242" t="s">
        <v>3402</v>
      </c>
      <c r="H2242" t="s">
        <v>247</v>
      </c>
      <c r="I2242" t="s">
        <v>102</v>
      </c>
      <c r="J2242" t="s">
        <v>38</v>
      </c>
      <c r="L2242" t="s">
        <v>1836</v>
      </c>
      <c r="M2242">
        <f t="shared" si="108"/>
        <v>10</v>
      </c>
      <c r="N2242">
        <f t="shared" si="109"/>
        <v>12</v>
      </c>
      <c r="O2242" t="str">
        <f t="shared" si="110"/>
        <v>LCI</v>
      </c>
    </row>
    <row r="2243" spans="1:15" hidden="1" x14ac:dyDescent="0.25">
      <c r="A2243" t="s">
        <v>121</v>
      </c>
      <c r="B2243" t="s">
        <v>35</v>
      </c>
      <c r="C2243" t="s">
        <v>244</v>
      </c>
      <c r="D2243" s="3">
        <v>43070</v>
      </c>
      <c r="E2243" t="s">
        <v>122</v>
      </c>
      <c r="F2243">
        <v>-10000000</v>
      </c>
      <c r="G2243" t="s">
        <v>3401</v>
      </c>
      <c r="H2243" t="s">
        <v>247</v>
      </c>
      <c r="I2243" t="s">
        <v>102</v>
      </c>
      <c r="J2243" t="s">
        <v>38</v>
      </c>
      <c r="L2243" t="s">
        <v>1836</v>
      </c>
      <c r="M2243">
        <f t="shared" ref="M2243:M2306" si="111">FIND("from",L2243,1)+LEN($M$1)+1</f>
        <v>10</v>
      </c>
      <c r="N2243">
        <f t="shared" ref="N2243:N2306" si="112">FIND("to",L2243)-LEN($N$1)</f>
        <v>12</v>
      </c>
      <c r="O2243" t="str">
        <f t="shared" ref="O2243:O2306" si="113">MID(L2243,M2243,N2243-M2243+1)</f>
        <v>LCI</v>
      </c>
    </row>
    <row r="2244" spans="1:15" hidden="1" x14ac:dyDescent="0.25">
      <c r="A2244" t="s">
        <v>121</v>
      </c>
      <c r="B2244" t="s">
        <v>35</v>
      </c>
      <c r="C2244" t="s">
        <v>244</v>
      </c>
      <c r="D2244" s="3">
        <v>43070</v>
      </c>
      <c r="E2244" t="s">
        <v>122</v>
      </c>
      <c r="F2244">
        <v>-6000000</v>
      </c>
      <c r="G2244" t="s">
        <v>3400</v>
      </c>
      <c r="H2244" t="s">
        <v>247</v>
      </c>
      <c r="I2244" t="s">
        <v>102</v>
      </c>
      <c r="J2244" t="s">
        <v>38</v>
      </c>
      <c r="L2244" t="s">
        <v>1836</v>
      </c>
      <c r="M2244">
        <f t="shared" si="111"/>
        <v>10</v>
      </c>
      <c r="N2244">
        <f t="shared" si="112"/>
        <v>12</v>
      </c>
      <c r="O2244" t="str">
        <f t="shared" si="113"/>
        <v>LCI</v>
      </c>
    </row>
    <row r="2245" spans="1:15" hidden="1" x14ac:dyDescent="0.25">
      <c r="A2245" t="s">
        <v>121</v>
      </c>
      <c r="B2245" t="s">
        <v>35</v>
      </c>
      <c r="C2245" t="s">
        <v>244</v>
      </c>
      <c r="D2245" s="3">
        <v>43076</v>
      </c>
      <c r="E2245" t="s">
        <v>122</v>
      </c>
      <c r="F2245">
        <v>-1270322.51</v>
      </c>
      <c r="G2245" t="s">
        <v>3399</v>
      </c>
      <c r="H2245" t="s">
        <v>247</v>
      </c>
      <c r="I2245" t="s">
        <v>102</v>
      </c>
      <c r="J2245" t="s">
        <v>38</v>
      </c>
      <c r="L2245" t="s">
        <v>1836</v>
      </c>
      <c r="M2245">
        <f t="shared" si="111"/>
        <v>10</v>
      </c>
      <c r="N2245">
        <f t="shared" si="112"/>
        <v>12</v>
      </c>
      <c r="O2245" t="str">
        <f t="shared" si="113"/>
        <v>LCI</v>
      </c>
    </row>
    <row r="2246" spans="1:15" hidden="1" x14ac:dyDescent="0.25">
      <c r="A2246" t="s">
        <v>121</v>
      </c>
      <c r="B2246" t="s">
        <v>35</v>
      </c>
      <c r="C2246" t="s">
        <v>244</v>
      </c>
      <c r="D2246" s="3">
        <v>43076</v>
      </c>
      <c r="E2246" t="s">
        <v>122</v>
      </c>
      <c r="F2246">
        <v>-21000000</v>
      </c>
      <c r="G2246" t="s">
        <v>3398</v>
      </c>
      <c r="H2246" t="s">
        <v>247</v>
      </c>
      <c r="I2246" t="s">
        <v>102</v>
      </c>
      <c r="J2246" t="s">
        <v>38</v>
      </c>
      <c r="L2246" t="s">
        <v>1836</v>
      </c>
      <c r="M2246">
        <f t="shared" si="111"/>
        <v>10</v>
      </c>
      <c r="N2246">
        <f t="shared" si="112"/>
        <v>12</v>
      </c>
      <c r="O2246" t="str">
        <f t="shared" si="113"/>
        <v>LCI</v>
      </c>
    </row>
    <row r="2247" spans="1:15" hidden="1" x14ac:dyDescent="0.25">
      <c r="A2247" t="s">
        <v>121</v>
      </c>
      <c r="B2247" t="s">
        <v>35</v>
      </c>
      <c r="C2247" t="s">
        <v>244</v>
      </c>
      <c r="D2247" s="3">
        <v>43077</v>
      </c>
      <c r="E2247" t="s">
        <v>122</v>
      </c>
      <c r="F2247">
        <v>-3000000</v>
      </c>
      <c r="G2247" t="s">
        <v>3397</v>
      </c>
      <c r="H2247" t="s">
        <v>247</v>
      </c>
      <c r="I2247" t="s">
        <v>102</v>
      </c>
      <c r="J2247" t="s">
        <v>38</v>
      </c>
      <c r="L2247" t="s">
        <v>1836</v>
      </c>
      <c r="M2247">
        <f t="shared" si="111"/>
        <v>10</v>
      </c>
      <c r="N2247">
        <f t="shared" si="112"/>
        <v>12</v>
      </c>
      <c r="O2247" t="str">
        <f t="shared" si="113"/>
        <v>LCI</v>
      </c>
    </row>
    <row r="2248" spans="1:15" hidden="1" x14ac:dyDescent="0.25">
      <c r="A2248" t="s">
        <v>121</v>
      </c>
      <c r="B2248" t="s">
        <v>35</v>
      </c>
      <c r="C2248" t="s">
        <v>244</v>
      </c>
      <c r="D2248" s="3">
        <v>43088</v>
      </c>
      <c r="E2248" t="s">
        <v>122</v>
      </c>
      <c r="F2248">
        <v>-35000000</v>
      </c>
      <c r="G2248" t="s">
        <v>3396</v>
      </c>
      <c r="H2248" t="s">
        <v>247</v>
      </c>
      <c r="I2248" t="s">
        <v>102</v>
      </c>
      <c r="J2248" t="s">
        <v>38</v>
      </c>
      <c r="L2248" t="s">
        <v>1836</v>
      </c>
      <c r="M2248">
        <f t="shared" si="111"/>
        <v>10</v>
      </c>
      <c r="N2248">
        <f t="shared" si="112"/>
        <v>12</v>
      </c>
      <c r="O2248" t="str">
        <f t="shared" si="113"/>
        <v>LCI</v>
      </c>
    </row>
    <row r="2249" spans="1:15" hidden="1" x14ac:dyDescent="0.25">
      <c r="A2249" t="s">
        <v>121</v>
      </c>
      <c r="B2249" t="s">
        <v>35</v>
      </c>
      <c r="C2249" t="s">
        <v>244</v>
      </c>
      <c r="D2249" s="3">
        <v>43090</v>
      </c>
      <c r="E2249" t="s">
        <v>122</v>
      </c>
      <c r="F2249">
        <v>-11000000</v>
      </c>
      <c r="G2249" t="s">
        <v>3395</v>
      </c>
      <c r="H2249" t="s">
        <v>247</v>
      </c>
      <c r="I2249" t="s">
        <v>102</v>
      </c>
      <c r="J2249" t="s">
        <v>38</v>
      </c>
      <c r="L2249" t="s">
        <v>1836</v>
      </c>
      <c r="M2249">
        <f t="shared" si="111"/>
        <v>10</v>
      </c>
      <c r="N2249">
        <f t="shared" si="112"/>
        <v>12</v>
      </c>
      <c r="O2249" t="str">
        <f t="shared" si="113"/>
        <v>LCI</v>
      </c>
    </row>
    <row r="2250" spans="1:15" hidden="1" x14ac:dyDescent="0.25">
      <c r="A2250" t="s">
        <v>121</v>
      </c>
      <c r="B2250" t="s">
        <v>35</v>
      </c>
      <c r="C2250" t="s">
        <v>244</v>
      </c>
      <c r="D2250" s="3">
        <v>43102</v>
      </c>
      <c r="E2250" t="s">
        <v>122</v>
      </c>
      <c r="F2250">
        <v>-24550000</v>
      </c>
      <c r="G2250" t="s">
        <v>3394</v>
      </c>
      <c r="H2250" t="s">
        <v>247</v>
      </c>
      <c r="I2250" t="s">
        <v>102</v>
      </c>
      <c r="J2250" t="s">
        <v>38</v>
      </c>
      <c r="L2250" t="s">
        <v>1836</v>
      </c>
      <c r="M2250">
        <f t="shared" si="111"/>
        <v>10</v>
      </c>
      <c r="N2250">
        <f t="shared" si="112"/>
        <v>12</v>
      </c>
      <c r="O2250" t="str">
        <f t="shared" si="113"/>
        <v>LCI</v>
      </c>
    </row>
    <row r="2251" spans="1:15" hidden="1" x14ac:dyDescent="0.25">
      <c r="A2251" t="s">
        <v>121</v>
      </c>
      <c r="B2251" t="s">
        <v>35</v>
      </c>
      <c r="C2251" t="s">
        <v>244</v>
      </c>
      <c r="D2251" s="3">
        <v>43103</v>
      </c>
      <c r="E2251" t="s">
        <v>122</v>
      </c>
      <c r="F2251">
        <v>-14000000</v>
      </c>
      <c r="G2251" t="s">
        <v>3393</v>
      </c>
      <c r="H2251" t="s">
        <v>247</v>
      </c>
      <c r="I2251" t="s">
        <v>102</v>
      </c>
      <c r="J2251" t="s">
        <v>38</v>
      </c>
      <c r="L2251" t="s">
        <v>1836</v>
      </c>
      <c r="M2251">
        <f t="shared" si="111"/>
        <v>10</v>
      </c>
      <c r="N2251">
        <f t="shared" si="112"/>
        <v>12</v>
      </c>
      <c r="O2251" t="str">
        <f t="shared" si="113"/>
        <v>LCI</v>
      </c>
    </row>
    <row r="2252" spans="1:15" hidden="1" x14ac:dyDescent="0.25">
      <c r="A2252" t="s">
        <v>121</v>
      </c>
      <c r="B2252" t="s">
        <v>35</v>
      </c>
      <c r="C2252" t="s">
        <v>244</v>
      </c>
      <c r="D2252" s="3">
        <v>43104</v>
      </c>
      <c r="E2252" t="s">
        <v>122</v>
      </c>
      <c r="F2252">
        <v>-40000000</v>
      </c>
      <c r="G2252" t="s">
        <v>3392</v>
      </c>
      <c r="H2252" t="s">
        <v>247</v>
      </c>
      <c r="I2252" t="s">
        <v>102</v>
      </c>
      <c r="J2252" t="s">
        <v>38</v>
      </c>
      <c r="L2252" t="s">
        <v>1836</v>
      </c>
      <c r="M2252">
        <f t="shared" si="111"/>
        <v>10</v>
      </c>
      <c r="N2252">
        <f t="shared" si="112"/>
        <v>12</v>
      </c>
      <c r="O2252" t="str">
        <f t="shared" si="113"/>
        <v>LCI</v>
      </c>
    </row>
    <row r="2253" spans="1:15" hidden="1" x14ac:dyDescent="0.25">
      <c r="A2253" t="s">
        <v>121</v>
      </c>
      <c r="B2253" t="s">
        <v>35</v>
      </c>
      <c r="C2253" t="s">
        <v>244</v>
      </c>
      <c r="D2253" s="3">
        <v>43105</v>
      </c>
      <c r="E2253" t="s">
        <v>122</v>
      </c>
      <c r="F2253">
        <v>-10000000</v>
      </c>
      <c r="G2253" t="s">
        <v>3391</v>
      </c>
      <c r="H2253" t="s">
        <v>247</v>
      </c>
      <c r="I2253" t="s">
        <v>102</v>
      </c>
      <c r="J2253" t="s">
        <v>38</v>
      </c>
      <c r="L2253" t="s">
        <v>1836</v>
      </c>
      <c r="M2253">
        <f t="shared" si="111"/>
        <v>10</v>
      </c>
      <c r="N2253">
        <f t="shared" si="112"/>
        <v>12</v>
      </c>
      <c r="O2253" t="str">
        <f t="shared" si="113"/>
        <v>LCI</v>
      </c>
    </row>
    <row r="2254" spans="1:15" hidden="1" x14ac:dyDescent="0.25">
      <c r="A2254" t="s">
        <v>121</v>
      </c>
      <c r="B2254" t="s">
        <v>35</v>
      </c>
      <c r="C2254" t="s">
        <v>244</v>
      </c>
      <c r="D2254" s="3">
        <v>43109</v>
      </c>
      <c r="E2254" t="s">
        <v>122</v>
      </c>
      <c r="F2254">
        <v>-8000000</v>
      </c>
      <c r="G2254" t="s">
        <v>3390</v>
      </c>
      <c r="H2254" t="s">
        <v>247</v>
      </c>
      <c r="I2254" t="s">
        <v>102</v>
      </c>
      <c r="J2254" t="s">
        <v>38</v>
      </c>
      <c r="L2254" t="s">
        <v>1836</v>
      </c>
      <c r="M2254">
        <f t="shared" si="111"/>
        <v>10</v>
      </c>
      <c r="N2254">
        <f t="shared" si="112"/>
        <v>12</v>
      </c>
      <c r="O2254" t="str">
        <f t="shared" si="113"/>
        <v>LCI</v>
      </c>
    </row>
    <row r="2255" spans="1:15" hidden="1" x14ac:dyDescent="0.25">
      <c r="A2255" t="s">
        <v>121</v>
      </c>
      <c r="B2255" t="s">
        <v>35</v>
      </c>
      <c r="C2255" t="s">
        <v>244</v>
      </c>
      <c r="D2255" s="3">
        <v>43109</v>
      </c>
      <c r="E2255" t="s">
        <v>122</v>
      </c>
      <c r="F2255">
        <v>-1146021.6399999999</v>
      </c>
      <c r="G2255" t="s">
        <v>3389</v>
      </c>
      <c r="H2255" t="s">
        <v>247</v>
      </c>
      <c r="I2255" t="s">
        <v>102</v>
      </c>
      <c r="J2255" t="s">
        <v>38</v>
      </c>
      <c r="L2255" t="s">
        <v>1836</v>
      </c>
      <c r="M2255">
        <f t="shared" si="111"/>
        <v>10</v>
      </c>
      <c r="N2255">
        <f t="shared" si="112"/>
        <v>12</v>
      </c>
      <c r="O2255" t="str">
        <f t="shared" si="113"/>
        <v>LCI</v>
      </c>
    </row>
    <row r="2256" spans="1:15" hidden="1" x14ac:dyDescent="0.25">
      <c r="A2256" t="s">
        <v>121</v>
      </c>
      <c r="B2256" t="s">
        <v>35</v>
      </c>
      <c r="C2256" t="s">
        <v>244</v>
      </c>
      <c r="D2256" s="3">
        <v>43117</v>
      </c>
      <c r="E2256" t="s">
        <v>122</v>
      </c>
      <c r="F2256">
        <v>-10000000</v>
      </c>
      <c r="G2256" t="s">
        <v>3388</v>
      </c>
      <c r="H2256" t="s">
        <v>247</v>
      </c>
      <c r="I2256" t="s">
        <v>102</v>
      </c>
      <c r="J2256" t="s">
        <v>38</v>
      </c>
      <c r="L2256" t="s">
        <v>1836</v>
      </c>
      <c r="M2256">
        <f t="shared" si="111"/>
        <v>10</v>
      </c>
      <c r="N2256">
        <f t="shared" si="112"/>
        <v>12</v>
      </c>
      <c r="O2256" t="str">
        <f t="shared" si="113"/>
        <v>LCI</v>
      </c>
    </row>
    <row r="2257" spans="1:15" hidden="1" x14ac:dyDescent="0.25">
      <c r="A2257" t="s">
        <v>121</v>
      </c>
      <c r="B2257" t="s">
        <v>35</v>
      </c>
      <c r="C2257" t="s">
        <v>244</v>
      </c>
      <c r="D2257" s="3">
        <v>43125</v>
      </c>
      <c r="E2257" t="s">
        <v>122</v>
      </c>
      <c r="F2257">
        <v>-95000000</v>
      </c>
      <c r="G2257" t="s">
        <v>3387</v>
      </c>
      <c r="H2257" t="s">
        <v>247</v>
      </c>
      <c r="I2257" t="s">
        <v>102</v>
      </c>
      <c r="J2257" t="s">
        <v>38</v>
      </c>
      <c r="L2257" t="s">
        <v>1836</v>
      </c>
      <c r="M2257">
        <f t="shared" si="111"/>
        <v>10</v>
      </c>
      <c r="N2257">
        <f t="shared" si="112"/>
        <v>12</v>
      </c>
      <c r="O2257" t="str">
        <f t="shared" si="113"/>
        <v>LCI</v>
      </c>
    </row>
    <row r="2258" spans="1:15" hidden="1" x14ac:dyDescent="0.25">
      <c r="A2258" t="s">
        <v>121</v>
      </c>
      <c r="B2258" t="s">
        <v>35</v>
      </c>
      <c r="C2258" t="s">
        <v>244</v>
      </c>
      <c r="D2258" s="3">
        <v>43125</v>
      </c>
      <c r="E2258" t="s">
        <v>122</v>
      </c>
      <c r="F2258">
        <v>-12000000</v>
      </c>
      <c r="G2258" t="s">
        <v>3386</v>
      </c>
      <c r="H2258" t="s">
        <v>247</v>
      </c>
      <c r="I2258" t="s">
        <v>102</v>
      </c>
      <c r="J2258" t="s">
        <v>38</v>
      </c>
      <c r="L2258" t="s">
        <v>1836</v>
      </c>
      <c r="M2258">
        <f t="shared" si="111"/>
        <v>10</v>
      </c>
      <c r="N2258">
        <f t="shared" si="112"/>
        <v>12</v>
      </c>
      <c r="O2258" t="str">
        <f t="shared" si="113"/>
        <v>LCI</v>
      </c>
    </row>
    <row r="2259" spans="1:15" hidden="1" x14ac:dyDescent="0.25">
      <c r="A2259" t="s">
        <v>121</v>
      </c>
      <c r="B2259" t="s">
        <v>35</v>
      </c>
      <c r="C2259" t="s">
        <v>244</v>
      </c>
      <c r="D2259" s="3">
        <v>43132</v>
      </c>
      <c r="E2259" t="s">
        <v>122</v>
      </c>
      <c r="F2259">
        <v>-20000000</v>
      </c>
      <c r="G2259" t="s">
        <v>3385</v>
      </c>
      <c r="H2259" t="s">
        <v>247</v>
      </c>
      <c r="I2259" t="s">
        <v>102</v>
      </c>
      <c r="J2259" t="s">
        <v>38</v>
      </c>
      <c r="L2259" t="s">
        <v>1836</v>
      </c>
      <c r="M2259">
        <f t="shared" si="111"/>
        <v>10</v>
      </c>
      <c r="N2259">
        <f t="shared" si="112"/>
        <v>12</v>
      </c>
      <c r="O2259" t="str">
        <f t="shared" si="113"/>
        <v>LCI</v>
      </c>
    </row>
    <row r="2260" spans="1:15" hidden="1" x14ac:dyDescent="0.25">
      <c r="A2260" t="s">
        <v>121</v>
      </c>
      <c r="B2260" t="s">
        <v>35</v>
      </c>
      <c r="C2260" t="s">
        <v>244</v>
      </c>
      <c r="D2260" s="3">
        <v>43137</v>
      </c>
      <c r="E2260" t="s">
        <v>122</v>
      </c>
      <c r="F2260">
        <v>-65000000</v>
      </c>
      <c r="G2260" t="s">
        <v>3384</v>
      </c>
      <c r="H2260" t="s">
        <v>247</v>
      </c>
      <c r="I2260" t="s">
        <v>102</v>
      </c>
      <c r="J2260" t="s">
        <v>38</v>
      </c>
      <c r="L2260" t="s">
        <v>1836</v>
      </c>
      <c r="M2260">
        <f t="shared" si="111"/>
        <v>10</v>
      </c>
      <c r="N2260">
        <f t="shared" si="112"/>
        <v>12</v>
      </c>
      <c r="O2260" t="str">
        <f t="shared" si="113"/>
        <v>LCI</v>
      </c>
    </row>
    <row r="2261" spans="1:15" hidden="1" x14ac:dyDescent="0.25">
      <c r="A2261" t="s">
        <v>121</v>
      </c>
      <c r="B2261" t="s">
        <v>35</v>
      </c>
      <c r="C2261" t="s">
        <v>244</v>
      </c>
      <c r="D2261" s="3">
        <v>43137</v>
      </c>
      <c r="E2261" t="s">
        <v>122</v>
      </c>
      <c r="F2261">
        <v>-1455661.27</v>
      </c>
      <c r="G2261" t="s">
        <v>3383</v>
      </c>
      <c r="H2261" t="s">
        <v>247</v>
      </c>
      <c r="I2261" t="s">
        <v>102</v>
      </c>
      <c r="J2261" t="s">
        <v>38</v>
      </c>
      <c r="L2261" t="s">
        <v>1836</v>
      </c>
      <c r="M2261">
        <f t="shared" si="111"/>
        <v>10</v>
      </c>
      <c r="N2261">
        <f t="shared" si="112"/>
        <v>12</v>
      </c>
      <c r="O2261" t="str">
        <f t="shared" si="113"/>
        <v>LCI</v>
      </c>
    </row>
    <row r="2262" spans="1:15" hidden="1" x14ac:dyDescent="0.25">
      <c r="A2262" t="s">
        <v>121</v>
      </c>
      <c r="B2262" t="s">
        <v>35</v>
      </c>
      <c r="C2262" t="s">
        <v>244</v>
      </c>
      <c r="D2262" s="3">
        <v>43147</v>
      </c>
      <c r="E2262" t="s">
        <v>122</v>
      </c>
      <c r="F2262">
        <v>-3000000</v>
      </c>
      <c r="G2262" t="s">
        <v>3382</v>
      </c>
      <c r="H2262" t="s">
        <v>247</v>
      </c>
      <c r="I2262" t="s">
        <v>101</v>
      </c>
      <c r="J2262" t="s">
        <v>38</v>
      </c>
      <c r="L2262" t="s">
        <v>1836</v>
      </c>
      <c r="M2262">
        <f t="shared" si="111"/>
        <v>10</v>
      </c>
      <c r="N2262">
        <f t="shared" si="112"/>
        <v>12</v>
      </c>
      <c r="O2262" t="str">
        <f t="shared" si="113"/>
        <v>LCI</v>
      </c>
    </row>
    <row r="2263" spans="1:15" hidden="1" x14ac:dyDescent="0.25">
      <c r="A2263" t="s">
        <v>121</v>
      </c>
      <c r="B2263" t="s">
        <v>35</v>
      </c>
      <c r="C2263" t="s">
        <v>244</v>
      </c>
      <c r="D2263" s="3">
        <v>43154</v>
      </c>
      <c r="E2263" t="s">
        <v>122</v>
      </c>
      <c r="F2263">
        <v>-35000000</v>
      </c>
      <c r="G2263" t="s">
        <v>3381</v>
      </c>
      <c r="H2263" t="s">
        <v>247</v>
      </c>
      <c r="I2263" t="s">
        <v>102</v>
      </c>
      <c r="J2263" t="s">
        <v>38</v>
      </c>
      <c r="L2263" t="s">
        <v>1836</v>
      </c>
      <c r="M2263">
        <f t="shared" si="111"/>
        <v>10</v>
      </c>
      <c r="N2263">
        <f t="shared" si="112"/>
        <v>12</v>
      </c>
      <c r="O2263" t="str">
        <f t="shared" si="113"/>
        <v>LCI</v>
      </c>
    </row>
    <row r="2264" spans="1:15" hidden="1" x14ac:dyDescent="0.25">
      <c r="A2264" t="s">
        <v>121</v>
      </c>
      <c r="B2264" t="s">
        <v>35</v>
      </c>
      <c r="C2264" t="s">
        <v>244</v>
      </c>
      <c r="D2264" s="3">
        <v>43165</v>
      </c>
      <c r="E2264" t="s">
        <v>122</v>
      </c>
      <c r="F2264">
        <v>-1059299.1200000001</v>
      </c>
      <c r="G2264" t="s">
        <v>3380</v>
      </c>
      <c r="H2264" t="s">
        <v>247</v>
      </c>
      <c r="I2264" t="s">
        <v>102</v>
      </c>
      <c r="J2264" t="s">
        <v>38</v>
      </c>
      <c r="L2264" t="s">
        <v>1836</v>
      </c>
      <c r="M2264">
        <f t="shared" si="111"/>
        <v>10</v>
      </c>
      <c r="N2264">
        <f t="shared" si="112"/>
        <v>12</v>
      </c>
      <c r="O2264" t="str">
        <f t="shared" si="113"/>
        <v>LCI</v>
      </c>
    </row>
    <row r="2265" spans="1:15" hidden="1" x14ac:dyDescent="0.25">
      <c r="A2265" t="s">
        <v>121</v>
      </c>
      <c r="B2265" t="s">
        <v>35</v>
      </c>
      <c r="C2265" t="s">
        <v>244</v>
      </c>
      <c r="D2265" s="3">
        <v>43172</v>
      </c>
      <c r="E2265" t="s">
        <v>122</v>
      </c>
      <c r="F2265">
        <v>-22000000</v>
      </c>
      <c r="G2265" t="s">
        <v>3379</v>
      </c>
      <c r="H2265" t="s">
        <v>247</v>
      </c>
      <c r="I2265" t="s">
        <v>102</v>
      </c>
      <c r="J2265" t="s">
        <v>38</v>
      </c>
      <c r="L2265" t="s">
        <v>1836</v>
      </c>
      <c r="M2265">
        <f t="shared" si="111"/>
        <v>10</v>
      </c>
      <c r="N2265">
        <f t="shared" si="112"/>
        <v>12</v>
      </c>
      <c r="O2265" t="str">
        <f t="shared" si="113"/>
        <v>LCI</v>
      </c>
    </row>
    <row r="2266" spans="1:15" hidden="1" x14ac:dyDescent="0.25">
      <c r="A2266" t="s">
        <v>121</v>
      </c>
      <c r="B2266" t="s">
        <v>35</v>
      </c>
      <c r="C2266" t="s">
        <v>244</v>
      </c>
      <c r="D2266" s="3">
        <v>43173</v>
      </c>
      <c r="E2266" t="s">
        <v>122</v>
      </c>
      <c r="F2266">
        <v>-11000000</v>
      </c>
      <c r="G2266" t="s">
        <v>3378</v>
      </c>
      <c r="H2266" t="s">
        <v>247</v>
      </c>
      <c r="I2266" t="s">
        <v>102</v>
      </c>
      <c r="J2266" t="s">
        <v>38</v>
      </c>
      <c r="L2266" t="s">
        <v>1836</v>
      </c>
      <c r="M2266">
        <f t="shared" si="111"/>
        <v>10</v>
      </c>
      <c r="N2266">
        <f t="shared" si="112"/>
        <v>12</v>
      </c>
      <c r="O2266" t="str">
        <f t="shared" si="113"/>
        <v>LCI</v>
      </c>
    </row>
    <row r="2267" spans="1:15" hidden="1" x14ac:dyDescent="0.25">
      <c r="A2267" t="s">
        <v>121</v>
      </c>
      <c r="B2267" t="s">
        <v>35</v>
      </c>
      <c r="C2267" t="s">
        <v>244</v>
      </c>
      <c r="D2267" s="3">
        <v>43174</v>
      </c>
      <c r="E2267" t="s">
        <v>122</v>
      </c>
      <c r="F2267">
        <v>-57000000</v>
      </c>
      <c r="G2267" t="s">
        <v>3377</v>
      </c>
      <c r="H2267" t="s">
        <v>247</v>
      </c>
      <c r="I2267" t="s">
        <v>102</v>
      </c>
      <c r="J2267" t="s">
        <v>38</v>
      </c>
      <c r="L2267" t="s">
        <v>1836</v>
      </c>
      <c r="M2267">
        <f t="shared" si="111"/>
        <v>10</v>
      </c>
      <c r="N2267">
        <f t="shared" si="112"/>
        <v>12</v>
      </c>
      <c r="O2267" t="str">
        <f t="shared" si="113"/>
        <v>LCI</v>
      </c>
    </row>
    <row r="2268" spans="1:15" hidden="1" x14ac:dyDescent="0.25">
      <c r="A2268" t="s">
        <v>121</v>
      </c>
      <c r="B2268" t="s">
        <v>35</v>
      </c>
      <c r="C2268" t="s">
        <v>244</v>
      </c>
      <c r="D2268" s="3">
        <v>43175</v>
      </c>
      <c r="E2268" t="s">
        <v>122</v>
      </c>
      <c r="F2268">
        <v>-24000000</v>
      </c>
      <c r="G2268" t="s">
        <v>3376</v>
      </c>
      <c r="H2268" t="s">
        <v>247</v>
      </c>
      <c r="I2268" t="s">
        <v>102</v>
      </c>
      <c r="J2268" t="s">
        <v>38</v>
      </c>
      <c r="L2268" t="s">
        <v>1836</v>
      </c>
      <c r="M2268">
        <f t="shared" si="111"/>
        <v>10</v>
      </c>
      <c r="N2268">
        <f t="shared" si="112"/>
        <v>12</v>
      </c>
      <c r="O2268" t="str">
        <f t="shared" si="113"/>
        <v>LCI</v>
      </c>
    </row>
    <row r="2269" spans="1:15" hidden="1" x14ac:dyDescent="0.25">
      <c r="A2269" t="s">
        <v>121</v>
      </c>
      <c r="B2269" t="s">
        <v>35</v>
      </c>
      <c r="C2269" t="s">
        <v>244</v>
      </c>
      <c r="D2269" s="3">
        <v>43178</v>
      </c>
      <c r="E2269" t="s">
        <v>122</v>
      </c>
      <c r="F2269">
        <v>-25000000</v>
      </c>
      <c r="G2269" t="s">
        <v>3375</v>
      </c>
      <c r="H2269" t="s">
        <v>247</v>
      </c>
      <c r="I2269" t="s">
        <v>102</v>
      </c>
      <c r="J2269" t="s">
        <v>38</v>
      </c>
      <c r="L2269" t="s">
        <v>1836</v>
      </c>
      <c r="M2269">
        <f t="shared" si="111"/>
        <v>10</v>
      </c>
      <c r="N2269">
        <f t="shared" si="112"/>
        <v>12</v>
      </c>
      <c r="O2269" t="str">
        <f t="shared" si="113"/>
        <v>LCI</v>
      </c>
    </row>
    <row r="2270" spans="1:15" hidden="1" x14ac:dyDescent="0.25">
      <c r="A2270" t="s">
        <v>121</v>
      </c>
      <c r="B2270" t="s">
        <v>35</v>
      </c>
      <c r="C2270" t="s">
        <v>244</v>
      </c>
      <c r="D2270" s="3">
        <v>43179</v>
      </c>
      <c r="E2270" t="s">
        <v>122</v>
      </c>
      <c r="F2270">
        <v>-11000000</v>
      </c>
      <c r="G2270" t="s">
        <v>3374</v>
      </c>
      <c r="H2270" t="s">
        <v>247</v>
      </c>
      <c r="I2270" t="s">
        <v>102</v>
      </c>
      <c r="J2270" t="s">
        <v>38</v>
      </c>
      <c r="L2270" t="s">
        <v>1836</v>
      </c>
      <c r="M2270">
        <f t="shared" si="111"/>
        <v>10</v>
      </c>
      <c r="N2270">
        <f t="shared" si="112"/>
        <v>12</v>
      </c>
      <c r="O2270" t="str">
        <f t="shared" si="113"/>
        <v>LCI</v>
      </c>
    </row>
    <row r="2271" spans="1:15" hidden="1" x14ac:dyDescent="0.25">
      <c r="A2271" t="s">
        <v>121</v>
      </c>
      <c r="B2271" t="s">
        <v>35</v>
      </c>
      <c r="C2271" t="s">
        <v>244</v>
      </c>
      <c r="D2271" s="3">
        <v>43200</v>
      </c>
      <c r="E2271" t="s">
        <v>122</v>
      </c>
      <c r="F2271">
        <v>-12000000</v>
      </c>
      <c r="G2271" t="s">
        <v>3373</v>
      </c>
      <c r="H2271" t="s">
        <v>247</v>
      </c>
      <c r="I2271" t="s">
        <v>102</v>
      </c>
      <c r="J2271" t="s">
        <v>38</v>
      </c>
      <c r="L2271" t="s">
        <v>1836</v>
      </c>
      <c r="M2271">
        <f t="shared" si="111"/>
        <v>10</v>
      </c>
      <c r="N2271">
        <f t="shared" si="112"/>
        <v>12</v>
      </c>
      <c r="O2271" t="str">
        <f t="shared" si="113"/>
        <v>LCI</v>
      </c>
    </row>
    <row r="2272" spans="1:15" hidden="1" x14ac:dyDescent="0.25">
      <c r="A2272" t="s">
        <v>121</v>
      </c>
      <c r="B2272" t="s">
        <v>35</v>
      </c>
      <c r="C2272" t="s">
        <v>244</v>
      </c>
      <c r="D2272" s="3">
        <v>43202</v>
      </c>
      <c r="E2272" t="s">
        <v>122</v>
      </c>
      <c r="F2272">
        <v>-20000000</v>
      </c>
      <c r="G2272" t="s">
        <v>3372</v>
      </c>
      <c r="H2272" t="s">
        <v>247</v>
      </c>
      <c r="I2272" t="s">
        <v>102</v>
      </c>
      <c r="J2272" t="s">
        <v>38</v>
      </c>
      <c r="L2272" t="s">
        <v>1836</v>
      </c>
      <c r="M2272">
        <f t="shared" si="111"/>
        <v>10</v>
      </c>
      <c r="N2272">
        <f t="shared" si="112"/>
        <v>12</v>
      </c>
      <c r="O2272" t="str">
        <f t="shared" si="113"/>
        <v>LCI</v>
      </c>
    </row>
    <row r="2273" spans="1:15" hidden="1" x14ac:dyDescent="0.25">
      <c r="A2273" t="s">
        <v>121</v>
      </c>
      <c r="B2273" t="s">
        <v>35</v>
      </c>
      <c r="C2273" t="s">
        <v>244</v>
      </c>
      <c r="D2273" s="3">
        <v>43202</v>
      </c>
      <c r="E2273" t="s">
        <v>122</v>
      </c>
      <c r="F2273">
        <v>-2000000</v>
      </c>
      <c r="G2273" t="s">
        <v>3371</v>
      </c>
      <c r="H2273" t="s">
        <v>247</v>
      </c>
      <c r="I2273" t="s">
        <v>102</v>
      </c>
      <c r="J2273" t="s">
        <v>38</v>
      </c>
      <c r="L2273" t="s">
        <v>1836</v>
      </c>
      <c r="M2273">
        <f t="shared" si="111"/>
        <v>10</v>
      </c>
      <c r="N2273">
        <f t="shared" si="112"/>
        <v>12</v>
      </c>
      <c r="O2273" t="str">
        <f t="shared" si="113"/>
        <v>LCI</v>
      </c>
    </row>
    <row r="2274" spans="1:15" hidden="1" x14ac:dyDescent="0.25">
      <c r="A2274" t="s">
        <v>121</v>
      </c>
      <c r="B2274" t="s">
        <v>35</v>
      </c>
      <c r="C2274" t="s">
        <v>244</v>
      </c>
      <c r="D2274" s="3">
        <v>43207</v>
      </c>
      <c r="E2274" t="s">
        <v>122</v>
      </c>
      <c r="F2274">
        <v>-50000000</v>
      </c>
      <c r="G2274" t="s">
        <v>3370</v>
      </c>
      <c r="H2274" t="s">
        <v>247</v>
      </c>
      <c r="I2274" t="s">
        <v>102</v>
      </c>
      <c r="J2274" t="s">
        <v>38</v>
      </c>
      <c r="L2274" t="s">
        <v>1836</v>
      </c>
      <c r="M2274">
        <f t="shared" si="111"/>
        <v>10</v>
      </c>
      <c r="N2274">
        <f t="shared" si="112"/>
        <v>12</v>
      </c>
      <c r="O2274" t="str">
        <f t="shared" si="113"/>
        <v>LCI</v>
      </c>
    </row>
    <row r="2275" spans="1:15" hidden="1" x14ac:dyDescent="0.25">
      <c r="A2275" t="s">
        <v>121</v>
      </c>
      <c r="B2275" t="s">
        <v>35</v>
      </c>
      <c r="C2275" t="s">
        <v>244</v>
      </c>
      <c r="D2275" s="3">
        <v>43217</v>
      </c>
      <c r="E2275" t="s">
        <v>122</v>
      </c>
      <c r="F2275">
        <v>-36000000</v>
      </c>
      <c r="G2275" t="s">
        <v>3369</v>
      </c>
      <c r="H2275" t="s">
        <v>247</v>
      </c>
      <c r="I2275" t="s">
        <v>102</v>
      </c>
      <c r="J2275" t="s">
        <v>38</v>
      </c>
      <c r="L2275" t="s">
        <v>1836</v>
      </c>
      <c r="M2275">
        <f t="shared" si="111"/>
        <v>10</v>
      </c>
      <c r="N2275">
        <f t="shared" si="112"/>
        <v>12</v>
      </c>
      <c r="O2275" t="str">
        <f t="shared" si="113"/>
        <v>LCI</v>
      </c>
    </row>
    <row r="2276" spans="1:15" hidden="1" x14ac:dyDescent="0.25">
      <c r="A2276" t="s">
        <v>121</v>
      </c>
      <c r="B2276" t="s">
        <v>35</v>
      </c>
      <c r="C2276" t="s">
        <v>244</v>
      </c>
      <c r="D2276" s="3">
        <v>43227</v>
      </c>
      <c r="E2276" t="s">
        <v>122</v>
      </c>
      <c r="F2276">
        <v>-1186020.82</v>
      </c>
      <c r="G2276" t="s">
        <v>3368</v>
      </c>
      <c r="H2276" t="s">
        <v>247</v>
      </c>
      <c r="I2276" t="s">
        <v>102</v>
      </c>
      <c r="J2276" t="s">
        <v>38</v>
      </c>
      <c r="L2276" t="s">
        <v>1836</v>
      </c>
      <c r="M2276">
        <f t="shared" si="111"/>
        <v>10</v>
      </c>
      <c r="N2276">
        <f t="shared" si="112"/>
        <v>12</v>
      </c>
      <c r="O2276" t="str">
        <f t="shared" si="113"/>
        <v>LCI</v>
      </c>
    </row>
    <row r="2277" spans="1:15" hidden="1" x14ac:dyDescent="0.25">
      <c r="A2277" t="s">
        <v>121</v>
      </c>
      <c r="B2277" t="s">
        <v>35</v>
      </c>
      <c r="C2277" t="s">
        <v>244</v>
      </c>
      <c r="D2277" s="3">
        <v>43231</v>
      </c>
      <c r="E2277" t="s">
        <v>122</v>
      </c>
      <c r="F2277">
        <v>-20000000</v>
      </c>
      <c r="G2277" t="s">
        <v>3367</v>
      </c>
      <c r="H2277" t="s">
        <v>247</v>
      </c>
      <c r="I2277" t="s">
        <v>102</v>
      </c>
      <c r="J2277" t="s">
        <v>38</v>
      </c>
      <c r="L2277" t="s">
        <v>1836</v>
      </c>
      <c r="M2277">
        <f t="shared" si="111"/>
        <v>10</v>
      </c>
      <c r="N2277">
        <f t="shared" si="112"/>
        <v>12</v>
      </c>
      <c r="O2277" t="str">
        <f t="shared" si="113"/>
        <v>LCI</v>
      </c>
    </row>
    <row r="2278" spans="1:15" hidden="1" x14ac:dyDescent="0.25">
      <c r="A2278" t="s">
        <v>121</v>
      </c>
      <c r="B2278" t="s">
        <v>35</v>
      </c>
      <c r="C2278" t="s">
        <v>244</v>
      </c>
      <c r="D2278" s="3">
        <v>43234</v>
      </c>
      <c r="E2278" t="s">
        <v>122</v>
      </c>
      <c r="F2278">
        <v>-30000000</v>
      </c>
      <c r="G2278" t="s">
        <v>3366</v>
      </c>
      <c r="H2278" t="s">
        <v>247</v>
      </c>
      <c r="I2278" t="s">
        <v>102</v>
      </c>
      <c r="J2278" t="s">
        <v>38</v>
      </c>
      <c r="L2278" t="s">
        <v>1836</v>
      </c>
      <c r="M2278">
        <f t="shared" si="111"/>
        <v>10</v>
      </c>
      <c r="N2278">
        <f t="shared" si="112"/>
        <v>12</v>
      </c>
      <c r="O2278" t="str">
        <f t="shared" si="113"/>
        <v>LCI</v>
      </c>
    </row>
    <row r="2279" spans="1:15" hidden="1" x14ac:dyDescent="0.25">
      <c r="A2279" t="s">
        <v>121</v>
      </c>
      <c r="B2279" t="s">
        <v>35</v>
      </c>
      <c r="C2279" t="s">
        <v>244</v>
      </c>
      <c r="D2279" s="3">
        <v>43237</v>
      </c>
      <c r="E2279" t="s">
        <v>122</v>
      </c>
      <c r="F2279">
        <v>-10000000</v>
      </c>
      <c r="G2279" t="s">
        <v>3365</v>
      </c>
      <c r="H2279" t="s">
        <v>247</v>
      </c>
      <c r="I2279" t="s">
        <v>102</v>
      </c>
      <c r="J2279" t="s">
        <v>38</v>
      </c>
      <c r="L2279" t="s">
        <v>1836</v>
      </c>
      <c r="M2279">
        <f t="shared" si="111"/>
        <v>10</v>
      </c>
      <c r="N2279">
        <f t="shared" si="112"/>
        <v>12</v>
      </c>
      <c r="O2279" t="str">
        <f t="shared" si="113"/>
        <v>LCI</v>
      </c>
    </row>
    <row r="2280" spans="1:15" hidden="1" x14ac:dyDescent="0.25">
      <c r="A2280" t="s">
        <v>121</v>
      </c>
      <c r="B2280" t="s">
        <v>35</v>
      </c>
      <c r="C2280" t="s">
        <v>244</v>
      </c>
      <c r="D2280" s="3">
        <v>43241</v>
      </c>
      <c r="E2280" t="s">
        <v>122</v>
      </c>
      <c r="F2280">
        <v>-10000000</v>
      </c>
      <c r="G2280" t="s">
        <v>3364</v>
      </c>
      <c r="H2280" t="s">
        <v>247</v>
      </c>
      <c r="I2280" t="s">
        <v>102</v>
      </c>
      <c r="J2280" t="s">
        <v>38</v>
      </c>
      <c r="L2280" t="s">
        <v>1836</v>
      </c>
      <c r="M2280">
        <f t="shared" si="111"/>
        <v>10</v>
      </c>
      <c r="N2280">
        <f t="shared" si="112"/>
        <v>12</v>
      </c>
      <c r="O2280" t="str">
        <f t="shared" si="113"/>
        <v>LCI</v>
      </c>
    </row>
    <row r="2281" spans="1:15" hidden="1" x14ac:dyDescent="0.25">
      <c r="A2281" t="s">
        <v>121</v>
      </c>
      <c r="B2281" t="s">
        <v>35</v>
      </c>
      <c r="C2281" t="s">
        <v>244</v>
      </c>
      <c r="D2281" s="3">
        <v>43244</v>
      </c>
      <c r="E2281" t="s">
        <v>122</v>
      </c>
      <c r="F2281">
        <v>-23000000</v>
      </c>
      <c r="G2281" t="s">
        <v>3363</v>
      </c>
      <c r="H2281" t="s">
        <v>247</v>
      </c>
      <c r="I2281" t="s">
        <v>102</v>
      </c>
      <c r="J2281" t="s">
        <v>38</v>
      </c>
      <c r="L2281" t="s">
        <v>3362</v>
      </c>
      <c r="M2281">
        <f t="shared" si="111"/>
        <v>10</v>
      </c>
      <c r="N2281" t="e">
        <f t="shared" si="112"/>
        <v>#VALUE!</v>
      </c>
      <c r="O2281" t="e">
        <f t="shared" si="113"/>
        <v>#VALUE!</v>
      </c>
    </row>
    <row r="2282" spans="1:15" hidden="1" x14ac:dyDescent="0.25">
      <c r="A2282" t="s">
        <v>121</v>
      </c>
      <c r="B2282" t="s">
        <v>35</v>
      </c>
      <c r="C2282" t="s">
        <v>244</v>
      </c>
      <c r="D2282" s="3">
        <v>43251</v>
      </c>
      <c r="E2282" t="s">
        <v>122</v>
      </c>
      <c r="F2282">
        <v>-43000000</v>
      </c>
      <c r="G2282" t="s">
        <v>3361</v>
      </c>
      <c r="H2282" t="s">
        <v>247</v>
      </c>
      <c r="I2282" t="s">
        <v>102</v>
      </c>
      <c r="J2282" t="s">
        <v>38</v>
      </c>
      <c r="L2282" t="s">
        <v>1836</v>
      </c>
      <c r="M2282">
        <f t="shared" si="111"/>
        <v>10</v>
      </c>
      <c r="N2282">
        <f t="shared" si="112"/>
        <v>12</v>
      </c>
      <c r="O2282" t="str">
        <f t="shared" si="113"/>
        <v>LCI</v>
      </c>
    </row>
    <row r="2283" spans="1:15" hidden="1" x14ac:dyDescent="0.25">
      <c r="A2283" t="s">
        <v>121</v>
      </c>
      <c r="B2283" t="s">
        <v>35</v>
      </c>
      <c r="C2283" t="s">
        <v>244</v>
      </c>
      <c r="D2283" s="3">
        <v>43252</v>
      </c>
      <c r="E2283" t="s">
        <v>122</v>
      </c>
      <c r="F2283">
        <v>-54000000</v>
      </c>
      <c r="G2283" t="s">
        <v>3360</v>
      </c>
      <c r="H2283" t="s">
        <v>247</v>
      </c>
      <c r="I2283" t="s">
        <v>102</v>
      </c>
      <c r="J2283" t="s">
        <v>38</v>
      </c>
      <c r="L2283" t="s">
        <v>3324</v>
      </c>
      <c r="M2283">
        <f t="shared" si="111"/>
        <v>10</v>
      </c>
      <c r="N2283">
        <f t="shared" si="112"/>
        <v>12</v>
      </c>
      <c r="O2283" t="str">
        <f t="shared" si="113"/>
        <v>LCI</v>
      </c>
    </row>
    <row r="2284" spans="1:15" hidden="1" x14ac:dyDescent="0.25">
      <c r="A2284" t="s">
        <v>121</v>
      </c>
      <c r="B2284" t="s">
        <v>35</v>
      </c>
      <c r="C2284" t="s">
        <v>244</v>
      </c>
      <c r="D2284" s="3">
        <v>43252</v>
      </c>
      <c r="E2284" t="s">
        <v>122</v>
      </c>
      <c r="F2284">
        <v>-27000000</v>
      </c>
      <c r="G2284" t="s">
        <v>3359</v>
      </c>
      <c r="H2284" t="s">
        <v>247</v>
      </c>
      <c r="I2284" t="s">
        <v>102</v>
      </c>
      <c r="J2284" t="s">
        <v>38</v>
      </c>
      <c r="L2284" t="s">
        <v>3324</v>
      </c>
      <c r="M2284">
        <f t="shared" si="111"/>
        <v>10</v>
      </c>
      <c r="N2284">
        <f t="shared" si="112"/>
        <v>12</v>
      </c>
      <c r="O2284" t="str">
        <f t="shared" si="113"/>
        <v>LCI</v>
      </c>
    </row>
    <row r="2285" spans="1:15" hidden="1" x14ac:dyDescent="0.25">
      <c r="A2285" t="s">
        <v>121</v>
      </c>
      <c r="B2285" t="s">
        <v>35</v>
      </c>
      <c r="C2285" t="s">
        <v>244</v>
      </c>
      <c r="D2285" s="3">
        <v>43252</v>
      </c>
      <c r="E2285" t="s">
        <v>122</v>
      </c>
      <c r="F2285">
        <v>-4000000</v>
      </c>
      <c r="G2285" t="s">
        <v>3358</v>
      </c>
      <c r="H2285" t="s">
        <v>247</v>
      </c>
      <c r="I2285" t="s">
        <v>102</v>
      </c>
      <c r="J2285" t="s">
        <v>38</v>
      </c>
      <c r="L2285" t="s">
        <v>3324</v>
      </c>
      <c r="M2285">
        <f t="shared" si="111"/>
        <v>10</v>
      </c>
      <c r="N2285">
        <f t="shared" si="112"/>
        <v>12</v>
      </c>
      <c r="O2285" t="str">
        <f t="shared" si="113"/>
        <v>LCI</v>
      </c>
    </row>
    <row r="2286" spans="1:15" hidden="1" x14ac:dyDescent="0.25">
      <c r="A2286" t="s">
        <v>121</v>
      </c>
      <c r="B2286" t="s">
        <v>35</v>
      </c>
      <c r="C2286" t="s">
        <v>244</v>
      </c>
      <c r="D2286" s="3">
        <v>43257</v>
      </c>
      <c r="E2286" t="s">
        <v>122</v>
      </c>
      <c r="F2286">
        <v>-5000000</v>
      </c>
      <c r="G2286" t="s">
        <v>3357</v>
      </c>
      <c r="H2286" t="s">
        <v>247</v>
      </c>
      <c r="I2286" t="s">
        <v>102</v>
      </c>
      <c r="J2286" t="s">
        <v>38</v>
      </c>
      <c r="L2286" t="s">
        <v>1836</v>
      </c>
      <c r="M2286">
        <f t="shared" si="111"/>
        <v>10</v>
      </c>
      <c r="N2286">
        <f t="shared" si="112"/>
        <v>12</v>
      </c>
      <c r="O2286" t="str">
        <f t="shared" si="113"/>
        <v>LCI</v>
      </c>
    </row>
    <row r="2287" spans="1:15" hidden="1" x14ac:dyDescent="0.25">
      <c r="A2287" t="s">
        <v>121</v>
      </c>
      <c r="B2287" t="s">
        <v>35</v>
      </c>
      <c r="C2287" t="s">
        <v>244</v>
      </c>
      <c r="D2287" s="3">
        <v>43264</v>
      </c>
      <c r="E2287" t="s">
        <v>122</v>
      </c>
      <c r="F2287">
        <v>-5000000</v>
      </c>
      <c r="G2287" t="s">
        <v>3356</v>
      </c>
      <c r="H2287" t="s">
        <v>247</v>
      </c>
      <c r="I2287" t="s">
        <v>102</v>
      </c>
      <c r="J2287" t="s">
        <v>38</v>
      </c>
      <c r="L2287" t="s">
        <v>1836</v>
      </c>
      <c r="M2287">
        <f t="shared" si="111"/>
        <v>10</v>
      </c>
      <c r="N2287">
        <f t="shared" si="112"/>
        <v>12</v>
      </c>
      <c r="O2287" t="str">
        <f t="shared" si="113"/>
        <v>LCI</v>
      </c>
    </row>
    <row r="2288" spans="1:15" hidden="1" x14ac:dyDescent="0.25">
      <c r="A2288" t="s">
        <v>121</v>
      </c>
      <c r="B2288" t="s">
        <v>35</v>
      </c>
      <c r="C2288" t="s">
        <v>244</v>
      </c>
      <c r="D2288" s="3">
        <v>43266</v>
      </c>
      <c r="E2288" t="s">
        <v>122</v>
      </c>
      <c r="F2288">
        <v>-35000000</v>
      </c>
      <c r="G2288" t="s">
        <v>3355</v>
      </c>
      <c r="H2288" t="s">
        <v>247</v>
      </c>
      <c r="I2288" t="s">
        <v>102</v>
      </c>
      <c r="J2288" t="s">
        <v>38</v>
      </c>
      <c r="L2288" t="s">
        <v>1836</v>
      </c>
      <c r="M2288">
        <f t="shared" si="111"/>
        <v>10</v>
      </c>
      <c r="N2288">
        <f t="shared" si="112"/>
        <v>12</v>
      </c>
      <c r="O2288" t="str">
        <f t="shared" si="113"/>
        <v>LCI</v>
      </c>
    </row>
    <row r="2289" spans="1:15" hidden="1" x14ac:dyDescent="0.25">
      <c r="A2289" t="s">
        <v>121</v>
      </c>
      <c r="B2289" t="s">
        <v>35</v>
      </c>
      <c r="C2289" t="s">
        <v>244</v>
      </c>
      <c r="D2289" s="3">
        <v>43270</v>
      </c>
      <c r="E2289" t="s">
        <v>122</v>
      </c>
      <c r="F2289">
        <v>-10000000</v>
      </c>
      <c r="G2289" t="s">
        <v>3354</v>
      </c>
      <c r="H2289" t="s">
        <v>247</v>
      </c>
      <c r="I2289" t="s">
        <v>102</v>
      </c>
      <c r="J2289" t="s">
        <v>38</v>
      </c>
      <c r="L2289" t="s">
        <v>1836</v>
      </c>
      <c r="M2289">
        <f t="shared" si="111"/>
        <v>10</v>
      </c>
      <c r="N2289">
        <f t="shared" si="112"/>
        <v>12</v>
      </c>
      <c r="O2289" t="str">
        <f t="shared" si="113"/>
        <v>LCI</v>
      </c>
    </row>
    <row r="2290" spans="1:15" hidden="1" x14ac:dyDescent="0.25">
      <c r="A2290" t="s">
        <v>121</v>
      </c>
      <c r="B2290" t="s">
        <v>35</v>
      </c>
      <c r="C2290" t="s">
        <v>244</v>
      </c>
      <c r="D2290" s="3">
        <v>43279</v>
      </c>
      <c r="E2290" t="s">
        <v>122</v>
      </c>
      <c r="F2290">
        <v>-37500000</v>
      </c>
      <c r="G2290" t="s">
        <v>3353</v>
      </c>
      <c r="H2290" t="s">
        <v>247</v>
      </c>
      <c r="I2290" t="s">
        <v>102</v>
      </c>
      <c r="J2290" t="s">
        <v>38</v>
      </c>
      <c r="L2290" t="s">
        <v>1836</v>
      </c>
      <c r="M2290">
        <f t="shared" si="111"/>
        <v>10</v>
      </c>
      <c r="N2290">
        <f t="shared" si="112"/>
        <v>12</v>
      </c>
      <c r="O2290" t="str">
        <f t="shared" si="113"/>
        <v>LCI</v>
      </c>
    </row>
    <row r="2291" spans="1:15" hidden="1" x14ac:dyDescent="0.25">
      <c r="A2291" t="s">
        <v>121</v>
      </c>
      <c r="B2291" t="s">
        <v>35</v>
      </c>
      <c r="C2291" t="s">
        <v>244</v>
      </c>
      <c r="D2291" s="3">
        <v>43283</v>
      </c>
      <c r="E2291" t="s">
        <v>122</v>
      </c>
      <c r="F2291">
        <v>-10000000</v>
      </c>
      <c r="G2291" t="s">
        <v>3352</v>
      </c>
      <c r="H2291" t="s">
        <v>247</v>
      </c>
      <c r="I2291" t="s">
        <v>102</v>
      </c>
      <c r="J2291" t="s">
        <v>38</v>
      </c>
      <c r="L2291" t="s">
        <v>1836</v>
      </c>
      <c r="M2291">
        <f t="shared" si="111"/>
        <v>10</v>
      </c>
      <c r="N2291">
        <f t="shared" si="112"/>
        <v>12</v>
      </c>
      <c r="O2291" t="str">
        <f t="shared" si="113"/>
        <v>LCI</v>
      </c>
    </row>
    <row r="2292" spans="1:15" hidden="1" x14ac:dyDescent="0.25">
      <c r="A2292" t="s">
        <v>121</v>
      </c>
      <c r="B2292" t="s">
        <v>35</v>
      </c>
      <c r="C2292" t="s">
        <v>244</v>
      </c>
      <c r="D2292" s="3">
        <v>43287</v>
      </c>
      <c r="E2292" t="s">
        <v>122</v>
      </c>
      <c r="F2292">
        <v>-54000000</v>
      </c>
      <c r="G2292" t="s">
        <v>3351</v>
      </c>
      <c r="H2292" t="s">
        <v>247</v>
      </c>
      <c r="I2292" t="s">
        <v>102</v>
      </c>
      <c r="J2292" t="s">
        <v>38</v>
      </c>
      <c r="L2292" t="s">
        <v>1836</v>
      </c>
      <c r="M2292">
        <f t="shared" si="111"/>
        <v>10</v>
      </c>
      <c r="N2292">
        <f t="shared" si="112"/>
        <v>12</v>
      </c>
      <c r="O2292" t="str">
        <f t="shared" si="113"/>
        <v>LCI</v>
      </c>
    </row>
    <row r="2293" spans="1:15" hidden="1" x14ac:dyDescent="0.25">
      <c r="A2293" t="s">
        <v>121</v>
      </c>
      <c r="B2293" t="s">
        <v>35</v>
      </c>
      <c r="C2293" t="s">
        <v>244</v>
      </c>
      <c r="D2293" s="3">
        <v>43287</v>
      </c>
      <c r="E2293" t="s">
        <v>122</v>
      </c>
      <c r="F2293">
        <v>-737489.36</v>
      </c>
      <c r="G2293" t="s">
        <v>3350</v>
      </c>
      <c r="H2293" t="s">
        <v>247</v>
      </c>
      <c r="I2293" t="s">
        <v>102</v>
      </c>
      <c r="J2293" t="s">
        <v>38</v>
      </c>
      <c r="L2293" t="s">
        <v>1836</v>
      </c>
      <c r="M2293">
        <f t="shared" si="111"/>
        <v>10</v>
      </c>
      <c r="N2293">
        <f t="shared" si="112"/>
        <v>12</v>
      </c>
      <c r="O2293" t="str">
        <f t="shared" si="113"/>
        <v>LCI</v>
      </c>
    </row>
    <row r="2294" spans="1:15" hidden="1" x14ac:dyDescent="0.25">
      <c r="A2294" t="s">
        <v>121</v>
      </c>
      <c r="B2294" t="s">
        <v>35</v>
      </c>
      <c r="C2294" t="s">
        <v>244</v>
      </c>
      <c r="D2294" s="3">
        <v>43290</v>
      </c>
      <c r="E2294" t="s">
        <v>122</v>
      </c>
      <c r="F2294">
        <v>-30177393.59</v>
      </c>
      <c r="G2294" t="s">
        <v>3349</v>
      </c>
      <c r="H2294" t="s">
        <v>247</v>
      </c>
      <c r="I2294" t="s">
        <v>102</v>
      </c>
      <c r="J2294" t="s">
        <v>38</v>
      </c>
      <c r="L2294" t="s">
        <v>1836</v>
      </c>
      <c r="M2294">
        <f t="shared" si="111"/>
        <v>10</v>
      </c>
      <c r="N2294">
        <f t="shared" si="112"/>
        <v>12</v>
      </c>
      <c r="O2294" t="str">
        <f t="shared" si="113"/>
        <v>LCI</v>
      </c>
    </row>
    <row r="2295" spans="1:15" hidden="1" x14ac:dyDescent="0.25">
      <c r="A2295" t="s">
        <v>121</v>
      </c>
      <c r="B2295" t="s">
        <v>35</v>
      </c>
      <c r="C2295" t="s">
        <v>244</v>
      </c>
      <c r="D2295" s="3">
        <v>43292</v>
      </c>
      <c r="E2295" t="s">
        <v>122</v>
      </c>
      <c r="F2295">
        <v>-5000000</v>
      </c>
      <c r="G2295" t="s">
        <v>3348</v>
      </c>
      <c r="H2295" t="s">
        <v>247</v>
      </c>
      <c r="I2295" t="s">
        <v>102</v>
      </c>
      <c r="J2295" t="s">
        <v>38</v>
      </c>
      <c r="L2295" t="s">
        <v>1836</v>
      </c>
      <c r="M2295">
        <f t="shared" si="111"/>
        <v>10</v>
      </c>
      <c r="N2295">
        <f t="shared" si="112"/>
        <v>12</v>
      </c>
      <c r="O2295" t="str">
        <f t="shared" si="113"/>
        <v>LCI</v>
      </c>
    </row>
    <row r="2296" spans="1:15" hidden="1" x14ac:dyDescent="0.25">
      <c r="A2296" t="s">
        <v>121</v>
      </c>
      <c r="B2296" t="s">
        <v>35</v>
      </c>
      <c r="C2296" t="s">
        <v>244</v>
      </c>
      <c r="D2296" s="3">
        <v>43294</v>
      </c>
      <c r="E2296" t="s">
        <v>122</v>
      </c>
      <c r="F2296">
        <v>-25000000</v>
      </c>
      <c r="G2296" t="s">
        <v>3347</v>
      </c>
      <c r="H2296" t="s">
        <v>247</v>
      </c>
      <c r="I2296" t="s">
        <v>102</v>
      </c>
      <c r="J2296" t="s">
        <v>38</v>
      </c>
      <c r="L2296" t="s">
        <v>1836</v>
      </c>
      <c r="M2296">
        <f t="shared" si="111"/>
        <v>10</v>
      </c>
      <c r="N2296">
        <f t="shared" si="112"/>
        <v>12</v>
      </c>
      <c r="O2296" t="str">
        <f t="shared" si="113"/>
        <v>LCI</v>
      </c>
    </row>
    <row r="2297" spans="1:15" hidden="1" x14ac:dyDescent="0.25">
      <c r="A2297" t="s">
        <v>121</v>
      </c>
      <c r="B2297" t="s">
        <v>35</v>
      </c>
      <c r="C2297" t="s">
        <v>244</v>
      </c>
      <c r="D2297" s="3">
        <v>43294</v>
      </c>
      <c r="E2297" t="s">
        <v>122</v>
      </c>
      <c r="F2297">
        <v>-11500000</v>
      </c>
      <c r="G2297" t="s">
        <v>3346</v>
      </c>
      <c r="H2297" t="s">
        <v>247</v>
      </c>
      <c r="I2297" t="s">
        <v>102</v>
      </c>
      <c r="J2297" t="s">
        <v>38</v>
      </c>
      <c r="L2297" t="s">
        <v>1836</v>
      </c>
      <c r="M2297">
        <f t="shared" si="111"/>
        <v>10</v>
      </c>
      <c r="N2297">
        <f t="shared" si="112"/>
        <v>12</v>
      </c>
      <c r="O2297" t="str">
        <f t="shared" si="113"/>
        <v>LCI</v>
      </c>
    </row>
    <row r="2298" spans="1:15" hidden="1" x14ac:dyDescent="0.25">
      <c r="A2298" t="s">
        <v>121</v>
      </c>
      <c r="B2298" t="s">
        <v>35</v>
      </c>
      <c r="C2298" t="s">
        <v>244</v>
      </c>
      <c r="D2298" s="3">
        <v>43306</v>
      </c>
      <c r="E2298" t="s">
        <v>122</v>
      </c>
      <c r="F2298">
        <v>-14000000</v>
      </c>
      <c r="G2298" t="s">
        <v>3345</v>
      </c>
      <c r="H2298" t="s">
        <v>247</v>
      </c>
      <c r="I2298" t="s">
        <v>102</v>
      </c>
      <c r="J2298" t="s">
        <v>38</v>
      </c>
      <c r="L2298" t="s">
        <v>1836</v>
      </c>
      <c r="M2298">
        <f t="shared" si="111"/>
        <v>10</v>
      </c>
      <c r="N2298">
        <f t="shared" si="112"/>
        <v>12</v>
      </c>
      <c r="O2298" t="str">
        <f t="shared" si="113"/>
        <v>LCI</v>
      </c>
    </row>
    <row r="2299" spans="1:15" hidden="1" x14ac:dyDescent="0.25">
      <c r="A2299" t="s">
        <v>121</v>
      </c>
      <c r="B2299" t="s">
        <v>35</v>
      </c>
      <c r="C2299" t="s">
        <v>244</v>
      </c>
      <c r="D2299" s="3">
        <v>43325</v>
      </c>
      <c r="E2299" t="s">
        <v>122</v>
      </c>
      <c r="F2299">
        <v>-34000000</v>
      </c>
      <c r="G2299" t="s">
        <v>3344</v>
      </c>
      <c r="H2299" t="s">
        <v>247</v>
      </c>
      <c r="I2299" t="s">
        <v>102</v>
      </c>
      <c r="J2299" t="s">
        <v>38</v>
      </c>
      <c r="L2299" t="s">
        <v>1836</v>
      </c>
      <c r="M2299">
        <f t="shared" si="111"/>
        <v>10</v>
      </c>
      <c r="N2299">
        <f t="shared" si="112"/>
        <v>12</v>
      </c>
      <c r="O2299" t="str">
        <f t="shared" si="113"/>
        <v>LCI</v>
      </c>
    </row>
    <row r="2300" spans="1:15" hidden="1" x14ac:dyDescent="0.25">
      <c r="A2300" t="s">
        <v>121</v>
      </c>
      <c r="B2300" t="s">
        <v>35</v>
      </c>
      <c r="C2300" t="s">
        <v>244</v>
      </c>
      <c r="D2300" s="3">
        <v>43328</v>
      </c>
      <c r="E2300" t="s">
        <v>122</v>
      </c>
      <c r="F2300">
        <v>-22000000</v>
      </c>
      <c r="G2300" t="s">
        <v>3343</v>
      </c>
      <c r="H2300" t="s">
        <v>247</v>
      </c>
      <c r="I2300" t="s">
        <v>102</v>
      </c>
      <c r="J2300" t="s">
        <v>38</v>
      </c>
      <c r="L2300" t="s">
        <v>1836</v>
      </c>
      <c r="M2300">
        <f t="shared" si="111"/>
        <v>10</v>
      </c>
      <c r="N2300">
        <f t="shared" si="112"/>
        <v>12</v>
      </c>
      <c r="O2300" t="str">
        <f t="shared" si="113"/>
        <v>LCI</v>
      </c>
    </row>
    <row r="2301" spans="1:15" hidden="1" x14ac:dyDescent="0.25">
      <c r="A2301" t="s">
        <v>121</v>
      </c>
      <c r="B2301" t="s">
        <v>35</v>
      </c>
      <c r="C2301" t="s">
        <v>244</v>
      </c>
      <c r="D2301" s="3">
        <v>43328</v>
      </c>
      <c r="E2301" t="s">
        <v>122</v>
      </c>
      <c r="F2301">
        <v>-12000000</v>
      </c>
      <c r="G2301" t="s">
        <v>3342</v>
      </c>
      <c r="H2301" t="s">
        <v>247</v>
      </c>
      <c r="I2301" t="s">
        <v>102</v>
      </c>
      <c r="J2301" t="s">
        <v>38</v>
      </c>
      <c r="L2301" t="s">
        <v>1836</v>
      </c>
      <c r="M2301">
        <f t="shared" si="111"/>
        <v>10</v>
      </c>
      <c r="N2301">
        <f t="shared" si="112"/>
        <v>12</v>
      </c>
      <c r="O2301" t="str">
        <f t="shared" si="113"/>
        <v>LCI</v>
      </c>
    </row>
    <row r="2302" spans="1:15" hidden="1" x14ac:dyDescent="0.25">
      <c r="A2302" t="s">
        <v>121</v>
      </c>
      <c r="B2302" t="s">
        <v>35</v>
      </c>
      <c r="C2302" t="s">
        <v>244</v>
      </c>
      <c r="D2302" s="3">
        <v>43343</v>
      </c>
      <c r="E2302" t="s">
        <v>122</v>
      </c>
      <c r="F2302">
        <v>-5000000</v>
      </c>
      <c r="G2302" t="s">
        <v>3341</v>
      </c>
      <c r="H2302" t="s">
        <v>247</v>
      </c>
      <c r="I2302" t="s">
        <v>102</v>
      </c>
      <c r="J2302" t="s">
        <v>38</v>
      </c>
      <c r="L2302" t="s">
        <v>1836</v>
      </c>
      <c r="M2302">
        <f t="shared" si="111"/>
        <v>10</v>
      </c>
      <c r="N2302">
        <f t="shared" si="112"/>
        <v>12</v>
      </c>
      <c r="O2302" t="str">
        <f t="shared" si="113"/>
        <v>LCI</v>
      </c>
    </row>
    <row r="2303" spans="1:15" hidden="1" x14ac:dyDescent="0.25">
      <c r="A2303" t="s">
        <v>121</v>
      </c>
      <c r="B2303" t="s">
        <v>35</v>
      </c>
      <c r="C2303" t="s">
        <v>244</v>
      </c>
      <c r="D2303" s="3">
        <v>43350</v>
      </c>
      <c r="E2303" t="s">
        <v>122</v>
      </c>
      <c r="F2303">
        <v>-20000000</v>
      </c>
      <c r="G2303" t="s">
        <v>3340</v>
      </c>
      <c r="H2303" t="s">
        <v>247</v>
      </c>
      <c r="I2303" t="s">
        <v>102</v>
      </c>
      <c r="J2303" t="s">
        <v>38</v>
      </c>
      <c r="L2303" t="s">
        <v>1836</v>
      </c>
      <c r="M2303">
        <f t="shared" si="111"/>
        <v>10</v>
      </c>
      <c r="N2303">
        <f t="shared" si="112"/>
        <v>12</v>
      </c>
      <c r="O2303" t="str">
        <f t="shared" si="113"/>
        <v>LCI</v>
      </c>
    </row>
    <row r="2304" spans="1:15" hidden="1" x14ac:dyDescent="0.25">
      <c r="A2304" t="s">
        <v>121</v>
      </c>
      <c r="B2304" t="s">
        <v>35</v>
      </c>
      <c r="C2304" t="s">
        <v>244</v>
      </c>
      <c r="D2304" s="3">
        <v>43357</v>
      </c>
      <c r="E2304" t="s">
        <v>122</v>
      </c>
      <c r="F2304">
        <v>-17000000</v>
      </c>
      <c r="G2304" t="s">
        <v>3339</v>
      </c>
      <c r="H2304" t="s">
        <v>247</v>
      </c>
      <c r="I2304" t="s">
        <v>102</v>
      </c>
      <c r="J2304" t="s">
        <v>38</v>
      </c>
      <c r="L2304" t="s">
        <v>1836</v>
      </c>
      <c r="M2304">
        <f t="shared" si="111"/>
        <v>10</v>
      </c>
      <c r="N2304">
        <f t="shared" si="112"/>
        <v>12</v>
      </c>
      <c r="O2304" t="str">
        <f t="shared" si="113"/>
        <v>LCI</v>
      </c>
    </row>
    <row r="2305" spans="1:15" hidden="1" x14ac:dyDescent="0.25">
      <c r="A2305" t="s">
        <v>121</v>
      </c>
      <c r="B2305" t="s">
        <v>35</v>
      </c>
      <c r="C2305" t="s">
        <v>244</v>
      </c>
      <c r="D2305" s="3">
        <v>43360</v>
      </c>
      <c r="E2305" t="s">
        <v>122</v>
      </c>
      <c r="F2305">
        <v>-102000000</v>
      </c>
      <c r="G2305" t="s">
        <v>3338</v>
      </c>
      <c r="H2305" t="s">
        <v>247</v>
      </c>
      <c r="I2305" t="s">
        <v>102</v>
      </c>
      <c r="J2305" t="s">
        <v>38</v>
      </c>
      <c r="L2305" t="s">
        <v>1836</v>
      </c>
      <c r="M2305">
        <f t="shared" si="111"/>
        <v>10</v>
      </c>
      <c r="N2305">
        <f t="shared" si="112"/>
        <v>12</v>
      </c>
      <c r="O2305" t="str">
        <f t="shared" si="113"/>
        <v>LCI</v>
      </c>
    </row>
    <row r="2306" spans="1:15" hidden="1" x14ac:dyDescent="0.25">
      <c r="A2306" t="s">
        <v>121</v>
      </c>
      <c r="B2306" t="s">
        <v>35</v>
      </c>
      <c r="C2306" t="s">
        <v>244</v>
      </c>
      <c r="D2306" s="3">
        <v>43361</v>
      </c>
      <c r="E2306" t="s">
        <v>122</v>
      </c>
      <c r="F2306">
        <v>-2900000</v>
      </c>
      <c r="G2306" t="s">
        <v>3337</v>
      </c>
      <c r="H2306" t="s">
        <v>247</v>
      </c>
      <c r="I2306" t="s">
        <v>102</v>
      </c>
      <c r="J2306" t="s">
        <v>38</v>
      </c>
      <c r="L2306" t="s">
        <v>1836</v>
      </c>
      <c r="M2306">
        <f t="shared" si="111"/>
        <v>10</v>
      </c>
      <c r="N2306">
        <f t="shared" si="112"/>
        <v>12</v>
      </c>
      <c r="O2306" t="str">
        <f t="shared" si="113"/>
        <v>LCI</v>
      </c>
    </row>
    <row r="2307" spans="1:15" hidden="1" x14ac:dyDescent="0.25">
      <c r="A2307" t="s">
        <v>121</v>
      </c>
      <c r="B2307" t="s">
        <v>35</v>
      </c>
      <c r="C2307" t="s">
        <v>244</v>
      </c>
      <c r="D2307" s="3">
        <v>43367</v>
      </c>
      <c r="E2307" t="s">
        <v>122</v>
      </c>
      <c r="F2307">
        <v>-537720.82999999996</v>
      </c>
      <c r="G2307" t="s">
        <v>3336</v>
      </c>
      <c r="H2307" t="s">
        <v>247</v>
      </c>
      <c r="I2307" t="s">
        <v>102</v>
      </c>
      <c r="J2307" t="s">
        <v>38</v>
      </c>
      <c r="L2307" t="s">
        <v>1836</v>
      </c>
      <c r="M2307">
        <f t="shared" ref="M2307:M2370" si="114">FIND("from",L2307,1)+LEN($M$1)+1</f>
        <v>10</v>
      </c>
      <c r="N2307">
        <f t="shared" ref="N2307:N2370" si="115">FIND("to",L2307)-LEN($N$1)</f>
        <v>12</v>
      </c>
      <c r="O2307" t="str">
        <f t="shared" ref="O2307:O2370" si="116">MID(L2307,M2307,N2307-M2307+1)</f>
        <v>LCI</v>
      </c>
    </row>
    <row r="2308" spans="1:15" hidden="1" x14ac:dyDescent="0.25">
      <c r="A2308" t="s">
        <v>121</v>
      </c>
      <c r="B2308" t="s">
        <v>35</v>
      </c>
      <c r="C2308" t="s">
        <v>244</v>
      </c>
      <c r="D2308" s="3">
        <v>43371</v>
      </c>
      <c r="E2308" t="s">
        <v>122</v>
      </c>
      <c r="F2308">
        <v>-33000000</v>
      </c>
      <c r="G2308" t="s">
        <v>3335</v>
      </c>
      <c r="H2308" t="s">
        <v>247</v>
      </c>
      <c r="I2308" t="s">
        <v>102</v>
      </c>
      <c r="J2308" t="s">
        <v>38</v>
      </c>
      <c r="L2308" t="s">
        <v>1836</v>
      </c>
      <c r="M2308">
        <f t="shared" si="114"/>
        <v>10</v>
      </c>
      <c r="N2308">
        <f t="shared" si="115"/>
        <v>12</v>
      </c>
      <c r="O2308" t="str">
        <f t="shared" si="116"/>
        <v>LCI</v>
      </c>
    </row>
    <row r="2309" spans="1:15" hidden="1" x14ac:dyDescent="0.25">
      <c r="A2309" t="s">
        <v>121</v>
      </c>
      <c r="B2309" t="s">
        <v>35</v>
      </c>
      <c r="C2309" t="s">
        <v>244</v>
      </c>
      <c r="D2309" s="3">
        <v>43390</v>
      </c>
      <c r="E2309" t="s">
        <v>122</v>
      </c>
      <c r="F2309">
        <v>-27000000</v>
      </c>
      <c r="G2309" t="s">
        <v>3334</v>
      </c>
      <c r="H2309" t="s">
        <v>247</v>
      </c>
      <c r="I2309" t="s">
        <v>102</v>
      </c>
      <c r="J2309" t="s">
        <v>38</v>
      </c>
      <c r="L2309" t="s">
        <v>1836</v>
      </c>
      <c r="M2309">
        <f t="shared" si="114"/>
        <v>10</v>
      </c>
      <c r="N2309">
        <f t="shared" si="115"/>
        <v>12</v>
      </c>
      <c r="O2309" t="str">
        <f t="shared" si="116"/>
        <v>LCI</v>
      </c>
    </row>
    <row r="2310" spans="1:15" hidden="1" x14ac:dyDescent="0.25">
      <c r="A2310" t="s">
        <v>121</v>
      </c>
      <c r="B2310" t="s">
        <v>35</v>
      </c>
      <c r="C2310" t="s">
        <v>244</v>
      </c>
      <c r="D2310" s="3">
        <v>43392</v>
      </c>
      <c r="E2310" t="s">
        <v>122</v>
      </c>
      <c r="F2310">
        <v>-12000000</v>
      </c>
      <c r="G2310" t="s">
        <v>3333</v>
      </c>
      <c r="H2310" t="s">
        <v>247</v>
      </c>
      <c r="I2310" t="s">
        <v>102</v>
      </c>
      <c r="J2310" t="s">
        <v>38</v>
      </c>
      <c r="L2310" t="s">
        <v>1836</v>
      </c>
      <c r="M2310">
        <f t="shared" si="114"/>
        <v>10</v>
      </c>
      <c r="N2310">
        <f t="shared" si="115"/>
        <v>12</v>
      </c>
      <c r="O2310" t="str">
        <f t="shared" si="116"/>
        <v>LCI</v>
      </c>
    </row>
    <row r="2311" spans="1:15" hidden="1" x14ac:dyDescent="0.25">
      <c r="A2311" t="s">
        <v>121</v>
      </c>
      <c r="B2311" t="s">
        <v>35</v>
      </c>
      <c r="C2311" t="s">
        <v>244</v>
      </c>
      <c r="D2311" s="3">
        <v>43399</v>
      </c>
      <c r="E2311" t="s">
        <v>122</v>
      </c>
      <c r="F2311">
        <v>-10000000</v>
      </c>
      <c r="G2311" t="s">
        <v>3332</v>
      </c>
      <c r="H2311" t="s">
        <v>247</v>
      </c>
      <c r="I2311" t="s">
        <v>102</v>
      </c>
      <c r="J2311" t="s">
        <v>38</v>
      </c>
      <c r="L2311" t="s">
        <v>1836</v>
      </c>
      <c r="M2311">
        <f t="shared" si="114"/>
        <v>10</v>
      </c>
      <c r="N2311">
        <f t="shared" si="115"/>
        <v>12</v>
      </c>
      <c r="O2311" t="str">
        <f t="shared" si="116"/>
        <v>LCI</v>
      </c>
    </row>
    <row r="2312" spans="1:15" hidden="1" x14ac:dyDescent="0.25">
      <c r="A2312" t="s">
        <v>121</v>
      </c>
      <c r="B2312" t="s">
        <v>35</v>
      </c>
      <c r="C2312" t="s">
        <v>244</v>
      </c>
      <c r="D2312" s="3">
        <v>43404</v>
      </c>
      <c r="E2312" t="s">
        <v>122</v>
      </c>
      <c r="F2312">
        <v>-53000000</v>
      </c>
      <c r="G2312" t="s">
        <v>3331</v>
      </c>
      <c r="H2312" t="s">
        <v>247</v>
      </c>
      <c r="I2312" t="s">
        <v>102</v>
      </c>
      <c r="J2312" t="s">
        <v>38</v>
      </c>
      <c r="L2312" t="s">
        <v>1836</v>
      </c>
      <c r="M2312">
        <f t="shared" si="114"/>
        <v>10</v>
      </c>
      <c r="N2312">
        <f t="shared" si="115"/>
        <v>12</v>
      </c>
      <c r="O2312" t="str">
        <f t="shared" si="116"/>
        <v>LCI</v>
      </c>
    </row>
    <row r="2313" spans="1:15" hidden="1" x14ac:dyDescent="0.25">
      <c r="A2313" t="s">
        <v>121</v>
      </c>
      <c r="B2313" t="s">
        <v>35</v>
      </c>
      <c r="C2313" t="s">
        <v>244</v>
      </c>
      <c r="D2313" s="3">
        <v>43405</v>
      </c>
      <c r="E2313" t="s">
        <v>122</v>
      </c>
      <c r="F2313">
        <v>-5000000</v>
      </c>
      <c r="G2313" t="s">
        <v>3330</v>
      </c>
      <c r="H2313" t="s">
        <v>247</v>
      </c>
      <c r="I2313" t="s">
        <v>102</v>
      </c>
      <c r="J2313" t="s">
        <v>38</v>
      </c>
      <c r="L2313" t="s">
        <v>1836</v>
      </c>
      <c r="M2313">
        <f t="shared" si="114"/>
        <v>10</v>
      </c>
      <c r="N2313">
        <f t="shared" si="115"/>
        <v>12</v>
      </c>
      <c r="O2313" t="str">
        <f t="shared" si="116"/>
        <v>LCI</v>
      </c>
    </row>
    <row r="2314" spans="1:15" hidden="1" x14ac:dyDescent="0.25">
      <c r="A2314" t="s">
        <v>121</v>
      </c>
      <c r="B2314" t="s">
        <v>35</v>
      </c>
      <c r="C2314" t="s">
        <v>244</v>
      </c>
      <c r="D2314" s="3">
        <v>43419</v>
      </c>
      <c r="E2314" t="s">
        <v>122</v>
      </c>
      <c r="F2314">
        <v>-3000000</v>
      </c>
      <c r="G2314" t="s">
        <v>3329</v>
      </c>
      <c r="H2314" t="s">
        <v>247</v>
      </c>
      <c r="I2314" t="s">
        <v>102</v>
      </c>
      <c r="J2314" t="s">
        <v>38</v>
      </c>
      <c r="L2314" t="s">
        <v>1836</v>
      </c>
      <c r="M2314">
        <f t="shared" si="114"/>
        <v>10</v>
      </c>
      <c r="N2314">
        <f t="shared" si="115"/>
        <v>12</v>
      </c>
      <c r="O2314" t="str">
        <f t="shared" si="116"/>
        <v>LCI</v>
      </c>
    </row>
    <row r="2315" spans="1:15" hidden="1" x14ac:dyDescent="0.25">
      <c r="A2315" t="s">
        <v>121</v>
      </c>
      <c r="B2315" t="s">
        <v>35</v>
      </c>
      <c r="C2315" t="s">
        <v>244</v>
      </c>
      <c r="D2315" s="3">
        <v>43424</v>
      </c>
      <c r="E2315" t="s">
        <v>122</v>
      </c>
      <c r="F2315">
        <v>-40000000</v>
      </c>
      <c r="G2315" t="s">
        <v>3328</v>
      </c>
      <c r="H2315" t="s">
        <v>247</v>
      </c>
      <c r="I2315" t="s">
        <v>102</v>
      </c>
      <c r="J2315" t="s">
        <v>38</v>
      </c>
      <c r="L2315" t="s">
        <v>1836</v>
      </c>
      <c r="M2315">
        <f t="shared" si="114"/>
        <v>10</v>
      </c>
      <c r="N2315">
        <f t="shared" si="115"/>
        <v>12</v>
      </c>
      <c r="O2315" t="str">
        <f t="shared" si="116"/>
        <v>LCI</v>
      </c>
    </row>
    <row r="2316" spans="1:15" hidden="1" x14ac:dyDescent="0.25">
      <c r="A2316" t="s">
        <v>121</v>
      </c>
      <c r="B2316" t="s">
        <v>35</v>
      </c>
      <c r="C2316" t="s">
        <v>244</v>
      </c>
      <c r="D2316" s="3">
        <v>43434</v>
      </c>
      <c r="E2316" t="s">
        <v>122</v>
      </c>
      <c r="F2316">
        <v>-8000000</v>
      </c>
      <c r="G2316" t="s">
        <v>3327</v>
      </c>
      <c r="H2316" t="s">
        <v>247</v>
      </c>
      <c r="I2316" t="s">
        <v>102</v>
      </c>
      <c r="J2316" t="s">
        <v>38</v>
      </c>
      <c r="L2316" t="s">
        <v>1836</v>
      </c>
      <c r="M2316">
        <f t="shared" si="114"/>
        <v>10</v>
      </c>
      <c r="N2316">
        <f t="shared" si="115"/>
        <v>12</v>
      </c>
      <c r="O2316" t="str">
        <f t="shared" si="116"/>
        <v>LCI</v>
      </c>
    </row>
    <row r="2317" spans="1:15" hidden="1" x14ac:dyDescent="0.25">
      <c r="A2317" t="s">
        <v>121</v>
      </c>
      <c r="B2317" t="s">
        <v>35</v>
      </c>
      <c r="C2317" t="s">
        <v>244</v>
      </c>
      <c r="D2317" s="3">
        <v>43437</v>
      </c>
      <c r="E2317" t="s">
        <v>122</v>
      </c>
      <c r="F2317">
        <v>-12000000</v>
      </c>
      <c r="G2317" t="s">
        <v>3326</v>
      </c>
      <c r="H2317" t="s">
        <v>247</v>
      </c>
      <c r="I2317" t="s">
        <v>102</v>
      </c>
      <c r="J2317" t="s">
        <v>38</v>
      </c>
      <c r="L2317" t="s">
        <v>1836</v>
      </c>
      <c r="M2317">
        <f t="shared" si="114"/>
        <v>10</v>
      </c>
      <c r="N2317">
        <f t="shared" si="115"/>
        <v>12</v>
      </c>
      <c r="O2317" t="str">
        <f t="shared" si="116"/>
        <v>LCI</v>
      </c>
    </row>
    <row r="2318" spans="1:15" hidden="1" x14ac:dyDescent="0.25">
      <c r="A2318" t="s">
        <v>121</v>
      </c>
      <c r="B2318" t="s">
        <v>35</v>
      </c>
      <c r="C2318" t="s">
        <v>244</v>
      </c>
      <c r="D2318" s="3">
        <v>43438</v>
      </c>
      <c r="E2318" t="s">
        <v>122</v>
      </c>
      <c r="F2318">
        <v>-7000000</v>
      </c>
      <c r="G2318" t="s">
        <v>3325</v>
      </c>
      <c r="H2318" t="s">
        <v>247</v>
      </c>
      <c r="I2318" t="s">
        <v>102</v>
      </c>
      <c r="J2318" t="s">
        <v>38</v>
      </c>
      <c r="L2318" t="s">
        <v>3324</v>
      </c>
      <c r="M2318">
        <f t="shared" si="114"/>
        <v>10</v>
      </c>
      <c r="N2318">
        <f t="shared" si="115"/>
        <v>12</v>
      </c>
      <c r="O2318" t="str">
        <f t="shared" si="116"/>
        <v>LCI</v>
      </c>
    </row>
    <row r="2319" spans="1:15" hidden="1" x14ac:dyDescent="0.25">
      <c r="A2319" t="s">
        <v>121</v>
      </c>
      <c r="B2319" t="s">
        <v>35</v>
      </c>
      <c r="C2319" t="s">
        <v>244</v>
      </c>
      <c r="D2319" s="3">
        <v>43440</v>
      </c>
      <c r="E2319" t="s">
        <v>122</v>
      </c>
      <c r="F2319">
        <v>-1047746.83</v>
      </c>
      <c r="G2319" t="s">
        <v>3323</v>
      </c>
      <c r="H2319" t="s">
        <v>247</v>
      </c>
      <c r="I2319" t="s">
        <v>102</v>
      </c>
      <c r="J2319" t="s">
        <v>38</v>
      </c>
      <c r="L2319" t="s">
        <v>1836</v>
      </c>
      <c r="M2319">
        <f t="shared" si="114"/>
        <v>10</v>
      </c>
      <c r="N2319">
        <f t="shared" si="115"/>
        <v>12</v>
      </c>
      <c r="O2319" t="str">
        <f t="shared" si="116"/>
        <v>LCI</v>
      </c>
    </row>
    <row r="2320" spans="1:15" hidden="1" x14ac:dyDescent="0.25">
      <c r="A2320" t="s">
        <v>121</v>
      </c>
      <c r="B2320" t="s">
        <v>35</v>
      </c>
      <c r="C2320" t="s">
        <v>244</v>
      </c>
      <c r="D2320" s="3">
        <v>43440</v>
      </c>
      <c r="E2320" t="s">
        <v>122</v>
      </c>
      <c r="F2320">
        <v>-290000</v>
      </c>
      <c r="G2320" t="s">
        <v>3322</v>
      </c>
      <c r="H2320" t="s">
        <v>247</v>
      </c>
      <c r="I2320" t="s">
        <v>102</v>
      </c>
      <c r="J2320" t="s">
        <v>38</v>
      </c>
      <c r="L2320" t="s">
        <v>1836</v>
      </c>
      <c r="M2320">
        <f t="shared" si="114"/>
        <v>10</v>
      </c>
      <c r="N2320">
        <f t="shared" si="115"/>
        <v>12</v>
      </c>
      <c r="O2320" t="str">
        <f t="shared" si="116"/>
        <v>LCI</v>
      </c>
    </row>
    <row r="2321" spans="1:15" hidden="1" x14ac:dyDescent="0.25">
      <c r="A2321" t="s">
        <v>121</v>
      </c>
      <c r="B2321" t="s">
        <v>35</v>
      </c>
      <c r="C2321" t="s">
        <v>244</v>
      </c>
      <c r="D2321" s="3">
        <v>43441</v>
      </c>
      <c r="E2321" t="s">
        <v>122</v>
      </c>
      <c r="F2321">
        <v>-12000000</v>
      </c>
      <c r="G2321" t="s">
        <v>3321</v>
      </c>
      <c r="H2321" t="s">
        <v>247</v>
      </c>
      <c r="I2321" t="s">
        <v>102</v>
      </c>
      <c r="J2321" t="s">
        <v>38</v>
      </c>
      <c r="L2321" t="s">
        <v>1836</v>
      </c>
      <c r="M2321">
        <f t="shared" si="114"/>
        <v>10</v>
      </c>
      <c r="N2321">
        <f t="shared" si="115"/>
        <v>12</v>
      </c>
      <c r="O2321" t="str">
        <f t="shared" si="116"/>
        <v>LCI</v>
      </c>
    </row>
    <row r="2322" spans="1:15" hidden="1" x14ac:dyDescent="0.25">
      <c r="A2322" t="s">
        <v>121</v>
      </c>
      <c r="B2322" t="s">
        <v>35</v>
      </c>
      <c r="C2322" t="s">
        <v>244</v>
      </c>
      <c r="D2322" s="3">
        <v>43446</v>
      </c>
      <c r="E2322" t="s">
        <v>122</v>
      </c>
      <c r="F2322">
        <v>-270000</v>
      </c>
      <c r="G2322" t="s">
        <v>3320</v>
      </c>
      <c r="H2322" t="s">
        <v>247</v>
      </c>
      <c r="I2322" t="s">
        <v>102</v>
      </c>
      <c r="J2322" t="s">
        <v>38</v>
      </c>
      <c r="L2322" t="s">
        <v>1836</v>
      </c>
      <c r="M2322">
        <f t="shared" si="114"/>
        <v>10</v>
      </c>
      <c r="N2322">
        <f t="shared" si="115"/>
        <v>12</v>
      </c>
      <c r="O2322" t="str">
        <f t="shared" si="116"/>
        <v>LCI</v>
      </c>
    </row>
    <row r="2323" spans="1:15" hidden="1" x14ac:dyDescent="0.25">
      <c r="A2323" t="s">
        <v>121</v>
      </c>
      <c r="B2323" t="s">
        <v>35</v>
      </c>
      <c r="C2323" t="s">
        <v>244</v>
      </c>
      <c r="D2323" s="3">
        <v>43448</v>
      </c>
      <c r="E2323" t="s">
        <v>122</v>
      </c>
      <c r="F2323">
        <v>-3000000</v>
      </c>
      <c r="G2323" t="s">
        <v>3319</v>
      </c>
      <c r="H2323" t="s">
        <v>247</v>
      </c>
      <c r="I2323" t="s">
        <v>102</v>
      </c>
      <c r="J2323" t="s">
        <v>38</v>
      </c>
      <c r="L2323" t="s">
        <v>1836</v>
      </c>
      <c r="M2323">
        <f t="shared" si="114"/>
        <v>10</v>
      </c>
      <c r="N2323">
        <f t="shared" si="115"/>
        <v>12</v>
      </c>
      <c r="O2323" t="str">
        <f t="shared" si="116"/>
        <v>LCI</v>
      </c>
    </row>
    <row r="2324" spans="1:15" hidden="1" x14ac:dyDescent="0.25">
      <c r="A2324" t="s">
        <v>121</v>
      </c>
      <c r="B2324" t="s">
        <v>35</v>
      </c>
      <c r="C2324" t="s">
        <v>244</v>
      </c>
      <c r="D2324" s="3">
        <v>43453</v>
      </c>
      <c r="E2324" t="s">
        <v>122</v>
      </c>
      <c r="F2324">
        <v>-37000000</v>
      </c>
      <c r="G2324" t="s">
        <v>3318</v>
      </c>
      <c r="H2324" t="s">
        <v>247</v>
      </c>
      <c r="I2324" t="s">
        <v>102</v>
      </c>
      <c r="J2324" t="s">
        <v>38</v>
      </c>
      <c r="L2324" t="s">
        <v>1836</v>
      </c>
      <c r="M2324">
        <f t="shared" si="114"/>
        <v>10</v>
      </c>
      <c r="N2324">
        <f t="shared" si="115"/>
        <v>12</v>
      </c>
      <c r="O2324" t="str">
        <f t="shared" si="116"/>
        <v>LCI</v>
      </c>
    </row>
    <row r="2325" spans="1:15" hidden="1" x14ac:dyDescent="0.25">
      <c r="A2325" t="s">
        <v>121</v>
      </c>
      <c r="B2325" t="s">
        <v>35</v>
      </c>
      <c r="C2325" t="s">
        <v>244</v>
      </c>
      <c r="D2325" s="3">
        <v>43454</v>
      </c>
      <c r="E2325" t="s">
        <v>122</v>
      </c>
      <c r="F2325">
        <v>-66000000</v>
      </c>
      <c r="G2325" t="s">
        <v>3317</v>
      </c>
      <c r="H2325" t="s">
        <v>247</v>
      </c>
      <c r="I2325" t="s">
        <v>102</v>
      </c>
      <c r="J2325" t="s">
        <v>38</v>
      </c>
      <c r="L2325" t="s">
        <v>1836</v>
      </c>
      <c r="M2325">
        <f t="shared" si="114"/>
        <v>10</v>
      </c>
      <c r="N2325">
        <f t="shared" si="115"/>
        <v>12</v>
      </c>
      <c r="O2325" t="str">
        <f t="shared" si="116"/>
        <v>LCI</v>
      </c>
    </row>
    <row r="2326" spans="1:15" hidden="1" x14ac:dyDescent="0.25">
      <c r="A2326" t="s">
        <v>121</v>
      </c>
      <c r="B2326" t="s">
        <v>35</v>
      </c>
      <c r="C2326" t="s">
        <v>244</v>
      </c>
      <c r="D2326" s="3">
        <v>43454</v>
      </c>
      <c r="E2326" t="s">
        <v>122</v>
      </c>
      <c r="F2326">
        <v>-100000</v>
      </c>
      <c r="G2326" t="s">
        <v>3316</v>
      </c>
      <c r="H2326" t="s">
        <v>247</v>
      </c>
      <c r="I2326" t="s">
        <v>102</v>
      </c>
      <c r="J2326" t="s">
        <v>38</v>
      </c>
      <c r="L2326" t="s">
        <v>1836</v>
      </c>
      <c r="M2326">
        <f t="shared" si="114"/>
        <v>10</v>
      </c>
      <c r="N2326">
        <f t="shared" si="115"/>
        <v>12</v>
      </c>
      <c r="O2326" t="str">
        <f t="shared" si="116"/>
        <v>LCI</v>
      </c>
    </row>
    <row r="2327" spans="1:15" hidden="1" x14ac:dyDescent="0.25">
      <c r="A2327" t="s">
        <v>121</v>
      </c>
      <c r="B2327" t="s">
        <v>35</v>
      </c>
      <c r="C2327" t="s">
        <v>244</v>
      </c>
      <c r="D2327" s="3">
        <v>43455</v>
      </c>
      <c r="E2327" t="s">
        <v>122</v>
      </c>
      <c r="F2327">
        <v>-13000000</v>
      </c>
      <c r="G2327" t="s">
        <v>3315</v>
      </c>
      <c r="H2327" t="s">
        <v>247</v>
      </c>
      <c r="I2327" t="s">
        <v>102</v>
      </c>
      <c r="J2327" t="s">
        <v>38</v>
      </c>
      <c r="L2327" t="s">
        <v>1836</v>
      </c>
      <c r="M2327">
        <f t="shared" si="114"/>
        <v>10</v>
      </c>
      <c r="N2327">
        <f t="shared" si="115"/>
        <v>12</v>
      </c>
      <c r="O2327" t="str">
        <f t="shared" si="116"/>
        <v>LCI</v>
      </c>
    </row>
    <row r="2328" spans="1:15" hidden="1" x14ac:dyDescent="0.25">
      <c r="A2328" t="s">
        <v>121</v>
      </c>
      <c r="B2328" t="s">
        <v>35</v>
      </c>
      <c r="C2328" t="s">
        <v>244</v>
      </c>
      <c r="D2328" s="3">
        <v>43460</v>
      </c>
      <c r="E2328" t="s">
        <v>122</v>
      </c>
      <c r="F2328">
        <v>-4000000</v>
      </c>
      <c r="G2328" t="s">
        <v>3314</v>
      </c>
      <c r="H2328" t="s">
        <v>247</v>
      </c>
      <c r="I2328" t="s">
        <v>102</v>
      </c>
      <c r="J2328" t="s">
        <v>38</v>
      </c>
      <c r="L2328" t="s">
        <v>1836</v>
      </c>
      <c r="M2328">
        <f t="shared" si="114"/>
        <v>10</v>
      </c>
      <c r="N2328">
        <f t="shared" si="115"/>
        <v>12</v>
      </c>
      <c r="O2328" t="str">
        <f t="shared" si="116"/>
        <v>LCI</v>
      </c>
    </row>
    <row r="2329" spans="1:15" hidden="1" x14ac:dyDescent="0.25">
      <c r="A2329" t="s">
        <v>121</v>
      </c>
      <c r="B2329" t="s">
        <v>35</v>
      </c>
      <c r="C2329" t="s">
        <v>244</v>
      </c>
      <c r="D2329" s="3">
        <v>43462</v>
      </c>
      <c r="E2329" t="s">
        <v>122</v>
      </c>
      <c r="F2329">
        <v>-5000000</v>
      </c>
      <c r="G2329" t="s">
        <v>3313</v>
      </c>
      <c r="H2329" t="s">
        <v>247</v>
      </c>
      <c r="I2329" t="s">
        <v>102</v>
      </c>
      <c r="J2329" t="s">
        <v>38</v>
      </c>
      <c r="L2329" t="s">
        <v>1836</v>
      </c>
      <c r="M2329">
        <f t="shared" si="114"/>
        <v>10</v>
      </c>
      <c r="N2329">
        <f t="shared" si="115"/>
        <v>12</v>
      </c>
      <c r="O2329" t="str">
        <f t="shared" si="116"/>
        <v>LCI</v>
      </c>
    </row>
    <row r="2330" spans="1:15" hidden="1" x14ac:dyDescent="0.25">
      <c r="A2330" t="s">
        <v>121</v>
      </c>
      <c r="B2330" t="s">
        <v>35</v>
      </c>
      <c r="C2330" t="s">
        <v>244</v>
      </c>
      <c r="D2330" s="3">
        <v>43475</v>
      </c>
      <c r="E2330" t="s">
        <v>122</v>
      </c>
      <c r="F2330">
        <v>-54000000</v>
      </c>
      <c r="G2330" t="s">
        <v>3312</v>
      </c>
      <c r="H2330" t="s">
        <v>247</v>
      </c>
      <c r="I2330" t="s">
        <v>102</v>
      </c>
      <c r="J2330" t="s">
        <v>38</v>
      </c>
      <c r="L2330" t="s">
        <v>1836</v>
      </c>
      <c r="M2330">
        <f t="shared" si="114"/>
        <v>10</v>
      </c>
      <c r="N2330">
        <f t="shared" si="115"/>
        <v>12</v>
      </c>
      <c r="O2330" t="str">
        <f t="shared" si="116"/>
        <v>LCI</v>
      </c>
    </row>
    <row r="2331" spans="1:15" hidden="1" x14ac:dyDescent="0.25">
      <c r="A2331" t="s">
        <v>121</v>
      </c>
      <c r="B2331" t="s">
        <v>35</v>
      </c>
      <c r="C2331" t="s">
        <v>244</v>
      </c>
      <c r="D2331" s="3">
        <v>43479</v>
      </c>
      <c r="E2331" t="s">
        <v>122</v>
      </c>
      <c r="F2331">
        <v>-7939576.7599999998</v>
      </c>
      <c r="G2331" t="s">
        <v>3311</v>
      </c>
      <c r="H2331" t="s">
        <v>247</v>
      </c>
      <c r="I2331" t="s">
        <v>102</v>
      </c>
      <c r="J2331" t="s">
        <v>38</v>
      </c>
      <c r="L2331" t="s">
        <v>1836</v>
      </c>
      <c r="M2331">
        <f t="shared" si="114"/>
        <v>10</v>
      </c>
      <c r="N2331">
        <f t="shared" si="115"/>
        <v>12</v>
      </c>
      <c r="O2331" t="str">
        <f t="shared" si="116"/>
        <v>LCI</v>
      </c>
    </row>
    <row r="2332" spans="1:15" hidden="1" x14ac:dyDescent="0.25">
      <c r="A2332" t="s">
        <v>121</v>
      </c>
      <c r="B2332" t="s">
        <v>35</v>
      </c>
      <c r="C2332" t="s">
        <v>244</v>
      </c>
      <c r="D2332" s="3">
        <v>43481</v>
      </c>
      <c r="E2332" t="s">
        <v>122</v>
      </c>
      <c r="F2332">
        <v>-8000000</v>
      </c>
      <c r="G2332" t="s">
        <v>3310</v>
      </c>
      <c r="H2332" t="s">
        <v>247</v>
      </c>
      <c r="I2332" t="s">
        <v>102</v>
      </c>
      <c r="J2332" t="s">
        <v>38</v>
      </c>
      <c r="L2332" t="s">
        <v>1836</v>
      </c>
      <c r="M2332">
        <f t="shared" si="114"/>
        <v>10</v>
      </c>
      <c r="N2332">
        <f t="shared" si="115"/>
        <v>12</v>
      </c>
      <c r="O2332" t="str">
        <f t="shared" si="116"/>
        <v>LCI</v>
      </c>
    </row>
    <row r="2333" spans="1:15" hidden="1" x14ac:dyDescent="0.25">
      <c r="A2333" t="s">
        <v>121</v>
      </c>
      <c r="B2333" t="s">
        <v>35</v>
      </c>
      <c r="C2333" t="s">
        <v>244</v>
      </c>
      <c r="D2333" s="3">
        <v>43481</v>
      </c>
      <c r="E2333" t="s">
        <v>122</v>
      </c>
      <c r="F2333">
        <v>-28000000</v>
      </c>
      <c r="G2333" t="s">
        <v>3309</v>
      </c>
      <c r="H2333" t="s">
        <v>247</v>
      </c>
      <c r="I2333" t="s">
        <v>102</v>
      </c>
      <c r="J2333" t="s">
        <v>38</v>
      </c>
      <c r="L2333" t="s">
        <v>1836</v>
      </c>
      <c r="M2333">
        <f t="shared" si="114"/>
        <v>10</v>
      </c>
      <c r="N2333">
        <f t="shared" si="115"/>
        <v>12</v>
      </c>
      <c r="O2333" t="str">
        <f t="shared" si="116"/>
        <v>LCI</v>
      </c>
    </row>
    <row r="2334" spans="1:15" hidden="1" x14ac:dyDescent="0.25">
      <c r="A2334" t="s">
        <v>121</v>
      </c>
      <c r="B2334" t="s">
        <v>35</v>
      </c>
      <c r="C2334" t="s">
        <v>244</v>
      </c>
      <c r="D2334" s="3">
        <v>43488</v>
      </c>
      <c r="E2334" t="s">
        <v>122</v>
      </c>
      <c r="F2334">
        <v>-21900000</v>
      </c>
      <c r="G2334" t="s">
        <v>3308</v>
      </c>
      <c r="H2334" t="s">
        <v>247</v>
      </c>
      <c r="I2334" t="s">
        <v>102</v>
      </c>
      <c r="J2334" t="s">
        <v>38</v>
      </c>
      <c r="L2334" t="s">
        <v>1836</v>
      </c>
      <c r="M2334">
        <f t="shared" si="114"/>
        <v>10</v>
      </c>
      <c r="N2334">
        <f t="shared" si="115"/>
        <v>12</v>
      </c>
      <c r="O2334" t="str">
        <f t="shared" si="116"/>
        <v>LCI</v>
      </c>
    </row>
    <row r="2335" spans="1:15" hidden="1" x14ac:dyDescent="0.25">
      <c r="A2335" t="s">
        <v>121</v>
      </c>
      <c r="B2335" t="s">
        <v>35</v>
      </c>
      <c r="C2335" t="s">
        <v>244</v>
      </c>
      <c r="D2335" s="3">
        <v>43494</v>
      </c>
      <c r="E2335" t="s">
        <v>122</v>
      </c>
      <c r="F2335">
        <v>-60000000</v>
      </c>
      <c r="G2335" t="s">
        <v>3307</v>
      </c>
      <c r="H2335" t="s">
        <v>247</v>
      </c>
      <c r="I2335" t="s">
        <v>102</v>
      </c>
      <c r="J2335" t="s">
        <v>38</v>
      </c>
      <c r="L2335" t="s">
        <v>1836</v>
      </c>
      <c r="M2335">
        <f t="shared" si="114"/>
        <v>10</v>
      </c>
      <c r="N2335">
        <f t="shared" si="115"/>
        <v>12</v>
      </c>
      <c r="O2335" t="str">
        <f t="shared" si="116"/>
        <v>LCI</v>
      </c>
    </row>
    <row r="2336" spans="1:15" hidden="1" x14ac:dyDescent="0.25">
      <c r="A2336" t="s">
        <v>121</v>
      </c>
      <c r="B2336" t="s">
        <v>35</v>
      </c>
      <c r="C2336" t="s">
        <v>244</v>
      </c>
      <c r="D2336" s="3">
        <v>43496</v>
      </c>
      <c r="E2336" t="s">
        <v>122</v>
      </c>
      <c r="F2336">
        <v>-18000000</v>
      </c>
      <c r="G2336" t="s">
        <v>3306</v>
      </c>
      <c r="H2336" t="s">
        <v>247</v>
      </c>
      <c r="I2336" t="s">
        <v>102</v>
      </c>
      <c r="J2336" t="s">
        <v>38</v>
      </c>
      <c r="L2336" t="s">
        <v>1836</v>
      </c>
      <c r="M2336">
        <f t="shared" si="114"/>
        <v>10</v>
      </c>
      <c r="N2336">
        <f t="shared" si="115"/>
        <v>12</v>
      </c>
      <c r="O2336" t="str">
        <f t="shared" si="116"/>
        <v>LCI</v>
      </c>
    </row>
    <row r="2337" spans="1:15" hidden="1" x14ac:dyDescent="0.25">
      <c r="A2337" t="s">
        <v>121</v>
      </c>
      <c r="B2337" t="s">
        <v>35</v>
      </c>
      <c r="C2337" t="s">
        <v>244</v>
      </c>
      <c r="D2337" s="3">
        <v>43502</v>
      </c>
      <c r="E2337" t="s">
        <v>122</v>
      </c>
      <c r="F2337">
        <v>-5882450.5999999996</v>
      </c>
      <c r="G2337" t="s">
        <v>3305</v>
      </c>
      <c r="H2337" t="s">
        <v>247</v>
      </c>
      <c r="I2337" t="s">
        <v>102</v>
      </c>
      <c r="J2337" t="s">
        <v>38</v>
      </c>
      <c r="L2337" t="s">
        <v>1836</v>
      </c>
      <c r="M2337">
        <f t="shared" si="114"/>
        <v>10</v>
      </c>
      <c r="N2337">
        <f t="shared" si="115"/>
        <v>12</v>
      </c>
      <c r="O2337" t="str">
        <f t="shared" si="116"/>
        <v>LCI</v>
      </c>
    </row>
    <row r="2338" spans="1:15" hidden="1" x14ac:dyDescent="0.25">
      <c r="A2338" t="s">
        <v>121</v>
      </c>
      <c r="B2338" t="s">
        <v>35</v>
      </c>
      <c r="C2338" t="s">
        <v>244</v>
      </c>
      <c r="D2338" s="3">
        <v>43507</v>
      </c>
      <c r="E2338" t="s">
        <v>122</v>
      </c>
      <c r="F2338">
        <v>-28000000</v>
      </c>
      <c r="G2338" t="s">
        <v>3304</v>
      </c>
      <c r="H2338" t="s">
        <v>247</v>
      </c>
      <c r="I2338" t="s">
        <v>102</v>
      </c>
      <c r="J2338" t="s">
        <v>38</v>
      </c>
      <c r="L2338" t="s">
        <v>1836</v>
      </c>
      <c r="M2338">
        <f t="shared" si="114"/>
        <v>10</v>
      </c>
      <c r="N2338">
        <f t="shared" si="115"/>
        <v>12</v>
      </c>
      <c r="O2338" t="str">
        <f t="shared" si="116"/>
        <v>LCI</v>
      </c>
    </row>
    <row r="2339" spans="1:15" hidden="1" x14ac:dyDescent="0.25">
      <c r="A2339" t="s">
        <v>121</v>
      </c>
      <c r="B2339" t="s">
        <v>35</v>
      </c>
      <c r="C2339" t="s">
        <v>244</v>
      </c>
      <c r="D2339" s="3">
        <v>43509</v>
      </c>
      <c r="E2339" t="s">
        <v>122</v>
      </c>
      <c r="F2339">
        <v>-37000000</v>
      </c>
      <c r="G2339" t="s">
        <v>3303</v>
      </c>
      <c r="H2339" t="s">
        <v>247</v>
      </c>
      <c r="I2339" t="s">
        <v>102</v>
      </c>
      <c r="J2339" t="s">
        <v>38</v>
      </c>
      <c r="L2339" t="s">
        <v>1836</v>
      </c>
      <c r="M2339">
        <f t="shared" si="114"/>
        <v>10</v>
      </c>
      <c r="N2339">
        <f t="shared" si="115"/>
        <v>12</v>
      </c>
      <c r="O2339" t="str">
        <f t="shared" si="116"/>
        <v>LCI</v>
      </c>
    </row>
    <row r="2340" spans="1:15" hidden="1" x14ac:dyDescent="0.25">
      <c r="A2340" t="s">
        <v>121</v>
      </c>
      <c r="B2340" t="s">
        <v>35</v>
      </c>
      <c r="C2340" t="s">
        <v>244</v>
      </c>
      <c r="D2340" s="3">
        <v>43511</v>
      </c>
      <c r="E2340" t="s">
        <v>122</v>
      </c>
      <c r="F2340">
        <v>-5000000</v>
      </c>
      <c r="G2340" t="s">
        <v>3302</v>
      </c>
      <c r="H2340" t="s">
        <v>247</v>
      </c>
      <c r="I2340" t="s">
        <v>102</v>
      </c>
      <c r="J2340" t="s">
        <v>38</v>
      </c>
      <c r="L2340" t="s">
        <v>1836</v>
      </c>
      <c r="M2340">
        <f t="shared" si="114"/>
        <v>10</v>
      </c>
      <c r="N2340">
        <f t="shared" si="115"/>
        <v>12</v>
      </c>
      <c r="O2340" t="str">
        <f t="shared" si="116"/>
        <v>LCI</v>
      </c>
    </row>
    <row r="2341" spans="1:15" hidden="1" x14ac:dyDescent="0.25">
      <c r="A2341" t="s">
        <v>121</v>
      </c>
      <c r="B2341" t="s">
        <v>35</v>
      </c>
      <c r="C2341" t="s">
        <v>244</v>
      </c>
      <c r="D2341" s="3">
        <v>43522</v>
      </c>
      <c r="E2341" t="s">
        <v>122</v>
      </c>
      <c r="F2341">
        <v>-3000000</v>
      </c>
      <c r="G2341" t="s">
        <v>3301</v>
      </c>
      <c r="H2341" t="s">
        <v>247</v>
      </c>
      <c r="I2341" t="s">
        <v>102</v>
      </c>
      <c r="J2341" t="s">
        <v>38</v>
      </c>
      <c r="L2341" t="s">
        <v>1836</v>
      </c>
      <c r="M2341">
        <f t="shared" si="114"/>
        <v>10</v>
      </c>
      <c r="N2341">
        <f t="shared" si="115"/>
        <v>12</v>
      </c>
      <c r="O2341" t="str">
        <f t="shared" si="116"/>
        <v>LCI</v>
      </c>
    </row>
    <row r="2342" spans="1:15" hidden="1" x14ac:dyDescent="0.25">
      <c r="A2342" t="s">
        <v>121</v>
      </c>
      <c r="B2342" t="s">
        <v>35</v>
      </c>
      <c r="C2342" t="s">
        <v>244</v>
      </c>
      <c r="D2342" s="3">
        <v>43535</v>
      </c>
      <c r="E2342" t="s">
        <v>122</v>
      </c>
      <c r="F2342">
        <v>-5000000</v>
      </c>
      <c r="G2342" t="s">
        <v>3300</v>
      </c>
      <c r="H2342" t="s">
        <v>247</v>
      </c>
      <c r="I2342" t="s">
        <v>102</v>
      </c>
      <c r="J2342" t="s">
        <v>38</v>
      </c>
      <c r="L2342" t="s">
        <v>1836</v>
      </c>
      <c r="M2342">
        <f t="shared" si="114"/>
        <v>10</v>
      </c>
      <c r="N2342">
        <f t="shared" si="115"/>
        <v>12</v>
      </c>
      <c r="O2342" t="str">
        <f t="shared" si="116"/>
        <v>LCI</v>
      </c>
    </row>
    <row r="2343" spans="1:15" hidden="1" x14ac:dyDescent="0.25">
      <c r="A2343" t="s">
        <v>121</v>
      </c>
      <c r="B2343" t="s">
        <v>35</v>
      </c>
      <c r="C2343" t="s">
        <v>244</v>
      </c>
      <c r="D2343" s="3">
        <v>43537</v>
      </c>
      <c r="E2343" t="s">
        <v>122</v>
      </c>
      <c r="F2343">
        <v>-12200000</v>
      </c>
      <c r="G2343" t="s">
        <v>3299</v>
      </c>
      <c r="H2343" t="s">
        <v>247</v>
      </c>
      <c r="I2343" t="s">
        <v>102</v>
      </c>
      <c r="J2343" t="s">
        <v>38</v>
      </c>
      <c r="L2343" t="s">
        <v>1836</v>
      </c>
      <c r="M2343">
        <f t="shared" si="114"/>
        <v>10</v>
      </c>
      <c r="N2343">
        <f t="shared" si="115"/>
        <v>12</v>
      </c>
      <c r="O2343" t="str">
        <f t="shared" si="116"/>
        <v>LCI</v>
      </c>
    </row>
    <row r="2344" spans="1:15" hidden="1" x14ac:dyDescent="0.25">
      <c r="A2344" t="s">
        <v>121</v>
      </c>
      <c r="B2344" t="s">
        <v>35</v>
      </c>
      <c r="C2344" t="s">
        <v>244</v>
      </c>
      <c r="D2344" s="3">
        <v>43538</v>
      </c>
      <c r="E2344" t="s">
        <v>122</v>
      </c>
      <c r="F2344">
        <v>-8000000</v>
      </c>
      <c r="G2344" t="s">
        <v>3298</v>
      </c>
      <c r="H2344" t="s">
        <v>247</v>
      </c>
      <c r="I2344" t="s">
        <v>102</v>
      </c>
      <c r="J2344" t="s">
        <v>38</v>
      </c>
      <c r="L2344" t="s">
        <v>1836</v>
      </c>
      <c r="M2344">
        <f t="shared" si="114"/>
        <v>10</v>
      </c>
      <c r="N2344">
        <f t="shared" si="115"/>
        <v>12</v>
      </c>
      <c r="O2344" t="str">
        <f t="shared" si="116"/>
        <v>LCI</v>
      </c>
    </row>
    <row r="2345" spans="1:15" hidden="1" x14ac:dyDescent="0.25">
      <c r="A2345" t="s">
        <v>121</v>
      </c>
      <c r="B2345" t="s">
        <v>35</v>
      </c>
      <c r="C2345" t="s">
        <v>244</v>
      </c>
      <c r="D2345" s="3">
        <v>43545</v>
      </c>
      <c r="E2345" t="s">
        <v>122</v>
      </c>
      <c r="F2345">
        <v>-7000000</v>
      </c>
      <c r="G2345" t="s">
        <v>3297</v>
      </c>
      <c r="H2345" t="s">
        <v>247</v>
      </c>
      <c r="I2345" t="s">
        <v>102</v>
      </c>
      <c r="J2345" t="s">
        <v>38</v>
      </c>
      <c r="L2345" t="s">
        <v>1836</v>
      </c>
      <c r="M2345">
        <f t="shared" si="114"/>
        <v>10</v>
      </c>
      <c r="N2345">
        <f t="shared" si="115"/>
        <v>12</v>
      </c>
      <c r="O2345" t="str">
        <f t="shared" si="116"/>
        <v>LCI</v>
      </c>
    </row>
    <row r="2346" spans="1:15" hidden="1" x14ac:dyDescent="0.25">
      <c r="A2346" t="s">
        <v>121</v>
      </c>
      <c r="B2346" t="s">
        <v>35</v>
      </c>
      <c r="C2346" t="s">
        <v>244</v>
      </c>
      <c r="D2346" s="3">
        <v>43550</v>
      </c>
      <c r="E2346" t="s">
        <v>122</v>
      </c>
      <c r="F2346">
        <v>-35000000</v>
      </c>
      <c r="G2346" t="s">
        <v>3296</v>
      </c>
      <c r="H2346" t="s">
        <v>247</v>
      </c>
      <c r="I2346" t="s">
        <v>102</v>
      </c>
      <c r="J2346" t="s">
        <v>38</v>
      </c>
      <c r="L2346" t="s">
        <v>1836</v>
      </c>
      <c r="M2346">
        <f t="shared" si="114"/>
        <v>10</v>
      </c>
      <c r="N2346">
        <f t="shared" si="115"/>
        <v>12</v>
      </c>
      <c r="O2346" t="str">
        <f t="shared" si="116"/>
        <v>LCI</v>
      </c>
    </row>
    <row r="2347" spans="1:15" hidden="1" x14ac:dyDescent="0.25">
      <c r="A2347" t="s">
        <v>121</v>
      </c>
      <c r="B2347" t="s">
        <v>35</v>
      </c>
      <c r="C2347" t="s">
        <v>244</v>
      </c>
      <c r="D2347" s="3">
        <v>43551</v>
      </c>
      <c r="E2347" t="s">
        <v>122</v>
      </c>
      <c r="F2347">
        <v>-62000000</v>
      </c>
      <c r="G2347" t="s">
        <v>3295</v>
      </c>
      <c r="H2347" t="s">
        <v>247</v>
      </c>
      <c r="I2347" t="s">
        <v>102</v>
      </c>
      <c r="J2347" t="s">
        <v>38</v>
      </c>
      <c r="L2347" t="s">
        <v>1836</v>
      </c>
      <c r="M2347">
        <f t="shared" si="114"/>
        <v>10</v>
      </c>
      <c r="N2347">
        <f t="shared" si="115"/>
        <v>12</v>
      </c>
      <c r="O2347" t="str">
        <f t="shared" si="116"/>
        <v>LCI</v>
      </c>
    </row>
    <row r="2348" spans="1:15" hidden="1" x14ac:dyDescent="0.25">
      <c r="A2348" t="s">
        <v>121</v>
      </c>
      <c r="B2348" t="s">
        <v>35</v>
      </c>
      <c r="C2348" t="s">
        <v>244</v>
      </c>
      <c r="D2348" s="3">
        <v>43552</v>
      </c>
      <c r="E2348" t="s">
        <v>122</v>
      </c>
      <c r="F2348">
        <v>-43000000</v>
      </c>
      <c r="G2348" t="s">
        <v>3294</v>
      </c>
      <c r="H2348" t="s">
        <v>247</v>
      </c>
      <c r="I2348" t="s">
        <v>102</v>
      </c>
      <c r="J2348" t="s">
        <v>38</v>
      </c>
      <c r="L2348" t="s">
        <v>1836</v>
      </c>
      <c r="M2348">
        <f t="shared" si="114"/>
        <v>10</v>
      </c>
      <c r="N2348">
        <f t="shared" si="115"/>
        <v>12</v>
      </c>
      <c r="O2348" t="str">
        <f t="shared" si="116"/>
        <v>LCI</v>
      </c>
    </row>
    <row r="2349" spans="1:15" hidden="1" x14ac:dyDescent="0.25">
      <c r="A2349" t="s">
        <v>121</v>
      </c>
      <c r="B2349" t="s">
        <v>35</v>
      </c>
      <c r="C2349" t="s">
        <v>244</v>
      </c>
      <c r="D2349" s="3">
        <v>43560</v>
      </c>
      <c r="E2349" t="s">
        <v>122</v>
      </c>
      <c r="F2349">
        <v>-28000000</v>
      </c>
      <c r="G2349" t="s">
        <v>3293</v>
      </c>
      <c r="H2349" t="s">
        <v>247</v>
      </c>
      <c r="I2349" t="s">
        <v>102</v>
      </c>
      <c r="J2349" t="s">
        <v>38</v>
      </c>
      <c r="L2349" t="s">
        <v>1836</v>
      </c>
      <c r="M2349">
        <f t="shared" si="114"/>
        <v>10</v>
      </c>
      <c r="N2349">
        <f t="shared" si="115"/>
        <v>12</v>
      </c>
      <c r="O2349" t="str">
        <f t="shared" si="116"/>
        <v>LCI</v>
      </c>
    </row>
    <row r="2350" spans="1:15" hidden="1" x14ac:dyDescent="0.25">
      <c r="A2350" t="s">
        <v>121</v>
      </c>
      <c r="B2350" t="s">
        <v>35</v>
      </c>
      <c r="C2350" t="s">
        <v>244</v>
      </c>
      <c r="D2350" s="3">
        <v>43566</v>
      </c>
      <c r="E2350" t="s">
        <v>122</v>
      </c>
      <c r="F2350">
        <v>-13000000</v>
      </c>
      <c r="G2350" t="s">
        <v>3292</v>
      </c>
      <c r="H2350" t="s">
        <v>247</v>
      </c>
      <c r="I2350" t="s">
        <v>102</v>
      </c>
      <c r="J2350" t="s">
        <v>38</v>
      </c>
      <c r="L2350" t="s">
        <v>1836</v>
      </c>
      <c r="M2350">
        <f t="shared" si="114"/>
        <v>10</v>
      </c>
      <c r="N2350">
        <f t="shared" si="115"/>
        <v>12</v>
      </c>
      <c r="O2350" t="str">
        <f t="shared" si="116"/>
        <v>LCI</v>
      </c>
    </row>
    <row r="2351" spans="1:15" hidden="1" x14ac:dyDescent="0.25">
      <c r="A2351" t="s">
        <v>121</v>
      </c>
      <c r="B2351" t="s">
        <v>35</v>
      </c>
      <c r="C2351" t="s">
        <v>244</v>
      </c>
      <c r="D2351" s="3">
        <v>43567</v>
      </c>
      <c r="E2351" t="s">
        <v>122</v>
      </c>
      <c r="F2351">
        <v>-10000000</v>
      </c>
      <c r="G2351" t="s">
        <v>3291</v>
      </c>
      <c r="H2351" t="s">
        <v>247</v>
      </c>
      <c r="I2351" t="s">
        <v>102</v>
      </c>
      <c r="J2351" t="s">
        <v>38</v>
      </c>
      <c r="L2351" t="s">
        <v>1836</v>
      </c>
      <c r="M2351">
        <f t="shared" si="114"/>
        <v>10</v>
      </c>
      <c r="N2351">
        <f t="shared" si="115"/>
        <v>12</v>
      </c>
      <c r="O2351" t="str">
        <f t="shared" si="116"/>
        <v>LCI</v>
      </c>
    </row>
    <row r="2352" spans="1:15" hidden="1" x14ac:dyDescent="0.25">
      <c r="A2352" t="s">
        <v>121</v>
      </c>
      <c r="B2352" t="s">
        <v>35</v>
      </c>
      <c r="C2352" t="s">
        <v>244</v>
      </c>
      <c r="D2352" s="3">
        <v>43570</v>
      </c>
      <c r="E2352" t="s">
        <v>122</v>
      </c>
      <c r="F2352">
        <v>-500000</v>
      </c>
      <c r="G2352" t="s">
        <v>3290</v>
      </c>
      <c r="H2352" t="s">
        <v>247</v>
      </c>
      <c r="I2352" t="s">
        <v>102</v>
      </c>
      <c r="J2352" t="s">
        <v>38</v>
      </c>
      <c r="L2352" t="s">
        <v>1836</v>
      </c>
      <c r="M2352">
        <f t="shared" si="114"/>
        <v>10</v>
      </c>
      <c r="N2352">
        <f t="shared" si="115"/>
        <v>12</v>
      </c>
      <c r="O2352" t="str">
        <f t="shared" si="116"/>
        <v>LCI</v>
      </c>
    </row>
    <row r="2353" spans="1:15" hidden="1" x14ac:dyDescent="0.25">
      <c r="A2353" t="s">
        <v>121</v>
      </c>
      <c r="B2353" t="s">
        <v>35</v>
      </c>
      <c r="C2353" t="s">
        <v>244</v>
      </c>
      <c r="D2353" s="3">
        <v>43571</v>
      </c>
      <c r="E2353" t="s">
        <v>122</v>
      </c>
      <c r="F2353">
        <v>-15000000</v>
      </c>
      <c r="G2353" t="s">
        <v>3289</v>
      </c>
      <c r="H2353" t="s">
        <v>247</v>
      </c>
      <c r="I2353" t="s">
        <v>102</v>
      </c>
      <c r="J2353" t="s">
        <v>38</v>
      </c>
      <c r="L2353" t="s">
        <v>1836</v>
      </c>
      <c r="M2353">
        <f t="shared" si="114"/>
        <v>10</v>
      </c>
      <c r="N2353">
        <f t="shared" si="115"/>
        <v>12</v>
      </c>
      <c r="O2353" t="str">
        <f t="shared" si="116"/>
        <v>LCI</v>
      </c>
    </row>
    <row r="2354" spans="1:15" hidden="1" x14ac:dyDescent="0.25">
      <c r="A2354" t="s">
        <v>121</v>
      </c>
      <c r="B2354" t="s">
        <v>35</v>
      </c>
      <c r="C2354" t="s">
        <v>244</v>
      </c>
      <c r="D2354" s="3">
        <v>43591</v>
      </c>
      <c r="E2354" t="s">
        <v>122</v>
      </c>
      <c r="F2354">
        <v>-10000000</v>
      </c>
      <c r="G2354" t="s">
        <v>3288</v>
      </c>
      <c r="H2354" t="s">
        <v>247</v>
      </c>
      <c r="I2354" t="s">
        <v>102</v>
      </c>
      <c r="J2354" t="s">
        <v>38</v>
      </c>
      <c r="L2354" t="s">
        <v>3287</v>
      </c>
      <c r="M2354">
        <f t="shared" si="114"/>
        <v>10</v>
      </c>
      <c r="N2354">
        <f t="shared" si="115"/>
        <v>12</v>
      </c>
      <c r="O2354" t="str">
        <f t="shared" si="116"/>
        <v>LCI</v>
      </c>
    </row>
    <row r="2355" spans="1:15" hidden="1" x14ac:dyDescent="0.25">
      <c r="A2355" t="s">
        <v>121</v>
      </c>
      <c r="B2355" t="s">
        <v>35</v>
      </c>
      <c r="C2355" t="s">
        <v>244</v>
      </c>
      <c r="D2355" s="3">
        <v>43593</v>
      </c>
      <c r="E2355" t="s">
        <v>122</v>
      </c>
      <c r="F2355">
        <v>-174719.12</v>
      </c>
      <c r="G2355" t="s">
        <v>3286</v>
      </c>
      <c r="H2355" t="s">
        <v>247</v>
      </c>
      <c r="I2355" t="s">
        <v>102</v>
      </c>
      <c r="J2355" t="s">
        <v>38</v>
      </c>
      <c r="L2355" t="s">
        <v>1836</v>
      </c>
      <c r="M2355">
        <f t="shared" si="114"/>
        <v>10</v>
      </c>
      <c r="N2355">
        <f t="shared" si="115"/>
        <v>12</v>
      </c>
      <c r="O2355" t="str">
        <f t="shared" si="116"/>
        <v>LCI</v>
      </c>
    </row>
    <row r="2356" spans="1:15" hidden="1" x14ac:dyDescent="0.25">
      <c r="A2356" t="s">
        <v>121</v>
      </c>
      <c r="B2356" t="s">
        <v>35</v>
      </c>
      <c r="C2356" t="s">
        <v>244</v>
      </c>
      <c r="D2356" s="3">
        <v>43598</v>
      </c>
      <c r="E2356" t="s">
        <v>122</v>
      </c>
      <c r="F2356">
        <v>-16000000</v>
      </c>
      <c r="G2356" t="s">
        <v>3285</v>
      </c>
      <c r="H2356" t="s">
        <v>247</v>
      </c>
      <c r="I2356" t="s">
        <v>102</v>
      </c>
      <c r="J2356" t="s">
        <v>38</v>
      </c>
      <c r="L2356" t="s">
        <v>1836</v>
      </c>
      <c r="M2356">
        <f t="shared" si="114"/>
        <v>10</v>
      </c>
      <c r="N2356">
        <f t="shared" si="115"/>
        <v>12</v>
      </c>
      <c r="O2356" t="str">
        <f t="shared" si="116"/>
        <v>LCI</v>
      </c>
    </row>
    <row r="2357" spans="1:15" hidden="1" x14ac:dyDescent="0.25">
      <c r="A2357" t="s">
        <v>121</v>
      </c>
      <c r="B2357" t="s">
        <v>35</v>
      </c>
      <c r="C2357" t="s">
        <v>244</v>
      </c>
      <c r="D2357" s="3">
        <v>43602</v>
      </c>
      <c r="E2357" t="s">
        <v>122</v>
      </c>
      <c r="F2357">
        <v>-19000000</v>
      </c>
      <c r="G2357" t="s">
        <v>3284</v>
      </c>
      <c r="H2357" t="s">
        <v>247</v>
      </c>
      <c r="I2357" t="s">
        <v>102</v>
      </c>
      <c r="J2357" t="s">
        <v>38</v>
      </c>
      <c r="L2357" t="s">
        <v>1836</v>
      </c>
      <c r="M2357">
        <f t="shared" si="114"/>
        <v>10</v>
      </c>
      <c r="N2357">
        <f t="shared" si="115"/>
        <v>12</v>
      </c>
      <c r="O2357" t="str">
        <f t="shared" si="116"/>
        <v>LCI</v>
      </c>
    </row>
    <row r="2358" spans="1:15" hidden="1" x14ac:dyDescent="0.25">
      <c r="A2358" t="s">
        <v>121</v>
      </c>
      <c r="B2358" t="s">
        <v>35</v>
      </c>
      <c r="C2358" t="s">
        <v>244</v>
      </c>
      <c r="D2358" s="3">
        <v>43609</v>
      </c>
      <c r="E2358" t="s">
        <v>122</v>
      </c>
      <c r="F2358">
        <v>-12000000</v>
      </c>
      <c r="G2358" t="s">
        <v>3283</v>
      </c>
      <c r="H2358" t="s">
        <v>247</v>
      </c>
      <c r="I2358" t="s">
        <v>102</v>
      </c>
      <c r="J2358" t="s">
        <v>38</v>
      </c>
      <c r="L2358" t="s">
        <v>1836</v>
      </c>
      <c r="M2358">
        <f t="shared" si="114"/>
        <v>10</v>
      </c>
      <c r="N2358">
        <f t="shared" si="115"/>
        <v>12</v>
      </c>
      <c r="O2358" t="str">
        <f t="shared" si="116"/>
        <v>LCI</v>
      </c>
    </row>
    <row r="2359" spans="1:15" hidden="1" x14ac:dyDescent="0.25">
      <c r="A2359" t="s">
        <v>121</v>
      </c>
      <c r="B2359" t="s">
        <v>35</v>
      </c>
      <c r="C2359" t="s">
        <v>244</v>
      </c>
      <c r="D2359" s="3">
        <v>43616</v>
      </c>
      <c r="E2359" t="s">
        <v>122</v>
      </c>
      <c r="F2359">
        <v>-12000000</v>
      </c>
      <c r="G2359" t="s">
        <v>3282</v>
      </c>
      <c r="H2359" t="s">
        <v>247</v>
      </c>
      <c r="I2359" t="s">
        <v>102</v>
      </c>
      <c r="J2359" t="s">
        <v>38</v>
      </c>
      <c r="L2359" t="s">
        <v>1836</v>
      </c>
      <c r="M2359">
        <f t="shared" si="114"/>
        <v>10</v>
      </c>
      <c r="N2359">
        <f t="shared" si="115"/>
        <v>12</v>
      </c>
      <c r="O2359" t="str">
        <f t="shared" si="116"/>
        <v>LCI</v>
      </c>
    </row>
    <row r="2360" spans="1:15" hidden="1" x14ac:dyDescent="0.25">
      <c r="A2360" t="s">
        <v>121</v>
      </c>
      <c r="B2360" t="s">
        <v>35</v>
      </c>
      <c r="C2360" t="s">
        <v>244</v>
      </c>
      <c r="D2360" s="3">
        <v>43620</v>
      </c>
      <c r="E2360" t="s">
        <v>122</v>
      </c>
      <c r="F2360">
        <v>-200000</v>
      </c>
      <c r="G2360" t="s">
        <v>3281</v>
      </c>
      <c r="H2360" t="s">
        <v>247</v>
      </c>
      <c r="I2360" t="s">
        <v>102</v>
      </c>
      <c r="J2360" t="s">
        <v>38</v>
      </c>
      <c r="L2360" t="s">
        <v>1836</v>
      </c>
      <c r="M2360">
        <f t="shared" si="114"/>
        <v>10</v>
      </c>
      <c r="N2360">
        <f t="shared" si="115"/>
        <v>12</v>
      </c>
      <c r="O2360" t="str">
        <f t="shared" si="116"/>
        <v>LCI</v>
      </c>
    </row>
    <row r="2361" spans="1:15" hidden="1" x14ac:dyDescent="0.25">
      <c r="A2361" t="s">
        <v>121</v>
      </c>
      <c r="B2361" t="s">
        <v>35</v>
      </c>
      <c r="C2361" t="s">
        <v>244</v>
      </c>
      <c r="D2361" s="3">
        <v>43622</v>
      </c>
      <c r="E2361" t="s">
        <v>122</v>
      </c>
      <c r="F2361">
        <v>-366729.2</v>
      </c>
      <c r="G2361" t="s">
        <v>3280</v>
      </c>
      <c r="H2361" t="s">
        <v>247</v>
      </c>
      <c r="I2361" t="s">
        <v>102</v>
      </c>
      <c r="J2361" t="s">
        <v>38</v>
      </c>
      <c r="L2361" t="s">
        <v>1836</v>
      </c>
      <c r="M2361">
        <f t="shared" si="114"/>
        <v>10</v>
      </c>
      <c r="N2361">
        <f t="shared" si="115"/>
        <v>12</v>
      </c>
      <c r="O2361" t="str">
        <f t="shared" si="116"/>
        <v>LCI</v>
      </c>
    </row>
    <row r="2362" spans="1:15" hidden="1" x14ac:dyDescent="0.25">
      <c r="A2362" t="s">
        <v>121</v>
      </c>
      <c r="B2362" t="s">
        <v>35</v>
      </c>
      <c r="C2362" t="s">
        <v>244</v>
      </c>
      <c r="D2362" s="3">
        <v>43627</v>
      </c>
      <c r="E2362" t="s">
        <v>122</v>
      </c>
      <c r="F2362">
        <v>-500000</v>
      </c>
      <c r="G2362" t="s">
        <v>3279</v>
      </c>
      <c r="H2362" t="s">
        <v>247</v>
      </c>
      <c r="I2362" t="s">
        <v>102</v>
      </c>
      <c r="J2362" t="s">
        <v>38</v>
      </c>
      <c r="L2362" t="s">
        <v>1836</v>
      </c>
      <c r="M2362">
        <f t="shared" si="114"/>
        <v>10</v>
      </c>
      <c r="N2362">
        <f t="shared" si="115"/>
        <v>12</v>
      </c>
      <c r="O2362" t="str">
        <f t="shared" si="116"/>
        <v>LCI</v>
      </c>
    </row>
    <row r="2363" spans="1:15" hidden="1" x14ac:dyDescent="0.25">
      <c r="A2363" t="s">
        <v>121</v>
      </c>
      <c r="B2363" t="s">
        <v>35</v>
      </c>
      <c r="C2363" t="s">
        <v>244</v>
      </c>
      <c r="D2363" s="3">
        <v>43628</v>
      </c>
      <c r="E2363" t="s">
        <v>122</v>
      </c>
      <c r="F2363">
        <v>-13000000</v>
      </c>
      <c r="G2363" t="s">
        <v>3278</v>
      </c>
      <c r="H2363" t="s">
        <v>247</v>
      </c>
      <c r="I2363" t="s">
        <v>102</v>
      </c>
      <c r="J2363" t="s">
        <v>38</v>
      </c>
      <c r="L2363" t="s">
        <v>1836</v>
      </c>
      <c r="M2363">
        <f t="shared" si="114"/>
        <v>10</v>
      </c>
      <c r="N2363">
        <f t="shared" si="115"/>
        <v>12</v>
      </c>
      <c r="O2363" t="str">
        <f t="shared" si="116"/>
        <v>LCI</v>
      </c>
    </row>
    <row r="2364" spans="1:15" hidden="1" x14ac:dyDescent="0.25">
      <c r="A2364" t="s">
        <v>121</v>
      </c>
      <c r="B2364" t="s">
        <v>35</v>
      </c>
      <c r="C2364" t="s">
        <v>244</v>
      </c>
      <c r="D2364" s="3">
        <v>43629</v>
      </c>
      <c r="E2364" t="s">
        <v>122</v>
      </c>
      <c r="F2364">
        <v>-26700000</v>
      </c>
      <c r="G2364" t="s">
        <v>3277</v>
      </c>
      <c r="H2364" t="s">
        <v>247</v>
      </c>
      <c r="I2364" t="s">
        <v>102</v>
      </c>
      <c r="J2364" t="s">
        <v>38</v>
      </c>
      <c r="L2364" t="s">
        <v>1836</v>
      </c>
      <c r="M2364">
        <f t="shared" si="114"/>
        <v>10</v>
      </c>
      <c r="N2364">
        <f t="shared" si="115"/>
        <v>12</v>
      </c>
      <c r="O2364" t="str">
        <f t="shared" si="116"/>
        <v>LCI</v>
      </c>
    </row>
    <row r="2365" spans="1:15" hidden="1" x14ac:dyDescent="0.25">
      <c r="A2365" t="s">
        <v>121</v>
      </c>
      <c r="B2365" t="s">
        <v>35</v>
      </c>
      <c r="C2365" t="s">
        <v>244</v>
      </c>
      <c r="D2365" s="3">
        <v>43637</v>
      </c>
      <c r="E2365" t="s">
        <v>122</v>
      </c>
      <c r="F2365">
        <v>-20000000</v>
      </c>
      <c r="G2365" t="s">
        <v>3276</v>
      </c>
      <c r="H2365" t="s">
        <v>247</v>
      </c>
      <c r="I2365" t="s">
        <v>102</v>
      </c>
      <c r="J2365" t="s">
        <v>38</v>
      </c>
      <c r="L2365" t="s">
        <v>1836</v>
      </c>
      <c r="M2365">
        <f t="shared" si="114"/>
        <v>10</v>
      </c>
      <c r="N2365">
        <f t="shared" si="115"/>
        <v>12</v>
      </c>
      <c r="O2365" t="str">
        <f t="shared" si="116"/>
        <v>LCI</v>
      </c>
    </row>
    <row r="2366" spans="1:15" hidden="1" x14ac:dyDescent="0.25">
      <c r="A2366" t="s">
        <v>121</v>
      </c>
      <c r="B2366" t="s">
        <v>35</v>
      </c>
      <c r="C2366" t="s">
        <v>244</v>
      </c>
      <c r="D2366" s="3">
        <v>43641</v>
      </c>
      <c r="E2366" t="s">
        <v>122</v>
      </c>
      <c r="F2366">
        <v>-11800000</v>
      </c>
      <c r="G2366" t="s">
        <v>3275</v>
      </c>
      <c r="H2366" t="s">
        <v>247</v>
      </c>
      <c r="I2366" t="s">
        <v>102</v>
      </c>
      <c r="J2366" t="s">
        <v>38</v>
      </c>
      <c r="L2366" t="s">
        <v>1836</v>
      </c>
      <c r="M2366">
        <f t="shared" si="114"/>
        <v>10</v>
      </c>
      <c r="N2366">
        <f t="shared" si="115"/>
        <v>12</v>
      </c>
      <c r="O2366" t="str">
        <f t="shared" si="116"/>
        <v>LCI</v>
      </c>
    </row>
    <row r="2367" spans="1:15" hidden="1" x14ac:dyDescent="0.25">
      <c r="A2367" t="s">
        <v>121</v>
      </c>
      <c r="B2367" t="s">
        <v>35</v>
      </c>
      <c r="C2367" t="s">
        <v>244</v>
      </c>
      <c r="D2367" s="3">
        <v>43642</v>
      </c>
      <c r="E2367" t="s">
        <v>122</v>
      </c>
      <c r="F2367">
        <v>-1500000</v>
      </c>
      <c r="G2367" t="s">
        <v>3274</v>
      </c>
      <c r="H2367" t="s">
        <v>247</v>
      </c>
      <c r="I2367" t="s">
        <v>102</v>
      </c>
      <c r="J2367" t="s">
        <v>38</v>
      </c>
      <c r="L2367" t="s">
        <v>1836</v>
      </c>
      <c r="M2367">
        <f t="shared" si="114"/>
        <v>10</v>
      </c>
      <c r="N2367">
        <f t="shared" si="115"/>
        <v>12</v>
      </c>
      <c r="O2367" t="str">
        <f t="shared" si="116"/>
        <v>LCI</v>
      </c>
    </row>
    <row r="2368" spans="1:15" hidden="1" x14ac:dyDescent="0.25">
      <c r="A2368" t="s">
        <v>121</v>
      </c>
      <c r="B2368" t="s">
        <v>35</v>
      </c>
      <c r="C2368" t="s">
        <v>244</v>
      </c>
      <c r="D2368" s="3">
        <v>43643</v>
      </c>
      <c r="E2368" t="s">
        <v>122</v>
      </c>
      <c r="F2368">
        <v>-36000000</v>
      </c>
      <c r="G2368" t="s">
        <v>3273</v>
      </c>
      <c r="H2368" t="s">
        <v>247</v>
      </c>
      <c r="I2368" t="s">
        <v>102</v>
      </c>
      <c r="J2368" t="s">
        <v>38</v>
      </c>
      <c r="L2368" t="s">
        <v>1836</v>
      </c>
      <c r="M2368">
        <f t="shared" si="114"/>
        <v>10</v>
      </c>
      <c r="N2368">
        <f t="shared" si="115"/>
        <v>12</v>
      </c>
      <c r="O2368" t="str">
        <f t="shared" si="116"/>
        <v>LCI</v>
      </c>
    </row>
    <row r="2369" spans="1:15" hidden="1" x14ac:dyDescent="0.25">
      <c r="A2369" t="s">
        <v>121</v>
      </c>
      <c r="B2369" t="s">
        <v>35</v>
      </c>
      <c r="C2369" t="s">
        <v>244</v>
      </c>
      <c r="D2369" s="3">
        <v>43649</v>
      </c>
      <c r="E2369" t="s">
        <v>122</v>
      </c>
      <c r="F2369">
        <v>-2000000</v>
      </c>
      <c r="G2369" t="s">
        <v>3272</v>
      </c>
      <c r="H2369" t="s">
        <v>247</v>
      </c>
      <c r="I2369" t="s">
        <v>102</v>
      </c>
      <c r="J2369" t="s">
        <v>38</v>
      </c>
      <c r="L2369" t="s">
        <v>1836</v>
      </c>
      <c r="M2369">
        <f t="shared" si="114"/>
        <v>10</v>
      </c>
      <c r="N2369">
        <f t="shared" si="115"/>
        <v>12</v>
      </c>
      <c r="O2369" t="str">
        <f t="shared" si="116"/>
        <v>LCI</v>
      </c>
    </row>
    <row r="2370" spans="1:15" hidden="1" x14ac:dyDescent="0.25">
      <c r="A2370" t="s">
        <v>121</v>
      </c>
      <c r="B2370" t="s">
        <v>35</v>
      </c>
      <c r="C2370" t="s">
        <v>244</v>
      </c>
      <c r="D2370" s="3">
        <v>43655</v>
      </c>
      <c r="E2370" t="s">
        <v>122</v>
      </c>
      <c r="F2370">
        <v>-500000</v>
      </c>
      <c r="G2370" t="s">
        <v>3271</v>
      </c>
      <c r="H2370" t="s">
        <v>247</v>
      </c>
      <c r="I2370" t="s">
        <v>102</v>
      </c>
      <c r="J2370" t="s">
        <v>38</v>
      </c>
      <c r="L2370" t="s">
        <v>1836</v>
      </c>
      <c r="M2370">
        <f t="shared" si="114"/>
        <v>10</v>
      </c>
      <c r="N2370">
        <f t="shared" si="115"/>
        <v>12</v>
      </c>
      <c r="O2370" t="str">
        <f t="shared" si="116"/>
        <v>LCI</v>
      </c>
    </row>
    <row r="2371" spans="1:15" hidden="1" x14ac:dyDescent="0.25">
      <c r="A2371" t="s">
        <v>121</v>
      </c>
      <c r="B2371" t="s">
        <v>35</v>
      </c>
      <c r="C2371" t="s">
        <v>244</v>
      </c>
      <c r="D2371" s="3">
        <v>43656</v>
      </c>
      <c r="E2371" t="s">
        <v>122</v>
      </c>
      <c r="F2371">
        <v>-510861.97</v>
      </c>
      <c r="G2371" t="s">
        <v>3270</v>
      </c>
      <c r="H2371" t="s">
        <v>247</v>
      </c>
      <c r="I2371" t="s">
        <v>102</v>
      </c>
      <c r="J2371" t="s">
        <v>38</v>
      </c>
      <c r="L2371" t="s">
        <v>1836</v>
      </c>
      <c r="M2371">
        <f t="shared" ref="M2371:M2434" si="117">FIND("from",L2371,1)+LEN($M$1)+1</f>
        <v>10</v>
      </c>
      <c r="N2371">
        <f t="shared" ref="N2371:N2434" si="118">FIND("to",L2371)-LEN($N$1)</f>
        <v>12</v>
      </c>
      <c r="O2371" t="str">
        <f t="shared" ref="O2371:O2434" si="119">MID(L2371,M2371,N2371-M2371+1)</f>
        <v>LCI</v>
      </c>
    </row>
    <row r="2372" spans="1:15" hidden="1" x14ac:dyDescent="0.25">
      <c r="A2372" t="s">
        <v>121</v>
      </c>
      <c r="B2372" t="s">
        <v>35</v>
      </c>
      <c r="C2372" t="s">
        <v>244</v>
      </c>
      <c r="D2372" s="3">
        <v>43668</v>
      </c>
      <c r="E2372" t="s">
        <v>122</v>
      </c>
      <c r="F2372">
        <v>-5000000</v>
      </c>
      <c r="G2372" t="s">
        <v>3269</v>
      </c>
      <c r="H2372" t="s">
        <v>247</v>
      </c>
      <c r="I2372" t="s">
        <v>102</v>
      </c>
      <c r="J2372" t="s">
        <v>38</v>
      </c>
      <c r="L2372" t="s">
        <v>1836</v>
      </c>
      <c r="M2372">
        <f t="shared" si="117"/>
        <v>10</v>
      </c>
      <c r="N2372">
        <f t="shared" si="118"/>
        <v>12</v>
      </c>
      <c r="O2372" t="str">
        <f t="shared" si="119"/>
        <v>LCI</v>
      </c>
    </row>
    <row r="2373" spans="1:15" hidden="1" x14ac:dyDescent="0.25">
      <c r="A2373" t="s">
        <v>121</v>
      </c>
      <c r="B2373" t="s">
        <v>35</v>
      </c>
      <c r="C2373" t="s">
        <v>244</v>
      </c>
      <c r="D2373" s="3">
        <v>43669</v>
      </c>
      <c r="E2373" t="s">
        <v>122</v>
      </c>
      <c r="F2373">
        <v>-54000000</v>
      </c>
      <c r="G2373" t="s">
        <v>3268</v>
      </c>
      <c r="H2373" t="s">
        <v>247</v>
      </c>
      <c r="I2373" t="s">
        <v>102</v>
      </c>
      <c r="J2373" t="s">
        <v>38</v>
      </c>
      <c r="L2373" t="s">
        <v>1836</v>
      </c>
      <c r="M2373">
        <f t="shared" si="117"/>
        <v>10</v>
      </c>
      <c r="N2373">
        <f t="shared" si="118"/>
        <v>12</v>
      </c>
      <c r="O2373" t="str">
        <f t="shared" si="119"/>
        <v>LCI</v>
      </c>
    </row>
    <row r="2374" spans="1:15" hidden="1" x14ac:dyDescent="0.25">
      <c r="A2374" t="s">
        <v>121</v>
      </c>
      <c r="B2374" t="s">
        <v>35</v>
      </c>
      <c r="C2374" t="s">
        <v>244</v>
      </c>
      <c r="D2374" s="3">
        <v>43678</v>
      </c>
      <c r="E2374" t="s">
        <v>122</v>
      </c>
      <c r="F2374">
        <v>-15000000</v>
      </c>
      <c r="G2374" t="s">
        <v>3267</v>
      </c>
      <c r="H2374" t="s">
        <v>247</v>
      </c>
      <c r="I2374" t="s">
        <v>102</v>
      </c>
      <c r="J2374" t="s">
        <v>38</v>
      </c>
      <c r="L2374" t="s">
        <v>1836</v>
      </c>
      <c r="M2374">
        <f t="shared" si="117"/>
        <v>10</v>
      </c>
      <c r="N2374">
        <f t="shared" si="118"/>
        <v>12</v>
      </c>
      <c r="O2374" t="str">
        <f t="shared" si="119"/>
        <v>LCI</v>
      </c>
    </row>
    <row r="2375" spans="1:15" hidden="1" x14ac:dyDescent="0.25">
      <c r="A2375" t="s">
        <v>121</v>
      </c>
      <c r="B2375" t="s">
        <v>35</v>
      </c>
      <c r="C2375" t="s">
        <v>244</v>
      </c>
      <c r="D2375" s="3">
        <v>43679</v>
      </c>
      <c r="E2375" t="s">
        <v>122</v>
      </c>
      <c r="F2375">
        <v>-35000000</v>
      </c>
      <c r="G2375" t="s">
        <v>3266</v>
      </c>
      <c r="H2375" t="s">
        <v>247</v>
      </c>
      <c r="I2375" t="s">
        <v>102</v>
      </c>
      <c r="J2375" t="s">
        <v>38</v>
      </c>
      <c r="L2375" t="s">
        <v>1836</v>
      </c>
      <c r="M2375">
        <f t="shared" si="117"/>
        <v>10</v>
      </c>
      <c r="N2375">
        <f t="shared" si="118"/>
        <v>12</v>
      </c>
      <c r="O2375" t="str">
        <f t="shared" si="119"/>
        <v>LCI</v>
      </c>
    </row>
    <row r="2376" spans="1:15" hidden="1" x14ac:dyDescent="0.25">
      <c r="A2376" t="s">
        <v>121</v>
      </c>
      <c r="B2376" t="s">
        <v>35</v>
      </c>
      <c r="C2376" t="s">
        <v>244</v>
      </c>
      <c r="D2376" s="3">
        <v>43682</v>
      </c>
      <c r="E2376" t="s">
        <v>122</v>
      </c>
      <c r="F2376">
        <v>-10000000</v>
      </c>
      <c r="G2376" t="s">
        <v>3265</v>
      </c>
      <c r="H2376" t="s">
        <v>247</v>
      </c>
      <c r="I2376" t="s">
        <v>102</v>
      </c>
      <c r="J2376" t="s">
        <v>38</v>
      </c>
      <c r="L2376" t="s">
        <v>1836</v>
      </c>
      <c r="M2376">
        <f t="shared" si="117"/>
        <v>10</v>
      </c>
      <c r="N2376">
        <f t="shared" si="118"/>
        <v>12</v>
      </c>
      <c r="O2376" t="str">
        <f t="shared" si="119"/>
        <v>LCI</v>
      </c>
    </row>
    <row r="2377" spans="1:15" hidden="1" x14ac:dyDescent="0.25">
      <c r="A2377" t="s">
        <v>121</v>
      </c>
      <c r="B2377" t="s">
        <v>35</v>
      </c>
      <c r="C2377" t="s">
        <v>244</v>
      </c>
      <c r="D2377" s="3">
        <v>43683</v>
      </c>
      <c r="E2377" t="s">
        <v>122</v>
      </c>
      <c r="F2377">
        <v>-5000000</v>
      </c>
      <c r="G2377" t="s">
        <v>3264</v>
      </c>
      <c r="H2377" t="s">
        <v>247</v>
      </c>
      <c r="I2377" t="s">
        <v>102</v>
      </c>
      <c r="J2377" t="s">
        <v>38</v>
      </c>
      <c r="L2377" t="s">
        <v>1836</v>
      </c>
      <c r="M2377">
        <f t="shared" si="117"/>
        <v>10</v>
      </c>
      <c r="N2377">
        <f t="shared" si="118"/>
        <v>12</v>
      </c>
      <c r="O2377" t="str">
        <f t="shared" si="119"/>
        <v>LCI</v>
      </c>
    </row>
    <row r="2378" spans="1:15" hidden="1" x14ac:dyDescent="0.25">
      <c r="A2378" t="s">
        <v>121</v>
      </c>
      <c r="B2378" t="s">
        <v>35</v>
      </c>
      <c r="C2378" t="s">
        <v>244</v>
      </c>
      <c r="D2378" s="3">
        <v>43685</v>
      </c>
      <c r="E2378" t="s">
        <v>122</v>
      </c>
      <c r="F2378">
        <v>-265570.15999999997</v>
      </c>
      <c r="G2378" t="s">
        <v>3263</v>
      </c>
      <c r="H2378" t="s">
        <v>247</v>
      </c>
      <c r="I2378" t="s">
        <v>102</v>
      </c>
      <c r="J2378" t="s">
        <v>38</v>
      </c>
      <c r="L2378" t="s">
        <v>1836</v>
      </c>
      <c r="M2378">
        <f t="shared" si="117"/>
        <v>10</v>
      </c>
      <c r="N2378">
        <f t="shared" si="118"/>
        <v>12</v>
      </c>
      <c r="O2378" t="str">
        <f t="shared" si="119"/>
        <v>LCI</v>
      </c>
    </row>
    <row r="2379" spans="1:15" hidden="1" x14ac:dyDescent="0.25">
      <c r="A2379" t="s">
        <v>121</v>
      </c>
      <c r="B2379" t="s">
        <v>35</v>
      </c>
      <c r="C2379" t="s">
        <v>244</v>
      </c>
      <c r="D2379" s="3">
        <v>43692</v>
      </c>
      <c r="E2379" t="s">
        <v>122</v>
      </c>
      <c r="F2379">
        <v>-90000000</v>
      </c>
      <c r="G2379" t="s">
        <v>3262</v>
      </c>
      <c r="H2379" t="s">
        <v>247</v>
      </c>
      <c r="I2379" t="s">
        <v>102</v>
      </c>
      <c r="J2379" t="s">
        <v>38</v>
      </c>
      <c r="L2379" t="s">
        <v>1836</v>
      </c>
      <c r="M2379">
        <f t="shared" si="117"/>
        <v>10</v>
      </c>
      <c r="N2379">
        <f t="shared" si="118"/>
        <v>12</v>
      </c>
      <c r="O2379" t="str">
        <f t="shared" si="119"/>
        <v>LCI</v>
      </c>
    </row>
    <row r="2380" spans="1:15" hidden="1" x14ac:dyDescent="0.25">
      <c r="A2380" t="s">
        <v>121</v>
      </c>
      <c r="B2380" t="s">
        <v>35</v>
      </c>
      <c r="C2380" t="s">
        <v>244</v>
      </c>
      <c r="D2380" s="3">
        <v>43698</v>
      </c>
      <c r="E2380" t="s">
        <v>122</v>
      </c>
      <c r="F2380">
        <v>-85000000</v>
      </c>
      <c r="G2380" t="s">
        <v>3261</v>
      </c>
      <c r="H2380" t="s">
        <v>247</v>
      </c>
      <c r="I2380" t="s">
        <v>102</v>
      </c>
      <c r="J2380" t="s">
        <v>38</v>
      </c>
      <c r="L2380" t="s">
        <v>1836</v>
      </c>
      <c r="M2380">
        <f t="shared" si="117"/>
        <v>10</v>
      </c>
      <c r="N2380">
        <f t="shared" si="118"/>
        <v>12</v>
      </c>
      <c r="O2380" t="str">
        <f t="shared" si="119"/>
        <v>LCI</v>
      </c>
    </row>
    <row r="2381" spans="1:15" hidden="1" x14ac:dyDescent="0.25">
      <c r="A2381" t="s">
        <v>121</v>
      </c>
      <c r="B2381" t="s">
        <v>35</v>
      </c>
      <c r="C2381" t="s">
        <v>244</v>
      </c>
      <c r="D2381" s="3">
        <v>43698</v>
      </c>
      <c r="E2381" t="s">
        <v>122</v>
      </c>
      <c r="F2381">
        <v>-85000000</v>
      </c>
      <c r="G2381" t="s">
        <v>3261</v>
      </c>
      <c r="H2381" t="s">
        <v>247</v>
      </c>
      <c r="I2381" t="s">
        <v>102</v>
      </c>
      <c r="J2381" t="s">
        <v>38</v>
      </c>
      <c r="L2381" t="s">
        <v>1836</v>
      </c>
      <c r="M2381">
        <f t="shared" si="117"/>
        <v>10</v>
      </c>
      <c r="N2381">
        <f t="shared" si="118"/>
        <v>12</v>
      </c>
      <c r="O2381" t="str">
        <f t="shared" si="119"/>
        <v>LCI</v>
      </c>
    </row>
    <row r="2382" spans="1:15" hidden="1" x14ac:dyDescent="0.25">
      <c r="A2382" t="s">
        <v>121</v>
      </c>
      <c r="B2382" t="s">
        <v>35</v>
      </c>
      <c r="C2382" t="s">
        <v>244</v>
      </c>
      <c r="D2382" s="3">
        <v>43700</v>
      </c>
      <c r="E2382" t="s">
        <v>122</v>
      </c>
      <c r="F2382">
        <v>-12000000</v>
      </c>
      <c r="G2382" t="s">
        <v>3260</v>
      </c>
      <c r="H2382" t="s">
        <v>247</v>
      </c>
      <c r="I2382" t="s">
        <v>102</v>
      </c>
      <c r="J2382" t="s">
        <v>38</v>
      </c>
      <c r="L2382" t="s">
        <v>1836</v>
      </c>
      <c r="M2382">
        <f t="shared" si="117"/>
        <v>10</v>
      </c>
      <c r="N2382">
        <f t="shared" si="118"/>
        <v>12</v>
      </c>
      <c r="O2382" t="str">
        <f t="shared" si="119"/>
        <v>LCI</v>
      </c>
    </row>
    <row r="2383" spans="1:15" hidden="1" x14ac:dyDescent="0.25">
      <c r="A2383" t="s">
        <v>121</v>
      </c>
      <c r="B2383" t="s">
        <v>35</v>
      </c>
      <c r="C2383" t="s">
        <v>244</v>
      </c>
      <c r="D2383" s="3">
        <v>43711</v>
      </c>
      <c r="E2383" t="s">
        <v>122</v>
      </c>
      <c r="F2383">
        <v>-16000000</v>
      </c>
      <c r="G2383" t="s">
        <v>3259</v>
      </c>
      <c r="H2383" t="s">
        <v>247</v>
      </c>
      <c r="I2383" t="s">
        <v>102</v>
      </c>
      <c r="J2383" t="s">
        <v>38</v>
      </c>
      <c r="L2383" t="s">
        <v>1836</v>
      </c>
      <c r="M2383">
        <f t="shared" si="117"/>
        <v>10</v>
      </c>
      <c r="N2383">
        <f t="shared" si="118"/>
        <v>12</v>
      </c>
      <c r="O2383" t="str">
        <f t="shared" si="119"/>
        <v>LCI</v>
      </c>
    </row>
    <row r="2384" spans="1:15" hidden="1" x14ac:dyDescent="0.25">
      <c r="A2384" t="s">
        <v>121</v>
      </c>
      <c r="B2384" t="s">
        <v>35</v>
      </c>
      <c r="C2384" t="s">
        <v>244</v>
      </c>
      <c r="D2384" s="3">
        <v>43712</v>
      </c>
      <c r="E2384" t="s">
        <v>122</v>
      </c>
      <c r="F2384">
        <v>-5000000</v>
      </c>
      <c r="G2384" t="s">
        <v>3258</v>
      </c>
      <c r="H2384" t="s">
        <v>247</v>
      </c>
      <c r="I2384" t="s">
        <v>102</v>
      </c>
      <c r="J2384" t="s">
        <v>38</v>
      </c>
      <c r="L2384" t="s">
        <v>1836</v>
      </c>
      <c r="M2384">
        <f t="shared" si="117"/>
        <v>10</v>
      </c>
      <c r="N2384">
        <f t="shared" si="118"/>
        <v>12</v>
      </c>
      <c r="O2384" t="str">
        <f t="shared" si="119"/>
        <v>LCI</v>
      </c>
    </row>
    <row r="2385" spans="1:15" hidden="1" x14ac:dyDescent="0.25">
      <c r="A2385" t="s">
        <v>121</v>
      </c>
      <c r="B2385" t="s">
        <v>35</v>
      </c>
      <c r="C2385" t="s">
        <v>244</v>
      </c>
      <c r="D2385" s="3">
        <v>43713</v>
      </c>
      <c r="E2385" t="s">
        <v>122</v>
      </c>
      <c r="F2385">
        <v>-14000000</v>
      </c>
      <c r="G2385" t="s">
        <v>3257</v>
      </c>
      <c r="H2385" t="s">
        <v>247</v>
      </c>
      <c r="I2385" t="s">
        <v>102</v>
      </c>
      <c r="J2385" t="s">
        <v>38</v>
      </c>
      <c r="L2385" t="s">
        <v>1836</v>
      </c>
      <c r="M2385">
        <f t="shared" si="117"/>
        <v>10</v>
      </c>
      <c r="N2385">
        <f t="shared" si="118"/>
        <v>12</v>
      </c>
      <c r="O2385" t="str">
        <f t="shared" si="119"/>
        <v>LCI</v>
      </c>
    </row>
    <row r="2386" spans="1:15" hidden="1" x14ac:dyDescent="0.25">
      <c r="A2386" t="s">
        <v>121</v>
      </c>
      <c r="B2386" t="s">
        <v>35</v>
      </c>
      <c r="C2386" t="s">
        <v>244</v>
      </c>
      <c r="D2386" s="3">
        <v>43714</v>
      </c>
      <c r="E2386" t="s">
        <v>122</v>
      </c>
      <c r="F2386">
        <v>-12000000</v>
      </c>
      <c r="G2386" t="s">
        <v>3256</v>
      </c>
      <c r="H2386" t="s">
        <v>247</v>
      </c>
      <c r="I2386" t="s">
        <v>102</v>
      </c>
      <c r="J2386" t="s">
        <v>38</v>
      </c>
      <c r="L2386" t="s">
        <v>1836</v>
      </c>
      <c r="M2386">
        <f t="shared" si="117"/>
        <v>10</v>
      </c>
      <c r="N2386">
        <f t="shared" si="118"/>
        <v>12</v>
      </c>
      <c r="O2386" t="str">
        <f t="shared" si="119"/>
        <v>LCI</v>
      </c>
    </row>
    <row r="2387" spans="1:15" hidden="1" x14ac:dyDescent="0.25">
      <c r="A2387" t="s">
        <v>121</v>
      </c>
      <c r="B2387" t="s">
        <v>35</v>
      </c>
      <c r="C2387" t="s">
        <v>244</v>
      </c>
      <c r="D2387" s="3">
        <v>43718</v>
      </c>
      <c r="E2387" t="s">
        <v>122</v>
      </c>
      <c r="F2387">
        <v>-48000000</v>
      </c>
      <c r="G2387" t="s">
        <v>3255</v>
      </c>
      <c r="H2387" t="s">
        <v>247</v>
      </c>
      <c r="I2387" t="s">
        <v>102</v>
      </c>
      <c r="J2387" t="s">
        <v>38</v>
      </c>
      <c r="L2387" t="s">
        <v>1836</v>
      </c>
      <c r="M2387">
        <f t="shared" si="117"/>
        <v>10</v>
      </c>
      <c r="N2387">
        <f t="shared" si="118"/>
        <v>12</v>
      </c>
      <c r="O2387" t="str">
        <f t="shared" si="119"/>
        <v>LCI</v>
      </c>
    </row>
    <row r="2388" spans="1:15" hidden="1" x14ac:dyDescent="0.25">
      <c r="A2388" t="s">
        <v>121</v>
      </c>
      <c r="B2388" t="s">
        <v>35</v>
      </c>
      <c r="C2388" t="s">
        <v>244</v>
      </c>
      <c r="D2388" s="3">
        <v>43720</v>
      </c>
      <c r="E2388" t="s">
        <v>122</v>
      </c>
      <c r="F2388">
        <v>-9000000</v>
      </c>
      <c r="G2388" t="s">
        <v>3254</v>
      </c>
      <c r="H2388" t="s">
        <v>247</v>
      </c>
      <c r="I2388" t="s">
        <v>102</v>
      </c>
      <c r="J2388" t="s">
        <v>38</v>
      </c>
      <c r="L2388" t="s">
        <v>1836</v>
      </c>
      <c r="M2388">
        <f t="shared" si="117"/>
        <v>10</v>
      </c>
      <c r="N2388">
        <f t="shared" si="118"/>
        <v>12</v>
      </c>
      <c r="O2388" t="str">
        <f t="shared" si="119"/>
        <v>LCI</v>
      </c>
    </row>
    <row r="2389" spans="1:15" hidden="1" x14ac:dyDescent="0.25">
      <c r="A2389" t="s">
        <v>121</v>
      </c>
      <c r="B2389" t="s">
        <v>35</v>
      </c>
      <c r="C2389" t="s">
        <v>244</v>
      </c>
      <c r="D2389" s="3">
        <v>43721</v>
      </c>
      <c r="E2389" t="s">
        <v>122</v>
      </c>
      <c r="F2389">
        <v>-54000000</v>
      </c>
      <c r="G2389" t="s">
        <v>3253</v>
      </c>
      <c r="H2389" t="s">
        <v>247</v>
      </c>
      <c r="I2389" t="s">
        <v>102</v>
      </c>
      <c r="J2389" t="s">
        <v>38</v>
      </c>
      <c r="L2389" t="s">
        <v>1836</v>
      </c>
      <c r="M2389">
        <f t="shared" si="117"/>
        <v>10</v>
      </c>
      <c r="N2389">
        <f t="shared" si="118"/>
        <v>12</v>
      </c>
      <c r="O2389" t="str">
        <f t="shared" si="119"/>
        <v>LCI</v>
      </c>
    </row>
    <row r="2390" spans="1:15" hidden="1" x14ac:dyDescent="0.25">
      <c r="A2390" t="s">
        <v>121</v>
      </c>
      <c r="B2390" t="s">
        <v>35</v>
      </c>
      <c r="C2390" t="s">
        <v>244</v>
      </c>
      <c r="D2390" s="3">
        <v>43724</v>
      </c>
      <c r="E2390" t="s">
        <v>122</v>
      </c>
      <c r="F2390">
        <v>-5000000</v>
      </c>
      <c r="G2390" t="s">
        <v>3252</v>
      </c>
      <c r="H2390" t="s">
        <v>247</v>
      </c>
      <c r="I2390" t="s">
        <v>102</v>
      </c>
      <c r="J2390" t="s">
        <v>38</v>
      </c>
      <c r="L2390" t="s">
        <v>1836</v>
      </c>
      <c r="M2390">
        <f t="shared" si="117"/>
        <v>10</v>
      </c>
      <c r="N2390">
        <f t="shared" si="118"/>
        <v>12</v>
      </c>
      <c r="O2390" t="str">
        <f t="shared" si="119"/>
        <v>LCI</v>
      </c>
    </row>
    <row r="2391" spans="1:15" hidden="1" x14ac:dyDescent="0.25">
      <c r="A2391" t="s">
        <v>121</v>
      </c>
      <c r="B2391" t="s">
        <v>35</v>
      </c>
      <c r="C2391" t="s">
        <v>244</v>
      </c>
      <c r="D2391" s="3">
        <v>43726</v>
      </c>
      <c r="E2391" t="s">
        <v>122</v>
      </c>
      <c r="F2391">
        <v>-40000000</v>
      </c>
      <c r="G2391" t="s">
        <v>3251</v>
      </c>
      <c r="H2391" t="s">
        <v>247</v>
      </c>
      <c r="I2391" t="s">
        <v>102</v>
      </c>
      <c r="J2391" t="s">
        <v>38</v>
      </c>
      <c r="L2391" t="s">
        <v>1836</v>
      </c>
      <c r="M2391">
        <f t="shared" si="117"/>
        <v>10</v>
      </c>
      <c r="N2391">
        <f t="shared" si="118"/>
        <v>12</v>
      </c>
      <c r="O2391" t="str">
        <f t="shared" si="119"/>
        <v>LCI</v>
      </c>
    </row>
    <row r="2392" spans="1:15" hidden="1" x14ac:dyDescent="0.25">
      <c r="A2392" t="s">
        <v>121</v>
      </c>
      <c r="B2392" t="s">
        <v>35</v>
      </c>
      <c r="C2392" t="s">
        <v>244</v>
      </c>
      <c r="D2392" s="3">
        <v>43731</v>
      </c>
      <c r="E2392" t="s">
        <v>122</v>
      </c>
      <c r="F2392">
        <v>-68000000</v>
      </c>
      <c r="G2392" t="s">
        <v>3250</v>
      </c>
      <c r="H2392" t="s">
        <v>247</v>
      </c>
      <c r="I2392" t="s">
        <v>102</v>
      </c>
      <c r="J2392" t="s">
        <v>38</v>
      </c>
      <c r="L2392" t="s">
        <v>1836</v>
      </c>
      <c r="M2392">
        <f t="shared" si="117"/>
        <v>10</v>
      </c>
      <c r="N2392">
        <f t="shared" si="118"/>
        <v>12</v>
      </c>
      <c r="O2392" t="str">
        <f t="shared" si="119"/>
        <v>LCI</v>
      </c>
    </row>
    <row r="2393" spans="1:15" hidden="1" x14ac:dyDescent="0.25">
      <c r="A2393" t="s">
        <v>121</v>
      </c>
      <c r="B2393" t="s">
        <v>35</v>
      </c>
      <c r="C2393" t="s">
        <v>244</v>
      </c>
      <c r="D2393" s="3">
        <v>43733</v>
      </c>
      <c r="E2393" t="s">
        <v>122</v>
      </c>
      <c r="F2393">
        <v>-8000000</v>
      </c>
      <c r="G2393" t="s">
        <v>3249</v>
      </c>
      <c r="H2393" t="s">
        <v>247</v>
      </c>
      <c r="I2393" t="s">
        <v>102</v>
      </c>
      <c r="J2393" t="s">
        <v>38</v>
      </c>
      <c r="L2393" t="s">
        <v>1836</v>
      </c>
      <c r="M2393">
        <f t="shared" si="117"/>
        <v>10</v>
      </c>
      <c r="N2393">
        <f t="shared" si="118"/>
        <v>12</v>
      </c>
      <c r="O2393" t="str">
        <f t="shared" si="119"/>
        <v>LCI</v>
      </c>
    </row>
    <row r="2394" spans="1:15" hidden="1" x14ac:dyDescent="0.25">
      <c r="A2394" t="s">
        <v>121</v>
      </c>
      <c r="B2394" t="s">
        <v>35</v>
      </c>
      <c r="C2394" t="s">
        <v>244</v>
      </c>
      <c r="D2394" s="3">
        <v>43735</v>
      </c>
      <c r="E2394" t="s">
        <v>122</v>
      </c>
      <c r="F2394">
        <v>-23800000</v>
      </c>
      <c r="G2394" t="s">
        <v>3248</v>
      </c>
      <c r="H2394" t="s">
        <v>247</v>
      </c>
      <c r="I2394" t="s">
        <v>102</v>
      </c>
      <c r="J2394" t="s">
        <v>38</v>
      </c>
      <c r="L2394" t="s">
        <v>1836</v>
      </c>
      <c r="M2394">
        <f t="shared" si="117"/>
        <v>10</v>
      </c>
      <c r="N2394">
        <f t="shared" si="118"/>
        <v>12</v>
      </c>
      <c r="O2394" t="str">
        <f t="shared" si="119"/>
        <v>LCI</v>
      </c>
    </row>
    <row r="2395" spans="1:15" hidden="1" x14ac:dyDescent="0.25">
      <c r="A2395" t="s">
        <v>121</v>
      </c>
      <c r="B2395" t="s">
        <v>35</v>
      </c>
      <c r="C2395" t="s">
        <v>244</v>
      </c>
      <c r="D2395" s="3">
        <v>43738</v>
      </c>
      <c r="E2395" t="s">
        <v>122</v>
      </c>
      <c r="F2395">
        <v>-46500000</v>
      </c>
      <c r="G2395" t="s">
        <v>3247</v>
      </c>
      <c r="H2395" t="s">
        <v>247</v>
      </c>
      <c r="I2395" t="s">
        <v>102</v>
      </c>
      <c r="J2395" t="s">
        <v>38</v>
      </c>
      <c r="L2395" t="s">
        <v>1836</v>
      </c>
      <c r="M2395">
        <f t="shared" si="117"/>
        <v>10</v>
      </c>
      <c r="N2395">
        <f t="shared" si="118"/>
        <v>12</v>
      </c>
      <c r="O2395" t="str">
        <f t="shared" si="119"/>
        <v>LCI</v>
      </c>
    </row>
    <row r="2396" spans="1:15" hidden="1" x14ac:dyDescent="0.25">
      <c r="A2396" t="s">
        <v>121</v>
      </c>
      <c r="B2396" t="s">
        <v>35</v>
      </c>
      <c r="C2396" t="s">
        <v>244</v>
      </c>
      <c r="D2396" s="3">
        <v>43753</v>
      </c>
      <c r="E2396" t="s">
        <v>122</v>
      </c>
      <c r="F2396">
        <v>-4500000</v>
      </c>
      <c r="G2396" t="s">
        <v>3246</v>
      </c>
      <c r="H2396" t="s">
        <v>247</v>
      </c>
      <c r="I2396" t="s">
        <v>102</v>
      </c>
      <c r="J2396" t="s">
        <v>38</v>
      </c>
      <c r="L2396" t="s">
        <v>1836</v>
      </c>
      <c r="M2396">
        <f t="shared" si="117"/>
        <v>10</v>
      </c>
      <c r="N2396">
        <f t="shared" si="118"/>
        <v>12</v>
      </c>
      <c r="O2396" t="str">
        <f t="shared" si="119"/>
        <v>LCI</v>
      </c>
    </row>
    <row r="2397" spans="1:15" hidden="1" x14ac:dyDescent="0.25">
      <c r="A2397" t="s">
        <v>121</v>
      </c>
      <c r="B2397" t="s">
        <v>35</v>
      </c>
      <c r="C2397" t="s">
        <v>244</v>
      </c>
      <c r="D2397" s="3">
        <v>43756</v>
      </c>
      <c r="E2397" t="s">
        <v>122</v>
      </c>
      <c r="F2397">
        <v>-3800000</v>
      </c>
      <c r="G2397" t="s">
        <v>3245</v>
      </c>
      <c r="H2397" t="s">
        <v>247</v>
      </c>
      <c r="I2397" t="s">
        <v>102</v>
      </c>
      <c r="J2397" t="s">
        <v>38</v>
      </c>
      <c r="L2397" t="s">
        <v>1836</v>
      </c>
      <c r="M2397">
        <f t="shared" si="117"/>
        <v>10</v>
      </c>
      <c r="N2397">
        <f t="shared" si="118"/>
        <v>12</v>
      </c>
      <c r="O2397" t="str">
        <f t="shared" si="119"/>
        <v>LCI</v>
      </c>
    </row>
    <row r="2398" spans="1:15" hidden="1" x14ac:dyDescent="0.25">
      <c r="A2398" t="s">
        <v>121</v>
      </c>
      <c r="B2398" t="s">
        <v>35</v>
      </c>
      <c r="C2398" t="s">
        <v>244</v>
      </c>
      <c r="D2398" s="3">
        <v>43759</v>
      </c>
      <c r="E2398" t="s">
        <v>122</v>
      </c>
      <c r="F2398">
        <v>-27000000</v>
      </c>
      <c r="G2398" t="s">
        <v>3244</v>
      </c>
      <c r="H2398" t="s">
        <v>247</v>
      </c>
      <c r="I2398" t="s">
        <v>102</v>
      </c>
      <c r="J2398" t="s">
        <v>38</v>
      </c>
      <c r="L2398" t="s">
        <v>1836</v>
      </c>
      <c r="M2398">
        <f t="shared" si="117"/>
        <v>10</v>
      </c>
      <c r="N2398">
        <f t="shared" si="118"/>
        <v>12</v>
      </c>
      <c r="O2398" t="str">
        <f t="shared" si="119"/>
        <v>LCI</v>
      </c>
    </row>
    <row r="2399" spans="1:15" hidden="1" x14ac:dyDescent="0.25">
      <c r="A2399" t="s">
        <v>121</v>
      </c>
      <c r="B2399" t="s">
        <v>35</v>
      </c>
      <c r="C2399" t="s">
        <v>244</v>
      </c>
      <c r="D2399" s="3">
        <v>43759</v>
      </c>
      <c r="E2399" t="s">
        <v>122</v>
      </c>
      <c r="F2399">
        <v>-6000000</v>
      </c>
      <c r="G2399" t="s">
        <v>3243</v>
      </c>
      <c r="H2399" t="s">
        <v>247</v>
      </c>
      <c r="I2399" t="s">
        <v>102</v>
      </c>
      <c r="J2399" t="s">
        <v>38</v>
      </c>
      <c r="L2399" t="s">
        <v>1836</v>
      </c>
      <c r="M2399">
        <f t="shared" si="117"/>
        <v>10</v>
      </c>
      <c r="N2399">
        <f t="shared" si="118"/>
        <v>12</v>
      </c>
      <c r="O2399" t="str">
        <f t="shared" si="119"/>
        <v>LCI</v>
      </c>
    </row>
    <row r="2400" spans="1:15" hidden="1" x14ac:dyDescent="0.25">
      <c r="A2400" t="s">
        <v>121</v>
      </c>
      <c r="B2400" t="s">
        <v>35</v>
      </c>
      <c r="C2400" t="s">
        <v>244</v>
      </c>
      <c r="D2400" s="3">
        <v>43760</v>
      </c>
      <c r="E2400" t="s">
        <v>122</v>
      </c>
      <c r="F2400">
        <v>-33000000</v>
      </c>
      <c r="G2400" t="s">
        <v>3242</v>
      </c>
      <c r="H2400" t="s">
        <v>247</v>
      </c>
      <c r="I2400" t="s">
        <v>102</v>
      </c>
      <c r="J2400" t="s">
        <v>38</v>
      </c>
      <c r="L2400" t="s">
        <v>1836</v>
      </c>
      <c r="M2400">
        <f t="shared" si="117"/>
        <v>10</v>
      </c>
      <c r="N2400">
        <f t="shared" si="118"/>
        <v>12</v>
      </c>
      <c r="O2400" t="str">
        <f t="shared" si="119"/>
        <v>LCI</v>
      </c>
    </row>
    <row r="2401" spans="1:15" hidden="1" x14ac:dyDescent="0.25">
      <c r="A2401" t="s">
        <v>121</v>
      </c>
      <c r="B2401" t="s">
        <v>35</v>
      </c>
      <c r="C2401" t="s">
        <v>244</v>
      </c>
      <c r="D2401" s="3">
        <v>43761</v>
      </c>
      <c r="E2401" t="s">
        <v>122</v>
      </c>
      <c r="F2401">
        <v>-8500000</v>
      </c>
      <c r="G2401" t="s">
        <v>3241</v>
      </c>
      <c r="H2401" t="s">
        <v>247</v>
      </c>
      <c r="I2401" t="s">
        <v>102</v>
      </c>
      <c r="J2401" t="s">
        <v>38</v>
      </c>
      <c r="L2401" t="s">
        <v>1836</v>
      </c>
      <c r="M2401">
        <f t="shared" si="117"/>
        <v>10</v>
      </c>
      <c r="N2401">
        <f t="shared" si="118"/>
        <v>12</v>
      </c>
      <c r="O2401" t="str">
        <f t="shared" si="119"/>
        <v>LCI</v>
      </c>
    </row>
    <row r="2402" spans="1:15" hidden="1" x14ac:dyDescent="0.25">
      <c r="A2402" t="s">
        <v>121</v>
      </c>
      <c r="B2402" t="s">
        <v>35</v>
      </c>
      <c r="C2402" t="s">
        <v>244</v>
      </c>
      <c r="D2402" s="3">
        <v>43762</v>
      </c>
      <c r="E2402" t="s">
        <v>122</v>
      </c>
      <c r="F2402">
        <v>-11000000</v>
      </c>
      <c r="G2402" t="s">
        <v>3240</v>
      </c>
      <c r="H2402" t="s">
        <v>247</v>
      </c>
      <c r="I2402" t="s">
        <v>102</v>
      </c>
      <c r="J2402" t="s">
        <v>38</v>
      </c>
      <c r="L2402" t="s">
        <v>1836</v>
      </c>
      <c r="M2402">
        <f t="shared" si="117"/>
        <v>10</v>
      </c>
      <c r="N2402">
        <f t="shared" si="118"/>
        <v>12</v>
      </c>
      <c r="O2402" t="str">
        <f t="shared" si="119"/>
        <v>LCI</v>
      </c>
    </row>
    <row r="2403" spans="1:15" hidden="1" x14ac:dyDescent="0.25">
      <c r="A2403" t="s">
        <v>121</v>
      </c>
      <c r="B2403" t="s">
        <v>35</v>
      </c>
      <c r="C2403" t="s">
        <v>244</v>
      </c>
      <c r="D2403" s="3">
        <v>43762</v>
      </c>
      <c r="E2403" t="s">
        <v>122</v>
      </c>
      <c r="F2403">
        <v>-9400000</v>
      </c>
      <c r="G2403" t="s">
        <v>3239</v>
      </c>
      <c r="H2403" t="s">
        <v>247</v>
      </c>
      <c r="I2403" t="s">
        <v>102</v>
      </c>
      <c r="J2403" t="s">
        <v>38</v>
      </c>
      <c r="L2403" t="s">
        <v>1836</v>
      </c>
      <c r="M2403">
        <f t="shared" si="117"/>
        <v>10</v>
      </c>
      <c r="N2403">
        <f t="shared" si="118"/>
        <v>12</v>
      </c>
      <c r="O2403" t="str">
        <f t="shared" si="119"/>
        <v>LCI</v>
      </c>
    </row>
    <row r="2404" spans="1:15" hidden="1" x14ac:dyDescent="0.25">
      <c r="A2404" t="s">
        <v>121</v>
      </c>
      <c r="B2404" t="s">
        <v>35</v>
      </c>
      <c r="C2404" t="s">
        <v>244</v>
      </c>
      <c r="D2404" s="3">
        <v>43767</v>
      </c>
      <c r="E2404" t="s">
        <v>122</v>
      </c>
      <c r="F2404">
        <v>-6000000</v>
      </c>
      <c r="G2404" t="s">
        <v>3238</v>
      </c>
      <c r="H2404" t="s">
        <v>247</v>
      </c>
      <c r="I2404" t="s">
        <v>102</v>
      </c>
      <c r="J2404" t="s">
        <v>38</v>
      </c>
      <c r="L2404" t="s">
        <v>1836</v>
      </c>
      <c r="M2404">
        <f t="shared" si="117"/>
        <v>10</v>
      </c>
      <c r="N2404">
        <f t="shared" si="118"/>
        <v>12</v>
      </c>
      <c r="O2404" t="str">
        <f t="shared" si="119"/>
        <v>LCI</v>
      </c>
    </row>
    <row r="2405" spans="1:15" hidden="1" x14ac:dyDescent="0.25">
      <c r="A2405" t="s">
        <v>121</v>
      </c>
      <c r="B2405" t="s">
        <v>35</v>
      </c>
      <c r="C2405" t="s">
        <v>244</v>
      </c>
      <c r="D2405" s="3">
        <v>43768</v>
      </c>
      <c r="E2405" t="s">
        <v>122</v>
      </c>
      <c r="F2405">
        <v>-2000000</v>
      </c>
      <c r="G2405" t="s">
        <v>3237</v>
      </c>
      <c r="H2405" t="s">
        <v>247</v>
      </c>
      <c r="I2405" t="s">
        <v>102</v>
      </c>
      <c r="J2405" t="s">
        <v>38</v>
      </c>
      <c r="L2405" t="s">
        <v>1836</v>
      </c>
      <c r="M2405">
        <f t="shared" si="117"/>
        <v>10</v>
      </c>
      <c r="N2405">
        <f t="shared" si="118"/>
        <v>12</v>
      </c>
      <c r="O2405" t="str">
        <f t="shared" si="119"/>
        <v>LCI</v>
      </c>
    </row>
    <row r="2406" spans="1:15" hidden="1" x14ac:dyDescent="0.25">
      <c r="A2406" t="s">
        <v>121</v>
      </c>
      <c r="B2406" t="s">
        <v>35</v>
      </c>
      <c r="C2406" t="s">
        <v>244</v>
      </c>
      <c r="D2406" s="3">
        <v>43769</v>
      </c>
      <c r="E2406" t="s">
        <v>122</v>
      </c>
      <c r="F2406">
        <v>-16000000</v>
      </c>
      <c r="G2406" t="s">
        <v>3236</v>
      </c>
      <c r="H2406" t="s">
        <v>247</v>
      </c>
      <c r="I2406" t="s">
        <v>102</v>
      </c>
      <c r="J2406" t="s">
        <v>38</v>
      </c>
      <c r="L2406" t="s">
        <v>1836</v>
      </c>
      <c r="M2406">
        <f t="shared" si="117"/>
        <v>10</v>
      </c>
      <c r="N2406">
        <f t="shared" si="118"/>
        <v>12</v>
      </c>
      <c r="O2406" t="str">
        <f t="shared" si="119"/>
        <v>LCI</v>
      </c>
    </row>
    <row r="2407" spans="1:15" hidden="1" x14ac:dyDescent="0.25">
      <c r="A2407" t="s">
        <v>121</v>
      </c>
      <c r="B2407" t="s">
        <v>35</v>
      </c>
      <c r="C2407" t="s">
        <v>244</v>
      </c>
      <c r="D2407" s="3">
        <v>43769</v>
      </c>
      <c r="E2407" t="s">
        <v>122</v>
      </c>
      <c r="F2407">
        <v>-11300000</v>
      </c>
      <c r="G2407" t="s">
        <v>3235</v>
      </c>
      <c r="H2407" t="s">
        <v>247</v>
      </c>
      <c r="I2407" t="s">
        <v>102</v>
      </c>
      <c r="J2407" t="s">
        <v>38</v>
      </c>
      <c r="L2407" t="s">
        <v>1836</v>
      </c>
      <c r="M2407">
        <f t="shared" si="117"/>
        <v>10</v>
      </c>
      <c r="N2407">
        <f t="shared" si="118"/>
        <v>12</v>
      </c>
      <c r="O2407" t="str">
        <f t="shared" si="119"/>
        <v>LCI</v>
      </c>
    </row>
    <row r="2408" spans="1:15" hidden="1" x14ac:dyDescent="0.25">
      <c r="A2408" t="s">
        <v>121</v>
      </c>
      <c r="B2408" t="s">
        <v>35</v>
      </c>
      <c r="C2408" t="s">
        <v>244</v>
      </c>
      <c r="D2408" s="3">
        <v>43775</v>
      </c>
      <c r="E2408" t="s">
        <v>122</v>
      </c>
      <c r="F2408">
        <v>-500000</v>
      </c>
      <c r="G2408" t="s">
        <v>3234</v>
      </c>
      <c r="H2408" t="s">
        <v>247</v>
      </c>
      <c r="I2408" t="s">
        <v>102</v>
      </c>
      <c r="J2408" t="s">
        <v>38</v>
      </c>
      <c r="L2408" t="s">
        <v>1836</v>
      </c>
      <c r="M2408">
        <f t="shared" si="117"/>
        <v>10</v>
      </c>
      <c r="N2408">
        <f t="shared" si="118"/>
        <v>12</v>
      </c>
      <c r="O2408" t="str">
        <f t="shared" si="119"/>
        <v>LCI</v>
      </c>
    </row>
    <row r="2409" spans="1:15" hidden="1" x14ac:dyDescent="0.25">
      <c r="A2409" t="s">
        <v>121</v>
      </c>
      <c r="B2409" t="s">
        <v>35</v>
      </c>
      <c r="C2409" t="s">
        <v>244</v>
      </c>
      <c r="D2409" s="3">
        <v>43777</v>
      </c>
      <c r="E2409" t="s">
        <v>122</v>
      </c>
      <c r="F2409">
        <v>-1100000</v>
      </c>
      <c r="G2409" t="s">
        <v>3233</v>
      </c>
      <c r="H2409" t="s">
        <v>247</v>
      </c>
      <c r="I2409" t="s">
        <v>102</v>
      </c>
      <c r="J2409" t="s">
        <v>38</v>
      </c>
      <c r="L2409" t="s">
        <v>1836</v>
      </c>
      <c r="M2409">
        <f t="shared" si="117"/>
        <v>10</v>
      </c>
      <c r="N2409">
        <f t="shared" si="118"/>
        <v>12</v>
      </c>
      <c r="O2409" t="str">
        <f t="shared" si="119"/>
        <v>LCI</v>
      </c>
    </row>
    <row r="2410" spans="1:15" hidden="1" x14ac:dyDescent="0.25">
      <c r="A2410" t="s">
        <v>121</v>
      </c>
      <c r="B2410" t="s">
        <v>35</v>
      </c>
      <c r="C2410" t="s">
        <v>244</v>
      </c>
      <c r="D2410" s="3">
        <v>43781</v>
      </c>
      <c r="E2410" t="s">
        <v>122</v>
      </c>
      <c r="F2410">
        <v>-2800000</v>
      </c>
      <c r="G2410" t="s">
        <v>3232</v>
      </c>
      <c r="H2410" t="s">
        <v>247</v>
      </c>
      <c r="I2410" t="s">
        <v>102</v>
      </c>
      <c r="J2410" t="s">
        <v>38</v>
      </c>
      <c r="L2410" t="s">
        <v>1836</v>
      </c>
      <c r="M2410">
        <f t="shared" si="117"/>
        <v>10</v>
      </c>
      <c r="N2410">
        <f t="shared" si="118"/>
        <v>12</v>
      </c>
      <c r="O2410" t="str">
        <f t="shared" si="119"/>
        <v>LCI</v>
      </c>
    </row>
    <row r="2411" spans="1:15" hidden="1" x14ac:dyDescent="0.25">
      <c r="A2411" t="s">
        <v>121</v>
      </c>
      <c r="B2411" t="s">
        <v>35</v>
      </c>
      <c r="C2411" t="s">
        <v>244</v>
      </c>
      <c r="D2411" s="3">
        <v>43782</v>
      </c>
      <c r="E2411" t="s">
        <v>122</v>
      </c>
      <c r="F2411">
        <v>-20000000</v>
      </c>
      <c r="G2411" t="s">
        <v>3231</v>
      </c>
      <c r="H2411" t="s">
        <v>247</v>
      </c>
      <c r="I2411" t="s">
        <v>102</v>
      </c>
      <c r="J2411" t="s">
        <v>38</v>
      </c>
      <c r="L2411" t="s">
        <v>1836</v>
      </c>
      <c r="M2411">
        <f t="shared" si="117"/>
        <v>10</v>
      </c>
      <c r="N2411">
        <f t="shared" si="118"/>
        <v>12</v>
      </c>
      <c r="O2411" t="str">
        <f t="shared" si="119"/>
        <v>LCI</v>
      </c>
    </row>
    <row r="2412" spans="1:15" hidden="1" x14ac:dyDescent="0.25">
      <c r="A2412" t="s">
        <v>121</v>
      </c>
      <c r="B2412" t="s">
        <v>35</v>
      </c>
      <c r="C2412" t="s">
        <v>244</v>
      </c>
      <c r="D2412" s="3">
        <v>43782</v>
      </c>
      <c r="E2412" t="s">
        <v>122</v>
      </c>
      <c r="F2412">
        <v>-11000000</v>
      </c>
      <c r="G2412" t="s">
        <v>3230</v>
      </c>
      <c r="H2412" t="s">
        <v>247</v>
      </c>
      <c r="I2412" t="s">
        <v>102</v>
      </c>
      <c r="J2412" t="s">
        <v>38</v>
      </c>
      <c r="L2412" t="s">
        <v>1836</v>
      </c>
      <c r="M2412">
        <f t="shared" si="117"/>
        <v>10</v>
      </c>
      <c r="N2412">
        <f t="shared" si="118"/>
        <v>12</v>
      </c>
      <c r="O2412" t="str">
        <f t="shared" si="119"/>
        <v>LCI</v>
      </c>
    </row>
    <row r="2413" spans="1:15" hidden="1" x14ac:dyDescent="0.25">
      <c r="A2413" t="s">
        <v>121</v>
      </c>
      <c r="B2413" t="s">
        <v>35</v>
      </c>
      <c r="C2413" t="s">
        <v>244</v>
      </c>
      <c r="D2413" s="3">
        <v>43783</v>
      </c>
      <c r="E2413" t="s">
        <v>122</v>
      </c>
      <c r="F2413">
        <v>-40000000</v>
      </c>
      <c r="G2413" t="s">
        <v>3229</v>
      </c>
      <c r="H2413" t="s">
        <v>247</v>
      </c>
      <c r="I2413" t="s">
        <v>102</v>
      </c>
      <c r="J2413" t="s">
        <v>38</v>
      </c>
      <c r="L2413" t="s">
        <v>1836</v>
      </c>
      <c r="M2413">
        <f t="shared" si="117"/>
        <v>10</v>
      </c>
      <c r="N2413">
        <f t="shared" si="118"/>
        <v>12</v>
      </c>
      <c r="O2413" t="str">
        <f t="shared" si="119"/>
        <v>LCI</v>
      </c>
    </row>
    <row r="2414" spans="1:15" hidden="1" x14ac:dyDescent="0.25">
      <c r="A2414" t="s">
        <v>121</v>
      </c>
      <c r="B2414" t="s">
        <v>35</v>
      </c>
      <c r="C2414" t="s">
        <v>244</v>
      </c>
      <c r="D2414" s="3">
        <v>43784</v>
      </c>
      <c r="E2414" t="s">
        <v>122</v>
      </c>
      <c r="F2414">
        <v>-24000000</v>
      </c>
      <c r="G2414" t="s">
        <v>3228</v>
      </c>
      <c r="H2414" t="s">
        <v>247</v>
      </c>
      <c r="I2414" t="s">
        <v>102</v>
      </c>
      <c r="J2414" t="s">
        <v>38</v>
      </c>
      <c r="L2414" t="s">
        <v>1836</v>
      </c>
      <c r="M2414">
        <f t="shared" si="117"/>
        <v>10</v>
      </c>
      <c r="N2414">
        <f t="shared" si="118"/>
        <v>12</v>
      </c>
      <c r="O2414" t="str">
        <f t="shared" si="119"/>
        <v>LCI</v>
      </c>
    </row>
    <row r="2415" spans="1:15" hidden="1" x14ac:dyDescent="0.25">
      <c r="A2415" t="s">
        <v>121</v>
      </c>
      <c r="B2415" t="s">
        <v>35</v>
      </c>
      <c r="C2415" t="s">
        <v>244</v>
      </c>
      <c r="D2415" s="3">
        <v>43787</v>
      </c>
      <c r="E2415" t="s">
        <v>122</v>
      </c>
      <c r="F2415">
        <v>-25000000</v>
      </c>
      <c r="G2415" t="s">
        <v>3227</v>
      </c>
      <c r="H2415" t="s">
        <v>247</v>
      </c>
      <c r="I2415" t="s">
        <v>102</v>
      </c>
      <c r="J2415" t="s">
        <v>38</v>
      </c>
      <c r="L2415" t="s">
        <v>1836</v>
      </c>
      <c r="M2415">
        <f t="shared" si="117"/>
        <v>10</v>
      </c>
      <c r="N2415">
        <f t="shared" si="118"/>
        <v>12</v>
      </c>
      <c r="O2415" t="str">
        <f t="shared" si="119"/>
        <v>LCI</v>
      </c>
    </row>
    <row r="2416" spans="1:15" hidden="1" x14ac:dyDescent="0.25">
      <c r="A2416" t="s">
        <v>121</v>
      </c>
      <c r="B2416" t="s">
        <v>35</v>
      </c>
      <c r="C2416" t="s">
        <v>244</v>
      </c>
      <c r="D2416" s="3">
        <v>43790</v>
      </c>
      <c r="E2416" t="s">
        <v>122</v>
      </c>
      <c r="F2416">
        <v>-300000</v>
      </c>
      <c r="G2416" t="s">
        <v>3226</v>
      </c>
      <c r="H2416" t="s">
        <v>247</v>
      </c>
      <c r="I2416" t="s">
        <v>102</v>
      </c>
      <c r="J2416" t="s">
        <v>38</v>
      </c>
      <c r="L2416" t="s">
        <v>1836</v>
      </c>
      <c r="M2416">
        <f t="shared" si="117"/>
        <v>10</v>
      </c>
      <c r="N2416">
        <f t="shared" si="118"/>
        <v>12</v>
      </c>
      <c r="O2416" t="str">
        <f t="shared" si="119"/>
        <v>LCI</v>
      </c>
    </row>
    <row r="2417" spans="1:15" hidden="1" x14ac:dyDescent="0.25">
      <c r="A2417" t="s">
        <v>121</v>
      </c>
      <c r="B2417" t="s">
        <v>35</v>
      </c>
      <c r="C2417" t="s">
        <v>244</v>
      </c>
      <c r="D2417" s="3">
        <v>43791</v>
      </c>
      <c r="E2417" t="s">
        <v>122</v>
      </c>
      <c r="F2417">
        <v>-26000000</v>
      </c>
      <c r="G2417" t="s">
        <v>3225</v>
      </c>
      <c r="H2417" t="s">
        <v>247</v>
      </c>
      <c r="I2417" t="s">
        <v>102</v>
      </c>
      <c r="J2417" t="s">
        <v>38</v>
      </c>
      <c r="L2417" t="s">
        <v>1836</v>
      </c>
      <c r="M2417">
        <f t="shared" si="117"/>
        <v>10</v>
      </c>
      <c r="N2417">
        <f t="shared" si="118"/>
        <v>12</v>
      </c>
      <c r="O2417" t="str">
        <f t="shared" si="119"/>
        <v>LCI</v>
      </c>
    </row>
    <row r="2418" spans="1:15" hidden="1" x14ac:dyDescent="0.25">
      <c r="A2418" t="s">
        <v>121</v>
      </c>
      <c r="B2418" t="s">
        <v>35</v>
      </c>
      <c r="C2418" t="s">
        <v>244</v>
      </c>
      <c r="D2418" s="3">
        <v>43803</v>
      </c>
      <c r="E2418" t="s">
        <v>122</v>
      </c>
      <c r="F2418">
        <v>-7500000</v>
      </c>
      <c r="G2418" t="s">
        <v>3224</v>
      </c>
      <c r="H2418" t="s">
        <v>247</v>
      </c>
      <c r="I2418" t="s">
        <v>102</v>
      </c>
      <c r="J2418" t="s">
        <v>38</v>
      </c>
      <c r="L2418" t="s">
        <v>1836</v>
      </c>
      <c r="M2418">
        <f t="shared" si="117"/>
        <v>10</v>
      </c>
      <c r="N2418">
        <f t="shared" si="118"/>
        <v>12</v>
      </c>
      <c r="O2418" t="str">
        <f t="shared" si="119"/>
        <v>LCI</v>
      </c>
    </row>
    <row r="2419" spans="1:15" hidden="1" x14ac:dyDescent="0.25">
      <c r="A2419" t="s">
        <v>121</v>
      </c>
      <c r="B2419" t="s">
        <v>35</v>
      </c>
      <c r="C2419" t="s">
        <v>244</v>
      </c>
      <c r="D2419" s="3">
        <v>43804</v>
      </c>
      <c r="E2419" t="s">
        <v>122</v>
      </c>
      <c r="F2419">
        <v>-12800000</v>
      </c>
      <c r="G2419" t="s">
        <v>3223</v>
      </c>
      <c r="H2419" t="s">
        <v>247</v>
      </c>
      <c r="I2419" t="s">
        <v>102</v>
      </c>
      <c r="J2419" t="s">
        <v>38</v>
      </c>
      <c r="L2419" t="s">
        <v>1836</v>
      </c>
      <c r="M2419">
        <f t="shared" si="117"/>
        <v>10</v>
      </c>
      <c r="N2419">
        <f t="shared" si="118"/>
        <v>12</v>
      </c>
      <c r="O2419" t="str">
        <f t="shared" si="119"/>
        <v>LCI</v>
      </c>
    </row>
    <row r="2420" spans="1:15" hidden="1" x14ac:dyDescent="0.25">
      <c r="A2420" t="s">
        <v>121</v>
      </c>
      <c r="B2420" t="s">
        <v>35</v>
      </c>
      <c r="C2420" t="s">
        <v>244</v>
      </c>
      <c r="D2420" s="3">
        <v>43805</v>
      </c>
      <c r="E2420" t="s">
        <v>122</v>
      </c>
      <c r="F2420">
        <v>-7000000</v>
      </c>
      <c r="G2420" t="s">
        <v>3222</v>
      </c>
      <c r="H2420" t="s">
        <v>247</v>
      </c>
      <c r="I2420" t="s">
        <v>102</v>
      </c>
      <c r="J2420" t="s">
        <v>38</v>
      </c>
      <c r="L2420" t="s">
        <v>1836</v>
      </c>
      <c r="M2420">
        <f t="shared" si="117"/>
        <v>10</v>
      </c>
      <c r="N2420">
        <f t="shared" si="118"/>
        <v>12</v>
      </c>
      <c r="O2420" t="str">
        <f t="shared" si="119"/>
        <v>LCI</v>
      </c>
    </row>
    <row r="2421" spans="1:15" hidden="1" x14ac:dyDescent="0.25">
      <c r="A2421" t="s">
        <v>121</v>
      </c>
      <c r="B2421" t="s">
        <v>35</v>
      </c>
      <c r="C2421" t="s">
        <v>244</v>
      </c>
      <c r="D2421" s="3">
        <v>43812</v>
      </c>
      <c r="E2421" t="s">
        <v>122</v>
      </c>
      <c r="F2421">
        <v>-1900000</v>
      </c>
      <c r="G2421" t="s">
        <v>3221</v>
      </c>
      <c r="H2421" t="s">
        <v>247</v>
      </c>
      <c r="I2421" t="s">
        <v>102</v>
      </c>
      <c r="J2421" t="s">
        <v>38</v>
      </c>
      <c r="L2421" t="s">
        <v>1836</v>
      </c>
      <c r="M2421">
        <f t="shared" si="117"/>
        <v>10</v>
      </c>
      <c r="N2421">
        <f t="shared" si="118"/>
        <v>12</v>
      </c>
      <c r="O2421" t="str">
        <f t="shared" si="119"/>
        <v>LCI</v>
      </c>
    </row>
    <row r="2422" spans="1:15" hidden="1" x14ac:dyDescent="0.25">
      <c r="A2422" t="s">
        <v>121</v>
      </c>
      <c r="B2422" t="s">
        <v>35</v>
      </c>
      <c r="C2422" t="s">
        <v>244</v>
      </c>
      <c r="D2422" s="3">
        <v>43815</v>
      </c>
      <c r="E2422" t="s">
        <v>122</v>
      </c>
      <c r="F2422">
        <v>-50000000</v>
      </c>
      <c r="G2422" t="s">
        <v>3220</v>
      </c>
      <c r="H2422" t="s">
        <v>247</v>
      </c>
      <c r="I2422" t="s">
        <v>102</v>
      </c>
      <c r="J2422" t="s">
        <v>38</v>
      </c>
      <c r="L2422" t="s">
        <v>1836</v>
      </c>
      <c r="M2422">
        <f t="shared" si="117"/>
        <v>10</v>
      </c>
      <c r="N2422">
        <f t="shared" si="118"/>
        <v>12</v>
      </c>
      <c r="O2422" t="str">
        <f t="shared" si="119"/>
        <v>LCI</v>
      </c>
    </row>
    <row r="2423" spans="1:15" hidden="1" x14ac:dyDescent="0.25">
      <c r="A2423" t="s">
        <v>121</v>
      </c>
      <c r="B2423" t="s">
        <v>35</v>
      </c>
      <c r="C2423" t="s">
        <v>244</v>
      </c>
      <c r="D2423" s="3">
        <v>43815</v>
      </c>
      <c r="E2423" t="s">
        <v>122</v>
      </c>
      <c r="F2423">
        <v>-300000</v>
      </c>
      <c r="G2423" t="s">
        <v>3219</v>
      </c>
      <c r="H2423" t="s">
        <v>247</v>
      </c>
      <c r="I2423" t="s">
        <v>102</v>
      </c>
      <c r="J2423" t="s">
        <v>38</v>
      </c>
      <c r="L2423" t="s">
        <v>1836</v>
      </c>
      <c r="M2423">
        <f t="shared" si="117"/>
        <v>10</v>
      </c>
      <c r="N2423">
        <f t="shared" si="118"/>
        <v>12</v>
      </c>
      <c r="O2423" t="str">
        <f t="shared" si="119"/>
        <v>LCI</v>
      </c>
    </row>
    <row r="2424" spans="1:15" hidden="1" x14ac:dyDescent="0.25">
      <c r="A2424" t="s">
        <v>121</v>
      </c>
      <c r="B2424" t="s">
        <v>35</v>
      </c>
      <c r="C2424" t="s">
        <v>244</v>
      </c>
      <c r="D2424" s="3">
        <v>43817</v>
      </c>
      <c r="E2424" t="s">
        <v>122</v>
      </c>
      <c r="F2424">
        <v>-1000000</v>
      </c>
      <c r="G2424" t="s">
        <v>3218</v>
      </c>
      <c r="H2424" t="s">
        <v>247</v>
      </c>
      <c r="I2424" t="s">
        <v>102</v>
      </c>
      <c r="J2424" t="s">
        <v>38</v>
      </c>
      <c r="L2424" t="s">
        <v>1836</v>
      </c>
      <c r="M2424">
        <f t="shared" si="117"/>
        <v>10</v>
      </c>
      <c r="N2424">
        <f t="shared" si="118"/>
        <v>12</v>
      </c>
      <c r="O2424" t="str">
        <f t="shared" si="119"/>
        <v>LCI</v>
      </c>
    </row>
    <row r="2425" spans="1:15" hidden="1" x14ac:dyDescent="0.25">
      <c r="A2425" t="s">
        <v>121</v>
      </c>
      <c r="B2425" t="s">
        <v>35</v>
      </c>
      <c r="C2425" t="s">
        <v>244</v>
      </c>
      <c r="D2425" s="3">
        <v>43818</v>
      </c>
      <c r="E2425" t="s">
        <v>122</v>
      </c>
      <c r="F2425">
        <v>-1000000</v>
      </c>
      <c r="G2425" t="s">
        <v>3217</v>
      </c>
      <c r="H2425" t="s">
        <v>247</v>
      </c>
      <c r="I2425" t="s">
        <v>102</v>
      </c>
      <c r="J2425" t="s">
        <v>38</v>
      </c>
      <c r="L2425" t="s">
        <v>1836</v>
      </c>
      <c r="M2425">
        <f t="shared" si="117"/>
        <v>10</v>
      </c>
      <c r="N2425">
        <f t="shared" si="118"/>
        <v>12</v>
      </c>
      <c r="O2425" t="str">
        <f t="shared" si="119"/>
        <v>LCI</v>
      </c>
    </row>
    <row r="2426" spans="1:15" hidden="1" x14ac:dyDescent="0.25">
      <c r="A2426" t="s">
        <v>121</v>
      </c>
      <c r="B2426" t="s">
        <v>35</v>
      </c>
      <c r="C2426" t="s">
        <v>244</v>
      </c>
      <c r="D2426" s="3">
        <v>43819</v>
      </c>
      <c r="E2426" t="s">
        <v>122</v>
      </c>
      <c r="F2426">
        <v>-2100000</v>
      </c>
      <c r="G2426" t="s">
        <v>3216</v>
      </c>
      <c r="H2426" t="s">
        <v>247</v>
      </c>
      <c r="I2426" t="s">
        <v>102</v>
      </c>
      <c r="J2426" t="s">
        <v>38</v>
      </c>
      <c r="L2426" t="s">
        <v>1836</v>
      </c>
      <c r="M2426">
        <f t="shared" si="117"/>
        <v>10</v>
      </c>
      <c r="N2426">
        <f t="shared" si="118"/>
        <v>12</v>
      </c>
      <c r="O2426" t="str">
        <f t="shared" si="119"/>
        <v>LCI</v>
      </c>
    </row>
    <row r="2427" spans="1:15" hidden="1" x14ac:dyDescent="0.25">
      <c r="A2427" t="s">
        <v>121</v>
      </c>
      <c r="B2427" t="s">
        <v>35</v>
      </c>
      <c r="C2427" t="s">
        <v>244</v>
      </c>
      <c r="D2427" s="3">
        <v>43819</v>
      </c>
      <c r="E2427" t="s">
        <v>122</v>
      </c>
      <c r="F2427">
        <v>-65000000</v>
      </c>
      <c r="G2427" t="s">
        <v>3215</v>
      </c>
      <c r="H2427" t="s">
        <v>247</v>
      </c>
      <c r="I2427" t="s">
        <v>102</v>
      </c>
      <c r="J2427" t="s">
        <v>38</v>
      </c>
      <c r="L2427" t="s">
        <v>1836</v>
      </c>
      <c r="M2427">
        <f t="shared" si="117"/>
        <v>10</v>
      </c>
      <c r="N2427">
        <f t="shared" si="118"/>
        <v>12</v>
      </c>
      <c r="O2427" t="str">
        <f t="shared" si="119"/>
        <v>LCI</v>
      </c>
    </row>
    <row r="2428" spans="1:15" hidden="1" x14ac:dyDescent="0.25">
      <c r="A2428" t="s">
        <v>121</v>
      </c>
      <c r="B2428" t="s">
        <v>35</v>
      </c>
      <c r="C2428" t="s">
        <v>244</v>
      </c>
      <c r="D2428" s="3">
        <v>43822</v>
      </c>
      <c r="E2428" t="s">
        <v>122</v>
      </c>
      <c r="F2428">
        <v>-30000000</v>
      </c>
      <c r="G2428" t="s">
        <v>3214</v>
      </c>
      <c r="H2428" t="s">
        <v>247</v>
      </c>
      <c r="I2428" t="s">
        <v>102</v>
      </c>
      <c r="J2428" t="s">
        <v>38</v>
      </c>
      <c r="L2428" t="s">
        <v>1836</v>
      </c>
      <c r="M2428">
        <f t="shared" si="117"/>
        <v>10</v>
      </c>
      <c r="N2428">
        <f t="shared" si="118"/>
        <v>12</v>
      </c>
      <c r="O2428" t="str">
        <f t="shared" si="119"/>
        <v>LCI</v>
      </c>
    </row>
    <row r="2429" spans="1:15" hidden="1" x14ac:dyDescent="0.25">
      <c r="A2429" t="s">
        <v>121</v>
      </c>
      <c r="B2429" t="s">
        <v>35</v>
      </c>
      <c r="C2429" t="s">
        <v>244</v>
      </c>
      <c r="D2429" s="3">
        <v>43825</v>
      </c>
      <c r="E2429" t="s">
        <v>122</v>
      </c>
      <c r="F2429">
        <v>-75000000</v>
      </c>
      <c r="G2429" t="s">
        <v>3213</v>
      </c>
      <c r="H2429" t="s">
        <v>247</v>
      </c>
      <c r="I2429" t="s">
        <v>102</v>
      </c>
      <c r="J2429" t="s">
        <v>38</v>
      </c>
      <c r="L2429" t="s">
        <v>1836</v>
      </c>
      <c r="M2429">
        <f t="shared" si="117"/>
        <v>10</v>
      </c>
      <c r="N2429">
        <f t="shared" si="118"/>
        <v>12</v>
      </c>
      <c r="O2429" t="str">
        <f t="shared" si="119"/>
        <v>LCI</v>
      </c>
    </row>
    <row r="2430" spans="1:15" hidden="1" x14ac:dyDescent="0.25">
      <c r="A2430" t="s">
        <v>121</v>
      </c>
      <c r="B2430" t="s">
        <v>35</v>
      </c>
      <c r="C2430" t="s">
        <v>244</v>
      </c>
      <c r="D2430" s="3">
        <v>43826</v>
      </c>
      <c r="E2430" t="s">
        <v>122</v>
      </c>
      <c r="F2430">
        <v>-35000000</v>
      </c>
      <c r="G2430" t="s">
        <v>3212</v>
      </c>
      <c r="H2430" t="s">
        <v>247</v>
      </c>
      <c r="I2430" t="s">
        <v>102</v>
      </c>
      <c r="J2430" t="s">
        <v>38</v>
      </c>
      <c r="L2430" t="s">
        <v>1836</v>
      </c>
      <c r="M2430">
        <f t="shared" si="117"/>
        <v>10</v>
      </c>
      <c r="N2430">
        <f t="shared" si="118"/>
        <v>12</v>
      </c>
      <c r="O2430" t="str">
        <f t="shared" si="119"/>
        <v>LCI</v>
      </c>
    </row>
    <row r="2431" spans="1:15" hidden="1" x14ac:dyDescent="0.25">
      <c r="A2431" t="s">
        <v>121</v>
      </c>
      <c r="B2431" t="s">
        <v>35</v>
      </c>
      <c r="C2431" t="s">
        <v>244</v>
      </c>
      <c r="D2431" s="3">
        <v>43832</v>
      </c>
      <c r="E2431" t="s">
        <v>122</v>
      </c>
      <c r="F2431">
        <v>-35900000</v>
      </c>
      <c r="G2431" t="s">
        <v>3211</v>
      </c>
      <c r="H2431" t="s">
        <v>247</v>
      </c>
      <c r="I2431" t="s">
        <v>102</v>
      </c>
      <c r="J2431" t="s">
        <v>38</v>
      </c>
      <c r="L2431" t="s">
        <v>1836</v>
      </c>
      <c r="M2431">
        <f t="shared" si="117"/>
        <v>10</v>
      </c>
      <c r="N2431">
        <f t="shared" si="118"/>
        <v>12</v>
      </c>
      <c r="O2431" t="str">
        <f t="shared" si="119"/>
        <v>LCI</v>
      </c>
    </row>
    <row r="2432" spans="1:15" hidden="1" x14ac:dyDescent="0.25">
      <c r="A2432" t="s">
        <v>121</v>
      </c>
      <c r="B2432" t="s">
        <v>35</v>
      </c>
      <c r="C2432" t="s">
        <v>244</v>
      </c>
      <c r="D2432" s="3">
        <v>43833</v>
      </c>
      <c r="E2432" t="s">
        <v>122</v>
      </c>
      <c r="F2432">
        <v>-500000</v>
      </c>
      <c r="G2432" t="s">
        <v>3210</v>
      </c>
      <c r="H2432" t="s">
        <v>247</v>
      </c>
      <c r="I2432" t="s">
        <v>102</v>
      </c>
      <c r="J2432" t="s">
        <v>38</v>
      </c>
      <c r="L2432" t="s">
        <v>1836</v>
      </c>
      <c r="M2432">
        <f t="shared" si="117"/>
        <v>10</v>
      </c>
      <c r="N2432">
        <f t="shared" si="118"/>
        <v>12</v>
      </c>
      <c r="O2432" t="str">
        <f t="shared" si="119"/>
        <v>LCI</v>
      </c>
    </row>
    <row r="2433" spans="1:15" hidden="1" x14ac:dyDescent="0.25">
      <c r="A2433" t="s">
        <v>121</v>
      </c>
      <c r="B2433" t="s">
        <v>35</v>
      </c>
      <c r="C2433" t="s">
        <v>244</v>
      </c>
      <c r="D2433" s="3">
        <v>43840</v>
      </c>
      <c r="E2433" t="s">
        <v>122</v>
      </c>
      <c r="F2433">
        <v>-1800000</v>
      </c>
      <c r="G2433" t="s">
        <v>3209</v>
      </c>
      <c r="H2433" t="s">
        <v>247</v>
      </c>
      <c r="I2433" t="s">
        <v>102</v>
      </c>
      <c r="J2433" t="s">
        <v>38</v>
      </c>
      <c r="L2433" t="s">
        <v>1836</v>
      </c>
      <c r="M2433">
        <f t="shared" si="117"/>
        <v>10</v>
      </c>
      <c r="N2433">
        <f t="shared" si="118"/>
        <v>12</v>
      </c>
      <c r="O2433" t="str">
        <f t="shared" si="119"/>
        <v>LCI</v>
      </c>
    </row>
    <row r="2434" spans="1:15" hidden="1" x14ac:dyDescent="0.25">
      <c r="A2434" t="s">
        <v>121</v>
      </c>
      <c r="B2434" t="s">
        <v>35</v>
      </c>
      <c r="C2434" t="s">
        <v>244</v>
      </c>
      <c r="D2434" s="3">
        <v>43843</v>
      </c>
      <c r="E2434" t="s">
        <v>122</v>
      </c>
      <c r="F2434">
        <v>-300000</v>
      </c>
      <c r="G2434" t="s">
        <v>3208</v>
      </c>
      <c r="H2434" t="s">
        <v>247</v>
      </c>
      <c r="I2434" t="s">
        <v>102</v>
      </c>
      <c r="J2434" t="s">
        <v>38</v>
      </c>
      <c r="L2434" t="s">
        <v>1836</v>
      </c>
      <c r="M2434">
        <f t="shared" si="117"/>
        <v>10</v>
      </c>
      <c r="N2434">
        <f t="shared" si="118"/>
        <v>12</v>
      </c>
      <c r="O2434" t="str">
        <f t="shared" si="119"/>
        <v>LCI</v>
      </c>
    </row>
    <row r="2435" spans="1:15" hidden="1" x14ac:dyDescent="0.25">
      <c r="A2435" t="s">
        <v>121</v>
      </c>
      <c r="B2435" t="s">
        <v>35</v>
      </c>
      <c r="C2435" t="s">
        <v>244</v>
      </c>
      <c r="D2435" s="3">
        <v>43845</v>
      </c>
      <c r="E2435" t="s">
        <v>122</v>
      </c>
      <c r="F2435">
        <v>-2600000</v>
      </c>
      <c r="G2435" t="s">
        <v>3207</v>
      </c>
      <c r="H2435" t="s">
        <v>247</v>
      </c>
      <c r="I2435" t="s">
        <v>102</v>
      </c>
      <c r="J2435" t="s">
        <v>38</v>
      </c>
      <c r="L2435" t="s">
        <v>1836</v>
      </c>
      <c r="M2435">
        <f t="shared" ref="M2435:M2498" si="120">FIND("from",L2435,1)+LEN($M$1)+1</f>
        <v>10</v>
      </c>
      <c r="N2435">
        <f t="shared" ref="N2435:N2498" si="121">FIND("to",L2435)-LEN($N$1)</f>
        <v>12</v>
      </c>
      <c r="O2435" t="str">
        <f t="shared" ref="O2435:O2498" si="122">MID(L2435,M2435,N2435-M2435+1)</f>
        <v>LCI</v>
      </c>
    </row>
    <row r="2436" spans="1:15" hidden="1" x14ac:dyDescent="0.25">
      <c r="A2436" t="s">
        <v>121</v>
      </c>
      <c r="B2436" t="s">
        <v>35</v>
      </c>
      <c r="C2436" t="s">
        <v>244</v>
      </c>
      <c r="D2436" s="3">
        <v>43846</v>
      </c>
      <c r="E2436" t="s">
        <v>122</v>
      </c>
      <c r="F2436">
        <v>-5000000</v>
      </c>
      <c r="G2436" t="s">
        <v>3206</v>
      </c>
      <c r="H2436" t="s">
        <v>247</v>
      </c>
      <c r="I2436" t="s">
        <v>102</v>
      </c>
      <c r="J2436" t="s">
        <v>38</v>
      </c>
      <c r="L2436" t="s">
        <v>1836</v>
      </c>
      <c r="M2436">
        <f t="shared" si="120"/>
        <v>10</v>
      </c>
      <c r="N2436">
        <f t="shared" si="121"/>
        <v>12</v>
      </c>
      <c r="O2436" t="str">
        <f t="shared" si="122"/>
        <v>LCI</v>
      </c>
    </row>
    <row r="2437" spans="1:15" hidden="1" x14ac:dyDescent="0.25">
      <c r="A2437" t="s">
        <v>121</v>
      </c>
      <c r="B2437" t="s">
        <v>35</v>
      </c>
      <c r="C2437" t="s">
        <v>244</v>
      </c>
      <c r="D2437" s="3">
        <v>43857</v>
      </c>
      <c r="E2437" t="s">
        <v>122</v>
      </c>
      <c r="F2437">
        <v>-500000</v>
      </c>
      <c r="G2437" t="s">
        <v>3205</v>
      </c>
      <c r="H2437" t="s">
        <v>247</v>
      </c>
      <c r="I2437" t="s">
        <v>102</v>
      </c>
      <c r="J2437" t="s">
        <v>38</v>
      </c>
      <c r="L2437" t="s">
        <v>1836</v>
      </c>
      <c r="M2437">
        <f t="shared" si="120"/>
        <v>10</v>
      </c>
      <c r="N2437">
        <f t="shared" si="121"/>
        <v>12</v>
      </c>
      <c r="O2437" t="str">
        <f t="shared" si="122"/>
        <v>LCI</v>
      </c>
    </row>
    <row r="2438" spans="1:15" hidden="1" x14ac:dyDescent="0.25">
      <c r="A2438" t="s">
        <v>121</v>
      </c>
      <c r="B2438" t="s">
        <v>35</v>
      </c>
      <c r="C2438" t="s">
        <v>244</v>
      </c>
      <c r="D2438" s="3">
        <v>43859</v>
      </c>
      <c r="E2438" t="s">
        <v>122</v>
      </c>
      <c r="F2438">
        <v>-9600000</v>
      </c>
      <c r="G2438" t="s">
        <v>3204</v>
      </c>
      <c r="H2438" t="s">
        <v>247</v>
      </c>
      <c r="I2438" t="s">
        <v>102</v>
      </c>
      <c r="J2438" t="s">
        <v>38</v>
      </c>
      <c r="L2438" t="s">
        <v>1836</v>
      </c>
      <c r="M2438">
        <f t="shared" si="120"/>
        <v>10</v>
      </c>
      <c r="N2438">
        <f t="shared" si="121"/>
        <v>12</v>
      </c>
      <c r="O2438" t="str">
        <f t="shared" si="122"/>
        <v>LCI</v>
      </c>
    </row>
    <row r="2439" spans="1:15" hidden="1" x14ac:dyDescent="0.25">
      <c r="A2439" t="s">
        <v>121</v>
      </c>
      <c r="B2439" t="s">
        <v>35</v>
      </c>
      <c r="C2439" t="s">
        <v>244</v>
      </c>
      <c r="D2439" s="3">
        <v>43861</v>
      </c>
      <c r="E2439" t="s">
        <v>122</v>
      </c>
      <c r="F2439">
        <v>-46800000</v>
      </c>
      <c r="G2439" t="s">
        <v>3203</v>
      </c>
      <c r="H2439" t="s">
        <v>247</v>
      </c>
      <c r="I2439" t="s">
        <v>102</v>
      </c>
      <c r="J2439" t="s">
        <v>38</v>
      </c>
      <c r="L2439" t="s">
        <v>1836</v>
      </c>
      <c r="M2439">
        <f t="shared" si="120"/>
        <v>10</v>
      </c>
      <c r="N2439">
        <f t="shared" si="121"/>
        <v>12</v>
      </c>
      <c r="O2439" t="str">
        <f t="shared" si="122"/>
        <v>LCI</v>
      </c>
    </row>
    <row r="2440" spans="1:15" hidden="1" x14ac:dyDescent="0.25">
      <c r="A2440" t="s">
        <v>121</v>
      </c>
      <c r="B2440" t="s">
        <v>35</v>
      </c>
      <c r="C2440" t="s">
        <v>244</v>
      </c>
      <c r="D2440" s="3">
        <v>43861</v>
      </c>
      <c r="E2440" t="s">
        <v>122</v>
      </c>
      <c r="F2440">
        <v>-5200000</v>
      </c>
      <c r="G2440" t="s">
        <v>3202</v>
      </c>
      <c r="H2440" t="s">
        <v>247</v>
      </c>
      <c r="I2440" t="s">
        <v>102</v>
      </c>
      <c r="J2440" t="s">
        <v>38</v>
      </c>
      <c r="L2440" t="s">
        <v>1836</v>
      </c>
      <c r="M2440">
        <f t="shared" si="120"/>
        <v>10</v>
      </c>
      <c r="N2440">
        <f t="shared" si="121"/>
        <v>12</v>
      </c>
      <c r="O2440" t="str">
        <f t="shared" si="122"/>
        <v>LCI</v>
      </c>
    </row>
    <row r="2441" spans="1:15" hidden="1" x14ac:dyDescent="0.25">
      <c r="A2441" t="s">
        <v>121</v>
      </c>
      <c r="B2441" t="s">
        <v>35</v>
      </c>
      <c r="C2441" t="s">
        <v>244</v>
      </c>
      <c r="D2441" s="3">
        <v>43861</v>
      </c>
      <c r="E2441" t="s">
        <v>122</v>
      </c>
      <c r="F2441">
        <v>-8000000</v>
      </c>
      <c r="G2441" t="s">
        <v>3201</v>
      </c>
      <c r="H2441" t="s">
        <v>247</v>
      </c>
      <c r="I2441" t="s">
        <v>102</v>
      </c>
      <c r="J2441" t="s">
        <v>38</v>
      </c>
      <c r="L2441" t="s">
        <v>1836</v>
      </c>
      <c r="M2441">
        <f t="shared" si="120"/>
        <v>10</v>
      </c>
      <c r="N2441">
        <f t="shared" si="121"/>
        <v>12</v>
      </c>
      <c r="O2441" t="str">
        <f t="shared" si="122"/>
        <v>LCI</v>
      </c>
    </row>
    <row r="2442" spans="1:15" hidden="1" x14ac:dyDescent="0.25">
      <c r="A2442" t="s">
        <v>121</v>
      </c>
      <c r="B2442" t="s">
        <v>35</v>
      </c>
      <c r="C2442" t="s">
        <v>244</v>
      </c>
      <c r="D2442" s="3">
        <v>43864</v>
      </c>
      <c r="E2442" t="s">
        <v>122</v>
      </c>
      <c r="F2442">
        <v>-30000000</v>
      </c>
      <c r="G2442" t="s">
        <v>3200</v>
      </c>
      <c r="H2442" t="s">
        <v>247</v>
      </c>
      <c r="I2442" t="s">
        <v>102</v>
      </c>
      <c r="J2442" t="s">
        <v>38</v>
      </c>
      <c r="L2442" t="s">
        <v>1836</v>
      </c>
      <c r="M2442">
        <f t="shared" si="120"/>
        <v>10</v>
      </c>
      <c r="N2442">
        <f t="shared" si="121"/>
        <v>12</v>
      </c>
      <c r="O2442" t="str">
        <f t="shared" si="122"/>
        <v>LCI</v>
      </c>
    </row>
    <row r="2443" spans="1:15" hidden="1" x14ac:dyDescent="0.25">
      <c r="A2443" t="s">
        <v>121</v>
      </c>
      <c r="B2443" t="s">
        <v>35</v>
      </c>
      <c r="C2443" t="s">
        <v>244</v>
      </c>
      <c r="D2443" s="3">
        <v>43866</v>
      </c>
      <c r="E2443" t="s">
        <v>122</v>
      </c>
      <c r="F2443">
        <v>-4700000</v>
      </c>
      <c r="G2443" t="s">
        <v>3199</v>
      </c>
      <c r="H2443" t="s">
        <v>247</v>
      </c>
      <c r="I2443" t="s">
        <v>102</v>
      </c>
      <c r="J2443" t="s">
        <v>38</v>
      </c>
      <c r="L2443" t="s">
        <v>1836</v>
      </c>
      <c r="M2443">
        <f t="shared" si="120"/>
        <v>10</v>
      </c>
      <c r="N2443">
        <f t="shared" si="121"/>
        <v>12</v>
      </c>
      <c r="O2443" t="str">
        <f t="shared" si="122"/>
        <v>LCI</v>
      </c>
    </row>
    <row r="2444" spans="1:15" hidden="1" x14ac:dyDescent="0.25">
      <c r="A2444" t="s">
        <v>121</v>
      </c>
      <c r="B2444" t="s">
        <v>35</v>
      </c>
      <c r="C2444" t="s">
        <v>244</v>
      </c>
      <c r="D2444" s="3">
        <v>43867</v>
      </c>
      <c r="E2444" t="s">
        <v>122</v>
      </c>
      <c r="F2444">
        <v>-40000000</v>
      </c>
      <c r="G2444" t="s">
        <v>3198</v>
      </c>
      <c r="H2444" t="s">
        <v>247</v>
      </c>
      <c r="I2444" t="s">
        <v>102</v>
      </c>
      <c r="J2444" t="s">
        <v>38</v>
      </c>
      <c r="L2444" t="s">
        <v>1836</v>
      </c>
      <c r="M2444">
        <f t="shared" si="120"/>
        <v>10</v>
      </c>
      <c r="N2444">
        <f t="shared" si="121"/>
        <v>12</v>
      </c>
      <c r="O2444" t="str">
        <f t="shared" si="122"/>
        <v>LCI</v>
      </c>
    </row>
    <row r="2445" spans="1:15" hidden="1" x14ac:dyDescent="0.25">
      <c r="A2445" t="s">
        <v>121</v>
      </c>
      <c r="B2445" t="s">
        <v>35</v>
      </c>
      <c r="C2445" t="s">
        <v>244</v>
      </c>
      <c r="D2445" s="3">
        <v>43867</v>
      </c>
      <c r="E2445" t="s">
        <v>122</v>
      </c>
      <c r="F2445">
        <v>-6200000</v>
      </c>
      <c r="G2445" t="s">
        <v>3197</v>
      </c>
      <c r="H2445" t="s">
        <v>247</v>
      </c>
      <c r="I2445" t="s">
        <v>102</v>
      </c>
      <c r="J2445" t="s">
        <v>38</v>
      </c>
      <c r="L2445" t="s">
        <v>1836</v>
      </c>
      <c r="M2445">
        <f t="shared" si="120"/>
        <v>10</v>
      </c>
      <c r="N2445">
        <f t="shared" si="121"/>
        <v>12</v>
      </c>
      <c r="O2445" t="str">
        <f t="shared" si="122"/>
        <v>LCI</v>
      </c>
    </row>
    <row r="2446" spans="1:15" hidden="1" x14ac:dyDescent="0.25">
      <c r="A2446" t="s">
        <v>121</v>
      </c>
      <c r="B2446" t="s">
        <v>35</v>
      </c>
      <c r="C2446" t="s">
        <v>244</v>
      </c>
      <c r="D2446" s="3">
        <v>43868</v>
      </c>
      <c r="E2446" t="s">
        <v>122</v>
      </c>
      <c r="F2446">
        <v>-22100000</v>
      </c>
      <c r="G2446" t="s">
        <v>3196</v>
      </c>
      <c r="H2446" t="s">
        <v>247</v>
      </c>
      <c r="I2446" t="s">
        <v>102</v>
      </c>
      <c r="J2446" t="s">
        <v>38</v>
      </c>
      <c r="L2446" t="s">
        <v>1836</v>
      </c>
      <c r="M2446">
        <f t="shared" si="120"/>
        <v>10</v>
      </c>
      <c r="N2446">
        <f t="shared" si="121"/>
        <v>12</v>
      </c>
      <c r="O2446" t="str">
        <f t="shared" si="122"/>
        <v>LCI</v>
      </c>
    </row>
    <row r="2447" spans="1:15" hidden="1" x14ac:dyDescent="0.25">
      <c r="A2447" t="s">
        <v>121</v>
      </c>
      <c r="B2447" t="s">
        <v>35</v>
      </c>
      <c r="C2447" t="s">
        <v>244</v>
      </c>
      <c r="D2447" s="3">
        <v>43871</v>
      </c>
      <c r="E2447" t="s">
        <v>122</v>
      </c>
      <c r="F2447">
        <v>-1000000</v>
      </c>
      <c r="G2447" t="s">
        <v>3195</v>
      </c>
      <c r="H2447" t="s">
        <v>247</v>
      </c>
      <c r="I2447" t="s">
        <v>102</v>
      </c>
      <c r="J2447" t="s">
        <v>38</v>
      </c>
      <c r="L2447" t="s">
        <v>1836</v>
      </c>
      <c r="M2447">
        <f t="shared" si="120"/>
        <v>10</v>
      </c>
      <c r="N2447">
        <f t="shared" si="121"/>
        <v>12</v>
      </c>
      <c r="O2447" t="str">
        <f t="shared" si="122"/>
        <v>LCI</v>
      </c>
    </row>
    <row r="2448" spans="1:15" hidden="1" x14ac:dyDescent="0.25">
      <c r="A2448" t="s">
        <v>121</v>
      </c>
      <c r="B2448" t="s">
        <v>35</v>
      </c>
      <c r="C2448" t="s">
        <v>244</v>
      </c>
      <c r="D2448" s="3">
        <v>43873</v>
      </c>
      <c r="E2448" t="s">
        <v>122</v>
      </c>
      <c r="F2448">
        <v>-30000000</v>
      </c>
      <c r="G2448" t="s">
        <v>3194</v>
      </c>
      <c r="H2448" t="s">
        <v>247</v>
      </c>
      <c r="I2448" t="s">
        <v>102</v>
      </c>
      <c r="J2448" t="s">
        <v>38</v>
      </c>
      <c r="L2448" t="s">
        <v>1836</v>
      </c>
      <c r="M2448">
        <f t="shared" si="120"/>
        <v>10</v>
      </c>
      <c r="N2448">
        <f t="shared" si="121"/>
        <v>12</v>
      </c>
      <c r="O2448" t="str">
        <f t="shared" si="122"/>
        <v>LCI</v>
      </c>
    </row>
    <row r="2449" spans="1:15" hidden="1" x14ac:dyDescent="0.25">
      <c r="A2449" t="s">
        <v>121</v>
      </c>
      <c r="B2449" t="s">
        <v>35</v>
      </c>
      <c r="C2449" t="s">
        <v>244</v>
      </c>
      <c r="D2449" s="3">
        <v>43875</v>
      </c>
      <c r="E2449" t="s">
        <v>122</v>
      </c>
      <c r="F2449">
        <v>-4000000</v>
      </c>
      <c r="G2449" t="s">
        <v>3193</v>
      </c>
      <c r="H2449" t="s">
        <v>247</v>
      </c>
      <c r="I2449" t="s">
        <v>102</v>
      </c>
      <c r="J2449" t="s">
        <v>38</v>
      </c>
      <c r="L2449" t="s">
        <v>1836</v>
      </c>
      <c r="M2449">
        <f t="shared" si="120"/>
        <v>10</v>
      </c>
      <c r="N2449">
        <f t="shared" si="121"/>
        <v>12</v>
      </c>
      <c r="O2449" t="str">
        <f t="shared" si="122"/>
        <v>LCI</v>
      </c>
    </row>
    <row r="2450" spans="1:15" hidden="1" x14ac:dyDescent="0.25">
      <c r="A2450" t="s">
        <v>121</v>
      </c>
      <c r="B2450" t="s">
        <v>35</v>
      </c>
      <c r="C2450" t="s">
        <v>244</v>
      </c>
      <c r="D2450" s="3">
        <v>43879</v>
      </c>
      <c r="E2450" t="s">
        <v>122</v>
      </c>
      <c r="F2450">
        <v>-7800000</v>
      </c>
      <c r="G2450" t="s">
        <v>3192</v>
      </c>
      <c r="H2450" t="s">
        <v>247</v>
      </c>
      <c r="I2450" t="s">
        <v>102</v>
      </c>
      <c r="J2450" t="s">
        <v>38</v>
      </c>
      <c r="L2450" t="s">
        <v>1836</v>
      </c>
      <c r="M2450">
        <f t="shared" si="120"/>
        <v>10</v>
      </c>
      <c r="N2450">
        <f t="shared" si="121"/>
        <v>12</v>
      </c>
      <c r="O2450" t="str">
        <f t="shared" si="122"/>
        <v>LCI</v>
      </c>
    </row>
    <row r="2451" spans="1:15" hidden="1" x14ac:dyDescent="0.25">
      <c r="A2451" t="s">
        <v>121</v>
      </c>
      <c r="B2451" t="s">
        <v>35</v>
      </c>
      <c r="C2451" t="s">
        <v>244</v>
      </c>
      <c r="D2451" s="3">
        <v>43880</v>
      </c>
      <c r="E2451" t="s">
        <v>122</v>
      </c>
      <c r="F2451">
        <v>-19500000</v>
      </c>
      <c r="G2451" t="s">
        <v>3191</v>
      </c>
      <c r="H2451" t="s">
        <v>247</v>
      </c>
      <c r="I2451" t="s">
        <v>102</v>
      </c>
      <c r="J2451" t="s">
        <v>38</v>
      </c>
      <c r="L2451" t="s">
        <v>1836</v>
      </c>
      <c r="M2451">
        <f t="shared" si="120"/>
        <v>10</v>
      </c>
      <c r="N2451">
        <f t="shared" si="121"/>
        <v>12</v>
      </c>
      <c r="O2451" t="str">
        <f t="shared" si="122"/>
        <v>LCI</v>
      </c>
    </row>
    <row r="2452" spans="1:15" hidden="1" x14ac:dyDescent="0.25">
      <c r="A2452" t="s">
        <v>121</v>
      </c>
      <c r="B2452" t="s">
        <v>35</v>
      </c>
      <c r="C2452" t="s">
        <v>244</v>
      </c>
      <c r="D2452" s="3">
        <v>43881</v>
      </c>
      <c r="E2452" t="s">
        <v>122</v>
      </c>
      <c r="F2452">
        <v>-20000000</v>
      </c>
      <c r="G2452" t="s">
        <v>3190</v>
      </c>
      <c r="H2452" t="s">
        <v>247</v>
      </c>
      <c r="I2452" t="s">
        <v>102</v>
      </c>
      <c r="J2452" t="s">
        <v>38</v>
      </c>
      <c r="L2452" t="s">
        <v>1836</v>
      </c>
      <c r="M2452">
        <f t="shared" si="120"/>
        <v>10</v>
      </c>
      <c r="N2452">
        <f t="shared" si="121"/>
        <v>12</v>
      </c>
      <c r="O2452" t="str">
        <f t="shared" si="122"/>
        <v>LCI</v>
      </c>
    </row>
    <row r="2453" spans="1:15" hidden="1" x14ac:dyDescent="0.25">
      <c r="A2453" t="s">
        <v>121</v>
      </c>
      <c r="B2453" t="s">
        <v>35</v>
      </c>
      <c r="C2453" t="s">
        <v>244</v>
      </c>
      <c r="D2453" s="3">
        <v>43881</v>
      </c>
      <c r="E2453" t="s">
        <v>122</v>
      </c>
      <c r="F2453">
        <v>-100000</v>
      </c>
      <c r="G2453" t="s">
        <v>3189</v>
      </c>
      <c r="H2453" t="s">
        <v>247</v>
      </c>
      <c r="I2453" t="s">
        <v>102</v>
      </c>
      <c r="J2453" t="s">
        <v>38</v>
      </c>
      <c r="L2453" t="s">
        <v>1836</v>
      </c>
      <c r="M2453">
        <f t="shared" si="120"/>
        <v>10</v>
      </c>
      <c r="N2453">
        <f t="shared" si="121"/>
        <v>12</v>
      </c>
      <c r="O2453" t="str">
        <f t="shared" si="122"/>
        <v>LCI</v>
      </c>
    </row>
    <row r="2454" spans="1:15" hidden="1" x14ac:dyDescent="0.25">
      <c r="A2454" t="s">
        <v>121</v>
      </c>
      <c r="B2454" t="s">
        <v>35</v>
      </c>
      <c r="C2454" t="s">
        <v>244</v>
      </c>
      <c r="D2454" s="3">
        <v>43888</v>
      </c>
      <c r="E2454" t="s">
        <v>122</v>
      </c>
      <c r="F2454">
        <v>-5800000</v>
      </c>
      <c r="G2454" t="s">
        <v>3188</v>
      </c>
      <c r="H2454" t="s">
        <v>247</v>
      </c>
      <c r="I2454" t="s">
        <v>102</v>
      </c>
      <c r="J2454" t="s">
        <v>38</v>
      </c>
      <c r="L2454" t="s">
        <v>1836</v>
      </c>
      <c r="M2454">
        <f t="shared" si="120"/>
        <v>10</v>
      </c>
      <c r="N2454">
        <f t="shared" si="121"/>
        <v>12</v>
      </c>
      <c r="O2454" t="str">
        <f t="shared" si="122"/>
        <v>LCI</v>
      </c>
    </row>
    <row r="2455" spans="1:15" hidden="1" x14ac:dyDescent="0.25">
      <c r="A2455" t="s">
        <v>121</v>
      </c>
      <c r="B2455" t="s">
        <v>35</v>
      </c>
      <c r="C2455" t="s">
        <v>244</v>
      </c>
      <c r="D2455" s="3">
        <v>43889</v>
      </c>
      <c r="E2455" t="s">
        <v>122</v>
      </c>
      <c r="F2455">
        <v>-70000000</v>
      </c>
      <c r="G2455" t="s">
        <v>3187</v>
      </c>
      <c r="H2455" t="s">
        <v>247</v>
      </c>
      <c r="I2455" t="s">
        <v>102</v>
      </c>
      <c r="J2455" t="s">
        <v>38</v>
      </c>
      <c r="L2455" t="s">
        <v>1836</v>
      </c>
      <c r="M2455">
        <f t="shared" si="120"/>
        <v>10</v>
      </c>
      <c r="N2455">
        <f t="shared" si="121"/>
        <v>12</v>
      </c>
      <c r="O2455" t="str">
        <f t="shared" si="122"/>
        <v>LCI</v>
      </c>
    </row>
    <row r="2456" spans="1:15" hidden="1" x14ac:dyDescent="0.25">
      <c r="A2456" t="s">
        <v>121</v>
      </c>
      <c r="B2456" t="s">
        <v>35</v>
      </c>
      <c r="C2456" t="s">
        <v>244</v>
      </c>
      <c r="D2456" s="3">
        <v>43889</v>
      </c>
      <c r="E2456" t="s">
        <v>122</v>
      </c>
      <c r="F2456">
        <v>-19600000</v>
      </c>
      <c r="G2456" t="s">
        <v>3186</v>
      </c>
      <c r="H2456" t="s">
        <v>247</v>
      </c>
      <c r="I2456" t="s">
        <v>102</v>
      </c>
      <c r="J2456" t="s">
        <v>38</v>
      </c>
      <c r="L2456" t="s">
        <v>1836</v>
      </c>
      <c r="M2456">
        <f t="shared" si="120"/>
        <v>10</v>
      </c>
      <c r="N2456">
        <f t="shared" si="121"/>
        <v>12</v>
      </c>
      <c r="O2456" t="str">
        <f t="shared" si="122"/>
        <v>LCI</v>
      </c>
    </row>
    <row r="2457" spans="1:15" hidden="1" x14ac:dyDescent="0.25">
      <c r="A2457" t="s">
        <v>121</v>
      </c>
      <c r="B2457" t="s">
        <v>35</v>
      </c>
      <c r="C2457" t="s">
        <v>244</v>
      </c>
      <c r="D2457" s="3">
        <v>43896</v>
      </c>
      <c r="E2457" t="s">
        <v>122</v>
      </c>
      <c r="F2457">
        <v>-26000000</v>
      </c>
      <c r="G2457" t="s">
        <v>3185</v>
      </c>
      <c r="H2457" t="s">
        <v>247</v>
      </c>
      <c r="I2457" t="s">
        <v>102</v>
      </c>
      <c r="J2457" t="s">
        <v>38</v>
      </c>
      <c r="L2457" t="s">
        <v>1836</v>
      </c>
      <c r="M2457">
        <f t="shared" si="120"/>
        <v>10</v>
      </c>
      <c r="N2457">
        <f t="shared" si="121"/>
        <v>12</v>
      </c>
      <c r="O2457" t="str">
        <f t="shared" si="122"/>
        <v>LCI</v>
      </c>
    </row>
    <row r="2458" spans="1:15" hidden="1" x14ac:dyDescent="0.25">
      <c r="A2458" t="s">
        <v>121</v>
      </c>
      <c r="B2458" t="s">
        <v>35</v>
      </c>
      <c r="C2458" t="s">
        <v>244</v>
      </c>
      <c r="D2458" s="3">
        <v>43896</v>
      </c>
      <c r="E2458" t="s">
        <v>122</v>
      </c>
      <c r="F2458">
        <v>-948663.99</v>
      </c>
      <c r="G2458" t="s">
        <v>3184</v>
      </c>
      <c r="H2458" t="s">
        <v>247</v>
      </c>
      <c r="I2458" t="s">
        <v>102</v>
      </c>
      <c r="J2458" t="s">
        <v>38</v>
      </c>
      <c r="L2458" t="s">
        <v>1836</v>
      </c>
      <c r="M2458">
        <f t="shared" si="120"/>
        <v>10</v>
      </c>
      <c r="N2458">
        <f t="shared" si="121"/>
        <v>12</v>
      </c>
      <c r="O2458" t="str">
        <f t="shared" si="122"/>
        <v>LCI</v>
      </c>
    </row>
    <row r="2459" spans="1:15" hidden="1" x14ac:dyDescent="0.25">
      <c r="A2459" t="s">
        <v>121</v>
      </c>
      <c r="B2459" t="s">
        <v>35</v>
      </c>
      <c r="C2459" t="s">
        <v>244</v>
      </c>
      <c r="D2459" s="3">
        <v>43901</v>
      </c>
      <c r="E2459" t="s">
        <v>122</v>
      </c>
      <c r="F2459">
        <v>-50000000</v>
      </c>
      <c r="G2459" t="s">
        <v>3183</v>
      </c>
      <c r="H2459" t="s">
        <v>247</v>
      </c>
      <c r="I2459" t="s">
        <v>102</v>
      </c>
      <c r="J2459" t="s">
        <v>38</v>
      </c>
      <c r="L2459" t="s">
        <v>1836</v>
      </c>
      <c r="M2459">
        <f t="shared" si="120"/>
        <v>10</v>
      </c>
      <c r="N2459">
        <f t="shared" si="121"/>
        <v>12</v>
      </c>
      <c r="O2459" t="str">
        <f t="shared" si="122"/>
        <v>LCI</v>
      </c>
    </row>
    <row r="2460" spans="1:15" hidden="1" x14ac:dyDescent="0.25">
      <c r="A2460" t="s">
        <v>121</v>
      </c>
      <c r="B2460" t="s">
        <v>35</v>
      </c>
      <c r="C2460" t="s">
        <v>244</v>
      </c>
      <c r="D2460" s="3">
        <v>43901</v>
      </c>
      <c r="E2460" t="s">
        <v>122</v>
      </c>
      <c r="F2460">
        <v>-38800000</v>
      </c>
      <c r="G2460" t="s">
        <v>3182</v>
      </c>
      <c r="H2460" t="s">
        <v>247</v>
      </c>
      <c r="I2460" t="s">
        <v>102</v>
      </c>
      <c r="J2460" t="s">
        <v>38</v>
      </c>
      <c r="L2460" t="s">
        <v>1836</v>
      </c>
      <c r="M2460">
        <f t="shared" si="120"/>
        <v>10</v>
      </c>
      <c r="N2460">
        <f t="shared" si="121"/>
        <v>12</v>
      </c>
      <c r="O2460" t="str">
        <f t="shared" si="122"/>
        <v>LCI</v>
      </c>
    </row>
    <row r="2461" spans="1:15" hidden="1" x14ac:dyDescent="0.25">
      <c r="A2461" t="s">
        <v>121</v>
      </c>
      <c r="B2461" t="s">
        <v>35</v>
      </c>
      <c r="C2461" t="s">
        <v>244</v>
      </c>
      <c r="D2461" s="3">
        <v>43901</v>
      </c>
      <c r="E2461" t="s">
        <v>122</v>
      </c>
      <c r="F2461">
        <v>-30000000</v>
      </c>
      <c r="G2461" t="s">
        <v>3181</v>
      </c>
      <c r="H2461" t="s">
        <v>247</v>
      </c>
      <c r="I2461" t="s">
        <v>102</v>
      </c>
      <c r="J2461" t="s">
        <v>38</v>
      </c>
      <c r="L2461" t="s">
        <v>1836</v>
      </c>
      <c r="M2461">
        <f t="shared" si="120"/>
        <v>10</v>
      </c>
      <c r="N2461">
        <f t="shared" si="121"/>
        <v>12</v>
      </c>
      <c r="O2461" t="str">
        <f t="shared" si="122"/>
        <v>LCI</v>
      </c>
    </row>
    <row r="2462" spans="1:15" hidden="1" x14ac:dyDescent="0.25">
      <c r="A2462" t="s">
        <v>121</v>
      </c>
      <c r="B2462" t="s">
        <v>35</v>
      </c>
      <c r="C2462" t="s">
        <v>244</v>
      </c>
      <c r="D2462" s="3">
        <v>43902</v>
      </c>
      <c r="E2462" t="s">
        <v>122</v>
      </c>
      <c r="F2462">
        <v>-50000000</v>
      </c>
      <c r="G2462" t="s">
        <v>3180</v>
      </c>
      <c r="H2462" t="s">
        <v>247</v>
      </c>
      <c r="I2462" t="s">
        <v>102</v>
      </c>
      <c r="J2462" t="s">
        <v>38</v>
      </c>
      <c r="L2462" t="s">
        <v>1836</v>
      </c>
      <c r="M2462">
        <f t="shared" si="120"/>
        <v>10</v>
      </c>
      <c r="N2462">
        <f t="shared" si="121"/>
        <v>12</v>
      </c>
      <c r="O2462" t="str">
        <f t="shared" si="122"/>
        <v>LCI</v>
      </c>
    </row>
    <row r="2463" spans="1:15" hidden="1" x14ac:dyDescent="0.25">
      <c r="A2463" t="s">
        <v>121</v>
      </c>
      <c r="B2463" t="s">
        <v>35</v>
      </c>
      <c r="C2463" t="s">
        <v>244</v>
      </c>
      <c r="D2463" s="3">
        <v>43906</v>
      </c>
      <c r="E2463" t="s">
        <v>122</v>
      </c>
      <c r="F2463">
        <v>-18000000</v>
      </c>
      <c r="G2463" t="s">
        <v>3179</v>
      </c>
      <c r="H2463" t="s">
        <v>247</v>
      </c>
      <c r="I2463" t="s">
        <v>102</v>
      </c>
      <c r="J2463" t="s">
        <v>38</v>
      </c>
      <c r="L2463" t="s">
        <v>1836</v>
      </c>
      <c r="M2463">
        <f t="shared" si="120"/>
        <v>10</v>
      </c>
      <c r="N2463">
        <f t="shared" si="121"/>
        <v>12</v>
      </c>
      <c r="O2463" t="str">
        <f t="shared" si="122"/>
        <v>LCI</v>
      </c>
    </row>
    <row r="2464" spans="1:15" hidden="1" x14ac:dyDescent="0.25">
      <c r="A2464" t="s">
        <v>121</v>
      </c>
      <c r="B2464" t="s">
        <v>35</v>
      </c>
      <c r="C2464" t="s">
        <v>244</v>
      </c>
      <c r="D2464" s="3">
        <v>43907</v>
      </c>
      <c r="E2464" t="s">
        <v>122</v>
      </c>
      <c r="F2464">
        <v>-18000000</v>
      </c>
      <c r="G2464" t="s">
        <v>3178</v>
      </c>
      <c r="H2464" t="s">
        <v>247</v>
      </c>
      <c r="I2464" t="s">
        <v>102</v>
      </c>
      <c r="J2464" t="s">
        <v>38</v>
      </c>
      <c r="L2464" t="s">
        <v>1836</v>
      </c>
      <c r="M2464">
        <f t="shared" si="120"/>
        <v>10</v>
      </c>
      <c r="N2464">
        <f t="shared" si="121"/>
        <v>12</v>
      </c>
      <c r="O2464" t="str">
        <f t="shared" si="122"/>
        <v>LCI</v>
      </c>
    </row>
    <row r="2465" spans="1:15" hidden="1" x14ac:dyDescent="0.25">
      <c r="A2465" t="s">
        <v>121</v>
      </c>
      <c r="B2465" t="s">
        <v>35</v>
      </c>
      <c r="C2465" t="s">
        <v>244</v>
      </c>
      <c r="D2465" s="3">
        <v>43909</v>
      </c>
      <c r="E2465" t="s">
        <v>122</v>
      </c>
      <c r="F2465">
        <v>-20000000</v>
      </c>
      <c r="G2465" t="s">
        <v>3177</v>
      </c>
      <c r="H2465" t="s">
        <v>247</v>
      </c>
      <c r="I2465" t="s">
        <v>102</v>
      </c>
      <c r="J2465" t="s">
        <v>38</v>
      </c>
      <c r="L2465" t="s">
        <v>1836</v>
      </c>
      <c r="M2465">
        <f t="shared" si="120"/>
        <v>10</v>
      </c>
      <c r="N2465">
        <f t="shared" si="121"/>
        <v>12</v>
      </c>
      <c r="O2465" t="str">
        <f t="shared" si="122"/>
        <v>LCI</v>
      </c>
    </row>
    <row r="2466" spans="1:15" hidden="1" x14ac:dyDescent="0.25">
      <c r="A2466" t="s">
        <v>121</v>
      </c>
      <c r="B2466" t="s">
        <v>35</v>
      </c>
      <c r="C2466" t="s">
        <v>244</v>
      </c>
      <c r="D2466" s="3">
        <v>43910</v>
      </c>
      <c r="E2466" t="s">
        <v>122</v>
      </c>
      <c r="F2466">
        <v>-20000000</v>
      </c>
      <c r="G2466" t="s">
        <v>3176</v>
      </c>
      <c r="H2466" t="s">
        <v>247</v>
      </c>
      <c r="I2466" t="s">
        <v>102</v>
      </c>
      <c r="J2466" t="s">
        <v>38</v>
      </c>
      <c r="L2466" t="s">
        <v>1836</v>
      </c>
      <c r="M2466">
        <f t="shared" si="120"/>
        <v>10</v>
      </c>
      <c r="N2466">
        <f t="shared" si="121"/>
        <v>12</v>
      </c>
      <c r="O2466" t="str">
        <f t="shared" si="122"/>
        <v>LCI</v>
      </c>
    </row>
    <row r="2467" spans="1:15" hidden="1" x14ac:dyDescent="0.25">
      <c r="A2467" t="s">
        <v>121</v>
      </c>
      <c r="B2467" t="s">
        <v>35</v>
      </c>
      <c r="C2467" t="s">
        <v>244</v>
      </c>
      <c r="D2467" s="3">
        <v>43913</v>
      </c>
      <c r="E2467" t="s">
        <v>122</v>
      </c>
      <c r="F2467">
        <v>-43900000</v>
      </c>
      <c r="G2467" t="s">
        <v>3175</v>
      </c>
      <c r="H2467" t="s">
        <v>247</v>
      </c>
      <c r="I2467" t="s">
        <v>102</v>
      </c>
      <c r="J2467" t="s">
        <v>38</v>
      </c>
      <c r="L2467" t="s">
        <v>1836</v>
      </c>
      <c r="M2467">
        <f t="shared" si="120"/>
        <v>10</v>
      </c>
      <c r="N2467">
        <f t="shared" si="121"/>
        <v>12</v>
      </c>
      <c r="O2467" t="str">
        <f t="shared" si="122"/>
        <v>LCI</v>
      </c>
    </row>
    <row r="2468" spans="1:15" hidden="1" x14ac:dyDescent="0.25">
      <c r="A2468" t="s">
        <v>121</v>
      </c>
      <c r="B2468" t="s">
        <v>35</v>
      </c>
      <c r="C2468" t="s">
        <v>244</v>
      </c>
      <c r="D2468" s="3">
        <v>43913</v>
      </c>
      <c r="E2468" t="s">
        <v>122</v>
      </c>
      <c r="F2468">
        <v>-23000000</v>
      </c>
      <c r="G2468" t="s">
        <v>3174</v>
      </c>
      <c r="H2468" t="s">
        <v>247</v>
      </c>
      <c r="I2468" t="s">
        <v>102</v>
      </c>
      <c r="J2468" t="s">
        <v>38</v>
      </c>
      <c r="L2468" t="s">
        <v>1836</v>
      </c>
      <c r="M2468">
        <f t="shared" si="120"/>
        <v>10</v>
      </c>
      <c r="N2468">
        <f t="shared" si="121"/>
        <v>12</v>
      </c>
      <c r="O2468" t="str">
        <f t="shared" si="122"/>
        <v>LCI</v>
      </c>
    </row>
    <row r="2469" spans="1:15" hidden="1" x14ac:dyDescent="0.25">
      <c r="A2469" t="s">
        <v>121</v>
      </c>
      <c r="B2469" t="s">
        <v>35</v>
      </c>
      <c r="C2469" t="s">
        <v>244</v>
      </c>
      <c r="D2469" s="3">
        <v>43914</v>
      </c>
      <c r="E2469" t="s">
        <v>122</v>
      </c>
      <c r="F2469">
        <v>-14000000</v>
      </c>
      <c r="G2469" t="s">
        <v>3173</v>
      </c>
      <c r="H2469" t="s">
        <v>247</v>
      </c>
      <c r="I2469" t="s">
        <v>102</v>
      </c>
      <c r="J2469" t="s">
        <v>38</v>
      </c>
      <c r="L2469" t="s">
        <v>1836</v>
      </c>
      <c r="M2469">
        <f t="shared" si="120"/>
        <v>10</v>
      </c>
      <c r="N2469">
        <f t="shared" si="121"/>
        <v>12</v>
      </c>
      <c r="O2469" t="str">
        <f t="shared" si="122"/>
        <v>LCI</v>
      </c>
    </row>
    <row r="2470" spans="1:15" hidden="1" x14ac:dyDescent="0.25">
      <c r="A2470" t="s">
        <v>121</v>
      </c>
      <c r="B2470" t="s">
        <v>35</v>
      </c>
      <c r="C2470" t="s">
        <v>244</v>
      </c>
      <c r="D2470" s="3">
        <v>43914</v>
      </c>
      <c r="E2470" t="s">
        <v>122</v>
      </c>
      <c r="F2470">
        <v>-2400000</v>
      </c>
      <c r="G2470" t="s">
        <v>3172</v>
      </c>
      <c r="H2470" t="s">
        <v>247</v>
      </c>
      <c r="I2470" t="s">
        <v>102</v>
      </c>
      <c r="J2470" t="s">
        <v>38</v>
      </c>
      <c r="L2470" t="s">
        <v>1836</v>
      </c>
      <c r="M2470">
        <f t="shared" si="120"/>
        <v>10</v>
      </c>
      <c r="N2470">
        <f t="shared" si="121"/>
        <v>12</v>
      </c>
      <c r="O2470" t="str">
        <f t="shared" si="122"/>
        <v>LCI</v>
      </c>
    </row>
    <row r="2471" spans="1:15" hidden="1" x14ac:dyDescent="0.25">
      <c r="A2471" t="s">
        <v>121</v>
      </c>
      <c r="B2471" t="s">
        <v>35</v>
      </c>
      <c r="C2471" t="s">
        <v>244</v>
      </c>
      <c r="D2471" s="3">
        <v>43921</v>
      </c>
      <c r="E2471" t="s">
        <v>122</v>
      </c>
      <c r="F2471">
        <v>-400000</v>
      </c>
      <c r="G2471" t="s">
        <v>3171</v>
      </c>
      <c r="H2471" t="s">
        <v>247</v>
      </c>
      <c r="I2471" t="s">
        <v>102</v>
      </c>
      <c r="J2471" t="s">
        <v>38</v>
      </c>
      <c r="L2471" t="s">
        <v>1836</v>
      </c>
      <c r="M2471">
        <f t="shared" si="120"/>
        <v>10</v>
      </c>
      <c r="N2471">
        <f t="shared" si="121"/>
        <v>12</v>
      </c>
      <c r="O2471" t="str">
        <f t="shared" si="122"/>
        <v>LCI</v>
      </c>
    </row>
    <row r="2472" spans="1:15" hidden="1" x14ac:dyDescent="0.25">
      <c r="A2472" t="s">
        <v>121</v>
      </c>
      <c r="B2472" t="s">
        <v>35</v>
      </c>
      <c r="C2472" t="s">
        <v>244</v>
      </c>
      <c r="D2472" s="3">
        <v>43922</v>
      </c>
      <c r="E2472" t="s">
        <v>122</v>
      </c>
      <c r="F2472">
        <v>-4445000</v>
      </c>
      <c r="G2472" t="s">
        <v>3170</v>
      </c>
      <c r="H2472" t="s">
        <v>247</v>
      </c>
      <c r="I2472" t="s">
        <v>102</v>
      </c>
      <c r="J2472" t="s">
        <v>38</v>
      </c>
      <c r="L2472" t="s">
        <v>1836</v>
      </c>
      <c r="M2472">
        <f t="shared" si="120"/>
        <v>10</v>
      </c>
      <c r="N2472">
        <f t="shared" si="121"/>
        <v>12</v>
      </c>
      <c r="O2472" t="str">
        <f t="shared" si="122"/>
        <v>LCI</v>
      </c>
    </row>
    <row r="2473" spans="1:15" hidden="1" x14ac:dyDescent="0.25">
      <c r="A2473" t="s">
        <v>121</v>
      </c>
      <c r="B2473" t="s">
        <v>35</v>
      </c>
      <c r="C2473" t="s">
        <v>244</v>
      </c>
      <c r="D2473" s="3">
        <v>43924</v>
      </c>
      <c r="E2473" t="s">
        <v>122</v>
      </c>
      <c r="F2473">
        <v>-3000000</v>
      </c>
      <c r="G2473" t="s">
        <v>3169</v>
      </c>
      <c r="H2473" t="s">
        <v>247</v>
      </c>
      <c r="I2473" t="s">
        <v>102</v>
      </c>
      <c r="J2473" t="s">
        <v>38</v>
      </c>
      <c r="L2473" t="s">
        <v>1836</v>
      </c>
      <c r="M2473">
        <f t="shared" si="120"/>
        <v>10</v>
      </c>
      <c r="N2473">
        <f t="shared" si="121"/>
        <v>12</v>
      </c>
      <c r="O2473" t="str">
        <f t="shared" si="122"/>
        <v>LCI</v>
      </c>
    </row>
    <row r="2474" spans="1:15" hidden="1" x14ac:dyDescent="0.25">
      <c r="A2474" t="s">
        <v>121</v>
      </c>
      <c r="B2474" t="s">
        <v>35</v>
      </c>
      <c r="C2474" t="s">
        <v>244</v>
      </c>
      <c r="D2474" s="3">
        <v>43924</v>
      </c>
      <c r="E2474" t="s">
        <v>122</v>
      </c>
      <c r="F2474">
        <v>-1680000</v>
      </c>
      <c r="G2474" t="s">
        <v>3168</v>
      </c>
      <c r="H2474" t="s">
        <v>247</v>
      </c>
      <c r="I2474" t="s">
        <v>102</v>
      </c>
      <c r="J2474" t="s">
        <v>38</v>
      </c>
      <c r="L2474" t="s">
        <v>1836</v>
      </c>
      <c r="M2474">
        <f t="shared" si="120"/>
        <v>10</v>
      </c>
      <c r="N2474">
        <f t="shared" si="121"/>
        <v>12</v>
      </c>
      <c r="O2474" t="str">
        <f t="shared" si="122"/>
        <v>LCI</v>
      </c>
    </row>
    <row r="2475" spans="1:15" hidden="1" x14ac:dyDescent="0.25">
      <c r="A2475" t="s">
        <v>121</v>
      </c>
      <c r="B2475" t="s">
        <v>35</v>
      </c>
      <c r="C2475" t="s">
        <v>244</v>
      </c>
      <c r="D2475" s="3">
        <v>43928</v>
      </c>
      <c r="E2475" t="s">
        <v>122</v>
      </c>
      <c r="F2475">
        <v>-128250000</v>
      </c>
      <c r="G2475" t="s">
        <v>3167</v>
      </c>
      <c r="H2475" t="s">
        <v>247</v>
      </c>
      <c r="I2475" t="s">
        <v>102</v>
      </c>
      <c r="J2475" t="s">
        <v>38</v>
      </c>
      <c r="L2475" t="s">
        <v>1836</v>
      </c>
      <c r="M2475">
        <f t="shared" si="120"/>
        <v>10</v>
      </c>
      <c r="N2475">
        <f t="shared" si="121"/>
        <v>12</v>
      </c>
      <c r="O2475" t="str">
        <f t="shared" si="122"/>
        <v>LCI</v>
      </c>
    </row>
    <row r="2476" spans="1:15" hidden="1" x14ac:dyDescent="0.25">
      <c r="A2476" t="s">
        <v>121</v>
      </c>
      <c r="B2476" t="s">
        <v>35</v>
      </c>
      <c r="C2476" t="s">
        <v>244</v>
      </c>
      <c r="D2476" s="3">
        <v>43930</v>
      </c>
      <c r="E2476" t="s">
        <v>122</v>
      </c>
      <c r="F2476">
        <v>-153000000</v>
      </c>
      <c r="G2476" t="s">
        <v>3166</v>
      </c>
      <c r="H2476" t="s">
        <v>247</v>
      </c>
      <c r="I2476" t="s">
        <v>102</v>
      </c>
      <c r="J2476" t="s">
        <v>38</v>
      </c>
      <c r="L2476" t="s">
        <v>1836</v>
      </c>
      <c r="M2476">
        <f t="shared" si="120"/>
        <v>10</v>
      </c>
      <c r="N2476">
        <f t="shared" si="121"/>
        <v>12</v>
      </c>
      <c r="O2476" t="str">
        <f t="shared" si="122"/>
        <v>LCI</v>
      </c>
    </row>
    <row r="2477" spans="1:15" hidden="1" x14ac:dyDescent="0.25">
      <c r="A2477" t="s">
        <v>121</v>
      </c>
      <c r="B2477" t="s">
        <v>35</v>
      </c>
      <c r="C2477" t="s">
        <v>244</v>
      </c>
      <c r="D2477" s="3">
        <v>43930</v>
      </c>
      <c r="E2477" t="s">
        <v>122</v>
      </c>
      <c r="F2477">
        <v>-6000000</v>
      </c>
      <c r="G2477" t="s">
        <v>3165</v>
      </c>
      <c r="H2477" t="s">
        <v>247</v>
      </c>
      <c r="I2477" t="s">
        <v>102</v>
      </c>
      <c r="J2477" t="s">
        <v>38</v>
      </c>
      <c r="L2477" t="s">
        <v>1836</v>
      </c>
      <c r="M2477">
        <f t="shared" si="120"/>
        <v>10</v>
      </c>
      <c r="N2477">
        <f t="shared" si="121"/>
        <v>12</v>
      </c>
      <c r="O2477" t="str">
        <f t="shared" si="122"/>
        <v>LCI</v>
      </c>
    </row>
    <row r="2478" spans="1:15" hidden="1" x14ac:dyDescent="0.25">
      <c r="A2478" t="s">
        <v>121</v>
      </c>
      <c r="B2478" t="s">
        <v>35</v>
      </c>
      <c r="C2478" t="s">
        <v>244</v>
      </c>
      <c r="D2478" s="3">
        <v>43935</v>
      </c>
      <c r="E2478" t="s">
        <v>122</v>
      </c>
      <c r="F2478">
        <v>-8200000</v>
      </c>
      <c r="G2478" t="s">
        <v>3164</v>
      </c>
      <c r="H2478" t="s">
        <v>247</v>
      </c>
      <c r="I2478" t="s">
        <v>102</v>
      </c>
      <c r="J2478" t="s">
        <v>38</v>
      </c>
      <c r="L2478" t="s">
        <v>1836</v>
      </c>
      <c r="M2478">
        <f t="shared" si="120"/>
        <v>10</v>
      </c>
      <c r="N2478">
        <f t="shared" si="121"/>
        <v>12</v>
      </c>
      <c r="O2478" t="str">
        <f t="shared" si="122"/>
        <v>LCI</v>
      </c>
    </row>
    <row r="2479" spans="1:15" hidden="1" x14ac:dyDescent="0.25">
      <c r="A2479" t="s">
        <v>121</v>
      </c>
      <c r="B2479" t="s">
        <v>35</v>
      </c>
      <c r="C2479" t="s">
        <v>244</v>
      </c>
      <c r="D2479" s="3">
        <v>43935</v>
      </c>
      <c r="E2479" t="s">
        <v>122</v>
      </c>
      <c r="F2479">
        <v>-1510000</v>
      </c>
      <c r="G2479" t="s">
        <v>3163</v>
      </c>
      <c r="H2479" t="s">
        <v>247</v>
      </c>
      <c r="I2479" t="s">
        <v>102</v>
      </c>
      <c r="J2479" t="s">
        <v>38</v>
      </c>
      <c r="L2479" t="s">
        <v>1836</v>
      </c>
      <c r="M2479">
        <f t="shared" si="120"/>
        <v>10</v>
      </c>
      <c r="N2479">
        <f t="shared" si="121"/>
        <v>12</v>
      </c>
      <c r="O2479" t="str">
        <f t="shared" si="122"/>
        <v>LCI</v>
      </c>
    </row>
    <row r="2480" spans="1:15" hidden="1" x14ac:dyDescent="0.25">
      <c r="A2480" t="s">
        <v>121</v>
      </c>
      <c r="B2480" t="s">
        <v>35</v>
      </c>
      <c r="C2480" t="s">
        <v>244</v>
      </c>
      <c r="D2480" s="3">
        <v>43937</v>
      </c>
      <c r="E2480" t="s">
        <v>122</v>
      </c>
      <c r="F2480">
        <v>-1800000</v>
      </c>
      <c r="G2480" t="s">
        <v>3162</v>
      </c>
      <c r="H2480" t="s">
        <v>247</v>
      </c>
      <c r="I2480" t="s">
        <v>102</v>
      </c>
      <c r="J2480" t="s">
        <v>38</v>
      </c>
      <c r="L2480" t="s">
        <v>1836</v>
      </c>
      <c r="M2480">
        <f t="shared" si="120"/>
        <v>10</v>
      </c>
      <c r="N2480">
        <f t="shared" si="121"/>
        <v>12</v>
      </c>
      <c r="O2480" t="str">
        <f t="shared" si="122"/>
        <v>LCI</v>
      </c>
    </row>
    <row r="2481" spans="1:15" hidden="1" x14ac:dyDescent="0.25">
      <c r="A2481" t="s">
        <v>121</v>
      </c>
      <c r="B2481" t="s">
        <v>35</v>
      </c>
      <c r="C2481" t="s">
        <v>244</v>
      </c>
      <c r="D2481" s="3">
        <v>43937</v>
      </c>
      <c r="E2481" t="s">
        <v>122</v>
      </c>
      <c r="F2481">
        <v>-300000</v>
      </c>
      <c r="G2481" t="s">
        <v>3161</v>
      </c>
      <c r="H2481" t="s">
        <v>247</v>
      </c>
      <c r="I2481" t="s">
        <v>102</v>
      </c>
      <c r="J2481" t="s">
        <v>38</v>
      </c>
      <c r="L2481" t="s">
        <v>1836</v>
      </c>
      <c r="M2481">
        <f t="shared" si="120"/>
        <v>10</v>
      </c>
      <c r="N2481">
        <f t="shared" si="121"/>
        <v>12</v>
      </c>
      <c r="O2481" t="str">
        <f t="shared" si="122"/>
        <v>LCI</v>
      </c>
    </row>
    <row r="2482" spans="1:15" hidden="1" x14ac:dyDescent="0.25">
      <c r="A2482" t="s">
        <v>121</v>
      </c>
      <c r="B2482" t="s">
        <v>35</v>
      </c>
      <c r="C2482" t="s">
        <v>244</v>
      </c>
      <c r="D2482" s="3">
        <v>43938</v>
      </c>
      <c r="E2482" t="s">
        <v>122</v>
      </c>
      <c r="F2482">
        <v>-77900000</v>
      </c>
      <c r="G2482" t="s">
        <v>3160</v>
      </c>
      <c r="H2482" t="s">
        <v>247</v>
      </c>
      <c r="I2482" t="s">
        <v>102</v>
      </c>
      <c r="J2482" t="s">
        <v>38</v>
      </c>
      <c r="L2482" t="s">
        <v>1836</v>
      </c>
      <c r="M2482">
        <f t="shared" si="120"/>
        <v>10</v>
      </c>
      <c r="N2482">
        <f t="shared" si="121"/>
        <v>12</v>
      </c>
      <c r="O2482" t="str">
        <f t="shared" si="122"/>
        <v>LCI</v>
      </c>
    </row>
    <row r="2483" spans="1:15" hidden="1" x14ac:dyDescent="0.25">
      <c r="A2483" t="s">
        <v>121</v>
      </c>
      <c r="B2483" t="s">
        <v>35</v>
      </c>
      <c r="C2483" t="s">
        <v>244</v>
      </c>
      <c r="D2483" s="3">
        <v>43949</v>
      </c>
      <c r="E2483" t="s">
        <v>122</v>
      </c>
      <c r="F2483">
        <v>-150000000</v>
      </c>
      <c r="G2483" t="s">
        <v>3159</v>
      </c>
      <c r="H2483" t="s">
        <v>247</v>
      </c>
      <c r="I2483" t="s">
        <v>102</v>
      </c>
      <c r="J2483" t="s">
        <v>38</v>
      </c>
      <c r="L2483" t="s">
        <v>1836</v>
      </c>
      <c r="M2483">
        <f t="shared" si="120"/>
        <v>10</v>
      </c>
      <c r="N2483">
        <f t="shared" si="121"/>
        <v>12</v>
      </c>
      <c r="O2483" t="str">
        <f t="shared" si="122"/>
        <v>LCI</v>
      </c>
    </row>
    <row r="2484" spans="1:15" hidden="1" x14ac:dyDescent="0.25">
      <c r="A2484" t="s">
        <v>121</v>
      </c>
      <c r="B2484" t="s">
        <v>35</v>
      </c>
      <c r="C2484" t="s">
        <v>244</v>
      </c>
      <c r="D2484" s="3">
        <v>43949</v>
      </c>
      <c r="E2484" t="s">
        <v>122</v>
      </c>
      <c r="F2484">
        <v>-146500000</v>
      </c>
      <c r="G2484" t="s">
        <v>3158</v>
      </c>
      <c r="H2484" t="s">
        <v>247</v>
      </c>
      <c r="I2484" t="s">
        <v>102</v>
      </c>
      <c r="J2484" t="s">
        <v>38</v>
      </c>
      <c r="L2484" t="s">
        <v>1836</v>
      </c>
      <c r="M2484">
        <f t="shared" si="120"/>
        <v>10</v>
      </c>
      <c r="N2484">
        <f t="shared" si="121"/>
        <v>12</v>
      </c>
      <c r="O2484" t="str">
        <f t="shared" si="122"/>
        <v>LCI</v>
      </c>
    </row>
    <row r="2485" spans="1:15" hidden="1" x14ac:dyDescent="0.25">
      <c r="A2485" t="s">
        <v>121</v>
      </c>
      <c r="B2485" t="s">
        <v>35</v>
      </c>
      <c r="C2485" t="s">
        <v>244</v>
      </c>
      <c r="D2485" s="3">
        <v>43951</v>
      </c>
      <c r="E2485" t="s">
        <v>122</v>
      </c>
      <c r="F2485">
        <v>-1000000</v>
      </c>
      <c r="G2485" t="s">
        <v>3157</v>
      </c>
      <c r="H2485" t="s">
        <v>247</v>
      </c>
      <c r="I2485" t="s">
        <v>102</v>
      </c>
      <c r="J2485" t="s">
        <v>38</v>
      </c>
      <c r="L2485" t="s">
        <v>1836</v>
      </c>
      <c r="M2485">
        <f t="shared" si="120"/>
        <v>10</v>
      </c>
      <c r="N2485">
        <f t="shared" si="121"/>
        <v>12</v>
      </c>
      <c r="O2485" t="str">
        <f t="shared" si="122"/>
        <v>LCI</v>
      </c>
    </row>
    <row r="2486" spans="1:15" hidden="1" x14ac:dyDescent="0.25">
      <c r="A2486" t="s">
        <v>121</v>
      </c>
      <c r="B2486" t="s">
        <v>35</v>
      </c>
      <c r="C2486" t="s">
        <v>244</v>
      </c>
      <c r="D2486" s="3">
        <v>43952</v>
      </c>
      <c r="E2486" t="s">
        <v>122</v>
      </c>
      <c r="F2486">
        <v>-213500000</v>
      </c>
      <c r="G2486" t="s">
        <v>3156</v>
      </c>
      <c r="H2486" t="s">
        <v>247</v>
      </c>
      <c r="I2486" t="s">
        <v>102</v>
      </c>
      <c r="J2486" t="s">
        <v>38</v>
      </c>
      <c r="L2486" t="s">
        <v>1836</v>
      </c>
      <c r="M2486">
        <f t="shared" si="120"/>
        <v>10</v>
      </c>
      <c r="N2486">
        <f t="shared" si="121"/>
        <v>12</v>
      </c>
      <c r="O2486" t="str">
        <f t="shared" si="122"/>
        <v>LCI</v>
      </c>
    </row>
    <row r="2487" spans="1:15" hidden="1" x14ac:dyDescent="0.25">
      <c r="A2487" t="s">
        <v>121</v>
      </c>
      <c r="B2487" t="s">
        <v>35</v>
      </c>
      <c r="C2487" t="s">
        <v>244</v>
      </c>
      <c r="D2487" s="3">
        <v>43952</v>
      </c>
      <c r="E2487" t="s">
        <v>122</v>
      </c>
      <c r="F2487">
        <v>-1500000</v>
      </c>
      <c r="G2487" t="s">
        <v>3155</v>
      </c>
      <c r="H2487" t="s">
        <v>247</v>
      </c>
      <c r="I2487" t="s">
        <v>102</v>
      </c>
      <c r="J2487" t="s">
        <v>38</v>
      </c>
      <c r="L2487" t="s">
        <v>1836</v>
      </c>
      <c r="M2487">
        <f t="shared" si="120"/>
        <v>10</v>
      </c>
      <c r="N2487">
        <f t="shared" si="121"/>
        <v>12</v>
      </c>
      <c r="O2487" t="str">
        <f t="shared" si="122"/>
        <v>LCI</v>
      </c>
    </row>
    <row r="2488" spans="1:15" hidden="1" x14ac:dyDescent="0.25">
      <c r="A2488" t="s">
        <v>121</v>
      </c>
      <c r="B2488" t="s">
        <v>35</v>
      </c>
      <c r="C2488" t="s">
        <v>244</v>
      </c>
      <c r="D2488" s="3">
        <v>43957</v>
      </c>
      <c r="E2488" t="s">
        <v>122</v>
      </c>
      <c r="F2488">
        <v>-1096009.8799999999</v>
      </c>
      <c r="G2488" t="s">
        <v>3154</v>
      </c>
      <c r="H2488" t="s">
        <v>247</v>
      </c>
      <c r="I2488" t="s">
        <v>102</v>
      </c>
      <c r="J2488" t="s">
        <v>38</v>
      </c>
      <c r="L2488" t="s">
        <v>1836</v>
      </c>
      <c r="M2488">
        <f t="shared" si="120"/>
        <v>10</v>
      </c>
      <c r="N2488">
        <f t="shared" si="121"/>
        <v>12</v>
      </c>
      <c r="O2488" t="str">
        <f t="shared" si="122"/>
        <v>LCI</v>
      </c>
    </row>
    <row r="2489" spans="1:15" hidden="1" x14ac:dyDescent="0.25">
      <c r="A2489" t="s">
        <v>121</v>
      </c>
      <c r="B2489" t="s">
        <v>35</v>
      </c>
      <c r="C2489" t="s">
        <v>244</v>
      </c>
      <c r="D2489" s="3">
        <v>43957</v>
      </c>
      <c r="E2489" t="s">
        <v>122</v>
      </c>
      <c r="F2489">
        <v>-1096009.8799999999</v>
      </c>
      <c r="G2489" t="s">
        <v>3153</v>
      </c>
      <c r="H2489" t="s">
        <v>247</v>
      </c>
      <c r="I2489" t="s">
        <v>102</v>
      </c>
      <c r="J2489" t="s">
        <v>38</v>
      </c>
      <c r="L2489" t="s">
        <v>1836</v>
      </c>
      <c r="M2489">
        <f t="shared" si="120"/>
        <v>10</v>
      </c>
      <c r="N2489">
        <f t="shared" si="121"/>
        <v>12</v>
      </c>
      <c r="O2489" t="str">
        <f t="shared" si="122"/>
        <v>LCI</v>
      </c>
    </row>
    <row r="2490" spans="1:15" hidden="1" x14ac:dyDescent="0.25">
      <c r="A2490" t="s">
        <v>121</v>
      </c>
      <c r="B2490" t="s">
        <v>35</v>
      </c>
      <c r="C2490" t="s">
        <v>244</v>
      </c>
      <c r="D2490" s="3">
        <v>43963</v>
      </c>
      <c r="E2490" t="s">
        <v>122</v>
      </c>
      <c r="F2490">
        <v>-1000000</v>
      </c>
      <c r="G2490" t="s">
        <v>3152</v>
      </c>
      <c r="H2490" t="s">
        <v>247</v>
      </c>
      <c r="I2490" t="s">
        <v>102</v>
      </c>
      <c r="J2490" t="s">
        <v>38</v>
      </c>
      <c r="L2490" t="s">
        <v>1836</v>
      </c>
      <c r="M2490">
        <f t="shared" si="120"/>
        <v>10</v>
      </c>
      <c r="N2490">
        <f t="shared" si="121"/>
        <v>12</v>
      </c>
      <c r="O2490" t="str">
        <f t="shared" si="122"/>
        <v>LCI</v>
      </c>
    </row>
    <row r="2491" spans="1:15" hidden="1" x14ac:dyDescent="0.25">
      <c r="A2491" t="s">
        <v>121</v>
      </c>
      <c r="B2491" t="s">
        <v>35</v>
      </c>
      <c r="C2491" t="s">
        <v>244</v>
      </c>
      <c r="D2491" s="3">
        <v>43966</v>
      </c>
      <c r="E2491" t="s">
        <v>122</v>
      </c>
      <c r="F2491">
        <v>-5000000</v>
      </c>
      <c r="G2491" t="s">
        <v>3151</v>
      </c>
      <c r="H2491" t="s">
        <v>247</v>
      </c>
      <c r="I2491" t="s">
        <v>102</v>
      </c>
      <c r="J2491" t="s">
        <v>38</v>
      </c>
      <c r="L2491" t="s">
        <v>1836</v>
      </c>
      <c r="M2491">
        <f t="shared" si="120"/>
        <v>10</v>
      </c>
      <c r="N2491">
        <f t="shared" si="121"/>
        <v>12</v>
      </c>
      <c r="O2491" t="str">
        <f t="shared" si="122"/>
        <v>LCI</v>
      </c>
    </row>
    <row r="2492" spans="1:15" hidden="1" x14ac:dyDescent="0.25">
      <c r="A2492" t="s">
        <v>121</v>
      </c>
      <c r="B2492" t="s">
        <v>35</v>
      </c>
      <c r="C2492" t="s">
        <v>244</v>
      </c>
      <c r="D2492" s="3">
        <v>43966</v>
      </c>
      <c r="E2492" t="s">
        <v>122</v>
      </c>
      <c r="F2492">
        <v>-4200000</v>
      </c>
      <c r="G2492" t="s">
        <v>3150</v>
      </c>
      <c r="H2492" t="s">
        <v>247</v>
      </c>
      <c r="I2492" t="s">
        <v>102</v>
      </c>
      <c r="J2492" t="s">
        <v>38</v>
      </c>
      <c r="L2492" t="s">
        <v>1836</v>
      </c>
      <c r="M2492">
        <f t="shared" si="120"/>
        <v>10</v>
      </c>
      <c r="N2492">
        <f t="shared" si="121"/>
        <v>12</v>
      </c>
      <c r="O2492" t="str">
        <f t="shared" si="122"/>
        <v>LCI</v>
      </c>
    </row>
    <row r="2493" spans="1:15" hidden="1" x14ac:dyDescent="0.25">
      <c r="A2493" t="s">
        <v>121</v>
      </c>
      <c r="B2493" t="s">
        <v>35</v>
      </c>
      <c r="C2493" t="s">
        <v>244</v>
      </c>
      <c r="D2493" s="3">
        <v>43969</v>
      </c>
      <c r="E2493" t="s">
        <v>122</v>
      </c>
      <c r="F2493">
        <v>-500000</v>
      </c>
      <c r="G2493" t="s">
        <v>3149</v>
      </c>
      <c r="H2493" t="s">
        <v>247</v>
      </c>
      <c r="I2493" t="s">
        <v>102</v>
      </c>
      <c r="J2493" t="s">
        <v>38</v>
      </c>
      <c r="L2493" t="s">
        <v>1836</v>
      </c>
      <c r="M2493">
        <f t="shared" si="120"/>
        <v>10</v>
      </c>
      <c r="N2493">
        <f t="shared" si="121"/>
        <v>12</v>
      </c>
      <c r="O2493" t="str">
        <f t="shared" si="122"/>
        <v>LCI</v>
      </c>
    </row>
    <row r="2494" spans="1:15" hidden="1" x14ac:dyDescent="0.25">
      <c r="A2494" t="s">
        <v>121</v>
      </c>
      <c r="B2494" t="s">
        <v>35</v>
      </c>
      <c r="C2494" t="s">
        <v>244</v>
      </c>
      <c r="D2494" s="3">
        <v>43970</v>
      </c>
      <c r="E2494" t="s">
        <v>122</v>
      </c>
      <c r="F2494">
        <v>-950000</v>
      </c>
      <c r="G2494" t="s">
        <v>3148</v>
      </c>
      <c r="H2494" t="s">
        <v>247</v>
      </c>
      <c r="I2494" t="s">
        <v>102</v>
      </c>
      <c r="J2494" t="s">
        <v>38</v>
      </c>
      <c r="L2494" t="s">
        <v>1836</v>
      </c>
      <c r="M2494">
        <f t="shared" si="120"/>
        <v>10</v>
      </c>
      <c r="N2494">
        <f t="shared" si="121"/>
        <v>12</v>
      </c>
      <c r="O2494" t="str">
        <f t="shared" si="122"/>
        <v>LCI</v>
      </c>
    </row>
    <row r="2495" spans="1:15" hidden="1" x14ac:dyDescent="0.25">
      <c r="A2495" t="s">
        <v>121</v>
      </c>
      <c r="B2495" t="s">
        <v>35</v>
      </c>
      <c r="C2495" t="s">
        <v>244</v>
      </c>
      <c r="D2495" s="3">
        <v>43971</v>
      </c>
      <c r="E2495" t="s">
        <v>122</v>
      </c>
      <c r="F2495">
        <v>-500000</v>
      </c>
      <c r="G2495" t="s">
        <v>3147</v>
      </c>
      <c r="H2495" t="s">
        <v>247</v>
      </c>
      <c r="I2495" t="s">
        <v>102</v>
      </c>
      <c r="J2495" t="s">
        <v>38</v>
      </c>
      <c r="L2495" t="s">
        <v>1836</v>
      </c>
      <c r="M2495">
        <f t="shared" si="120"/>
        <v>10</v>
      </c>
      <c r="N2495">
        <f t="shared" si="121"/>
        <v>12</v>
      </c>
      <c r="O2495" t="str">
        <f t="shared" si="122"/>
        <v>LCI</v>
      </c>
    </row>
    <row r="2496" spans="1:15" hidden="1" x14ac:dyDescent="0.25">
      <c r="A2496" t="s">
        <v>121</v>
      </c>
      <c r="B2496" t="s">
        <v>35</v>
      </c>
      <c r="C2496" t="s">
        <v>244</v>
      </c>
      <c r="D2496" s="3">
        <v>43971</v>
      </c>
      <c r="E2496" t="s">
        <v>122</v>
      </c>
      <c r="F2496">
        <v>-336518.63</v>
      </c>
      <c r="G2496" t="s">
        <v>3146</v>
      </c>
      <c r="H2496" t="s">
        <v>247</v>
      </c>
      <c r="I2496" t="s">
        <v>102</v>
      </c>
      <c r="J2496" t="s">
        <v>38</v>
      </c>
      <c r="L2496" t="s">
        <v>279</v>
      </c>
      <c r="M2496">
        <f t="shared" si="120"/>
        <v>10</v>
      </c>
      <c r="N2496">
        <f t="shared" si="121"/>
        <v>14</v>
      </c>
      <c r="O2496" t="str">
        <f t="shared" si="122"/>
        <v>LCFHR</v>
      </c>
    </row>
    <row r="2497" spans="1:15" hidden="1" x14ac:dyDescent="0.25">
      <c r="A2497" t="s">
        <v>121</v>
      </c>
      <c r="B2497" t="s">
        <v>35</v>
      </c>
      <c r="C2497" t="s">
        <v>244</v>
      </c>
      <c r="D2497" s="3">
        <v>43972</v>
      </c>
      <c r="E2497" t="s">
        <v>122</v>
      </c>
      <c r="F2497">
        <v>-2000000</v>
      </c>
      <c r="G2497" t="s">
        <v>3145</v>
      </c>
      <c r="H2497" t="s">
        <v>247</v>
      </c>
      <c r="I2497" t="s">
        <v>102</v>
      </c>
      <c r="J2497" t="s">
        <v>38</v>
      </c>
      <c r="L2497" t="s">
        <v>1836</v>
      </c>
      <c r="M2497">
        <f t="shared" si="120"/>
        <v>10</v>
      </c>
      <c r="N2497">
        <f t="shared" si="121"/>
        <v>12</v>
      </c>
      <c r="O2497" t="str">
        <f t="shared" si="122"/>
        <v>LCI</v>
      </c>
    </row>
    <row r="2498" spans="1:15" hidden="1" x14ac:dyDescent="0.25">
      <c r="A2498" t="s">
        <v>121</v>
      </c>
      <c r="B2498" t="s">
        <v>35</v>
      </c>
      <c r="C2498" t="s">
        <v>244</v>
      </c>
      <c r="D2498" s="3">
        <v>43973</v>
      </c>
      <c r="E2498" t="s">
        <v>122</v>
      </c>
      <c r="F2498">
        <v>-400000</v>
      </c>
      <c r="G2498" t="s">
        <v>3144</v>
      </c>
      <c r="H2498" t="s">
        <v>247</v>
      </c>
      <c r="I2498" t="s">
        <v>102</v>
      </c>
      <c r="J2498" t="s">
        <v>38</v>
      </c>
      <c r="L2498" t="s">
        <v>1836</v>
      </c>
      <c r="M2498">
        <f t="shared" si="120"/>
        <v>10</v>
      </c>
      <c r="N2498">
        <f t="shared" si="121"/>
        <v>12</v>
      </c>
      <c r="O2498" t="str">
        <f t="shared" si="122"/>
        <v>LCI</v>
      </c>
    </row>
    <row r="2499" spans="1:15" hidden="1" x14ac:dyDescent="0.25">
      <c r="A2499" t="s">
        <v>121</v>
      </c>
      <c r="B2499" t="s">
        <v>35</v>
      </c>
      <c r="C2499" t="s">
        <v>244</v>
      </c>
      <c r="D2499" s="3">
        <v>43986</v>
      </c>
      <c r="E2499" t="s">
        <v>122</v>
      </c>
      <c r="F2499">
        <v>-17100000</v>
      </c>
      <c r="G2499" t="s">
        <v>3143</v>
      </c>
      <c r="H2499" t="s">
        <v>247</v>
      </c>
      <c r="I2499" t="s">
        <v>102</v>
      </c>
      <c r="J2499" t="s">
        <v>38</v>
      </c>
      <c r="L2499" t="s">
        <v>1836</v>
      </c>
      <c r="M2499">
        <f t="shared" ref="M2499:M2562" si="123">FIND("from",L2499,1)+LEN($M$1)+1</f>
        <v>10</v>
      </c>
      <c r="N2499">
        <f t="shared" ref="N2499:N2562" si="124">FIND("to",L2499)-LEN($N$1)</f>
        <v>12</v>
      </c>
      <c r="O2499" t="str">
        <f t="shared" ref="O2499:O2562" si="125">MID(L2499,M2499,N2499-M2499+1)</f>
        <v>LCI</v>
      </c>
    </row>
    <row r="2500" spans="1:15" hidden="1" x14ac:dyDescent="0.25">
      <c r="A2500" t="s">
        <v>121</v>
      </c>
      <c r="B2500" t="s">
        <v>35</v>
      </c>
      <c r="C2500" t="s">
        <v>244</v>
      </c>
      <c r="D2500" s="3">
        <v>43987</v>
      </c>
      <c r="E2500" t="s">
        <v>122</v>
      </c>
      <c r="F2500">
        <v>-450000</v>
      </c>
      <c r="G2500" t="s">
        <v>3142</v>
      </c>
      <c r="H2500" t="s">
        <v>247</v>
      </c>
      <c r="I2500" t="s">
        <v>101</v>
      </c>
      <c r="J2500" t="s">
        <v>38</v>
      </c>
      <c r="L2500" t="s">
        <v>1836</v>
      </c>
      <c r="M2500">
        <f t="shared" si="123"/>
        <v>10</v>
      </c>
      <c r="N2500">
        <f t="shared" si="124"/>
        <v>12</v>
      </c>
      <c r="O2500" t="str">
        <f t="shared" si="125"/>
        <v>LCI</v>
      </c>
    </row>
    <row r="2501" spans="1:15" hidden="1" x14ac:dyDescent="0.25">
      <c r="A2501" t="s">
        <v>121</v>
      </c>
      <c r="B2501" t="s">
        <v>35</v>
      </c>
      <c r="C2501" t="s">
        <v>244</v>
      </c>
      <c r="D2501" s="3">
        <v>43993</v>
      </c>
      <c r="E2501" t="s">
        <v>122</v>
      </c>
      <c r="F2501">
        <v>-11000000</v>
      </c>
      <c r="G2501" t="s">
        <v>3141</v>
      </c>
      <c r="H2501" t="s">
        <v>247</v>
      </c>
      <c r="I2501" t="s">
        <v>102</v>
      </c>
      <c r="J2501" t="s">
        <v>38</v>
      </c>
      <c r="L2501" t="s">
        <v>1836</v>
      </c>
      <c r="M2501">
        <f t="shared" si="123"/>
        <v>10</v>
      </c>
      <c r="N2501">
        <f t="shared" si="124"/>
        <v>12</v>
      </c>
      <c r="O2501" t="str">
        <f t="shared" si="125"/>
        <v>LCI</v>
      </c>
    </row>
    <row r="2502" spans="1:15" hidden="1" x14ac:dyDescent="0.25">
      <c r="A2502" t="s">
        <v>121</v>
      </c>
      <c r="B2502" t="s">
        <v>35</v>
      </c>
      <c r="C2502" t="s">
        <v>244</v>
      </c>
      <c r="D2502" s="3">
        <v>43994</v>
      </c>
      <c r="E2502" t="s">
        <v>122</v>
      </c>
      <c r="F2502">
        <v>-21400000</v>
      </c>
      <c r="G2502" t="s">
        <v>3140</v>
      </c>
      <c r="H2502" t="s">
        <v>247</v>
      </c>
      <c r="I2502" t="s">
        <v>102</v>
      </c>
      <c r="J2502" t="s">
        <v>38</v>
      </c>
      <c r="L2502" t="s">
        <v>1836</v>
      </c>
      <c r="M2502">
        <f t="shared" si="123"/>
        <v>10</v>
      </c>
      <c r="N2502">
        <f t="shared" si="124"/>
        <v>12</v>
      </c>
      <c r="O2502" t="str">
        <f t="shared" si="125"/>
        <v>LCI</v>
      </c>
    </row>
    <row r="2503" spans="1:15" hidden="1" x14ac:dyDescent="0.25">
      <c r="A2503" t="s">
        <v>121</v>
      </c>
      <c r="B2503" t="s">
        <v>35</v>
      </c>
      <c r="C2503" t="s">
        <v>244</v>
      </c>
      <c r="D2503" s="3">
        <v>43994</v>
      </c>
      <c r="E2503" t="s">
        <v>122</v>
      </c>
      <c r="F2503">
        <v>-1800000</v>
      </c>
      <c r="G2503" t="s">
        <v>3139</v>
      </c>
      <c r="H2503" t="s">
        <v>247</v>
      </c>
      <c r="I2503" t="s">
        <v>102</v>
      </c>
      <c r="J2503" t="s">
        <v>38</v>
      </c>
      <c r="L2503" t="s">
        <v>1836</v>
      </c>
      <c r="M2503">
        <f t="shared" si="123"/>
        <v>10</v>
      </c>
      <c r="N2503">
        <f t="shared" si="124"/>
        <v>12</v>
      </c>
      <c r="O2503" t="str">
        <f t="shared" si="125"/>
        <v>LCI</v>
      </c>
    </row>
    <row r="2504" spans="1:15" hidden="1" x14ac:dyDescent="0.25">
      <c r="A2504" t="s">
        <v>121</v>
      </c>
      <c r="B2504" t="s">
        <v>35</v>
      </c>
      <c r="C2504" t="s">
        <v>244</v>
      </c>
      <c r="D2504" s="3">
        <v>43999</v>
      </c>
      <c r="E2504" t="s">
        <v>122</v>
      </c>
      <c r="F2504">
        <v>-1000000</v>
      </c>
      <c r="G2504" t="s">
        <v>3138</v>
      </c>
      <c r="H2504" t="s">
        <v>247</v>
      </c>
      <c r="I2504" t="s">
        <v>102</v>
      </c>
      <c r="J2504" t="s">
        <v>38</v>
      </c>
      <c r="L2504" t="s">
        <v>1836</v>
      </c>
      <c r="M2504">
        <f t="shared" si="123"/>
        <v>10</v>
      </c>
      <c r="N2504">
        <f t="shared" si="124"/>
        <v>12</v>
      </c>
      <c r="O2504" t="str">
        <f t="shared" si="125"/>
        <v>LCI</v>
      </c>
    </row>
    <row r="2505" spans="1:15" hidden="1" x14ac:dyDescent="0.25">
      <c r="A2505" t="s">
        <v>121</v>
      </c>
      <c r="B2505" t="s">
        <v>35</v>
      </c>
      <c r="C2505" t="s">
        <v>244</v>
      </c>
      <c r="D2505" s="3">
        <v>44000</v>
      </c>
      <c r="E2505" t="s">
        <v>122</v>
      </c>
      <c r="F2505">
        <v>-2500000</v>
      </c>
      <c r="G2505" t="s">
        <v>3137</v>
      </c>
      <c r="H2505" t="s">
        <v>247</v>
      </c>
      <c r="I2505" t="s">
        <v>102</v>
      </c>
      <c r="J2505" t="s">
        <v>38</v>
      </c>
      <c r="L2505" t="s">
        <v>1836</v>
      </c>
      <c r="M2505">
        <f t="shared" si="123"/>
        <v>10</v>
      </c>
      <c r="N2505">
        <f t="shared" si="124"/>
        <v>12</v>
      </c>
      <c r="O2505" t="str">
        <f t="shared" si="125"/>
        <v>LCI</v>
      </c>
    </row>
    <row r="2506" spans="1:15" hidden="1" x14ac:dyDescent="0.25">
      <c r="A2506" t="s">
        <v>121</v>
      </c>
      <c r="B2506" t="s">
        <v>35</v>
      </c>
      <c r="C2506" t="s">
        <v>244</v>
      </c>
      <c r="D2506" s="3">
        <v>44000</v>
      </c>
      <c r="E2506" t="s">
        <v>122</v>
      </c>
      <c r="F2506">
        <v>-400000</v>
      </c>
      <c r="G2506" t="s">
        <v>3136</v>
      </c>
      <c r="H2506" t="s">
        <v>247</v>
      </c>
      <c r="I2506" t="s">
        <v>102</v>
      </c>
      <c r="J2506" t="s">
        <v>38</v>
      </c>
      <c r="L2506" t="s">
        <v>1836</v>
      </c>
      <c r="M2506">
        <f t="shared" si="123"/>
        <v>10</v>
      </c>
      <c r="N2506">
        <f t="shared" si="124"/>
        <v>12</v>
      </c>
      <c r="O2506" t="str">
        <f t="shared" si="125"/>
        <v>LCI</v>
      </c>
    </row>
    <row r="2507" spans="1:15" hidden="1" x14ac:dyDescent="0.25">
      <c r="A2507" t="s">
        <v>121</v>
      </c>
      <c r="B2507" t="s">
        <v>35</v>
      </c>
      <c r="C2507" t="s">
        <v>244</v>
      </c>
      <c r="D2507" s="3">
        <v>44011</v>
      </c>
      <c r="E2507" t="s">
        <v>122</v>
      </c>
      <c r="F2507">
        <v>-350000</v>
      </c>
      <c r="G2507" t="s">
        <v>3135</v>
      </c>
      <c r="H2507" t="s">
        <v>247</v>
      </c>
      <c r="I2507" t="s">
        <v>102</v>
      </c>
      <c r="J2507" t="s">
        <v>38</v>
      </c>
      <c r="L2507" t="s">
        <v>1836</v>
      </c>
      <c r="M2507">
        <f t="shared" si="123"/>
        <v>10</v>
      </c>
      <c r="N2507">
        <f t="shared" si="124"/>
        <v>12</v>
      </c>
      <c r="O2507" t="str">
        <f t="shared" si="125"/>
        <v>LCI</v>
      </c>
    </row>
    <row r="2508" spans="1:15" hidden="1" x14ac:dyDescent="0.25">
      <c r="A2508" t="s">
        <v>121</v>
      </c>
      <c r="B2508" t="s">
        <v>35</v>
      </c>
      <c r="C2508" t="s">
        <v>244</v>
      </c>
      <c r="D2508" s="3">
        <v>44014</v>
      </c>
      <c r="E2508" t="s">
        <v>122</v>
      </c>
      <c r="F2508">
        <v>-500000</v>
      </c>
      <c r="G2508" t="s">
        <v>3134</v>
      </c>
      <c r="H2508" t="s">
        <v>247</v>
      </c>
      <c r="I2508" t="s">
        <v>102</v>
      </c>
      <c r="J2508" t="s">
        <v>38</v>
      </c>
      <c r="L2508" t="s">
        <v>1836</v>
      </c>
      <c r="M2508">
        <f t="shared" si="123"/>
        <v>10</v>
      </c>
      <c r="N2508">
        <f t="shared" si="124"/>
        <v>12</v>
      </c>
      <c r="O2508" t="str">
        <f t="shared" si="125"/>
        <v>LCI</v>
      </c>
    </row>
    <row r="2509" spans="1:15" hidden="1" x14ac:dyDescent="0.25">
      <c r="A2509" t="s">
        <v>121</v>
      </c>
      <c r="B2509" t="s">
        <v>35</v>
      </c>
      <c r="C2509" t="s">
        <v>244</v>
      </c>
      <c r="D2509" s="3">
        <v>44018</v>
      </c>
      <c r="E2509" t="s">
        <v>122</v>
      </c>
      <c r="F2509">
        <v>-9000000</v>
      </c>
      <c r="G2509" t="s">
        <v>3133</v>
      </c>
      <c r="H2509" t="s">
        <v>247</v>
      </c>
      <c r="I2509" t="s">
        <v>102</v>
      </c>
      <c r="J2509" t="s">
        <v>38</v>
      </c>
      <c r="L2509" t="s">
        <v>1836</v>
      </c>
      <c r="M2509">
        <f t="shared" si="123"/>
        <v>10</v>
      </c>
      <c r="N2509">
        <f t="shared" si="124"/>
        <v>12</v>
      </c>
      <c r="O2509" t="str">
        <f t="shared" si="125"/>
        <v>LCI</v>
      </c>
    </row>
    <row r="2510" spans="1:15" hidden="1" x14ac:dyDescent="0.25">
      <c r="A2510" t="s">
        <v>121</v>
      </c>
      <c r="B2510" t="s">
        <v>35</v>
      </c>
      <c r="C2510" t="s">
        <v>244</v>
      </c>
      <c r="D2510" s="3">
        <v>44020</v>
      </c>
      <c r="E2510" t="s">
        <v>122</v>
      </c>
      <c r="F2510">
        <v>-2150000</v>
      </c>
      <c r="G2510" t="s">
        <v>3132</v>
      </c>
      <c r="H2510" t="s">
        <v>247</v>
      </c>
      <c r="I2510" t="s">
        <v>102</v>
      </c>
      <c r="J2510" t="s">
        <v>38</v>
      </c>
      <c r="L2510" t="s">
        <v>1836</v>
      </c>
      <c r="M2510">
        <f t="shared" si="123"/>
        <v>10</v>
      </c>
      <c r="N2510">
        <f t="shared" si="124"/>
        <v>12</v>
      </c>
      <c r="O2510" t="str">
        <f t="shared" si="125"/>
        <v>LCI</v>
      </c>
    </row>
    <row r="2511" spans="1:15" hidden="1" x14ac:dyDescent="0.25">
      <c r="A2511" t="s">
        <v>121</v>
      </c>
      <c r="B2511" t="s">
        <v>35</v>
      </c>
      <c r="C2511" t="s">
        <v>244</v>
      </c>
      <c r="D2511" s="3">
        <v>44021</v>
      </c>
      <c r="E2511" t="s">
        <v>122</v>
      </c>
      <c r="F2511">
        <v>-500000</v>
      </c>
      <c r="G2511" t="s">
        <v>3131</v>
      </c>
      <c r="H2511" t="s">
        <v>247</v>
      </c>
      <c r="I2511" t="s">
        <v>102</v>
      </c>
      <c r="J2511" t="s">
        <v>38</v>
      </c>
      <c r="L2511" t="s">
        <v>1836</v>
      </c>
      <c r="M2511">
        <f t="shared" si="123"/>
        <v>10</v>
      </c>
      <c r="N2511">
        <f t="shared" si="124"/>
        <v>12</v>
      </c>
      <c r="O2511" t="str">
        <f t="shared" si="125"/>
        <v>LCI</v>
      </c>
    </row>
    <row r="2512" spans="1:15" hidden="1" x14ac:dyDescent="0.25">
      <c r="A2512" t="s">
        <v>121</v>
      </c>
      <c r="B2512" t="s">
        <v>35</v>
      </c>
      <c r="C2512" t="s">
        <v>244</v>
      </c>
      <c r="D2512" s="3">
        <v>44025</v>
      </c>
      <c r="E2512" t="s">
        <v>122</v>
      </c>
      <c r="F2512">
        <v>-600000</v>
      </c>
      <c r="G2512" t="s">
        <v>3130</v>
      </c>
      <c r="H2512" t="s">
        <v>247</v>
      </c>
      <c r="I2512" t="s">
        <v>102</v>
      </c>
      <c r="J2512" t="s">
        <v>38</v>
      </c>
      <c r="L2512" t="s">
        <v>1836</v>
      </c>
      <c r="M2512">
        <f t="shared" si="123"/>
        <v>10</v>
      </c>
      <c r="N2512">
        <f t="shared" si="124"/>
        <v>12</v>
      </c>
      <c r="O2512" t="str">
        <f t="shared" si="125"/>
        <v>LCI</v>
      </c>
    </row>
    <row r="2513" spans="1:15" hidden="1" x14ac:dyDescent="0.25">
      <c r="A2513" t="s">
        <v>121</v>
      </c>
      <c r="B2513" t="s">
        <v>35</v>
      </c>
      <c r="C2513" t="s">
        <v>244</v>
      </c>
      <c r="D2513" s="3">
        <v>44026</v>
      </c>
      <c r="E2513" t="s">
        <v>122</v>
      </c>
      <c r="F2513">
        <v>-350000</v>
      </c>
      <c r="G2513" t="s">
        <v>3129</v>
      </c>
      <c r="H2513" t="s">
        <v>247</v>
      </c>
      <c r="I2513" t="s">
        <v>102</v>
      </c>
      <c r="J2513" t="s">
        <v>38</v>
      </c>
      <c r="L2513" t="s">
        <v>1836</v>
      </c>
      <c r="M2513">
        <f t="shared" si="123"/>
        <v>10</v>
      </c>
      <c r="N2513">
        <f t="shared" si="124"/>
        <v>12</v>
      </c>
      <c r="O2513" t="str">
        <f t="shared" si="125"/>
        <v>LCI</v>
      </c>
    </row>
    <row r="2514" spans="1:15" hidden="1" x14ac:dyDescent="0.25">
      <c r="A2514" t="s">
        <v>121</v>
      </c>
      <c r="B2514" t="s">
        <v>35</v>
      </c>
      <c r="C2514" t="s">
        <v>244</v>
      </c>
      <c r="D2514" s="3">
        <v>44027</v>
      </c>
      <c r="E2514" t="s">
        <v>122</v>
      </c>
      <c r="F2514">
        <v>-22300000</v>
      </c>
      <c r="G2514" t="s">
        <v>3128</v>
      </c>
      <c r="H2514" t="s">
        <v>247</v>
      </c>
      <c r="I2514" t="s">
        <v>102</v>
      </c>
      <c r="J2514" t="s">
        <v>38</v>
      </c>
      <c r="L2514" t="s">
        <v>1836</v>
      </c>
      <c r="M2514">
        <f t="shared" si="123"/>
        <v>10</v>
      </c>
      <c r="N2514">
        <f t="shared" si="124"/>
        <v>12</v>
      </c>
      <c r="O2514" t="str">
        <f t="shared" si="125"/>
        <v>LCI</v>
      </c>
    </row>
    <row r="2515" spans="1:15" hidden="1" x14ac:dyDescent="0.25">
      <c r="A2515" t="s">
        <v>121</v>
      </c>
      <c r="B2515" t="s">
        <v>35</v>
      </c>
      <c r="C2515" t="s">
        <v>244</v>
      </c>
      <c r="D2515" s="3">
        <v>44028</v>
      </c>
      <c r="E2515" t="s">
        <v>122</v>
      </c>
      <c r="F2515">
        <v>-100000</v>
      </c>
      <c r="G2515" t="s">
        <v>3127</v>
      </c>
      <c r="H2515" t="s">
        <v>247</v>
      </c>
      <c r="I2515" t="s">
        <v>102</v>
      </c>
      <c r="J2515" t="s">
        <v>38</v>
      </c>
      <c r="L2515" t="s">
        <v>1836</v>
      </c>
      <c r="M2515">
        <f t="shared" si="123"/>
        <v>10</v>
      </c>
      <c r="N2515">
        <f t="shared" si="124"/>
        <v>12</v>
      </c>
      <c r="O2515" t="str">
        <f t="shared" si="125"/>
        <v>LCI</v>
      </c>
    </row>
    <row r="2516" spans="1:15" hidden="1" x14ac:dyDescent="0.25">
      <c r="A2516" t="s">
        <v>121</v>
      </c>
      <c r="B2516" t="s">
        <v>35</v>
      </c>
      <c r="C2516" t="s">
        <v>244</v>
      </c>
      <c r="D2516" s="3">
        <v>44032</v>
      </c>
      <c r="E2516" t="s">
        <v>122</v>
      </c>
      <c r="F2516">
        <v>-2000000</v>
      </c>
      <c r="G2516" t="s">
        <v>3126</v>
      </c>
      <c r="H2516" t="s">
        <v>247</v>
      </c>
      <c r="I2516" t="s">
        <v>102</v>
      </c>
      <c r="J2516" t="s">
        <v>38</v>
      </c>
      <c r="L2516" t="s">
        <v>1836</v>
      </c>
      <c r="M2516">
        <f t="shared" si="123"/>
        <v>10</v>
      </c>
      <c r="N2516">
        <f t="shared" si="124"/>
        <v>12</v>
      </c>
      <c r="O2516" t="str">
        <f t="shared" si="125"/>
        <v>LCI</v>
      </c>
    </row>
    <row r="2517" spans="1:15" hidden="1" x14ac:dyDescent="0.25">
      <c r="A2517" t="s">
        <v>121</v>
      </c>
      <c r="B2517" t="s">
        <v>35</v>
      </c>
      <c r="C2517" t="s">
        <v>244</v>
      </c>
      <c r="D2517" s="3">
        <v>44040</v>
      </c>
      <c r="E2517" t="s">
        <v>122</v>
      </c>
      <c r="F2517">
        <v>-4800000</v>
      </c>
      <c r="G2517" t="s">
        <v>3125</v>
      </c>
      <c r="H2517" t="s">
        <v>247</v>
      </c>
      <c r="I2517" t="s">
        <v>102</v>
      </c>
      <c r="J2517" t="s">
        <v>38</v>
      </c>
      <c r="L2517" t="s">
        <v>1836</v>
      </c>
      <c r="M2517">
        <f t="shared" si="123"/>
        <v>10</v>
      </c>
      <c r="N2517">
        <f t="shared" si="124"/>
        <v>12</v>
      </c>
      <c r="O2517" t="str">
        <f t="shared" si="125"/>
        <v>LCI</v>
      </c>
    </row>
    <row r="2518" spans="1:15" hidden="1" x14ac:dyDescent="0.25">
      <c r="A2518" t="s">
        <v>121</v>
      </c>
      <c r="B2518" t="s">
        <v>35</v>
      </c>
      <c r="C2518" t="s">
        <v>244</v>
      </c>
      <c r="D2518" s="3">
        <v>44063</v>
      </c>
      <c r="E2518" t="s">
        <v>122</v>
      </c>
      <c r="F2518">
        <v>-5000000</v>
      </c>
      <c r="G2518" t="s">
        <v>3124</v>
      </c>
      <c r="H2518" t="s">
        <v>247</v>
      </c>
      <c r="I2518" t="s">
        <v>102</v>
      </c>
      <c r="J2518" t="s">
        <v>38</v>
      </c>
      <c r="L2518" t="s">
        <v>1836</v>
      </c>
      <c r="M2518">
        <f t="shared" si="123"/>
        <v>10</v>
      </c>
      <c r="N2518">
        <f t="shared" si="124"/>
        <v>12</v>
      </c>
      <c r="O2518" t="str">
        <f t="shared" si="125"/>
        <v>LCI</v>
      </c>
    </row>
    <row r="2519" spans="1:15" hidden="1" x14ac:dyDescent="0.25">
      <c r="A2519" t="s">
        <v>121</v>
      </c>
      <c r="B2519" t="s">
        <v>35</v>
      </c>
      <c r="C2519" t="s">
        <v>244</v>
      </c>
      <c r="D2519" s="3">
        <v>44076</v>
      </c>
      <c r="E2519" t="s">
        <v>122</v>
      </c>
      <c r="F2519">
        <v>-547548.18000000005</v>
      </c>
      <c r="G2519" t="s">
        <v>3123</v>
      </c>
      <c r="H2519" t="s">
        <v>247</v>
      </c>
      <c r="I2519" t="s">
        <v>102</v>
      </c>
      <c r="J2519" t="s">
        <v>38</v>
      </c>
      <c r="L2519" t="s">
        <v>1836</v>
      </c>
      <c r="M2519">
        <f t="shared" si="123"/>
        <v>10</v>
      </c>
      <c r="N2519">
        <f t="shared" si="124"/>
        <v>12</v>
      </c>
      <c r="O2519" t="str">
        <f t="shared" si="125"/>
        <v>LCI</v>
      </c>
    </row>
    <row r="2520" spans="1:15" hidden="1" x14ac:dyDescent="0.25">
      <c r="A2520" t="s">
        <v>121</v>
      </c>
      <c r="B2520" t="s">
        <v>35</v>
      </c>
      <c r="C2520" t="s">
        <v>244</v>
      </c>
      <c r="D2520" s="3">
        <v>44083</v>
      </c>
      <c r="E2520" t="s">
        <v>122</v>
      </c>
      <c r="F2520">
        <v>-490396.19</v>
      </c>
      <c r="G2520" t="s">
        <v>3122</v>
      </c>
      <c r="H2520" t="s">
        <v>247</v>
      </c>
      <c r="I2520" t="s">
        <v>102</v>
      </c>
      <c r="J2520" t="s">
        <v>38</v>
      </c>
      <c r="L2520" t="s">
        <v>1836</v>
      </c>
      <c r="M2520">
        <f t="shared" si="123"/>
        <v>10</v>
      </c>
      <c r="N2520">
        <f t="shared" si="124"/>
        <v>12</v>
      </c>
      <c r="O2520" t="str">
        <f t="shared" si="125"/>
        <v>LCI</v>
      </c>
    </row>
    <row r="2521" spans="1:15" hidden="1" x14ac:dyDescent="0.25">
      <c r="A2521" t="s">
        <v>121</v>
      </c>
      <c r="B2521" t="s">
        <v>35</v>
      </c>
      <c r="C2521" t="s">
        <v>244</v>
      </c>
      <c r="D2521" s="3">
        <v>44088</v>
      </c>
      <c r="E2521" t="s">
        <v>122</v>
      </c>
      <c r="F2521">
        <v>-6500000</v>
      </c>
      <c r="G2521" t="s">
        <v>3121</v>
      </c>
      <c r="H2521" t="s">
        <v>247</v>
      </c>
      <c r="I2521" t="s">
        <v>102</v>
      </c>
      <c r="J2521" t="s">
        <v>38</v>
      </c>
      <c r="L2521" t="s">
        <v>1836</v>
      </c>
      <c r="M2521">
        <f t="shared" si="123"/>
        <v>10</v>
      </c>
      <c r="N2521">
        <f t="shared" si="124"/>
        <v>12</v>
      </c>
      <c r="O2521" t="str">
        <f t="shared" si="125"/>
        <v>LCI</v>
      </c>
    </row>
    <row r="2522" spans="1:15" hidden="1" x14ac:dyDescent="0.25">
      <c r="A2522" t="s">
        <v>121</v>
      </c>
      <c r="B2522" t="s">
        <v>35</v>
      </c>
      <c r="C2522" t="s">
        <v>244</v>
      </c>
      <c r="D2522" s="3">
        <v>44103</v>
      </c>
      <c r="E2522" t="s">
        <v>122</v>
      </c>
      <c r="F2522">
        <v>-1300000</v>
      </c>
      <c r="G2522" t="s">
        <v>3120</v>
      </c>
      <c r="H2522" t="s">
        <v>247</v>
      </c>
      <c r="I2522" t="s">
        <v>102</v>
      </c>
      <c r="J2522" t="s">
        <v>38</v>
      </c>
      <c r="L2522" t="s">
        <v>1836</v>
      </c>
      <c r="M2522">
        <f t="shared" si="123"/>
        <v>10</v>
      </c>
      <c r="N2522">
        <f t="shared" si="124"/>
        <v>12</v>
      </c>
      <c r="O2522" t="str">
        <f t="shared" si="125"/>
        <v>LCI</v>
      </c>
    </row>
    <row r="2523" spans="1:15" hidden="1" x14ac:dyDescent="0.25">
      <c r="A2523" t="s">
        <v>121</v>
      </c>
      <c r="B2523" t="s">
        <v>35</v>
      </c>
      <c r="C2523" t="s">
        <v>244</v>
      </c>
      <c r="D2523" s="3">
        <v>44104</v>
      </c>
      <c r="E2523" t="s">
        <v>122</v>
      </c>
      <c r="F2523">
        <v>-33500000</v>
      </c>
      <c r="G2523" t="s">
        <v>3119</v>
      </c>
      <c r="H2523" t="s">
        <v>247</v>
      </c>
      <c r="I2523" t="s">
        <v>102</v>
      </c>
      <c r="J2523" t="s">
        <v>38</v>
      </c>
      <c r="L2523" t="s">
        <v>1836</v>
      </c>
      <c r="M2523">
        <f t="shared" si="123"/>
        <v>10</v>
      </c>
      <c r="N2523">
        <f t="shared" si="124"/>
        <v>12</v>
      </c>
      <c r="O2523" t="str">
        <f t="shared" si="125"/>
        <v>LCI</v>
      </c>
    </row>
    <row r="2524" spans="1:15" hidden="1" x14ac:dyDescent="0.25">
      <c r="A2524" t="s">
        <v>121</v>
      </c>
      <c r="B2524" t="s">
        <v>35</v>
      </c>
      <c r="C2524" t="s">
        <v>244</v>
      </c>
      <c r="D2524" s="3">
        <v>44110</v>
      </c>
      <c r="E2524" t="s">
        <v>122</v>
      </c>
      <c r="F2524">
        <v>-3500000</v>
      </c>
      <c r="G2524" t="s">
        <v>3118</v>
      </c>
      <c r="H2524" t="s">
        <v>247</v>
      </c>
      <c r="I2524" t="s">
        <v>102</v>
      </c>
      <c r="J2524" t="s">
        <v>38</v>
      </c>
      <c r="L2524" t="s">
        <v>1836</v>
      </c>
      <c r="M2524">
        <f t="shared" si="123"/>
        <v>10</v>
      </c>
      <c r="N2524">
        <f t="shared" si="124"/>
        <v>12</v>
      </c>
      <c r="O2524" t="str">
        <f t="shared" si="125"/>
        <v>LCI</v>
      </c>
    </row>
    <row r="2525" spans="1:15" hidden="1" x14ac:dyDescent="0.25">
      <c r="A2525" t="s">
        <v>121</v>
      </c>
      <c r="B2525" t="s">
        <v>35</v>
      </c>
      <c r="C2525" t="s">
        <v>244</v>
      </c>
      <c r="D2525" s="3">
        <v>44117</v>
      </c>
      <c r="E2525" t="s">
        <v>122</v>
      </c>
      <c r="F2525">
        <v>-1200000</v>
      </c>
      <c r="G2525" t="s">
        <v>3117</v>
      </c>
      <c r="H2525" t="s">
        <v>247</v>
      </c>
      <c r="I2525" t="s">
        <v>102</v>
      </c>
      <c r="J2525" t="s">
        <v>38</v>
      </c>
      <c r="L2525" t="s">
        <v>1836</v>
      </c>
      <c r="M2525">
        <f t="shared" si="123"/>
        <v>10</v>
      </c>
      <c r="N2525">
        <f t="shared" si="124"/>
        <v>12</v>
      </c>
      <c r="O2525" t="str">
        <f t="shared" si="125"/>
        <v>LCI</v>
      </c>
    </row>
    <row r="2526" spans="1:15" hidden="1" x14ac:dyDescent="0.25">
      <c r="A2526" t="s">
        <v>121</v>
      </c>
      <c r="B2526" t="s">
        <v>35</v>
      </c>
      <c r="C2526" t="s">
        <v>244</v>
      </c>
      <c r="D2526" s="3">
        <v>44118</v>
      </c>
      <c r="E2526" t="s">
        <v>122</v>
      </c>
      <c r="F2526">
        <v>-8453828.8200000003</v>
      </c>
      <c r="G2526" t="s">
        <v>3116</v>
      </c>
      <c r="H2526" t="s">
        <v>247</v>
      </c>
      <c r="I2526" t="s">
        <v>102</v>
      </c>
      <c r="J2526" t="s">
        <v>38</v>
      </c>
      <c r="L2526" t="s">
        <v>1836</v>
      </c>
      <c r="M2526">
        <f t="shared" si="123"/>
        <v>10</v>
      </c>
      <c r="N2526">
        <f t="shared" si="124"/>
        <v>12</v>
      </c>
      <c r="O2526" t="str">
        <f t="shared" si="125"/>
        <v>LCI</v>
      </c>
    </row>
    <row r="2527" spans="1:15" hidden="1" x14ac:dyDescent="0.25">
      <c r="A2527" t="s">
        <v>121</v>
      </c>
      <c r="B2527" t="s">
        <v>35</v>
      </c>
      <c r="C2527" t="s">
        <v>244</v>
      </c>
      <c r="D2527" s="3">
        <v>44125</v>
      </c>
      <c r="E2527" t="s">
        <v>122</v>
      </c>
      <c r="F2527">
        <v>-1000000</v>
      </c>
      <c r="G2527" t="s">
        <v>3115</v>
      </c>
      <c r="H2527" t="s">
        <v>247</v>
      </c>
      <c r="I2527" t="s">
        <v>102</v>
      </c>
      <c r="J2527" t="s">
        <v>38</v>
      </c>
      <c r="L2527" t="s">
        <v>1836</v>
      </c>
      <c r="M2527">
        <f t="shared" si="123"/>
        <v>10</v>
      </c>
      <c r="N2527">
        <f t="shared" si="124"/>
        <v>12</v>
      </c>
      <c r="O2527" t="str">
        <f t="shared" si="125"/>
        <v>LCI</v>
      </c>
    </row>
    <row r="2528" spans="1:15" hidden="1" x14ac:dyDescent="0.25">
      <c r="A2528" t="s">
        <v>121</v>
      </c>
      <c r="B2528" t="s">
        <v>35</v>
      </c>
      <c r="C2528" t="s">
        <v>244</v>
      </c>
      <c r="D2528" s="3">
        <v>44131</v>
      </c>
      <c r="E2528" t="s">
        <v>122</v>
      </c>
      <c r="F2528">
        <v>-1500000</v>
      </c>
      <c r="G2528" t="s">
        <v>3114</v>
      </c>
      <c r="H2528" t="s">
        <v>247</v>
      </c>
      <c r="I2528" t="s">
        <v>102</v>
      </c>
      <c r="J2528" t="s">
        <v>38</v>
      </c>
      <c r="L2528" t="s">
        <v>279</v>
      </c>
      <c r="M2528">
        <f t="shared" si="123"/>
        <v>10</v>
      </c>
      <c r="N2528">
        <f t="shared" si="124"/>
        <v>14</v>
      </c>
      <c r="O2528" t="str">
        <f t="shared" si="125"/>
        <v>LCFHR</v>
      </c>
    </row>
    <row r="2529" spans="1:15" hidden="1" x14ac:dyDescent="0.25">
      <c r="A2529" t="s">
        <v>121</v>
      </c>
      <c r="B2529" t="s">
        <v>35</v>
      </c>
      <c r="C2529" t="s">
        <v>244</v>
      </c>
      <c r="D2529" s="3">
        <v>44134</v>
      </c>
      <c r="E2529" t="s">
        <v>122</v>
      </c>
      <c r="F2529">
        <v>-24000000</v>
      </c>
      <c r="G2529" t="s">
        <v>3113</v>
      </c>
      <c r="H2529" t="s">
        <v>247</v>
      </c>
      <c r="I2529" t="s">
        <v>102</v>
      </c>
      <c r="J2529" t="s">
        <v>38</v>
      </c>
      <c r="L2529" t="s">
        <v>1836</v>
      </c>
      <c r="M2529">
        <f t="shared" si="123"/>
        <v>10</v>
      </c>
      <c r="N2529">
        <f t="shared" si="124"/>
        <v>12</v>
      </c>
      <c r="O2529" t="str">
        <f t="shared" si="125"/>
        <v>LCI</v>
      </c>
    </row>
    <row r="2530" spans="1:15" hidden="1" x14ac:dyDescent="0.25">
      <c r="A2530" t="s">
        <v>121</v>
      </c>
      <c r="B2530" t="s">
        <v>35</v>
      </c>
      <c r="C2530" t="s">
        <v>244</v>
      </c>
      <c r="D2530" s="3">
        <v>44137</v>
      </c>
      <c r="E2530" t="s">
        <v>122</v>
      </c>
      <c r="F2530">
        <v>-10000000</v>
      </c>
      <c r="G2530" t="s">
        <v>3112</v>
      </c>
      <c r="H2530" t="s">
        <v>247</v>
      </c>
      <c r="I2530" t="s">
        <v>102</v>
      </c>
      <c r="J2530" t="s">
        <v>38</v>
      </c>
      <c r="L2530" t="s">
        <v>1836</v>
      </c>
      <c r="M2530">
        <f t="shared" si="123"/>
        <v>10</v>
      </c>
      <c r="N2530">
        <f t="shared" si="124"/>
        <v>12</v>
      </c>
      <c r="O2530" t="str">
        <f t="shared" si="125"/>
        <v>LCI</v>
      </c>
    </row>
    <row r="2531" spans="1:15" hidden="1" x14ac:dyDescent="0.25">
      <c r="A2531" t="s">
        <v>121</v>
      </c>
      <c r="B2531" t="s">
        <v>35</v>
      </c>
      <c r="C2531" t="s">
        <v>244</v>
      </c>
      <c r="D2531" s="3">
        <v>44152</v>
      </c>
      <c r="E2531" t="s">
        <v>122</v>
      </c>
      <c r="F2531">
        <v>-6200000</v>
      </c>
      <c r="G2531" t="s">
        <v>3111</v>
      </c>
      <c r="H2531" t="s">
        <v>247</v>
      </c>
      <c r="I2531" t="s">
        <v>102</v>
      </c>
      <c r="J2531" t="s">
        <v>38</v>
      </c>
      <c r="L2531" t="s">
        <v>1836</v>
      </c>
      <c r="M2531">
        <f t="shared" si="123"/>
        <v>10</v>
      </c>
      <c r="N2531">
        <f t="shared" si="124"/>
        <v>12</v>
      </c>
      <c r="O2531" t="str">
        <f t="shared" si="125"/>
        <v>LCI</v>
      </c>
    </row>
    <row r="2532" spans="1:15" hidden="1" x14ac:dyDescent="0.25">
      <c r="A2532" t="s">
        <v>121</v>
      </c>
      <c r="B2532" t="s">
        <v>35</v>
      </c>
      <c r="C2532" t="s">
        <v>244</v>
      </c>
      <c r="D2532" s="3">
        <v>44158</v>
      </c>
      <c r="E2532" t="s">
        <v>122</v>
      </c>
      <c r="F2532">
        <v>-2000000</v>
      </c>
      <c r="G2532" t="s">
        <v>3110</v>
      </c>
      <c r="H2532" t="s">
        <v>247</v>
      </c>
      <c r="I2532" t="s">
        <v>102</v>
      </c>
      <c r="J2532" t="s">
        <v>38</v>
      </c>
      <c r="L2532" t="s">
        <v>1836</v>
      </c>
      <c r="M2532">
        <f t="shared" si="123"/>
        <v>10</v>
      </c>
      <c r="N2532">
        <f t="shared" si="124"/>
        <v>12</v>
      </c>
      <c r="O2532" t="str">
        <f t="shared" si="125"/>
        <v>LCI</v>
      </c>
    </row>
    <row r="2533" spans="1:15" hidden="1" x14ac:dyDescent="0.25">
      <c r="A2533" t="s">
        <v>121</v>
      </c>
      <c r="B2533" t="s">
        <v>35</v>
      </c>
      <c r="C2533" t="s">
        <v>244</v>
      </c>
      <c r="D2533" s="3">
        <v>44160</v>
      </c>
      <c r="E2533" t="s">
        <v>122</v>
      </c>
      <c r="F2533">
        <v>-9240698.0800000001</v>
      </c>
      <c r="G2533" t="s">
        <v>3109</v>
      </c>
      <c r="H2533" t="s">
        <v>247</v>
      </c>
      <c r="I2533" t="s">
        <v>102</v>
      </c>
      <c r="J2533" t="s">
        <v>38</v>
      </c>
      <c r="L2533" t="s">
        <v>1836</v>
      </c>
      <c r="M2533">
        <f t="shared" si="123"/>
        <v>10</v>
      </c>
      <c r="N2533">
        <f t="shared" si="124"/>
        <v>12</v>
      </c>
      <c r="O2533" t="str">
        <f t="shared" si="125"/>
        <v>LCI</v>
      </c>
    </row>
    <row r="2534" spans="1:15" hidden="1" x14ac:dyDescent="0.25">
      <c r="A2534" t="s">
        <v>121</v>
      </c>
      <c r="B2534" t="s">
        <v>35</v>
      </c>
      <c r="C2534" t="s">
        <v>244</v>
      </c>
      <c r="D2534" s="3">
        <v>44176</v>
      </c>
      <c r="E2534" t="s">
        <v>122</v>
      </c>
      <c r="F2534">
        <v>-30000000</v>
      </c>
      <c r="G2534" t="s">
        <v>3108</v>
      </c>
      <c r="H2534" t="s">
        <v>247</v>
      </c>
      <c r="I2534" t="s">
        <v>102</v>
      </c>
      <c r="J2534" t="s">
        <v>38</v>
      </c>
      <c r="L2534" t="s">
        <v>1836</v>
      </c>
      <c r="M2534">
        <f t="shared" si="123"/>
        <v>10</v>
      </c>
      <c r="N2534">
        <f t="shared" si="124"/>
        <v>12</v>
      </c>
      <c r="O2534" t="str">
        <f t="shared" si="125"/>
        <v>LCI</v>
      </c>
    </row>
    <row r="2535" spans="1:15" hidden="1" x14ac:dyDescent="0.25">
      <c r="A2535" t="s">
        <v>121</v>
      </c>
      <c r="B2535" t="s">
        <v>35</v>
      </c>
      <c r="C2535" t="s">
        <v>244</v>
      </c>
      <c r="D2535" s="3">
        <v>44179</v>
      </c>
      <c r="E2535" t="s">
        <v>122</v>
      </c>
      <c r="F2535">
        <v>-23400000</v>
      </c>
      <c r="G2535" t="s">
        <v>3107</v>
      </c>
      <c r="H2535" t="s">
        <v>1994</v>
      </c>
      <c r="I2535" t="s">
        <v>102</v>
      </c>
      <c r="J2535" t="s">
        <v>38</v>
      </c>
      <c r="L2535" t="s">
        <v>1836</v>
      </c>
      <c r="M2535">
        <f t="shared" si="123"/>
        <v>10</v>
      </c>
      <c r="N2535">
        <f t="shared" si="124"/>
        <v>12</v>
      </c>
      <c r="O2535" t="str">
        <f t="shared" si="125"/>
        <v>LCI</v>
      </c>
    </row>
    <row r="2536" spans="1:15" hidden="1" x14ac:dyDescent="0.25">
      <c r="A2536" t="s">
        <v>121</v>
      </c>
      <c r="B2536" t="s">
        <v>35</v>
      </c>
      <c r="C2536" t="s">
        <v>244</v>
      </c>
      <c r="D2536" s="3">
        <v>44180</v>
      </c>
      <c r="E2536" t="s">
        <v>122</v>
      </c>
      <c r="F2536">
        <v>-5000000</v>
      </c>
      <c r="G2536" t="s">
        <v>3106</v>
      </c>
      <c r="H2536" t="s">
        <v>247</v>
      </c>
      <c r="I2536" t="s">
        <v>102</v>
      </c>
      <c r="J2536" t="s">
        <v>38</v>
      </c>
      <c r="L2536" t="s">
        <v>1836</v>
      </c>
      <c r="M2536">
        <f t="shared" si="123"/>
        <v>10</v>
      </c>
      <c r="N2536">
        <f t="shared" si="124"/>
        <v>12</v>
      </c>
      <c r="O2536" t="str">
        <f t="shared" si="125"/>
        <v>LCI</v>
      </c>
    </row>
    <row r="2537" spans="1:15" hidden="1" x14ac:dyDescent="0.25">
      <c r="A2537" t="s">
        <v>121</v>
      </c>
      <c r="B2537" t="s">
        <v>35</v>
      </c>
      <c r="C2537" t="s">
        <v>244</v>
      </c>
      <c r="D2537" s="3">
        <v>44181</v>
      </c>
      <c r="E2537" t="s">
        <v>122</v>
      </c>
      <c r="F2537">
        <v>-19700000</v>
      </c>
      <c r="G2537" t="s">
        <v>3105</v>
      </c>
      <c r="H2537" t="s">
        <v>247</v>
      </c>
      <c r="I2537" t="s">
        <v>102</v>
      </c>
      <c r="J2537" t="s">
        <v>38</v>
      </c>
      <c r="L2537" t="s">
        <v>1836</v>
      </c>
      <c r="M2537">
        <f t="shared" si="123"/>
        <v>10</v>
      </c>
      <c r="N2537">
        <f t="shared" si="124"/>
        <v>12</v>
      </c>
      <c r="O2537" t="str">
        <f t="shared" si="125"/>
        <v>LCI</v>
      </c>
    </row>
    <row r="2538" spans="1:15" hidden="1" x14ac:dyDescent="0.25">
      <c r="A2538" t="s">
        <v>121</v>
      </c>
      <c r="B2538" t="s">
        <v>35</v>
      </c>
      <c r="C2538" t="s">
        <v>244</v>
      </c>
      <c r="D2538" s="3">
        <v>44182</v>
      </c>
      <c r="E2538" t="s">
        <v>122</v>
      </c>
      <c r="F2538">
        <v>-6915411.4000000004</v>
      </c>
      <c r="G2538" t="s">
        <v>3104</v>
      </c>
      <c r="H2538" t="s">
        <v>247</v>
      </c>
      <c r="I2538" t="s">
        <v>102</v>
      </c>
      <c r="J2538" t="s">
        <v>38</v>
      </c>
      <c r="L2538" t="s">
        <v>1836</v>
      </c>
      <c r="M2538">
        <f t="shared" si="123"/>
        <v>10</v>
      </c>
      <c r="N2538">
        <f t="shared" si="124"/>
        <v>12</v>
      </c>
      <c r="O2538" t="str">
        <f t="shared" si="125"/>
        <v>LCI</v>
      </c>
    </row>
    <row r="2539" spans="1:15" hidden="1" x14ac:dyDescent="0.25">
      <c r="A2539" t="s">
        <v>121</v>
      </c>
      <c r="B2539" t="s">
        <v>35</v>
      </c>
      <c r="C2539" t="s">
        <v>244</v>
      </c>
      <c r="D2539" s="3">
        <v>44186</v>
      </c>
      <c r="E2539" t="s">
        <v>122</v>
      </c>
      <c r="F2539">
        <v>-13400000</v>
      </c>
      <c r="G2539" t="s">
        <v>3103</v>
      </c>
      <c r="H2539" t="s">
        <v>247</v>
      </c>
      <c r="I2539" t="s">
        <v>102</v>
      </c>
      <c r="J2539" t="s">
        <v>38</v>
      </c>
      <c r="L2539" t="s">
        <v>279</v>
      </c>
      <c r="M2539">
        <f t="shared" si="123"/>
        <v>10</v>
      </c>
      <c r="N2539">
        <f t="shared" si="124"/>
        <v>14</v>
      </c>
      <c r="O2539" t="str">
        <f t="shared" si="125"/>
        <v>LCFHR</v>
      </c>
    </row>
    <row r="2540" spans="1:15" hidden="1" x14ac:dyDescent="0.25">
      <c r="A2540" t="s">
        <v>121</v>
      </c>
      <c r="B2540" t="s">
        <v>35</v>
      </c>
      <c r="C2540" t="s">
        <v>244</v>
      </c>
      <c r="D2540" s="3">
        <v>44188</v>
      </c>
      <c r="E2540" t="s">
        <v>122</v>
      </c>
      <c r="F2540">
        <v>-8300000</v>
      </c>
      <c r="G2540" t="s">
        <v>3102</v>
      </c>
      <c r="H2540" t="s">
        <v>247</v>
      </c>
      <c r="I2540" t="s">
        <v>102</v>
      </c>
      <c r="J2540" t="s">
        <v>38</v>
      </c>
      <c r="L2540" t="s">
        <v>1836</v>
      </c>
      <c r="M2540">
        <f t="shared" si="123"/>
        <v>10</v>
      </c>
      <c r="N2540">
        <f t="shared" si="124"/>
        <v>12</v>
      </c>
      <c r="O2540" t="str">
        <f t="shared" si="125"/>
        <v>LCI</v>
      </c>
    </row>
    <row r="2541" spans="1:15" hidden="1" x14ac:dyDescent="0.25">
      <c r="A2541" t="s">
        <v>121</v>
      </c>
      <c r="B2541" t="s">
        <v>35</v>
      </c>
      <c r="C2541" t="s">
        <v>244</v>
      </c>
      <c r="D2541" s="3">
        <v>44194</v>
      </c>
      <c r="E2541" t="s">
        <v>122</v>
      </c>
      <c r="F2541">
        <v>-40000000</v>
      </c>
      <c r="G2541" t="s">
        <v>3101</v>
      </c>
      <c r="H2541" t="s">
        <v>247</v>
      </c>
      <c r="I2541" t="s">
        <v>102</v>
      </c>
      <c r="J2541" t="s">
        <v>38</v>
      </c>
      <c r="L2541" t="s">
        <v>1836</v>
      </c>
      <c r="M2541">
        <f t="shared" si="123"/>
        <v>10</v>
      </c>
      <c r="N2541">
        <f t="shared" si="124"/>
        <v>12</v>
      </c>
      <c r="O2541" t="str">
        <f t="shared" si="125"/>
        <v>LCI</v>
      </c>
    </row>
    <row r="2542" spans="1:15" hidden="1" x14ac:dyDescent="0.25">
      <c r="A2542" t="s">
        <v>121</v>
      </c>
      <c r="B2542" t="s">
        <v>35</v>
      </c>
      <c r="C2542" t="s">
        <v>244</v>
      </c>
      <c r="D2542" s="3">
        <v>44194</v>
      </c>
      <c r="E2542" t="s">
        <v>122</v>
      </c>
      <c r="F2542">
        <v>-20000000</v>
      </c>
      <c r="G2542" t="s">
        <v>3100</v>
      </c>
      <c r="H2542" t="s">
        <v>247</v>
      </c>
      <c r="I2542" t="s">
        <v>102</v>
      </c>
      <c r="J2542" t="s">
        <v>38</v>
      </c>
      <c r="L2542" t="s">
        <v>1836</v>
      </c>
      <c r="M2542">
        <f t="shared" si="123"/>
        <v>10</v>
      </c>
      <c r="N2542">
        <f t="shared" si="124"/>
        <v>12</v>
      </c>
      <c r="O2542" t="str">
        <f t="shared" si="125"/>
        <v>LCI</v>
      </c>
    </row>
    <row r="2543" spans="1:15" hidden="1" x14ac:dyDescent="0.25">
      <c r="A2543" t="s">
        <v>121</v>
      </c>
      <c r="B2543" t="s">
        <v>35</v>
      </c>
      <c r="C2543" t="s">
        <v>244</v>
      </c>
      <c r="D2543" s="3">
        <v>44201</v>
      </c>
      <c r="E2543" t="s">
        <v>122</v>
      </c>
      <c r="F2543">
        <v>-40000000</v>
      </c>
      <c r="G2543" t="s">
        <v>3099</v>
      </c>
      <c r="H2543" t="s">
        <v>247</v>
      </c>
      <c r="I2543" t="s">
        <v>102</v>
      </c>
      <c r="J2543" t="s">
        <v>38</v>
      </c>
      <c r="L2543" t="s">
        <v>1836</v>
      </c>
      <c r="M2543">
        <f t="shared" si="123"/>
        <v>10</v>
      </c>
      <c r="N2543">
        <f t="shared" si="124"/>
        <v>12</v>
      </c>
      <c r="O2543" t="str">
        <f t="shared" si="125"/>
        <v>LCI</v>
      </c>
    </row>
    <row r="2544" spans="1:15" hidden="1" x14ac:dyDescent="0.25">
      <c r="A2544" t="s">
        <v>121</v>
      </c>
      <c r="B2544" t="s">
        <v>35</v>
      </c>
      <c r="C2544" t="s">
        <v>244</v>
      </c>
      <c r="D2544" s="3">
        <v>44208</v>
      </c>
      <c r="E2544" t="s">
        <v>122</v>
      </c>
      <c r="F2544">
        <v>-11018396.48</v>
      </c>
      <c r="G2544" t="s">
        <v>3098</v>
      </c>
      <c r="H2544" t="s">
        <v>247</v>
      </c>
      <c r="I2544" t="s">
        <v>102</v>
      </c>
      <c r="J2544" t="s">
        <v>38</v>
      </c>
      <c r="L2544" t="s">
        <v>1836</v>
      </c>
      <c r="M2544">
        <f t="shared" si="123"/>
        <v>10</v>
      </c>
      <c r="N2544">
        <f t="shared" si="124"/>
        <v>12</v>
      </c>
      <c r="O2544" t="str">
        <f t="shared" si="125"/>
        <v>LCI</v>
      </c>
    </row>
    <row r="2545" spans="1:15" hidden="1" x14ac:dyDescent="0.25">
      <c r="A2545" t="s">
        <v>121</v>
      </c>
      <c r="B2545" t="s">
        <v>35</v>
      </c>
      <c r="C2545" t="s">
        <v>244</v>
      </c>
      <c r="D2545" s="3">
        <v>44209</v>
      </c>
      <c r="E2545" t="s">
        <v>122</v>
      </c>
      <c r="F2545">
        <v>-40000000</v>
      </c>
      <c r="G2545" t="s">
        <v>3097</v>
      </c>
      <c r="H2545" t="s">
        <v>247</v>
      </c>
      <c r="I2545" t="s">
        <v>102</v>
      </c>
      <c r="J2545" t="s">
        <v>38</v>
      </c>
      <c r="L2545" t="s">
        <v>1836</v>
      </c>
      <c r="M2545">
        <f t="shared" si="123"/>
        <v>10</v>
      </c>
      <c r="N2545">
        <f t="shared" si="124"/>
        <v>12</v>
      </c>
      <c r="O2545" t="str">
        <f t="shared" si="125"/>
        <v>LCI</v>
      </c>
    </row>
    <row r="2546" spans="1:15" hidden="1" x14ac:dyDescent="0.25">
      <c r="A2546" t="s">
        <v>121</v>
      </c>
      <c r="B2546" t="s">
        <v>35</v>
      </c>
      <c r="C2546" t="s">
        <v>244</v>
      </c>
      <c r="D2546" s="3">
        <v>44221</v>
      </c>
      <c r="E2546" t="s">
        <v>122</v>
      </c>
      <c r="F2546">
        <v>-60000000</v>
      </c>
      <c r="G2546" t="s">
        <v>3096</v>
      </c>
      <c r="H2546" t="s">
        <v>247</v>
      </c>
      <c r="I2546" t="s">
        <v>102</v>
      </c>
      <c r="J2546" t="s">
        <v>38</v>
      </c>
      <c r="L2546" t="s">
        <v>1836</v>
      </c>
      <c r="M2546">
        <f t="shared" si="123"/>
        <v>10</v>
      </c>
      <c r="N2546">
        <f t="shared" si="124"/>
        <v>12</v>
      </c>
      <c r="O2546" t="str">
        <f t="shared" si="125"/>
        <v>LCI</v>
      </c>
    </row>
    <row r="2547" spans="1:15" hidden="1" x14ac:dyDescent="0.25">
      <c r="A2547" t="s">
        <v>121</v>
      </c>
      <c r="B2547" t="s">
        <v>35</v>
      </c>
      <c r="C2547" t="s">
        <v>244</v>
      </c>
      <c r="D2547" s="3">
        <v>44232</v>
      </c>
      <c r="E2547" t="s">
        <v>122</v>
      </c>
      <c r="F2547">
        <v>-200000</v>
      </c>
      <c r="G2547" t="s">
        <v>3095</v>
      </c>
      <c r="H2547" t="s">
        <v>247</v>
      </c>
      <c r="I2547" t="s">
        <v>102</v>
      </c>
      <c r="J2547" t="s">
        <v>38</v>
      </c>
      <c r="L2547" t="s">
        <v>1836</v>
      </c>
      <c r="M2547">
        <f t="shared" si="123"/>
        <v>10</v>
      </c>
      <c r="N2547">
        <f t="shared" si="124"/>
        <v>12</v>
      </c>
      <c r="O2547" t="str">
        <f t="shared" si="125"/>
        <v>LCI</v>
      </c>
    </row>
    <row r="2548" spans="1:15" hidden="1" x14ac:dyDescent="0.25">
      <c r="A2548" t="s">
        <v>121</v>
      </c>
      <c r="B2548" t="s">
        <v>35</v>
      </c>
      <c r="C2548" t="s">
        <v>244</v>
      </c>
      <c r="D2548" s="3">
        <v>44244</v>
      </c>
      <c r="E2548" t="s">
        <v>122</v>
      </c>
      <c r="F2548">
        <v>-6000000</v>
      </c>
      <c r="G2548" t="s">
        <v>3094</v>
      </c>
      <c r="H2548" t="s">
        <v>247</v>
      </c>
      <c r="I2548" t="s">
        <v>102</v>
      </c>
      <c r="J2548" t="s">
        <v>38</v>
      </c>
      <c r="L2548" t="s">
        <v>1836</v>
      </c>
      <c r="M2548">
        <f t="shared" si="123"/>
        <v>10</v>
      </c>
      <c r="N2548">
        <f t="shared" si="124"/>
        <v>12</v>
      </c>
      <c r="O2548" t="str">
        <f t="shared" si="125"/>
        <v>LCI</v>
      </c>
    </row>
    <row r="2549" spans="1:15" hidden="1" x14ac:dyDescent="0.25">
      <c r="A2549" t="s">
        <v>121</v>
      </c>
      <c r="B2549" t="s">
        <v>35</v>
      </c>
      <c r="C2549" t="s">
        <v>244</v>
      </c>
      <c r="D2549" s="3">
        <v>44265</v>
      </c>
      <c r="E2549" t="s">
        <v>122</v>
      </c>
      <c r="F2549">
        <v>-20000000</v>
      </c>
      <c r="G2549" t="s">
        <v>3093</v>
      </c>
      <c r="H2549" t="s">
        <v>247</v>
      </c>
      <c r="I2549" t="s">
        <v>102</v>
      </c>
      <c r="J2549" t="s">
        <v>38</v>
      </c>
      <c r="L2549" t="s">
        <v>1836</v>
      </c>
      <c r="M2549">
        <f t="shared" si="123"/>
        <v>10</v>
      </c>
      <c r="N2549">
        <f t="shared" si="124"/>
        <v>12</v>
      </c>
      <c r="O2549" t="str">
        <f t="shared" si="125"/>
        <v>LCI</v>
      </c>
    </row>
    <row r="2550" spans="1:15" hidden="1" x14ac:dyDescent="0.25">
      <c r="A2550" t="s">
        <v>121</v>
      </c>
      <c r="B2550" t="s">
        <v>35</v>
      </c>
      <c r="C2550" t="s">
        <v>244</v>
      </c>
      <c r="D2550" s="3">
        <v>44285</v>
      </c>
      <c r="E2550" t="s">
        <v>122</v>
      </c>
      <c r="F2550">
        <v>-80000000</v>
      </c>
      <c r="G2550" t="s">
        <v>3092</v>
      </c>
      <c r="H2550" t="s">
        <v>247</v>
      </c>
      <c r="I2550" t="s">
        <v>102</v>
      </c>
      <c r="J2550" t="s">
        <v>38</v>
      </c>
      <c r="L2550" t="s">
        <v>1836</v>
      </c>
      <c r="M2550">
        <f t="shared" si="123"/>
        <v>10</v>
      </c>
      <c r="N2550">
        <f t="shared" si="124"/>
        <v>12</v>
      </c>
      <c r="O2550" t="str">
        <f t="shared" si="125"/>
        <v>LCI</v>
      </c>
    </row>
    <row r="2551" spans="1:15" hidden="1" x14ac:dyDescent="0.25">
      <c r="A2551" t="s">
        <v>121</v>
      </c>
      <c r="B2551" t="s">
        <v>35</v>
      </c>
      <c r="C2551" t="s">
        <v>244</v>
      </c>
      <c r="D2551" s="3">
        <v>44291</v>
      </c>
      <c r="E2551" t="s">
        <v>122</v>
      </c>
      <c r="F2551">
        <v>-25000000</v>
      </c>
      <c r="G2551" t="s">
        <v>3091</v>
      </c>
      <c r="H2551" t="s">
        <v>247</v>
      </c>
      <c r="I2551" t="s">
        <v>102</v>
      </c>
      <c r="J2551" t="s">
        <v>38</v>
      </c>
      <c r="L2551" t="s">
        <v>1836</v>
      </c>
      <c r="M2551">
        <f t="shared" si="123"/>
        <v>10</v>
      </c>
      <c r="N2551">
        <f t="shared" si="124"/>
        <v>12</v>
      </c>
      <c r="O2551" t="str">
        <f t="shared" si="125"/>
        <v>LCI</v>
      </c>
    </row>
    <row r="2552" spans="1:15" hidden="1" x14ac:dyDescent="0.25">
      <c r="A2552" t="s">
        <v>121</v>
      </c>
      <c r="B2552" t="s">
        <v>35</v>
      </c>
      <c r="C2552" t="s">
        <v>244</v>
      </c>
      <c r="D2552" s="3">
        <v>44292</v>
      </c>
      <c r="E2552" t="s">
        <v>122</v>
      </c>
      <c r="F2552">
        <v>-3500000</v>
      </c>
      <c r="G2552" t="s">
        <v>3090</v>
      </c>
      <c r="H2552" t="s">
        <v>247</v>
      </c>
      <c r="I2552" t="s">
        <v>102</v>
      </c>
      <c r="J2552" t="s">
        <v>38</v>
      </c>
      <c r="L2552" t="s">
        <v>1836</v>
      </c>
      <c r="M2552">
        <f t="shared" si="123"/>
        <v>10</v>
      </c>
      <c r="N2552">
        <f t="shared" si="124"/>
        <v>12</v>
      </c>
      <c r="O2552" t="str">
        <f t="shared" si="125"/>
        <v>LCI</v>
      </c>
    </row>
    <row r="2553" spans="1:15" hidden="1" x14ac:dyDescent="0.25">
      <c r="A2553" t="s">
        <v>121</v>
      </c>
      <c r="B2553" t="s">
        <v>35</v>
      </c>
      <c r="C2553" t="s">
        <v>244</v>
      </c>
      <c r="D2553" s="3">
        <v>44295</v>
      </c>
      <c r="E2553" t="s">
        <v>122</v>
      </c>
      <c r="F2553">
        <v>-4495489.9000000004</v>
      </c>
      <c r="G2553" t="s">
        <v>3089</v>
      </c>
      <c r="H2553" t="s">
        <v>247</v>
      </c>
      <c r="I2553" t="s">
        <v>102</v>
      </c>
      <c r="J2553" t="s">
        <v>38</v>
      </c>
      <c r="L2553" t="s">
        <v>1836</v>
      </c>
      <c r="M2553">
        <f t="shared" si="123"/>
        <v>10</v>
      </c>
      <c r="N2553">
        <f t="shared" si="124"/>
        <v>12</v>
      </c>
      <c r="O2553" t="str">
        <f t="shared" si="125"/>
        <v>LCI</v>
      </c>
    </row>
    <row r="2554" spans="1:15" hidden="1" x14ac:dyDescent="0.25">
      <c r="A2554" t="s">
        <v>121</v>
      </c>
      <c r="B2554" t="s">
        <v>35</v>
      </c>
      <c r="C2554" t="s">
        <v>244</v>
      </c>
      <c r="D2554" s="3">
        <v>44306</v>
      </c>
      <c r="E2554" t="s">
        <v>122</v>
      </c>
      <c r="F2554">
        <v>-99000000</v>
      </c>
      <c r="G2554" t="s">
        <v>3088</v>
      </c>
      <c r="H2554" t="s">
        <v>247</v>
      </c>
      <c r="I2554" t="s">
        <v>102</v>
      </c>
      <c r="J2554" t="s">
        <v>38</v>
      </c>
      <c r="L2554" t="s">
        <v>1836</v>
      </c>
      <c r="M2554">
        <f t="shared" si="123"/>
        <v>10</v>
      </c>
      <c r="N2554">
        <f t="shared" si="124"/>
        <v>12</v>
      </c>
      <c r="O2554" t="str">
        <f t="shared" si="125"/>
        <v>LCI</v>
      </c>
    </row>
    <row r="2555" spans="1:15" hidden="1" x14ac:dyDescent="0.25">
      <c r="A2555" t="s">
        <v>121</v>
      </c>
      <c r="B2555" t="s">
        <v>35</v>
      </c>
      <c r="C2555" t="s">
        <v>244</v>
      </c>
      <c r="D2555" s="3">
        <v>44336</v>
      </c>
      <c r="E2555" t="s">
        <v>122</v>
      </c>
      <c r="F2555">
        <v>-99000000</v>
      </c>
      <c r="G2555" t="s">
        <v>3087</v>
      </c>
      <c r="H2555" t="s">
        <v>247</v>
      </c>
      <c r="I2555" t="s">
        <v>102</v>
      </c>
      <c r="J2555" t="s">
        <v>38</v>
      </c>
      <c r="L2555" t="s">
        <v>1836</v>
      </c>
      <c r="M2555">
        <f t="shared" si="123"/>
        <v>10</v>
      </c>
      <c r="N2555">
        <f t="shared" si="124"/>
        <v>12</v>
      </c>
      <c r="O2555" t="str">
        <f t="shared" si="125"/>
        <v>LCI</v>
      </c>
    </row>
    <row r="2556" spans="1:15" hidden="1" x14ac:dyDescent="0.25">
      <c r="A2556" t="s">
        <v>121</v>
      </c>
      <c r="B2556" t="s">
        <v>35</v>
      </c>
      <c r="C2556" t="s">
        <v>244</v>
      </c>
      <c r="D2556" s="3">
        <v>44341</v>
      </c>
      <c r="E2556" t="s">
        <v>122</v>
      </c>
      <c r="F2556">
        <v>-99000000</v>
      </c>
      <c r="G2556" t="s">
        <v>3086</v>
      </c>
      <c r="H2556" t="s">
        <v>247</v>
      </c>
      <c r="I2556" t="s">
        <v>102</v>
      </c>
      <c r="J2556" t="s">
        <v>38</v>
      </c>
      <c r="L2556" t="s">
        <v>1836</v>
      </c>
      <c r="M2556">
        <f t="shared" si="123"/>
        <v>10</v>
      </c>
      <c r="N2556">
        <f t="shared" si="124"/>
        <v>12</v>
      </c>
      <c r="O2556" t="str">
        <f t="shared" si="125"/>
        <v>LCI</v>
      </c>
    </row>
    <row r="2557" spans="1:15" hidden="1" x14ac:dyDescent="0.25">
      <c r="A2557" t="s">
        <v>121</v>
      </c>
      <c r="B2557" t="s">
        <v>35</v>
      </c>
      <c r="C2557" t="s">
        <v>244</v>
      </c>
      <c r="D2557" s="3">
        <v>44344</v>
      </c>
      <c r="E2557" t="s">
        <v>122</v>
      </c>
      <c r="F2557">
        <v>-99000000</v>
      </c>
      <c r="G2557" t="s">
        <v>3085</v>
      </c>
      <c r="H2557" t="s">
        <v>247</v>
      </c>
      <c r="I2557" t="s">
        <v>102</v>
      </c>
      <c r="J2557" t="s">
        <v>38</v>
      </c>
      <c r="L2557" t="s">
        <v>1836</v>
      </c>
      <c r="M2557">
        <f t="shared" si="123"/>
        <v>10</v>
      </c>
      <c r="N2557">
        <f t="shared" si="124"/>
        <v>12</v>
      </c>
      <c r="O2557" t="str">
        <f t="shared" si="125"/>
        <v>LCI</v>
      </c>
    </row>
    <row r="2558" spans="1:15" hidden="1" x14ac:dyDescent="0.25">
      <c r="A2558" t="s">
        <v>121</v>
      </c>
      <c r="B2558" t="s">
        <v>35</v>
      </c>
      <c r="C2558" t="s">
        <v>244</v>
      </c>
      <c r="D2558" s="3">
        <v>44349</v>
      </c>
      <c r="E2558" t="s">
        <v>122</v>
      </c>
      <c r="F2558">
        <v>-18500000</v>
      </c>
      <c r="G2558" t="s">
        <v>3084</v>
      </c>
      <c r="H2558" t="s">
        <v>247</v>
      </c>
      <c r="I2558" t="s">
        <v>102</v>
      </c>
      <c r="J2558" t="s">
        <v>38</v>
      </c>
      <c r="L2558" t="s">
        <v>1836</v>
      </c>
      <c r="M2558">
        <f t="shared" si="123"/>
        <v>10</v>
      </c>
      <c r="N2558">
        <f t="shared" si="124"/>
        <v>12</v>
      </c>
      <c r="O2558" t="str">
        <f t="shared" si="125"/>
        <v>LCI</v>
      </c>
    </row>
    <row r="2559" spans="1:15" hidden="1" x14ac:dyDescent="0.25">
      <c r="A2559" t="s">
        <v>121</v>
      </c>
      <c r="B2559" t="s">
        <v>35</v>
      </c>
      <c r="C2559" t="s">
        <v>244</v>
      </c>
      <c r="D2559" s="3">
        <v>44361</v>
      </c>
      <c r="E2559" t="s">
        <v>122</v>
      </c>
      <c r="F2559">
        <v>-75000000</v>
      </c>
      <c r="G2559" t="s">
        <v>3083</v>
      </c>
      <c r="H2559" t="s">
        <v>247</v>
      </c>
      <c r="I2559" t="s">
        <v>102</v>
      </c>
      <c r="J2559" t="s">
        <v>38</v>
      </c>
      <c r="L2559" t="s">
        <v>1836</v>
      </c>
      <c r="M2559">
        <f t="shared" si="123"/>
        <v>10</v>
      </c>
      <c r="N2559">
        <f t="shared" si="124"/>
        <v>12</v>
      </c>
      <c r="O2559" t="str">
        <f t="shared" si="125"/>
        <v>LCI</v>
      </c>
    </row>
    <row r="2560" spans="1:15" hidden="1" x14ac:dyDescent="0.25">
      <c r="A2560" t="s">
        <v>121</v>
      </c>
      <c r="B2560" t="s">
        <v>35</v>
      </c>
      <c r="C2560" t="s">
        <v>244</v>
      </c>
      <c r="D2560" s="3">
        <v>44915</v>
      </c>
      <c r="E2560" t="s">
        <v>122</v>
      </c>
      <c r="F2560">
        <v>-3100000</v>
      </c>
      <c r="G2560" t="s">
        <v>3082</v>
      </c>
      <c r="H2560" t="s">
        <v>247</v>
      </c>
      <c r="I2560" t="s">
        <v>102</v>
      </c>
      <c r="J2560" t="s">
        <v>38</v>
      </c>
      <c r="L2560" t="s">
        <v>1836</v>
      </c>
      <c r="M2560">
        <f t="shared" si="123"/>
        <v>10</v>
      </c>
      <c r="N2560">
        <f t="shared" si="124"/>
        <v>12</v>
      </c>
      <c r="O2560" t="str">
        <f t="shared" si="125"/>
        <v>LCI</v>
      </c>
    </row>
    <row r="2561" spans="1:15" hidden="1" x14ac:dyDescent="0.25">
      <c r="A2561" t="s">
        <v>121</v>
      </c>
      <c r="B2561" t="s">
        <v>35</v>
      </c>
      <c r="C2561" t="s">
        <v>244</v>
      </c>
      <c r="D2561" s="3">
        <v>45027</v>
      </c>
      <c r="E2561" t="s">
        <v>122</v>
      </c>
      <c r="F2561">
        <v>-50000000</v>
      </c>
      <c r="G2561" t="s">
        <v>3081</v>
      </c>
      <c r="H2561" t="s">
        <v>247</v>
      </c>
      <c r="I2561" t="s">
        <v>102</v>
      </c>
      <c r="J2561" t="s">
        <v>38</v>
      </c>
      <c r="L2561" t="s">
        <v>3080</v>
      </c>
      <c r="M2561">
        <f t="shared" si="123"/>
        <v>10</v>
      </c>
      <c r="N2561">
        <f t="shared" si="124"/>
        <v>12</v>
      </c>
      <c r="O2561" t="str">
        <f t="shared" si="125"/>
        <v>LCI</v>
      </c>
    </row>
    <row r="2562" spans="1:15" hidden="1" x14ac:dyDescent="0.25">
      <c r="A2562" t="s">
        <v>121</v>
      </c>
      <c r="B2562" t="s">
        <v>35</v>
      </c>
      <c r="C2562" t="s">
        <v>244</v>
      </c>
      <c r="D2562" s="3">
        <v>45036</v>
      </c>
      <c r="E2562" t="s">
        <v>122</v>
      </c>
      <c r="F2562">
        <v>-70000000</v>
      </c>
      <c r="G2562" t="s">
        <v>3079</v>
      </c>
      <c r="H2562" t="s">
        <v>247</v>
      </c>
      <c r="I2562" t="s">
        <v>102</v>
      </c>
      <c r="J2562" t="s">
        <v>38</v>
      </c>
      <c r="L2562" t="s">
        <v>1836</v>
      </c>
      <c r="M2562">
        <f t="shared" si="123"/>
        <v>10</v>
      </c>
      <c r="N2562">
        <f t="shared" si="124"/>
        <v>12</v>
      </c>
      <c r="O2562" t="str">
        <f t="shared" si="125"/>
        <v>LCI</v>
      </c>
    </row>
    <row r="2563" spans="1:15" hidden="1" x14ac:dyDescent="0.25">
      <c r="A2563" t="s">
        <v>121</v>
      </c>
      <c r="B2563" t="s">
        <v>35</v>
      </c>
      <c r="C2563" t="s">
        <v>244</v>
      </c>
      <c r="D2563" s="3">
        <v>45041</v>
      </c>
      <c r="E2563" t="s">
        <v>122</v>
      </c>
      <c r="F2563">
        <v>-40000000</v>
      </c>
      <c r="G2563" t="s">
        <v>3078</v>
      </c>
      <c r="H2563" t="s">
        <v>247</v>
      </c>
      <c r="I2563" t="s">
        <v>102</v>
      </c>
      <c r="J2563" t="s">
        <v>38</v>
      </c>
      <c r="L2563" t="s">
        <v>1836</v>
      </c>
      <c r="M2563">
        <f t="shared" ref="M2563:M2626" si="126">FIND("from",L2563,1)+LEN($M$1)+1</f>
        <v>10</v>
      </c>
      <c r="N2563">
        <f t="shared" ref="N2563:N2626" si="127">FIND("to",L2563)-LEN($N$1)</f>
        <v>12</v>
      </c>
      <c r="O2563" t="str">
        <f t="shared" ref="O2563:O2626" si="128">MID(L2563,M2563,N2563-M2563+1)</f>
        <v>LCI</v>
      </c>
    </row>
    <row r="2564" spans="1:15" hidden="1" x14ac:dyDescent="0.25">
      <c r="A2564" t="s">
        <v>121</v>
      </c>
      <c r="B2564" t="s">
        <v>35</v>
      </c>
      <c r="C2564" t="s">
        <v>244</v>
      </c>
      <c r="D2564" s="3">
        <v>45043</v>
      </c>
      <c r="E2564" t="s">
        <v>122</v>
      </c>
      <c r="F2564">
        <v>-55000000</v>
      </c>
      <c r="G2564" t="s">
        <v>3077</v>
      </c>
      <c r="H2564" t="s">
        <v>247</v>
      </c>
      <c r="I2564" t="s">
        <v>102</v>
      </c>
      <c r="J2564" t="s">
        <v>38</v>
      </c>
      <c r="L2564" t="s">
        <v>1836</v>
      </c>
      <c r="M2564">
        <f t="shared" si="126"/>
        <v>10</v>
      </c>
      <c r="N2564">
        <f t="shared" si="127"/>
        <v>12</v>
      </c>
      <c r="O2564" t="str">
        <f t="shared" si="128"/>
        <v>LCI</v>
      </c>
    </row>
    <row r="2565" spans="1:15" hidden="1" x14ac:dyDescent="0.25">
      <c r="A2565" t="s">
        <v>121</v>
      </c>
      <c r="B2565" t="s">
        <v>35</v>
      </c>
      <c r="C2565" t="s">
        <v>244</v>
      </c>
      <c r="D2565" s="3">
        <v>45092</v>
      </c>
      <c r="E2565" t="s">
        <v>122</v>
      </c>
      <c r="F2565">
        <v>-40000000</v>
      </c>
      <c r="G2565" t="s">
        <v>3076</v>
      </c>
      <c r="H2565" t="s">
        <v>247</v>
      </c>
      <c r="I2565" t="s">
        <v>102</v>
      </c>
      <c r="J2565" t="s">
        <v>38</v>
      </c>
      <c r="L2565" t="s">
        <v>1836</v>
      </c>
      <c r="M2565">
        <f t="shared" si="126"/>
        <v>10</v>
      </c>
      <c r="N2565">
        <f t="shared" si="127"/>
        <v>12</v>
      </c>
      <c r="O2565" t="str">
        <f t="shared" si="128"/>
        <v>LCI</v>
      </c>
    </row>
    <row r="2566" spans="1:15" hidden="1" x14ac:dyDescent="0.25">
      <c r="A2566" t="s">
        <v>121</v>
      </c>
      <c r="B2566" t="s">
        <v>35</v>
      </c>
      <c r="C2566" t="s">
        <v>244</v>
      </c>
      <c r="D2566" s="3">
        <v>45117</v>
      </c>
      <c r="E2566" t="s">
        <v>122</v>
      </c>
      <c r="F2566">
        <v>-33000000</v>
      </c>
      <c r="G2566" t="s">
        <v>3075</v>
      </c>
      <c r="H2566" t="s">
        <v>247</v>
      </c>
      <c r="I2566" t="s">
        <v>102</v>
      </c>
      <c r="J2566" t="s">
        <v>38</v>
      </c>
      <c r="L2566" t="s">
        <v>1871</v>
      </c>
      <c r="M2566">
        <f t="shared" si="126"/>
        <v>10</v>
      </c>
      <c r="N2566">
        <f t="shared" si="127"/>
        <v>12</v>
      </c>
      <c r="O2566" t="str">
        <f t="shared" si="128"/>
        <v>LCI</v>
      </c>
    </row>
    <row r="2567" spans="1:15" hidden="1" x14ac:dyDescent="0.25">
      <c r="A2567" t="s">
        <v>121</v>
      </c>
      <c r="B2567" t="s">
        <v>35</v>
      </c>
      <c r="C2567" t="s">
        <v>244</v>
      </c>
      <c r="D2567" s="3">
        <v>45160</v>
      </c>
      <c r="E2567" t="s">
        <v>122</v>
      </c>
      <c r="F2567">
        <v>-75000000</v>
      </c>
      <c r="G2567" t="s">
        <v>3074</v>
      </c>
      <c r="H2567" t="s">
        <v>247</v>
      </c>
      <c r="I2567" t="s">
        <v>102</v>
      </c>
      <c r="J2567" t="s">
        <v>38</v>
      </c>
      <c r="L2567" t="s">
        <v>1871</v>
      </c>
      <c r="M2567">
        <f t="shared" si="126"/>
        <v>10</v>
      </c>
      <c r="N2567">
        <f t="shared" si="127"/>
        <v>12</v>
      </c>
      <c r="O2567" t="str">
        <f t="shared" si="128"/>
        <v>LCI</v>
      </c>
    </row>
    <row r="2568" spans="1:15" hidden="1" x14ac:dyDescent="0.25">
      <c r="A2568" t="s">
        <v>121</v>
      </c>
      <c r="B2568" t="s">
        <v>35</v>
      </c>
      <c r="C2568" t="s">
        <v>244</v>
      </c>
      <c r="D2568" s="3">
        <v>45167</v>
      </c>
      <c r="E2568" t="s">
        <v>122</v>
      </c>
      <c r="F2568">
        <v>-50000000</v>
      </c>
      <c r="G2568" t="s">
        <v>3073</v>
      </c>
      <c r="H2568" t="s">
        <v>247</v>
      </c>
      <c r="I2568" t="s">
        <v>102</v>
      </c>
      <c r="J2568" t="s">
        <v>38</v>
      </c>
      <c r="L2568" t="s">
        <v>1871</v>
      </c>
      <c r="M2568">
        <f t="shared" si="126"/>
        <v>10</v>
      </c>
      <c r="N2568">
        <f t="shared" si="127"/>
        <v>12</v>
      </c>
      <c r="O2568" t="str">
        <f t="shared" si="128"/>
        <v>LCI</v>
      </c>
    </row>
    <row r="2569" spans="1:15" hidden="1" x14ac:dyDescent="0.25">
      <c r="A2569" t="s">
        <v>121</v>
      </c>
      <c r="B2569" t="s">
        <v>35</v>
      </c>
      <c r="C2569" t="s">
        <v>244</v>
      </c>
      <c r="D2569" s="3">
        <v>45169</v>
      </c>
      <c r="E2569" t="s">
        <v>122</v>
      </c>
      <c r="F2569">
        <v>-70000000</v>
      </c>
      <c r="G2569" t="s">
        <v>3072</v>
      </c>
      <c r="H2569" t="s">
        <v>247</v>
      </c>
      <c r="I2569" t="s">
        <v>102</v>
      </c>
      <c r="J2569" t="s">
        <v>38</v>
      </c>
      <c r="L2569" t="s">
        <v>1871</v>
      </c>
      <c r="M2569">
        <f t="shared" si="126"/>
        <v>10</v>
      </c>
      <c r="N2569">
        <f t="shared" si="127"/>
        <v>12</v>
      </c>
      <c r="O2569" t="str">
        <f t="shared" si="128"/>
        <v>LCI</v>
      </c>
    </row>
    <row r="2570" spans="1:15" hidden="1" x14ac:dyDescent="0.25">
      <c r="A2570" t="s">
        <v>121</v>
      </c>
      <c r="B2570" t="s">
        <v>35</v>
      </c>
      <c r="C2570" t="s">
        <v>244</v>
      </c>
      <c r="D2570" s="3">
        <v>45174</v>
      </c>
      <c r="E2570" t="s">
        <v>122</v>
      </c>
      <c r="F2570">
        <v>-30000000</v>
      </c>
      <c r="G2570" t="s">
        <v>3071</v>
      </c>
      <c r="H2570" t="s">
        <v>247</v>
      </c>
      <c r="I2570" t="s">
        <v>102</v>
      </c>
      <c r="J2570" t="s">
        <v>38</v>
      </c>
      <c r="L2570" t="s">
        <v>1871</v>
      </c>
      <c r="M2570">
        <f t="shared" si="126"/>
        <v>10</v>
      </c>
      <c r="N2570">
        <f t="shared" si="127"/>
        <v>12</v>
      </c>
      <c r="O2570" t="str">
        <f t="shared" si="128"/>
        <v>LCI</v>
      </c>
    </row>
    <row r="2571" spans="1:15" hidden="1" x14ac:dyDescent="0.25">
      <c r="A2571" t="s">
        <v>121</v>
      </c>
      <c r="B2571" t="s">
        <v>35</v>
      </c>
      <c r="C2571" t="s">
        <v>244</v>
      </c>
      <c r="D2571" s="3">
        <v>45181</v>
      </c>
      <c r="E2571" t="s">
        <v>122</v>
      </c>
      <c r="F2571">
        <v>-25000000</v>
      </c>
      <c r="G2571" t="s">
        <v>3070</v>
      </c>
      <c r="H2571" t="s">
        <v>247</v>
      </c>
      <c r="I2571" t="s">
        <v>102</v>
      </c>
      <c r="J2571" t="s">
        <v>38</v>
      </c>
      <c r="L2571" t="s">
        <v>1871</v>
      </c>
      <c r="M2571">
        <f t="shared" si="126"/>
        <v>10</v>
      </c>
      <c r="N2571">
        <f t="shared" si="127"/>
        <v>12</v>
      </c>
      <c r="O2571" t="str">
        <f t="shared" si="128"/>
        <v>LCI</v>
      </c>
    </row>
    <row r="2572" spans="1:15" hidden="1" x14ac:dyDescent="0.25">
      <c r="A2572" t="s">
        <v>121</v>
      </c>
      <c r="B2572" t="s">
        <v>35</v>
      </c>
      <c r="C2572" t="s">
        <v>244</v>
      </c>
      <c r="D2572" s="3">
        <v>45183</v>
      </c>
      <c r="E2572" t="s">
        <v>122</v>
      </c>
      <c r="F2572">
        <v>-30000000</v>
      </c>
      <c r="G2572" t="s">
        <v>3069</v>
      </c>
      <c r="H2572" t="s">
        <v>247</v>
      </c>
      <c r="I2572" t="s">
        <v>102</v>
      </c>
      <c r="J2572" t="s">
        <v>38</v>
      </c>
      <c r="L2572" t="s">
        <v>1871</v>
      </c>
      <c r="M2572">
        <f t="shared" si="126"/>
        <v>10</v>
      </c>
      <c r="N2572">
        <f t="shared" si="127"/>
        <v>12</v>
      </c>
      <c r="O2572" t="str">
        <f t="shared" si="128"/>
        <v>LCI</v>
      </c>
    </row>
    <row r="2573" spans="1:15" hidden="1" x14ac:dyDescent="0.25">
      <c r="A2573" t="s">
        <v>121</v>
      </c>
      <c r="B2573" t="s">
        <v>35</v>
      </c>
      <c r="C2573" t="s">
        <v>244</v>
      </c>
      <c r="D2573" s="3">
        <v>45188</v>
      </c>
      <c r="E2573" t="s">
        <v>122</v>
      </c>
      <c r="F2573">
        <v>-40000000</v>
      </c>
      <c r="G2573" t="s">
        <v>3068</v>
      </c>
      <c r="H2573" t="s">
        <v>247</v>
      </c>
      <c r="I2573" t="s">
        <v>102</v>
      </c>
      <c r="J2573" t="s">
        <v>38</v>
      </c>
      <c r="L2573" t="s">
        <v>1836</v>
      </c>
      <c r="M2573">
        <f t="shared" si="126"/>
        <v>10</v>
      </c>
      <c r="N2573">
        <f t="shared" si="127"/>
        <v>12</v>
      </c>
      <c r="O2573" t="str">
        <f t="shared" si="128"/>
        <v>LCI</v>
      </c>
    </row>
    <row r="2574" spans="1:15" hidden="1" x14ac:dyDescent="0.25">
      <c r="A2574" t="s">
        <v>121</v>
      </c>
      <c r="B2574" t="s">
        <v>35</v>
      </c>
      <c r="C2574" t="s">
        <v>244</v>
      </c>
      <c r="D2574" s="3">
        <v>45190</v>
      </c>
      <c r="E2574" t="s">
        <v>122</v>
      </c>
      <c r="F2574">
        <v>-50000000</v>
      </c>
      <c r="G2574" t="s">
        <v>3067</v>
      </c>
      <c r="H2574" t="s">
        <v>247</v>
      </c>
      <c r="I2574" t="s">
        <v>102</v>
      </c>
      <c r="J2574" t="s">
        <v>38</v>
      </c>
      <c r="L2574" t="s">
        <v>1871</v>
      </c>
      <c r="M2574">
        <f t="shared" si="126"/>
        <v>10</v>
      </c>
      <c r="N2574">
        <f t="shared" si="127"/>
        <v>12</v>
      </c>
      <c r="O2574" t="str">
        <f t="shared" si="128"/>
        <v>LCI</v>
      </c>
    </row>
    <row r="2575" spans="1:15" hidden="1" x14ac:dyDescent="0.25">
      <c r="A2575" t="s">
        <v>121</v>
      </c>
      <c r="B2575" t="s">
        <v>35</v>
      </c>
      <c r="C2575" t="s">
        <v>244</v>
      </c>
      <c r="D2575" s="3">
        <v>45195</v>
      </c>
      <c r="E2575" t="s">
        <v>122</v>
      </c>
      <c r="F2575">
        <v>-12000000</v>
      </c>
      <c r="G2575" t="s">
        <v>3066</v>
      </c>
      <c r="H2575" t="s">
        <v>247</v>
      </c>
      <c r="I2575" t="s">
        <v>102</v>
      </c>
      <c r="J2575" t="s">
        <v>38</v>
      </c>
      <c r="L2575" t="s">
        <v>257</v>
      </c>
      <c r="M2575">
        <f t="shared" si="126"/>
        <v>10</v>
      </c>
      <c r="N2575">
        <f t="shared" si="127"/>
        <v>22</v>
      </c>
      <c r="O2575" t="str">
        <f t="shared" si="128"/>
        <v>LCFHR Trading</v>
      </c>
    </row>
    <row r="2576" spans="1:15" hidden="1" x14ac:dyDescent="0.25">
      <c r="A2576" t="s">
        <v>121</v>
      </c>
      <c r="B2576" t="s">
        <v>35</v>
      </c>
      <c r="C2576" t="s">
        <v>244</v>
      </c>
      <c r="D2576" s="3">
        <v>45197</v>
      </c>
      <c r="E2576" t="s">
        <v>122</v>
      </c>
      <c r="F2576">
        <v>-60000000</v>
      </c>
      <c r="G2576" t="s">
        <v>3065</v>
      </c>
      <c r="H2576" t="s">
        <v>247</v>
      </c>
      <c r="I2576" t="s">
        <v>102</v>
      </c>
      <c r="J2576" t="s">
        <v>38</v>
      </c>
      <c r="L2576" t="s">
        <v>1871</v>
      </c>
      <c r="M2576">
        <f t="shared" si="126"/>
        <v>10</v>
      </c>
      <c r="N2576">
        <f t="shared" si="127"/>
        <v>12</v>
      </c>
      <c r="O2576" t="str">
        <f t="shared" si="128"/>
        <v>LCI</v>
      </c>
    </row>
    <row r="2577" spans="1:15" hidden="1" x14ac:dyDescent="0.25">
      <c r="A2577" t="s">
        <v>121</v>
      </c>
      <c r="B2577" t="s">
        <v>39</v>
      </c>
      <c r="C2577" t="s">
        <v>260</v>
      </c>
      <c r="D2577" s="3">
        <v>42048</v>
      </c>
      <c r="E2577" t="s">
        <v>122</v>
      </c>
      <c r="F2577">
        <v>-1321762.3400000001</v>
      </c>
      <c r="G2577" t="s">
        <v>3064</v>
      </c>
      <c r="H2577" t="s">
        <v>249</v>
      </c>
      <c r="I2577" t="s">
        <v>102</v>
      </c>
      <c r="J2577" t="s">
        <v>40</v>
      </c>
      <c r="L2577" t="s">
        <v>2243</v>
      </c>
      <c r="M2577">
        <f t="shared" si="126"/>
        <v>10</v>
      </c>
      <c r="N2577">
        <f t="shared" si="127"/>
        <v>14</v>
      </c>
      <c r="O2577" t="str">
        <f t="shared" si="128"/>
        <v>LCREE</v>
      </c>
    </row>
    <row r="2578" spans="1:15" hidden="1" x14ac:dyDescent="0.25">
      <c r="A2578" t="s">
        <v>121</v>
      </c>
      <c r="B2578" t="s">
        <v>39</v>
      </c>
      <c r="C2578" t="s">
        <v>260</v>
      </c>
      <c r="D2578" s="3">
        <v>42075</v>
      </c>
      <c r="E2578" t="s">
        <v>122</v>
      </c>
      <c r="F2578">
        <v>-1402055.56</v>
      </c>
      <c r="G2578" t="s">
        <v>3063</v>
      </c>
      <c r="H2578" t="s">
        <v>249</v>
      </c>
      <c r="I2578" t="s">
        <v>102</v>
      </c>
      <c r="J2578" t="s">
        <v>40</v>
      </c>
      <c r="L2578" t="s">
        <v>2243</v>
      </c>
      <c r="M2578">
        <f t="shared" si="126"/>
        <v>10</v>
      </c>
      <c r="N2578">
        <f t="shared" si="127"/>
        <v>14</v>
      </c>
      <c r="O2578" t="str">
        <f t="shared" si="128"/>
        <v>LCREE</v>
      </c>
    </row>
    <row r="2579" spans="1:15" hidden="1" x14ac:dyDescent="0.25">
      <c r="A2579" t="s">
        <v>121</v>
      </c>
      <c r="B2579" t="s">
        <v>39</v>
      </c>
      <c r="C2579" t="s">
        <v>260</v>
      </c>
      <c r="D2579" s="3">
        <v>42117</v>
      </c>
      <c r="E2579" t="s">
        <v>122</v>
      </c>
      <c r="F2579">
        <v>-1457071.45</v>
      </c>
      <c r="G2579" t="s">
        <v>3062</v>
      </c>
      <c r="H2579" t="s">
        <v>249</v>
      </c>
      <c r="I2579" t="s">
        <v>102</v>
      </c>
      <c r="J2579" t="s">
        <v>40</v>
      </c>
      <c r="L2579" t="s">
        <v>2243</v>
      </c>
      <c r="M2579">
        <f t="shared" si="126"/>
        <v>10</v>
      </c>
      <c r="N2579">
        <f t="shared" si="127"/>
        <v>14</v>
      </c>
      <c r="O2579" t="str">
        <f t="shared" si="128"/>
        <v>LCREE</v>
      </c>
    </row>
    <row r="2580" spans="1:15" hidden="1" x14ac:dyDescent="0.25">
      <c r="A2580" t="s">
        <v>121</v>
      </c>
      <c r="B2580" t="s">
        <v>39</v>
      </c>
      <c r="C2580" t="s">
        <v>260</v>
      </c>
      <c r="D2580" s="3">
        <v>42129</v>
      </c>
      <c r="E2580" t="s">
        <v>122</v>
      </c>
      <c r="F2580">
        <v>-7144.95</v>
      </c>
      <c r="G2580" t="s">
        <v>3061</v>
      </c>
      <c r="H2580" t="s">
        <v>126</v>
      </c>
      <c r="I2580" t="s">
        <v>101</v>
      </c>
      <c r="J2580" t="s">
        <v>40</v>
      </c>
      <c r="K2580" t="s">
        <v>3060</v>
      </c>
      <c r="L2580" t="s">
        <v>3059</v>
      </c>
      <c r="M2580" t="e">
        <f t="shared" si="126"/>
        <v>#VALUE!</v>
      </c>
      <c r="N2580" t="e">
        <f t="shared" si="127"/>
        <v>#VALUE!</v>
      </c>
      <c r="O2580" t="e">
        <f t="shared" si="128"/>
        <v>#VALUE!</v>
      </c>
    </row>
    <row r="2581" spans="1:15" hidden="1" x14ac:dyDescent="0.25">
      <c r="A2581" t="s">
        <v>121</v>
      </c>
      <c r="B2581" t="s">
        <v>39</v>
      </c>
      <c r="C2581" t="s">
        <v>260</v>
      </c>
      <c r="D2581" s="3">
        <v>42129</v>
      </c>
      <c r="E2581" t="s">
        <v>122</v>
      </c>
      <c r="F2581">
        <v>-6608.63</v>
      </c>
      <c r="G2581" t="s">
        <v>3058</v>
      </c>
      <c r="H2581" t="s">
        <v>126</v>
      </c>
      <c r="I2581" t="s">
        <v>101</v>
      </c>
      <c r="J2581" t="s">
        <v>40</v>
      </c>
      <c r="K2581" t="s">
        <v>3057</v>
      </c>
      <c r="L2581" t="s">
        <v>3056</v>
      </c>
      <c r="M2581" t="e">
        <f t="shared" si="126"/>
        <v>#VALUE!</v>
      </c>
      <c r="N2581" t="e">
        <f t="shared" si="127"/>
        <v>#VALUE!</v>
      </c>
      <c r="O2581" t="e">
        <f t="shared" si="128"/>
        <v>#VALUE!</v>
      </c>
    </row>
    <row r="2582" spans="1:15" hidden="1" x14ac:dyDescent="0.25">
      <c r="A2582" t="s">
        <v>121</v>
      </c>
      <c r="B2582" t="s">
        <v>39</v>
      </c>
      <c r="C2582" t="s">
        <v>260</v>
      </c>
      <c r="D2582" s="3">
        <v>42129</v>
      </c>
      <c r="E2582" t="s">
        <v>122</v>
      </c>
      <c r="F2582">
        <v>-6499.3</v>
      </c>
      <c r="G2582" t="s">
        <v>3055</v>
      </c>
      <c r="H2582" t="s">
        <v>126</v>
      </c>
      <c r="I2582" t="s">
        <v>101</v>
      </c>
      <c r="J2582" t="s">
        <v>40</v>
      </c>
      <c r="K2582" t="s">
        <v>3054</v>
      </c>
      <c r="L2582" t="s">
        <v>3053</v>
      </c>
      <c r="M2582" t="e">
        <f t="shared" si="126"/>
        <v>#VALUE!</v>
      </c>
      <c r="N2582" t="e">
        <f t="shared" si="127"/>
        <v>#VALUE!</v>
      </c>
      <c r="O2582" t="e">
        <f t="shared" si="128"/>
        <v>#VALUE!</v>
      </c>
    </row>
    <row r="2583" spans="1:15" hidden="1" x14ac:dyDescent="0.25">
      <c r="A2583" t="s">
        <v>121</v>
      </c>
      <c r="B2583" t="s">
        <v>39</v>
      </c>
      <c r="C2583" t="s">
        <v>260</v>
      </c>
      <c r="D2583" s="3">
        <v>42129</v>
      </c>
      <c r="E2583" t="s">
        <v>122</v>
      </c>
      <c r="F2583">
        <v>-5739</v>
      </c>
      <c r="G2583" t="s">
        <v>3052</v>
      </c>
      <c r="H2583" t="s">
        <v>126</v>
      </c>
      <c r="I2583" t="s">
        <v>101</v>
      </c>
      <c r="J2583" t="s">
        <v>40</v>
      </c>
      <c r="K2583" t="s">
        <v>3051</v>
      </c>
      <c r="L2583" t="s">
        <v>3050</v>
      </c>
      <c r="M2583" t="e">
        <f t="shared" si="126"/>
        <v>#VALUE!</v>
      </c>
      <c r="N2583" t="e">
        <f t="shared" si="127"/>
        <v>#VALUE!</v>
      </c>
      <c r="O2583" t="e">
        <f t="shared" si="128"/>
        <v>#VALUE!</v>
      </c>
    </row>
    <row r="2584" spans="1:15" hidden="1" x14ac:dyDescent="0.25">
      <c r="A2584" t="s">
        <v>121</v>
      </c>
      <c r="B2584" t="s">
        <v>39</v>
      </c>
      <c r="C2584" t="s">
        <v>260</v>
      </c>
      <c r="D2584" s="3">
        <v>42132</v>
      </c>
      <c r="E2584" t="s">
        <v>122</v>
      </c>
      <c r="F2584">
        <v>-1201721.25</v>
      </c>
      <c r="G2584" t="s">
        <v>3049</v>
      </c>
      <c r="H2584" t="s">
        <v>249</v>
      </c>
      <c r="I2584" t="s">
        <v>102</v>
      </c>
      <c r="J2584" t="s">
        <v>40</v>
      </c>
      <c r="L2584" t="s">
        <v>2243</v>
      </c>
      <c r="M2584">
        <f t="shared" si="126"/>
        <v>10</v>
      </c>
      <c r="N2584">
        <f t="shared" si="127"/>
        <v>14</v>
      </c>
      <c r="O2584" t="str">
        <f t="shared" si="128"/>
        <v>LCREE</v>
      </c>
    </row>
    <row r="2585" spans="1:15" hidden="1" x14ac:dyDescent="0.25">
      <c r="A2585" t="s">
        <v>121</v>
      </c>
      <c r="B2585" t="s">
        <v>39</v>
      </c>
      <c r="C2585" t="s">
        <v>260</v>
      </c>
      <c r="D2585" s="3">
        <v>42174</v>
      </c>
      <c r="E2585" t="s">
        <v>122</v>
      </c>
      <c r="F2585">
        <v>-1259720.96</v>
      </c>
      <c r="G2585" t="s">
        <v>3048</v>
      </c>
      <c r="H2585" t="s">
        <v>249</v>
      </c>
      <c r="I2585" t="s">
        <v>102</v>
      </c>
      <c r="J2585" t="s">
        <v>40</v>
      </c>
      <c r="L2585" t="s">
        <v>2243</v>
      </c>
      <c r="M2585">
        <f t="shared" si="126"/>
        <v>10</v>
      </c>
      <c r="N2585">
        <f t="shared" si="127"/>
        <v>14</v>
      </c>
      <c r="O2585" t="str">
        <f t="shared" si="128"/>
        <v>LCREE</v>
      </c>
    </row>
    <row r="2586" spans="1:15" hidden="1" x14ac:dyDescent="0.25">
      <c r="A2586" t="s">
        <v>121</v>
      </c>
      <c r="B2586" t="s">
        <v>39</v>
      </c>
      <c r="C2586" t="s">
        <v>260</v>
      </c>
      <c r="D2586" s="3">
        <v>42206</v>
      </c>
      <c r="E2586" t="s">
        <v>122</v>
      </c>
      <c r="F2586">
        <v>-1200936.93</v>
      </c>
      <c r="G2586" t="s">
        <v>3047</v>
      </c>
      <c r="H2586" t="s">
        <v>249</v>
      </c>
      <c r="I2586" t="s">
        <v>102</v>
      </c>
      <c r="J2586" t="s">
        <v>40</v>
      </c>
      <c r="L2586" t="s">
        <v>2243</v>
      </c>
      <c r="M2586">
        <f t="shared" si="126"/>
        <v>10</v>
      </c>
      <c r="N2586">
        <f t="shared" si="127"/>
        <v>14</v>
      </c>
      <c r="O2586" t="str">
        <f t="shared" si="128"/>
        <v>LCREE</v>
      </c>
    </row>
    <row r="2587" spans="1:15" hidden="1" x14ac:dyDescent="0.25">
      <c r="A2587" t="s">
        <v>121</v>
      </c>
      <c r="B2587" t="s">
        <v>39</v>
      </c>
      <c r="C2587" t="s">
        <v>260</v>
      </c>
      <c r="D2587" s="3">
        <v>42247</v>
      </c>
      <c r="E2587" t="s">
        <v>122</v>
      </c>
      <c r="F2587">
        <v>-1225120.95</v>
      </c>
      <c r="G2587" t="s">
        <v>3046</v>
      </c>
      <c r="H2587" t="s">
        <v>249</v>
      </c>
      <c r="I2587" t="s">
        <v>102</v>
      </c>
      <c r="J2587" t="s">
        <v>40</v>
      </c>
      <c r="L2587" t="s">
        <v>2243</v>
      </c>
      <c r="M2587">
        <f t="shared" si="126"/>
        <v>10</v>
      </c>
      <c r="N2587">
        <f t="shared" si="127"/>
        <v>14</v>
      </c>
      <c r="O2587" t="str">
        <f t="shared" si="128"/>
        <v>LCREE</v>
      </c>
    </row>
    <row r="2588" spans="1:15" hidden="1" x14ac:dyDescent="0.25">
      <c r="A2588" t="s">
        <v>121</v>
      </c>
      <c r="B2588" t="s">
        <v>39</v>
      </c>
      <c r="C2588" t="s">
        <v>260</v>
      </c>
      <c r="D2588" s="3">
        <v>42255</v>
      </c>
      <c r="E2588" t="s">
        <v>122</v>
      </c>
      <c r="F2588">
        <v>-1142521.1000000001</v>
      </c>
      <c r="G2588" t="s">
        <v>3045</v>
      </c>
      <c r="H2588" t="s">
        <v>249</v>
      </c>
      <c r="I2588" t="s">
        <v>102</v>
      </c>
      <c r="J2588" t="s">
        <v>40</v>
      </c>
      <c r="L2588" t="s">
        <v>2243</v>
      </c>
      <c r="M2588">
        <f t="shared" si="126"/>
        <v>10</v>
      </c>
      <c r="N2588">
        <f t="shared" si="127"/>
        <v>14</v>
      </c>
      <c r="O2588" t="str">
        <f t="shared" si="128"/>
        <v>LCREE</v>
      </c>
    </row>
    <row r="2589" spans="1:15" hidden="1" x14ac:dyDescent="0.25">
      <c r="A2589" t="s">
        <v>121</v>
      </c>
      <c r="B2589" t="s">
        <v>39</v>
      </c>
      <c r="C2589" t="s">
        <v>260</v>
      </c>
      <c r="D2589" s="3">
        <v>42275</v>
      </c>
      <c r="E2589" t="s">
        <v>122</v>
      </c>
      <c r="F2589">
        <v>-173606.73</v>
      </c>
      <c r="G2589" t="s">
        <v>3044</v>
      </c>
      <c r="H2589" t="s">
        <v>249</v>
      </c>
      <c r="I2589" t="s">
        <v>102</v>
      </c>
      <c r="J2589" t="s">
        <v>40</v>
      </c>
      <c r="L2589" t="s">
        <v>2243</v>
      </c>
      <c r="M2589">
        <f t="shared" si="126"/>
        <v>10</v>
      </c>
      <c r="N2589">
        <f t="shared" si="127"/>
        <v>14</v>
      </c>
      <c r="O2589" t="str">
        <f t="shared" si="128"/>
        <v>LCREE</v>
      </c>
    </row>
    <row r="2590" spans="1:15" hidden="1" x14ac:dyDescent="0.25">
      <c r="A2590" t="s">
        <v>121</v>
      </c>
      <c r="B2590" t="s">
        <v>39</v>
      </c>
      <c r="C2590" t="s">
        <v>260</v>
      </c>
      <c r="D2590" s="3">
        <v>42283</v>
      </c>
      <c r="E2590" t="s">
        <v>122</v>
      </c>
      <c r="F2590">
        <v>-1252031.1599999999</v>
      </c>
      <c r="G2590" t="s">
        <v>3043</v>
      </c>
      <c r="H2590" t="s">
        <v>249</v>
      </c>
      <c r="I2590" t="s">
        <v>102</v>
      </c>
      <c r="J2590" t="s">
        <v>40</v>
      </c>
      <c r="L2590" t="s">
        <v>2243</v>
      </c>
      <c r="M2590">
        <f t="shared" si="126"/>
        <v>10</v>
      </c>
      <c r="N2590">
        <f t="shared" si="127"/>
        <v>14</v>
      </c>
      <c r="O2590" t="str">
        <f t="shared" si="128"/>
        <v>LCREE</v>
      </c>
    </row>
    <row r="2591" spans="1:15" hidden="1" x14ac:dyDescent="0.25">
      <c r="A2591" t="s">
        <v>121</v>
      </c>
      <c r="B2591" t="s">
        <v>39</v>
      </c>
      <c r="C2591" t="s">
        <v>260</v>
      </c>
      <c r="D2591" s="3">
        <v>42306</v>
      </c>
      <c r="E2591" t="s">
        <v>122</v>
      </c>
      <c r="F2591">
        <v>-56683.25</v>
      </c>
      <c r="G2591" t="s">
        <v>3042</v>
      </c>
      <c r="H2591" t="s">
        <v>249</v>
      </c>
      <c r="I2591" t="s">
        <v>102</v>
      </c>
      <c r="J2591" t="s">
        <v>40</v>
      </c>
      <c r="L2591" t="s">
        <v>2243</v>
      </c>
      <c r="M2591">
        <f t="shared" si="126"/>
        <v>10</v>
      </c>
      <c r="N2591">
        <f t="shared" si="127"/>
        <v>14</v>
      </c>
      <c r="O2591" t="str">
        <f t="shared" si="128"/>
        <v>LCREE</v>
      </c>
    </row>
    <row r="2592" spans="1:15" hidden="1" x14ac:dyDescent="0.25">
      <c r="A2592" t="s">
        <v>121</v>
      </c>
      <c r="B2592" t="s">
        <v>39</v>
      </c>
      <c r="C2592" t="s">
        <v>260</v>
      </c>
      <c r="D2592" s="3">
        <v>42338</v>
      </c>
      <c r="E2592" t="s">
        <v>122</v>
      </c>
      <c r="F2592">
        <v>-70695.97</v>
      </c>
      <c r="G2592" t="s">
        <v>3041</v>
      </c>
      <c r="H2592" t="s">
        <v>249</v>
      </c>
      <c r="I2592" t="s">
        <v>102</v>
      </c>
      <c r="J2592" t="s">
        <v>40</v>
      </c>
      <c r="L2592" t="s">
        <v>2243</v>
      </c>
      <c r="M2592">
        <f t="shared" si="126"/>
        <v>10</v>
      </c>
      <c r="N2592">
        <f t="shared" si="127"/>
        <v>14</v>
      </c>
      <c r="O2592" t="str">
        <f t="shared" si="128"/>
        <v>LCREE</v>
      </c>
    </row>
    <row r="2593" spans="1:15" hidden="1" x14ac:dyDescent="0.25">
      <c r="A2593" t="s">
        <v>121</v>
      </c>
      <c r="B2593" t="s">
        <v>39</v>
      </c>
      <c r="C2593" t="s">
        <v>260</v>
      </c>
      <c r="D2593" s="3">
        <v>42352</v>
      </c>
      <c r="E2593" t="s">
        <v>122</v>
      </c>
      <c r="F2593">
        <v>-1321287.45</v>
      </c>
      <c r="G2593" t="s">
        <v>3040</v>
      </c>
      <c r="H2593" t="s">
        <v>249</v>
      </c>
      <c r="I2593" t="s">
        <v>102</v>
      </c>
      <c r="J2593" t="s">
        <v>40</v>
      </c>
      <c r="L2593" t="s">
        <v>2243</v>
      </c>
      <c r="M2593">
        <f t="shared" si="126"/>
        <v>10</v>
      </c>
      <c r="N2593">
        <f t="shared" si="127"/>
        <v>14</v>
      </c>
      <c r="O2593" t="str">
        <f t="shared" si="128"/>
        <v>LCREE</v>
      </c>
    </row>
    <row r="2594" spans="1:15" hidden="1" x14ac:dyDescent="0.25">
      <c r="A2594" t="s">
        <v>121</v>
      </c>
      <c r="B2594" t="s">
        <v>39</v>
      </c>
      <c r="C2594" t="s">
        <v>260</v>
      </c>
      <c r="D2594" s="3">
        <v>42396</v>
      </c>
      <c r="E2594" t="s">
        <v>122</v>
      </c>
      <c r="F2594">
        <v>-1413440.71</v>
      </c>
      <c r="G2594" t="s">
        <v>3039</v>
      </c>
      <c r="H2594" t="s">
        <v>249</v>
      </c>
      <c r="I2594" t="s">
        <v>102</v>
      </c>
      <c r="J2594" t="s">
        <v>40</v>
      </c>
      <c r="L2594" t="s">
        <v>2243</v>
      </c>
      <c r="M2594">
        <f t="shared" si="126"/>
        <v>10</v>
      </c>
      <c r="N2594">
        <f t="shared" si="127"/>
        <v>14</v>
      </c>
      <c r="O2594" t="str">
        <f t="shared" si="128"/>
        <v>LCREE</v>
      </c>
    </row>
    <row r="2595" spans="1:15" hidden="1" x14ac:dyDescent="0.25">
      <c r="A2595" t="s">
        <v>121</v>
      </c>
      <c r="B2595" t="s">
        <v>39</v>
      </c>
      <c r="C2595" t="s">
        <v>260</v>
      </c>
      <c r="D2595" s="3">
        <v>42412</v>
      </c>
      <c r="E2595" t="s">
        <v>122</v>
      </c>
      <c r="F2595">
        <v>-1341368.76</v>
      </c>
      <c r="G2595" t="s">
        <v>3038</v>
      </c>
      <c r="H2595" t="s">
        <v>249</v>
      </c>
      <c r="I2595" t="s">
        <v>102</v>
      </c>
      <c r="J2595" t="s">
        <v>40</v>
      </c>
      <c r="L2595" t="s">
        <v>2243</v>
      </c>
      <c r="M2595">
        <f t="shared" si="126"/>
        <v>10</v>
      </c>
      <c r="N2595">
        <f t="shared" si="127"/>
        <v>14</v>
      </c>
      <c r="O2595" t="str">
        <f t="shared" si="128"/>
        <v>LCREE</v>
      </c>
    </row>
    <row r="2596" spans="1:15" hidden="1" x14ac:dyDescent="0.25">
      <c r="A2596" t="s">
        <v>121</v>
      </c>
      <c r="B2596" t="s">
        <v>39</v>
      </c>
      <c r="C2596" t="s">
        <v>260</v>
      </c>
      <c r="D2596" s="3">
        <v>42436</v>
      </c>
      <c r="E2596" t="s">
        <v>122</v>
      </c>
      <c r="F2596">
        <v>-1381063.51</v>
      </c>
      <c r="G2596" t="s">
        <v>3037</v>
      </c>
      <c r="H2596" t="s">
        <v>249</v>
      </c>
      <c r="I2596" t="s">
        <v>102</v>
      </c>
      <c r="J2596" t="s">
        <v>40</v>
      </c>
      <c r="L2596" t="s">
        <v>2243</v>
      </c>
      <c r="M2596">
        <f t="shared" si="126"/>
        <v>10</v>
      </c>
      <c r="N2596">
        <f t="shared" si="127"/>
        <v>14</v>
      </c>
      <c r="O2596" t="str">
        <f t="shared" si="128"/>
        <v>LCREE</v>
      </c>
    </row>
    <row r="2597" spans="1:15" hidden="1" x14ac:dyDescent="0.25">
      <c r="A2597" t="s">
        <v>121</v>
      </c>
      <c r="B2597" t="s">
        <v>39</v>
      </c>
      <c r="C2597" t="s">
        <v>260</v>
      </c>
      <c r="D2597" s="3">
        <v>42473</v>
      </c>
      <c r="E2597" t="s">
        <v>122</v>
      </c>
      <c r="F2597">
        <v>-1368948.16</v>
      </c>
      <c r="G2597" t="s">
        <v>3036</v>
      </c>
      <c r="H2597" t="s">
        <v>249</v>
      </c>
      <c r="I2597" t="s">
        <v>102</v>
      </c>
      <c r="J2597" t="s">
        <v>40</v>
      </c>
      <c r="L2597" t="s">
        <v>2243</v>
      </c>
      <c r="M2597">
        <f t="shared" si="126"/>
        <v>10</v>
      </c>
      <c r="N2597">
        <f t="shared" si="127"/>
        <v>14</v>
      </c>
      <c r="O2597" t="str">
        <f t="shared" si="128"/>
        <v>LCREE</v>
      </c>
    </row>
    <row r="2598" spans="1:15" hidden="1" x14ac:dyDescent="0.25">
      <c r="A2598" t="s">
        <v>121</v>
      </c>
      <c r="B2598" t="s">
        <v>39</v>
      </c>
      <c r="C2598" t="s">
        <v>260</v>
      </c>
      <c r="D2598" s="3">
        <v>42501</v>
      </c>
      <c r="E2598" t="s">
        <v>122</v>
      </c>
      <c r="F2598">
        <v>-1397872.04</v>
      </c>
      <c r="G2598" t="s">
        <v>3035</v>
      </c>
      <c r="H2598" t="s">
        <v>249</v>
      </c>
      <c r="I2598" t="s">
        <v>102</v>
      </c>
      <c r="J2598" t="s">
        <v>40</v>
      </c>
      <c r="L2598" t="s">
        <v>2243</v>
      </c>
      <c r="M2598">
        <f t="shared" si="126"/>
        <v>10</v>
      </c>
      <c r="N2598">
        <f t="shared" si="127"/>
        <v>14</v>
      </c>
      <c r="O2598" t="str">
        <f t="shared" si="128"/>
        <v>LCREE</v>
      </c>
    </row>
    <row r="2599" spans="1:15" hidden="1" x14ac:dyDescent="0.25">
      <c r="A2599" t="s">
        <v>121</v>
      </c>
      <c r="B2599" t="s">
        <v>39</v>
      </c>
      <c r="C2599" t="s">
        <v>260</v>
      </c>
      <c r="D2599" s="3">
        <v>42530</v>
      </c>
      <c r="E2599" t="s">
        <v>122</v>
      </c>
      <c r="F2599">
        <v>-1234370.03</v>
      </c>
      <c r="G2599" t="s">
        <v>3034</v>
      </c>
      <c r="H2599" t="s">
        <v>249</v>
      </c>
      <c r="I2599" t="s">
        <v>102</v>
      </c>
      <c r="J2599" t="s">
        <v>40</v>
      </c>
      <c r="L2599" t="s">
        <v>2243</v>
      </c>
      <c r="M2599">
        <f t="shared" si="126"/>
        <v>10</v>
      </c>
      <c r="N2599">
        <f t="shared" si="127"/>
        <v>14</v>
      </c>
      <c r="O2599" t="str">
        <f t="shared" si="128"/>
        <v>LCREE</v>
      </c>
    </row>
    <row r="2600" spans="1:15" hidden="1" x14ac:dyDescent="0.25">
      <c r="A2600" t="s">
        <v>121</v>
      </c>
      <c r="B2600" t="s">
        <v>39</v>
      </c>
      <c r="C2600" t="s">
        <v>260</v>
      </c>
      <c r="D2600" s="3">
        <v>42535</v>
      </c>
      <c r="E2600" t="s">
        <v>122</v>
      </c>
      <c r="F2600">
        <v>-42561.18</v>
      </c>
      <c r="G2600" t="s">
        <v>3033</v>
      </c>
      <c r="H2600" t="s">
        <v>249</v>
      </c>
      <c r="I2600" t="s">
        <v>102</v>
      </c>
      <c r="J2600" t="s">
        <v>40</v>
      </c>
      <c r="L2600" t="s">
        <v>2243</v>
      </c>
      <c r="M2600">
        <f t="shared" si="126"/>
        <v>10</v>
      </c>
      <c r="N2600">
        <f t="shared" si="127"/>
        <v>14</v>
      </c>
      <c r="O2600" t="str">
        <f t="shared" si="128"/>
        <v>LCREE</v>
      </c>
    </row>
    <row r="2601" spans="1:15" hidden="1" x14ac:dyDescent="0.25">
      <c r="A2601" t="s">
        <v>121</v>
      </c>
      <c r="B2601" t="s">
        <v>39</v>
      </c>
      <c r="C2601" t="s">
        <v>260</v>
      </c>
      <c r="D2601" s="3">
        <v>42559</v>
      </c>
      <c r="E2601" t="s">
        <v>122</v>
      </c>
      <c r="F2601">
        <v>-1474744.76</v>
      </c>
      <c r="G2601" t="s">
        <v>3032</v>
      </c>
      <c r="H2601" t="s">
        <v>249</v>
      </c>
      <c r="I2601" t="s">
        <v>102</v>
      </c>
      <c r="J2601" t="s">
        <v>40</v>
      </c>
      <c r="L2601" t="s">
        <v>2243</v>
      </c>
      <c r="M2601">
        <f t="shared" si="126"/>
        <v>10</v>
      </c>
      <c r="N2601">
        <f t="shared" si="127"/>
        <v>14</v>
      </c>
      <c r="O2601" t="str">
        <f t="shared" si="128"/>
        <v>LCREE</v>
      </c>
    </row>
    <row r="2602" spans="1:15" hidden="1" x14ac:dyDescent="0.25">
      <c r="A2602" t="s">
        <v>121</v>
      </c>
      <c r="B2602" t="s">
        <v>39</v>
      </c>
      <c r="C2602" t="s">
        <v>260</v>
      </c>
      <c r="D2602" s="3">
        <v>42593</v>
      </c>
      <c r="E2602" t="s">
        <v>122</v>
      </c>
      <c r="F2602">
        <v>-1316821.52</v>
      </c>
      <c r="G2602" t="s">
        <v>3031</v>
      </c>
      <c r="H2602" t="s">
        <v>249</v>
      </c>
      <c r="I2602" t="s">
        <v>102</v>
      </c>
      <c r="J2602" t="s">
        <v>40</v>
      </c>
      <c r="L2602" t="s">
        <v>2243</v>
      </c>
      <c r="M2602">
        <f t="shared" si="126"/>
        <v>10</v>
      </c>
      <c r="N2602">
        <f t="shared" si="127"/>
        <v>14</v>
      </c>
      <c r="O2602" t="str">
        <f t="shared" si="128"/>
        <v>LCREE</v>
      </c>
    </row>
    <row r="2603" spans="1:15" hidden="1" x14ac:dyDescent="0.25">
      <c r="A2603" t="s">
        <v>121</v>
      </c>
      <c r="B2603" t="s">
        <v>39</v>
      </c>
      <c r="C2603" t="s">
        <v>260</v>
      </c>
      <c r="D2603" s="3">
        <v>42620</v>
      </c>
      <c r="E2603" t="s">
        <v>122</v>
      </c>
      <c r="F2603">
        <v>-1154993.45</v>
      </c>
      <c r="G2603" t="s">
        <v>3030</v>
      </c>
      <c r="H2603" t="s">
        <v>249</v>
      </c>
      <c r="I2603" t="s">
        <v>102</v>
      </c>
      <c r="J2603" t="s">
        <v>40</v>
      </c>
      <c r="L2603" t="s">
        <v>2243</v>
      </c>
      <c r="M2603">
        <f t="shared" si="126"/>
        <v>10</v>
      </c>
      <c r="N2603">
        <f t="shared" si="127"/>
        <v>14</v>
      </c>
      <c r="O2603" t="str">
        <f t="shared" si="128"/>
        <v>LCREE</v>
      </c>
    </row>
    <row r="2604" spans="1:15" hidden="1" x14ac:dyDescent="0.25">
      <c r="A2604" t="s">
        <v>121</v>
      </c>
      <c r="B2604" t="s">
        <v>39</v>
      </c>
      <c r="C2604" t="s">
        <v>260</v>
      </c>
      <c r="D2604" s="3">
        <v>42632</v>
      </c>
      <c r="E2604" t="s">
        <v>122</v>
      </c>
      <c r="F2604">
        <v>-366326.6</v>
      </c>
      <c r="G2604" t="s">
        <v>3029</v>
      </c>
      <c r="H2604" t="s">
        <v>249</v>
      </c>
      <c r="I2604" t="s">
        <v>102</v>
      </c>
      <c r="J2604" t="s">
        <v>40</v>
      </c>
      <c r="L2604" t="s">
        <v>2243</v>
      </c>
      <c r="M2604">
        <f t="shared" si="126"/>
        <v>10</v>
      </c>
      <c r="N2604">
        <f t="shared" si="127"/>
        <v>14</v>
      </c>
      <c r="O2604" t="str">
        <f t="shared" si="128"/>
        <v>LCREE</v>
      </c>
    </row>
    <row r="2605" spans="1:15" hidden="1" x14ac:dyDescent="0.25">
      <c r="A2605" t="s">
        <v>121</v>
      </c>
      <c r="B2605" t="s">
        <v>39</v>
      </c>
      <c r="C2605" t="s">
        <v>260</v>
      </c>
      <c r="D2605" s="3">
        <v>42657</v>
      </c>
      <c r="E2605" t="s">
        <v>122</v>
      </c>
      <c r="F2605">
        <v>-1477838.43</v>
      </c>
      <c r="G2605" t="s">
        <v>3028</v>
      </c>
      <c r="H2605" t="s">
        <v>247</v>
      </c>
      <c r="I2605" t="s">
        <v>102</v>
      </c>
      <c r="J2605" t="s">
        <v>40</v>
      </c>
      <c r="L2605" t="s">
        <v>2243</v>
      </c>
      <c r="M2605">
        <f t="shared" si="126"/>
        <v>10</v>
      </c>
      <c r="N2605">
        <f t="shared" si="127"/>
        <v>14</v>
      </c>
      <c r="O2605" t="str">
        <f t="shared" si="128"/>
        <v>LCREE</v>
      </c>
    </row>
    <row r="2606" spans="1:15" hidden="1" x14ac:dyDescent="0.25">
      <c r="A2606" t="s">
        <v>121</v>
      </c>
      <c r="B2606" t="s">
        <v>39</v>
      </c>
      <c r="C2606" t="s">
        <v>260</v>
      </c>
      <c r="D2606" s="3">
        <v>42681</v>
      </c>
      <c r="E2606" t="s">
        <v>122</v>
      </c>
      <c r="F2606">
        <v>-1243150.3400000001</v>
      </c>
      <c r="G2606" t="s">
        <v>3027</v>
      </c>
      <c r="H2606" t="s">
        <v>247</v>
      </c>
      <c r="I2606" t="s">
        <v>102</v>
      </c>
      <c r="J2606" t="s">
        <v>40</v>
      </c>
      <c r="L2606" t="s">
        <v>2243</v>
      </c>
      <c r="M2606">
        <f t="shared" si="126"/>
        <v>10</v>
      </c>
      <c r="N2606">
        <f t="shared" si="127"/>
        <v>14</v>
      </c>
      <c r="O2606" t="str">
        <f t="shared" si="128"/>
        <v>LCREE</v>
      </c>
    </row>
    <row r="2607" spans="1:15" hidden="1" x14ac:dyDescent="0.25">
      <c r="A2607" t="s">
        <v>121</v>
      </c>
      <c r="B2607" t="s">
        <v>39</v>
      </c>
      <c r="C2607" t="s">
        <v>260</v>
      </c>
      <c r="D2607" s="3">
        <v>42690</v>
      </c>
      <c r="E2607" t="s">
        <v>122</v>
      </c>
      <c r="F2607">
        <v>-276886.99</v>
      </c>
      <c r="G2607" t="s">
        <v>3026</v>
      </c>
      <c r="H2607" t="s">
        <v>247</v>
      </c>
      <c r="I2607" t="s">
        <v>102</v>
      </c>
      <c r="J2607" t="s">
        <v>40</v>
      </c>
      <c r="L2607" t="s">
        <v>2243</v>
      </c>
      <c r="M2607">
        <f t="shared" si="126"/>
        <v>10</v>
      </c>
      <c r="N2607">
        <f t="shared" si="127"/>
        <v>14</v>
      </c>
      <c r="O2607" t="str">
        <f t="shared" si="128"/>
        <v>LCREE</v>
      </c>
    </row>
    <row r="2608" spans="1:15" hidden="1" x14ac:dyDescent="0.25">
      <c r="A2608" t="s">
        <v>121</v>
      </c>
      <c r="B2608" t="s">
        <v>39</v>
      </c>
      <c r="C2608" t="s">
        <v>260</v>
      </c>
      <c r="D2608" s="3">
        <v>42711</v>
      </c>
      <c r="E2608" t="s">
        <v>122</v>
      </c>
      <c r="F2608">
        <v>-1756624.2</v>
      </c>
      <c r="G2608" t="s">
        <v>3025</v>
      </c>
      <c r="H2608" t="s">
        <v>247</v>
      </c>
      <c r="I2608" t="s">
        <v>102</v>
      </c>
      <c r="J2608" t="s">
        <v>40</v>
      </c>
      <c r="L2608" t="s">
        <v>2243</v>
      </c>
      <c r="M2608">
        <f t="shared" si="126"/>
        <v>10</v>
      </c>
      <c r="N2608">
        <f t="shared" si="127"/>
        <v>14</v>
      </c>
      <c r="O2608" t="str">
        <f t="shared" si="128"/>
        <v>LCREE</v>
      </c>
    </row>
    <row r="2609" spans="1:15" hidden="1" x14ac:dyDescent="0.25">
      <c r="A2609" t="s">
        <v>121</v>
      </c>
      <c r="B2609" t="s">
        <v>39</v>
      </c>
      <c r="C2609" t="s">
        <v>260</v>
      </c>
      <c r="D2609" s="3">
        <v>42734</v>
      </c>
      <c r="E2609" t="s">
        <v>122</v>
      </c>
      <c r="F2609">
        <v>-55484.37</v>
      </c>
      <c r="G2609" t="s">
        <v>3024</v>
      </c>
      <c r="H2609" t="s">
        <v>247</v>
      </c>
      <c r="I2609" t="s">
        <v>102</v>
      </c>
      <c r="J2609" t="s">
        <v>40</v>
      </c>
      <c r="L2609" t="s">
        <v>2243</v>
      </c>
      <c r="M2609">
        <f t="shared" si="126"/>
        <v>10</v>
      </c>
      <c r="N2609">
        <f t="shared" si="127"/>
        <v>14</v>
      </c>
      <c r="O2609" t="str">
        <f t="shared" si="128"/>
        <v>LCREE</v>
      </c>
    </row>
    <row r="2610" spans="1:15" hidden="1" x14ac:dyDescent="0.25">
      <c r="A2610" t="s">
        <v>121</v>
      </c>
      <c r="B2610" t="s">
        <v>39</v>
      </c>
      <c r="C2610" t="s">
        <v>260</v>
      </c>
      <c r="D2610" s="3">
        <v>42744</v>
      </c>
      <c r="E2610" t="s">
        <v>122</v>
      </c>
      <c r="F2610">
        <v>-1608006.48</v>
      </c>
      <c r="G2610" t="s">
        <v>3023</v>
      </c>
      <c r="H2610" t="s">
        <v>247</v>
      </c>
      <c r="I2610" t="s">
        <v>102</v>
      </c>
      <c r="J2610" t="s">
        <v>40</v>
      </c>
      <c r="L2610" t="s">
        <v>2243</v>
      </c>
      <c r="M2610">
        <f t="shared" si="126"/>
        <v>10</v>
      </c>
      <c r="N2610">
        <f t="shared" si="127"/>
        <v>14</v>
      </c>
      <c r="O2610" t="str">
        <f t="shared" si="128"/>
        <v>LCREE</v>
      </c>
    </row>
    <row r="2611" spans="1:15" hidden="1" x14ac:dyDescent="0.25">
      <c r="A2611" t="s">
        <v>121</v>
      </c>
      <c r="B2611" t="s">
        <v>39</v>
      </c>
      <c r="C2611" t="s">
        <v>260</v>
      </c>
      <c r="D2611" s="3">
        <v>42776</v>
      </c>
      <c r="E2611" t="s">
        <v>122</v>
      </c>
      <c r="F2611">
        <v>-1921617.22</v>
      </c>
      <c r="G2611" t="s">
        <v>3022</v>
      </c>
      <c r="H2611" t="s">
        <v>247</v>
      </c>
      <c r="I2611" t="s">
        <v>102</v>
      </c>
      <c r="J2611" t="s">
        <v>40</v>
      </c>
      <c r="L2611" t="s">
        <v>2243</v>
      </c>
      <c r="M2611">
        <f t="shared" si="126"/>
        <v>10</v>
      </c>
      <c r="N2611">
        <f t="shared" si="127"/>
        <v>14</v>
      </c>
      <c r="O2611" t="str">
        <f t="shared" si="128"/>
        <v>LCREE</v>
      </c>
    </row>
    <row r="2612" spans="1:15" hidden="1" x14ac:dyDescent="0.25">
      <c r="A2612" t="s">
        <v>121</v>
      </c>
      <c r="B2612" t="s">
        <v>39</v>
      </c>
      <c r="C2612" t="s">
        <v>260</v>
      </c>
      <c r="D2612" s="3">
        <v>42801</v>
      </c>
      <c r="E2612" t="s">
        <v>122</v>
      </c>
      <c r="F2612">
        <v>-1648235.06</v>
      </c>
      <c r="G2612" t="s">
        <v>3021</v>
      </c>
      <c r="H2612" t="s">
        <v>247</v>
      </c>
      <c r="I2612" t="s">
        <v>102</v>
      </c>
      <c r="J2612" t="s">
        <v>40</v>
      </c>
      <c r="L2612" t="s">
        <v>2243</v>
      </c>
      <c r="M2612">
        <f t="shared" si="126"/>
        <v>10</v>
      </c>
      <c r="N2612">
        <f t="shared" si="127"/>
        <v>14</v>
      </c>
      <c r="O2612" t="str">
        <f t="shared" si="128"/>
        <v>LCREE</v>
      </c>
    </row>
    <row r="2613" spans="1:15" hidden="1" x14ac:dyDescent="0.25">
      <c r="A2613" t="s">
        <v>121</v>
      </c>
      <c r="B2613" t="s">
        <v>39</v>
      </c>
      <c r="C2613" t="s">
        <v>260</v>
      </c>
      <c r="D2613" s="3">
        <v>42837</v>
      </c>
      <c r="E2613" t="s">
        <v>122</v>
      </c>
      <c r="F2613">
        <v>-1742519.67</v>
      </c>
      <c r="G2613" t="s">
        <v>3020</v>
      </c>
      <c r="H2613" t="s">
        <v>247</v>
      </c>
      <c r="I2613" t="s">
        <v>102</v>
      </c>
      <c r="J2613" t="s">
        <v>40</v>
      </c>
      <c r="L2613" t="s">
        <v>2243</v>
      </c>
      <c r="M2613">
        <f t="shared" si="126"/>
        <v>10</v>
      </c>
      <c r="N2613">
        <f t="shared" si="127"/>
        <v>14</v>
      </c>
      <c r="O2613" t="str">
        <f t="shared" si="128"/>
        <v>LCREE</v>
      </c>
    </row>
    <row r="2614" spans="1:15" hidden="1" x14ac:dyDescent="0.25">
      <c r="A2614" t="s">
        <v>121</v>
      </c>
      <c r="B2614" t="s">
        <v>39</v>
      </c>
      <c r="C2614" t="s">
        <v>260</v>
      </c>
      <c r="D2614" s="3">
        <v>42846</v>
      </c>
      <c r="E2614" t="s">
        <v>122</v>
      </c>
      <c r="F2614">
        <v>-12649.95</v>
      </c>
      <c r="G2614" t="s">
        <v>3019</v>
      </c>
      <c r="H2614" t="s">
        <v>247</v>
      </c>
      <c r="I2614" t="s">
        <v>102</v>
      </c>
      <c r="J2614" t="s">
        <v>40</v>
      </c>
      <c r="L2614" t="s">
        <v>2243</v>
      </c>
      <c r="M2614">
        <f t="shared" si="126"/>
        <v>10</v>
      </c>
      <c r="N2614">
        <f t="shared" si="127"/>
        <v>14</v>
      </c>
      <c r="O2614" t="str">
        <f t="shared" si="128"/>
        <v>LCREE</v>
      </c>
    </row>
    <row r="2615" spans="1:15" hidden="1" x14ac:dyDescent="0.25">
      <c r="A2615" t="s">
        <v>121</v>
      </c>
      <c r="B2615" t="s">
        <v>39</v>
      </c>
      <c r="C2615" t="s">
        <v>260</v>
      </c>
      <c r="D2615" s="3">
        <v>42860</v>
      </c>
      <c r="E2615" t="s">
        <v>122</v>
      </c>
      <c r="F2615">
        <v>-1000000</v>
      </c>
      <c r="G2615" t="s">
        <v>3018</v>
      </c>
      <c r="H2615" t="s">
        <v>247</v>
      </c>
      <c r="I2615" t="s">
        <v>102</v>
      </c>
      <c r="J2615" t="s">
        <v>40</v>
      </c>
      <c r="L2615" t="s">
        <v>2243</v>
      </c>
      <c r="M2615">
        <f t="shared" si="126"/>
        <v>10</v>
      </c>
      <c r="N2615">
        <f t="shared" si="127"/>
        <v>14</v>
      </c>
      <c r="O2615" t="str">
        <f t="shared" si="128"/>
        <v>LCREE</v>
      </c>
    </row>
    <row r="2616" spans="1:15" hidden="1" x14ac:dyDescent="0.25">
      <c r="A2616" t="s">
        <v>121</v>
      </c>
      <c r="B2616" t="s">
        <v>39</v>
      </c>
      <c r="C2616" t="s">
        <v>260</v>
      </c>
      <c r="D2616" s="3">
        <v>42865</v>
      </c>
      <c r="E2616" t="s">
        <v>122</v>
      </c>
      <c r="F2616">
        <v>-356661.59</v>
      </c>
      <c r="G2616" t="s">
        <v>3017</v>
      </c>
      <c r="H2616" t="s">
        <v>247</v>
      </c>
      <c r="I2616" t="s">
        <v>102</v>
      </c>
      <c r="J2616" t="s">
        <v>40</v>
      </c>
      <c r="L2616" t="s">
        <v>2243</v>
      </c>
      <c r="M2616">
        <f t="shared" si="126"/>
        <v>10</v>
      </c>
      <c r="N2616">
        <f t="shared" si="127"/>
        <v>14</v>
      </c>
      <c r="O2616" t="str">
        <f t="shared" si="128"/>
        <v>LCREE</v>
      </c>
    </row>
    <row r="2617" spans="1:15" hidden="1" x14ac:dyDescent="0.25">
      <c r="A2617" t="s">
        <v>121</v>
      </c>
      <c r="B2617" t="s">
        <v>39</v>
      </c>
      <c r="C2617" t="s">
        <v>260</v>
      </c>
      <c r="D2617" s="3">
        <v>42888</v>
      </c>
      <c r="E2617" t="s">
        <v>122</v>
      </c>
      <c r="F2617">
        <v>-186280.04</v>
      </c>
      <c r="G2617" t="s">
        <v>3016</v>
      </c>
      <c r="H2617" t="s">
        <v>247</v>
      </c>
      <c r="I2617" t="s">
        <v>102</v>
      </c>
      <c r="J2617" t="s">
        <v>40</v>
      </c>
      <c r="L2617" t="s">
        <v>2243</v>
      </c>
      <c r="M2617">
        <f t="shared" si="126"/>
        <v>10</v>
      </c>
      <c r="N2617">
        <f t="shared" si="127"/>
        <v>14</v>
      </c>
      <c r="O2617" t="str">
        <f t="shared" si="128"/>
        <v>LCREE</v>
      </c>
    </row>
    <row r="2618" spans="1:15" hidden="1" x14ac:dyDescent="0.25">
      <c r="A2618" t="s">
        <v>121</v>
      </c>
      <c r="B2618" t="s">
        <v>39</v>
      </c>
      <c r="C2618" t="s">
        <v>260</v>
      </c>
      <c r="D2618" s="3">
        <v>42892</v>
      </c>
      <c r="E2618" t="s">
        <v>122</v>
      </c>
      <c r="F2618">
        <v>-1700000</v>
      </c>
      <c r="G2618" t="s">
        <v>3015</v>
      </c>
      <c r="H2618" t="s">
        <v>247</v>
      </c>
      <c r="I2618" t="s">
        <v>102</v>
      </c>
      <c r="J2618" t="s">
        <v>40</v>
      </c>
      <c r="L2618" t="s">
        <v>2243</v>
      </c>
      <c r="M2618">
        <f t="shared" si="126"/>
        <v>10</v>
      </c>
      <c r="N2618">
        <f t="shared" si="127"/>
        <v>14</v>
      </c>
      <c r="O2618" t="str">
        <f t="shared" si="128"/>
        <v>LCREE</v>
      </c>
    </row>
    <row r="2619" spans="1:15" hidden="1" x14ac:dyDescent="0.25">
      <c r="A2619" t="s">
        <v>121</v>
      </c>
      <c r="B2619" t="s">
        <v>39</v>
      </c>
      <c r="C2619" t="s">
        <v>260</v>
      </c>
      <c r="D2619" s="3">
        <v>42926</v>
      </c>
      <c r="E2619" t="s">
        <v>122</v>
      </c>
      <c r="F2619">
        <v>-1402058.21</v>
      </c>
      <c r="G2619" t="s">
        <v>3014</v>
      </c>
      <c r="H2619" t="s">
        <v>247</v>
      </c>
      <c r="I2619" t="s">
        <v>102</v>
      </c>
      <c r="J2619" t="s">
        <v>32</v>
      </c>
      <c r="L2619" t="s">
        <v>2002</v>
      </c>
      <c r="M2619">
        <f t="shared" si="126"/>
        <v>10</v>
      </c>
      <c r="N2619">
        <f t="shared" si="127"/>
        <v>14</v>
      </c>
      <c r="O2619" t="str">
        <f t="shared" si="128"/>
        <v>LCFHR</v>
      </c>
    </row>
    <row r="2620" spans="1:15" hidden="1" x14ac:dyDescent="0.25">
      <c r="A2620" t="s">
        <v>121</v>
      </c>
      <c r="B2620" t="s">
        <v>39</v>
      </c>
      <c r="C2620" t="s">
        <v>260</v>
      </c>
      <c r="D2620" s="3">
        <v>42930</v>
      </c>
      <c r="E2620" t="s">
        <v>122</v>
      </c>
      <c r="F2620">
        <v>-221217.95</v>
      </c>
      <c r="G2620" t="s">
        <v>3013</v>
      </c>
      <c r="H2620" t="s">
        <v>247</v>
      </c>
      <c r="I2620" t="s">
        <v>102</v>
      </c>
      <c r="J2620" t="s">
        <v>40</v>
      </c>
      <c r="L2620" t="s">
        <v>2243</v>
      </c>
      <c r="M2620">
        <f t="shared" si="126"/>
        <v>10</v>
      </c>
      <c r="N2620">
        <f t="shared" si="127"/>
        <v>14</v>
      </c>
      <c r="O2620" t="str">
        <f t="shared" si="128"/>
        <v>LCREE</v>
      </c>
    </row>
    <row r="2621" spans="1:15" hidden="1" x14ac:dyDescent="0.25">
      <c r="A2621" t="s">
        <v>121</v>
      </c>
      <c r="B2621" t="s">
        <v>39</v>
      </c>
      <c r="C2621" t="s">
        <v>260</v>
      </c>
      <c r="D2621" s="3">
        <v>42957</v>
      </c>
      <c r="E2621" t="s">
        <v>122</v>
      </c>
      <c r="F2621">
        <v>-1504644.83</v>
      </c>
      <c r="G2621" t="s">
        <v>3012</v>
      </c>
      <c r="H2621" t="s">
        <v>247</v>
      </c>
      <c r="I2621" t="s">
        <v>102</v>
      </c>
      <c r="J2621" t="s">
        <v>40</v>
      </c>
      <c r="L2621" t="s">
        <v>2243</v>
      </c>
      <c r="M2621">
        <f t="shared" si="126"/>
        <v>10</v>
      </c>
      <c r="N2621">
        <f t="shared" si="127"/>
        <v>14</v>
      </c>
      <c r="O2621" t="str">
        <f t="shared" si="128"/>
        <v>LCREE</v>
      </c>
    </row>
    <row r="2622" spans="1:15" hidden="1" x14ac:dyDescent="0.25">
      <c r="A2622" t="s">
        <v>121</v>
      </c>
      <c r="B2622" t="s">
        <v>39</v>
      </c>
      <c r="C2622" t="s">
        <v>260</v>
      </c>
      <c r="D2622" s="3">
        <v>42985</v>
      </c>
      <c r="E2622" t="s">
        <v>122</v>
      </c>
      <c r="F2622">
        <v>-1500000</v>
      </c>
      <c r="G2622" t="s">
        <v>3011</v>
      </c>
      <c r="H2622" t="s">
        <v>247</v>
      </c>
      <c r="I2622" t="s">
        <v>102</v>
      </c>
      <c r="J2622" t="s">
        <v>40</v>
      </c>
      <c r="L2622" t="s">
        <v>2243</v>
      </c>
      <c r="M2622">
        <f t="shared" si="126"/>
        <v>10</v>
      </c>
      <c r="N2622">
        <f t="shared" si="127"/>
        <v>14</v>
      </c>
      <c r="O2622" t="str">
        <f t="shared" si="128"/>
        <v>LCREE</v>
      </c>
    </row>
    <row r="2623" spans="1:15" hidden="1" x14ac:dyDescent="0.25">
      <c r="A2623" t="s">
        <v>121</v>
      </c>
      <c r="B2623" t="s">
        <v>39</v>
      </c>
      <c r="C2623" t="s">
        <v>260</v>
      </c>
      <c r="D2623" s="3">
        <v>43020</v>
      </c>
      <c r="E2623" t="s">
        <v>122</v>
      </c>
      <c r="F2623">
        <v>-1600000</v>
      </c>
      <c r="G2623" t="s">
        <v>3010</v>
      </c>
      <c r="H2623" t="s">
        <v>247</v>
      </c>
      <c r="I2623" t="s">
        <v>102</v>
      </c>
      <c r="J2623" t="s">
        <v>40</v>
      </c>
      <c r="L2623" t="s">
        <v>2243</v>
      </c>
      <c r="M2623">
        <f t="shared" si="126"/>
        <v>10</v>
      </c>
      <c r="N2623">
        <f t="shared" si="127"/>
        <v>14</v>
      </c>
      <c r="O2623" t="str">
        <f t="shared" si="128"/>
        <v>LCREE</v>
      </c>
    </row>
    <row r="2624" spans="1:15" hidden="1" x14ac:dyDescent="0.25">
      <c r="A2624" t="s">
        <v>121</v>
      </c>
      <c r="B2624" t="s">
        <v>39</v>
      </c>
      <c r="C2624" t="s">
        <v>260</v>
      </c>
      <c r="D2624" s="3">
        <v>43045</v>
      </c>
      <c r="E2624" t="s">
        <v>122</v>
      </c>
      <c r="F2624">
        <v>-1500000</v>
      </c>
      <c r="G2624" t="s">
        <v>3009</v>
      </c>
      <c r="H2624" t="s">
        <v>247</v>
      </c>
      <c r="I2624" t="s">
        <v>101</v>
      </c>
      <c r="J2624" t="s">
        <v>40</v>
      </c>
      <c r="L2624" t="s">
        <v>2243</v>
      </c>
      <c r="M2624">
        <f t="shared" si="126"/>
        <v>10</v>
      </c>
      <c r="N2624">
        <f t="shared" si="127"/>
        <v>14</v>
      </c>
      <c r="O2624" t="str">
        <f t="shared" si="128"/>
        <v>LCREE</v>
      </c>
    </row>
    <row r="2625" spans="1:15" hidden="1" x14ac:dyDescent="0.25">
      <c r="A2625" t="s">
        <v>121</v>
      </c>
      <c r="B2625" t="s">
        <v>39</v>
      </c>
      <c r="C2625" t="s">
        <v>260</v>
      </c>
      <c r="D2625" s="3">
        <v>43076</v>
      </c>
      <c r="E2625" t="s">
        <v>122</v>
      </c>
      <c r="F2625">
        <v>-1500000</v>
      </c>
      <c r="G2625" t="s">
        <v>3008</v>
      </c>
      <c r="H2625" t="s">
        <v>247</v>
      </c>
      <c r="I2625" t="s">
        <v>426</v>
      </c>
      <c r="J2625" t="s">
        <v>40</v>
      </c>
      <c r="L2625" t="s">
        <v>2243</v>
      </c>
      <c r="M2625">
        <f t="shared" si="126"/>
        <v>10</v>
      </c>
      <c r="N2625">
        <f t="shared" si="127"/>
        <v>14</v>
      </c>
      <c r="O2625" t="str">
        <f t="shared" si="128"/>
        <v>LCREE</v>
      </c>
    </row>
    <row r="2626" spans="1:15" hidden="1" x14ac:dyDescent="0.25">
      <c r="A2626" t="s">
        <v>121</v>
      </c>
      <c r="B2626" t="s">
        <v>39</v>
      </c>
      <c r="C2626" t="s">
        <v>260</v>
      </c>
      <c r="D2626" s="3">
        <v>43102</v>
      </c>
      <c r="E2626" t="s">
        <v>122</v>
      </c>
      <c r="F2626">
        <v>-374959.49</v>
      </c>
      <c r="G2626" t="s">
        <v>3007</v>
      </c>
      <c r="H2626" t="s">
        <v>247</v>
      </c>
      <c r="I2626" t="s">
        <v>102</v>
      </c>
      <c r="J2626" t="s">
        <v>40</v>
      </c>
      <c r="L2626" t="s">
        <v>2243</v>
      </c>
      <c r="M2626">
        <f t="shared" si="126"/>
        <v>10</v>
      </c>
      <c r="N2626">
        <f t="shared" si="127"/>
        <v>14</v>
      </c>
      <c r="O2626" t="str">
        <f t="shared" si="128"/>
        <v>LCREE</v>
      </c>
    </row>
    <row r="2627" spans="1:15" hidden="1" x14ac:dyDescent="0.25">
      <c r="A2627" t="s">
        <v>121</v>
      </c>
      <c r="B2627" t="s">
        <v>39</v>
      </c>
      <c r="C2627" t="s">
        <v>260</v>
      </c>
      <c r="D2627" s="3">
        <v>43109</v>
      </c>
      <c r="E2627" t="s">
        <v>122</v>
      </c>
      <c r="F2627">
        <v>-1500000</v>
      </c>
      <c r="G2627" t="s">
        <v>3006</v>
      </c>
      <c r="H2627" t="s">
        <v>247</v>
      </c>
      <c r="I2627" t="s">
        <v>102</v>
      </c>
      <c r="J2627" t="s">
        <v>40</v>
      </c>
      <c r="L2627" t="s">
        <v>2243</v>
      </c>
      <c r="M2627">
        <f t="shared" ref="M2627:M2690" si="129">FIND("from",L2627,1)+LEN($M$1)+1</f>
        <v>10</v>
      </c>
      <c r="N2627">
        <f t="shared" ref="N2627:N2690" si="130">FIND("to",L2627)-LEN($N$1)</f>
        <v>14</v>
      </c>
      <c r="O2627" t="str">
        <f t="shared" ref="O2627:O2690" si="131">MID(L2627,M2627,N2627-M2627+1)</f>
        <v>LCREE</v>
      </c>
    </row>
    <row r="2628" spans="1:15" hidden="1" x14ac:dyDescent="0.25">
      <c r="A2628" t="s">
        <v>121</v>
      </c>
      <c r="B2628" t="s">
        <v>39</v>
      </c>
      <c r="C2628" t="s">
        <v>260</v>
      </c>
      <c r="D2628" s="3">
        <v>43147</v>
      </c>
      <c r="E2628" t="s">
        <v>122</v>
      </c>
      <c r="F2628">
        <v>-1600000</v>
      </c>
      <c r="G2628" t="s">
        <v>3005</v>
      </c>
      <c r="H2628" t="s">
        <v>247</v>
      </c>
      <c r="I2628" t="s">
        <v>102</v>
      </c>
      <c r="J2628" t="s">
        <v>40</v>
      </c>
      <c r="L2628" t="s">
        <v>2243</v>
      </c>
      <c r="M2628">
        <f t="shared" si="129"/>
        <v>10</v>
      </c>
      <c r="N2628">
        <f t="shared" si="130"/>
        <v>14</v>
      </c>
      <c r="O2628" t="str">
        <f t="shared" si="131"/>
        <v>LCREE</v>
      </c>
    </row>
    <row r="2629" spans="1:15" hidden="1" x14ac:dyDescent="0.25">
      <c r="A2629" t="s">
        <v>121</v>
      </c>
      <c r="B2629" t="s">
        <v>39</v>
      </c>
      <c r="C2629" t="s">
        <v>260</v>
      </c>
      <c r="D2629" s="3">
        <v>43159</v>
      </c>
      <c r="E2629" t="s">
        <v>122</v>
      </c>
      <c r="F2629">
        <v>-50000</v>
      </c>
      <c r="G2629" t="s">
        <v>3004</v>
      </c>
      <c r="H2629" t="s">
        <v>247</v>
      </c>
      <c r="I2629" t="s">
        <v>102</v>
      </c>
      <c r="J2629" t="s">
        <v>40</v>
      </c>
      <c r="L2629" t="s">
        <v>2243</v>
      </c>
      <c r="M2629">
        <f t="shared" si="129"/>
        <v>10</v>
      </c>
      <c r="N2629">
        <f t="shared" si="130"/>
        <v>14</v>
      </c>
      <c r="O2629" t="str">
        <f t="shared" si="131"/>
        <v>LCREE</v>
      </c>
    </row>
    <row r="2630" spans="1:15" hidden="1" x14ac:dyDescent="0.25">
      <c r="A2630" t="s">
        <v>121</v>
      </c>
      <c r="B2630" t="s">
        <v>39</v>
      </c>
      <c r="C2630" t="s">
        <v>260</v>
      </c>
      <c r="D2630" s="3">
        <v>43165</v>
      </c>
      <c r="E2630" t="s">
        <v>122</v>
      </c>
      <c r="F2630">
        <v>-1700000</v>
      </c>
      <c r="G2630" t="s">
        <v>3003</v>
      </c>
      <c r="H2630" t="s">
        <v>247</v>
      </c>
      <c r="I2630" t="s">
        <v>102</v>
      </c>
      <c r="J2630" t="s">
        <v>40</v>
      </c>
      <c r="L2630" t="s">
        <v>2243</v>
      </c>
      <c r="M2630">
        <f t="shared" si="129"/>
        <v>10</v>
      </c>
      <c r="N2630">
        <f t="shared" si="130"/>
        <v>14</v>
      </c>
      <c r="O2630" t="str">
        <f t="shared" si="131"/>
        <v>LCREE</v>
      </c>
    </row>
    <row r="2631" spans="1:15" hidden="1" x14ac:dyDescent="0.25">
      <c r="A2631" t="s">
        <v>121</v>
      </c>
      <c r="B2631" t="s">
        <v>39</v>
      </c>
      <c r="C2631" t="s">
        <v>260</v>
      </c>
      <c r="D2631" s="3">
        <v>43201</v>
      </c>
      <c r="E2631" t="s">
        <v>122</v>
      </c>
      <c r="F2631">
        <v>-1850000</v>
      </c>
      <c r="G2631" t="s">
        <v>3002</v>
      </c>
      <c r="H2631" t="s">
        <v>247</v>
      </c>
      <c r="I2631" t="s">
        <v>102</v>
      </c>
      <c r="J2631" t="s">
        <v>40</v>
      </c>
      <c r="L2631" t="s">
        <v>2243</v>
      </c>
      <c r="M2631">
        <f t="shared" si="129"/>
        <v>10</v>
      </c>
      <c r="N2631">
        <f t="shared" si="130"/>
        <v>14</v>
      </c>
      <c r="O2631" t="str">
        <f t="shared" si="131"/>
        <v>LCREE</v>
      </c>
    </row>
    <row r="2632" spans="1:15" hidden="1" x14ac:dyDescent="0.25">
      <c r="A2632" t="s">
        <v>121</v>
      </c>
      <c r="B2632" t="s">
        <v>39</v>
      </c>
      <c r="C2632" t="s">
        <v>260</v>
      </c>
      <c r="D2632" s="3">
        <v>43227</v>
      </c>
      <c r="E2632" t="s">
        <v>122</v>
      </c>
      <c r="F2632">
        <v>-2000000</v>
      </c>
      <c r="G2632" t="s">
        <v>3001</v>
      </c>
      <c r="H2632" t="s">
        <v>247</v>
      </c>
      <c r="I2632" t="s">
        <v>102</v>
      </c>
      <c r="J2632" t="s">
        <v>40</v>
      </c>
      <c r="L2632" t="s">
        <v>2243</v>
      </c>
      <c r="M2632">
        <f t="shared" si="129"/>
        <v>10</v>
      </c>
      <c r="N2632">
        <f t="shared" si="130"/>
        <v>14</v>
      </c>
      <c r="O2632" t="str">
        <f t="shared" si="131"/>
        <v>LCREE</v>
      </c>
    </row>
    <row r="2633" spans="1:15" hidden="1" x14ac:dyDescent="0.25">
      <c r="A2633" t="s">
        <v>121</v>
      </c>
      <c r="B2633" t="s">
        <v>39</v>
      </c>
      <c r="C2633" t="s">
        <v>260</v>
      </c>
      <c r="D2633" s="3">
        <v>43259</v>
      </c>
      <c r="E2633" t="s">
        <v>122</v>
      </c>
      <c r="F2633">
        <v>-1700000</v>
      </c>
      <c r="G2633" t="s">
        <v>3000</v>
      </c>
      <c r="H2633" t="s">
        <v>247</v>
      </c>
      <c r="I2633" t="s">
        <v>102</v>
      </c>
      <c r="J2633" t="s">
        <v>40</v>
      </c>
      <c r="L2633" t="s">
        <v>2243</v>
      </c>
      <c r="M2633">
        <f t="shared" si="129"/>
        <v>10</v>
      </c>
      <c r="N2633">
        <f t="shared" si="130"/>
        <v>14</v>
      </c>
      <c r="O2633" t="str">
        <f t="shared" si="131"/>
        <v>LCREE</v>
      </c>
    </row>
    <row r="2634" spans="1:15" hidden="1" x14ac:dyDescent="0.25">
      <c r="A2634" t="s">
        <v>121</v>
      </c>
      <c r="B2634" t="s">
        <v>39</v>
      </c>
      <c r="C2634" t="s">
        <v>260</v>
      </c>
      <c r="D2634" s="3">
        <v>43287</v>
      </c>
      <c r="E2634" t="s">
        <v>122</v>
      </c>
      <c r="F2634">
        <v>-1500000</v>
      </c>
      <c r="G2634" t="s">
        <v>2999</v>
      </c>
      <c r="H2634" t="s">
        <v>247</v>
      </c>
      <c r="I2634" t="s">
        <v>102</v>
      </c>
      <c r="J2634" t="s">
        <v>40</v>
      </c>
      <c r="L2634" t="s">
        <v>2243</v>
      </c>
      <c r="M2634">
        <f t="shared" si="129"/>
        <v>10</v>
      </c>
      <c r="N2634">
        <f t="shared" si="130"/>
        <v>14</v>
      </c>
      <c r="O2634" t="str">
        <f t="shared" si="131"/>
        <v>LCREE</v>
      </c>
    </row>
    <row r="2635" spans="1:15" hidden="1" x14ac:dyDescent="0.25">
      <c r="A2635" t="s">
        <v>121</v>
      </c>
      <c r="B2635" t="s">
        <v>39</v>
      </c>
      <c r="C2635" t="s">
        <v>260</v>
      </c>
      <c r="D2635" s="3">
        <v>43326</v>
      </c>
      <c r="E2635" t="s">
        <v>122</v>
      </c>
      <c r="F2635">
        <v>-1800000</v>
      </c>
      <c r="G2635" t="s">
        <v>2998</v>
      </c>
      <c r="H2635" t="s">
        <v>247</v>
      </c>
      <c r="I2635" t="s">
        <v>102</v>
      </c>
      <c r="J2635" t="s">
        <v>40</v>
      </c>
      <c r="L2635" t="s">
        <v>2243</v>
      </c>
      <c r="M2635">
        <f t="shared" si="129"/>
        <v>10</v>
      </c>
      <c r="N2635">
        <f t="shared" si="130"/>
        <v>14</v>
      </c>
      <c r="O2635" t="str">
        <f t="shared" si="131"/>
        <v>LCREE</v>
      </c>
    </row>
    <row r="2636" spans="1:15" hidden="1" x14ac:dyDescent="0.25">
      <c r="A2636" t="s">
        <v>121</v>
      </c>
      <c r="B2636" t="s">
        <v>39</v>
      </c>
      <c r="C2636" t="s">
        <v>260</v>
      </c>
      <c r="D2636" s="3">
        <v>43361</v>
      </c>
      <c r="E2636" t="s">
        <v>122</v>
      </c>
      <c r="F2636">
        <v>-1768514.36</v>
      </c>
      <c r="G2636" t="s">
        <v>2997</v>
      </c>
      <c r="H2636" t="s">
        <v>247</v>
      </c>
      <c r="I2636" t="s">
        <v>102</v>
      </c>
      <c r="J2636" t="s">
        <v>40</v>
      </c>
      <c r="L2636" t="s">
        <v>2002</v>
      </c>
      <c r="M2636">
        <f t="shared" si="129"/>
        <v>10</v>
      </c>
      <c r="N2636">
        <f t="shared" si="130"/>
        <v>14</v>
      </c>
      <c r="O2636" t="str">
        <f t="shared" si="131"/>
        <v>LCFHR</v>
      </c>
    </row>
    <row r="2637" spans="1:15" hidden="1" x14ac:dyDescent="0.25">
      <c r="A2637" t="s">
        <v>121</v>
      </c>
      <c r="B2637" t="s">
        <v>39</v>
      </c>
      <c r="C2637" t="s">
        <v>260</v>
      </c>
      <c r="D2637" s="3">
        <v>43383</v>
      </c>
      <c r="E2637" t="s">
        <v>122</v>
      </c>
      <c r="F2637">
        <v>-1300000</v>
      </c>
      <c r="G2637" t="s">
        <v>2996</v>
      </c>
      <c r="H2637" t="s">
        <v>247</v>
      </c>
      <c r="I2637" t="s">
        <v>102</v>
      </c>
      <c r="J2637" t="s">
        <v>40</v>
      </c>
      <c r="L2637" t="s">
        <v>2243</v>
      </c>
      <c r="M2637">
        <f t="shared" si="129"/>
        <v>10</v>
      </c>
      <c r="N2637">
        <f t="shared" si="130"/>
        <v>14</v>
      </c>
      <c r="O2637" t="str">
        <f t="shared" si="131"/>
        <v>LCREE</v>
      </c>
    </row>
    <row r="2638" spans="1:15" hidden="1" x14ac:dyDescent="0.25">
      <c r="A2638" t="s">
        <v>121</v>
      </c>
      <c r="B2638" t="s">
        <v>39</v>
      </c>
      <c r="C2638" t="s">
        <v>260</v>
      </c>
      <c r="D2638" s="3">
        <v>43392</v>
      </c>
      <c r="E2638" t="s">
        <v>122</v>
      </c>
      <c r="F2638">
        <v>-300000</v>
      </c>
      <c r="G2638" t="s">
        <v>2995</v>
      </c>
      <c r="H2638" t="s">
        <v>247</v>
      </c>
      <c r="I2638" t="s">
        <v>102</v>
      </c>
      <c r="J2638" t="s">
        <v>40</v>
      </c>
      <c r="L2638" t="s">
        <v>2243</v>
      </c>
      <c r="M2638">
        <f t="shared" si="129"/>
        <v>10</v>
      </c>
      <c r="N2638">
        <f t="shared" si="130"/>
        <v>14</v>
      </c>
      <c r="O2638" t="str">
        <f t="shared" si="131"/>
        <v>LCREE</v>
      </c>
    </row>
    <row r="2639" spans="1:15" hidden="1" x14ac:dyDescent="0.25">
      <c r="A2639" t="s">
        <v>121</v>
      </c>
      <c r="B2639" t="s">
        <v>39</v>
      </c>
      <c r="C2639" t="s">
        <v>260</v>
      </c>
      <c r="D2639" s="3">
        <v>43410</v>
      </c>
      <c r="E2639" t="s">
        <v>122</v>
      </c>
      <c r="F2639">
        <v>-1500000</v>
      </c>
      <c r="G2639" t="s">
        <v>2994</v>
      </c>
      <c r="H2639" t="s">
        <v>247</v>
      </c>
      <c r="I2639" t="s">
        <v>102</v>
      </c>
      <c r="J2639" t="s">
        <v>40</v>
      </c>
      <c r="L2639" t="s">
        <v>2243</v>
      </c>
      <c r="M2639">
        <f t="shared" si="129"/>
        <v>10</v>
      </c>
      <c r="N2639">
        <f t="shared" si="130"/>
        <v>14</v>
      </c>
      <c r="O2639" t="str">
        <f t="shared" si="131"/>
        <v>LCREE</v>
      </c>
    </row>
    <row r="2640" spans="1:15" hidden="1" x14ac:dyDescent="0.25">
      <c r="A2640" t="s">
        <v>121</v>
      </c>
      <c r="B2640" t="s">
        <v>39</v>
      </c>
      <c r="C2640" t="s">
        <v>260</v>
      </c>
      <c r="D2640" s="3">
        <v>43425</v>
      </c>
      <c r="E2640" t="s">
        <v>122</v>
      </c>
      <c r="F2640">
        <v>-247044.1</v>
      </c>
      <c r="G2640" t="s">
        <v>2993</v>
      </c>
      <c r="H2640" t="s">
        <v>247</v>
      </c>
      <c r="I2640" t="s">
        <v>102</v>
      </c>
      <c r="J2640" t="s">
        <v>40</v>
      </c>
      <c r="L2640" t="s">
        <v>2243</v>
      </c>
      <c r="M2640">
        <f t="shared" si="129"/>
        <v>10</v>
      </c>
      <c r="N2640">
        <f t="shared" si="130"/>
        <v>14</v>
      </c>
      <c r="O2640" t="str">
        <f t="shared" si="131"/>
        <v>LCREE</v>
      </c>
    </row>
    <row r="2641" spans="1:15" hidden="1" x14ac:dyDescent="0.25">
      <c r="A2641" t="s">
        <v>121</v>
      </c>
      <c r="B2641" t="s">
        <v>39</v>
      </c>
      <c r="C2641" t="s">
        <v>260</v>
      </c>
      <c r="D2641" s="3">
        <v>43440</v>
      </c>
      <c r="E2641" t="s">
        <v>122</v>
      </c>
      <c r="F2641">
        <v>-1400000</v>
      </c>
      <c r="G2641" t="s">
        <v>921</v>
      </c>
      <c r="H2641" t="s">
        <v>247</v>
      </c>
      <c r="I2641" t="s">
        <v>102</v>
      </c>
      <c r="J2641" t="s">
        <v>40</v>
      </c>
      <c r="L2641" t="s">
        <v>2243</v>
      </c>
      <c r="M2641">
        <f t="shared" si="129"/>
        <v>10</v>
      </c>
      <c r="N2641">
        <f t="shared" si="130"/>
        <v>14</v>
      </c>
      <c r="O2641" t="str">
        <f t="shared" si="131"/>
        <v>LCREE</v>
      </c>
    </row>
    <row r="2642" spans="1:15" hidden="1" x14ac:dyDescent="0.25">
      <c r="A2642" t="s">
        <v>121</v>
      </c>
      <c r="B2642" t="s">
        <v>39</v>
      </c>
      <c r="C2642" t="s">
        <v>260</v>
      </c>
      <c r="D2642" s="3">
        <v>43474</v>
      </c>
      <c r="E2642" t="s">
        <v>122</v>
      </c>
      <c r="F2642">
        <v>-11500000</v>
      </c>
      <c r="G2642" t="s">
        <v>2992</v>
      </c>
      <c r="H2642" t="s">
        <v>247</v>
      </c>
      <c r="I2642" t="s">
        <v>102</v>
      </c>
      <c r="J2642" t="s">
        <v>40</v>
      </c>
      <c r="L2642" t="s">
        <v>2243</v>
      </c>
      <c r="M2642">
        <f t="shared" si="129"/>
        <v>10</v>
      </c>
      <c r="N2642">
        <f t="shared" si="130"/>
        <v>14</v>
      </c>
      <c r="O2642" t="str">
        <f t="shared" si="131"/>
        <v>LCREE</v>
      </c>
    </row>
    <row r="2643" spans="1:15" hidden="1" x14ac:dyDescent="0.25">
      <c r="A2643" t="s">
        <v>121</v>
      </c>
      <c r="B2643" t="s">
        <v>39</v>
      </c>
      <c r="C2643" t="s">
        <v>260</v>
      </c>
      <c r="D2643" s="3">
        <v>43495</v>
      </c>
      <c r="E2643" t="s">
        <v>122</v>
      </c>
      <c r="F2643">
        <v>-150000</v>
      </c>
      <c r="G2643" t="s">
        <v>2991</v>
      </c>
      <c r="H2643" t="s">
        <v>247</v>
      </c>
      <c r="I2643" t="s">
        <v>102</v>
      </c>
      <c r="J2643" t="s">
        <v>40</v>
      </c>
      <c r="L2643" t="s">
        <v>2243</v>
      </c>
      <c r="M2643">
        <f t="shared" si="129"/>
        <v>10</v>
      </c>
      <c r="N2643">
        <f t="shared" si="130"/>
        <v>14</v>
      </c>
      <c r="O2643" t="str">
        <f t="shared" si="131"/>
        <v>LCREE</v>
      </c>
    </row>
    <row r="2644" spans="1:15" hidden="1" x14ac:dyDescent="0.25">
      <c r="A2644" t="s">
        <v>121</v>
      </c>
      <c r="B2644" t="s">
        <v>39</v>
      </c>
      <c r="C2644" t="s">
        <v>260</v>
      </c>
      <c r="D2644" s="3">
        <v>43503</v>
      </c>
      <c r="E2644" t="s">
        <v>122</v>
      </c>
      <c r="F2644">
        <v>-750000</v>
      </c>
      <c r="G2644" t="s">
        <v>2990</v>
      </c>
      <c r="H2644" t="s">
        <v>247</v>
      </c>
      <c r="I2644" t="s">
        <v>102</v>
      </c>
      <c r="J2644" t="s">
        <v>40</v>
      </c>
      <c r="L2644" t="s">
        <v>2243</v>
      </c>
      <c r="M2644">
        <f t="shared" si="129"/>
        <v>10</v>
      </c>
      <c r="N2644">
        <f t="shared" si="130"/>
        <v>14</v>
      </c>
      <c r="O2644" t="str">
        <f t="shared" si="131"/>
        <v>LCREE</v>
      </c>
    </row>
    <row r="2645" spans="1:15" hidden="1" x14ac:dyDescent="0.25">
      <c r="A2645" t="s">
        <v>121</v>
      </c>
      <c r="B2645" t="s">
        <v>39</v>
      </c>
      <c r="C2645" t="s">
        <v>260</v>
      </c>
      <c r="D2645" s="3">
        <v>43531</v>
      </c>
      <c r="E2645" t="s">
        <v>122</v>
      </c>
      <c r="F2645">
        <v>-2600000</v>
      </c>
      <c r="G2645" t="s">
        <v>2989</v>
      </c>
      <c r="H2645" t="s">
        <v>247</v>
      </c>
      <c r="I2645" t="s">
        <v>102</v>
      </c>
      <c r="J2645" t="s">
        <v>40</v>
      </c>
      <c r="L2645" t="s">
        <v>2243</v>
      </c>
      <c r="M2645">
        <f t="shared" si="129"/>
        <v>10</v>
      </c>
      <c r="N2645">
        <f t="shared" si="130"/>
        <v>14</v>
      </c>
      <c r="O2645" t="str">
        <f t="shared" si="131"/>
        <v>LCREE</v>
      </c>
    </row>
    <row r="2646" spans="1:15" hidden="1" x14ac:dyDescent="0.25">
      <c r="A2646" t="s">
        <v>121</v>
      </c>
      <c r="B2646" t="s">
        <v>39</v>
      </c>
      <c r="C2646" t="s">
        <v>260</v>
      </c>
      <c r="D2646" s="3">
        <v>43553</v>
      </c>
      <c r="E2646" t="s">
        <v>122</v>
      </c>
      <c r="F2646">
        <v>-50000</v>
      </c>
      <c r="G2646" t="s">
        <v>2988</v>
      </c>
      <c r="H2646" t="s">
        <v>247</v>
      </c>
      <c r="I2646" t="s">
        <v>102</v>
      </c>
      <c r="J2646" t="s">
        <v>40</v>
      </c>
      <c r="L2646" t="s">
        <v>2243</v>
      </c>
      <c r="M2646">
        <f t="shared" si="129"/>
        <v>10</v>
      </c>
      <c r="N2646">
        <f t="shared" si="130"/>
        <v>14</v>
      </c>
      <c r="O2646" t="str">
        <f t="shared" si="131"/>
        <v>LCREE</v>
      </c>
    </row>
    <row r="2647" spans="1:15" hidden="1" x14ac:dyDescent="0.25">
      <c r="A2647" t="s">
        <v>121</v>
      </c>
      <c r="B2647" t="s">
        <v>39</v>
      </c>
      <c r="C2647" t="s">
        <v>260</v>
      </c>
      <c r="D2647" s="3">
        <v>43566</v>
      </c>
      <c r="E2647" t="s">
        <v>122</v>
      </c>
      <c r="F2647">
        <v>-1800000</v>
      </c>
      <c r="G2647" t="s">
        <v>2987</v>
      </c>
      <c r="H2647" t="s">
        <v>247</v>
      </c>
      <c r="I2647" t="s">
        <v>102</v>
      </c>
      <c r="J2647" t="s">
        <v>40</v>
      </c>
      <c r="L2647" t="s">
        <v>2243</v>
      </c>
      <c r="M2647">
        <f t="shared" si="129"/>
        <v>10</v>
      </c>
      <c r="N2647">
        <f t="shared" si="130"/>
        <v>14</v>
      </c>
      <c r="O2647" t="str">
        <f t="shared" si="131"/>
        <v>LCREE</v>
      </c>
    </row>
    <row r="2648" spans="1:15" hidden="1" x14ac:dyDescent="0.25">
      <c r="A2648" t="s">
        <v>121</v>
      </c>
      <c r="B2648" t="s">
        <v>39</v>
      </c>
      <c r="C2648" t="s">
        <v>260</v>
      </c>
      <c r="D2648" s="3">
        <v>43591</v>
      </c>
      <c r="E2648" t="s">
        <v>122</v>
      </c>
      <c r="F2648">
        <v>-3000000</v>
      </c>
      <c r="G2648" t="s">
        <v>2986</v>
      </c>
      <c r="H2648" t="s">
        <v>247</v>
      </c>
      <c r="I2648" t="s">
        <v>102</v>
      </c>
      <c r="J2648" t="s">
        <v>40</v>
      </c>
      <c r="L2648" t="s">
        <v>2243</v>
      </c>
      <c r="M2648">
        <f t="shared" si="129"/>
        <v>10</v>
      </c>
      <c r="N2648">
        <f t="shared" si="130"/>
        <v>14</v>
      </c>
      <c r="O2648" t="str">
        <f t="shared" si="131"/>
        <v>LCREE</v>
      </c>
    </row>
    <row r="2649" spans="1:15" hidden="1" x14ac:dyDescent="0.25">
      <c r="A2649" t="s">
        <v>121</v>
      </c>
      <c r="B2649" t="s">
        <v>39</v>
      </c>
      <c r="C2649" t="s">
        <v>260</v>
      </c>
      <c r="D2649" s="3">
        <v>43606</v>
      </c>
      <c r="E2649" t="s">
        <v>122</v>
      </c>
      <c r="F2649">
        <v>-400000</v>
      </c>
      <c r="G2649" t="s">
        <v>2985</v>
      </c>
      <c r="H2649" t="s">
        <v>247</v>
      </c>
      <c r="I2649" t="s">
        <v>102</v>
      </c>
      <c r="J2649" t="s">
        <v>40</v>
      </c>
      <c r="L2649" t="s">
        <v>2243</v>
      </c>
      <c r="M2649">
        <f t="shared" si="129"/>
        <v>10</v>
      </c>
      <c r="N2649">
        <f t="shared" si="130"/>
        <v>14</v>
      </c>
      <c r="O2649" t="str">
        <f t="shared" si="131"/>
        <v>LCREE</v>
      </c>
    </row>
    <row r="2650" spans="1:15" hidden="1" x14ac:dyDescent="0.25">
      <c r="A2650" t="s">
        <v>121</v>
      </c>
      <c r="B2650" t="s">
        <v>39</v>
      </c>
      <c r="C2650" t="s">
        <v>260</v>
      </c>
      <c r="D2650" s="3">
        <v>43626</v>
      </c>
      <c r="E2650" t="s">
        <v>122</v>
      </c>
      <c r="F2650">
        <v>-1700000</v>
      </c>
      <c r="G2650" t="s">
        <v>2984</v>
      </c>
      <c r="H2650" t="s">
        <v>247</v>
      </c>
      <c r="I2650" t="s">
        <v>102</v>
      </c>
      <c r="J2650" t="s">
        <v>40</v>
      </c>
      <c r="L2650" t="s">
        <v>2243</v>
      </c>
      <c r="M2650">
        <f t="shared" si="129"/>
        <v>10</v>
      </c>
      <c r="N2650">
        <f t="shared" si="130"/>
        <v>14</v>
      </c>
      <c r="O2650" t="str">
        <f t="shared" si="131"/>
        <v>LCREE</v>
      </c>
    </row>
    <row r="2651" spans="1:15" hidden="1" x14ac:dyDescent="0.25">
      <c r="A2651" t="s">
        <v>121</v>
      </c>
      <c r="B2651" t="s">
        <v>39</v>
      </c>
      <c r="C2651" t="s">
        <v>260</v>
      </c>
      <c r="D2651" s="3">
        <v>43655</v>
      </c>
      <c r="E2651" t="s">
        <v>122</v>
      </c>
      <c r="F2651">
        <v>-2000000</v>
      </c>
      <c r="G2651" t="s">
        <v>2983</v>
      </c>
      <c r="H2651" t="s">
        <v>247</v>
      </c>
      <c r="I2651" t="s">
        <v>102</v>
      </c>
      <c r="J2651" t="s">
        <v>40</v>
      </c>
      <c r="L2651" t="s">
        <v>2243</v>
      </c>
      <c r="M2651">
        <f t="shared" si="129"/>
        <v>10</v>
      </c>
      <c r="N2651">
        <f t="shared" si="130"/>
        <v>14</v>
      </c>
      <c r="O2651" t="str">
        <f t="shared" si="131"/>
        <v>LCREE</v>
      </c>
    </row>
    <row r="2652" spans="1:15" hidden="1" x14ac:dyDescent="0.25">
      <c r="A2652" t="s">
        <v>121</v>
      </c>
      <c r="B2652" t="s">
        <v>39</v>
      </c>
      <c r="C2652" t="s">
        <v>260</v>
      </c>
      <c r="D2652" s="3">
        <v>43665</v>
      </c>
      <c r="E2652" t="s">
        <v>122</v>
      </c>
      <c r="F2652">
        <v>-800000</v>
      </c>
      <c r="G2652" t="s">
        <v>2982</v>
      </c>
      <c r="H2652" t="s">
        <v>247</v>
      </c>
      <c r="I2652" t="s">
        <v>102</v>
      </c>
      <c r="J2652" t="s">
        <v>40</v>
      </c>
      <c r="L2652" t="s">
        <v>2243</v>
      </c>
      <c r="M2652">
        <f t="shared" si="129"/>
        <v>10</v>
      </c>
      <c r="N2652">
        <f t="shared" si="130"/>
        <v>14</v>
      </c>
      <c r="O2652" t="str">
        <f t="shared" si="131"/>
        <v>LCREE</v>
      </c>
    </row>
    <row r="2653" spans="1:15" hidden="1" x14ac:dyDescent="0.25">
      <c r="A2653" t="s">
        <v>121</v>
      </c>
      <c r="B2653" t="s">
        <v>39</v>
      </c>
      <c r="C2653" t="s">
        <v>260</v>
      </c>
      <c r="D2653" s="3">
        <v>43669</v>
      </c>
      <c r="E2653" t="s">
        <v>122</v>
      </c>
      <c r="F2653">
        <v>-1700000</v>
      </c>
      <c r="G2653" t="s">
        <v>2981</v>
      </c>
      <c r="H2653" t="s">
        <v>247</v>
      </c>
      <c r="I2653" t="s">
        <v>102</v>
      </c>
      <c r="J2653" t="s">
        <v>40</v>
      </c>
      <c r="L2653" t="s">
        <v>2243</v>
      </c>
      <c r="M2653">
        <f t="shared" si="129"/>
        <v>10</v>
      </c>
      <c r="N2653">
        <f t="shared" si="130"/>
        <v>14</v>
      </c>
      <c r="O2653" t="str">
        <f t="shared" si="131"/>
        <v>LCREE</v>
      </c>
    </row>
    <row r="2654" spans="1:15" hidden="1" x14ac:dyDescent="0.25">
      <c r="A2654" t="s">
        <v>121</v>
      </c>
      <c r="B2654" t="s">
        <v>39</v>
      </c>
      <c r="C2654" t="s">
        <v>260</v>
      </c>
      <c r="D2654" s="3">
        <v>43685</v>
      </c>
      <c r="E2654" t="s">
        <v>122</v>
      </c>
      <c r="F2654">
        <v>-1600000</v>
      </c>
      <c r="G2654" t="s">
        <v>2980</v>
      </c>
      <c r="H2654" t="s">
        <v>247</v>
      </c>
      <c r="I2654" t="s">
        <v>102</v>
      </c>
      <c r="J2654" t="s">
        <v>40</v>
      </c>
      <c r="L2654" t="s">
        <v>2243</v>
      </c>
      <c r="M2654">
        <f t="shared" si="129"/>
        <v>10</v>
      </c>
      <c r="N2654">
        <f t="shared" si="130"/>
        <v>14</v>
      </c>
      <c r="O2654" t="str">
        <f t="shared" si="131"/>
        <v>LCREE</v>
      </c>
    </row>
    <row r="2655" spans="1:15" hidden="1" x14ac:dyDescent="0.25">
      <c r="A2655" t="s">
        <v>121</v>
      </c>
      <c r="B2655" t="s">
        <v>39</v>
      </c>
      <c r="C2655" t="s">
        <v>260</v>
      </c>
      <c r="D2655" s="3">
        <v>43711</v>
      </c>
      <c r="E2655" t="s">
        <v>122</v>
      </c>
      <c r="F2655">
        <v>-100000</v>
      </c>
      <c r="G2655" t="s">
        <v>2979</v>
      </c>
      <c r="H2655" t="s">
        <v>247</v>
      </c>
      <c r="I2655" t="s">
        <v>102</v>
      </c>
      <c r="J2655" t="s">
        <v>40</v>
      </c>
      <c r="L2655" t="s">
        <v>2243</v>
      </c>
      <c r="M2655">
        <f t="shared" si="129"/>
        <v>10</v>
      </c>
      <c r="N2655">
        <f t="shared" si="130"/>
        <v>14</v>
      </c>
      <c r="O2655" t="str">
        <f t="shared" si="131"/>
        <v>LCREE</v>
      </c>
    </row>
    <row r="2656" spans="1:15" hidden="1" x14ac:dyDescent="0.25">
      <c r="A2656" t="s">
        <v>121</v>
      </c>
      <c r="B2656" t="s">
        <v>39</v>
      </c>
      <c r="C2656" t="s">
        <v>260</v>
      </c>
      <c r="D2656" s="3">
        <v>43720</v>
      </c>
      <c r="E2656" t="s">
        <v>122</v>
      </c>
      <c r="F2656">
        <v>-1800000</v>
      </c>
      <c r="G2656" t="s">
        <v>2978</v>
      </c>
      <c r="H2656" t="s">
        <v>247</v>
      </c>
      <c r="I2656" t="s">
        <v>102</v>
      </c>
      <c r="J2656" t="s">
        <v>40</v>
      </c>
      <c r="L2656" t="s">
        <v>2243</v>
      </c>
      <c r="M2656">
        <f t="shared" si="129"/>
        <v>10</v>
      </c>
      <c r="N2656">
        <f t="shared" si="130"/>
        <v>14</v>
      </c>
      <c r="O2656" t="str">
        <f t="shared" si="131"/>
        <v>LCREE</v>
      </c>
    </row>
    <row r="2657" spans="1:15" hidden="1" x14ac:dyDescent="0.25">
      <c r="A2657" t="s">
        <v>121</v>
      </c>
      <c r="B2657" t="s">
        <v>39</v>
      </c>
      <c r="C2657" t="s">
        <v>260</v>
      </c>
      <c r="D2657" s="3">
        <v>43728</v>
      </c>
      <c r="E2657" t="s">
        <v>122</v>
      </c>
      <c r="F2657">
        <v>-33001.050000000003</v>
      </c>
      <c r="G2657" t="s">
        <v>2977</v>
      </c>
      <c r="H2657" t="s">
        <v>247</v>
      </c>
      <c r="I2657" t="s">
        <v>102</v>
      </c>
      <c r="J2657" t="s">
        <v>40</v>
      </c>
      <c r="L2657" t="s">
        <v>2243</v>
      </c>
      <c r="M2657">
        <f t="shared" si="129"/>
        <v>10</v>
      </c>
      <c r="N2657">
        <f t="shared" si="130"/>
        <v>14</v>
      </c>
      <c r="O2657" t="str">
        <f t="shared" si="131"/>
        <v>LCREE</v>
      </c>
    </row>
    <row r="2658" spans="1:15" hidden="1" x14ac:dyDescent="0.25">
      <c r="A2658" t="s">
        <v>121</v>
      </c>
      <c r="B2658" t="s">
        <v>39</v>
      </c>
      <c r="C2658" t="s">
        <v>260</v>
      </c>
      <c r="D2658" s="3">
        <v>43746</v>
      </c>
      <c r="E2658" t="s">
        <v>122</v>
      </c>
      <c r="F2658">
        <v>-17724.7</v>
      </c>
      <c r="G2658" t="s">
        <v>2976</v>
      </c>
      <c r="H2658" t="s">
        <v>247</v>
      </c>
      <c r="I2658" t="s">
        <v>102</v>
      </c>
      <c r="J2658" t="s">
        <v>40</v>
      </c>
      <c r="L2658" t="s">
        <v>2975</v>
      </c>
      <c r="M2658">
        <f t="shared" si="129"/>
        <v>10</v>
      </c>
      <c r="N2658">
        <f t="shared" si="130"/>
        <v>14</v>
      </c>
      <c r="O2658" t="str">
        <f t="shared" si="131"/>
        <v>LCREE</v>
      </c>
    </row>
    <row r="2659" spans="1:15" hidden="1" x14ac:dyDescent="0.25">
      <c r="A2659" t="s">
        <v>121</v>
      </c>
      <c r="B2659" t="s">
        <v>39</v>
      </c>
      <c r="C2659" t="s">
        <v>260</v>
      </c>
      <c r="D2659" s="3">
        <v>43748</v>
      </c>
      <c r="E2659" t="s">
        <v>122</v>
      </c>
      <c r="F2659">
        <v>-1600000</v>
      </c>
      <c r="G2659" t="s">
        <v>2974</v>
      </c>
      <c r="H2659" t="s">
        <v>247</v>
      </c>
      <c r="I2659" t="s">
        <v>102</v>
      </c>
      <c r="J2659" t="s">
        <v>40</v>
      </c>
      <c r="L2659" t="s">
        <v>2243</v>
      </c>
      <c r="M2659">
        <f t="shared" si="129"/>
        <v>10</v>
      </c>
      <c r="N2659">
        <f t="shared" si="130"/>
        <v>14</v>
      </c>
      <c r="O2659" t="str">
        <f t="shared" si="131"/>
        <v>LCREE</v>
      </c>
    </row>
    <row r="2660" spans="1:15" hidden="1" x14ac:dyDescent="0.25">
      <c r="A2660" t="s">
        <v>121</v>
      </c>
      <c r="B2660" t="s">
        <v>39</v>
      </c>
      <c r="C2660" t="s">
        <v>260</v>
      </c>
      <c r="D2660" s="3">
        <v>43768</v>
      </c>
      <c r="E2660" t="s">
        <v>122</v>
      </c>
      <c r="F2660">
        <v>-1000000</v>
      </c>
      <c r="G2660" t="s">
        <v>2973</v>
      </c>
      <c r="H2660" t="s">
        <v>247</v>
      </c>
      <c r="I2660" t="s">
        <v>102</v>
      </c>
      <c r="J2660" t="s">
        <v>40</v>
      </c>
      <c r="L2660" t="s">
        <v>2243</v>
      </c>
      <c r="M2660">
        <f t="shared" si="129"/>
        <v>10</v>
      </c>
      <c r="N2660">
        <f t="shared" si="130"/>
        <v>14</v>
      </c>
      <c r="O2660" t="str">
        <f t="shared" si="131"/>
        <v>LCREE</v>
      </c>
    </row>
    <row r="2661" spans="1:15" hidden="1" x14ac:dyDescent="0.25">
      <c r="A2661" t="s">
        <v>121</v>
      </c>
      <c r="B2661" t="s">
        <v>39</v>
      </c>
      <c r="C2661" t="s">
        <v>260</v>
      </c>
      <c r="D2661" s="3">
        <v>43769</v>
      </c>
      <c r="E2661" t="s">
        <v>122</v>
      </c>
      <c r="F2661">
        <v>-200000</v>
      </c>
      <c r="G2661" t="s">
        <v>2972</v>
      </c>
      <c r="H2661" t="s">
        <v>247</v>
      </c>
      <c r="I2661" t="s">
        <v>102</v>
      </c>
      <c r="J2661" t="s">
        <v>40</v>
      </c>
      <c r="L2661" t="s">
        <v>2243</v>
      </c>
      <c r="M2661">
        <f t="shared" si="129"/>
        <v>10</v>
      </c>
      <c r="N2661">
        <f t="shared" si="130"/>
        <v>14</v>
      </c>
      <c r="O2661" t="str">
        <f t="shared" si="131"/>
        <v>LCREE</v>
      </c>
    </row>
    <row r="2662" spans="1:15" hidden="1" x14ac:dyDescent="0.25">
      <c r="A2662" t="s">
        <v>121</v>
      </c>
      <c r="B2662" t="s">
        <v>39</v>
      </c>
      <c r="C2662" t="s">
        <v>260</v>
      </c>
      <c r="D2662" s="3">
        <v>43775</v>
      </c>
      <c r="E2662" t="s">
        <v>122</v>
      </c>
      <c r="F2662">
        <v>-1000000</v>
      </c>
      <c r="G2662" t="s">
        <v>2971</v>
      </c>
      <c r="H2662" t="s">
        <v>247</v>
      </c>
      <c r="I2662" t="s">
        <v>102</v>
      </c>
      <c r="J2662" t="s">
        <v>40</v>
      </c>
      <c r="L2662" t="s">
        <v>2243</v>
      </c>
      <c r="M2662">
        <f t="shared" si="129"/>
        <v>10</v>
      </c>
      <c r="N2662">
        <f t="shared" si="130"/>
        <v>14</v>
      </c>
      <c r="O2662" t="str">
        <f t="shared" si="131"/>
        <v>LCREE</v>
      </c>
    </row>
    <row r="2663" spans="1:15" hidden="1" x14ac:dyDescent="0.25">
      <c r="A2663" t="s">
        <v>121</v>
      </c>
      <c r="B2663" t="s">
        <v>39</v>
      </c>
      <c r="C2663" t="s">
        <v>260</v>
      </c>
      <c r="D2663" s="3">
        <v>43776</v>
      </c>
      <c r="E2663" t="s">
        <v>122</v>
      </c>
      <c r="F2663">
        <v>-500000</v>
      </c>
      <c r="G2663" t="s">
        <v>2970</v>
      </c>
      <c r="H2663" t="s">
        <v>247</v>
      </c>
      <c r="I2663" t="s">
        <v>102</v>
      </c>
      <c r="J2663" t="s">
        <v>40</v>
      </c>
      <c r="L2663" t="s">
        <v>2243</v>
      </c>
      <c r="M2663">
        <f t="shared" si="129"/>
        <v>10</v>
      </c>
      <c r="N2663">
        <f t="shared" si="130"/>
        <v>14</v>
      </c>
      <c r="O2663" t="str">
        <f t="shared" si="131"/>
        <v>LCREE</v>
      </c>
    </row>
    <row r="2664" spans="1:15" hidden="1" x14ac:dyDescent="0.25">
      <c r="A2664" t="s">
        <v>121</v>
      </c>
      <c r="B2664" t="s">
        <v>39</v>
      </c>
      <c r="C2664" t="s">
        <v>260</v>
      </c>
      <c r="D2664" s="3">
        <v>43790</v>
      </c>
      <c r="E2664" t="s">
        <v>122</v>
      </c>
      <c r="F2664">
        <v>-300000</v>
      </c>
      <c r="G2664" t="s">
        <v>2969</v>
      </c>
      <c r="H2664" t="s">
        <v>247</v>
      </c>
      <c r="I2664" t="s">
        <v>102</v>
      </c>
      <c r="J2664" t="s">
        <v>40</v>
      </c>
      <c r="L2664" t="s">
        <v>2243</v>
      </c>
      <c r="M2664">
        <f t="shared" si="129"/>
        <v>10</v>
      </c>
      <c r="N2664">
        <f t="shared" si="130"/>
        <v>14</v>
      </c>
      <c r="O2664" t="str">
        <f t="shared" si="131"/>
        <v>LCREE</v>
      </c>
    </row>
    <row r="2665" spans="1:15" hidden="1" x14ac:dyDescent="0.25">
      <c r="A2665" t="s">
        <v>121</v>
      </c>
      <c r="B2665" t="s">
        <v>39</v>
      </c>
      <c r="C2665" t="s">
        <v>260</v>
      </c>
      <c r="D2665" s="3">
        <v>43805</v>
      </c>
      <c r="E2665" t="s">
        <v>122</v>
      </c>
      <c r="F2665">
        <v>-1500000</v>
      </c>
      <c r="G2665" t="s">
        <v>2968</v>
      </c>
      <c r="H2665" t="s">
        <v>247</v>
      </c>
      <c r="I2665" t="s">
        <v>102</v>
      </c>
      <c r="J2665" t="s">
        <v>40</v>
      </c>
      <c r="L2665" t="s">
        <v>2243</v>
      </c>
      <c r="M2665">
        <f t="shared" si="129"/>
        <v>10</v>
      </c>
      <c r="N2665">
        <f t="shared" si="130"/>
        <v>14</v>
      </c>
      <c r="O2665" t="str">
        <f t="shared" si="131"/>
        <v>LCREE</v>
      </c>
    </row>
    <row r="2666" spans="1:15" hidden="1" x14ac:dyDescent="0.25">
      <c r="A2666" t="s">
        <v>121</v>
      </c>
      <c r="B2666" t="s">
        <v>39</v>
      </c>
      <c r="C2666" t="s">
        <v>260</v>
      </c>
      <c r="D2666" s="3">
        <v>43815</v>
      </c>
      <c r="E2666" t="s">
        <v>122</v>
      </c>
      <c r="F2666">
        <v>-100000</v>
      </c>
      <c r="G2666" t="s">
        <v>2967</v>
      </c>
      <c r="H2666" t="s">
        <v>247</v>
      </c>
      <c r="I2666" t="s">
        <v>102</v>
      </c>
      <c r="J2666" t="s">
        <v>40</v>
      </c>
      <c r="L2666" t="s">
        <v>2243</v>
      </c>
      <c r="M2666">
        <f t="shared" si="129"/>
        <v>10</v>
      </c>
      <c r="N2666">
        <f t="shared" si="130"/>
        <v>14</v>
      </c>
      <c r="O2666" t="str">
        <f t="shared" si="131"/>
        <v>LCREE</v>
      </c>
    </row>
    <row r="2667" spans="1:15" hidden="1" x14ac:dyDescent="0.25">
      <c r="A2667" t="s">
        <v>121</v>
      </c>
      <c r="B2667" t="s">
        <v>39</v>
      </c>
      <c r="C2667" t="s">
        <v>260</v>
      </c>
      <c r="D2667" s="3">
        <v>43836</v>
      </c>
      <c r="E2667" t="s">
        <v>122</v>
      </c>
      <c r="F2667">
        <v>-931913.18</v>
      </c>
      <c r="G2667" t="s">
        <v>2966</v>
      </c>
      <c r="H2667" t="s">
        <v>247</v>
      </c>
      <c r="I2667" t="s">
        <v>102</v>
      </c>
      <c r="J2667" t="s">
        <v>40</v>
      </c>
      <c r="L2667" t="s">
        <v>2243</v>
      </c>
      <c r="M2667">
        <f t="shared" si="129"/>
        <v>10</v>
      </c>
      <c r="N2667">
        <f t="shared" si="130"/>
        <v>14</v>
      </c>
      <c r="O2667" t="str">
        <f t="shared" si="131"/>
        <v>LCREE</v>
      </c>
    </row>
    <row r="2668" spans="1:15" hidden="1" x14ac:dyDescent="0.25">
      <c r="A2668" t="s">
        <v>121</v>
      </c>
      <c r="B2668" t="s">
        <v>39</v>
      </c>
      <c r="C2668" t="s">
        <v>260</v>
      </c>
      <c r="D2668" s="3">
        <v>43853</v>
      </c>
      <c r="E2668" t="s">
        <v>122</v>
      </c>
      <c r="F2668">
        <v>-800000</v>
      </c>
      <c r="G2668" t="s">
        <v>2965</v>
      </c>
      <c r="H2668" t="s">
        <v>247</v>
      </c>
      <c r="I2668" t="s">
        <v>102</v>
      </c>
      <c r="J2668" t="s">
        <v>40</v>
      </c>
      <c r="L2668" t="s">
        <v>2243</v>
      </c>
      <c r="M2668">
        <f t="shared" si="129"/>
        <v>10</v>
      </c>
      <c r="N2668">
        <f t="shared" si="130"/>
        <v>14</v>
      </c>
      <c r="O2668" t="str">
        <f t="shared" si="131"/>
        <v>LCREE</v>
      </c>
    </row>
    <row r="2669" spans="1:15" hidden="1" x14ac:dyDescent="0.25">
      <c r="A2669" t="s">
        <v>121</v>
      </c>
      <c r="B2669" t="s">
        <v>39</v>
      </c>
      <c r="C2669" t="s">
        <v>260</v>
      </c>
      <c r="D2669" s="3">
        <v>43868</v>
      </c>
      <c r="E2669" t="s">
        <v>122</v>
      </c>
      <c r="F2669">
        <v>-1300000</v>
      </c>
      <c r="G2669" t="s">
        <v>2964</v>
      </c>
      <c r="H2669" t="s">
        <v>247</v>
      </c>
      <c r="I2669" t="s">
        <v>102</v>
      </c>
      <c r="J2669" t="s">
        <v>40</v>
      </c>
      <c r="L2669" t="s">
        <v>2243</v>
      </c>
      <c r="M2669">
        <f t="shared" si="129"/>
        <v>10</v>
      </c>
      <c r="N2669">
        <f t="shared" si="130"/>
        <v>14</v>
      </c>
      <c r="O2669" t="str">
        <f t="shared" si="131"/>
        <v>LCREE</v>
      </c>
    </row>
    <row r="2670" spans="1:15" hidden="1" x14ac:dyDescent="0.25">
      <c r="A2670" t="s">
        <v>121</v>
      </c>
      <c r="B2670" t="s">
        <v>39</v>
      </c>
      <c r="C2670" t="s">
        <v>260</v>
      </c>
      <c r="D2670" s="3">
        <v>43896</v>
      </c>
      <c r="E2670" t="s">
        <v>122</v>
      </c>
      <c r="F2670">
        <v>-1500000</v>
      </c>
      <c r="G2670" t="s">
        <v>2963</v>
      </c>
      <c r="H2670" t="s">
        <v>247</v>
      </c>
      <c r="I2670" t="s">
        <v>102</v>
      </c>
      <c r="J2670" t="s">
        <v>40</v>
      </c>
      <c r="L2670" t="s">
        <v>2243</v>
      </c>
      <c r="M2670">
        <f t="shared" si="129"/>
        <v>10</v>
      </c>
      <c r="N2670">
        <f t="shared" si="130"/>
        <v>14</v>
      </c>
      <c r="O2670" t="str">
        <f t="shared" si="131"/>
        <v>LCREE</v>
      </c>
    </row>
    <row r="2671" spans="1:15" hidden="1" x14ac:dyDescent="0.25">
      <c r="A2671" t="s">
        <v>121</v>
      </c>
      <c r="B2671" t="s">
        <v>39</v>
      </c>
      <c r="C2671" t="s">
        <v>260</v>
      </c>
      <c r="D2671" s="3">
        <v>43913</v>
      </c>
      <c r="E2671" t="s">
        <v>122</v>
      </c>
      <c r="F2671">
        <v>-574546.99</v>
      </c>
      <c r="G2671" t="s">
        <v>2962</v>
      </c>
      <c r="H2671" t="s">
        <v>247</v>
      </c>
      <c r="I2671" t="s">
        <v>102</v>
      </c>
      <c r="J2671" t="s">
        <v>40</v>
      </c>
      <c r="L2671" t="s">
        <v>2243</v>
      </c>
      <c r="M2671">
        <f t="shared" si="129"/>
        <v>10</v>
      </c>
      <c r="N2671">
        <f t="shared" si="130"/>
        <v>14</v>
      </c>
      <c r="O2671" t="str">
        <f t="shared" si="131"/>
        <v>LCREE</v>
      </c>
    </row>
    <row r="2672" spans="1:15" hidden="1" x14ac:dyDescent="0.25">
      <c r="A2672" t="s">
        <v>121</v>
      </c>
      <c r="B2672" t="s">
        <v>39</v>
      </c>
      <c r="C2672" t="s">
        <v>260</v>
      </c>
      <c r="D2672" s="3">
        <v>43927</v>
      </c>
      <c r="E2672" t="s">
        <v>122</v>
      </c>
      <c r="F2672">
        <v>-1500000</v>
      </c>
      <c r="G2672" t="s">
        <v>2961</v>
      </c>
      <c r="H2672" t="s">
        <v>247</v>
      </c>
      <c r="I2672" t="s">
        <v>102</v>
      </c>
      <c r="J2672" t="s">
        <v>40</v>
      </c>
      <c r="L2672" t="s">
        <v>2243</v>
      </c>
      <c r="M2672">
        <f t="shared" si="129"/>
        <v>10</v>
      </c>
      <c r="N2672">
        <f t="shared" si="130"/>
        <v>14</v>
      </c>
      <c r="O2672" t="str">
        <f t="shared" si="131"/>
        <v>LCREE</v>
      </c>
    </row>
    <row r="2673" spans="1:15" hidden="1" x14ac:dyDescent="0.25">
      <c r="A2673" t="s">
        <v>121</v>
      </c>
      <c r="B2673" t="s">
        <v>39</v>
      </c>
      <c r="C2673" t="s">
        <v>260</v>
      </c>
      <c r="D2673" s="3">
        <v>43928</v>
      </c>
      <c r="E2673" t="s">
        <v>122</v>
      </c>
      <c r="F2673">
        <v>-500000</v>
      </c>
      <c r="G2673" t="s">
        <v>2960</v>
      </c>
      <c r="H2673" t="s">
        <v>247</v>
      </c>
      <c r="I2673" t="s">
        <v>102</v>
      </c>
      <c r="J2673" t="s">
        <v>40</v>
      </c>
      <c r="L2673" t="s">
        <v>2243</v>
      </c>
      <c r="M2673">
        <f t="shared" si="129"/>
        <v>10</v>
      </c>
      <c r="N2673">
        <f t="shared" si="130"/>
        <v>14</v>
      </c>
      <c r="O2673" t="str">
        <f t="shared" si="131"/>
        <v>LCREE</v>
      </c>
    </row>
    <row r="2674" spans="1:15" hidden="1" x14ac:dyDescent="0.25">
      <c r="A2674" t="s">
        <v>121</v>
      </c>
      <c r="B2674" t="s">
        <v>39</v>
      </c>
      <c r="C2674" t="s">
        <v>260</v>
      </c>
      <c r="D2674" s="3">
        <v>43935</v>
      </c>
      <c r="E2674" t="s">
        <v>122</v>
      </c>
      <c r="F2674">
        <v>-150000</v>
      </c>
      <c r="G2674" t="s">
        <v>2959</v>
      </c>
      <c r="H2674" t="s">
        <v>247</v>
      </c>
      <c r="I2674" t="s">
        <v>102</v>
      </c>
      <c r="J2674" t="s">
        <v>40</v>
      </c>
      <c r="L2674" t="s">
        <v>2243</v>
      </c>
      <c r="M2674">
        <f t="shared" si="129"/>
        <v>10</v>
      </c>
      <c r="N2674">
        <f t="shared" si="130"/>
        <v>14</v>
      </c>
      <c r="O2674" t="str">
        <f t="shared" si="131"/>
        <v>LCREE</v>
      </c>
    </row>
    <row r="2675" spans="1:15" hidden="1" x14ac:dyDescent="0.25">
      <c r="A2675" t="s">
        <v>121</v>
      </c>
      <c r="B2675" t="s">
        <v>39</v>
      </c>
      <c r="C2675" t="s">
        <v>260</v>
      </c>
      <c r="D2675" s="3">
        <v>43957</v>
      </c>
      <c r="E2675" t="s">
        <v>122</v>
      </c>
      <c r="F2675">
        <v>-1500000</v>
      </c>
      <c r="G2675" t="s">
        <v>2958</v>
      </c>
      <c r="H2675" t="s">
        <v>247</v>
      </c>
      <c r="I2675" t="s">
        <v>102</v>
      </c>
      <c r="J2675" t="s">
        <v>40</v>
      </c>
      <c r="L2675" t="s">
        <v>2243</v>
      </c>
      <c r="M2675">
        <f t="shared" si="129"/>
        <v>10</v>
      </c>
      <c r="N2675">
        <f t="shared" si="130"/>
        <v>14</v>
      </c>
      <c r="O2675" t="str">
        <f t="shared" si="131"/>
        <v>LCREE</v>
      </c>
    </row>
    <row r="2676" spans="1:15" hidden="1" x14ac:dyDescent="0.25">
      <c r="A2676" t="s">
        <v>121</v>
      </c>
      <c r="B2676" t="s">
        <v>39</v>
      </c>
      <c r="C2676" t="s">
        <v>260</v>
      </c>
      <c r="D2676" s="3">
        <v>43980</v>
      </c>
      <c r="E2676" t="s">
        <v>122</v>
      </c>
      <c r="F2676">
        <v>-175000</v>
      </c>
      <c r="G2676" t="s">
        <v>2957</v>
      </c>
      <c r="H2676" t="s">
        <v>247</v>
      </c>
      <c r="I2676" t="s">
        <v>102</v>
      </c>
      <c r="J2676" t="s">
        <v>40</v>
      </c>
      <c r="L2676" t="s">
        <v>2243</v>
      </c>
      <c r="M2676">
        <f t="shared" si="129"/>
        <v>10</v>
      </c>
      <c r="N2676">
        <f t="shared" si="130"/>
        <v>14</v>
      </c>
      <c r="O2676" t="str">
        <f t="shared" si="131"/>
        <v>LCREE</v>
      </c>
    </row>
    <row r="2677" spans="1:15" hidden="1" x14ac:dyDescent="0.25">
      <c r="A2677" t="s">
        <v>121</v>
      </c>
      <c r="B2677" t="s">
        <v>39</v>
      </c>
      <c r="C2677" t="s">
        <v>260</v>
      </c>
      <c r="D2677" s="3">
        <v>43990</v>
      </c>
      <c r="E2677" t="s">
        <v>122</v>
      </c>
      <c r="F2677">
        <v>-1400000</v>
      </c>
      <c r="G2677" t="s">
        <v>2956</v>
      </c>
      <c r="H2677" t="s">
        <v>247</v>
      </c>
      <c r="I2677" t="s">
        <v>102</v>
      </c>
      <c r="J2677" t="s">
        <v>40</v>
      </c>
      <c r="L2677" t="s">
        <v>2243</v>
      </c>
      <c r="M2677">
        <f t="shared" si="129"/>
        <v>10</v>
      </c>
      <c r="N2677">
        <f t="shared" si="130"/>
        <v>14</v>
      </c>
      <c r="O2677" t="str">
        <f t="shared" si="131"/>
        <v>LCREE</v>
      </c>
    </row>
    <row r="2678" spans="1:15" hidden="1" x14ac:dyDescent="0.25">
      <c r="A2678" t="s">
        <v>121</v>
      </c>
      <c r="B2678" t="s">
        <v>39</v>
      </c>
      <c r="C2678" t="s">
        <v>260</v>
      </c>
      <c r="D2678" s="3">
        <v>43993</v>
      </c>
      <c r="E2678" t="s">
        <v>122</v>
      </c>
      <c r="F2678">
        <v>-600000</v>
      </c>
      <c r="G2678" t="s">
        <v>2955</v>
      </c>
      <c r="H2678" t="s">
        <v>247</v>
      </c>
      <c r="I2678" t="s">
        <v>102</v>
      </c>
      <c r="J2678" t="s">
        <v>40</v>
      </c>
      <c r="L2678" t="s">
        <v>2243</v>
      </c>
      <c r="M2678">
        <f t="shared" si="129"/>
        <v>10</v>
      </c>
      <c r="N2678">
        <f t="shared" si="130"/>
        <v>14</v>
      </c>
      <c r="O2678" t="str">
        <f t="shared" si="131"/>
        <v>LCREE</v>
      </c>
    </row>
    <row r="2679" spans="1:15" hidden="1" x14ac:dyDescent="0.25">
      <c r="A2679" t="s">
        <v>121</v>
      </c>
      <c r="B2679" t="s">
        <v>39</v>
      </c>
      <c r="C2679" t="s">
        <v>260</v>
      </c>
      <c r="D2679" s="3">
        <v>44034</v>
      </c>
      <c r="E2679" t="s">
        <v>122</v>
      </c>
      <c r="F2679">
        <v>-1800000</v>
      </c>
      <c r="G2679" t="s">
        <v>2954</v>
      </c>
      <c r="H2679" t="s">
        <v>247</v>
      </c>
      <c r="I2679" t="s">
        <v>102</v>
      </c>
      <c r="J2679" t="s">
        <v>40</v>
      </c>
      <c r="L2679" t="s">
        <v>2243</v>
      </c>
      <c r="M2679">
        <f t="shared" si="129"/>
        <v>10</v>
      </c>
      <c r="N2679">
        <f t="shared" si="130"/>
        <v>14</v>
      </c>
      <c r="O2679" t="str">
        <f t="shared" si="131"/>
        <v>LCREE</v>
      </c>
    </row>
    <row r="2680" spans="1:15" hidden="1" x14ac:dyDescent="0.25">
      <c r="A2680" t="s">
        <v>121</v>
      </c>
      <c r="B2680" t="s">
        <v>39</v>
      </c>
      <c r="C2680" t="s">
        <v>260</v>
      </c>
      <c r="D2680" s="3">
        <v>44056</v>
      </c>
      <c r="E2680" t="s">
        <v>122</v>
      </c>
      <c r="F2680">
        <v>-1600000</v>
      </c>
      <c r="G2680" t="s">
        <v>2953</v>
      </c>
      <c r="H2680" t="s">
        <v>247</v>
      </c>
      <c r="I2680" t="s">
        <v>102</v>
      </c>
      <c r="J2680" t="s">
        <v>40</v>
      </c>
      <c r="L2680" t="s">
        <v>2243</v>
      </c>
      <c r="M2680">
        <f t="shared" si="129"/>
        <v>10</v>
      </c>
      <c r="N2680">
        <f t="shared" si="130"/>
        <v>14</v>
      </c>
      <c r="O2680" t="str">
        <f t="shared" si="131"/>
        <v>LCREE</v>
      </c>
    </row>
    <row r="2681" spans="1:15" hidden="1" x14ac:dyDescent="0.25">
      <c r="A2681" t="s">
        <v>121</v>
      </c>
      <c r="B2681" t="s">
        <v>39</v>
      </c>
      <c r="C2681" t="s">
        <v>260</v>
      </c>
      <c r="D2681" s="3">
        <v>44083</v>
      </c>
      <c r="E2681" t="s">
        <v>122</v>
      </c>
      <c r="F2681">
        <v>-1750000</v>
      </c>
      <c r="G2681" t="s">
        <v>2952</v>
      </c>
      <c r="H2681" t="s">
        <v>247</v>
      </c>
      <c r="I2681" t="s">
        <v>102</v>
      </c>
      <c r="J2681" t="s">
        <v>40</v>
      </c>
      <c r="L2681" t="s">
        <v>2243</v>
      </c>
      <c r="M2681">
        <f t="shared" si="129"/>
        <v>10</v>
      </c>
      <c r="N2681">
        <f t="shared" si="130"/>
        <v>14</v>
      </c>
      <c r="O2681" t="str">
        <f t="shared" si="131"/>
        <v>LCREE</v>
      </c>
    </row>
    <row r="2682" spans="1:15" hidden="1" x14ac:dyDescent="0.25">
      <c r="A2682" t="s">
        <v>121</v>
      </c>
      <c r="B2682" t="s">
        <v>39</v>
      </c>
      <c r="C2682" t="s">
        <v>260</v>
      </c>
      <c r="D2682" s="3">
        <v>44104</v>
      </c>
      <c r="E2682" t="s">
        <v>122</v>
      </c>
      <c r="F2682">
        <v>-18052.68</v>
      </c>
      <c r="G2682" t="s">
        <v>2951</v>
      </c>
      <c r="H2682" t="s">
        <v>247</v>
      </c>
      <c r="I2682" t="s">
        <v>102</v>
      </c>
      <c r="J2682" t="s">
        <v>40</v>
      </c>
      <c r="L2682" t="s">
        <v>2950</v>
      </c>
      <c r="M2682">
        <f t="shared" si="129"/>
        <v>10</v>
      </c>
      <c r="N2682">
        <f t="shared" si="130"/>
        <v>14</v>
      </c>
      <c r="O2682" t="str">
        <f t="shared" si="131"/>
        <v>LCREE</v>
      </c>
    </row>
    <row r="2683" spans="1:15" hidden="1" x14ac:dyDescent="0.25">
      <c r="A2683" t="s">
        <v>121</v>
      </c>
      <c r="B2683" t="s">
        <v>39</v>
      </c>
      <c r="C2683" t="s">
        <v>260</v>
      </c>
      <c r="D2683" s="3">
        <v>44118</v>
      </c>
      <c r="E2683" t="s">
        <v>122</v>
      </c>
      <c r="F2683">
        <v>-1450000</v>
      </c>
      <c r="G2683" t="s">
        <v>2949</v>
      </c>
      <c r="H2683" t="s">
        <v>247</v>
      </c>
      <c r="I2683" t="s">
        <v>102</v>
      </c>
      <c r="J2683" t="s">
        <v>40</v>
      </c>
      <c r="L2683" t="s">
        <v>2243</v>
      </c>
      <c r="M2683">
        <f t="shared" si="129"/>
        <v>10</v>
      </c>
      <c r="N2683">
        <f t="shared" si="130"/>
        <v>14</v>
      </c>
      <c r="O2683" t="str">
        <f t="shared" si="131"/>
        <v>LCREE</v>
      </c>
    </row>
    <row r="2684" spans="1:15" hidden="1" x14ac:dyDescent="0.25">
      <c r="A2684" t="s">
        <v>121</v>
      </c>
      <c r="B2684" t="s">
        <v>39</v>
      </c>
      <c r="C2684" t="s">
        <v>260</v>
      </c>
      <c r="D2684" s="3">
        <v>44160</v>
      </c>
      <c r="E2684" t="s">
        <v>122</v>
      </c>
      <c r="F2684">
        <v>-1500000</v>
      </c>
      <c r="G2684" t="s">
        <v>2948</v>
      </c>
      <c r="H2684" t="s">
        <v>247</v>
      </c>
      <c r="I2684" t="s">
        <v>102</v>
      </c>
      <c r="J2684" t="s">
        <v>40</v>
      </c>
      <c r="L2684" t="s">
        <v>2243</v>
      </c>
      <c r="M2684">
        <f t="shared" si="129"/>
        <v>10</v>
      </c>
      <c r="N2684">
        <f t="shared" si="130"/>
        <v>14</v>
      </c>
      <c r="O2684" t="str">
        <f t="shared" si="131"/>
        <v>LCREE</v>
      </c>
    </row>
    <row r="2685" spans="1:15" hidden="1" x14ac:dyDescent="0.25">
      <c r="A2685" t="s">
        <v>121</v>
      </c>
      <c r="B2685" t="s">
        <v>39</v>
      </c>
      <c r="C2685" t="s">
        <v>260</v>
      </c>
      <c r="D2685" s="3">
        <v>44174</v>
      </c>
      <c r="E2685" t="s">
        <v>122</v>
      </c>
      <c r="F2685">
        <v>-1500000</v>
      </c>
      <c r="G2685" t="s">
        <v>2947</v>
      </c>
      <c r="H2685" t="s">
        <v>247</v>
      </c>
      <c r="I2685" t="s">
        <v>102</v>
      </c>
      <c r="J2685" t="s">
        <v>40</v>
      </c>
      <c r="L2685" t="s">
        <v>2243</v>
      </c>
      <c r="M2685">
        <f t="shared" si="129"/>
        <v>10</v>
      </c>
      <c r="N2685">
        <f t="shared" si="130"/>
        <v>14</v>
      </c>
      <c r="O2685" t="str">
        <f t="shared" si="131"/>
        <v>LCREE</v>
      </c>
    </row>
    <row r="2686" spans="1:15" hidden="1" x14ac:dyDescent="0.25">
      <c r="A2686" t="s">
        <v>121</v>
      </c>
      <c r="B2686" t="s">
        <v>39</v>
      </c>
      <c r="C2686" t="s">
        <v>260</v>
      </c>
      <c r="D2686" s="3">
        <v>44211</v>
      </c>
      <c r="E2686" t="s">
        <v>122</v>
      </c>
      <c r="F2686">
        <v>-1500000</v>
      </c>
      <c r="G2686" t="s">
        <v>2946</v>
      </c>
      <c r="H2686" t="s">
        <v>247</v>
      </c>
      <c r="I2686" t="s">
        <v>102</v>
      </c>
      <c r="J2686" t="s">
        <v>40</v>
      </c>
      <c r="L2686" t="s">
        <v>2243</v>
      </c>
      <c r="M2686">
        <f t="shared" si="129"/>
        <v>10</v>
      </c>
      <c r="N2686">
        <f t="shared" si="130"/>
        <v>14</v>
      </c>
      <c r="O2686" t="str">
        <f t="shared" si="131"/>
        <v>LCREE</v>
      </c>
    </row>
    <row r="2687" spans="1:15" hidden="1" x14ac:dyDescent="0.25">
      <c r="A2687" t="s">
        <v>121</v>
      </c>
      <c r="B2687" t="s">
        <v>39</v>
      </c>
      <c r="C2687" t="s">
        <v>260</v>
      </c>
      <c r="D2687" s="3">
        <v>44232</v>
      </c>
      <c r="E2687" t="s">
        <v>122</v>
      </c>
      <c r="F2687">
        <v>-1800000</v>
      </c>
      <c r="G2687" t="s">
        <v>2945</v>
      </c>
      <c r="H2687" t="s">
        <v>247</v>
      </c>
      <c r="I2687" t="s">
        <v>102</v>
      </c>
      <c r="J2687" t="s">
        <v>40</v>
      </c>
      <c r="L2687" t="s">
        <v>2243</v>
      </c>
      <c r="M2687">
        <f t="shared" si="129"/>
        <v>10</v>
      </c>
      <c r="N2687">
        <f t="shared" si="130"/>
        <v>14</v>
      </c>
      <c r="O2687" t="str">
        <f t="shared" si="131"/>
        <v>LCREE</v>
      </c>
    </row>
    <row r="2688" spans="1:15" hidden="1" x14ac:dyDescent="0.25">
      <c r="A2688" t="s">
        <v>121</v>
      </c>
      <c r="B2688" t="s">
        <v>39</v>
      </c>
      <c r="C2688" t="s">
        <v>260</v>
      </c>
      <c r="D2688" s="3">
        <v>44260</v>
      </c>
      <c r="E2688" t="s">
        <v>122</v>
      </c>
      <c r="F2688">
        <v>-1700000</v>
      </c>
      <c r="G2688" t="s">
        <v>2944</v>
      </c>
      <c r="H2688" t="s">
        <v>247</v>
      </c>
      <c r="I2688" t="s">
        <v>102</v>
      </c>
      <c r="J2688" t="s">
        <v>40</v>
      </c>
      <c r="L2688" t="s">
        <v>2243</v>
      </c>
      <c r="M2688">
        <f t="shared" si="129"/>
        <v>10</v>
      </c>
      <c r="N2688">
        <f t="shared" si="130"/>
        <v>14</v>
      </c>
      <c r="O2688" t="str">
        <f t="shared" si="131"/>
        <v>LCREE</v>
      </c>
    </row>
    <row r="2689" spans="1:15" hidden="1" x14ac:dyDescent="0.25">
      <c r="A2689" t="s">
        <v>121</v>
      </c>
      <c r="B2689" t="s">
        <v>39</v>
      </c>
      <c r="C2689" t="s">
        <v>260</v>
      </c>
      <c r="D2689" s="3">
        <v>44295</v>
      </c>
      <c r="E2689" t="s">
        <v>122</v>
      </c>
      <c r="F2689">
        <v>-1700000</v>
      </c>
      <c r="G2689" t="s">
        <v>2943</v>
      </c>
      <c r="H2689" t="s">
        <v>247</v>
      </c>
      <c r="I2689" t="s">
        <v>102</v>
      </c>
      <c r="J2689" t="s">
        <v>40</v>
      </c>
      <c r="L2689" t="s">
        <v>2243</v>
      </c>
      <c r="M2689">
        <f t="shared" si="129"/>
        <v>10</v>
      </c>
      <c r="N2689">
        <f t="shared" si="130"/>
        <v>14</v>
      </c>
      <c r="O2689" t="str">
        <f t="shared" si="131"/>
        <v>LCREE</v>
      </c>
    </row>
    <row r="2690" spans="1:15" hidden="1" x14ac:dyDescent="0.25">
      <c r="A2690" t="s">
        <v>121</v>
      </c>
      <c r="B2690" t="s">
        <v>39</v>
      </c>
      <c r="C2690" t="s">
        <v>260</v>
      </c>
      <c r="D2690" s="3">
        <v>44323</v>
      </c>
      <c r="E2690" t="s">
        <v>122</v>
      </c>
      <c r="F2690">
        <v>-2700000</v>
      </c>
      <c r="G2690" t="s">
        <v>2942</v>
      </c>
      <c r="H2690" t="s">
        <v>247</v>
      </c>
      <c r="I2690" t="s">
        <v>102</v>
      </c>
      <c r="J2690" t="s">
        <v>40</v>
      </c>
      <c r="L2690" t="s">
        <v>2243</v>
      </c>
      <c r="M2690">
        <f t="shared" si="129"/>
        <v>10</v>
      </c>
      <c r="N2690">
        <f t="shared" si="130"/>
        <v>14</v>
      </c>
      <c r="O2690" t="str">
        <f t="shared" si="131"/>
        <v>LCREE</v>
      </c>
    </row>
    <row r="2691" spans="1:15" hidden="1" x14ac:dyDescent="0.25">
      <c r="A2691" t="s">
        <v>121</v>
      </c>
      <c r="B2691" t="s">
        <v>39</v>
      </c>
      <c r="C2691" t="s">
        <v>260</v>
      </c>
      <c r="D2691" s="3">
        <v>44354</v>
      </c>
      <c r="E2691" t="s">
        <v>122</v>
      </c>
      <c r="F2691">
        <v>-2400000</v>
      </c>
      <c r="G2691" t="s">
        <v>2941</v>
      </c>
      <c r="H2691" t="s">
        <v>247</v>
      </c>
      <c r="I2691" t="s">
        <v>102</v>
      </c>
      <c r="J2691" t="s">
        <v>40</v>
      </c>
      <c r="L2691" t="s">
        <v>2243</v>
      </c>
      <c r="M2691">
        <f t="shared" ref="M2691:M2754" si="132">FIND("from",L2691,1)+LEN($M$1)+1</f>
        <v>10</v>
      </c>
      <c r="N2691">
        <f t="shared" ref="N2691:N2754" si="133">FIND("to",L2691)-LEN($N$1)</f>
        <v>14</v>
      </c>
      <c r="O2691" t="str">
        <f t="shared" ref="O2691:O2754" si="134">MID(L2691,M2691,N2691-M2691+1)</f>
        <v>LCREE</v>
      </c>
    </row>
    <row r="2692" spans="1:15" hidden="1" x14ac:dyDescent="0.25">
      <c r="A2692" t="s">
        <v>121</v>
      </c>
      <c r="B2692" t="s">
        <v>39</v>
      </c>
      <c r="C2692" t="s">
        <v>260</v>
      </c>
      <c r="D2692" s="3">
        <v>44376</v>
      </c>
      <c r="E2692" t="s">
        <v>122</v>
      </c>
      <c r="F2692">
        <v>-19000000</v>
      </c>
      <c r="G2692" t="s">
        <v>2940</v>
      </c>
      <c r="H2692" t="s">
        <v>247</v>
      </c>
      <c r="I2692" t="s">
        <v>102</v>
      </c>
      <c r="J2692" t="s">
        <v>40</v>
      </c>
      <c r="L2692" t="s">
        <v>2243</v>
      </c>
      <c r="M2692">
        <f t="shared" si="132"/>
        <v>10</v>
      </c>
      <c r="N2692">
        <f t="shared" si="133"/>
        <v>14</v>
      </c>
      <c r="O2692" t="str">
        <f t="shared" si="134"/>
        <v>LCREE</v>
      </c>
    </row>
    <row r="2693" spans="1:15" hidden="1" x14ac:dyDescent="0.25">
      <c r="A2693" t="s">
        <v>121</v>
      </c>
      <c r="B2693" t="s">
        <v>39</v>
      </c>
      <c r="C2693" t="s">
        <v>260</v>
      </c>
      <c r="D2693" s="3">
        <v>44386</v>
      </c>
      <c r="E2693" t="s">
        <v>122</v>
      </c>
      <c r="F2693">
        <v>-1600000</v>
      </c>
      <c r="G2693" t="s">
        <v>2939</v>
      </c>
      <c r="H2693" t="s">
        <v>247</v>
      </c>
      <c r="I2693" t="s">
        <v>102</v>
      </c>
      <c r="J2693" t="s">
        <v>40</v>
      </c>
      <c r="L2693" t="s">
        <v>2243</v>
      </c>
      <c r="M2693">
        <f t="shared" si="132"/>
        <v>10</v>
      </c>
      <c r="N2693">
        <f t="shared" si="133"/>
        <v>14</v>
      </c>
      <c r="O2693" t="str">
        <f t="shared" si="134"/>
        <v>LCREE</v>
      </c>
    </row>
    <row r="2694" spans="1:15" hidden="1" x14ac:dyDescent="0.25">
      <c r="A2694" t="s">
        <v>121</v>
      </c>
      <c r="B2694" t="s">
        <v>39</v>
      </c>
      <c r="C2694" t="s">
        <v>260</v>
      </c>
      <c r="D2694" s="3">
        <v>44420</v>
      </c>
      <c r="E2694" t="s">
        <v>122</v>
      </c>
      <c r="F2694">
        <v>-1900000</v>
      </c>
      <c r="G2694" t="s">
        <v>2938</v>
      </c>
      <c r="H2694" t="s">
        <v>247</v>
      </c>
      <c r="I2694" t="s">
        <v>102</v>
      </c>
      <c r="J2694" t="s">
        <v>40</v>
      </c>
      <c r="L2694" t="s">
        <v>2243</v>
      </c>
      <c r="M2694">
        <f t="shared" si="132"/>
        <v>10</v>
      </c>
      <c r="N2694">
        <f t="shared" si="133"/>
        <v>14</v>
      </c>
      <c r="O2694" t="str">
        <f t="shared" si="134"/>
        <v>LCREE</v>
      </c>
    </row>
    <row r="2695" spans="1:15" hidden="1" x14ac:dyDescent="0.25">
      <c r="A2695" t="s">
        <v>121</v>
      </c>
      <c r="B2695" t="s">
        <v>39</v>
      </c>
      <c r="C2695" t="s">
        <v>260</v>
      </c>
      <c r="D2695" s="3">
        <v>44449</v>
      </c>
      <c r="E2695" t="s">
        <v>122</v>
      </c>
      <c r="F2695">
        <v>-1200000</v>
      </c>
      <c r="G2695" t="s">
        <v>2937</v>
      </c>
      <c r="H2695" t="s">
        <v>247</v>
      </c>
      <c r="I2695" t="s">
        <v>102</v>
      </c>
      <c r="J2695" t="s">
        <v>40</v>
      </c>
      <c r="L2695" t="s">
        <v>2243</v>
      </c>
      <c r="M2695">
        <f t="shared" si="132"/>
        <v>10</v>
      </c>
      <c r="N2695">
        <f t="shared" si="133"/>
        <v>14</v>
      </c>
      <c r="O2695" t="str">
        <f t="shared" si="134"/>
        <v>LCREE</v>
      </c>
    </row>
    <row r="2696" spans="1:15" hidden="1" x14ac:dyDescent="0.25">
      <c r="A2696" t="s">
        <v>121</v>
      </c>
      <c r="B2696" t="s">
        <v>39</v>
      </c>
      <c r="C2696" t="s">
        <v>260</v>
      </c>
      <c r="D2696" s="3">
        <v>44476</v>
      </c>
      <c r="E2696" t="s">
        <v>122</v>
      </c>
      <c r="F2696">
        <v>-2000000</v>
      </c>
      <c r="G2696" t="s">
        <v>2936</v>
      </c>
      <c r="H2696" t="s">
        <v>247</v>
      </c>
      <c r="I2696" t="s">
        <v>102</v>
      </c>
      <c r="J2696" t="s">
        <v>40</v>
      </c>
      <c r="L2696" t="s">
        <v>2243</v>
      </c>
      <c r="M2696">
        <f t="shared" si="132"/>
        <v>10</v>
      </c>
      <c r="N2696">
        <f t="shared" si="133"/>
        <v>14</v>
      </c>
      <c r="O2696" t="str">
        <f t="shared" si="134"/>
        <v>LCREE</v>
      </c>
    </row>
    <row r="2697" spans="1:15" hidden="1" x14ac:dyDescent="0.25">
      <c r="A2697" t="s">
        <v>121</v>
      </c>
      <c r="B2697" t="s">
        <v>39</v>
      </c>
      <c r="C2697" t="s">
        <v>260</v>
      </c>
      <c r="D2697" s="3">
        <v>44484</v>
      </c>
      <c r="E2697" t="s">
        <v>122</v>
      </c>
      <c r="F2697">
        <v>-170000</v>
      </c>
      <c r="G2697" t="s">
        <v>2935</v>
      </c>
      <c r="H2697" t="s">
        <v>247</v>
      </c>
      <c r="I2697" t="s">
        <v>102</v>
      </c>
      <c r="J2697" t="s">
        <v>40</v>
      </c>
      <c r="L2697" t="s">
        <v>2243</v>
      </c>
      <c r="M2697">
        <f t="shared" si="132"/>
        <v>10</v>
      </c>
      <c r="N2697">
        <f t="shared" si="133"/>
        <v>14</v>
      </c>
      <c r="O2697" t="str">
        <f t="shared" si="134"/>
        <v>LCREE</v>
      </c>
    </row>
    <row r="2698" spans="1:15" hidden="1" x14ac:dyDescent="0.25">
      <c r="A2698" t="s">
        <v>121</v>
      </c>
      <c r="B2698" t="s">
        <v>39</v>
      </c>
      <c r="C2698" t="s">
        <v>260</v>
      </c>
      <c r="D2698" s="3">
        <v>44508</v>
      </c>
      <c r="E2698" t="s">
        <v>122</v>
      </c>
      <c r="F2698">
        <v>-1400000</v>
      </c>
      <c r="G2698" t="s">
        <v>2934</v>
      </c>
      <c r="H2698" t="s">
        <v>126</v>
      </c>
      <c r="I2698" t="s">
        <v>102</v>
      </c>
      <c r="J2698" t="s">
        <v>40</v>
      </c>
      <c r="L2698" t="s">
        <v>2911</v>
      </c>
      <c r="M2698">
        <f t="shared" si="132"/>
        <v>10</v>
      </c>
      <c r="N2698">
        <f t="shared" si="133"/>
        <v>18</v>
      </c>
      <c r="O2698" t="str">
        <f t="shared" si="134"/>
        <v>LCREE JPM</v>
      </c>
    </row>
    <row r="2699" spans="1:15" hidden="1" x14ac:dyDescent="0.25">
      <c r="A2699" t="s">
        <v>121</v>
      </c>
      <c r="B2699" t="s">
        <v>39</v>
      </c>
      <c r="C2699" t="s">
        <v>260</v>
      </c>
      <c r="D2699" s="3">
        <v>44530</v>
      </c>
      <c r="E2699" t="s">
        <v>122</v>
      </c>
      <c r="F2699">
        <v>-60000</v>
      </c>
      <c r="G2699" t="s">
        <v>2933</v>
      </c>
      <c r="H2699" t="s">
        <v>247</v>
      </c>
      <c r="I2699" t="s">
        <v>102</v>
      </c>
      <c r="J2699" t="s">
        <v>40</v>
      </c>
      <c r="L2699" t="s">
        <v>2932</v>
      </c>
      <c r="M2699">
        <f t="shared" si="132"/>
        <v>10</v>
      </c>
      <c r="N2699">
        <f t="shared" si="133"/>
        <v>14</v>
      </c>
      <c r="O2699" t="str">
        <f t="shared" si="134"/>
        <v>LCREE</v>
      </c>
    </row>
    <row r="2700" spans="1:15" hidden="1" x14ac:dyDescent="0.25">
      <c r="A2700" t="s">
        <v>121</v>
      </c>
      <c r="B2700" t="s">
        <v>39</v>
      </c>
      <c r="C2700" t="s">
        <v>260</v>
      </c>
      <c r="D2700" s="3">
        <v>44537</v>
      </c>
      <c r="E2700" t="s">
        <v>122</v>
      </c>
      <c r="F2700">
        <v>-1500000</v>
      </c>
      <c r="G2700" t="s">
        <v>2931</v>
      </c>
      <c r="H2700" t="s">
        <v>126</v>
      </c>
      <c r="I2700" t="s">
        <v>102</v>
      </c>
      <c r="J2700" t="s">
        <v>40</v>
      </c>
      <c r="L2700" t="s">
        <v>2911</v>
      </c>
      <c r="M2700">
        <f t="shared" si="132"/>
        <v>10</v>
      </c>
      <c r="N2700">
        <f t="shared" si="133"/>
        <v>18</v>
      </c>
      <c r="O2700" t="str">
        <f t="shared" si="134"/>
        <v>LCREE JPM</v>
      </c>
    </row>
    <row r="2701" spans="1:15" hidden="1" x14ac:dyDescent="0.25">
      <c r="A2701" t="s">
        <v>121</v>
      </c>
      <c r="B2701" t="s">
        <v>39</v>
      </c>
      <c r="C2701" t="s">
        <v>260</v>
      </c>
      <c r="D2701" s="3">
        <v>44568</v>
      </c>
      <c r="E2701" t="s">
        <v>122</v>
      </c>
      <c r="F2701">
        <v>-1200000</v>
      </c>
      <c r="G2701" t="s">
        <v>2930</v>
      </c>
      <c r="H2701" t="s">
        <v>126</v>
      </c>
      <c r="I2701" t="s">
        <v>102</v>
      </c>
      <c r="J2701" t="s">
        <v>40</v>
      </c>
      <c r="L2701" t="s">
        <v>2911</v>
      </c>
      <c r="M2701">
        <f t="shared" si="132"/>
        <v>10</v>
      </c>
      <c r="N2701">
        <f t="shared" si="133"/>
        <v>18</v>
      </c>
      <c r="O2701" t="str">
        <f t="shared" si="134"/>
        <v>LCREE JPM</v>
      </c>
    </row>
    <row r="2702" spans="1:15" hidden="1" x14ac:dyDescent="0.25">
      <c r="A2702" t="s">
        <v>121</v>
      </c>
      <c r="B2702" t="s">
        <v>39</v>
      </c>
      <c r="C2702" t="s">
        <v>260</v>
      </c>
      <c r="D2702" s="3">
        <v>44596</v>
      </c>
      <c r="E2702" t="s">
        <v>122</v>
      </c>
      <c r="F2702">
        <v>-1600000</v>
      </c>
      <c r="G2702" t="s">
        <v>2929</v>
      </c>
      <c r="H2702" t="s">
        <v>126</v>
      </c>
      <c r="I2702" t="s">
        <v>102</v>
      </c>
      <c r="J2702" t="s">
        <v>40</v>
      </c>
      <c r="L2702" t="s">
        <v>2911</v>
      </c>
      <c r="M2702">
        <f t="shared" si="132"/>
        <v>10</v>
      </c>
      <c r="N2702">
        <f t="shared" si="133"/>
        <v>18</v>
      </c>
      <c r="O2702" t="str">
        <f t="shared" si="134"/>
        <v>LCREE JPM</v>
      </c>
    </row>
    <row r="2703" spans="1:15" hidden="1" x14ac:dyDescent="0.25">
      <c r="A2703" t="s">
        <v>121</v>
      </c>
      <c r="B2703" t="s">
        <v>39</v>
      </c>
      <c r="C2703" t="s">
        <v>260</v>
      </c>
      <c r="D2703" s="3">
        <v>44614</v>
      </c>
      <c r="E2703" t="s">
        <v>122</v>
      </c>
      <c r="F2703">
        <v>-30000</v>
      </c>
      <c r="G2703" t="s">
        <v>2928</v>
      </c>
      <c r="H2703" t="s">
        <v>247</v>
      </c>
      <c r="I2703" t="s">
        <v>102</v>
      </c>
      <c r="J2703" t="s">
        <v>40</v>
      </c>
      <c r="L2703" t="s">
        <v>2927</v>
      </c>
      <c r="M2703">
        <f t="shared" si="132"/>
        <v>10</v>
      </c>
      <c r="N2703">
        <f t="shared" si="133"/>
        <v>18</v>
      </c>
      <c r="O2703" t="str">
        <f t="shared" si="134"/>
        <v>LCREE JPM</v>
      </c>
    </row>
    <row r="2704" spans="1:15" hidden="1" x14ac:dyDescent="0.25">
      <c r="A2704" t="s">
        <v>121</v>
      </c>
      <c r="B2704" t="s">
        <v>39</v>
      </c>
      <c r="C2704" t="s">
        <v>260</v>
      </c>
      <c r="D2704" s="3">
        <v>44624</v>
      </c>
      <c r="E2704" t="s">
        <v>122</v>
      </c>
      <c r="F2704">
        <v>-1700000</v>
      </c>
      <c r="G2704" t="s">
        <v>2926</v>
      </c>
      <c r="H2704" t="s">
        <v>126</v>
      </c>
      <c r="I2704" t="s">
        <v>102</v>
      </c>
      <c r="J2704" t="s">
        <v>40</v>
      </c>
      <c r="L2704" t="s">
        <v>2911</v>
      </c>
      <c r="M2704">
        <f t="shared" si="132"/>
        <v>10</v>
      </c>
      <c r="N2704">
        <f t="shared" si="133"/>
        <v>18</v>
      </c>
      <c r="O2704" t="str">
        <f t="shared" si="134"/>
        <v>LCREE JPM</v>
      </c>
    </row>
    <row r="2705" spans="1:15" hidden="1" x14ac:dyDescent="0.25">
      <c r="A2705" t="s">
        <v>121</v>
      </c>
      <c r="B2705" t="s">
        <v>39</v>
      </c>
      <c r="C2705" t="s">
        <v>260</v>
      </c>
      <c r="D2705" s="3">
        <v>44657</v>
      </c>
      <c r="E2705" t="s">
        <v>122</v>
      </c>
      <c r="F2705">
        <v>-2300000</v>
      </c>
      <c r="G2705" t="s">
        <v>2925</v>
      </c>
      <c r="H2705" t="s">
        <v>126</v>
      </c>
      <c r="I2705" t="s">
        <v>102</v>
      </c>
      <c r="J2705" t="s">
        <v>40</v>
      </c>
      <c r="L2705" t="s">
        <v>2911</v>
      </c>
      <c r="M2705">
        <f t="shared" si="132"/>
        <v>10</v>
      </c>
      <c r="N2705">
        <f t="shared" si="133"/>
        <v>18</v>
      </c>
      <c r="O2705" t="str">
        <f t="shared" si="134"/>
        <v>LCREE JPM</v>
      </c>
    </row>
    <row r="2706" spans="1:15" hidden="1" x14ac:dyDescent="0.25">
      <c r="A2706" t="s">
        <v>121</v>
      </c>
      <c r="B2706" t="s">
        <v>39</v>
      </c>
      <c r="C2706" t="s">
        <v>260</v>
      </c>
      <c r="D2706" s="3">
        <v>44691</v>
      </c>
      <c r="E2706" t="s">
        <v>122</v>
      </c>
      <c r="F2706">
        <v>-1350000</v>
      </c>
      <c r="G2706" t="s">
        <v>2924</v>
      </c>
      <c r="H2706" t="s">
        <v>126</v>
      </c>
      <c r="I2706" t="s">
        <v>102</v>
      </c>
      <c r="J2706" t="s">
        <v>40</v>
      </c>
      <c r="L2706" t="s">
        <v>2911</v>
      </c>
      <c r="M2706">
        <f t="shared" si="132"/>
        <v>10</v>
      </c>
      <c r="N2706">
        <f t="shared" si="133"/>
        <v>18</v>
      </c>
      <c r="O2706" t="str">
        <f t="shared" si="134"/>
        <v>LCREE JPM</v>
      </c>
    </row>
    <row r="2707" spans="1:15" hidden="1" x14ac:dyDescent="0.25">
      <c r="A2707" t="s">
        <v>121</v>
      </c>
      <c r="B2707" t="s">
        <v>39</v>
      </c>
      <c r="C2707" t="s">
        <v>260</v>
      </c>
      <c r="D2707" s="3">
        <v>44719</v>
      </c>
      <c r="E2707" t="s">
        <v>122</v>
      </c>
      <c r="F2707">
        <v>-1400000</v>
      </c>
      <c r="G2707" t="s">
        <v>2923</v>
      </c>
      <c r="H2707" t="s">
        <v>126</v>
      </c>
      <c r="I2707" t="s">
        <v>102</v>
      </c>
      <c r="J2707" t="s">
        <v>40</v>
      </c>
      <c r="L2707" t="s">
        <v>2911</v>
      </c>
      <c r="M2707">
        <f t="shared" si="132"/>
        <v>10</v>
      </c>
      <c r="N2707">
        <f t="shared" si="133"/>
        <v>18</v>
      </c>
      <c r="O2707" t="str">
        <f t="shared" si="134"/>
        <v>LCREE JPM</v>
      </c>
    </row>
    <row r="2708" spans="1:15" hidden="1" x14ac:dyDescent="0.25">
      <c r="A2708" t="s">
        <v>121</v>
      </c>
      <c r="B2708" t="s">
        <v>39</v>
      </c>
      <c r="C2708" t="s">
        <v>260</v>
      </c>
      <c r="D2708" s="3">
        <v>44753</v>
      </c>
      <c r="E2708" t="s">
        <v>122</v>
      </c>
      <c r="F2708">
        <v>-1300000</v>
      </c>
      <c r="G2708" t="s">
        <v>2922</v>
      </c>
      <c r="H2708" t="s">
        <v>126</v>
      </c>
      <c r="I2708" t="s">
        <v>102</v>
      </c>
      <c r="J2708" t="s">
        <v>40</v>
      </c>
      <c r="L2708" t="s">
        <v>2911</v>
      </c>
      <c r="M2708">
        <f t="shared" si="132"/>
        <v>10</v>
      </c>
      <c r="N2708">
        <f t="shared" si="133"/>
        <v>18</v>
      </c>
      <c r="O2708" t="str">
        <f t="shared" si="134"/>
        <v>LCREE JPM</v>
      </c>
    </row>
    <row r="2709" spans="1:15" hidden="1" x14ac:dyDescent="0.25">
      <c r="A2709" t="s">
        <v>121</v>
      </c>
      <c r="B2709" t="s">
        <v>39</v>
      </c>
      <c r="C2709" t="s">
        <v>260</v>
      </c>
      <c r="D2709" s="3">
        <v>44790</v>
      </c>
      <c r="E2709" t="s">
        <v>122</v>
      </c>
      <c r="F2709">
        <v>-1300000</v>
      </c>
      <c r="G2709" t="s">
        <v>2921</v>
      </c>
      <c r="H2709" t="s">
        <v>126</v>
      </c>
      <c r="I2709" t="s">
        <v>102</v>
      </c>
      <c r="J2709" t="s">
        <v>40</v>
      </c>
      <c r="L2709" t="s">
        <v>2911</v>
      </c>
      <c r="M2709">
        <f t="shared" si="132"/>
        <v>10</v>
      </c>
      <c r="N2709">
        <f t="shared" si="133"/>
        <v>18</v>
      </c>
      <c r="O2709" t="str">
        <f t="shared" si="134"/>
        <v>LCREE JPM</v>
      </c>
    </row>
    <row r="2710" spans="1:15" hidden="1" x14ac:dyDescent="0.25">
      <c r="A2710" t="s">
        <v>121</v>
      </c>
      <c r="B2710" t="s">
        <v>39</v>
      </c>
      <c r="C2710" t="s">
        <v>260</v>
      </c>
      <c r="D2710" s="3">
        <v>44813</v>
      </c>
      <c r="E2710" t="s">
        <v>122</v>
      </c>
      <c r="F2710">
        <v>-1250000</v>
      </c>
      <c r="G2710" t="s">
        <v>2920</v>
      </c>
      <c r="H2710" t="s">
        <v>126</v>
      </c>
      <c r="I2710" t="s">
        <v>102</v>
      </c>
      <c r="J2710" t="s">
        <v>40</v>
      </c>
      <c r="L2710" t="s">
        <v>2911</v>
      </c>
      <c r="M2710">
        <f t="shared" si="132"/>
        <v>10</v>
      </c>
      <c r="N2710">
        <f t="shared" si="133"/>
        <v>18</v>
      </c>
      <c r="O2710" t="str">
        <f t="shared" si="134"/>
        <v>LCREE JPM</v>
      </c>
    </row>
    <row r="2711" spans="1:15" hidden="1" x14ac:dyDescent="0.25">
      <c r="A2711" t="s">
        <v>121</v>
      </c>
      <c r="B2711" t="s">
        <v>39</v>
      </c>
      <c r="C2711" t="s">
        <v>260</v>
      </c>
      <c r="D2711" s="3">
        <v>44846</v>
      </c>
      <c r="E2711" t="s">
        <v>122</v>
      </c>
      <c r="F2711">
        <v>-1250000</v>
      </c>
      <c r="G2711" t="s">
        <v>2919</v>
      </c>
      <c r="H2711" t="s">
        <v>126</v>
      </c>
      <c r="I2711" t="s">
        <v>102</v>
      </c>
      <c r="J2711" t="s">
        <v>40</v>
      </c>
      <c r="L2711" t="s">
        <v>2911</v>
      </c>
      <c r="M2711">
        <f t="shared" si="132"/>
        <v>10</v>
      </c>
      <c r="N2711">
        <f t="shared" si="133"/>
        <v>18</v>
      </c>
      <c r="O2711" t="str">
        <f t="shared" si="134"/>
        <v>LCREE JPM</v>
      </c>
    </row>
    <row r="2712" spans="1:15" hidden="1" x14ac:dyDescent="0.25">
      <c r="A2712" t="s">
        <v>121</v>
      </c>
      <c r="B2712" t="s">
        <v>39</v>
      </c>
      <c r="C2712" t="s">
        <v>260</v>
      </c>
      <c r="D2712" s="3">
        <v>44852</v>
      </c>
      <c r="E2712" t="s">
        <v>122</v>
      </c>
      <c r="F2712">
        <v>-150000</v>
      </c>
      <c r="G2712" t="s">
        <v>2918</v>
      </c>
      <c r="H2712" t="s">
        <v>126</v>
      </c>
      <c r="I2712" t="s">
        <v>102</v>
      </c>
      <c r="J2712" t="s">
        <v>40</v>
      </c>
      <c r="L2712" t="s">
        <v>2911</v>
      </c>
      <c r="M2712">
        <f t="shared" si="132"/>
        <v>10</v>
      </c>
      <c r="N2712">
        <f t="shared" si="133"/>
        <v>18</v>
      </c>
      <c r="O2712" t="str">
        <f t="shared" si="134"/>
        <v>LCREE JPM</v>
      </c>
    </row>
    <row r="2713" spans="1:15" hidden="1" x14ac:dyDescent="0.25">
      <c r="A2713" t="s">
        <v>121</v>
      </c>
      <c r="B2713" t="s">
        <v>39</v>
      </c>
      <c r="C2713" t="s">
        <v>260</v>
      </c>
      <c r="D2713" s="3">
        <v>44873</v>
      </c>
      <c r="E2713" t="s">
        <v>122</v>
      </c>
      <c r="F2713">
        <v>-1400000</v>
      </c>
      <c r="G2713" t="s">
        <v>2917</v>
      </c>
      <c r="H2713" t="s">
        <v>126</v>
      </c>
      <c r="I2713" t="s">
        <v>102</v>
      </c>
      <c r="J2713" t="s">
        <v>40</v>
      </c>
      <c r="L2713" t="s">
        <v>2911</v>
      </c>
      <c r="M2713">
        <f t="shared" si="132"/>
        <v>10</v>
      </c>
      <c r="N2713">
        <f t="shared" si="133"/>
        <v>18</v>
      </c>
      <c r="O2713" t="str">
        <f t="shared" si="134"/>
        <v>LCREE JPM</v>
      </c>
    </row>
    <row r="2714" spans="1:15" hidden="1" x14ac:dyDescent="0.25">
      <c r="A2714" t="s">
        <v>121</v>
      </c>
      <c r="B2714" t="s">
        <v>39</v>
      </c>
      <c r="C2714" t="s">
        <v>260</v>
      </c>
      <c r="D2714" s="3">
        <v>44904</v>
      </c>
      <c r="E2714" t="s">
        <v>122</v>
      </c>
      <c r="F2714">
        <v>-1700000</v>
      </c>
      <c r="G2714" t="s">
        <v>2916</v>
      </c>
      <c r="H2714" t="s">
        <v>126</v>
      </c>
      <c r="I2714" t="s">
        <v>102</v>
      </c>
      <c r="J2714" t="s">
        <v>40</v>
      </c>
      <c r="L2714" t="s">
        <v>2911</v>
      </c>
      <c r="M2714">
        <f t="shared" si="132"/>
        <v>10</v>
      </c>
      <c r="N2714">
        <f t="shared" si="133"/>
        <v>18</v>
      </c>
      <c r="O2714" t="str">
        <f t="shared" si="134"/>
        <v>LCREE JPM</v>
      </c>
    </row>
    <row r="2715" spans="1:15" hidden="1" x14ac:dyDescent="0.25">
      <c r="A2715" t="s">
        <v>121</v>
      </c>
      <c r="B2715" t="s">
        <v>39</v>
      </c>
      <c r="C2715" t="s">
        <v>260</v>
      </c>
      <c r="D2715" s="3">
        <v>44935</v>
      </c>
      <c r="E2715" t="s">
        <v>122</v>
      </c>
      <c r="F2715">
        <v>-1250000</v>
      </c>
      <c r="G2715" t="s">
        <v>2915</v>
      </c>
      <c r="H2715" t="s">
        <v>126</v>
      </c>
      <c r="I2715" t="s">
        <v>102</v>
      </c>
      <c r="J2715" t="s">
        <v>40</v>
      </c>
      <c r="L2715" t="s">
        <v>2911</v>
      </c>
      <c r="M2715">
        <f t="shared" si="132"/>
        <v>10</v>
      </c>
      <c r="N2715">
        <f t="shared" si="133"/>
        <v>18</v>
      </c>
      <c r="O2715" t="str">
        <f t="shared" si="134"/>
        <v>LCREE JPM</v>
      </c>
    </row>
    <row r="2716" spans="1:15" hidden="1" x14ac:dyDescent="0.25">
      <c r="A2716" t="s">
        <v>121</v>
      </c>
      <c r="B2716" t="s">
        <v>39</v>
      </c>
      <c r="C2716" t="s">
        <v>260</v>
      </c>
      <c r="D2716" s="3">
        <v>44966</v>
      </c>
      <c r="E2716" t="s">
        <v>122</v>
      </c>
      <c r="F2716">
        <v>-3750000</v>
      </c>
      <c r="G2716" t="s">
        <v>2914</v>
      </c>
      <c r="H2716" t="s">
        <v>126</v>
      </c>
      <c r="I2716" t="s">
        <v>102</v>
      </c>
      <c r="J2716" t="s">
        <v>40</v>
      </c>
      <c r="L2716" t="s">
        <v>2911</v>
      </c>
      <c r="M2716">
        <f t="shared" si="132"/>
        <v>10</v>
      </c>
      <c r="N2716">
        <f t="shared" si="133"/>
        <v>18</v>
      </c>
      <c r="O2716" t="str">
        <f t="shared" si="134"/>
        <v>LCREE JPM</v>
      </c>
    </row>
    <row r="2717" spans="1:15" hidden="1" x14ac:dyDescent="0.25">
      <c r="A2717" t="s">
        <v>121</v>
      </c>
      <c r="B2717" t="s">
        <v>39</v>
      </c>
      <c r="C2717" t="s">
        <v>260</v>
      </c>
      <c r="D2717" s="3">
        <v>44978</v>
      </c>
      <c r="E2717" t="s">
        <v>122</v>
      </c>
      <c r="F2717">
        <v>-270000</v>
      </c>
      <c r="G2717" t="s">
        <v>2913</v>
      </c>
      <c r="H2717" t="s">
        <v>126</v>
      </c>
      <c r="I2717" t="s">
        <v>102</v>
      </c>
      <c r="J2717" t="s">
        <v>40</v>
      </c>
      <c r="L2717" t="s">
        <v>2911</v>
      </c>
      <c r="M2717">
        <f t="shared" si="132"/>
        <v>10</v>
      </c>
      <c r="N2717">
        <f t="shared" si="133"/>
        <v>18</v>
      </c>
      <c r="O2717" t="str">
        <f t="shared" si="134"/>
        <v>LCREE JPM</v>
      </c>
    </row>
    <row r="2718" spans="1:15" hidden="1" x14ac:dyDescent="0.25">
      <c r="A2718" t="s">
        <v>121</v>
      </c>
      <c r="B2718" t="s">
        <v>39</v>
      </c>
      <c r="C2718" t="s">
        <v>260</v>
      </c>
      <c r="D2718" s="3">
        <v>44993</v>
      </c>
      <c r="E2718" t="s">
        <v>122</v>
      </c>
      <c r="F2718">
        <v>-1450000</v>
      </c>
      <c r="G2718" t="s">
        <v>2912</v>
      </c>
      <c r="H2718" t="s">
        <v>126</v>
      </c>
      <c r="I2718" t="s">
        <v>102</v>
      </c>
      <c r="J2718" t="s">
        <v>40</v>
      </c>
      <c r="L2718" t="s">
        <v>2911</v>
      </c>
      <c r="M2718">
        <f t="shared" si="132"/>
        <v>10</v>
      </c>
      <c r="N2718">
        <f t="shared" si="133"/>
        <v>18</v>
      </c>
      <c r="O2718" t="str">
        <f t="shared" si="134"/>
        <v>LCREE JPM</v>
      </c>
    </row>
    <row r="2719" spans="1:15" hidden="1" x14ac:dyDescent="0.25">
      <c r="A2719" t="s">
        <v>121</v>
      </c>
      <c r="B2719" t="s">
        <v>39</v>
      </c>
      <c r="C2719" t="s">
        <v>260</v>
      </c>
      <c r="D2719" s="3">
        <v>45027</v>
      </c>
      <c r="E2719" t="s">
        <v>122</v>
      </c>
      <c r="F2719">
        <v>-600000</v>
      </c>
      <c r="G2719" t="s">
        <v>2910</v>
      </c>
      <c r="H2719" t="s">
        <v>247</v>
      </c>
      <c r="I2719" t="s">
        <v>102</v>
      </c>
      <c r="J2719" t="s">
        <v>40</v>
      </c>
      <c r="L2719" t="s">
        <v>2908</v>
      </c>
      <c r="M2719">
        <f t="shared" si="132"/>
        <v>10</v>
      </c>
      <c r="N2719">
        <f t="shared" si="133"/>
        <v>14</v>
      </c>
      <c r="O2719" t="str">
        <f t="shared" si="134"/>
        <v>LCREE</v>
      </c>
    </row>
    <row r="2720" spans="1:15" hidden="1" x14ac:dyDescent="0.25">
      <c r="A2720" t="s">
        <v>121</v>
      </c>
      <c r="B2720" t="s">
        <v>39</v>
      </c>
      <c r="C2720" t="s">
        <v>260</v>
      </c>
      <c r="D2720" s="3">
        <v>45082</v>
      </c>
      <c r="E2720" t="s">
        <v>122</v>
      </c>
      <c r="F2720">
        <v>-15000000</v>
      </c>
      <c r="G2720" t="s">
        <v>2909</v>
      </c>
      <c r="H2720" t="s">
        <v>247</v>
      </c>
      <c r="I2720" t="s">
        <v>102</v>
      </c>
      <c r="J2720" t="s">
        <v>40</v>
      </c>
      <c r="L2720" t="s">
        <v>2908</v>
      </c>
      <c r="M2720">
        <f t="shared" si="132"/>
        <v>10</v>
      </c>
      <c r="N2720">
        <f t="shared" si="133"/>
        <v>14</v>
      </c>
      <c r="O2720" t="str">
        <f t="shared" si="134"/>
        <v>LCREE</v>
      </c>
    </row>
    <row r="2721" spans="1:15" hidden="1" x14ac:dyDescent="0.25">
      <c r="A2721" t="s">
        <v>121</v>
      </c>
      <c r="B2721" t="s">
        <v>39</v>
      </c>
      <c r="C2721" t="s">
        <v>260</v>
      </c>
      <c r="D2721" s="3">
        <v>45089</v>
      </c>
      <c r="E2721" t="s">
        <v>122</v>
      </c>
      <c r="F2721">
        <v>-1700000</v>
      </c>
      <c r="G2721" t="s">
        <v>2907</v>
      </c>
      <c r="H2721" t="s">
        <v>247</v>
      </c>
      <c r="I2721" t="s">
        <v>102</v>
      </c>
      <c r="J2721" t="s">
        <v>40</v>
      </c>
      <c r="L2721" t="s">
        <v>2243</v>
      </c>
      <c r="M2721">
        <f t="shared" si="132"/>
        <v>10</v>
      </c>
      <c r="N2721">
        <f t="shared" si="133"/>
        <v>14</v>
      </c>
      <c r="O2721" t="str">
        <f t="shared" si="134"/>
        <v>LCREE</v>
      </c>
    </row>
    <row r="2722" spans="1:15" hidden="1" x14ac:dyDescent="0.25">
      <c r="A2722" t="s">
        <v>121</v>
      </c>
      <c r="B2722" t="s">
        <v>2906</v>
      </c>
      <c r="C2722" t="s">
        <v>2905</v>
      </c>
      <c r="D2722" s="3">
        <v>43020</v>
      </c>
      <c r="E2722" t="s">
        <v>122</v>
      </c>
      <c r="F2722">
        <v>-62543.95</v>
      </c>
      <c r="G2722" t="s">
        <v>2904</v>
      </c>
      <c r="H2722" t="s">
        <v>247</v>
      </c>
      <c r="I2722" t="s">
        <v>102</v>
      </c>
      <c r="J2722" t="s">
        <v>2903</v>
      </c>
      <c r="L2722" t="s">
        <v>2902</v>
      </c>
      <c r="M2722">
        <f t="shared" si="132"/>
        <v>10</v>
      </c>
      <c r="N2722">
        <f t="shared" si="133"/>
        <v>14</v>
      </c>
      <c r="O2722" t="str">
        <f t="shared" si="134"/>
        <v>LRESI</v>
      </c>
    </row>
    <row r="2723" spans="1:15" hidden="1" x14ac:dyDescent="0.25">
      <c r="A2723" t="s">
        <v>121</v>
      </c>
      <c r="B2723" t="s">
        <v>18</v>
      </c>
      <c r="C2723" t="s">
        <v>113</v>
      </c>
      <c r="D2723" s="3">
        <v>42040</v>
      </c>
      <c r="E2723" t="s">
        <v>122</v>
      </c>
      <c r="F2723">
        <v>-10800000</v>
      </c>
      <c r="G2723" t="s">
        <v>2901</v>
      </c>
      <c r="H2723" t="s">
        <v>249</v>
      </c>
      <c r="I2723" t="s">
        <v>102</v>
      </c>
      <c r="J2723" t="s">
        <v>32</v>
      </c>
      <c r="K2723" t="s">
        <v>72</v>
      </c>
      <c r="L2723" t="s">
        <v>2470</v>
      </c>
      <c r="M2723">
        <f t="shared" si="132"/>
        <v>10</v>
      </c>
      <c r="N2723">
        <f t="shared" si="133"/>
        <v>14</v>
      </c>
      <c r="O2723" t="str">
        <f t="shared" si="134"/>
        <v>LCFHR</v>
      </c>
    </row>
    <row r="2724" spans="1:15" hidden="1" x14ac:dyDescent="0.25">
      <c r="A2724" t="s">
        <v>121</v>
      </c>
      <c r="B2724" t="s">
        <v>18</v>
      </c>
      <c r="C2724" t="s">
        <v>113</v>
      </c>
      <c r="D2724" s="3">
        <v>42040</v>
      </c>
      <c r="E2724" t="s">
        <v>122</v>
      </c>
      <c r="F2724">
        <v>-2000000</v>
      </c>
      <c r="G2724" t="s">
        <v>2900</v>
      </c>
      <c r="H2724" t="s">
        <v>249</v>
      </c>
      <c r="I2724" t="s">
        <v>102</v>
      </c>
      <c r="J2724" t="s">
        <v>32</v>
      </c>
      <c r="L2724" t="s">
        <v>2832</v>
      </c>
      <c r="M2724">
        <f t="shared" si="132"/>
        <v>10</v>
      </c>
      <c r="N2724">
        <f t="shared" si="133"/>
        <v>14</v>
      </c>
      <c r="O2724" t="str">
        <f t="shared" si="134"/>
        <v>LCFHR</v>
      </c>
    </row>
    <row r="2725" spans="1:15" hidden="1" x14ac:dyDescent="0.25">
      <c r="A2725" t="s">
        <v>121</v>
      </c>
      <c r="B2725" t="s">
        <v>18</v>
      </c>
      <c r="C2725" t="s">
        <v>113</v>
      </c>
      <c r="D2725" s="3">
        <v>42041</v>
      </c>
      <c r="E2725" t="s">
        <v>122</v>
      </c>
      <c r="F2725">
        <v>-16000000</v>
      </c>
      <c r="G2725" t="s">
        <v>2899</v>
      </c>
      <c r="H2725" t="s">
        <v>249</v>
      </c>
      <c r="I2725" t="s">
        <v>102</v>
      </c>
      <c r="J2725" t="s">
        <v>32</v>
      </c>
      <c r="L2725" t="s">
        <v>279</v>
      </c>
      <c r="M2725">
        <f t="shared" si="132"/>
        <v>10</v>
      </c>
      <c r="N2725">
        <f t="shared" si="133"/>
        <v>14</v>
      </c>
      <c r="O2725" t="str">
        <f t="shared" si="134"/>
        <v>LCFHR</v>
      </c>
    </row>
    <row r="2726" spans="1:15" hidden="1" x14ac:dyDescent="0.25">
      <c r="A2726" t="s">
        <v>121</v>
      </c>
      <c r="B2726" t="s">
        <v>18</v>
      </c>
      <c r="C2726" t="s">
        <v>113</v>
      </c>
      <c r="D2726" s="3">
        <v>42041</v>
      </c>
      <c r="E2726" t="s">
        <v>122</v>
      </c>
      <c r="F2726">
        <v>-7000000</v>
      </c>
      <c r="G2726" t="s">
        <v>2898</v>
      </c>
      <c r="H2726" t="s">
        <v>249</v>
      </c>
      <c r="I2726" t="s">
        <v>102</v>
      </c>
      <c r="J2726" t="s">
        <v>32</v>
      </c>
      <c r="L2726" t="s">
        <v>279</v>
      </c>
      <c r="M2726">
        <f t="shared" si="132"/>
        <v>10</v>
      </c>
      <c r="N2726">
        <f t="shared" si="133"/>
        <v>14</v>
      </c>
      <c r="O2726" t="str">
        <f t="shared" si="134"/>
        <v>LCFHR</v>
      </c>
    </row>
    <row r="2727" spans="1:15" hidden="1" x14ac:dyDescent="0.25">
      <c r="A2727" t="s">
        <v>121</v>
      </c>
      <c r="B2727" t="s">
        <v>18</v>
      </c>
      <c r="C2727" t="s">
        <v>113</v>
      </c>
      <c r="D2727" s="3">
        <v>42044</v>
      </c>
      <c r="E2727" t="s">
        <v>122</v>
      </c>
      <c r="F2727">
        <v>-10000000</v>
      </c>
      <c r="G2727" t="s">
        <v>2897</v>
      </c>
      <c r="H2727" t="s">
        <v>249</v>
      </c>
      <c r="I2727" t="s">
        <v>102</v>
      </c>
      <c r="J2727" t="s">
        <v>32</v>
      </c>
      <c r="L2727" t="s">
        <v>279</v>
      </c>
      <c r="M2727">
        <f t="shared" si="132"/>
        <v>10</v>
      </c>
      <c r="N2727">
        <f t="shared" si="133"/>
        <v>14</v>
      </c>
      <c r="O2727" t="str">
        <f t="shared" si="134"/>
        <v>LCFHR</v>
      </c>
    </row>
    <row r="2728" spans="1:15" hidden="1" x14ac:dyDescent="0.25">
      <c r="A2728" t="s">
        <v>121</v>
      </c>
      <c r="B2728" t="s">
        <v>18</v>
      </c>
      <c r="C2728" t="s">
        <v>113</v>
      </c>
      <c r="D2728" s="3">
        <v>42046</v>
      </c>
      <c r="E2728" t="s">
        <v>122</v>
      </c>
      <c r="F2728">
        <v>-800000</v>
      </c>
      <c r="G2728" t="s">
        <v>2896</v>
      </c>
      <c r="H2728" t="s">
        <v>249</v>
      </c>
      <c r="I2728" t="s">
        <v>102</v>
      </c>
      <c r="J2728" t="s">
        <v>32</v>
      </c>
      <c r="L2728" t="s">
        <v>2470</v>
      </c>
      <c r="M2728">
        <f t="shared" si="132"/>
        <v>10</v>
      </c>
      <c r="N2728">
        <f t="shared" si="133"/>
        <v>14</v>
      </c>
      <c r="O2728" t="str">
        <f t="shared" si="134"/>
        <v>LCFHR</v>
      </c>
    </row>
    <row r="2729" spans="1:15" hidden="1" x14ac:dyDescent="0.25">
      <c r="A2729" t="s">
        <v>121</v>
      </c>
      <c r="B2729" t="s">
        <v>18</v>
      </c>
      <c r="C2729" t="s">
        <v>113</v>
      </c>
      <c r="D2729" s="3">
        <v>42048</v>
      </c>
      <c r="E2729" t="s">
        <v>122</v>
      </c>
      <c r="F2729">
        <v>-27000000</v>
      </c>
      <c r="G2729" t="s">
        <v>2895</v>
      </c>
      <c r="H2729" t="s">
        <v>249</v>
      </c>
      <c r="I2729" t="s">
        <v>102</v>
      </c>
      <c r="J2729" t="s">
        <v>32</v>
      </c>
      <c r="L2729" t="s">
        <v>279</v>
      </c>
      <c r="M2729">
        <f t="shared" si="132"/>
        <v>10</v>
      </c>
      <c r="N2729">
        <f t="shared" si="133"/>
        <v>14</v>
      </c>
      <c r="O2729" t="str">
        <f t="shared" si="134"/>
        <v>LCFHR</v>
      </c>
    </row>
    <row r="2730" spans="1:15" hidden="1" x14ac:dyDescent="0.25">
      <c r="A2730" t="s">
        <v>121</v>
      </c>
      <c r="B2730" t="s">
        <v>18</v>
      </c>
      <c r="C2730" t="s">
        <v>113</v>
      </c>
      <c r="D2730" s="3">
        <v>42072</v>
      </c>
      <c r="E2730" t="s">
        <v>122</v>
      </c>
      <c r="F2730">
        <v>-3500000</v>
      </c>
      <c r="G2730" t="s">
        <v>2894</v>
      </c>
      <c r="H2730" t="s">
        <v>249</v>
      </c>
      <c r="I2730" t="s">
        <v>102</v>
      </c>
      <c r="J2730" t="s">
        <v>32</v>
      </c>
      <c r="K2730" t="s">
        <v>72</v>
      </c>
      <c r="L2730" t="s">
        <v>2470</v>
      </c>
      <c r="M2730">
        <f t="shared" si="132"/>
        <v>10</v>
      </c>
      <c r="N2730">
        <f t="shared" si="133"/>
        <v>14</v>
      </c>
      <c r="O2730" t="str">
        <f t="shared" si="134"/>
        <v>LCFHR</v>
      </c>
    </row>
    <row r="2731" spans="1:15" hidden="1" x14ac:dyDescent="0.25">
      <c r="A2731" t="s">
        <v>121</v>
      </c>
      <c r="B2731" t="s">
        <v>18</v>
      </c>
      <c r="C2731" t="s">
        <v>113</v>
      </c>
      <c r="D2731" s="3">
        <v>42072</v>
      </c>
      <c r="E2731" t="s">
        <v>122</v>
      </c>
      <c r="F2731">
        <v>-19000000</v>
      </c>
      <c r="G2731" t="s">
        <v>2893</v>
      </c>
      <c r="H2731" t="s">
        <v>249</v>
      </c>
      <c r="I2731" t="s">
        <v>102</v>
      </c>
      <c r="J2731" t="s">
        <v>32</v>
      </c>
      <c r="L2731" t="s">
        <v>279</v>
      </c>
      <c r="M2731">
        <f t="shared" si="132"/>
        <v>10</v>
      </c>
      <c r="N2731">
        <f t="shared" si="133"/>
        <v>14</v>
      </c>
      <c r="O2731" t="str">
        <f t="shared" si="134"/>
        <v>LCFHR</v>
      </c>
    </row>
    <row r="2732" spans="1:15" hidden="1" x14ac:dyDescent="0.25">
      <c r="A2732" t="s">
        <v>121</v>
      </c>
      <c r="B2732" t="s">
        <v>18</v>
      </c>
      <c r="C2732" t="s">
        <v>113</v>
      </c>
      <c r="D2732" s="3">
        <v>42074</v>
      </c>
      <c r="E2732" t="s">
        <v>122</v>
      </c>
      <c r="F2732">
        <v>-16407260</v>
      </c>
      <c r="G2732" t="s">
        <v>2892</v>
      </c>
      <c r="H2732" t="s">
        <v>249</v>
      </c>
      <c r="I2732" t="s">
        <v>102</v>
      </c>
      <c r="J2732" t="s">
        <v>32</v>
      </c>
      <c r="L2732" t="s">
        <v>2832</v>
      </c>
      <c r="M2732">
        <f t="shared" si="132"/>
        <v>10</v>
      </c>
      <c r="N2732">
        <f t="shared" si="133"/>
        <v>14</v>
      </c>
      <c r="O2732" t="str">
        <f t="shared" si="134"/>
        <v>LCFHR</v>
      </c>
    </row>
    <row r="2733" spans="1:15" hidden="1" x14ac:dyDescent="0.25">
      <c r="A2733" t="s">
        <v>121</v>
      </c>
      <c r="B2733" t="s">
        <v>18</v>
      </c>
      <c r="C2733" t="s">
        <v>113</v>
      </c>
      <c r="D2733" s="3">
        <v>42075</v>
      </c>
      <c r="E2733" t="s">
        <v>122</v>
      </c>
      <c r="F2733">
        <v>-32500000</v>
      </c>
      <c r="G2733" t="s">
        <v>2891</v>
      </c>
      <c r="H2733" t="s">
        <v>249</v>
      </c>
      <c r="I2733" t="s">
        <v>102</v>
      </c>
      <c r="J2733" t="s">
        <v>32</v>
      </c>
      <c r="L2733" t="s">
        <v>279</v>
      </c>
      <c r="M2733">
        <f t="shared" si="132"/>
        <v>10</v>
      </c>
      <c r="N2733">
        <f t="shared" si="133"/>
        <v>14</v>
      </c>
      <c r="O2733" t="str">
        <f t="shared" si="134"/>
        <v>LCFHR</v>
      </c>
    </row>
    <row r="2734" spans="1:15" hidden="1" x14ac:dyDescent="0.25">
      <c r="A2734" t="s">
        <v>121</v>
      </c>
      <c r="B2734" t="s">
        <v>18</v>
      </c>
      <c r="C2734" t="s">
        <v>113</v>
      </c>
      <c r="D2734" s="3">
        <v>42075</v>
      </c>
      <c r="E2734" t="s">
        <v>122</v>
      </c>
      <c r="F2734">
        <v>-30000000</v>
      </c>
      <c r="G2734" t="s">
        <v>2890</v>
      </c>
      <c r="H2734" t="s">
        <v>249</v>
      </c>
      <c r="I2734" t="s">
        <v>102</v>
      </c>
      <c r="J2734" t="s">
        <v>32</v>
      </c>
      <c r="L2734" t="s">
        <v>279</v>
      </c>
      <c r="M2734">
        <f t="shared" si="132"/>
        <v>10</v>
      </c>
      <c r="N2734">
        <f t="shared" si="133"/>
        <v>14</v>
      </c>
      <c r="O2734" t="str">
        <f t="shared" si="134"/>
        <v>LCFHR</v>
      </c>
    </row>
    <row r="2735" spans="1:15" hidden="1" x14ac:dyDescent="0.25">
      <c r="A2735" t="s">
        <v>121</v>
      </c>
      <c r="B2735" t="s">
        <v>18</v>
      </c>
      <c r="C2735" t="s">
        <v>113</v>
      </c>
      <c r="D2735" s="3">
        <v>42075</v>
      </c>
      <c r="E2735" t="s">
        <v>122</v>
      </c>
      <c r="F2735">
        <v>-3500000</v>
      </c>
      <c r="G2735" t="s">
        <v>2889</v>
      </c>
      <c r="H2735" t="s">
        <v>249</v>
      </c>
      <c r="I2735" t="s">
        <v>102</v>
      </c>
      <c r="J2735" t="s">
        <v>32</v>
      </c>
      <c r="L2735" t="s">
        <v>279</v>
      </c>
      <c r="M2735">
        <f t="shared" si="132"/>
        <v>10</v>
      </c>
      <c r="N2735">
        <f t="shared" si="133"/>
        <v>14</v>
      </c>
      <c r="O2735" t="str">
        <f t="shared" si="134"/>
        <v>LCFHR</v>
      </c>
    </row>
    <row r="2736" spans="1:15" hidden="1" x14ac:dyDescent="0.25">
      <c r="A2736" t="s">
        <v>121</v>
      </c>
      <c r="B2736" t="s">
        <v>18</v>
      </c>
      <c r="C2736" t="s">
        <v>113</v>
      </c>
      <c r="D2736" s="3">
        <v>42082</v>
      </c>
      <c r="E2736" t="s">
        <v>122</v>
      </c>
      <c r="F2736">
        <v>-3000000</v>
      </c>
      <c r="G2736" t="s">
        <v>2888</v>
      </c>
      <c r="H2736" t="s">
        <v>249</v>
      </c>
      <c r="I2736" t="s">
        <v>102</v>
      </c>
      <c r="J2736" t="s">
        <v>32</v>
      </c>
      <c r="K2736" t="s">
        <v>72</v>
      </c>
      <c r="L2736" t="s">
        <v>2470</v>
      </c>
      <c r="M2736">
        <f t="shared" si="132"/>
        <v>10</v>
      </c>
      <c r="N2736">
        <f t="shared" si="133"/>
        <v>14</v>
      </c>
      <c r="O2736" t="str">
        <f t="shared" si="134"/>
        <v>LCFHR</v>
      </c>
    </row>
    <row r="2737" spans="1:15" hidden="1" x14ac:dyDescent="0.25">
      <c r="A2737" t="s">
        <v>121</v>
      </c>
      <c r="B2737" t="s">
        <v>18</v>
      </c>
      <c r="C2737" t="s">
        <v>113</v>
      </c>
      <c r="D2737" s="3">
        <v>42086</v>
      </c>
      <c r="E2737" t="s">
        <v>122</v>
      </c>
      <c r="F2737">
        <v>-8000000</v>
      </c>
      <c r="G2737" t="s">
        <v>2887</v>
      </c>
      <c r="H2737" t="s">
        <v>249</v>
      </c>
      <c r="I2737" t="s">
        <v>102</v>
      </c>
      <c r="J2737" t="s">
        <v>32</v>
      </c>
      <c r="L2737" t="s">
        <v>279</v>
      </c>
      <c r="M2737">
        <f t="shared" si="132"/>
        <v>10</v>
      </c>
      <c r="N2737">
        <f t="shared" si="133"/>
        <v>14</v>
      </c>
      <c r="O2737" t="str">
        <f t="shared" si="134"/>
        <v>LCFHR</v>
      </c>
    </row>
    <row r="2738" spans="1:15" hidden="1" x14ac:dyDescent="0.25">
      <c r="A2738" t="s">
        <v>121</v>
      </c>
      <c r="B2738" t="s">
        <v>18</v>
      </c>
      <c r="C2738" t="s">
        <v>113</v>
      </c>
      <c r="D2738" s="3">
        <v>42090</v>
      </c>
      <c r="E2738" t="s">
        <v>122</v>
      </c>
      <c r="F2738">
        <v>-400000</v>
      </c>
      <c r="G2738" t="s">
        <v>2886</v>
      </c>
      <c r="H2738" t="s">
        <v>249</v>
      </c>
      <c r="I2738" t="s">
        <v>102</v>
      </c>
      <c r="J2738" t="s">
        <v>32</v>
      </c>
      <c r="K2738" t="s">
        <v>72</v>
      </c>
      <c r="L2738" t="s">
        <v>2470</v>
      </c>
      <c r="M2738">
        <f t="shared" si="132"/>
        <v>10</v>
      </c>
      <c r="N2738">
        <f t="shared" si="133"/>
        <v>14</v>
      </c>
      <c r="O2738" t="str">
        <f t="shared" si="134"/>
        <v>LCFHR</v>
      </c>
    </row>
    <row r="2739" spans="1:15" hidden="1" x14ac:dyDescent="0.25">
      <c r="A2739" t="s">
        <v>121</v>
      </c>
      <c r="B2739" t="s">
        <v>18</v>
      </c>
      <c r="C2739" t="s">
        <v>113</v>
      </c>
      <c r="D2739" s="3">
        <v>42094</v>
      </c>
      <c r="E2739" t="s">
        <v>122</v>
      </c>
      <c r="F2739">
        <v>-36100000</v>
      </c>
      <c r="G2739" t="s">
        <v>2885</v>
      </c>
      <c r="H2739" t="s">
        <v>249</v>
      </c>
      <c r="I2739" t="s">
        <v>102</v>
      </c>
      <c r="J2739" t="s">
        <v>32</v>
      </c>
      <c r="K2739" t="s">
        <v>72</v>
      </c>
      <c r="L2739" t="s">
        <v>2470</v>
      </c>
      <c r="M2739">
        <f t="shared" si="132"/>
        <v>10</v>
      </c>
      <c r="N2739">
        <f t="shared" si="133"/>
        <v>14</v>
      </c>
      <c r="O2739" t="str">
        <f t="shared" si="134"/>
        <v>LCFHR</v>
      </c>
    </row>
    <row r="2740" spans="1:15" hidden="1" x14ac:dyDescent="0.25">
      <c r="A2740" t="s">
        <v>121</v>
      </c>
      <c r="B2740" t="s">
        <v>18</v>
      </c>
      <c r="C2740" t="s">
        <v>113</v>
      </c>
      <c r="D2740" s="3">
        <v>42095</v>
      </c>
      <c r="E2740" t="s">
        <v>122</v>
      </c>
      <c r="F2740">
        <v>-30000000</v>
      </c>
      <c r="G2740" t="s">
        <v>2884</v>
      </c>
      <c r="H2740" t="s">
        <v>249</v>
      </c>
      <c r="I2740" t="s">
        <v>102</v>
      </c>
      <c r="J2740" t="s">
        <v>32</v>
      </c>
      <c r="L2740" t="s">
        <v>279</v>
      </c>
      <c r="M2740">
        <f t="shared" si="132"/>
        <v>10</v>
      </c>
      <c r="N2740">
        <f t="shared" si="133"/>
        <v>14</v>
      </c>
      <c r="O2740" t="str">
        <f t="shared" si="134"/>
        <v>LCFHR</v>
      </c>
    </row>
    <row r="2741" spans="1:15" hidden="1" x14ac:dyDescent="0.25">
      <c r="A2741" t="s">
        <v>121</v>
      </c>
      <c r="B2741" t="s">
        <v>18</v>
      </c>
      <c r="C2741" t="s">
        <v>113</v>
      </c>
      <c r="D2741" s="3">
        <v>42095</v>
      </c>
      <c r="E2741" t="s">
        <v>122</v>
      </c>
      <c r="F2741">
        <v>-20600000</v>
      </c>
      <c r="G2741" t="s">
        <v>2883</v>
      </c>
      <c r="H2741" t="s">
        <v>249</v>
      </c>
      <c r="I2741" t="s">
        <v>102</v>
      </c>
      <c r="J2741" t="s">
        <v>32</v>
      </c>
      <c r="L2741" t="s">
        <v>279</v>
      </c>
      <c r="M2741">
        <f t="shared" si="132"/>
        <v>10</v>
      </c>
      <c r="N2741">
        <f t="shared" si="133"/>
        <v>14</v>
      </c>
      <c r="O2741" t="str">
        <f t="shared" si="134"/>
        <v>LCFHR</v>
      </c>
    </row>
    <row r="2742" spans="1:15" hidden="1" x14ac:dyDescent="0.25">
      <c r="A2742" t="s">
        <v>121</v>
      </c>
      <c r="B2742" t="s">
        <v>18</v>
      </c>
      <c r="C2742" t="s">
        <v>113</v>
      </c>
      <c r="D2742" s="3">
        <v>42104</v>
      </c>
      <c r="E2742" t="s">
        <v>122</v>
      </c>
      <c r="F2742">
        <v>-3417644.36</v>
      </c>
      <c r="G2742" t="s">
        <v>2882</v>
      </c>
      <c r="H2742" t="s">
        <v>249</v>
      </c>
      <c r="I2742" t="s">
        <v>102</v>
      </c>
      <c r="J2742" t="s">
        <v>32</v>
      </c>
      <c r="L2742" t="s">
        <v>2194</v>
      </c>
      <c r="M2742">
        <f t="shared" si="132"/>
        <v>10</v>
      </c>
      <c r="N2742">
        <f t="shared" si="133"/>
        <v>14</v>
      </c>
      <c r="O2742" t="str">
        <f t="shared" si="134"/>
        <v>LCFHR</v>
      </c>
    </row>
    <row r="2743" spans="1:15" hidden="1" x14ac:dyDescent="0.25">
      <c r="A2743" t="s">
        <v>121</v>
      </c>
      <c r="B2743" t="s">
        <v>18</v>
      </c>
      <c r="C2743" t="s">
        <v>113</v>
      </c>
      <c r="D2743" s="3">
        <v>42108</v>
      </c>
      <c r="E2743" t="s">
        <v>122</v>
      </c>
      <c r="F2743">
        <v>-3300000</v>
      </c>
      <c r="G2743" t="s">
        <v>2881</v>
      </c>
      <c r="H2743" t="s">
        <v>249</v>
      </c>
      <c r="I2743" t="s">
        <v>102</v>
      </c>
      <c r="J2743" t="s">
        <v>32</v>
      </c>
      <c r="L2743" t="s">
        <v>2470</v>
      </c>
      <c r="M2743">
        <f t="shared" si="132"/>
        <v>10</v>
      </c>
      <c r="N2743">
        <f t="shared" si="133"/>
        <v>14</v>
      </c>
      <c r="O2743" t="str">
        <f t="shared" si="134"/>
        <v>LCFHR</v>
      </c>
    </row>
    <row r="2744" spans="1:15" hidden="1" x14ac:dyDescent="0.25">
      <c r="A2744" t="s">
        <v>121</v>
      </c>
      <c r="B2744" t="s">
        <v>18</v>
      </c>
      <c r="C2744" t="s">
        <v>113</v>
      </c>
      <c r="D2744" s="3">
        <v>42108</v>
      </c>
      <c r="E2744" t="s">
        <v>122</v>
      </c>
      <c r="F2744">
        <v>-52000000</v>
      </c>
      <c r="G2744" t="s">
        <v>2880</v>
      </c>
      <c r="H2744" t="s">
        <v>249</v>
      </c>
      <c r="I2744" t="s">
        <v>102</v>
      </c>
      <c r="J2744" t="s">
        <v>32</v>
      </c>
      <c r="L2744" t="s">
        <v>279</v>
      </c>
      <c r="M2744">
        <f t="shared" si="132"/>
        <v>10</v>
      </c>
      <c r="N2744">
        <f t="shared" si="133"/>
        <v>14</v>
      </c>
      <c r="O2744" t="str">
        <f t="shared" si="134"/>
        <v>LCFHR</v>
      </c>
    </row>
    <row r="2745" spans="1:15" hidden="1" x14ac:dyDescent="0.25">
      <c r="A2745" t="s">
        <v>121</v>
      </c>
      <c r="B2745" t="s">
        <v>18</v>
      </c>
      <c r="C2745" t="s">
        <v>113</v>
      </c>
      <c r="D2745" s="3">
        <v>42108</v>
      </c>
      <c r="E2745" t="s">
        <v>122</v>
      </c>
      <c r="F2745">
        <v>-48000000</v>
      </c>
      <c r="G2745" t="s">
        <v>2879</v>
      </c>
      <c r="H2745" t="s">
        <v>249</v>
      </c>
      <c r="I2745" t="s">
        <v>102</v>
      </c>
      <c r="J2745" t="s">
        <v>32</v>
      </c>
      <c r="L2745" t="s">
        <v>279</v>
      </c>
      <c r="M2745">
        <f t="shared" si="132"/>
        <v>10</v>
      </c>
      <c r="N2745">
        <f t="shared" si="133"/>
        <v>14</v>
      </c>
      <c r="O2745" t="str">
        <f t="shared" si="134"/>
        <v>LCFHR</v>
      </c>
    </row>
    <row r="2746" spans="1:15" hidden="1" x14ac:dyDescent="0.25">
      <c r="A2746" t="s">
        <v>121</v>
      </c>
      <c r="B2746" t="s">
        <v>18</v>
      </c>
      <c r="C2746" t="s">
        <v>113</v>
      </c>
      <c r="D2746" s="3">
        <v>42109</v>
      </c>
      <c r="E2746" t="s">
        <v>122</v>
      </c>
      <c r="F2746">
        <v>-6500000</v>
      </c>
      <c r="G2746" t="s">
        <v>2878</v>
      </c>
      <c r="H2746" t="s">
        <v>249</v>
      </c>
      <c r="I2746" t="s">
        <v>102</v>
      </c>
      <c r="J2746" t="s">
        <v>32</v>
      </c>
      <c r="L2746" t="s">
        <v>279</v>
      </c>
      <c r="M2746">
        <f t="shared" si="132"/>
        <v>10</v>
      </c>
      <c r="N2746">
        <f t="shared" si="133"/>
        <v>14</v>
      </c>
      <c r="O2746" t="str">
        <f t="shared" si="134"/>
        <v>LCFHR</v>
      </c>
    </row>
    <row r="2747" spans="1:15" hidden="1" x14ac:dyDescent="0.25">
      <c r="A2747" t="s">
        <v>121</v>
      </c>
      <c r="B2747" t="s">
        <v>18</v>
      </c>
      <c r="C2747" t="s">
        <v>113</v>
      </c>
      <c r="D2747" s="3">
        <v>42109</v>
      </c>
      <c r="E2747" t="s">
        <v>122</v>
      </c>
      <c r="F2747">
        <v>-4218826</v>
      </c>
      <c r="G2747" t="s">
        <v>2877</v>
      </c>
      <c r="H2747" t="s">
        <v>249</v>
      </c>
      <c r="I2747" t="s">
        <v>102</v>
      </c>
      <c r="J2747" t="s">
        <v>32</v>
      </c>
      <c r="L2747" t="s">
        <v>1263</v>
      </c>
      <c r="M2747">
        <f t="shared" si="132"/>
        <v>10</v>
      </c>
      <c r="N2747">
        <f t="shared" si="133"/>
        <v>14</v>
      </c>
      <c r="O2747" t="str">
        <f t="shared" si="134"/>
        <v>LCFHR</v>
      </c>
    </row>
    <row r="2748" spans="1:15" hidden="1" x14ac:dyDescent="0.25">
      <c r="A2748" t="s">
        <v>121</v>
      </c>
      <c r="B2748" t="s">
        <v>18</v>
      </c>
      <c r="C2748" t="s">
        <v>113</v>
      </c>
      <c r="D2748" s="3">
        <v>42110</v>
      </c>
      <c r="E2748" t="s">
        <v>122</v>
      </c>
      <c r="F2748">
        <v>-370000</v>
      </c>
      <c r="G2748" t="s">
        <v>2876</v>
      </c>
      <c r="H2748" t="s">
        <v>249</v>
      </c>
      <c r="I2748" t="s">
        <v>102</v>
      </c>
      <c r="J2748" t="s">
        <v>32</v>
      </c>
      <c r="L2748" t="s">
        <v>1263</v>
      </c>
      <c r="M2748">
        <f t="shared" si="132"/>
        <v>10</v>
      </c>
      <c r="N2748">
        <f t="shared" si="133"/>
        <v>14</v>
      </c>
      <c r="O2748" t="str">
        <f t="shared" si="134"/>
        <v>LCFHR</v>
      </c>
    </row>
    <row r="2749" spans="1:15" hidden="1" x14ac:dyDescent="0.25">
      <c r="A2749" t="s">
        <v>121</v>
      </c>
      <c r="B2749" t="s">
        <v>18</v>
      </c>
      <c r="C2749" t="s">
        <v>113</v>
      </c>
      <c r="D2749" s="3">
        <v>42115</v>
      </c>
      <c r="E2749" t="s">
        <v>122</v>
      </c>
      <c r="F2749">
        <v>-9600000</v>
      </c>
      <c r="G2749" t="s">
        <v>2875</v>
      </c>
      <c r="H2749" t="s">
        <v>249</v>
      </c>
      <c r="I2749" t="s">
        <v>102</v>
      </c>
      <c r="J2749" t="s">
        <v>32</v>
      </c>
      <c r="K2749" t="s">
        <v>72</v>
      </c>
      <c r="L2749" t="s">
        <v>2470</v>
      </c>
      <c r="M2749">
        <f t="shared" si="132"/>
        <v>10</v>
      </c>
      <c r="N2749">
        <f t="shared" si="133"/>
        <v>14</v>
      </c>
      <c r="O2749" t="str">
        <f t="shared" si="134"/>
        <v>LCFHR</v>
      </c>
    </row>
    <row r="2750" spans="1:15" hidden="1" x14ac:dyDescent="0.25">
      <c r="A2750" t="s">
        <v>121</v>
      </c>
      <c r="B2750" t="s">
        <v>18</v>
      </c>
      <c r="C2750" t="s">
        <v>113</v>
      </c>
      <c r="D2750" s="3">
        <v>42116</v>
      </c>
      <c r="E2750" t="s">
        <v>122</v>
      </c>
      <c r="F2750">
        <v>-11200000</v>
      </c>
      <c r="G2750" t="s">
        <v>2874</v>
      </c>
      <c r="H2750" t="s">
        <v>249</v>
      </c>
      <c r="I2750" t="s">
        <v>102</v>
      </c>
      <c r="J2750" t="s">
        <v>32</v>
      </c>
      <c r="L2750" t="s">
        <v>279</v>
      </c>
      <c r="M2750">
        <f t="shared" si="132"/>
        <v>10</v>
      </c>
      <c r="N2750">
        <f t="shared" si="133"/>
        <v>14</v>
      </c>
      <c r="O2750" t="str">
        <f t="shared" si="134"/>
        <v>LCFHR</v>
      </c>
    </row>
    <row r="2751" spans="1:15" hidden="1" x14ac:dyDescent="0.25">
      <c r="A2751" t="s">
        <v>121</v>
      </c>
      <c r="B2751" t="s">
        <v>18</v>
      </c>
      <c r="C2751" t="s">
        <v>113</v>
      </c>
      <c r="D2751" s="3">
        <v>42116</v>
      </c>
      <c r="E2751" t="s">
        <v>122</v>
      </c>
      <c r="F2751">
        <v>-5500000</v>
      </c>
      <c r="G2751" t="s">
        <v>2873</v>
      </c>
      <c r="H2751" t="s">
        <v>249</v>
      </c>
      <c r="I2751" t="s">
        <v>102</v>
      </c>
      <c r="J2751" t="s">
        <v>32</v>
      </c>
      <c r="L2751" t="s">
        <v>279</v>
      </c>
      <c r="M2751">
        <f t="shared" si="132"/>
        <v>10</v>
      </c>
      <c r="N2751">
        <f t="shared" si="133"/>
        <v>14</v>
      </c>
      <c r="O2751" t="str">
        <f t="shared" si="134"/>
        <v>LCFHR</v>
      </c>
    </row>
    <row r="2752" spans="1:15" hidden="1" x14ac:dyDescent="0.25">
      <c r="A2752" t="s">
        <v>121</v>
      </c>
      <c r="B2752" t="s">
        <v>18</v>
      </c>
      <c r="C2752" t="s">
        <v>113</v>
      </c>
      <c r="D2752" s="3">
        <v>42117</v>
      </c>
      <c r="E2752" t="s">
        <v>122</v>
      </c>
      <c r="F2752">
        <v>-10000000</v>
      </c>
      <c r="G2752" t="s">
        <v>2872</v>
      </c>
      <c r="H2752" t="s">
        <v>249</v>
      </c>
      <c r="I2752" t="s">
        <v>102</v>
      </c>
      <c r="J2752" t="s">
        <v>32</v>
      </c>
      <c r="L2752" t="s">
        <v>279</v>
      </c>
      <c r="M2752">
        <f t="shared" si="132"/>
        <v>10</v>
      </c>
      <c r="N2752">
        <f t="shared" si="133"/>
        <v>14</v>
      </c>
      <c r="O2752" t="str">
        <f t="shared" si="134"/>
        <v>LCFHR</v>
      </c>
    </row>
    <row r="2753" spans="1:15" hidden="1" x14ac:dyDescent="0.25">
      <c r="A2753" t="s">
        <v>121</v>
      </c>
      <c r="B2753" t="s">
        <v>18</v>
      </c>
      <c r="C2753" t="s">
        <v>113</v>
      </c>
      <c r="D2753" s="3">
        <v>42118</v>
      </c>
      <c r="E2753" t="s">
        <v>122</v>
      </c>
      <c r="F2753">
        <v>-6000000</v>
      </c>
      <c r="G2753" t="s">
        <v>2871</v>
      </c>
      <c r="H2753" t="s">
        <v>249</v>
      </c>
      <c r="I2753" t="s">
        <v>102</v>
      </c>
      <c r="J2753" t="s">
        <v>32</v>
      </c>
      <c r="K2753" t="s">
        <v>72</v>
      </c>
      <c r="L2753" t="s">
        <v>2470</v>
      </c>
      <c r="M2753">
        <f t="shared" si="132"/>
        <v>10</v>
      </c>
      <c r="N2753">
        <f t="shared" si="133"/>
        <v>14</v>
      </c>
      <c r="O2753" t="str">
        <f t="shared" si="134"/>
        <v>LCFHR</v>
      </c>
    </row>
    <row r="2754" spans="1:15" hidden="1" x14ac:dyDescent="0.25">
      <c r="A2754" t="s">
        <v>121</v>
      </c>
      <c r="B2754" t="s">
        <v>18</v>
      </c>
      <c r="C2754" t="s">
        <v>113</v>
      </c>
      <c r="D2754" s="3">
        <v>42121</v>
      </c>
      <c r="E2754" t="s">
        <v>122</v>
      </c>
      <c r="F2754">
        <v>-9000000</v>
      </c>
      <c r="G2754" t="s">
        <v>2870</v>
      </c>
      <c r="H2754" t="s">
        <v>249</v>
      </c>
      <c r="I2754" t="s">
        <v>102</v>
      </c>
      <c r="J2754" t="s">
        <v>32</v>
      </c>
      <c r="L2754" t="s">
        <v>279</v>
      </c>
      <c r="M2754">
        <f t="shared" si="132"/>
        <v>10</v>
      </c>
      <c r="N2754">
        <f t="shared" si="133"/>
        <v>14</v>
      </c>
      <c r="O2754" t="str">
        <f t="shared" si="134"/>
        <v>LCFHR</v>
      </c>
    </row>
    <row r="2755" spans="1:15" hidden="1" x14ac:dyDescent="0.25">
      <c r="A2755" t="s">
        <v>121</v>
      </c>
      <c r="B2755" t="s">
        <v>18</v>
      </c>
      <c r="C2755" t="s">
        <v>113</v>
      </c>
      <c r="D2755" s="3">
        <v>42122</v>
      </c>
      <c r="E2755" t="s">
        <v>122</v>
      </c>
      <c r="F2755">
        <v>-4500000</v>
      </c>
      <c r="G2755" t="s">
        <v>2869</v>
      </c>
      <c r="H2755" t="s">
        <v>249</v>
      </c>
      <c r="I2755" t="s">
        <v>102</v>
      </c>
      <c r="J2755" t="s">
        <v>32</v>
      </c>
      <c r="K2755" t="s">
        <v>72</v>
      </c>
      <c r="L2755" t="s">
        <v>2470</v>
      </c>
      <c r="M2755">
        <f t="shared" ref="M2755:M2818" si="135">FIND("from",L2755,1)+LEN($M$1)+1</f>
        <v>10</v>
      </c>
      <c r="N2755">
        <f t="shared" ref="N2755:N2818" si="136">FIND("to",L2755)-LEN($N$1)</f>
        <v>14</v>
      </c>
      <c r="O2755" t="str">
        <f t="shared" ref="O2755:O2818" si="137">MID(L2755,M2755,N2755-M2755+1)</f>
        <v>LCFHR</v>
      </c>
    </row>
    <row r="2756" spans="1:15" hidden="1" x14ac:dyDescent="0.25">
      <c r="A2756" t="s">
        <v>121</v>
      </c>
      <c r="B2756" t="s">
        <v>18</v>
      </c>
      <c r="C2756" t="s">
        <v>113</v>
      </c>
      <c r="D2756" s="3">
        <v>42122</v>
      </c>
      <c r="E2756" t="s">
        <v>122</v>
      </c>
      <c r="F2756">
        <v>-4000000</v>
      </c>
      <c r="G2756" t="s">
        <v>2868</v>
      </c>
      <c r="H2756" t="s">
        <v>249</v>
      </c>
      <c r="I2756" t="s">
        <v>102</v>
      </c>
      <c r="J2756" t="s">
        <v>32</v>
      </c>
      <c r="L2756" t="s">
        <v>279</v>
      </c>
      <c r="M2756">
        <f t="shared" si="135"/>
        <v>10</v>
      </c>
      <c r="N2756">
        <f t="shared" si="136"/>
        <v>14</v>
      </c>
      <c r="O2756" t="str">
        <f t="shared" si="137"/>
        <v>LCFHR</v>
      </c>
    </row>
    <row r="2757" spans="1:15" hidden="1" x14ac:dyDescent="0.25">
      <c r="A2757" t="s">
        <v>121</v>
      </c>
      <c r="B2757" t="s">
        <v>18</v>
      </c>
      <c r="C2757" t="s">
        <v>113</v>
      </c>
      <c r="D2757" s="3">
        <v>42128</v>
      </c>
      <c r="E2757" t="s">
        <v>122</v>
      </c>
      <c r="F2757">
        <v>-20500000</v>
      </c>
      <c r="G2757" t="s">
        <v>2867</v>
      </c>
      <c r="H2757" t="s">
        <v>249</v>
      </c>
      <c r="I2757" t="s">
        <v>102</v>
      </c>
      <c r="J2757" t="s">
        <v>32</v>
      </c>
      <c r="L2757" t="s">
        <v>279</v>
      </c>
      <c r="M2757">
        <f t="shared" si="135"/>
        <v>10</v>
      </c>
      <c r="N2757">
        <f t="shared" si="136"/>
        <v>14</v>
      </c>
      <c r="O2757" t="str">
        <f t="shared" si="137"/>
        <v>LCFHR</v>
      </c>
    </row>
    <row r="2758" spans="1:15" hidden="1" x14ac:dyDescent="0.25">
      <c r="A2758" t="s">
        <v>121</v>
      </c>
      <c r="B2758" t="s">
        <v>18</v>
      </c>
      <c r="C2758" t="s">
        <v>113</v>
      </c>
      <c r="D2758" s="3">
        <v>42129</v>
      </c>
      <c r="E2758" t="s">
        <v>122</v>
      </c>
      <c r="F2758">
        <v>-25991.88</v>
      </c>
      <c r="G2758" t="s">
        <v>2866</v>
      </c>
      <c r="H2758" t="s">
        <v>249</v>
      </c>
      <c r="I2758" t="s">
        <v>102</v>
      </c>
      <c r="J2758" t="s">
        <v>32</v>
      </c>
      <c r="L2758" t="s">
        <v>2865</v>
      </c>
      <c r="M2758">
        <f t="shared" si="135"/>
        <v>10</v>
      </c>
      <c r="N2758">
        <f t="shared" si="136"/>
        <v>14</v>
      </c>
      <c r="O2758" t="str">
        <f t="shared" si="137"/>
        <v>LCHFR</v>
      </c>
    </row>
    <row r="2759" spans="1:15" hidden="1" x14ac:dyDescent="0.25">
      <c r="A2759" t="s">
        <v>121</v>
      </c>
      <c r="B2759" t="s">
        <v>18</v>
      </c>
      <c r="C2759" t="s">
        <v>113</v>
      </c>
      <c r="D2759" s="3">
        <v>42131</v>
      </c>
      <c r="E2759" t="s">
        <v>122</v>
      </c>
      <c r="F2759">
        <v>-10000000</v>
      </c>
      <c r="G2759" t="s">
        <v>2864</v>
      </c>
      <c r="H2759" t="s">
        <v>249</v>
      </c>
      <c r="I2759" t="s">
        <v>102</v>
      </c>
      <c r="J2759" t="s">
        <v>32</v>
      </c>
      <c r="L2759" t="s">
        <v>279</v>
      </c>
      <c r="M2759">
        <f t="shared" si="135"/>
        <v>10</v>
      </c>
      <c r="N2759">
        <f t="shared" si="136"/>
        <v>14</v>
      </c>
      <c r="O2759" t="str">
        <f t="shared" si="137"/>
        <v>LCFHR</v>
      </c>
    </row>
    <row r="2760" spans="1:15" hidden="1" x14ac:dyDescent="0.25">
      <c r="A2760" t="s">
        <v>121</v>
      </c>
      <c r="B2760" t="s">
        <v>18</v>
      </c>
      <c r="C2760" t="s">
        <v>113</v>
      </c>
      <c r="D2760" s="3">
        <v>42131</v>
      </c>
      <c r="E2760" t="s">
        <v>122</v>
      </c>
      <c r="F2760">
        <v>-6928850.4699999997</v>
      </c>
      <c r="G2760" t="s">
        <v>2863</v>
      </c>
      <c r="H2760" t="s">
        <v>249</v>
      </c>
      <c r="I2760" t="s">
        <v>102</v>
      </c>
      <c r="J2760" t="s">
        <v>32</v>
      </c>
      <c r="L2760" t="s">
        <v>279</v>
      </c>
      <c r="M2760">
        <f t="shared" si="135"/>
        <v>10</v>
      </c>
      <c r="N2760">
        <f t="shared" si="136"/>
        <v>14</v>
      </c>
      <c r="O2760" t="str">
        <f t="shared" si="137"/>
        <v>LCFHR</v>
      </c>
    </row>
    <row r="2761" spans="1:15" hidden="1" x14ac:dyDescent="0.25">
      <c r="A2761" t="s">
        <v>121</v>
      </c>
      <c r="B2761" t="s">
        <v>18</v>
      </c>
      <c r="C2761" t="s">
        <v>113</v>
      </c>
      <c r="D2761" s="3">
        <v>42132</v>
      </c>
      <c r="E2761" t="s">
        <v>122</v>
      </c>
      <c r="F2761">
        <v>-1100000</v>
      </c>
      <c r="G2761" t="s">
        <v>2862</v>
      </c>
      <c r="H2761" t="s">
        <v>249</v>
      </c>
      <c r="I2761" t="s">
        <v>102</v>
      </c>
      <c r="J2761" t="s">
        <v>32</v>
      </c>
      <c r="K2761" t="s">
        <v>72</v>
      </c>
      <c r="L2761" t="s">
        <v>2470</v>
      </c>
      <c r="M2761">
        <f t="shared" si="135"/>
        <v>10</v>
      </c>
      <c r="N2761">
        <f t="shared" si="136"/>
        <v>14</v>
      </c>
      <c r="O2761" t="str">
        <f t="shared" si="137"/>
        <v>LCFHR</v>
      </c>
    </row>
    <row r="2762" spans="1:15" hidden="1" x14ac:dyDescent="0.25">
      <c r="A2762" t="s">
        <v>121</v>
      </c>
      <c r="B2762" t="s">
        <v>18</v>
      </c>
      <c r="C2762" t="s">
        <v>113</v>
      </c>
      <c r="D2762" s="3">
        <v>42132</v>
      </c>
      <c r="E2762" t="s">
        <v>122</v>
      </c>
      <c r="F2762">
        <v>-22000000</v>
      </c>
      <c r="G2762" t="s">
        <v>2861</v>
      </c>
      <c r="H2762" t="s">
        <v>249</v>
      </c>
      <c r="I2762" t="s">
        <v>102</v>
      </c>
      <c r="J2762" t="s">
        <v>32</v>
      </c>
      <c r="L2762" t="s">
        <v>279</v>
      </c>
      <c r="M2762">
        <f t="shared" si="135"/>
        <v>10</v>
      </c>
      <c r="N2762">
        <f t="shared" si="136"/>
        <v>14</v>
      </c>
      <c r="O2762" t="str">
        <f t="shared" si="137"/>
        <v>LCFHR</v>
      </c>
    </row>
    <row r="2763" spans="1:15" hidden="1" x14ac:dyDescent="0.25">
      <c r="A2763" t="s">
        <v>121</v>
      </c>
      <c r="B2763" t="s">
        <v>18</v>
      </c>
      <c r="C2763" t="s">
        <v>113</v>
      </c>
      <c r="D2763" s="3">
        <v>42132</v>
      </c>
      <c r="E2763" t="s">
        <v>122</v>
      </c>
      <c r="F2763">
        <v>-18500000</v>
      </c>
      <c r="G2763" t="s">
        <v>2860</v>
      </c>
      <c r="H2763" t="s">
        <v>249</v>
      </c>
      <c r="I2763" t="s">
        <v>102</v>
      </c>
      <c r="J2763" t="s">
        <v>32</v>
      </c>
      <c r="L2763" t="s">
        <v>279</v>
      </c>
      <c r="M2763">
        <f t="shared" si="135"/>
        <v>10</v>
      </c>
      <c r="N2763">
        <f t="shared" si="136"/>
        <v>14</v>
      </c>
      <c r="O2763" t="str">
        <f t="shared" si="137"/>
        <v>LCFHR</v>
      </c>
    </row>
    <row r="2764" spans="1:15" hidden="1" x14ac:dyDescent="0.25">
      <c r="A2764" t="s">
        <v>121</v>
      </c>
      <c r="B2764" t="s">
        <v>18</v>
      </c>
      <c r="C2764" t="s">
        <v>113</v>
      </c>
      <c r="D2764" s="3">
        <v>42138</v>
      </c>
      <c r="E2764" t="s">
        <v>122</v>
      </c>
      <c r="F2764">
        <v>-2200000</v>
      </c>
      <c r="G2764" t="s">
        <v>2859</v>
      </c>
      <c r="H2764" t="s">
        <v>249</v>
      </c>
      <c r="I2764" t="s">
        <v>102</v>
      </c>
      <c r="J2764" t="s">
        <v>32</v>
      </c>
      <c r="K2764" t="s">
        <v>72</v>
      </c>
      <c r="L2764" t="s">
        <v>2470</v>
      </c>
      <c r="M2764">
        <f t="shared" si="135"/>
        <v>10</v>
      </c>
      <c r="N2764">
        <f t="shared" si="136"/>
        <v>14</v>
      </c>
      <c r="O2764" t="str">
        <f t="shared" si="137"/>
        <v>LCFHR</v>
      </c>
    </row>
    <row r="2765" spans="1:15" hidden="1" x14ac:dyDescent="0.25">
      <c r="A2765" t="s">
        <v>121</v>
      </c>
      <c r="B2765" t="s">
        <v>18</v>
      </c>
      <c r="C2765" t="s">
        <v>113</v>
      </c>
      <c r="D2765" s="3">
        <v>42143</v>
      </c>
      <c r="E2765" t="s">
        <v>122</v>
      </c>
      <c r="F2765">
        <v>-2000000</v>
      </c>
      <c r="G2765" t="s">
        <v>2858</v>
      </c>
      <c r="H2765" t="s">
        <v>249</v>
      </c>
      <c r="I2765" t="s">
        <v>101</v>
      </c>
      <c r="J2765" t="s">
        <v>32</v>
      </c>
      <c r="K2765" t="s">
        <v>72</v>
      </c>
      <c r="L2765" t="s">
        <v>2470</v>
      </c>
      <c r="M2765">
        <f t="shared" si="135"/>
        <v>10</v>
      </c>
      <c r="N2765">
        <f t="shared" si="136"/>
        <v>14</v>
      </c>
      <c r="O2765" t="str">
        <f t="shared" si="137"/>
        <v>LCFHR</v>
      </c>
    </row>
    <row r="2766" spans="1:15" hidden="1" x14ac:dyDescent="0.25">
      <c r="A2766" t="s">
        <v>121</v>
      </c>
      <c r="B2766" t="s">
        <v>18</v>
      </c>
      <c r="C2766" t="s">
        <v>113</v>
      </c>
      <c r="D2766" s="3">
        <v>42144</v>
      </c>
      <c r="E2766" t="s">
        <v>122</v>
      </c>
      <c r="F2766">
        <v>-11000000</v>
      </c>
      <c r="G2766" t="s">
        <v>2857</v>
      </c>
      <c r="H2766" t="s">
        <v>249</v>
      </c>
      <c r="I2766" t="s">
        <v>102</v>
      </c>
      <c r="J2766" t="s">
        <v>2740</v>
      </c>
      <c r="L2766" t="s">
        <v>279</v>
      </c>
      <c r="M2766">
        <f t="shared" si="135"/>
        <v>10</v>
      </c>
      <c r="N2766">
        <f t="shared" si="136"/>
        <v>14</v>
      </c>
      <c r="O2766" t="str">
        <f t="shared" si="137"/>
        <v>LCFHR</v>
      </c>
    </row>
    <row r="2767" spans="1:15" hidden="1" x14ac:dyDescent="0.25">
      <c r="A2767" t="s">
        <v>121</v>
      </c>
      <c r="B2767" t="s">
        <v>18</v>
      </c>
      <c r="C2767" t="s">
        <v>113</v>
      </c>
      <c r="D2767" s="3">
        <v>42145</v>
      </c>
      <c r="E2767" t="s">
        <v>122</v>
      </c>
      <c r="F2767">
        <v>-5000000</v>
      </c>
      <c r="G2767" t="s">
        <v>2856</v>
      </c>
      <c r="H2767" t="s">
        <v>249</v>
      </c>
      <c r="I2767" t="s">
        <v>102</v>
      </c>
      <c r="J2767" t="s">
        <v>32</v>
      </c>
      <c r="K2767" t="s">
        <v>72</v>
      </c>
      <c r="L2767" t="s">
        <v>2470</v>
      </c>
      <c r="M2767">
        <f t="shared" si="135"/>
        <v>10</v>
      </c>
      <c r="N2767">
        <f t="shared" si="136"/>
        <v>14</v>
      </c>
      <c r="O2767" t="str">
        <f t="shared" si="137"/>
        <v>LCFHR</v>
      </c>
    </row>
    <row r="2768" spans="1:15" hidden="1" x14ac:dyDescent="0.25">
      <c r="A2768" t="s">
        <v>121</v>
      </c>
      <c r="B2768" t="s">
        <v>18</v>
      </c>
      <c r="C2768" t="s">
        <v>113</v>
      </c>
      <c r="D2768" s="3">
        <v>42157</v>
      </c>
      <c r="E2768" t="s">
        <v>122</v>
      </c>
      <c r="F2768">
        <v>-2400000</v>
      </c>
      <c r="G2768" t="s">
        <v>2855</v>
      </c>
      <c r="H2768" t="s">
        <v>249</v>
      </c>
      <c r="I2768" t="s">
        <v>102</v>
      </c>
      <c r="J2768" t="s">
        <v>32</v>
      </c>
      <c r="K2768" t="s">
        <v>72</v>
      </c>
      <c r="L2768" t="s">
        <v>2470</v>
      </c>
      <c r="M2768">
        <f t="shared" si="135"/>
        <v>10</v>
      </c>
      <c r="N2768">
        <f t="shared" si="136"/>
        <v>14</v>
      </c>
      <c r="O2768" t="str">
        <f t="shared" si="137"/>
        <v>LCFHR</v>
      </c>
    </row>
    <row r="2769" spans="1:15" hidden="1" x14ac:dyDescent="0.25">
      <c r="A2769" t="s">
        <v>121</v>
      </c>
      <c r="B2769" t="s">
        <v>18</v>
      </c>
      <c r="C2769" t="s">
        <v>113</v>
      </c>
      <c r="D2769" s="3">
        <v>42164</v>
      </c>
      <c r="E2769" t="s">
        <v>122</v>
      </c>
      <c r="F2769">
        <v>-4900000</v>
      </c>
      <c r="G2769" t="s">
        <v>2854</v>
      </c>
      <c r="H2769" t="s">
        <v>249</v>
      </c>
      <c r="I2769" t="s">
        <v>102</v>
      </c>
      <c r="J2769" t="s">
        <v>32</v>
      </c>
      <c r="K2769" t="s">
        <v>72</v>
      </c>
      <c r="L2769" t="s">
        <v>2470</v>
      </c>
      <c r="M2769">
        <f t="shared" si="135"/>
        <v>10</v>
      </c>
      <c r="N2769">
        <f t="shared" si="136"/>
        <v>14</v>
      </c>
      <c r="O2769" t="str">
        <f t="shared" si="137"/>
        <v>LCFHR</v>
      </c>
    </row>
    <row r="2770" spans="1:15" hidden="1" x14ac:dyDescent="0.25">
      <c r="A2770" t="s">
        <v>121</v>
      </c>
      <c r="B2770" t="s">
        <v>18</v>
      </c>
      <c r="C2770" t="s">
        <v>113</v>
      </c>
      <c r="D2770" s="3">
        <v>42164</v>
      </c>
      <c r="E2770" t="s">
        <v>122</v>
      </c>
      <c r="F2770">
        <v>-30000000</v>
      </c>
      <c r="G2770" t="s">
        <v>2853</v>
      </c>
      <c r="H2770" t="s">
        <v>249</v>
      </c>
      <c r="I2770" t="s">
        <v>102</v>
      </c>
      <c r="J2770" t="s">
        <v>32</v>
      </c>
      <c r="L2770" t="s">
        <v>279</v>
      </c>
      <c r="M2770">
        <f t="shared" si="135"/>
        <v>10</v>
      </c>
      <c r="N2770">
        <f t="shared" si="136"/>
        <v>14</v>
      </c>
      <c r="O2770" t="str">
        <f t="shared" si="137"/>
        <v>LCFHR</v>
      </c>
    </row>
    <row r="2771" spans="1:15" hidden="1" x14ac:dyDescent="0.25">
      <c r="A2771" t="s">
        <v>121</v>
      </c>
      <c r="B2771" t="s">
        <v>18</v>
      </c>
      <c r="C2771" t="s">
        <v>113</v>
      </c>
      <c r="D2771" s="3">
        <v>42174</v>
      </c>
      <c r="E2771" t="s">
        <v>122</v>
      </c>
      <c r="F2771">
        <v>-49000000</v>
      </c>
      <c r="G2771" t="s">
        <v>2852</v>
      </c>
      <c r="H2771" t="s">
        <v>249</v>
      </c>
      <c r="I2771" t="s">
        <v>102</v>
      </c>
      <c r="J2771" t="s">
        <v>32</v>
      </c>
      <c r="L2771" t="s">
        <v>279</v>
      </c>
      <c r="M2771">
        <f t="shared" si="135"/>
        <v>10</v>
      </c>
      <c r="N2771">
        <f t="shared" si="136"/>
        <v>14</v>
      </c>
      <c r="O2771" t="str">
        <f t="shared" si="137"/>
        <v>LCFHR</v>
      </c>
    </row>
    <row r="2772" spans="1:15" hidden="1" x14ac:dyDescent="0.25">
      <c r="A2772" t="s">
        <v>121</v>
      </c>
      <c r="B2772" t="s">
        <v>18</v>
      </c>
      <c r="C2772" t="s">
        <v>113</v>
      </c>
      <c r="D2772" s="3">
        <v>42174</v>
      </c>
      <c r="E2772" t="s">
        <v>122</v>
      </c>
      <c r="F2772">
        <v>-35000000</v>
      </c>
      <c r="G2772" t="s">
        <v>2851</v>
      </c>
      <c r="H2772" t="s">
        <v>249</v>
      </c>
      <c r="I2772" t="s">
        <v>102</v>
      </c>
      <c r="J2772" t="s">
        <v>32</v>
      </c>
      <c r="L2772" t="s">
        <v>279</v>
      </c>
      <c r="M2772">
        <f t="shared" si="135"/>
        <v>10</v>
      </c>
      <c r="N2772">
        <f t="shared" si="136"/>
        <v>14</v>
      </c>
      <c r="O2772" t="str">
        <f t="shared" si="137"/>
        <v>LCFHR</v>
      </c>
    </row>
    <row r="2773" spans="1:15" hidden="1" x14ac:dyDescent="0.25">
      <c r="A2773" t="s">
        <v>121</v>
      </c>
      <c r="B2773" t="s">
        <v>18</v>
      </c>
      <c r="C2773" t="s">
        <v>113</v>
      </c>
      <c r="D2773" s="3">
        <v>42177</v>
      </c>
      <c r="E2773" t="s">
        <v>122</v>
      </c>
      <c r="F2773">
        <v>-700000</v>
      </c>
      <c r="G2773" t="s">
        <v>2850</v>
      </c>
      <c r="H2773" t="s">
        <v>249</v>
      </c>
      <c r="I2773" t="s">
        <v>102</v>
      </c>
      <c r="J2773" t="s">
        <v>32</v>
      </c>
      <c r="K2773" t="s">
        <v>72</v>
      </c>
      <c r="L2773" t="s">
        <v>2470</v>
      </c>
      <c r="M2773">
        <f t="shared" si="135"/>
        <v>10</v>
      </c>
      <c r="N2773">
        <f t="shared" si="136"/>
        <v>14</v>
      </c>
      <c r="O2773" t="str">
        <f t="shared" si="137"/>
        <v>LCFHR</v>
      </c>
    </row>
    <row r="2774" spans="1:15" hidden="1" x14ac:dyDescent="0.25">
      <c r="A2774" t="s">
        <v>121</v>
      </c>
      <c r="B2774" t="s">
        <v>18</v>
      </c>
      <c r="C2774" t="s">
        <v>113</v>
      </c>
      <c r="D2774" s="3">
        <v>42177</v>
      </c>
      <c r="E2774" t="s">
        <v>122</v>
      </c>
      <c r="F2774">
        <v>-11000000</v>
      </c>
      <c r="G2774" t="s">
        <v>2849</v>
      </c>
      <c r="H2774" t="s">
        <v>249</v>
      </c>
      <c r="I2774" t="s">
        <v>102</v>
      </c>
      <c r="J2774" t="s">
        <v>32</v>
      </c>
      <c r="L2774" t="s">
        <v>279</v>
      </c>
      <c r="M2774">
        <f t="shared" si="135"/>
        <v>10</v>
      </c>
      <c r="N2774">
        <f t="shared" si="136"/>
        <v>14</v>
      </c>
      <c r="O2774" t="str">
        <f t="shared" si="137"/>
        <v>LCFHR</v>
      </c>
    </row>
    <row r="2775" spans="1:15" hidden="1" x14ac:dyDescent="0.25">
      <c r="A2775" t="s">
        <v>121</v>
      </c>
      <c r="B2775" t="s">
        <v>18</v>
      </c>
      <c r="C2775" t="s">
        <v>113</v>
      </c>
      <c r="D2775" s="3">
        <v>42178</v>
      </c>
      <c r="E2775" t="s">
        <v>122</v>
      </c>
      <c r="F2775">
        <v>-7000000</v>
      </c>
      <c r="G2775" t="s">
        <v>2848</v>
      </c>
      <c r="H2775" t="s">
        <v>249</v>
      </c>
      <c r="I2775" t="s">
        <v>102</v>
      </c>
      <c r="J2775" t="s">
        <v>32</v>
      </c>
      <c r="K2775" t="s">
        <v>72</v>
      </c>
      <c r="L2775" t="s">
        <v>2470</v>
      </c>
      <c r="M2775">
        <f t="shared" si="135"/>
        <v>10</v>
      </c>
      <c r="N2775">
        <f t="shared" si="136"/>
        <v>14</v>
      </c>
      <c r="O2775" t="str">
        <f t="shared" si="137"/>
        <v>LCFHR</v>
      </c>
    </row>
    <row r="2776" spans="1:15" hidden="1" x14ac:dyDescent="0.25">
      <c r="A2776" t="s">
        <v>121</v>
      </c>
      <c r="B2776" t="s">
        <v>18</v>
      </c>
      <c r="C2776" t="s">
        <v>113</v>
      </c>
      <c r="D2776" s="3">
        <v>42181</v>
      </c>
      <c r="E2776" t="s">
        <v>122</v>
      </c>
      <c r="F2776">
        <v>-1500000</v>
      </c>
      <c r="G2776" t="s">
        <v>2847</v>
      </c>
      <c r="H2776" t="s">
        <v>249</v>
      </c>
      <c r="I2776" t="s">
        <v>102</v>
      </c>
      <c r="J2776" t="s">
        <v>32</v>
      </c>
      <c r="K2776" t="s">
        <v>72</v>
      </c>
      <c r="L2776" t="s">
        <v>2470</v>
      </c>
      <c r="M2776">
        <f t="shared" si="135"/>
        <v>10</v>
      </c>
      <c r="N2776">
        <f t="shared" si="136"/>
        <v>14</v>
      </c>
      <c r="O2776" t="str">
        <f t="shared" si="137"/>
        <v>LCFHR</v>
      </c>
    </row>
    <row r="2777" spans="1:15" hidden="1" x14ac:dyDescent="0.25">
      <c r="A2777" t="s">
        <v>121</v>
      </c>
      <c r="B2777" t="s">
        <v>18</v>
      </c>
      <c r="C2777" t="s">
        <v>113</v>
      </c>
      <c r="D2777" s="3">
        <v>42184</v>
      </c>
      <c r="E2777" t="s">
        <v>122</v>
      </c>
      <c r="F2777">
        <v>-150000</v>
      </c>
      <c r="G2777" t="s">
        <v>2846</v>
      </c>
      <c r="H2777" t="s">
        <v>249</v>
      </c>
      <c r="I2777" t="s">
        <v>102</v>
      </c>
      <c r="J2777" t="s">
        <v>32</v>
      </c>
      <c r="L2777" t="s">
        <v>278</v>
      </c>
      <c r="M2777">
        <f t="shared" si="135"/>
        <v>10</v>
      </c>
      <c r="N2777">
        <f t="shared" si="136"/>
        <v>14</v>
      </c>
      <c r="O2777" t="str">
        <f t="shared" si="137"/>
        <v>LCFHR</v>
      </c>
    </row>
    <row r="2778" spans="1:15" hidden="1" x14ac:dyDescent="0.25">
      <c r="A2778" t="s">
        <v>121</v>
      </c>
      <c r="B2778" t="s">
        <v>18</v>
      </c>
      <c r="C2778" t="s">
        <v>113</v>
      </c>
      <c r="D2778" s="3">
        <v>42184</v>
      </c>
      <c r="E2778" t="s">
        <v>122</v>
      </c>
      <c r="F2778">
        <v>-46000000</v>
      </c>
      <c r="G2778" t="s">
        <v>2845</v>
      </c>
      <c r="H2778" t="s">
        <v>249</v>
      </c>
      <c r="I2778" t="s">
        <v>102</v>
      </c>
      <c r="J2778" t="s">
        <v>32</v>
      </c>
      <c r="L2778" t="s">
        <v>279</v>
      </c>
      <c r="M2778">
        <f t="shared" si="135"/>
        <v>10</v>
      </c>
      <c r="N2778">
        <f t="shared" si="136"/>
        <v>14</v>
      </c>
      <c r="O2778" t="str">
        <f t="shared" si="137"/>
        <v>LCFHR</v>
      </c>
    </row>
    <row r="2779" spans="1:15" hidden="1" x14ac:dyDescent="0.25">
      <c r="A2779" t="s">
        <v>121</v>
      </c>
      <c r="B2779" t="s">
        <v>18</v>
      </c>
      <c r="C2779" t="s">
        <v>113</v>
      </c>
      <c r="D2779" s="3">
        <v>42186</v>
      </c>
      <c r="E2779" t="s">
        <v>122</v>
      </c>
      <c r="F2779">
        <v>-8800000</v>
      </c>
      <c r="G2779" t="s">
        <v>2844</v>
      </c>
      <c r="H2779" t="s">
        <v>249</v>
      </c>
      <c r="I2779" t="s">
        <v>102</v>
      </c>
      <c r="J2779" t="s">
        <v>32</v>
      </c>
      <c r="K2779" t="s">
        <v>72</v>
      </c>
      <c r="L2779" t="s">
        <v>2470</v>
      </c>
      <c r="M2779">
        <f t="shared" si="135"/>
        <v>10</v>
      </c>
      <c r="N2779">
        <f t="shared" si="136"/>
        <v>14</v>
      </c>
      <c r="O2779" t="str">
        <f t="shared" si="137"/>
        <v>LCFHR</v>
      </c>
    </row>
    <row r="2780" spans="1:15" hidden="1" x14ac:dyDescent="0.25">
      <c r="A2780" t="s">
        <v>121</v>
      </c>
      <c r="B2780" t="s">
        <v>18</v>
      </c>
      <c r="C2780" t="s">
        <v>113</v>
      </c>
      <c r="D2780" s="3">
        <v>42186</v>
      </c>
      <c r="E2780" t="s">
        <v>122</v>
      </c>
      <c r="F2780">
        <v>-5000000</v>
      </c>
      <c r="G2780" t="s">
        <v>2843</v>
      </c>
      <c r="H2780" t="s">
        <v>249</v>
      </c>
      <c r="I2780" t="s">
        <v>102</v>
      </c>
      <c r="J2780" t="s">
        <v>32</v>
      </c>
      <c r="K2780" t="s">
        <v>72</v>
      </c>
      <c r="L2780" t="s">
        <v>2470</v>
      </c>
      <c r="M2780">
        <f t="shared" si="135"/>
        <v>10</v>
      </c>
      <c r="N2780">
        <f t="shared" si="136"/>
        <v>14</v>
      </c>
      <c r="O2780" t="str">
        <f t="shared" si="137"/>
        <v>LCFHR</v>
      </c>
    </row>
    <row r="2781" spans="1:15" hidden="1" x14ac:dyDescent="0.25">
      <c r="A2781" t="s">
        <v>121</v>
      </c>
      <c r="B2781" t="s">
        <v>18</v>
      </c>
      <c r="C2781" t="s">
        <v>113</v>
      </c>
      <c r="D2781" s="3">
        <v>42187</v>
      </c>
      <c r="E2781" t="s">
        <v>122</v>
      </c>
      <c r="F2781">
        <v>-34000000</v>
      </c>
      <c r="G2781" t="s">
        <v>2842</v>
      </c>
      <c r="H2781" t="s">
        <v>249</v>
      </c>
      <c r="I2781" t="s">
        <v>102</v>
      </c>
      <c r="J2781" t="s">
        <v>32</v>
      </c>
      <c r="L2781" t="s">
        <v>279</v>
      </c>
      <c r="M2781">
        <f t="shared" si="135"/>
        <v>10</v>
      </c>
      <c r="N2781">
        <f t="shared" si="136"/>
        <v>14</v>
      </c>
      <c r="O2781" t="str">
        <f t="shared" si="137"/>
        <v>LCFHR</v>
      </c>
    </row>
    <row r="2782" spans="1:15" hidden="1" x14ac:dyDescent="0.25">
      <c r="A2782" t="s">
        <v>121</v>
      </c>
      <c r="B2782" t="s">
        <v>18</v>
      </c>
      <c r="C2782" t="s">
        <v>113</v>
      </c>
      <c r="D2782" s="3">
        <v>42187</v>
      </c>
      <c r="E2782" t="s">
        <v>122</v>
      </c>
      <c r="F2782">
        <v>-32000000</v>
      </c>
      <c r="G2782" t="s">
        <v>2841</v>
      </c>
      <c r="H2782" t="s">
        <v>249</v>
      </c>
      <c r="I2782" t="s">
        <v>102</v>
      </c>
      <c r="J2782" t="s">
        <v>32</v>
      </c>
      <c r="L2782" t="s">
        <v>279</v>
      </c>
      <c r="M2782">
        <f t="shared" si="135"/>
        <v>10</v>
      </c>
      <c r="N2782">
        <f t="shared" si="136"/>
        <v>14</v>
      </c>
      <c r="O2782" t="str">
        <f t="shared" si="137"/>
        <v>LCFHR</v>
      </c>
    </row>
    <row r="2783" spans="1:15" hidden="1" x14ac:dyDescent="0.25">
      <c r="A2783" t="s">
        <v>121</v>
      </c>
      <c r="B2783" t="s">
        <v>18</v>
      </c>
      <c r="C2783" t="s">
        <v>113</v>
      </c>
      <c r="D2783" s="3">
        <v>42188</v>
      </c>
      <c r="E2783" t="s">
        <v>122</v>
      </c>
      <c r="F2783">
        <v>-10000000</v>
      </c>
      <c r="G2783" t="s">
        <v>2840</v>
      </c>
      <c r="H2783" t="s">
        <v>249</v>
      </c>
      <c r="I2783" t="s">
        <v>102</v>
      </c>
      <c r="J2783" t="s">
        <v>32</v>
      </c>
      <c r="L2783" t="s">
        <v>1836</v>
      </c>
      <c r="M2783">
        <f t="shared" si="135"/>
        <v>10</v>
      </c>
      <c r="N2783">
        <f t="shared" si="136"/>
        <v>12</v>
      </c>
      <c r="O2783" t="str">
        <f t="shared" si="137"/>
        <v>LCI</v>
      </c>
    </row>
    <row r="2784" spans="1:15" hidden="1" x14ac:dyDescent="0.25">
      <c r="A2784" t="s">
        <v>121</v>
      </c>
      <c r="B2784" t="s">
        <v>18</v>
      </c>
      <c r="C2784" t="s">
        <v>113</v>
      </c>
      <c r="D2784" s="3">
        <v>42192</v>
      </c>
      <c r="E2784" t="s">
        <v>122</v>
      </c>
      <c r="F2784">
        <v>-14000000</v>
      </c>
      <c r="G2784" t="s">
        <v>2839</v>
      </c>
      <c r="H2784" t="s">
        <v>249</v>
      </c>
      <c r="I2784" t="s">
        <v>102</v>
      </c>
      <c r="J2784" t="s">
        <v>32</v>
      </c>
      <c r="L2784" t="s">
        <v>279</v>
      </c>
      <c r="M2784">
        <f t="shared" si="135"/>
        <v>10</v>
      </c>
      <c r="N2784">
        <f t="shared" si="136"/>
        <v>14</v>
      </c>
      <c r="O2784" t="str">
        <f t="shared" si="137"/>
        <v>LCFHR</v>
      </c>
    </row>
    <row r="2785" spans="1:15" hidden="1" x14ac:dyDescent="0.25">
      <c r="A2785" t="s">
        <v>121</v>
      </c>
      <c r="B2785" t="s">
        <v>18</v>
      </c>
      <c r="C2785" t="s">
        <v>113</v>
      </c>
      <c r="D2785" s="3">
        <v>42193</v>
      </c>
      <c r="E2785" t="s">
        <v>122</v>
      </c>
      <c r="F2785">
        <v>-3700000</v>
      </c>
      <c r="G2785" t="s">
        <v>2838</v>
      </c>
      <c r="H2785" t="s">
        <v>249</v>
      </c>
      <c r="I2785" t="s">
        <v>102</v>
      </c>
      <c r="J2785" t="s">
        <v>32</v>
      </c>
      <c r="K2785" t="s">
        <v>72</v>
      </c>
      <c r="L2785" t="s">
        <v>2837</v>
      </c>
      <c r="M2785">
        <f t="shared" si="135"/>
        <v>10</v>
      </c>
      <c r="N2785">
        <f t="shared" si="136"/>
        <v>14</v>
      </c>
      <c r="O2785" t="str">
        <f t="shared" si="137"/>
        <v>LCHFR</v>
      </c>
    </row>
    <row r="2786" spans="1:15" hidden="1" x14ac:dyDescent="0.25">
      <c r="A2786" t="s">
        <v>121</v>
      </c>
      <c r="B2786" t="s">
        <v>18</v>
      </c>
      <c r="C2786" t="s">
        <v>113</v>
      </c>
      <c r="D2786" s="3">
        <v>42195</v>
      </c>
      <c r="E2786" t="s">
        <v>122</v>
      </c>
      <c r="F2786">
        <v>-8000000</v>
      </c>
      <c r="G2786" t="s">
        <v>2836</v>
      </c>
      <c r="H2786" t="s">
        <v>249</v>
      </c>
      <c r="I2786" t="s">
        <v>102</v>
      </c>
      <c r="J2786" t="s">
        <v>32</v>
      </c>
      <c r="L2786" t="s">
        <v>279</v>
      </c>
      <c r="M2786">
        <f t="shared" si="135"/>
        <v>10</v>
      </c>
      <c r="N2786">
        <f t="shared" si="136"/>
        <v>14</v>
      </c>
      <c r="O2786" t="str">
        <f t="shared" si="137"/>
        <v>LCFHR</v>
      </c>
    </row>
    <row r="2787" spans="1:15" hidden="1" x14ac:dyDescent="0.25">
      <c r="A2787" t="s">
        <v>121</v>
      </c>
      <c r="B2787" t="s">
        <v>18</v>
      </c>
      <c r="C2787" t="s">
        <v>113</v>
      </c>
      <c r="D2787" s="3">
        <v>42198</v>
      </c>
      <c r="E2787" t="s">
        <v>122</v>
      </c>
      <c r="F2787">
        <v>-16000000</v>
      </c>
      <c r="G2787" t="s">
        <v>2835</v>
      </c>
      <c r="H2787" t="s">
        <v>249</v>
      </c>
      <c r="I2787" t="s">
        <v>102</v>
      </c>
      <c r="J2787" t="s">
        <v>32</v>
      </c>
      <c r="L2787" t="s">
        <v>279</v>
      </c>
      <c r="M2787">
        <f t="shared" si="135"/>
        <v>10</v>
      </c>
      <c r="N2787">
        <f t="shared" si="136"/>
        <v>14</v>
      </c>
      <c r="O2787" t="str">
        <f t="shared" si="137"/>
        <v>LCFHR</v>
      </c>
    </row>
    <row r="2788" spans="1:15" hidden="1" x14ac:dyDescent="0.25">
      <c r="A2788" t="s">
        <v>121</v>
      </c>
      <c r="B2788" t="s">
        <v>18</v>
      </c>
      <c r="C2788" t="s">
        <v>113</v>
      </c>
      <c r="D2788" s="3">
        <v>42201</v>
      </c>
      <c r="E2788" t="s">
        <v>122</v>
      </c>
      <c r="F2788">
        <v>-1000000</v>
      </c>
      <c r="G2788" t="s">
        <v>2834</v>
      </c>
      <c r="H2788" t="s">
        <v>249</v>
      </c>
      <c r="I2788" t="s">
        <v>102</v>
      </c>
      <c r="J2788" t="s">
        <v>32</v>
      </c>
      <c r="L2788" t="s">
        <v>279</v>
      </c>
      <c r="M2788">
        <f t="shared" si="135"/>
        <v>10</v>
      </c>
      <c r="N2788">
        <f t="shared" si="136"/>
        <v>14</v>
      </c>
      <c r="O2788" t="str">
        <f t="shared" si="137"/>
        <v>LCFHR</v>
      </c>
    </row>
    <row r="2789" spans="1:15" hidden="1" x14ac:dyDescent="0.25">
      <c r="A2789" t="s">
        <v>121</v>
      </c>
      <c r="B2789" t="s">
        <v>18</v>
      </c>
      <c r="C2789" t="s">
        <v>113</v>
      </c>
      <c r="D2789" s="3">
        <v>42201</v>
      </c>
      <c r="E2789" t="s">
        <v>122</v>
      </c>
      <c r="F2789">
        <v>-50000</v>
      </c>
      <c r="G2789" t="s">
        <v>2833</v>
      </c>
      <c r="H2789" t="s">
        <v>249</v>
      </c>
      <c r="I2789" t="s">
        <v>102</v>
      </c>
      <c r="J2789" t="s">
        <v>32</v>
      </c>
      <c r="L2789" t="s">
        <v>2832</v>
      </c>
      <c r="M2789">
        <f t="shared" si="135"/>
        <v>10</v>
      </c>
      <c r="N2789">
        <f t="shared" si="136"/>
        <v>14</v>
      </c>
      <c r="O2789" t="str">
        <f t="shared" si="137"/>
        <v>LCFHR</v>
      </c>
    </row>
    <row r="2790" spans="1:15" hidden="1" x14ac:dyDescent="0.25">
      <c r="A2790" t="s">
        <v>121</v>
      </c>
      <c r="B2790" t="s">
        <v>18</v>
      </c>
      <c r="C2790" t="s">
        <v>113</v>
      </c>
      <c r="D2790" s="3">
        <v>42202</v>
      </c>
      <c r="E2790" t="s">
        <v>122</v>
      </c>
      <c r="F2790">
        <v>-4000000</v>
      </c>
      <c r="G2790" t="s">
        <v>2831</v>
      </c>
      <c r="H2790" t="s">
        <v>249</v>
      </c>
      <c r="I2790" t="s">
        <v>102</v>
      </c>
      <c r="J2790" t="s">
        <v>32</v>
      </c>
      <c r="L2790" t="s">
        <v>279</v>
      </c>
      <c r="M2790">
        <f t="shared" si="135"/>
        <v>10</v>
      </c>
      <c r="N2790">
        <f t="shared" si="136"/>
        <v>14</v>
      </c>
      <c r="O2790" t="str">
        <f t="shared" si="137"/>
        <v>LCFHR</v>
      </c>
    </row>
    <row r="2791" spans="1:15" hidden="1" x14ac:dyDescent="0.25">
      <c r="A2791" t="s">
        <v>121</v>
      </c>
      <c r="B2791" t="s">
        <v>18</v>
      </c>
      <c r="C2791" t="s">
        <v>113</v>
      </c>
      <c r="D2791" s="3">
        <v>42212</v>
      </c>
      <c r="E2791" t="s">
        <v>122</v>
      </c>
      <c r="F2791">
        <v>-6800000</v>
      </c>
      <c r="G2791" t="s">
        <v>2830</v>
      </c>
      <c r="H2791" t="s">
        <v>249</v>
      </c>
      <c r="I2791" t="s">
        <v>102</v>
      </c>
      <c r="J2791" t="s">
        <v>32</v>
      </c>
      <c r="K2791" t="s">
        <v>72</v>
      </c>
      <c r="L2791" t="s">
        <v>2470</v>
      </c>
      <c r="M2791">
        <f t="shared" si="135"/>
        <v>10</v>
      </c>
      <c r="N2791">
        <f t="shared" si="136"/>
        <v>14</v>
      </c>
      <c r="O2791" t="str">
        <f t="shared" si="137"/>
        <v>LCFHR</v>
      </c>
    </row>
    <row r="2792" spans="1:15" hidden="1" x14ac:dyDescent="0.25">
      <c r="A2792" t="s">
        <v>121</v>
      </c>
      <c r="B2792" t="s">
        <v>18</v>
      </c>
      <c r="C2792" t="s">
        <v>113</v>
      </c>
      <c r="D2792" s="3">
        <v>42222</v>
      </c>
      <c r="E2792" t="s">
        <v>122</v>
      </c>
      <c r="F2792">
        <v>-17000000</v>
      </c>
      <c r="G2792" t="s">
        <v>2829</v>
      </c>
      <c r="H2792" t="s">
        <v>249</v>
      </c>
      <c r="I2792" t="s">
        <v>102</v>
      </c>
      <c r="J2792" t="s">
        <v>34</v>
      </c>
      <c r="L2792" t="s">
        <v>2470</v>
      </c>
      <c r="M2792">
        <f t="shared" si="135"/>
        <v>10</v>
      </c>
      <c r="N2792">
        <f t="shared" si="136"/>
        <v>14</v>
      </c>
      <c r="O2792" t="str">
        <f t="shared" si="137"/>
        <v>LCFHR</v>
      </c>
    </row>
    <row r="2793" spans="1:15" hidden="1" x14ac:dyDescent="0.25">
      <c r="A2793" t="s">
        <v>121</v>
      </c>
      <c r="B2793" t="s">
        <v>18</v>
      </c>
      <c r="C2793" t="s">
        <v>113</v>
      </c>
      <c r="D2793" s="3">
        <v>42222</v>
      </c>
      <c r="E2793" t="s">
        <v>122</v>
      </c>
      <c r="F2793">
        <v>-32000000</v>
      </c>
      <c r="G2793" t="s">
        <v>2828</v>
      </c>
      <c r="H2793" t="s">
        <v>249</v>
      </c>
      <c r="I2793" t="s">
        <v>101</v>
      </c>
      <c r="J2793" t="s">
        <v>32</v>
      </c>
      <c r="L2793" t="s">
        <v>279</v>
      </c>
      <c r="M2793">
        <f t="shared" si="135"/>
        <v>10</v>
      </c>
      <c r="N2793">
        <f t="shared" si="136"/>
        <v>14</v>
      </c>
      <c r="O2793" t="str">
        <f t="shared" si="137"/>
        <v>LCFHR</v>
      </c>
    </row>
    <row r="2794" spans="1:15" hidden="1" x14ac:dyDescent="0.25">
      <c r="A2794" t="s">
        <v>121</v>
      </c>
      <c r="B2794" t="s">
        <v>18</v>
      </c>
      <c r="C2794" t="s">
        <v>113</v>
      </c>
      <c r="D2794" s="3">
        <v>42222</v>
      </c>
      <c r="E2794" t="s">
        <v>122</v>
      </c>
      <c r="F2794">
        <v>-5100000</v>
      </c>
      <c r="G2794" t="s">
        <v>2827</v>
      </c>
      <c r="H2794" t="s">
        <v>249</v>
      </c>
      <c r="I2794" t="s">
        <v>101</v>
      </c>
      <c r="J2794" t="s">
        <v>32</v>
      </c>
      <c r="L2794" t="s">
        <v>279</v>
      </c>
      <c r="M2794">
        <f t="shared" si="135"/>
        <v>10</v>
      </c>
      <c r="N2794">
        <f t="shared" si="136"/>
        <v>14</v>
      </c>
      <c r="O2794" t="str">
        <f t="shared" si="137"/>
        <v>LCFHR</v>
      </c>
    </row>
    <row r="2795" spans="1:15" hidden="1" x14ac:dyDescent="0.25">
      <c r="A2795" t="s">
        <v>121</v>
      </c>
      <c r="B2795" t="s">
        <v>18</v>
      </c>
      <c r="C2795" t="s">
        <v>113</v>
      </c>
      <c r="D2795" s="3">
        <v>42223</v>
      </c>
      <c r="E2795" t="s">
        <v>122</v>
      </c>
      <c r="F2795">
        <v>-25000000</v>
      </c>
      <c r="G2795" t="s">
        <v>2826</v>
      </c>
      <c r="H2795" t="s">
        <v>249</v>
      </c>
      <c r="I2795" t="s">
        <v>102</v>
      </c>
      <c r="J2795" t="s">
        <v>32</v>
      </c>
      <c r="L2795" t="s">
        <v>279</v>
      </c>
      <c r="M2795">
        <f t="shared" si="135"/>
        <v>10</v>
      </c>
      <c r="N2795">
        <f t="shared" si="136"/>
        <v>14</v>
      </c>
      <c r="O2795" t="str">
        <f t="shared" si="137"/>
        <v>LCFHR</v>
      </c>
    </row>
    <row r="2796" spans="1:15" hidden="1" x14ac:dyDescent="0.25">
      <c r="A2796" t="s">
        <v>121</v>
      </c>
      <c r="B2796" t="s">
        <v>18</v>
      </c>
      <c r="C2796" t="s">
        <v>113</v>
      </c>
      <c r="D2796" s="3">
        <v>42223</v>
      </c>
      <c r="E2796" t="s">
        <v>122</v>
      </c>
      <c r="F2796">
        <v>-500000</v>
      </c>
      <c r="G2796" t="s">
        <v>2825</v>
      </c>
      <c r="H2796" t="s">
        <v>249</v>
      </c>
      <c r="I2796" t="s">
        <v>102</v>
      </c>
      <c r="J2796" t="s">
        <v>32</v>
      </c>
      <c r="L2796" t="s">
        <v>279</v>
      </c>
      <c r="M2796">
        <f t="shared" si="135"/>
        <v>10</v>
      </c>
      <c r="N2796">
        <f t="shared" si="136"/>
        <v>14</v>
      </c>
      <c r="O2796" t="str">
        <f t="shared" si="137"/>
        <v>LCFHR</v>
      </c>
    </row>
    <row r="2797" spans="1:15" hidden="1" x14ac:dyDescent="0.25">
      <c r="A2797" t="s">
        <v>121</v>
      </c>
      <c r="B2797" t="s">
        <v>18</v>
      </c>
      <c r="C2797" t="s">
        <v>113</v>
      </c>
      <c r="D2797" s="3">
        <v>42226</v>
      </c>
      <c r="E2797" t="s">
        <v>122</v>
      </c>
      <c r="F2797">
        <v>-10000000</v>
      </c>
      <c r="G2797" t="s">
        <v>2824</v>
      </c>
      <c r="H2797" t="s">
        <v>249</v>
      </c>
      <c r="I2797" t="s">
        <v>102</v>
      </c>
      <c r="J2797" t="s">
        <v>32</v>
      </c>
      <c r="L2797" t="s">
        <v>279</v>
      </c>
      <c r="M2797">
        <f t="shared" si="135"/>
        <v>10</v>
      </c>
      <c r="N2797">
        <f t="shared" si="136"/>
        <v>14</v>
      </c>
      <c r="O2797" t="str">
        <f t="shared" si="137"/>
        <v>LCFHR</v>
      </c>
    </row>
    <row r="2798" spans="1:15" hidden="1" x14ac:dyDescent="0.25">
      <c r="A2798" t="s">
        <v>121</v>
      </c>
      <c r="B2798" t="s">
        <v>18</v>
      </c>
      <c r="C2798" t="s">
        <v>113</v>
      </c>
      <c r="D2798" s="3">
        <v>42226</v>
      </c>
      <c r="E2798" t="s">
        <v>122</v>
      </c>
      <c r="F2798">
        <v>-1000000</v>
      </c>
      <c r="G2798" t="s">
        <v>2823</v>
      </c>
      <c r="H2798" t="s">
        <v>249</v>
      </c>
      <c r="I2798" t="s">
        <v>102</v>
      </c>
      <c r="J2798" t="s">
        <v>32</v>
      </c>
      <c r="L2798" t="s">
        <v>279</v>
      </c>
      <c r="M2798">
        <f t="shared" si="135"/>
        <v>10</v>
      </c>
      <c r="N2798">
        <f t="shared" si="136"/>
        <v>14</v>
      </c>
      <c r="O2798" t="str">
        <f t="shared" si="137"/>
        <v>LCFHR</v>
      </c>
    </row>
    <row r="2799" spans="1:15" hidden="1" x14ac:dyDescent="0.25">
      <c r="A2799" t="s">
        <v>121</v>
      </c>
      <c r="B2799" t="s">
        <v>18</v>
      </c>
      <c r="C2799" t="s">
        <v>113</v>
      </c>
      <c r="D2799" s="3">
        <v>42227</v>
      </c>
      <c r="E2799" t="s">
        <v>122</v>
      </c>
      <c r="F2799">
        <v>-2000000</v>
      </c>
      <c r="G2799" t="s">
        <v>2822</v>
      </c>
      <c r="H2799" t="s">
        <v>249</v>
      </c>
      <c r="I2799" t="s">
        <v>102</v>
      </c>
      <c r="J2799" t="s">
        <v>32</v>
      </c>
      <c r="K2799" t="s">
        <v>72</v>
      </c>
      <c r="L2799" t="s">
        <v>2470</v>
      </c>
      <c r="M2799">
        <f t="shared" si="135"/>
        <v>10</v>
      </c>
      <c r="N2799">
        <f t="shared" si="136"/>
        <v>14</v>
      </c>
      <c r="O2799" t="str">
        <f t="shared" si="137"/>
        <v>LCFHR</v>
      </c>
    </row>
    <row r="2800" spans="1:15" hidden="1" x14ac:dyDescent="0.25">
      <c r="A2800" t="s">
        <v>121</v>
      </c>
      <c r="B2800" t="s">
        <v>18</v>
      </c>
      <c r="C2800" t="s">
        <v>113</v>
      </c>
      <c r="D2800" s="3">
        <v>42227</v>
      </c>
      <c r="E2800" t="s">
        <v>122</v>
      </c>
      <c r="F2800">
        <v>-3000000</v>
      </c>
      <c r="G2800" t="s">
        <v>2821</v>
      </c>
      <c r="H2800" t="s">
        <v>249</v>
      </c>
      <c r="I2800" t="s">
        <v>102</v>
      </c>
      <c r="J2800" t="s">
        <v>32</v>
      </c>
      <c r="L2800" t="s">
        <v>279</v>
      </c>
      <c r="M2800">
        <f t="shared" si="135"/>
        <v>10</v>
      </c>
      <c r="N2800">
        <f t="shared" si="136"/>
        <v>14</v>
      </c>
      <c r="O2800" t="str">
        <f t="shared" si="137"/>
        <v>LCFHR</v>
      </c>
    </row>
    <row r="2801" spans="1:15" hidden="1" x14ac:dyDescent="0.25">
      <c r="A2801" t="s">
        <v>121</v>
      </c>
      <c r="B2801" t="s">
        <v>18</v>
      </c>
      <c r="C2801" t="s">
        <v>113</v>
      </c>
      <c r="D2801" s="3">
        <v>42233</v>
      </c>
      <c r="E2801" t="s">
        <v>122</v>
      </c>
      <c r="F2801">
        <v>-47000000</v>
      </c>
      <c r="G2801" t="s">
        <v>2820</v>
      </c>
      <c r="H2801" t="s">
        <v>249</v>
      </c>
      <c r="I2801" t="s">
        <v>102</v>
      </c>
      <c r="J2801" t="s">
        <v>32</v>
      </c>
      <c r="L2801" t="s">
        <v>279</v>
      </c>
      <c r="M2801">
        <f t="shared" si="135"/>
        <v>10</v>
      </c>
      <c r="N2801">
        <f t="shared" si="136"/>
        <v>14</v>
      </c>
      <c r="O2801" t="str">
        <f t="shared" si="137"/>
        <v>LCFHR</v>
      </c>
    </row>
    <row r="2802" spans="1:15" hidden="1" x14ac:dyDescent="0.25">
      <c r="A2802" t="s">
        <v>121</v>
      </c>
      <c r="B2802" t="s">
        <v>18</v>
      </c>
      <c r="C2802" t="s">
        <v>113</v>
      </c>
      <c r="D2802" s="3">
        <v>42233</v>
      </c>
      <c r="E2802" t="s">
        <v>122</v>
      </c>
      <c r="F2802">
        <v>-45000000</v>
      </c>
      <c r="G2802" t="s">
        <v>2819</v>
      </c>
      <c r="H2802" t="s">
        <v>249</v>
      </c>
      <c r="I2802" t="s">
        <v>102</v>
      </c>
      <c r="J2802" t="s">
        <v>32</v>
      </c>
      <c r="L2802" t="s">
        <v>279</v>
      </c>
      <c r="M2802">
        <f t="shared" si="135"/>
        <v>10</v>
      </c>
      <c r="N2802">
        <f t="shared" si="136"/>
        <v>14</v>
      </c>
      <c r="O2802" t="str">
        <f t="shared" si="137"/>
        <v>LCFHR</v>
      </c>
    </row>
    <row r="2803" spans="1:15" hidden="1" x14ac:dyDescent="0.25">
      <c r="A2803" t="s">
        <v>121</v>
      </c>
      <c r="B2803" t="s">
        <v>18</v>
      </c>
      <c r="C2803" t="s">
        <v>113</v>
      </c>
      <c r="D2803" s="3">
        <v>42235</v>
      </c>
      <c r="E2803" t="s">
        <v>122</v>
      </c>
      <c r="F2803">
        <v>-3600000</v>
      </c>
      <c r="G2803" t="s">
        <v>2818</v>
      </c>
      <c r="H2803" t="s">
        <v>249</v>
      </c>
      <c r="I2803" t="s">
        <v>102</v>
      </c>
      <c r="J2803" t="s">
        <v>32</v>
      </c>
      <c r="K2803" t="s">
        <v>72</v>
      </c>
      <c r="L2803" t="s">
        <v>2470</v>
      </c>
      <c r="M2803">
        <f t="shared" si="135"/>
        <v>10</v>
      </c>
      <c r="N2803">
        <f t="shared" si="136"/>
        <v>14</v>
      </c>
      <c r="O2803" t="str">
        <f t="shared" si="137"/>
        <v>LCFHR</v>
      </c>
    </row>
    <row r="2804" spans="1:15" hidden="1" x14ac:dyDescent="0.25">
      <c r="A2804" t="s">
        <v>121</v>
      </c>
      <c r="B2804" t="s">
        <v>18</v>
      </c>
      <c r="C2804" t="s">
        <v>113</v>
      </c>
      <c r="D2804" s="3">
        <v>42240</v>
      </c>
      <c r="E2804" t="s">
        <v>122</v>
      </c>
      <c r="F2804">
        <v>-1000000</v>
      </c>
      <c r="G2804" t="s">
        <v>2817</v>
      </c>
      <c r="H2804" t="s">
        <v>249</v>
      </c>
      <c r="I2804" t="s">
        <v>102</v>
      </c>
      <c r="J2804" t="s">
        <v>32</v>
      </c>
      <c r="L2804" t="s">
        <v>279</v>
      </c>
      <c r="M2804">
        <f t="shared" si="135"/>
        <v>10</v>
      </c>
      <c r="N2804">
        <f t="shared" si="136"/>
        <v>14</v>
      </c>
      <c r="O2804" t="str">
        <f t="shared" si="137"/>
        <v>LCFHR</v>
      </c>
    </row>
    <row r="2805" spans="1:15" hidden="1" x14ac:dyDescent="0.25">
      <c r="A2805" t="s">
        <v>121</v>
      </c>
      <c r="B2805" t="s">
        <v>18</v>
      </c>
      <c r="C2805" t="s">
        <v>113</v>
      </c>
      <c r="D2805" s="3">
        <v>42241</v>
      </c>
      <c r="E2805" t="s">
        <v>122</v>
      </c>
      <c r="F2805">
        <v>-3400000</v>
      </c>
      <c r="G2805" t="s">
        <v>2816</v>
      </c>
      <c r="H2805" t="s">
        <v>249</v>
      </c>
      <c r="I2805" t="s">
        <v>102</v>
      </c>
      <c r="J2805" t="s">
        <v>32</v>
      </c>
      <c r="K2805" t="s">
        <v>72</v>
      </c>
      <c r="L2805" t="s">
        <v>2470</v>
      </c>
      <c r="M2805">
        <f t="shared" si="135"/>
        <v>10</v>
      </c>
      <c r="N2805">
        <f t="shared" si="136"/>
        <v>14</v>
      </c>
      <c r="O2805" t="str">
        <f t="shared" si="137"/>
        <v>LCFHR</v>
      </c>
    </row>
    <row r="2806" spans="1:15" hidden="1" x14ac:dyDescent="0.25">
      <c r="A2806" t="s">
        <v>121</v>
      </c>
      <c r="B2806" t="s">
        <v>18</v>
      </c>
      <c r="C2806" t="s">
        <v>113</v>
      </c>
      <c r="D2806" s="3">
        <v>42242</v>
      </c>
      <c r="E2806" t="s">
        <v>122</v>
      </c>
      <c r="F2806">
        <v>-19000000</v>
      </c>
      <c r="G2806" t="s">
        <v>2815</v>
      </c>
      <c r="H2806" t="s">
        <v>249</v>
      </c>
      <c r="I2806" t="s">
        <v>102</v>
      </c>
      <c r="J2806" t="s">
        <v>32</v>
      </c>
      <c r="L2806" t="s">
        <v>279</v>
      </c>
      <c r="M2806">
        <f t="shared" si="135"/>
        <v>10</v>
      </c>
      <c r="N2806">
        <f t="shared" si="136"/>
        <v>14</v>
      </c>
      <c r="O2806" t="str">
        <f t="shared" si="137"/>
        <v>LCFHR</v>
      </c>
    </row>
    <row r="2807" spans="1:15" hidden="1" x14ac:dyDescent="0.25">
      <c r="A2807" t="s">
        <v>121</v>
      </c>
      <c r="B2807" t="s">
        <v>18</v>
      </c>
      <c r="C2807" t="s">
        <v>113</v>
      </c>
      <c r="D2807" s="3">
        <v>42243</v>
      </c>
      <c r="E2807" t="s">
        <v>122</v>
      </c>
      <c r="F2807">
        <v>-4000000</v>
      </c>
      <c r="G2807" t="s">
        <v>2814</v>
      </c>
      <c r="H2807" t="s">
        <v>249</v>
      </c>
      <c r="I2807" t="s">
        <v>102</v>
      </c>
      <c r="J2807" t="s">
        <v>32</v>
      </c>
      <c r="K2807" t="s">
        <v>72</v>
      </c>
      <c r="L2807" t="s">
        <v>2470</v>
      </c>
      <c r="M2807">
        <f t="shared" si="135"/>
        <v>10</v>
      </c>
      <c r="N2807">
        <f t="shared" si="136"/>
        <v>14</v>
      </c>
      <c r="O2807" t="str">
        <f t="shared" si="137"/>
        <v>LCFHR</v>
      </c>
    </row>
    <row r="2808" spans="1:15" hidden="1" x14ac:dyDescent="0.25">
      <c r="A2808" t="s">
        <v>121</v>
      </c>
      <c r="B2808" t="s">
        <v>18</v>
      </c>
      <c r="C2808" t="s">
        <v>113</v>
      </c>
      <c r="D2808" s="3">
        <v>42243</v>
      </c>
      <c r="E2808" t="s">
        <v>122</v>
      </c>
      <c r="F2808">
        <v>-26000000</v>
      </c>
      <c r="G2808" t="s">
        <v>2813</v>
      </c>
      <c r="H2808" t="s">
        <v>249</v>
      </c>
      <c r="I2808" t="s">
        <v>102</v>
      </c>
      <c r="J2808" t="s">
        <v>32</v>
      </c>
      <c r="L2808" t="s">
        <v>279</v>
      </c>
      <c r="M2808">
        <f t="shared" si="135"/>
        <v>10</v>
      </c>
      <c r="N2808">
        <f t="shared" si="136"/>
        <v>14</v>
      </c>
      <c r="O2808" t="str">
        <f t="shared" si="137"/>
        <v>LCFHR</v>
      </c>
    </row>
    <row r="2809" spans="1:15" hidden="1" x14ac:dyDescent="0.25">
      <c r="A2809" t="s">
        <v>121</v>
      </c>
      <c r="B2809" t="s">
        <v>18</v>
      </c>
      <c r="C2809" t="s">
        <v>113</v>
      </c>
      <c r="D2809" s="3">
        <v>42250</v>
      </c>
      <c r="E2809" t="s">
        <v>122</v>
      </c>
      <c r="F2809">
        <v>-20000000</v>
      </c>
      <c r="G2809" t="s">
        <v>2812</v>
      </c>
      <c r="H2809" t="s">
        <v>249</v>
      </c>
      <c r="I2809" t="s">
        <v>102</v>
      </c>
      <c r="J2809" t="s">
        <v>32</v>
      </c>
      <c r="L2809" t="s">
        <v>279</v>
      </c>
      <c r="M2809">
        <f t="shared" si="135"/>
        <v>10</v>
      </c>
      <c r="N2809">
        <f t="shared" si="136"/>
        <v>14</v>
      </c>
      <c r="O2809" t="str">
        <f t="shared" si="137"/>
        <v>LCFHR</v>
      </c>
    </row>
    <row r="2810" spans="1:15" hidden="1" x14ac:dyDescent="0.25">
      <c r="A2810" t="s">
        <v>121</v>
      </c>
      <c r="B2810" t="s">
        <v>18</v>
      </c>
      <c r="C2810" t="s">
        <v>113</v>
      </c>
      <c r="D2810" s="3">
        <v>42255</v>
      </c>
      <c r="E2810" t="s">
        <v>122</v>
      </c>
      <c r="F2810">
        <v>-1000000</v>
      </c>
      <c r="G2810" t="s">
        <v>2811</v>
      </c>
      <c r="H2810" t="s">
        <v>249</v>
      </c>
      <c r="I2810" t="s">
        <v>102</v>
      </c>
      <c r="J2810" t="s">
        <v>32</v>
      </c>
      <c r="K2810" t="s">
        <v>72</v>
      </c>
      <c r="L2810" t="s">
        <v>2470</v>
      </c>
      <c r="M2810">
        <f t="shared" si="135"/>
        <v>10</v>
      </c>
      <c r="N2810">
        <f t="shared" si="136"/>
        <v>14</v>
      </c>
      <c r="O2810" t="str">
        <f t="shared" si="137"/>
        <v>LCFHR</v>
      </c>
    </row>
    <row r="2811" spans="1:15" hidden="1" x14ac:dyDescent="0.25">
      <c r="A2811" t="s">
        <v>121</v>
      </c>
      <c r="B2811" t="s">
        <v>18</v>
      </c>
      <c r="C2811" t="s">
        <v>113</v>
      </c>
      <c r="D2811" s="3">
        <v>42256</v>
      </c>
      <c r="E2811" t="s">
        <v>122</v>
      </c>
      <c r="F2811">
        <v>-800000</v>
      </c>
      <c r="G2811" t="s">
        <v>2810</v>
      </c>
      <c r="H2811" t="s">
        <v>249</v>
      </c>
      <c r="I2811" t="s">
        <v>102</v>
      </c>
      <c r="J2811" t="s">
        <v>32</v>
      </c>
      <c r="K2811" t="s">
        <v>72</v>
      </c>
      <c r="L2811" t="s">
        <v>2470</v>
      </c>
      <c r="M2811">
        <f t="shared" si="135"/>
        <v>10</v>
      </c>
      <c r="N2811">
        <f t="shared" si="136"/>
        <v>14</v>
      </c>
      <c r="O2811" t="str">
        <f t="shared" si="137"/>
        <v>LCFHR</v>
      </c>
    </row>
    <row r="2812" spans="1:15" hidden="1" x14ac:dyDescent="0.25">
      <c r="A2812" t="s">
        <v>121</v>
      </c>
      <c r="B2812" t="s">
        <v>18</v>
      </c>
      <c r="C2812" t="s">
        <v>113</v>
      </c>
      <c r="D2812" s="3">
        <v>42261</v>
      </c>
      <c r="E2812" t="s">
        <v>122</v>
      </c>
      <c r="F2812">
        <v>-800000</v>
      </c>
      <c r="G2812" t="s">
        <v>2809</v>
      </c>
      <c r="H2812" t="s">
        <v>249</v>
      </c>
      <c r="I2812" t="s">
        <v>102</v>
      </c>
      <c r="J2812" t="s">
        <v>32</v>
      </c>
      <c r="K2812" t="s">
        <v>72</v>
      </c>
      <c r="L2812" t="s">
        <v>2470</v>
      </c>
      <c r="M2812">
        <f t="shared" si="135"/>
        <v>10</v>
      </c>
      <c r="N2812">
        <f t="shared" si="136"/>
        <v>14</v>
      </c>
      <c r="O2812" t="str">
        <f t="shared" si="137"/>
        <v>LCFHR</v>
      </c>
    </row>
    <row r="2813" spans="1:15" hidden="1" x14ac:dyDescent="0.25">
      <c r="A2813" t="s">
        <v>121</v>
      </c>
      <c r="B2813" t="s">
        <v>18</v>
      </c>
      <c r="C2813" t="s">
        <v>113</v>
      </c>
      <c r="D2813" s="3">
        <v>42265</v>
      </c>
      <c r="E2813" t="s">
        <v>122</v>
      </c>
      <c r="F2813">
        <v>-11000000</v>
      </c>
      <c r="G2813" t="s">
        <v>2808</v>
      </c>
      <c r="H2813" t="s">
        <v>249</v>
      </c>
      <c r="I2813" t="s">
        <v>102</v>
      </c>
      <c r="J2813" t="s">
        <v>32</v>
      </c>
      <c r="L2813" t="s">
        <v>279</v>
      </c>
      <c r="M2813">
        <f t="shared" si="135"/>
        <v>10</v>
      </c>
      <c r="N2813">
        <f t="shared" si="136"/>
        <v>14</v>
      </c>
      <c r="O2813" t="str">
        <f t="shared" si="137"/>
        <v>LCFHR</v>
      </c>
    </row>
    <row r="2814" spans="1:15" hidden="1" x14ac:dyDescent="0.25">
      <c r="A2814" t="s">
        <v>121</v>
      </c>
      <c r="B2814" t="s">
        <v>18</v>
      </c>
      <c r="C2814" t="s">
        <v>113</v>
      </c>
      <c r="D2814" s="3">
        <v>42269</v>
      </c>
      <c r="E2814" t="s">
        <v>122</v>
      </c>
      <c r="F2814">
        <v>-800000</v>
      </c>
      <c r="G2814" t="s">
        <v>2807</v>
      </c>
      <c r="H2814" t="s">
        <v>249</v>
      </c>
      <c r="I2814" t="s">
        <v>101</v>
      </c>
      <c r="J2814" t="s">
        <v>32</v>
      </c>
      <c r="K2814" t="s">
        <v>72</v>
      </c>
      <c r="L2814" t="s">
        <v>2470</v>
      </c>
      <c r="M2814">
        <f t="shared" si="135"/>
        <v>10</v>
      </c>
      <c r="N2814">
        <f t="shared" si="136"/>
        <v>14</v>
      </c>
      <c r="O2814" t="str">
        <f t="shared" si="137"/>
        <v>LCFHR</v>
      </c>
    </row>
    <row r="2815" spans="1:15" hidden="1" x14ac:dyDescent="0.25">
      <c r="A2815" t="s">
        <v>121</v>
      </c>
      <c r="B2815" t="s">
        <v>18</v>
      </c>
      <c r="C2815" t="s">
        <v>113</v>
      </c>
      <c r="D2815" s="3">
        <v>42270</v>
      </c>
      <c r="E2815" t="s">
        <v>122</v>
      </c>
      <c r="F2815">
        <v>-700000</v>
      </c>
      <c r="G2815" t="s">
        <v>2806</v>
      </c>
      <c r="H2815" t="s">
        <v>249</v>
      </c>
      <c r="I2815" t="s">
        <v>101</v>
      </c>
      <c r="J2815" t="s">
        <v>32</v>
      </c>
      <c r="K2815" t="s">
        <v>72</v>
      </c>
      <c r="L2815" t="s">
        <v>2470</v>
      </c>
      <c r="M2815">
        <f t="shared" si="135"/>
        <v>10</v>
      </c>
      <c r="N2815">
        <f t="shared" si="136"/>
        <v>14</v>
      </c>
      <c r="O2815" t="str">
        <f t="shared" si="137"/>
        <v>LCFHR</v>
      </c>
    </row>
    <row r="2816" spans="1:15" hidden="1" x14ac:dyDescent="0.25">
      <c r="A2816" t="s">
        <v>121</v>
      </c>
      <c r="B2816" t="s">
        <v>18</v>
      </c>
      <c r="C2816" t="s">
        <v>113</v>
      </c>
      <c r="D2816" s="3">
        <v>42275</v>
      </c>
      <c r="E2816" t="s">
        <v>122</v>
      </c>
      <c r="F2816">
        <v>-4500000</v>
      </c>
      <c r="G2816" t="s">
        <v>2805</v>
      </c>
      <c r="H2816" t="s">
        <v>249</v>
      </c>
      <c r="I2816" t="s">
        <v>102</v>
      </c>
      <c r="J2816" t="s">
        <v>32</v>
      </c>
      <c r="K2816" t="s">
        <v>72</v>
      </c>
      <c r="L2816" t="s">
        <v>2470</v>
      </c>
      <c r="M2816">
        <f t="shared" si="135"/>
        <v>10</v>
      </c>
      <c r="N2816">
        <f t="shared" si="136"/>
        <v>14</v>
      </c>
      <c r="O2816" t="str">
        <f t="shared" si="137"/>
        <v>LCFHR</v>
      </c>
    </row>
    <row r="2817" spans="1:15" hidden="1" x14ac:dyDescent="0.25">
      <c r="A2817" t="s">
        <v>121</v>
      </c>
      <c r="B2817" t="s">
        <v>18</v>
      </c>
      <c r="C2817" t="s">
        <v>113</v>
      </c>
      <c r="D2817" s="3">
        <v>42275</v>
      </c>
      <c r="E2817" t="s">
        <v>122</v>
      </c>
      <c r="F2817">
        <v>-4000000</v>
      </c>
      <c r="G2817" t="s">
        <v>2804</v>
      </c>
      <c r="H2817" t="s">
        <v>249</v>
      </c>
      <c r="I2817" t="s">
        <v>102</v>
      </c>
      <c r="J2817" t="s">
        <v>32</v>
      </c>
      <c r="L2817" t="s">
        <v>279</v>
      </c>
      <c r="M2817">
        <f t="shared" si="135"/>
        <v>10</v>
      </c>
      <c r="N2817">
        <f t="shared" si="136"/>
        <v>14</v>
      </c>
      <c r="O2817" t="str">
        <f t="shared" si="137"/>
        <v>LCFHR</v>
      </c>
    </row>
    <row r="2818" spans="1:15" hidden="1" x14ac:dyDescent="0.25">
      <c r="A2818" t="s">
        <v>121</v>
      </c>
      <c r="B2818" t="s">
        <v>18</v>
      </c>
      <c r="C2818" t="s">
        <v>113</v>
      </c>
      <c r="D2818" s="3">
        <v>42276</v>
      </c>
      <c r="E2818" t="s">
        <v>122</v>
      </c>
      <c r="F2818">
        <v>-3500000</v>
      </c>
      <c r="G2818" t="s">
        <v>2803</v>
      </c>
      <c r="H2818" t="s">
        <v>249</v>
      </c>
      <c r="I2818" t="s">
        <v>102</v>
      </c>
      <c r="J2818" t="s">
        <v>32</v>
      </c>
      <c r="K2818" t="s">
        <v>72</v>
      </c>
      <c r="L2818" t="s">
        <v>2470</v>
      </c>
      <c r="M2818">
        <f t="shared" si="135"/>
        <v>10</v>
      </c>
      <c r="N2818">
        <f t="shared" si="136"/>
        <v>14</v>
      </c>
      <c r="O2818" t="str">
        <f t="shared" si="137"/>
        <v>LCFHR</v>
      </c>
    </row>
    <row r="2819" spans="1:15" hidden="1" x14ac:dyDescent="0.25">
      <c r="A2819" t="s">
        <v>121</v>
      </c>
      <c r="B2819" t="s">
        <v>18</v>
      </c>
      <c r="C2819" t="s">
        <v>113</v>
      </c>
      <c r="D2819" s="3">
        <v>42276</v>
      </c>
      <c r="E2819" t="s">
        <v>122</v>
      </c>
      <c r="F2819">
        <v>-2000000</v>
      </c>
      <c r="G2819" t="s">
        <v>2802</v>
      </c>
      <c r="H2819" t="s">
        <v>249</v>
      </c>
      <c r="I2819" t="s">
        <v>102</v>
      </c>
      <c r="J2819" t="s">
        <v>32</v>
      </c>
      <c r="L2819" t="s">
        <v>279</v>
      </c>
      <c r="M2819">
        <f t="shared" ref="M2819:M2882" si="138">FIND("from",L2819,1)+LEN($M$1)+1</f>
        <v>10</v>
      </c>
      <c r="N2819">
        <f t="shared" ref="N2819:N2882" si="139">FIND("to",L2819)-LEN($N$1)</f>
        <v>14</v>
      </c>
      <c r="O2819" t="str">
        <f t="shared" ref="O2819:O2882" si="140">MID(L2819,M2819,N2819-M2819+1)</f>
        <v>LCFHR</v>
      </c>
    </row>
    <row r="2820" spans="1:15" hidden="1" x14ac:dyDescent="0.25">
      <c r="A2820" t="s">
        <v>121</v>
      </c>
      <c r="B2820" t="s">
        <v>18</v>
      </c>
      <c r="C2820" t="s">
        <v>113</v>
      </c>
      <c r="D2820" s="3">
        <v>42277</v>
      </c>
      <c r="E2820" t="s">
        <v>122</v>
      </c>
      <c r="F2820">
        <v>-2000000</v>
      </c>
      <c r="G2820" t="s">
        <v>2801</v>
      </c>
      <c r="H2820" t="s">
        <v>249</v>
      </c>
      <c r="I2820" t="s">
        <v>102</v>
      </c>
      <c r="J2820" t="s">
        <v>32</v>
      </c>
      <c r="K2820" t="s">
        <v>72</v>
      </c>
      <c r="L2820" t="s">
        <v>2470</v>
      </c>
      <c r="M2820">
        <f t="shared" si="138"/>
        <v>10</v>
      </c>
      <c r="N2820">
        <f t="shared" si="139"/>
        <v>14</v>
      </c>
      <c r="O2820" t="str">
        <f t="shared" si="140"/>
        <v>LCFHR</v>
      </c>
    </row>
    <row r="2821" spans="1:15" hidden="1" x14ac:dyDescent="0.25">
      <c r="A2821" t="s">
        <v>121</v>
      </c>
      <c r="B2821" t="s">
        <v>18</v>
      </c>
      <c r="C2821" t="s">
        <v>113</v>
      </c>
      <c r="D2821" s="3">
        <v>42278</v>
      </c>
      <c r="E2821" t="s">
        <v>122</v>
      </c>
      <c r="F2821">
        <v>-49000000</v>
      </c>
      <c r="G2821" t="s">
        <v>2800</v>
      </c>
      <c r="H2821" t="s">
        <v>249</v>
      </c>
      <c r="I2821" t="s">
        <v>102</v>
      </c>
      <c r="J2821" t="s">
        <v>32</v>
      </c>
      <c r="L2821" t="s">
        <v>279</v>
      </c>
      <c r="M2821">
        <f t="shared" si="138"/>
        <v>10</v>
      </c>
      <c r="N2821">
        <f t="shared" si="139"/>
        <v>14</v>
      </c>
      <c r="O2821" t="str">
        <f t="shared" si="140"/>
        <v>LCFHR</v>
      </c>
    </row>
    <row r="2822" spans="1:15" hidden="1" x14ac:dyDescent="0.25">
      <c r="A2822" t="s">
        <v>121</v>
      </c>
      <c r="B2822" t="s">
        <v>18</v>
      </c>
      <c r="C2822" t="s">
        <v>113</v>
      </c>
      <c r="D2822" s="3">
        <v>42278</v>
      </c>
      <c r="E2822" t="s">
        <v>122</v>
      </c>
      <c r="F2822">
        <v>-7000000</v>
      </c>
      <c r="G2822" t="s">
        <v>2799</v>
      </c>
      <c r="H2822" t="s">
        <v>249</v>
      </c>
      <c r="I2822" t="s">
        <v>102</v>
      </c>
      <c r="J2822" t="s">
        <v>32</v>
      </c>
      <c r="L2822" t="s">
        <v>279</v>
      </c>
      <c r="M2822">
        <f t="shared" si="138"/>
        <v>10</v>
      </c>
      <c r="N2822">
        <f t="shared" si="139"/>
        <v>14</v>
      </c>
      <c r="O2822" t="str">
        <f t="shared" si="140"/>
        <v>LCFHR</v>
      </c>
    </row>
    <row r="2823" spans="1:15" hidden="1" x14ac:dyDescent="0.25">
      <c r="A2823" t="s">
        <v>121</v>
      </c>
      <c r="B2823" t="s">
        <v>18</v>
      </c>
      <c r="C2823" t="s">
        <v>113</v>
      </c>
      <c r="D2823" s="3">
        <v>42279</v>
      </c>
      <c r="E2823" t="s">
        <v>122</v>
      </c>
      <c r="F2823">
        <v>-18000000</v>
      </c>
      <c r="G2823" t="s">
        <v>2798</v>
      </c>
      <c r="H2823" t="s">
        <v>249</v>
      </c>
      <c r="I2823" t="s">
        <v>102</v>
      </c>
      <c r="J2823" t="s">
        <v>32</v>
      </c>
      <c r="L2823" t="s">
        <v>279</v>
      </c>
      <c r="M2823">
        <f t="shared" si="138"/>
        <v>10</v>
      </c>
      <c r="N2823">
        <f t="shared" si="139"/>
        <v>14</v>
      </c>
      <c r="O2823" t="str">
        <f t="shared" si="140"/>
        <v>LCFHR</v>
      </c>
    </row>
    <row r="2824" spans="1:15" hidden="1" x14ac:dyDescent="0.25">
      <c r="A2824" t="s">
        <v>121</v>
      </c>
      <c r="B2824" t="s">
        <v>18</v>
      </c>
      <c r="C2824" t="s">
        <v>113</v>
      </c>
      <c r="D2824" s="3">
        <v>42283</v>
      </c>
      <c r="E2824" t="s">
        <v>122</v>
      </c>
      <c r="F2824">
        <v>-45000000</v>
      </c>
      <c r="G2824" t="s">
        <v>2797</v>
      </c>
      <c r="H2824" t="s">
        <v>249</v>
      </c>
      <c r="I2824" t="s">
        <v>102</v>
      </c>
      <c r="J2824" t="s">
        <v>32</v>
      </c>
      <c r="L2824" t="s">
        <v>279</v>
      </c>
      <c r="M2824">
        <f t="shared" si="138"/>
        <v>10</v>
      </c>
      <c r="N2824">
        <f t="shared" si="139"/>
        <v>14</v>
      </c>
      <c r="O2824" t="str">
        <f t="shared" si="140"/>
        <v>LCFHR</v>
      </c>
    </row>
    <row r="2825" spans="1:15" hidden="1" x14ac:dyDescent="0.25">
      <c r="A2825" t="s">
        <v>121</v>
      </c>
      <c r="B2825" t="s">
        <v>18</v>
      </c>
      <c r="C2825" t="s">
        <v>113</v>
      </c>
      <c r="D2825" s="3">
        <v>42283</v>
      </c>
      <c r="E2825" t="s">
        <v>122</v>
      </c>
      <c r="F2825">
        <v>-40000000</v>
      </c>
      <c r="G2825" t="s">
        <v>2796</v>
      </c>
      <c r="H2825" t="s">
        <v>249</v>
      </c>
      <c r="I2825" t="s">
        <v>102</v>
      </c>
      <c r="J2825" t="s">
        <v>32</v>
      </c>
      <c r="L2825" t="s">
        <v>279</v>
      </c>
      <c r="M2825">
        <f t="shared" si="138"/>
        <v>10</v>
      </c>
      <c r="N2825">
        <f t="shared" si="139"/>
        <v>14</v>
      </c>
      <c r="O2825" t="str">
        <f t="shared" si="140"/>
        <v>LCFHR</v>
      </c>
    </row>
    <row r="2826" spans="1:15" hidden="1" x14ac:dyDescent="0.25">
      <c r="A2826" t="s">
        <v>121</v>
      </c>
      <c r="B2826" t="s">
        <v>18</v>
      </c>
      <c r="C2826" t="s">
        <v>113</v>
      </c>
      <c r="D2826" s="3">
        <v>42283</v>
      </c>
      <c r="E2826" t="s">
        <v>122</v>
      </c>
      <c r="F2826">
        <v>-25000000</v>
      </c>
      <c r="G2826" t="s">
        <v>2795</v>
      </c>
      <c r="H2826" t="s">
        <v>249</v>
      </c>
      <c r="I2826" t="s">
        <v>102</v>
      </c>
      <c r="J2826" t="s">
        <v>32</v>
      </c>
      <c r="L2826" t="s">
        <v>279</v>
      </c>
      <c r="M2826">
        <f t="shared" si="138"/>
        <v>10</v>
      </c>
      <c r="N2826">
        <f t="shared" si="139"/>
        <v>14</v>
      </c>
      <c r="O2826" t="str">
        <f t="shared" si="140"/>
        <v>LCFHR</v>
      </c>
    </row>
    <row r="2827" spans="1:15" hidden="1" x14ac:dyDescent="0.25">
      <c r="A2827" t="s">
        <v>121</v>
      </c>
      <c r="B2827" t="s">
        <v>18</v>
      </c>
      <c r="C2827" t="s">
        <v>113</v>
      </c>
      <c r="D2827" s="3">
        <v>42285</v>
      </c>
      <c r="E2827" t="s">
        <v>122</v>
      </c>
      <c r="F2827">
        <v>-1200000</v>
      </c>
      <c r="G2827" t="s">
        <v>2794</v>
      </c>
      <c r="H2827" t="s">
        <v>249</v>
      </c>
      <c r="I2827" t="s">
        <v>100</v>
      </c>
      <c r="J2827" t="s">
        <v>32</v>
      </c>
      <c r="K2827" t="s">
        <v>72</v>
      </c>
      <c r="L2827" t="s">
        <v>2470</v>
      </c>
      <c r="M2827">
        <f t="shared" si="138"/>
        <v>10</v>
      </c>
      <c r="N2827">
        <f t="shared" si="139"/>
        <v>14</v>
      </c>
      <c r="O2827" t="str">
        <f t="shared" si="140"/>
        <v>LCFHR</v>
      </c>
    </row>
    <row r="2828" spans="1:15" hidden="1" x14ac:dyDescent="0.25">
      <c r="A2828" t="s">
        <v>121</v>
      </c>
      <c r="B2828" t="s">
        <v>18</v>
      </c>
      <c r="C2828" t="s">
        <v>113</v>
      </c>
      <c r="D2828" s="3">
        <v>42290</v>
      </c>
      <c r="E2828" t="s">
        <v>122</v>
      </c>
      <c r="F2828">
        <v>-1000000</v>
      </c>
      <c r="G2828" t="s">
        <v>2793</v>
      </c>
      <c r="H2828" t="s">
        <v>249</v>
      </c>
      <c r="I2828" t="s">
        <v>102</v>
      </c>
      <c r="J2828" t="s">
        <v>32</v>
      </c>
      <c r="L2828" t="s">
        <v>279</v>
      </c>
      <c r="M2828">
        <f t="shared" si="138"/>
        <v>10</v>
      </c>
      <c r="N2828">
        <f t="shared" si="139"/>
        <v>14</v>
      </c>
      <c r="O2828" t="str">
        <f t="shared" si="140"/>
        <v>LCFHR</v>
      </c>
    </row>
    <row r="2829" spans="1:15" hidden="1" x14ac:dyDescent="0.25">
      <c r="A2829" t="s">
        <v>121</v>
      </c>
      <c r="B2829" t="s">
        <v>18</v>
      </c>
      <c r="C2829" t="s">
        <v>113</v>
      </c>
      <c r="D2829" s="3">
        <v>42298</v>
      </c>
      <c r="E2829" t="s">
        <v>122</v>
      </c>
      <c r="F2829">
        <v>-600000</v>
      </c>
      <c r="G2829" t="s">
        <v>2792</v>
      </c>
      <c r="H2829" t="s">
        <v>249</v>
      </c>
      <c r="I2829" t="s">
        <v>102</v>
      </c>
      <c r="J2829" t="s">
        <v>32</v>
      </c>
      <c r="K2829" t="s">
        <v>72</v>
      </c>
      <c r="L2829" t="s">
        <v>2470</v>
      </c>
      <c r="M2829">
        <f t="shared" si="138"/>
        <v>10</v>
      </c>
      <c r="N2829">
        <f t="shared" si="139"/>
        <v>14</v>
      </c>
      <c r="O2829" t="str">
        <f t="shared" si="140"/>
        <v>LCFHR</v>
      </c>
    </row>
    <row r="2830" spans="1:15" hidden="1" x14ac:dyDescent="0.25">
      <c r="A2830" t="s">
        <v>121</v>
      </c>
      <c r="B2830" t="s">
        <v>18</v>
      </c>
      <c r="C2830" t="s">
        <v>113</v>
      </c>
      <c r="D2830" s="3">
        <v>42307</v>
      </c>
      <c r="E2830" t="s">
        <v>122</v>
      </c>
      <c r="F2830">
        <v>-400000</v>
      </c>
      <c r="G2830" t="s">
        <v>2791</v>
      </c>
      <c r="H2830" t="s">
        <v>249</v>
      </c>
      <c r="I2830" t="s">
        <v>102</v>
      </c>
      <c r="J2830" t="s">
        <v>32</v>
      </c>
      <c r="K2830" t="s">
        <v>72</v>
      </c>
      <c r="L2830" t="s">
        <v>2470</v>
      </c>
      <c r="M2830">
        <f t="shared" si="138"/>
        <v>10</v>
      </c>
      <c r="N2830">
        <f t="shared" si="139"/>
        <v>14</v>
      </c>
      <c r="O2830" t="str">
        <f t="shared" si="140"/>
        <v>LCFHR</v>
      </c>
    </row>
    <row r="2831" spans="1:15" hidden="1" x14ac:dyDescent="0.25">
      <c r="A2831" t="s">
        <v>121</v>
      </c>
      <c r="B2831" t="s">
        <v>18</v>
      </c>
      <c r="C2831" t="s">
        <v>113</v>
      </c>
      <c r="D2831" s="3">
        <v>42312</v>
      </c>
      <c r="E2831" t="s">
        <v>122</v>
      </c>
      <c r="F2831">
        <v>-5000000</v>
      </c>
      <c r="G2831" t="s">
        <v>2790</v>
      </c>
      <c r="H2831" t="s">
        <v>249</v>
      </c>
      <c r="I2831" t="s">
        <v>101</v>
      </c>
      <c r="J2831" t="s">
        <v>32</v>
      </c>
      <c r="L2831" t="s">
        <v>279</v>
      </c>
      <c r="M2831">
        <f t="shared" si="138"/>
        <v>10</v>
      </c>
      <c r="N2831">
        <f t="shared" si="139"/>
        <v>14</v>
      </c>
      <c r="O2831" t="str">
        <f t="shared" si="140"/>
        <v>LCFHR</v>
      </c>
    </row>
    <row r="2832" spans="1:15" hidden="1" x14ac:dyDescent="0.25">
      <c r="A2832" t="s">
        <v>121</v>
      </c>
      <c r="B2832" t="s">
        <v>18</v>
      </c>
      <c r="C2832" t="s">
        <v>113</v>
      </c>
      <c r="D2832" s="3">
        <v>42312</v>
      </c>
      <c r="E2832" t="s">
        <v>122</v>
      </c>
      <c r="F2832">
        <v>-3000000</v>
      </c>
      <c r="G2832" t="s">
        <v>2789</v>
      </c>
      <c r="H2832" t="s">
        <v>249</v>
      </c>
      <c r="I2832" t="s">
        <v>101</v>
      </c>
      <c r="J2832" t="s">
        <v>32</v>
      </c>
      <c r="L2832" t="s">
        <v>279</v>
      </c>
      <c r="M2832">
        <f t="shared" si="138"/>
        <v>10</v>
      </c>
      <c r="N2832">
        <f t="shared" si="139"/>
        <v>14</v>
      </c>
      <c r="O2832" t="str">
        <f t="shared" si="140"/>
        <v>LCFHR</v>
      </c>
    </row>
    <row r="2833" spans="1:15" hidden="1" x14ac:dyDescent="0.25">
      <c r="A2833" t="s">
        <v>121</v>
      </c>
      <c r="B2833" t="s">
        <v>18</v>
      </c>
      <c r="C2833" t="s">
        <v>113</v>
      </c>
      <c r="D2833" s="3">
        <v>42313</v>
      </c>
      <c r="E2833" t="s">
        <v>122</v>
      </c>
      <c r="F2833">
        <v>-600000</v>
      </c>
      <c r="G2833" t="s">
        <v>2788</v>
      </c>
      <c r="H2833" t="s">
        <v>249</v>
      </c>
      <c r="I2833" t="s">
        <v>102</v>
      </c>
      <c r="J2833" t="s">
        <v>32</v>
      </c>
      <c r="K2833" t="s">
        <v>72</v>
      </c>
      <c r="L2833" t="s">
        <v>2470</v>
      </c>
      <c r="M2833">
        <f t="shared" si="138"/>
        <v>10</v>
      </c>
      <c r="N2833">
        <f t="shared" si="139"/>
        <v>14</v>
      </c>
      <c r="O2833" t="str">
        <f t="shared" si="140"/>
        <v>LCFHR</v>
      </c>
    </row>
    <row r="2834" spans="1:15" hidden="1" x14ac:dyDescent="0.25">
      <c r="A2834" t="s">
        <v>121</v>
      </c>
      <c r="B2834" t="s">
        <v>18</v>
      </c>
      <c r="C2834" t="s">
        <v>113</v>
      </c>
      <c r="D2834" s="3">
        <v>42317</v>
      </c>
      <c r="E2834" t="s">
        <v>122</v>
      </c>
      <c r="F2834">
        <v>-6000000</v>
      </c>
      <c r="G2834" t="s">
        <v>2787</v>
      </c>
      <c r="H2834" t="s">
        <v>249</v>
      </c>
      <c r="I2834" t="s">
        <v>102</v>
      </c>
      <c r="J2834" t="s">
        <v>32</v>
      </c>
      <c r="L2834" t="s">
        <v>279</v>
      </c>
      <c r="M2834">
        <f t="shared" si="138"/>
        <v>10</v>
      </c>
      <c r="N2834">
        <f t="shared" si="139"/>
        <v>14</v>
      </c>
      <c r="O2834" t="str">
        <f t="shared" si="140"/>
        <v>LCFHR</v>
      </c>
    </row>
    <row r="2835" spans="1:15" hidden="1" x14ac:dyDescent="0.25">
      <c r="A2835" t="s">
        <v>121</v>
      </c>
      <c r="B2835" t="s">
        <v>18</v>
      </c>
      <c r="C2835" t="s">
        <v>113</v>
      </c>
      <c r="D2835" s="3">
        <v>42318</v>
      </c>
      <c r="E2835" t="s">
        <v>122</v>
      </c>
      <c r="F2835">
        <v>-10000000</v>
      </c>
      <c r="G2835" t="s">
        <v>2786</v>
      </c>
      <c r="H2835" t="s">
        <v>249</v>
      </c>
      <c r="I2835" t="s">
        <v>102</v>
      </c>
      <c r="J2835" t="s">
        <v>32</v>
      </c>
      <c r="L2835" t="s">
        <v>279</v>
      </c>
      <c r="M2835">
        <f t="shared" si="138"/>
        <v>10</v>
      </c>
      <c r="N2835">
        <f t="shared" si="139"/>
        <v>14</v>
      </c>
      <c r="O2835" t="str">
        <f t="shared" si="140"/>
        <v>LCFHR</v>
      </c>
    </row>
    <row r="2836" spans="1:15" hidden="1" x14ac:dyDescent="0.25">
      <c r="A2836" t="s">
        <v>121</v>
      </c>
      <c r="B2836" t="s">
        <v>18</v>
      </c>
      <c r="C2836" t="s">
        <v>113</v>
      </c>
      <c r="D2836" s="3">
        <v>42320</v>
      </c>
      <c r="E2836" t="s">
        <v>122</v>
      </c>
      <c r="F2836">
        <v>-500000</v>
      </c>
      <c r="G2836" t="s">
        <v>2785</v>
      </c>
      <c r="H2836" t="s">
        <v>249</v>
      </c>
      <c r="I2836" t="s">
        <v>102</v>
      </c>
      <c r="J2836" t="s">
        <v>32</v>
      </c>
      <c r="K2836" t="s">
        <v>72</v>
      </c>
      <c r="L2836" t="s">
        <v>2470</v>
      </c>
      <c r="M2836">
        <f t="shared" si="138"/>
        <v>10</v>
      </c>
      <c r="N2836">
        <f t="shared" si="139"/>
        <v>14</v>
      </c>
      <c r="O2836" t="str">
        <f t="shared" si="140"/>
        <v>LCFHR</v>
      </c>
    </row>
    <row r="2837" spans="1:15" hidden="1" x14ac:dyDescent="0.25">
      <c r="A2837" t="s">
        <v>121</v>
      </c>
      <c r="B2837" t="s">
        <v>18</v>
      </c>
      <c r="C2837" t="s">
        <v>113</v>
      </c>
      <c r="D2837" s="3">
        <v>42331</v>
      </c>
      <c r="E2837" t="s">
        <v>122</v>
      </c>
      <c r="F2837">
        <v>-2200000</v>
      </c>
      <c r="G2837" t="s">
        <v>2784</v>
      </c>
      <c r="H2837" t="s">
        <v>249</v>
      </c>
      <c r="I2837" t="s">
        <v>102</v>
      </c>
      <c r="J2837" t="s">
        <v>32</v>
      </c>
      <c r="K2837" t="s">
        <v>72</v>
      </c>
      <c r="L2837" t="s">
        <v>2470</v>
      </c>
      <c r="M2837">
        <f t="shared" si="138"/>
        <v>10</v>
      </c>
      <c r="N2837">
        <f t="shared" si="139"/>
        <v>14</v>
      </c>
      <c r="O2837" t="str">
        <f t="shared" si="140"/>
        <v>LCFHR</v>
      </c>
    </row>
    <row r="2838" spans="1:15" hidden="1" x14ac:dyDescent="0.25">
      <c r="A2838" t="s">
        <v>121</v>
      </c>
      <c r="B2838" t="s">
        <v>18</v>
      </c>
      <c r="C2838" t="s">
        <v>113</v>
      </c>
      <c r="D2838" s="3">
        <v>42332</v>
      </c>
      <c r="E2838" t="s">
        <v>122</v>
      </c>
      <c r="F2838">
        <v>-3000000</v>
      </c>
      <c r="G2838" t="s">
        <v>2783</v>
      </c>
      <c r="H2838" t="s">
        <v>249</v>
      </c>
      <c r="I2838" t="s">
        <v>102</v>
      </c>
      <c r="J2838" t="s">
        <v>32</v>
      </c>
      <c r="K2838" t="s">
        <v>72</v>
      </c>
      <c r="L2838" t="s">
        <v>2470</v>
      </c>
      <c r="M2838">
        <f t="shared" si="138"/>
        <v>10</v>
      </c>
      <c r="N2838">
        <f t="shared" si="139"/>
        <v>14</v>
      </c>
      <c r="O2838" t="str">
        <f t="shared" si="140"/>
        <v>LCFHR</v>
      </c>
    </row>
    <row r="2839" spans="1:15" hidden="1" x14ac:dyDescent="0.25">
      <c r="A2839" t="s">
        <v>121</v>
      </c>
      <c r="B2839" t="s">
        <v>18</v>
      </c>
      <c r="C2839" t="s">
        <v>113</v>
      </c>
      <c r="D2839" s="3">
        <v>42338</v>
      </c>
      <c r="E2839" t="s">
        <v>122</v>
      </c>
      <c r="F2839">
        <v>-11000000</v>
      </c>
      <c r="G2839" t="s">
        <v>2782</v>
      </c>
      <c r="H2839" t="s">
        <v>249</v>
      </c>
      <c r="I2839" t="s">
        <v>102</v>
      </c>
      <c r="J2839" t="s">
        <v>32</v>
      </c>
      <c r="L2839" t="s">
        <v>279</v>
      </c>
      <c r="M2839">
        <f t="shared" si="138"/>
        <v>10</v>
      </c>
      <c r="N2839">
        <f t="shared" si="139"/>
        <v>14</v>
      </c>
      <c r="O2839" t="str">
        <f t="shared" si="140"/>
        <v>LCFHR</v>
      </c>
    </row>
    <row r="2840" spans="1:15" hidden="1" x14ac:dyDescent="0.25">
      <c r="A2840" t="s">
        <v>121</v>
      </c>
      <c r="B2840" t="s">
        <v>18</v>
      </c>
      <c r="C2840" t="s">
        <v>113</v>
      </c>
      <c r="D2840" s="3">
        <v>42339</v>
      </c>
      <c r="E2840" t="s">
        <v>122</v>
      </c>
      <c r="F2840">
        <v>-83797.55</v>
      </c>
      <c r="G2840" t="s">
        <v>2781</v>
      </c>
      <c r="H2840" t="s">
        <v>249</v>
      </c>
      <c r="I2840" t="s">
        <v>102</v>
      </c>
      <c r="J2840" t="s">
        <v>32</v>
      </c>
      <c r="L2840" t="s">
        <v>279</v>
      </c>
      <c r="M2840">
        <f t="shared" si="138"/>
        <v>10</v>
      </c>
      <c r="N2840">
        <f t="shared" si="139"/>
        <v>14</v>
      </c>
      <c r="O2840" t="str">
        <f t="shared" si="140"/>
        <v>LCFHR</v>
      </c>
    </row>
    <row r="2841" spans="1:15" hidden="1" x14ac:dyDescent="0.25">
      <c r="A2841" t="s">
        <v>121</v>
      </c>
      <c r="B2841" t="s">
        <v>18</v>
      </c>
      <c r="C2841" t="s">
        <v>113</v>
      </c>
      <c r="D2841" s="3">
        <v>42340</v>
      </c>
      <c r="E2841" t="s">
        <v>122</v>
      </c>
      <c r="F2841">
        <v>-26500000</v>
      </c>
      <c r="G2841" t="s">
        <v>2780</v>
      </c>
      <c r="H2841" t="s">
        <v>249</v>
      </c>
      <c r="I2841" t="s">
        <v>102</v>
      </c>
      <c r="J2841" t="s">
        <v>32</v>
      </c>
      <c r="L2841" t="s">
        <v>279</v>
      </c>
      <c r="M2841">
        <f t="shared" si="138"/>
        <v>10</v>
      </c>
      <c r="N2841">
        <f t="shared" si="139"/>
        <v>14</v>
      </c>
      <c r="O2841" t="str">
        <f t="shared" si="140"/>
        <v>LCFHR</v>
      </c>
    </row>
    <row r="2842" spans="1:15" hidden="1" x14ac:dyDescent="0.25">
      <c r="A2842" t="s">
        <v>121</v>
      </c>
      <c r="B2842" t="s">
        <v>18</v>
      </c>
      <c r="C2842" t="s">
        <v>113</v>
      </c>
      <c r="D2842" s="3">
        <v>42342</v>
      </c>
      <c r="E2842" t="s">
        <v>122</v>
      </c>
      <c r="F2842">
        <v>-1900000</v>
      </c>
      <c r="G2842" t="s">
        <v>2779</v>
      </c>
      <c r="H2842" t="s">
        <v>249</v>
      </c>
      <c r="I2842" t="s">
        <v>102</v>
      </c>
      <c r="J2842" t="s">
        <v>32</v>
      </c>
      <c r="K2842" t="s">
        <v>72</v>
      </c>
      <c r="L2842" t="s">
        <v>2470</v>
      </c>
      <c r="M2842">
        <f t="shared" si="138"/>
        <v>10</v>
      </c>
      <c r="N2842">
        <f t="shared" si="139"/>
        <v>14</v>
      </c>
      <c r="O2842" t="str">
        <f t="shared" si="140"/>
        <v>LCFHR</v>
      </c>
    </row>
    <row r="2843" spans="1:15" hidden="1" x14ac:dyDescent="0.25">
      <c r="A2843" t="s">
        <v>121</v>
      </c>
      <c r="B2843" t="s">
        <v>18</v>
      </c>
      <c r="C2843" t="s">
        <v>113</v>
      </c>
      <c r="D2843" s="3">
        <v>42342</v>
      </c>
      <c r="E2843" t="s">
        <v>122</v>
      </c>
      <c r="F2843">
        <v>-7000000</v>
      </c>
      <c r="G2843" t="s">
        <v>2778</v>
      </c>
      <c r="H2843" t="s">
        <v>249</v>
      </c>
      <c r="I2843" t="s">
        <v>102</v>
      </c>
      <c r="J2843" t="s">
        <v>32</v>
      </c>
      <c r="L2843" t="s">
        <v>279</v>
      </c>
      <c r="M2843">
        <f t="shared" si="138"/>
        <v>10</v>
      </c>
      <c r="N2843">
        <f t="shared" si="139"/>
        <v>14</v>
      </c>
      <c r="O2843" t="str">
        <f t="shared" si="140"/>
        <v>LCFHR</v>
      </c>
    </row>
    <row r="2844" spans="1:15" hidden="1" x14ac:dyDescent="0.25">
      <c r="A2844" t="s">
        <v>121</v>
      </c>
      <c r="B2844" t="s">
        <v>18</v>
      </c>
      <c r="C2844" t="s">
        <v>113</v>
      </c>
      <c r="D2844" s="3">
        <v>42349</v>
      </c>
      <c r="E2844" t="s">
        <v>122</v>
      </c>
      <c r="F2844">
        <v>-600000</v>
      </c>
      <c r="G2844" t="s">
        <v>2777</v>
      </c>
      <c r="H2844" t="s">
        <v>249</v>
      </c>
      <c r="I2844" t="s">
        <v>101</v>
      </c>
      <c r="J2844" t="s">
        <v>32</v>
      </c>
      <c r="K2844" t="s">
        <v>72</v>
      </c>
      <c r="L2844" t="s">
        <v>2470</v>
      </c>
      <c r="M2844">
        <f t="shared" si="138"/>
        <v>10</v>
      </c>
      <c r="N2844">
        <f t="shared" si="139"/>
        <v>14</v>
      </c>
      <c r="O2844" t="str">
        <f t="shared" si="140"/>
        <v>LCFHR</v>
      </c>
    </row>
    <row r="2845" spans="1:15" hidden="1" x14ac:dyDescent="0.25">
      <c r="A2845" t="s">
        <v>121</v>
      </c>
      <c r="B2845" t="s">
        <v>18</v>
      </c>
      <c r="C2845" t="s">
        <v>113</v>
      </c>
      <c r="D2845" s="3">
        <v>42352</v>
      </c>
      <c r="E2845" t="s">
        <v>122</v>
      </c>
      <c r="F2845">
        <v>-4000000</v>
      </c>
      <c r="G2845" t="s">
        <v>2776</v>
      </c>
      <c r="H2845" t="s">
        <v>249</v>
      </c>
      <c r="I2845" t="s">
        <v>102</v>
      </c>
      <c r="J2845" t="s">
        <v>32</v>
      </c>
      <c r="L2845" t="s">
        <v>279</v>
      </c>
      <c r="M2845">
        <f t="shared" si="138"/>
        <v>10</v>
      </c>
      <c r="N2845">
        <f t="shared" si="139"/>
        <v>14</v>
      </c>
      <c r="O2845" t="str">
        <f t="shared" si="140"/>
        <v>LCFHR</v>
      </c>
    </row>
    <row r="2846" spans="1:15" hidden="1" x14ac:dyDescent="0.25">
      <c r="A2846" t="s">
        <v>121</v>
      </c>
      <c r="B2846" t="s">
        <v>18</v>
      </c>
      <c r="C2846" t="s">
        <v>113</v>
      </c>
      <c r="D2846" s="3">
        <v>42354</v>
      </c>
      <c r="E2846" t="s">
        <v>122</v>
      </c>
      <c r="F2846">
        <v>-156.53</v>
      </c>
      <c r="G2846" t="s">
        <v>2775</v>
      </c>
      <c r="H2846" t="s">
        <v>249</v>
      </c>
      <c r="I2846" t="s">
        <v>102</v>
      </c>
      <c r="J2846" t="s">
        <v>32</v>
      </c>
      <c r="L2846" t="s">
        <v>278</v>
      </c>
      <c r="M2846">
        <f t="shared" si="138"/>
        <v>10</v>
      </c>
      <c r="N2846">
        <f t="shared" si="139"/>
        <v>14</v>
      </c>
      <c r="O2846" t="str">
        <f t="shared" si="140"/>
        <v>LCFHR</v>
      </c>
    </row>
    <row r="2847" spans="1:15" hidden="1" x14ac:dyDescent="0.25">
      <c r="A2847" t="s">
        <v>121</v>
      </c>
      <c r="B2847" t="s">
        <v>18</v>
      </c>
      <c r="C2847" t="s">
        <v>113</v>
      </c>
      <c r="D2847" s="3">
        <v>42361</v>
      </c>
      <c r="E2847" t="s">
        <v>122</v>
      </c>
      <c r="F2847">
        <v>-5000000</v>
      </c>
      <c r="G2847" t="s">
        <v>2774</v>
      </c>
      <c r="H2847" t="s">
        <v>249</v>
      </c>
      <c r="I2847" t="s">
        <v>102</v>
      </c>
      <c r="J2847" t="s">
        <v>32</v>
      </c>
      <c r="L2847" t="s">
        <v>279</v>
      </c>
      <c r="M2847">
        <f t="shared" si="138"/>
        <v>10</v>
      </c>
      <c r="N2847">
        <f t="shared" si="139"/>
        <v>14</v>
      </c>
      <c r="O2847" t="str">
        <f t="shared" si="140"/>
        <v>LCFHR</v>
      </c>
    </row>
    <row r="2848" spans="1:15" hidden="1" x14ac:dyDescent="0.25">
      <c r="A2848" t="s">
        <v>121</v>
      </c>
      <c r="B2848" t="s">
        <v>18</v>
      </c>
      <c r="C2848" t="s">
        <v>113</v>
      </c>
      <c r="D2848" s="3">
        <v>42361</v>
      </c>
      <c r="E2848" t="s">
        <v>122</v>
      </c>
      <c r="F2848">
        <v>-169178.61</v>
      </c>
      <c r="G2848" t="s">
        <v>2773</v>
      </c>
      <c r="H2848" t="s">
        <v>249</v>
      </c>
      <c r="I2848" t="s">
        <v>102</v>
      </c>
      <c r="J2848" t="s">
        <v>32</v>
      </c>
      <c r="L2848" t="s">
        <v>278</v>
      </c>
      <c r="M2848">
        <f t="shared" si="138"/>
        <v>10</v>
      </c>
      <c r="N2848">
        <f t="shared" si="139"/>
        <v>14</v>
      </c>
      <c r="O2848" t="str">
        <f t="shared" si="140"/>
        <v>LCFHR</v>
      </c>
    </row>
    <row r="2849" spans="1:15" hidden="1" x14ac:dyDescent="0.25">
      <c r="A2849" t="s">
        <v>121</v>
      </c>
      <c r="B2849" t="s">
        <v>18</v>
      </c>
      <c r="C2849" t="s">
        <v>113</v>
      </c>
      <c r="D2849" s="3">
        <v>42362</v>
      </c>
      <c r="E2849" t="s">
        <v>122</v>
      </c>
      <c r="F2849">
        <v>-289248.26</v>
      </c>
      <c r="G2849" t="s">
        <v>2772</v>
      </c>
      <c r="H2849" t="s">
        <v>249</v>
      </c>
      <c r="I2849" t="s">
        <v>101</v>
      </c>
      <c r="J2849" t="s">
        <v>32</v>
      </c>
      <c r="L2849" t="s">
        <v>278</v>
      </c>
      <c r="M2849">
        <f t="shared" si="138"/>
        <v>10</v>
      </c>
      <c r="N2849">
        <f t="shared" si="139"/>
        <v>14</v>
      </c>
      <c r="O2849" t="str">
        <f t="shared" si="140"/>
        <v>LCFHR</v>
      </c>
    </row>
    <row r="2850" spans="1:15" hidden="1" x14ac:dyDescent="0.25">
      <c r="A2850" t="s">
        <v>121</v>
      </c>
      <c r="B2850" t="s">
        <v>18</v>
      </c>
      <c r="C2850" t="s">
        <v>113</v>
      </c>
      <c r="D2850" s="3">
        <v>42367</v>
      </c>
      <c r="E2850" t="s">
        <v>122</v>
      </c>
      <c r="F2850">
        <v>-35699.730000000003</v>
      </c>
      <c r="G2850" t="s">
        <v>2771</v>
      </c>
      <c r="H2850" t="s">
        <v>249</v>
      </c>
      <c r="I2850" t="s">
        <v>102</v>
      </c>
      <c r="J2850" t="s">
        <v>32</v>
      </c>
      <c r="L2850" t="s">
        <v>278</v>
      </c>
      <c r="M2850">
        <f t="shared" si="138"/>
        <v>10</v>
      </c>
      <c r="N2850">
        <f t="shared" si="139"/>
        <v>14</v>
      </c>
      <c r="O2850" t="str">
        <f t="shared" si="140"/>
        <v>LCFHR</v>
      </c>
    </row>
    <row r="2851" spans="1:15" hidden="1" x14ac:dyDescent="0.25">
      <c r="A2851" t="s">
        <v>121</v>
      </c>
      <c r="B2851" t="s">
        <v>18</v>
      </c>
      <c r="C2851" t="s">
        <v>113</v>
      </c>
      <c r="D2851" s="3">
        <v>42367</v>
      </c>
      <c r="E2851" t="s">
        <v>122</v>
      </c>
      <c r="F2851">
        <v>-181944.22</v>
      </c>
      <c r="G2851" t="s">
        <v>2770</v>
      </c>
      <c r="H2851" t="s">
        <v>249</v>
      </c>
      <c r="I2851" t="s">
        <v>102</v>
      </c>
      <c r="J2851" t="s">
        <v>32</v>
      </c>
      <c r="L2851" t="s">
        <v>278</v>
      </c>
      <c r="M2851">
        <f t="shared" si="138"/>
        <v>10</v>
      </c>
      <c r="N2851">
        <f t="shared" si="139"/>
        <v>14</v>
      </c>
      <c r="O2851" t="str">
        <f t="shared" si="140"/>
        <v>LCFHR</v>
      </c>
    </row>
    <row r="2852" spans="1:15" hidden="1" x14ac:dyDescent="0.25">
      <c r="A2852" t="s">
        <v>121</v>
      </c>
      <c r="B2852" t="s">
        <v>18</v>
      </c>
      <c r="C2852" t="s">
        <v>113</v>
      </c>
      <c r="D2852" s="3">
        <v>42373</v>
      </c>
      <c r="E2852" t="s">
        <v>122</v>
      </c>
      <c r="F2852">
        <v>-17200000</v>
      </c>
      <c r="G2852" t="s">
        <v>2769</v>
      </c>
      <c r="H2852" t="s">
        <v>249</v>
      </c>
      <c r="I2852" t="s">
        <v>102</v>
      </c>
      <c r="J2852" t="s">
        <v>32</v>
      </c>
      <c r="L2852" t="s">
        <v>279</v>
      </c>
      <c r="M2852">
        <f t="shared" si="138"/>
        <v>10</v>
      </c>
      <c r="N2852">
        <f t="shared" si="139"/>
        <v>14</v>
      </c>
      <c r="O2852" t="str">
        <f t="shared" si="140"/>
        <v>LCFHR</v>
      </c>
    </row>
    <row r="2853" spans="1:15" hidden="1" x14ac:dyDescent="0.25">
      <c r="A2853" t="s">
        <v>121</v>
      </c>
      <c r="B2853" t="s">
        <v>18</v>
      </c>
      <c r="C2853" t="s">
        <v>113</v>
      </c>
      <c r="D2853" s="3">
        <v>42374</v>
      </c>
      <c r="E2853" t="s">
        <v>122</v>
      </c>
      <c r="F2853">
        <v>-1462012.5</v>
      </c>
      <c r="G2853" t="s">
        <v>2768</v>
      </c>
      <c r="H2853" t="s">
        <v>249</v>
      </c>
      <c r="I2853" t="s">
        <v>101</v>
      </c>
      <c r="J2853" t="s">
        <v>32</v>
      </c>
      <c r="K2853" t="s">
        <v>2767</v>
      </c>
      <c r="L2853" t="s">
        <v>2766</v>
      </c>
      <c r="M2853" t="e">
        <f t="shared" si="138"/>
        <v>#VALUE!</v>
      </c>
      <c r="N2853" t="e">
        <f t="shared" si="139"/>
        <v>#VALUE!</v>
      </c>
      <c r="O2853" t="e">
        <f t="shared" si="140"/>
        <v>#VALUE!</v>
      </c>
    </row>
    <row r="2854" spans="1:15" hidden="1" x14ac:dyDescent="0.25">
      <c r="A2854" t="s">
        <v>121</v>
      </c>
      <c r="B2854" t="s">
        <v>18</v>
      </c>
      <c r="C2854" t="s">
        <v>113</v>
      </c>
      <c r="D2854" s="3">
        <v>42374</v>
      </c>
      <c r="E2854" t="s">
        <v>122</v>
      </c>
      <c r="F2854">
        <v>-36000000</v>
      </c>
      <c r="G2854" t="s">
        <v>2765</v>
      </c>
      <c r="H2854" t="s">
        <v>249</v>
      </c>
      <c r="I2854" t="s">
        <v>102</v>
      </c>
      <c r="J2854" t="s">
        <v>32</v>
      </c>
      <c r="L2854" t="s">
        <v>279</v>
      </c>
      <c r="M2854">
        <f t="shared" si="138"/>
        <v>10</v>
      </c>
      <c r="N2854">
        <f t="shared" si="139"/>
        <v>14</v>
      </c>
      <c r="O2854" t="str">
        <f t="shared" si="140"/>
        <v>LCFHR</v>
      </c>
    </row>
    <row r="2855" spans="1:15" hidden="1" x14ac:dyDescent="0.25">
      <c r="A2855" t="s">
        <v>121</v>
      </c>
      <c r="B2855" t="s">
        <v>18</v>
      </c>
      <c r="C2855" t="s">
        <v>113</v>
      </c>
      <c r="D2855" s="3">
        <v>42374</v>
      </c>
      <c r="E2855" t="s">
        <v>122</v>
      </c>
      <c r="F2855">
        <v>-2000000</v>
      </c>
      <c r="G2855" t="s">
        <v>2764</v>
      </c>
      <c r="H2855" t="s">
        <v>249</v>
      </c>
      <c r="I2855" t="s">
        <v>102</v>
      </c>
      <c r="J2855" t="s">
        <v>32</v>
      </c>
      <c r="L2855" t="s">
        <v>279</v>
      </c>
      <c r="M2855">
        <f t="shared" si="138"/>
        <v>10</v>
      </c>
      <c r="N2855">
        <f t="shared" si="139"/>
        <v>14</v>
      </c>
      <c r="O2855" t="str">
        <f t="shared" si="140"/>
        <v>LCFHR</v>
      </c>
    </row>
    <row r="2856" spans="1:15" hidden="1" x14ac:dyDescent="0.25">
      <c r="A2856" t="s">
        <v>121</v>
      </c>
      <c r="B2856" t="s">
        <v>18</v>
      </c>
      <c r="C2856" t="s">
        <v>113</v>
      </c>
      <c r="D2856" s="3">
        <v>42375</v>
      </c>
      <c r="E2856" t="s">
        <v>122</v>
      </c>
      <c r="F2856">
        <v>-1800000</v>
      </c>
      <c r="G2856" t="s">
        <v>2763</v>
      </c>
      <c r="H2856" t="s">
        <v>249</v>
      </c>
      <c r="I2856" t="s">
        <v>101</v>
      </c>
      <c r="J2856" t="s">
        <v>32</v>
      </c>
      <c r="K2856" t="s">
        <v>72</v>
      </c>
      <c r="L2856" t="s">
        <v>2470</v>
      </c>
      <c r="M2856">
        <f t="shared" si="138"/>
        <v>10</v>
      </c>
      <c r="N2856">
        <f t="shared" si="139"/>
        <v>14</v>
      </c>
      <c r="O2856" t="str">
        <f t="shared" si="140"/>
        <v>LCFHR</v>
      </c>
    </row>
    <row r="2857" spans="1:15" hidden="1" x14ac:dyDescent="0.25">
      <c r="A2857" t="s">
        <v>121</v>
      </c>
      <c r="B2857" t="s">
        <v>18</v>
      </c>
      <c r="C2857" t="s">
        <v>113</v>
      </c>
      <c r="D2857" s="3">
        <v>42375</v>
      </c>
      <c r="E2857" t="s">
        <v>122</v>
      </c>
      <c r="F2857">
        <v>-8061209.9000000004</v>
      </c>
      <c r="G2857" t="s">
        <v>2762</v>
      </c>
      <c r="H2857" t="s">
        <v>249</v>
      </c>
      <c r="I2857" t="s">
        <v>101</v>
      </c>
      <c r="J2857" t="s">
        <v>32</v>
      </c>
      <c r="L2857" t="s">
        <v>279</v>
      </c>
      <c r="M2857">
        <f t="shared" si="138"/>
        <v>10</v>
      </c>
      <c r="N2857">
        <f t="shared" si="139"/>
        <v>14</v>
      </c>
      <c r="O2857" t="str">
        <f t="shared" si="140"/>
        <v>LCFHR</v>
      </c>
    </row>
    <row r="2858" spans="1:15" hidden="1" x14ac:dyDescent="0.25">
      <c r="A2858" t="s">
        <v>121</v>
      </c>
      <c r="B2858" t="s">
        <v>18</v>
      </c>
      <c r="C2858" t="s">
        <v>113</v>
      </c>
      <c r="D2858" s="3">
        <v>42380</v>
      </c>
      <c r="E2858" t="s">
        <v>122</v>
      </c>
      <c r="F2858">
        <v>-35000000</v>
      </c>
      <c r="G2858" t="s">
        <v>2761</v>
      </c>
      <c r="H2858" t="s">
        <v>249</v>
      </c>
      <c r="I2858" t="s">
        <v>101</v>
      </c>
      <c r="J2858" t="s">
        <v>32</v>
      </c>
      <c r="L2858" t="s">
        <v>279</v>
      </c>
      <c r="M2858">
        <f t="shared" si="138"/>
        <v>10</v>
      </c>
      <c r="N2858">
        <f t="shared" si="139"/>
        <v>14</v>
      </c>
      <c r="O2858" t="str">
        <f t="shared" si="140"/>
        <v>LCFHR</v>
      </c>
    </row>
    <row r="2859" spans="1:15" hidden="1" x14ac:dyDescent="0.25">
      <c r="A2859" t="s">
        <v>121</v>
      </c>
      <c r="B2859" t="s">
        <v>18</v>
      </c>
      <c r="C2859" t="s">
        <v>113</v>
      </c>
      <c r="D2859" s="3">
        <v>42381</v>
      </c>
      <c r="E2859" t="s">
        <v>122</v>
      </c>
      <c r="F2859">
        <v>-2500000</v>
      </c>
      <c r="G2859" t="s">
        <v>2760</v>
      </c>
      <c r="H2859" t="s">
        <v>249</v>
      </c>
      <c r="I2859" t="s">
        <v>101</v>
      </c>
      <c r="J2859" t="s">
        <v>32</v>
      </c>
      <c r="K2859" t="s">
        <v>72</v>
      </c>
      <c r="L2859" t="s">
        <v>2470</v>
      </c>
      <c r="M2859">
        <f t="shared" si="138"/>
        <v>10</v>
      </c>
      <c r="N2859">
        <f t="shared" si="139"/>
        <v>14</v>
      </c>
      <c r="O2859" t="str">
        <f t="shared" si="140"/>
        <v>LCFHR</v>
      </c>
    </row>
    <row r="2860" spans="1:15" hidden="1" x14ac:dyDescent="0.25">
      <c r="A2860" t="s">
        <v>121</v>
      </c>
      <c r="B2860" t="s">
        <v>18</v>
      </c>
      <c r="C2860" t="s">
        <v>113</v>
      </c>
      <c r="D2860" s="3">
        <v>42405</v>
      </c>
      <c r="E2860" t="s">
        <v>122</v>
      </c>
      <c r="F2860">
        <v>-1000000</v>
      </c>
      <c r="G2860" t="s">
        <v>2759</v>
      </c>
      <c r="H2860" t="s">
        <v>249</v>
      </c>
      <c r="I2860" t="s">
        <v>102</v>
      </c>
      <c r="J2860" t="s">
        <v>32</v>
      </c>
      <c r="K2860" t="s">
        <v>72</v>
      </c>
      <c r="L2860" t="s">
        <v>2470</v>
      </c>
      <c r="M2860">
        <f t="shared" si="138"/>
        <v>10</v>
      </c>
      <c r="N2860">
        <f t="shared" si="139"/>
        <v>14</v>
      </c>
      <c r="O2860" t="str">
        <f t="shared" si="140"/>
        <v>LCFHR</v>
      </c>
    </row>
    <row r="2861" spans="1:15" hidden="1" x14ac:dyDescent="0.25">
      <c r="A2861" t="s">
        <v>121</v>
      </c>
      <c r="B2861" t="s">
        <v>18</v>
      </c>
      <c r="C2861" t="s">
        <v>113</v>
      </c>
      <c r="D2861" s="3">
        <v>42409</v>
      </c>
      <c r="E2861" t="s">
        <v>122</v>
      </c>
      <c r="F2861">
        <v>-10000000</v>
      </c>
      <c r="G2861" t="s">
        <v>2758</v>
      </c>
      <c r="H2861" t="s">
        <v>249</v>
      </c>
      <c r="I2861" t="s">
        <v>102</v>
      </c>
      <c r="J2861" t="s">
        <v>32</v>
      </c>
      <c r="L2861" t="s">
        <v>279</v>
      </c>
      <c r="M2861">
        <f t="shared" si="138"/>
        <v>10</v>
      </c>
      <c r="N2861">
        <f t="shared" si="139"/>
        <v>14</v>
      </c>
      <c r="O2861" t="str">
        <f t="shared" si="140"/>
        <v>LCFHR</v>
      </c>
    </row>
    <row r="2862" spans="1:15" hidden="1" x14ac:dyDescent="0.25">
      <c r="A2862" t="s">
        <v>121</v>
      </c>
      <c r="B2862" t="s">
        <v>18</v>
      </c>
      <c r="C2862" t="s">
        <v>113</v>
      </c>
      <c r="D2862" s="3">
        <v>42410</v>
      </c>
      <c r="E2862" t="s">
        <v>122</v>
      </c>
      <c r="F2862">
        <v>-3000000</v>
      </c>
      <c r="G2862" t="s">
        <v>2757</v>
      </c>
      <c r="H2862" t="s">
        <v>249</v>
      </c>
      <c r="I2862" t="s">
        <v>102</v>
      </c>
      <c r="J2862" t="s">
        <v>32</v>
      </c>
      <c r="K2862" t="s">
        <v>72</v>
      </c>
      <c r="L2862" t="s">
        <v>2470</v>
      </c>
      <c r="M2862">
        <f t="shared" si="138"/>
        <v>10</v>
      </c>
      <c r="N2862">
        <f t="shared" si="139"/>
        <v>14</v>
      </c>
      <c r="O2862" t="str">
        <f t="shared" si="140"/>
        <v>LCFHR</v>
      </c>
    </row>
    <row r="2863" spans="1:15" hidden="1" x14ac:dyDescent="0.25">
      <c r="A2863" t="s">
        <v>121</v>
      </c>
      <c r="B2863" t="s">
        <v>18</v>
      </c>
      <c r="C2863" t="s">
        <v>113</v>
      </c>
      <c r="D2863" s="3">
        <v>42410</v>
      </c>
      <c r="E2863" t="s">
        <v>122</v>
      </c>
      <c r="F2863">
        <v>-508863.06</v>
      </c>
      <c r="G2863" t="s">
        <v>2756</v>
      </c>
      <c r="H2863" t="s">
        <v>249</v>
      </c>
      <c r="I2863" t="s">
        <v>102</v>
      </c>
      <c r="J2863" t="s">
        <v>32</v>
      </c>
      <c r="L2863" t="s">
        <v>278</v>
      </c>
      <c r="M2863">
        <f t="shared" si="138"/>
        <v>10</v>
      </c>
      <c r="N2863">
        <f t="shared" si="139"/>
        <v>14</v>
      </c>
      <c r="O2863" t="str">
        <f t="shared" si="140"/>
        <v>LCFHR</v>
      </c>
    </row>
    <row r="2864" spans="1:15" hidden="1" x14ac:dyDescent="0.25">
      <c r="A2864" t="s">
        <v>121</v>
      </c>
      <c r="B2864" t="s">
        <v>18</v>
      </c>
      <c r="C2864" t="s">
        <v>113</v>
      </c>
      <c r="D2864" s="3">
        <v>42410</v>
      </c>
      <c r="E2864" t="s">
        <v>122</v>
      </c>
      <c r="F2864">
        <v>-14000000</v>
      </c>
      <c r="G2864" t="s">
        <v>2755</v>
      </c>
      <c r="H2864" t="s">
        <v>249</v>
      </c>
      <c r="I2864" t="s">
        <v>102</v>
      </c>
      <c r="J2864" t="s">
        <v>32</v>
      </c>
      <c r="L2864" t="s">
        <v>279</v>
      </c>
      <c r="M2864">
        <f t="shared" si="138"/>
        <v>10</v>
      </c>
      <c r="N2864">
        <f t="shared" si="139"/>
        <v>14</v>
      </c>
      <c r="O2864" t="str">
        <f t="shared" si="140"/>
        <v>LCFHR</v>
      </c>
    </row>
    <row r="2865" spans="1:15" hidden="1" x14ac:dyDescent="0.25">
      <c r="A2865" t="s">
        <v>121</v>
      </c>
      <c r="B2865" t="s">
        <v>18</v>
      </c>
      <c r="C2865" t="s">
        <v>113</v>
      </c>
      <c r="D2865" s="3">
        <v>42411</v>
      </c>
      <c r="E2865" t="s">
        <v>122</v>
      </c>
      <c r="F2865">
        <v>-2400000</v>
      </c>
      <c r="G2865" t="s">
        <v>2754</v>
      </c>
      <c r="H2865" t="s">
        <v>249</v>
      </c>
      <c r="I2865" t="s">
        <v>32</v>
      </c>
      <c r="J2865" t="s">
        <v>72</v>
      </c>
      <c r="L2865" t="s">
        <v>2470</v>
      </c>
      <c r="M2865">
        <f t="shared" si="138"/>
        <v>10</v>
      </c>
      <c r="N2865">
        <f t="shared" si="139"/>
        <v>14</v>
      </c>
      <c r="O2865" t="str">
        <f t="shared" si="140"/>
        <v>LCFHR</v>
      </c>
    </row>
    <row r="2866" spans="1:15" hidden="1" x14ac:dyDescent="0.25">
      <c r="A2866" t="s">
        <v>121</v>
      </c>
      <c r="B2866" t="s">
        <v>18</v>
      </c>
      <c r="C2866" t="s">
        <v>113</v>
      </c>
      <c r="D2866" s="3">
        <v>42412</v>
      </c>
      <c r="E2866" t="s">
        <v>122</v>
      </c>
      <c r="F2866">
        <v>-505776.73</v>
      </c>
      <c r="G2866" t="s">
        <v>2753</v>
      </c>
      <c r="H2866" t="s">
        <v>249</v>
      </c>
      <c r="I2866" t="s">
        <v>102</v>
      </c>
      <c r="J2866" t="s">
        <v>32</v>
      </c>
      <c r="L2866" t="s">
        <v>278</v>
      </c>
      <c r="M2866">
        <f t="shared" si="138"/>
        <v>10</v>
      </c>
      <c r="N2866">
        <f t="shared" si="139"/>
        <v>14</v>
      </c>
      <c r="O2866" t="str">
        <f t="shared" si="140"/>
        <v>LCFHR</v>
      </c>
    </row>
    <row r="2867" spans="1:15" hidden="1" x14ac:dyDescent="0.25">
      <c r="A2867" t="s">
        <v>121</v>
      </c>
      <c r="B2867" t="s">
        <v>18</v>
      </c>
      <c r="C2867" t="s">
        <v>113</v>
      </c>
      <c r="D2867" s="3">
        <v>42412</v>
      </c>
      <c r="E2867" t="s">
        <v>122</v>
      </c>
      <c r="F2867">
        <v>-1000000</v>
      </c>
      <c r="G2867" t="s">
        <v>2752</v>
      </c>
      <c r="H2867" t="s">
        <v>249</v>
      </c>
      <c r="I2867" t="s">
        <v>102</v>
      </c>
      <c r="J2867" t="s">
        <v>32</v>
      </c>
      <c r="K2867" t="s">
        <v>72</v>
      </c>
      <c r="L2867" t="s">
        <v>2470</v>
      </c>
      <c r="M2867">
        <f t="shared" si="138"/>
        <v>10</v>
      </c>
      <c r="N2867">
        <f t="shared" si="139"/>
        <v>14</v>
      </c>
      <c r="O2867" t="str">
        <f t="shared" si="140"/>
        <v>LCFHR</v>
      </c>
    </row>
    <row r="2868" spans="1:15" hidden="1" x14ac:dyDescent="0.25">
      <c r="A2868" t="s">
        <v>121</v>
      </c>
      <c r="B2868" t="s">
        <v>18</v>
      </c>
      <c r="C2868" t="s">
        <v>113</v>
      </c>
      <c r="D2868" s="3">
        <v>42416</v>
      </c>
      <c r="E2868" t="s">
        <v>122</v>
      </c>
      <c r="F2868">
        <v>-9000000</v>
      </c>
      <c r="G2868" t="s">
        <v>2751</v>
      </c>
      <c r="H2868" t="s">
        <v>249</v>
      </c>
      <c r="I2868" t="s">
        <v>102</v>
      </c>
      <c r="J2868" t="s">
        <v>32</v>
      </c>
      <c r="K2868" t="s">
        <v>72</v>
      </c>
      <c r="L2868" t="s">
        <v>2470</v>
      </c>
      <c r="M2868">
        <f t="shared" si="138"/>
        <v>10</v>
      </c>
      <c r="N2868">
        <f t="shared" si="139"/>
        <v>14</v>
      </c>
      <c r="O2868" t="str">
        <f t="shared" si="140"/>
        <v>LCFHR</v>
      </c>
    </row>
    <row r="2869" spans="1:15" hidden="1" x14ac:dyDescent="0.25">
      <c r="A2869" t="s">
        <v>121</v>
      </c>
      <c r="B2869" t="s">
        <v>18</v>
      </c>
      <c r="C2869" t="s">
        <v>113</v>
      </c>
      <c r="D2869" s="3">
        <v>42416</v>
      </c>
      <c r="E2869" t="s">
        <v>122</v>
      </c>
      <c r="F2869">
        <v>-9000000</v>
      </c>
      <c r="G2869" t="s">
        <v>2751</v>
      </c>
      <c r="H2869" t="s">
        <v>249</v>
      </c>
      <c r="I2869" t="s">
        <v>102</v>
      </c>
      <c r="J2869" t="s">
        <v>32</v>
      </c>
      <c r="K2869" t="s">
        <v>72</v>
      </c>
      <c r="L2869" t="s">
        <v>2470</v>
      </c>
      <c r="M2869">
        <f t="shared" si="138"/>
        <v>10</v>
      </c>
      <c r="N2869">
        <f t="shared" si="139"/>
        <v>14</v>
      </c>
      <c r="O2869" t="str">
        <f t="shared" si="140"/>
        <v>LCFHR</v>
      </c>
    </row>
    <row r="2870" spans="1:15" hidden="1" x14ac:dyDescent="0.25">
      <c r="A2870" t="s">
        <v>121</v>
      </c>
      <c r="B2870" t="s">
        <v>18</v>
      </c>
      <c r="C2870" t="s">
        <v>113</v>
      </c>
      <c r="D2870" s="3">
        <v>42417</v>
      </c>
      <c r="E2870" t="s">
        <v>122</v>
      </c>
      <c r="F2870">
        <v>-1297.3499999999999</v>
      </c>
      <c r="G2870" t="s">
        <v>2750</v>
      </c>
      <c r="H2870" t="s">
        <v>249</v>
      </c>
      <c r="I2870" t="s">
        <v>102</v>
      </c>
      <c r="J2870" t="s">
        <v>32</v>
      </c>
      <c r="L2870" t="s">
        <v>2002</v>
      </c>
      <c r="M2870">
        <f t="shared" si="138"/>
        <v>10</v>
      </c>
      <c r="N2870">
        <f t="shared" si="139"/>
        <v>14</v>
      </c>
      <c r="O2870" t="str">
        <f t="shared" si="140"/>
        <v>LCFHR</v>
      </c>
    </row>
    <row r="2871" spans="1:15" hidden="1" x14ac:dyDescent="0.25">
      <c r="A2871" t="s">
        <v>121</v>
      </c>
      <c r="B2871" t="s">
        <v>18</v>
      </c>
      <c r="C2871" t="s">
        <v>113</v>
      </c>
      <c r="D2871" s="3">
        <v>42418</v>
      </c>
      <c r="E2871" t="s">
        <v>122</v>
      </c>
      <c r="F2871">
        <v>-286546.76</v>
      </c>
      <c r="G2871" t="s">
        <v>2749</v>
      </c>
      <c r="H2871" t="s">
        <v>249</v>
      </c>
      <c r="I2871" t="s">
        <v>102</v>
      </c>
      <c r="J2871" t="s">
        <v>32</v>
      </c>
      <c r="L2871" t="s">
        <v>278</v>
      </c>
      <c r="M2871">
        <f t="shared" si="138"/>
        <v>10</v>
      </c>
      <c r="N2871">
        <f t="shared" si="139"/>
        <v>14</v>
      </c>
      <c r="O2871" t="str">
        <f t="shared" si="140"/>
        <v>LCFHR</v>
      </c>
    </row>
    <row r="2872" spans="1:15" hidden="1" x14ac:dyDescent="0.25">
      <c r="A2872" t="s">
        <v>121</v>
      </c>
      <c r="B2872" t="s">
        <v>18</v>
      </c>
      <c r="C2872" t="s">
        <v>113</v>
      </c>
      <c r="D2872" s="3">
        <v>42422</v>
      </c>
      <c r="E2872" t="s">
        <v>122</v>
      </c>
      <c r="F2872">
        <v>-2500000</v>
      </c>
      <c r="G2872" t="s">
        <v>2748</v>
      </c>
      <c r="H2872" t="s">
        <v>249</v>
      </c>
      <c r="I2872" t="s">
        <v>101</v>
      </c>
      <c r="J2872" t="s">
        <v>32</v>
      </c>
      <c r="K2872" t="s">
        <v>72</v>
      </c>
      <c r="L2872" t="s">
        <v>2470</v>
      </c>
      <c r="M2872">
        <f t="shared" si="138"/>
        <v>10</v>
      </c>
      <c r="N2872">
        <f t="shared" si="139"/>
        <v>14</v>
      </c>
      <c r="O2872" t="str">
        <f t="shared" si="140"/>
        <v>LCFHR</v>
      </c>
    </row>
    <row r="2873" spans="1:15" hidden="1" x14ac:dyDescent="0.25">
      <c r="A2873" t="s">
        <v>121</v>
      </c>
      <c r="B2873" t="s">
        <v>18</v>
      </c>
      <c r="C2873" t="s">
        <v>113</v>
      </c>
      <c r="D2873" s="3">
        <v>42423</v>
      </c>
      <c r="E2873" t="s">
        <v>122</v>
      </c>
      <c r="F2873">
        <v>-10800000</v>
      </c>
      <c r="G2873" t="s">
        <v>2747</v>
      </c>
      <c r="H2873" t="s">
        <v>249</v>
      </c>
      <c r="I2873" t="s">
        <v>102</v>
      </c>
      <c r="J2873" t="s">
        <v>32</v>
      </c>
      <c r="K2873" t="s">
        <v>72</v>
      </c>
      <c r="L2873" t="s">
        <v>2470</v>
      </c>
      <c r="M2873">
        <f t="shared" si="138"/>
        <v>10</v>
      </c>
      <c r="N2873">
        <f t="shared" si="139"/>
        <v>14</v>
      </c>
      <c r="O2873" t="str">
        <f t="shared" si="140"/>
        <v>LCFHR</v>
      </c>
    </row>
    <row r="2874" spans="1:15" hidden="1" x14ac:dyDescent="0.25">
      <c r="A2874" t="s">
        <v>121</v>
      </c>
      <c r="B2874" t="s">
        <v>18</v>
      </c>
      <c r="C2874" t="s">
        <v>113</v>
      </c>
      <c r="D2874" s="3">
        <v>42424</v>
      </c>
      <c r="E2874" t="s">
        <v>122</v>
      </c>
      <c r="F2874">
        <v>-20600000</v>
      </c>
      <c r="G2874" t="s">
        <v>2746</v>
      </c>
      <c r="H2874" t="s">
        <v>249</v>
      </c>
      <c r="I2874" t="s">
        <v>102</v>
      </c>
      <c r="J2874" t="s">
        <v>32</v>
      </c>
      <c r="K2874" t="s">
        <v>72</v>
      </c>
      <c r="L2874" t="s">
        <v>2470</v>
      </c>
      <c r="M2874">
        <f t="shared" si="138"/>
        <v>10</v>
      </c>
      <c r="N2874">
        <f t="shared" si="139"/>
        <v>14</v>
      </c>
      <c r="O2874" t="str">
        <f t="shared" si="140"/>
        <v>LCFHR</v>
      </c>
    </row>
    <row r="2875" spans="1:15" hidden="1" x14ac:dyDescent="0.25">
      <c r="A2875" t="s">
        <v>121</v>
      </c>
      <c r="B2875" t="s">
        <v>18</v>
      </c>
      <c r="C2875" t="s">
        <v>113</v>
      </c>
      <c r="D2875" s="3">
        <v>42425</v>
      </c>
      <c r="E2875" t="s">
        <v>122</v>
      </c>
      <c r="F2875">
        <v>-8400000</v>
      </c>
      <c r="G2875" t="s">
        <v>2745</v>
      </c>
      <c r="H2875" t="s">
        <v>249</v>
      </c>
      <c r="I2875" t="s">
        <v>102</v>
      </c>
      <c r="J2875" t="s">
        <v>32</v>
      </c>
      <c r="K2875" t="s">
        <v>72</v>
      </c>
      <c r="L2875" t="s">
        <v>2470</v>
      </c>
      <c r="M2875">
        <f t="shared" si="138"/>
        <v>10</v>
      </c>
      <c r="N2875">
        <f t="shared" si="139"/>
        <v>14</v>
      </c>
      <c r="O2875" t="str">
        <f t="shared" si="140"/>
        <v>LCFHR</v>
      </c>
    </row>
    <row r="2876" spans="1:15" hidden="1" x14ac:dyDescent="0.25">
      <c r="A2876" t="s">
        <v>121</v>
      </c>
      <c r="B2876" t="s">
        <v>18</v>
      </c>
      <c r="C2876" t="s">
        <v>113</v>
      </c>
      <c r="D2876" s="3">
        <v>42426</v>
      </c>
      <c r="E2876" t="s">
        <v>122</v>
      </c>
      <c r="F2876">
        <v>-9700000</v>
      </c>
      <c r="G2876" t="s">
        <v>2744</v>
      </c>
      <c r="H2876" t="s">
        <v>249</v>
      </c>
      <c r="I2876" t="s">
        <v>102</v>
      </c>
      <c r="J2876" t="s">
        <v>32</v>
      </c>
      <c r="K2876" t="s">
        <v>72</v>
      </c>
      <c r="L2876" t="s">
        <v>2470</v>
      </c>
      <c r="M2876">
        <f t="shared" si="138"/>
        <v>10</v>
      </c>
      <c r="N2876">
        <f t="shared" si="139"/>
        <v>14</v>
      </c>
      <c r="O2876" t="str">
        <f t="shared" si="140"/>
        <v>LCFHR</v>
      </c>
    </row>
    <row r="2877" spans="1:15" hidden="1" x14ac:dyDescent="0.25">
      <c r="A2877" t="s">
        <v>121</v>
      </c>
      <c r="B2877" t="s">
        <v>18</v>
      </c>
      <c r="C2877" t="s">
        <v>113</v>
      </c>
      <c r="D2877" s="3">
        <v>42426</v>
      </c>
      <c r="E2877" t="s">
        <v>122</v>
      </c>
      <c r="F2877">
        <v>-3291165.7</v>
      </c>
      <c r="G2877" t="s">
        <v>2743</v>
      </c>
      <c r="H2877" t="s">
        <v>249</v>
      </c>
      <c r="I2877" t="s">
        <v>101</v>
      </c>
      <c r="J2877" t="s">
        <v>32</v>
      </c>
      <c r="L2877" t="s">
        <v>2742</v>
      </c>
      <c r="M2877">
        <f t="shared" si="138"/>
        <v>10</v>
      </c>
      <c r="N2877">
        <f t="shared" si="139"/>
        <v>14</v>
      </c>
      <c r="O2877" t="str">
        <f t="shared" si="140"/>
        <v>LCFHR</v>
      </c>
    </row>
    <row r="2878" spans="1:15" hidden="1" x14ac:dyDescent="0.25">
      <c r="A2878" t="s">
        <v>121</v>
      </c>
      <c r="B2878" t="s">
        <v>18</v>
      </c>
      <c r="C2878" t="s">
        <v>113</v>
      </c>
      <c r="D2878" s="3">
        <v>42426</v>
      </c>
      <c r="E2878" t="s">
        <v>122</v>
      </c>
      <c r="F2878">
        <v>-174303.73</v>
      </c>
      <c r="G2878" t="s">
        <v>2741</v>
      </c>
      <c r="H2878" t="s">
        <v>249</v>
      </c>
      <c r="I2878" t="s">
        <v>101</v>
      </c>
      <c r="J2878" t="s">
        <v>2740</v>
      </c>
      <c r="L2878" t="s">
        <v>278</v>
      </c>
      <c r="M2878">
        <f t="shared" si="138"/>
        <v>10</v>
      </c>
      <c r="N2878">
        <f t="shared" si="139"/>
        <v>14</v>
      </c>
      <c r="O2878" t="str">
        <f t="shared" si="140"/>
        <v>LCFHR</v>
      </c>
    </row>
    <row r="2879" spans="1:15" hidden="1" x14ac:dyDescent="0.25">
      <c r="A2879" t="s">
        <v>121</v>
      </c>
      <c r="B2879" t="s">
        <v>18</v>
      </c>
      <c r="C2879" t="s">
        <v>113</v>
      </c>
      <c r="D2879" s="3">
        <v>42432</v>
      </c>
      <c r="E2879" t="s">
        <v>122</v>
      </c>
      <c r="F2879">
        <v>-105200</v>
      </c>
      <c r="G2879" t="s">
        <v>2739</v>
      </c>
      <c r="H2879" t="s">
        <v>249</v>
      </c>
      <c r="I2879" t="s">
        <v>102</v>
      </c>
      <c r="J2879" t="s">
        <v>32</v>
      </c>
      <c r="L2879" t="s">
        <v>278</v>
      </c>
      <c r="M2879">
        <f t="shared" si="138"/>
        <v>10</v>
      </c>
      <c r="N2879">
        <f t="shared" si="139"/>
        <v>14</v>
      </c>
      <c r="O2879" t="str">
        <f t="shared" si="140"/>
        <v>LCFHR</v>
      </c>
    </row>
    <row r="2880" spans="1:15" hidden="1" x14ac:dyDescent="0.25">
      <c r="A2880" t="s">
        <v>121</v>
      </c>
      <c r="B2880" t="s">
        <v>18</v>
      </c>
      <c r="C2880" t="s">
        <v>113</v>
      </c>
      <c r="D2880" s="3">
        <v>42432</v>
      </c>
      <c r="E2880" t="s">
        <v>122</v>
      </c>
      <c r="F2880">
        <v>-10000000</v>
      </c>
      <c r="G2880" t="s">
        <v>2738</v>
      </c>
      <c r="H2880" t="s">
        <v>249</v>
      </c>
      <c r="I2880" t="s">
        <v>102</v>
      </c>
      <c r="J2880" t="s">
        <v>32</v>
      </c>
      <c r="L2880" t="s">
        <v>279</v>
      </c>
      <c r="M2880">
        <f t="shared" si="138"/>
        <v>10</v>
      </c>
      <c r="N2880">
        <f t="shared" si="139"/>
        <v>14</v>
      </c>
      <c r="O2880" t="str">
        <f t="shared" si="140"/>
        <v>LCFHR</v>
      </c>
    </row>
    <row r="2881" spans="1:15" hidden="1" x14ac:dyDescent="0.25">
      <c r="A2881" t="s">
        <v>121</v>
      </c>
      <c r="B2881" t="s">
        <v>18</v>
      </c>
      <c r="C2881" t="s">
        <v>113</v>
      </c>
      <c r="D2881" s="3">
        <v>42432</v>
      </c>
      <c r="E2881" t="s">
        <v>122</v>
      </c>
      <c r="F2881">
        <v>-99176.75</v>
      </c>
      <c r="G2881" t="s">
        <v>2737</v>
      </c>
      <c r="H2881" t="s">
        <v>249</v>
      </c>
      <c r="I2881" t="s">
        <v>101</v>
      </c>
      <c r="J2881" t="s">
        <v>32</v>
      </c>
      <c r="L2881" t="s">
        <v>2736</v>
      </c>
      <c r="M2881">
        <f t="shared" si="138"/>
        <v>14</v>
      </c>
      <c r="N2881">
        <f t="shared" si="139"/>
        <v>19</v>
      </c>
      <c r="O2881" t="str">
        <f t="shared" si="140"/>
        <v>Montec</v>
      </c>
    </row>
    <row r="2882" spans="1:15" hidden="1" x14ac:dyDescent="0.25">
      <c r="A2882" t="s">
        <v>121</v>
      </c>
      <c r="B2882" t="s">
        <v>18</v>
      </c>
      <c r="C2882" t="s">
        <v>113</v>
      </c>
      <c r="D2882" s="3">
        <v>42432</v>
      </c>
      <c r="E2882" t="s">
        <v>122</v>
      </c>
      <c r="F2882">
        <v>-19006950.73</v>
      </c>
      <c r="G2882" t="s">
        <v>2735</v>
      </c>
      <c r="H2882" t="s">
        <v>249</v>
      </c>
      <c r="I2882" t="s">
        <v>101</v>
      </c>
      <c r="J2882" t="s">
        <v>32</v>
      </c>
      <c r="L2882" t="s">
        <v>2325</v>
      </c>
      <c r="M2882">
        <f t="shared" si="138"/>
        <v>10</v>
      </c>
      <c r="N2882">
        <f t="shared" si="139"/>
        <v>14</v>
      </c>
      <c r="O2882" t="str">
        <f t="shared" si="140"/>
        <v>LCFHR</v>
      </c>
    </row>
    <row r="2883" spans="1:15" hidden="1" x14ac:dyDescent="0.25">
      <c r="A2883" t="s">
        <v>121</v>
      </c>
      <c r="B2883" t="s">
        <v>18</v>
      </c>
      <c r="C2883" t="s">
        <v>113</v>
      </c>
      <c r="D2883" s="3">
        <v>42433</v>
      </c>
      <c r="E2883" t="s">
        <v>122</v>
      </c>
      <c r="F2883">
        <v>-3000000</v>
      </c>
      <c r="G2883" t="s">
        <v>2734</v>
      </c>
      <c r="H2883" t="s">
        <v>249</v>
      </c>
      <c r="I2883" t="s">
        <v>102</v>
      </c>
      <c r="J2883" t="s">
        <v>32</v>
      </c>
      <c r="K2883" t="s">
        <v>72</v>
      </c>
      <c r="L2883" t="s">
        <v>2470</v>
      </c>
      <c r="M2883">
        <f t="shared" ref="M2883:M2946" si="141">FIND("from",L2883,1)+LEN($M$1)+1</f>
        <v>10</v>
      </c>
      <c r="N2883">
        <f t="shared" ref="N2883:N2946" si="142">FIND("to",L2883)-LEN($N$1)</f>
        <v>14</v>
      </c>
      <c r="O2883" t="str">
        <f t="shared" ref="O2883:O2946" si="143">MID(L2883,M2883,N2883-M2883+1)</f>
        <v>LCFHR</v>
      </c>
    </row>
    <row r="2884" spans="1:15" hidden="1" x14ac:dyDescent="0.25">
      <c r="A2884" t="s">
        <v>121</v>
      </c>
      <c r="B2884" t="s">
        <v>18</v>
      </c>
      <c r="C2884" t="s">
        <v>113</v>
      </c>
      <c r="D2884" s="3">
        <v>42433</v>
      </c>
      <c r="E2884" t="s">
        <v>122</v>
      </c>
      <c r="F2884">
        <v>-4208</v>
      </c>
      <c r="G2884" t="s">
        <v>2733</v>
      </c>
      <c r="H2884" t="s">
        <v>249</v>
      </c>
      <c r="I2884" t="s">
        <v>102</v>
      </c>
      <c r="J2884" t="s">
        <v>32</v>
      </c>
      <c r="L2884" t="s">
        <v>278</v>
      </c>
      <c r="M2884">
        <f t="shared" si="141"/>
        <v>10</v>
      </c>
      <c r="N2884">
        <f t="shared" si="142"/>
        <v>14</v>
      </c>
      <c r="O2884" t="str">
        <f t="shared" si="143"/>
        <v>LCFHR</v>
      </c>
    </row>
    <row r="2885" spans="1:15" hidden="1" x14ac:dyDescent="0.25">
      <c r="A2885" t="s">
        <v>121</v>
      </c>
      <c r="B2885" t="s">
        <v>18</v>
      </c>
      <c r="C2885" t="s">
        <v>113</v>
      </c>
      <c r="D2885" s="3">
        <v>42433</v>
      </c>
      <c r="E2885" t="s">
        <v>122</v>
      </c>
      <c r="F2885">
        <v>-39000000</v>
      </c>
      <c r="G2885" t="s">
        <v>2732</v>
      </c>
      <c r="H2885" t="s">
        <v>249</v>
      </c>
      <c r="I2885" t="s">
        <v>102</v>
      </c>
      <c r="J2885" t="s">
        <v>32</v>
      </c>
      <c r="L2885" t="s">
        <v>279</v>
      </c>
      <c r="M2885">
        <f t="shared" si="141"/>
        <v>10</v>
      </c>
      <c r="N2885">
        <f t="shared" si="142"/>
        <v>14</v>
      </c>
      <c r="O2885" t="str">
        <f t="shared" si="143"/>
        <v>LCFHR</v>
      </c>
    </row>
    <row r="2886" spans="1:15" hidden="1" x14ac:dyDescent="0.25">
      <c r="A2886" t="s">
        <v>121</v>
      </c>
      <c r="B2886" t="s">
        <v>18</v>
      </c>
      <c r="C2886" t="s">
        <v>113</v>
      </c>
      <c r="D2886" s="3">
        <v>42436</v>
      </c>
      <c r="E2886" t="s">
        <v>122</v>
      </c>
      <c r="F2886">
        <v>-15000000</v>
      </c>
      <c r="G2886" t="s">
        <v>2731</v>
      </c>
      <c r="H2886" t="s">
        <v>249</v>
      </c>
      <c r="I2886" t="s">
        <v>102</v>
      </c>
      <c r="J2886" t="s">
        <v>32</v>
      </c>
      <c r="K2886" t="s">
        <v>72</v>
      </c>
      <c r="L2886" t="s">
        <v>2470</v>
      </c>
      <c r="M2886">
        <f t="shared" si="141"/>
        <v>10</v>
      </c>
      <c r="N2886">
        <f t="shared" si="142"/>
        <v>14</v>
      </c>
      <c r="O2886" t="str">
        <f t="shared" si="143"/>
        <v>LCFHR</v>
      </c>
    </row>
    <row r="2887" spans="1:15" hidden="1" x14ac:dyDescent="0.25">
      <c r="A2887" t="s">
        <v>121</v>
      </c>
      <c r="B2887" t="s">
        <v>18</v>
      </c>
      <c r="C2887" t="s">
        <v>113</v>
      </c>
      <c r="D2887" s="3">
        <v>42438</v>
      </c>
      <c r="E2887" t="s">
        <v>122</v>
      </c>
      <c r="F2887">
        <v>-20610</v>
      </c>
      <c r="G2887" t="s">
        <v>2730</v>
      </c>
      <c r="H2887" t="s">
        <v>249</v>
      </c>
      <c r="I2887" t="s">
        <v>102</v>
      </c>
      <c r="J2887" t="s">
        <v>32</v>
      </c>
      <c r="L2887" t="s">
        <v>278</v>
      </c>
      <c r="M2887">
        <f t="shared" si="141"/>
        <v>10</v>
      </c>
      <c r="N2887">
        <f t="shared" si="142"/>
        <v>14</v>
      </c>
      <c r="O2887" t="str">
        <f t="shared" si="143"/>
        <v>LCFHR</v>
      </c>
    </row>
    <row r="2888" spans="1:15" hidden="1" x14ac:dyDescent="0.25">
      <c r="A2888" t="s">
        <v>121</v>
      </c>
      <c r="B2888" t="s">
        <v>18</v>
      </c>
      <c r="C2888" t="s">
        <v>113</v>
      </c>
      <c r="D2888" s="3">
        <v>42438</v>
      </c>
      <c r="E2888" t="s">
        <v>122</v>
      </c>
      <c r="F2888">
        <v>-1656206.43</v>
      </c>
      <c r="G2888" t="s">
        <v>2729</v>
      </c>
      <c r="H2888" t="s">
        <v>249</v>
      </c>
      <c r="I2888" t="s">
        <v>102</v>
      </c>
      <c r="J2888" t="s">
        <v>32</v>
      </c>
      <c r="L2888" t="s">
        <v>2728</v>
      </c>
      <c r="M2888" t="e">
        <f t="shared" si="141"/>
        <v>#VALUE!</v>
      </c>
      <c r="N2888" t="e">
        <f t="shared" si="142"/>
        <v>#VALUE!</v>
      </c>
      <c r="O2888" t="e">
        <f t="shared" si="143"/>
        <v>#VALUE!</v>
      </c>
    </row>
    <row r="2889" spans="1:15" hidden="1" x14ac:dyDescent="0.25">
      <c r="A2889" t="s">
        <v>121</v>
      </c>
      <c r="B2889" t="s">
        <v>18</v>
      </c>
      <c r="C2889" t="s">
        <v>113</v>
      </c>
      <c r="D2889" s="3">
        <v>42439</v>
      </c>
      <c r="E2889" t="s">
        <v>122</v>
      </c>
      <c r="F2889">
        <v>-589590</v>
      </c>
      <c r="G2889" t="s">
        <v>2727</v>
      </c>
      <c r="H2889" t="s">
        <v>249</v>
      </c>
      <c r="I2889" t="s">
        <v>102</v>
      </c>
      <c r="J2889" t="s">
        <v>32</v>
      </c>
      <c r="L2889" t="s">
        <v>278</v>
      </c>
      <c r="M2889">
        <f t="shared" si="141"/>
        <v>10</v>
      </c>
      <c r="N2889">
        <f t="shared" si="142"/>
        <v>14</v>
      </c>
      <c r="O2889" t="str">
        <f t="shared" si="143"/>
        <v>LCFHR</v>
      </c>
    </row>
    <row r="2890" spans="1:15" hidden="1" x14ac:dyDescent="0.25">
      <c r="A2890" t="s">
        <v>121</v>
      </c>
      <c r="B2890" t="s">
        <v>18</v>
      </c>
      <c r="C2890" t="s">
        <v>113</v>
      </c>
      <c r="D2890" s="3">
        <v>42439</v>
      </c>
      <c r="E2890" t="s">
        <v>122</v>
      </c>
      <c r="F2890">
        <v>-17438930</v>
      </c>
      <c r="G2890" t="s">
        <v>2726</v>
      </c>
      <c r="H2890" t="s">
        <v>249</v>
      </c>
      <c r="I2890" t="s">
        <v>102</v>
      </c>
      <c r="J2890" t="s">
        <v>32</v>
      </c>
      <c r="L2890" t="s">
        <v>278</v>
      </c>
      <c r="M2890">
        <f t="shared" si="141"/>
        <v>10</v>
      </c>
      <c r="N2890">
        <f t="shared" si="142"/>
        <v>14</v>
      </c>
      <c r="O2890" t="str">
        <f t="shared" si="143"/>
        <v>LCFHR</v>
      </c>
    </row>
    <row r="2891" spans="1:15" hidden="1" x14ac:dyDescent="0.25">
      <c r="A2891" t="s">
        <v>121</v>
      </c>
      <c r="B2891" t="s">
        <v>18</v>
      </c>
      <c r="C2891" t="s">
        <v>113</v>
      </c>
      <c r="D2891" s="3">
        <v>42440</v>
      </c>
      <c r="E2891" t="s">
        <v>122</v>
      </c>
      <c r="F2891">
        <v>-20000000</v>
      </c>
      <c r="G2891" t="s">
        <v>2725</v>
      </c>
      <c r="H2891" t="s">
        <v>249</v>
      </c>
      <c r="I2891" t="s">
        <v>102</v>
      </c>
      <c r="J2891" t="s">
        <v>32</v>
      </c>
      <c r="K2891" t="s">
        <v>72</v>
      </c>
      <c r="L2891" t="s">
        <v>2470</v>
      </c>
      <c r="M2891">
        <f t="shared" si="141"/>
        <v>10</v>
      </c>
      <c r="N2891">
        <f t="shared" si="142"/>
        <v>14</v>
      </c>
      <c r="O2891" t="str">
        <f t="shared" si="143"/>
        <v>LCFHR</v>
      </c>
    </row>
    <row r="2892" spans="1:15" hidden="1" x14ac:dyDescent="0.25">
      <c r="A2892" t="s">
        <v>121</v>
      </c>
      <c r="B2892" t="s">
        <v>18</v>
      </c>
      <c r="C2892" t="s">
        <v>113</v>
      </c>
      <c r="D2892" s="3">
        <v>42440</v>
      </c>
      <c r="E2892" t="s">
        <v>122</v>
      </c>
      <c r="F2892">
        <v>-171641.88</v>
      </c>
      <c r="G2892" t="s">
        <v>2724</v>
      </c>
      <c r="H2892" t="s">
        <v>249</v>
      </c>
      <c r="I2892" t="s">
        <v>102</v>
      </c>
      <c r="J2892" t="s">
        <v>32</v>
      </c>
      <c r="L2892" t="s">
        <v>278</v>
      </c>
      <c r="M2892">
        <f t="shared" si="141"/>
        <v>10</v>
      </c>
      <c r="N2892">
        <f t="shared" si="142"/>
        <v>14</v>
      </c>
      <c r="O2892" t="str">
        <f t="shared" si="143"/>
        <v>LCFHR</v>
      </c>
    </row>
    <row r="2893" spans="1:15" hidden="1" x14ac:dyDescent="0.25">
      <c r="A2893" t="s">
        <v>121</v>
      </c>
      <c r="B2893" t="s">
        <v>18</v>
      </c>
      <c r="C2893" t="s">
        <v>113</v>
      </c>
      <c r="D2893" s="3">
        <v>42440</v>
      </c>
      <c r="E2893" t="s">
        <v>122</v>
      </c>
      <c r="F2893">
        <v>-6746648.2300000004</v>
      </c>
      <c r="G2893" t="s">
        <v>2723</v>
      </c>
      <c r="H2893" t="s">
        <v>249</v>
      </c>
      <c r="I2893" t="s">
        <v>102</v>
      </c>
      <c r="J2893" t="s">
        <v>32</v>
      </c>
      <c r="L2893" t="s">
        <v>2722</v>
      </c>
      <c r="M2893" t="e">
        <f t="shared" si="141"/>
        <v>#VALUE!</v>
      </c>
      <c r="N2893">
        <f t="shared" si="142"/>
        <v>14</v>
      </c>
      <c r="O2893" t="e">
        <f t="shared" si="143"/>
        <v>#VALUE!</v>
      </c>
    </row>
    <row r="2894" spans="1:15" hidden="1" x14ac:dyDescent="0.25">
      <c r="A2894" t="s">
        <v>121</v>
      </c>
      <c r="B2894" t="s">
        <v>18</v>
      </c>
      <c r="C2894" t="s">
        <v>113</v>
      </c>
      <c r="D2894" s="3">
        <v>42443</v>
      </c>
      <c r="E2894" t="s">
        <v>122</v>
      </c>
      <c r="F2894">
        <v>-2214000</v>
      </c>
      <c r="G2894" t="s">
        <v>2721</v>
      </c>
      <c r="H2894" t="s">
        <v>249</v>
      </c>
      <c r="I2894" t="s">
        <v>102</v>
      </c>
      <c r="J2894" t="s">
        <v>32</v>
      </c>
      <c r="L2894" t="s">
        <v>278</v>
      </c>
      <c r="M2894">
        <f t="shared" si="141"/>
        <v>10</v>
      </c>
      <c r="N2894">
        <f t="shared" si="142"/>
        <v>14</v>
      </c>
      <c r="O2894" t="str">
        <f t="shared" si="143"/>
        <v>LCFHR</v>
      </c>
    </row>
    <row r="2895" spans="1:15" hidden="1" x14ac:dyDescent="0.25">
      <c r="A2895" t="s">
        <v>121</v>
      </c>
      <c r="B2895" t="s">
        <v>18</v>
      </c>
      <c r="C2895" t="s">
        <v>113</v>
      </c>
      <c r="D2895" s="3">
        <v>42443</v>
      </c>
      <c r="E2895" t="s">
        <v>122</v>
      </c>
      <c r="F2895">
        <v>-17248.73</v>
      </c>
      <c r="G2895" t="s">
        <v>2720</v>
      </c>
      <c r="H2895" t="s">
        <v>249</v>
      </c>
      <c r="I2895" t="s">
        <v>102</v>
      </c>
      <c r="J2895" t="s">
        <v>32</v>
      </c>
      <c r="L2895" t="s">
        <v>2013</v>
      </c>
      <c r="M2895">
        <f t="shared" si="141"/>
        <v>10</v>
      </c>
      <c r="N2895">
        <f t="shared" si="142"/>
        <v>14</v>
      </c>
      <c r="O2895" t="str">
        <f t="shared" si="143"/>
        <v>LCFHR</v>
      </c>
    </row>
    <row r="2896" spans="1:15" hidden="1" x14ac:dyDescent="0.25">
      <c r="A2896" t="s">
        <v>121</v>
      </c>
      <c r="B2896" t="s">
        <v>18</v>
      </c>
      <c r="C2896" t="s">
        <v>113</v>
      </c>
      <c r="D2896" s="3">
        <v>42443</v>
      </c>
      <c r="E2896" t="s">
        <v>122</v>
      </c>
      <c r="F2896">
        <v>-44.75</v>
      </c>
      <c r="G2896" t="s">
        <v>2719</v>
      </c>
      <c r="H2896" t="s">
        <v>249</v>
      </c>
      <c r="I2896" t="s">
        <v>102</v>
      </c>
      <c r="J2896" t="s">
        <v>32</v>
      </c>
      <c r="L2896" t="s">
        <v>2718</v>
      </c>
      <c r="M2896">
        <f t="shared" si="141"/>
        <v>10</v>
      </c>
      <c r="N2896">
        <f t="shared" si="142"/>
        <v>14</v>
      </c>
      <c r="O2896" t="str">
        <f t="shared" si="143"/>
        <v>LCFHR</v>
      </c>
    </row>
    <row r="2897" spans="1:15" hidden="1" x14ac:dyDescent="0.25">
      <c r="A2897" t="s">
        <v>121</v>
      </c>
      <c r="B2897" t="s">
        <v>18</v>
      </c>
      <c r="C2897" t="s">
        <v>113</v>
      </c>
      <c r="D2897" s="3">
        <v>42443</v>
      </c>
      <c r="E2897" t="s">
        <v>122</v>
      </c>
      <c r="F2897">
        <v>-10295.85</v>
      </c>
      <c r="G2897" t="s">
        <v>2717</v>
      </c>
      <c r="H2897" t="s">
        <v>249</v>
      </c>
      <c r="I2897" t="s">
        <v>102</v>
      </c>
      <c r="J2897" t="s">
        <v>32</v>
      </c>
      <c r="L2897" t="s">
        <v>2194</v>
      </c>
      <c r="M2897">
        <f t="shared" si="141"/>
        <v>10</v>
      </c>
      <c r="N2897">
        <f t="shared" si="142"/>
        <v>14</v>
      </c>
      <c r="O2897" t="str">
        <f t="shared" si="143"/>
        <v>LCFHR</v>
      </c>
    </row>
    <row r="2898" spans="1:15" hidden="1" x14ac:dyDescent="0.25">
      <c r="A2898" t="s">
        <v>121</v>
      </c>
      <c r="B2898" t="s">
        <v>18</v>
      </c>
      <c r="C2898" t="s">
        <v>113</v>
      </c>
      <c r="D2898" s="3">
        <v>42444</v>
      </c>
      <c r="E2898" t="s">
        <v>122</v>
      </c>
      <c r="F2898">
        <v>-80218.960000000006</v>
      </c>
      <c r="G2898" t="s">
        <v>2716</v>
      </c>
      <c r="H2898" t="s">
        <v>249</v>
      </c>
      <c r="I2898" t="s">
        <v>102</v>
      </c>
      <c r="J2898" t="s">
        <v>32</v>
      </c>
      <c r="L2898" t="s">
        <v>278</v>
      </c>
      <c r="M2898">
        <f t="shared" si="141"/>
        <v>10</v>
      </c>
      <c r="N2898">
        <f t="shared" si="142"/>
        <v>14</v>
      </c>
      <c r="O2898" t="str">
        <f t="shared" si="143"/>
        <v>LCFHR</v>
      </c>
    </row>
    <row r="2899" spans="1:15" hidden="1" x14ac:dyDescent="0.25">
      <c r="A2899" t="s">
        <v>121</v>
      </c>
      <c r="B2899" t="s">
        <v>18</v>
      </c>
      <c r="C2899" t="s">
        <v>113</v>
      </c>
      <c r="D2899" s="3">
        <v>42444</v>
      </c>
      <c r="E2899" t="s">
        <v>122</v>
      </c>
      <c r="F2899">
        <v>-9650000</v>
      </c>
      <c r="G2899" t="s">
        <v>2715</v>
      </c>
      <c r="H2899" t="s">
        <v>249</v>
      </c>
      <c r="I2899" t="s">
        <v>102</v>
      </c>
      <c r="J2899" t="s">
        <v>32</v>
      </c>
      <c r="L2899" t="s">
        <v>2325</v>
      </c>
      <c r="M2899">
        <f t="shared" si="141"/>
        <v>10</v>
      </c>
      <c r="N2899">
        <f t="shared" si="142"/>
        <v>14</v>
      </c>
      <c r="O2899" t="str">
        <f t="shared" si="143"/>
        <v>LCFHR</v>
      </c>
    </row>
    <row r="2900" spans="1:15" hidden="1" x14ac:dyDescent="0.25">
      <c r="A2900" t="s">
        <v>121</v>
      </c>
      <c r="B2900" t="s">
        <v>18</v>
      </c>
      <c r="C2900" t="s">
        <v>113</v>
      </c>
      <c r="D2900" s="3">
        <v>42444</v>
      </c>
      <c r="E2900" t="s">
        <v>122</v>
      </c>
      <c r="F2900">
        <v>-610240</v>
      </c>
      <c r="G2900" t="s">
        <v>2714</v>
      </c>
      <c r="H2900" t="s">
        <v>249</v>
      </c>
      <c r="I2900" t="s">
        <v>102</v>
      </c>
      <c r="J2900" t="s">
        <v>32</v>
      </c>
      <c r="L2900" t="s">
        <v>2013</v>
      </c>
      <c r="M2900">
        <f t="shared" si="141"/>
        <v>10</v>
      </c>
      <c r="N2900">
        <f t="shared" si="142"/>
        <v>14</v>
      </c>
      <c r="O2900" t="str">
        <f t="shared" si="143"/>
        <v>LCFHR</v>
      </c>
    </row>
    <row r="2901" spans="1:15" hidden="1" x14ac:dyDescent="0.25">
      <c r="A2901" t="s">
        <v>121</v>
      </c>
      <c r="B2901" t="s">
        <v>18</v>
      </c>
      <c r="C2901" t="s">
        <v>113</v>
      </c>
      <c r="D2901" s="3">
        <v>42445</v>
      </c>
      <c r="E2901" t="s">
        <v>122</v>
      </c>
      <c r="F2901">
        <v>-2300000</v>
      </c>
      <c r="G2901" t="s">
        <v>2713</v>
      </c>
      <c r="H2901" t="s">
        <v>249</v>
      </c>
      <c r="I2901" t="s">
        <v>101</v>
      </c>
      <c r="J2901" t="s">
        <v>32</v>
      </c>
      <c r="K2901" t="s">
        <v>72</v>
      </c>
      <c r="L2901" t="s">
        <v>2470</v>
      </c>
      <c r="M2901">
        <f t="shared" si="141"/>
        <v>10</v>
      </c>
      <c r="N2901">
        <f t="shared" si="142"/>
        <v>14</v>
      </c>
      <c r="O2901" t="str">
        <f t="shared" si="143"/>
        <v>LCFHR</v>
      </c>
    </row>
    <row r="2902" spans="1:15" hidden="1" x14ac:dyDescent="0.25">
      <c r="A2902" t="s">
        <v>121</v>
      </c>
      <c r="B2902" t="s">
        <v>18</v>
      </c>
      <c r="C2902" t="s">
        <v>113</v>
      </c>
      <c r="D2902" s="3">
        <v>42445</v>
      </c>
      <c r="E2902" t="s">
        <v>122</v>
      </c>
      <c r="F2902">
        <v>-20000000</v>
      </c>
      <c r="G2902" t="s">
        <v>2712</v>
      </c>
      <c r="H2902" t="s">
        <v>249</v>
      </c>
      <c r="I2902" t="s">
        <v>102</v>
      </c>
      <c r="J2902" t="s">
        <v>32</v>
      </c>
      <c r="L2902" t="s">
        <v>279</v>
      </c>
      <c r="M2902">
        <f t="shared" si="141"/>
        <v>10</v>
      </c>
      <c r="N2902">
        <f t="shared" si="142"/>
        <v>14</v>
      </c>
      <c r="O2902" t="str">
        <f t="shared" si="143"/>
        <v>LCFHR</v>
      </c>
    </row>
    <row r="2903" spans="1:15" hidden="1" x14ac:dyDescent="0.25">
      <c r="A2903" t="s">
        <v>121</v>
      </c>
      <c r="B2903" t="s">
        <v>18</v>
      </c>
      <c r="C2903" t="s">
        <v>113</v>
      </c>
      <c r="D2903" s="3">
        <v>42446</v>
      </c>
      <c r="E2903" t="s">
        <v>122</v>
      </c>
      <c r="F2903">
        <v>-500000</v>
      </c>
      <c r="G2903" t="s">
        <v>2711</v>
      </c>
      <c r="H2903" t="s">
        <v>249</v>
      </c>
      <c r="I2903" t="s">
        <v>102</v>
      </c>
      <c r="J2903" t="s">
        <v>32</v>
      </c>
      <c r="K2903" t="s">
        <v>72</v>
      </c>
      <c r="L2903" t="s">
        <v>2470</v>
      </c>
      <c r="M2903">
        <f t="shared" si="141"/>
        <v>10</v>
      </c>
      <c r="N2903">
        <f t="shared" si="142"/>
        <v>14</v>
      </c>
      <c r="O2903" t="str">
        <f t="shared" si="143"/>
        <v>LCFHR</v>
      </c>
    </row>
    <row r="2904" spans="1:15" hidden="1" x14ac:dyDescent="0.25">
      <c r="A2904" t="s">
        <v>121</v>
      </c>
      <c r="B2904" t="s">
        <v>18</v>
      </c>
      <c r="C2904" t="s">
        <v>113</v>
      </c>
      <c r="D2904" s="3">
        <v>42450</v>
      </c>
      <c r="E2904" t="s">
        <v>122</v>
      </c>
      <c r="F2904">
        <v>-1000000</v>
      </c>
      <c r="G2904" t="s">
        <v>2710</v>
      </c>
      <c r="H2904" t="s">
        <v>249</v>
      </c>
      <c r="I2904" t="s">
        <v>101</v>
      </c>
      <c r="J2904" t="s">
        <v>32</v>
      </c>
      <c r="K2904" t="s">
        <v>72</v>
      </c>
      <c r="L2904" t="s">
        <v>2470</v>
      </c>
      <c r="M2904">
        <f t="shared" si="141"/>
        <v>10</v>
      </c>
      <c r="N2904">
        <f t="shared" si="142"/>
        <v>14</v>
      </c>
      <c r="O2904" t="str">
        <f t="shared" si="143"/>
        <v>LCFHR</v>
      </c>
    </row>
    <row r="2905" spans="1:15" hidden="1" x14ac:dyDescent="0.25">
      <c r="A2905" t="s">
        <v>121</v>
      </c>
      <c r="B2905" t="s">
        <v>18</v>
      </c>
      <c r="C2905" t="s">
        <v>113</v>
      </c>
      <c r="D2905" s="3">
        <v>42452</v>
      </c>
      <c r="E2905" t="s">
        <v>122</v>
      </c>
      <c r="F2905">
        <v>-5000000</v>
      </c>
      <c r="G2905" t="s">
        <v>2709</v>
      </c>
      <c r="H2905" t="s">
        <v>249</v>
      </c>
      <c r="I2905" t="s">
        <v>101</v>
      </c>
      <c r="J2905" t="s">
        <v>32</v>
      </c>
      <c r="K2905" t="s">
        <v>72</v>
      </c>
      <c r="L2905" t="s">
        <v>2470</v>
      </c>
      <c r="M2905">
        <f t="shared" si="141"/>
        <v>10</v>
      </c>
      <c r="N2905">
        <f t="shared" si="142"/>
        <v>14</v>
      </c>
      <c r="O2905" t="str">
        <f t="shared" si="143"/>
        <v>LCFHR</v>
      </c>
    </row>
    <row r="2906" spans="1:15" hidden="1" x14ac:dyDescent="0.25">
      <c r="A2906" t="s">
        <v>121</v>
      </c>
      <c r="B2906" t="s">
        <v>18</v>
      </c>
      <c r="C2906" t="s">
        <v>113</v>
      </c>
      <c r="D2906" s="3">
        <v>42452</v>
      </c>
      <c r="E2906" t="s">
        <v>122</v>
      </c>
      <c r="F2906">
        <v>-1475405.09</v>
      </c>
      <c r="G2906" t="s">
        <v>2708</v>
      </c>
      <c r="H2906" t="s">
        <v>249</v>
      </c>
      <c r="I2906" t="s">
        <v>102</v>
      </c>
      <c r="J2906" t="s">
        <v>32</v>
      </c>
      <c r="L2906" t="s">
        <v>2325</v>
      </c>
      <c r="M2906">
        <f t="shared" si="141"/>
        <v>10</v>
      </c>
      <c r="N2906">
        <f t="shared" si="142"/>
        <v>14</v>
      </c>
      <c r="O2906" t="str">
        <f t="shared" si="143"/>
        <v>LCFHR</v>
      </c>
    </row>
    <row r="2907" spans="1:15" hidden="1" x14ac:dyDescent="0.25">
      <c r="A2907" t="s">
        <v>121</v>
      </c>
      <c r="B2907" t="s">
        <v>18</v>
      </c>
      <c r="C2907" t="s">
        <v>113</v>
      </c>
      <c r="D2907" s="3">
        <v>42453</v>
      </c>
      <c r="E2907" t="s">
        <v>122</v>
      </c>
      <c r="F2907">
        <v>-1300000</v>
      </c>
      <c r="G2907" t="s">
        <v>2707</v>
      </c>
      <c r="H2907" t="s">
        <v>249</v>
      </c>
      <c r="I2907" t="s">
        <v>102</v>
      </c>
      <c r="J2907" t="s">
        <v>32</v>
      </c>
      <c r="K2907" t="s">
        <v>72</v>
      </c>
      <c r="L2907" t="s">
        <v>2470</v>
      </c>
      <c r="M2907">
        <f t="shared" si="141"/>
        <v>10</v>
      </c>
      <c r="N2907">
        <f t="shared" si="142"/>
        <v>14</v>
      </c>
      <c r="O2907" t="str">
        <f t="shared" si="143"/>
        <v>LCFHR</v>
      </c>
    </row>
    <row r="2908" spans="1:15" hidden="1" x14ac:dyDescent="0.25">
      <c r="A2908" t="s">
        <v>121</v>
      </c>
      <c r="B2908" t="s">
        <v>18</v>
      </c>
      <c r="C2908" t="s">
        <v>113</v>
      </c>
      <c r="D2908" s="3">
        <v>42453</v>
      </c>
      <c r="E2908" t="s">
        <v>122</v>
      </c>
      <c r="F2908">
        <v>-2000000</v>
      </c>
      <c r="G2908" t="s">
        <v>2706</v>
      </c>
      <c r="H2908" t="s">
        <v>249</v>
      </c>
      <c r="I2908" t="s">
        <v>102</v>
      </c>
      <c r="J2908" t="s">
        <v>32</v>
      </c>
      <c r="L2908" t="s">
        <v>2313</v>
      </c>
      <c r="M2908">
        <f t="shared" si="141"/>
        <v>10</v>
      </c>
      <c r="N2908">
        <f t="shared" si="142"/>
        <v>14</v>
      </c>
      <c r="O2908" t="str">
        <f t="shared" si="143"/>
        <v>LCFHR</v>
      </c>
    </row>
    <row r="2909" spans="1:15" hidden="1" x14ac:dyDescent="0.25">
      <c r="A2909" t="s">
        <v>121</v>
      </c>
      <c r="B2909" t="s">
        <v>18</v>
      </c>
      <c r="C2909" t="s">
        <v>113</v>
      </c>
      <c r="D2909" s="3">
        <v>42457</v>
      </c>
      <c r="E2909" t="s">
        <v>122</v>
      </c>
      <c r="F2909">
        <v>-1370000</v>
      </c>
      <c r="G2909" t="s">
        <v>2705</v>
      </c>
      <c r="H2909" t="s">
        <v>249</v>
      </c>
      <c r="I2909" t="s">
        <v>102</v>
      </c>
      <c r="J2909" t="s">
        <v>32</v>
      </c>
      <c r="K2909" t="s">
        <v>72</v>
      </c>
      <c r="L2909" t="s">
        <v>2470</v>
      </c>
      <c r="M2909">
        <f t="shared" si="141"/>
        <v>10</v>
      </c>
      <c r="N2909">
        <f t="shared" si="142"/>
        <v>14</v>
      </c>
      <c r="O2909" t="str">
        <f t="shared" si="143"/>
        <v>LCFHR</v>
      </c>
    </row>
    <row r="2910" spans="1:15" hidden="1" x14ac:dyDescent="0.25">
      <c r="A2910" t="s">
        <v>121</v>
      </c>
      <c r="B2910" t="s">
        <v>18</v>
      </c>
      <c r="C2910" t="s">
        <v>113</v>
      </c>
      <c r="D2910" s="3">
        <v>42459</v>
      </c>
      <c r="E2910" t="s">
        <v>122</v>
      </c>
      <c r="F2910">
        <v>-12000000</v>
      </c>
      <c r="G2910" t="s">
        <v>2704</v>
      </c>
      <c r="H2910" t="s">
        <v>249</v>
      </c>
      <c r="I2910" t="s">
        <v>102</v>
      </c>
      <c r="J2910" t="s">
        <v>32</v>
      </c>
      <c r="L2910" t="s">
        <v>279</v>
      </c>
      <c r="M2910">
        <f t="shared" si="141"/>
        <v>10</v>
      </c>
      <c r="N2910">
        <f t="shared" si="142"/>
        <v>14</v>
      </c>
      <c r="O2910" t="str">
        <f t="shared" si="143"/>
        <v>LCFHR</v>
      </c>
    </row>
    <row r="2911" spans="1:15" hidden="1" x14ac:dyDescent="0.25">
      <c r="A2911" t="s">
        <v>121</v>
      </c>
      <c r="B2911" t="s">
        <v>18</v>
      </c>
      <c r="C2911" t="s">
        <v>113</v>
      </c>
      <c r="D2911" s="3">
        <v>42459</v>
      </c>
      <c r="E2911" t="s">
        <v>122</v>
      </c>
      <c r="F2911">
        <v>-59391</v>
      </c>
      <c r="G2911" t="s">
        <v>2703</v>
      </c>
      <c r="H2911" t="s">
        <v>249</v>
      </c>
      <c r="I2911" t="s">
        <v>102</v>
      </c>
      <c r="J2911" t="s">
        <v>32</v>
      </c>
      <c r="L2911" t="s">
        <v>2702</v>
      </c>
      <c r="M2911">
        <f t="shared" si="141"/>
        <v>10</v>
      </c>
      <c r="N2911">
        <f t="shared" si="142"/>
        <v>14</v>
      </c>
      <c r="O2911" t="str">
        <f t="shared" si="143"/>
        <v>LCFHR</v>
      </c>
    </row>
    <row r="2912" spans="1:15" hidden="1" x14ac:dyDescent="0.25">
      <c r="A2912" t="s">
        <v>121</v>
      </c>
      <c r="B2912" t="s">
        <v>18</v>
      </c>
      <c r="C2912" t="s">
        <v>113</v>
      </c>
      <c r="D2912" s="3">
        <v>42461</v>
      </c>
      <c r="E2912" t="s">
        <v>122</v>
      </c>
      <c r="F2912">
        <v>-20000000</v>
      </c>
      <c r="G2912" t="s">
        <v>2701</v>
      </c>
      <c r="H2912" t="s">
        <v>249</v>
      </c>
      <c r="I2912" t="s">
        <v>102</v>
      </c>
      <c r="J2912" t="s">
        <v>32</v>
      </c>
      <c r="L2912" t="s">
        <v>279</v>
      </c>
      <c r="M2912">
        <f t="shared" si="141"/>
        <v>10</v>
      </c>
      <c r="N2912">
        <f t="shared" si="142"/>
        <v>14</v>
      </c>
      <c r="O2912" t="str">
        <f t="shared" si="143"/>
        <v>LCFHR</v>
      </c>
    </row>
    <row r="2913" spans="1:15" hidden="1" x14ac:dyDescent="0.25">
      <c r="A2913" t="s">
        <v>121</v>
      </c>
      <c r="B2913" t="s">
        <v>18</v>
      </c>
      <c r="C2913" t="s">
        <v>113</v>
      </c>
      <c r="D2913" s="3">
        <v>42464</v>
      </c>
      <c r="E2913" t="s">
        <v>122</v>
      </c>
      <c r="F2913">
        <v>-1300000</v>
      </c>
      <c r="G2913" t="s">
        <v>2700</v>
      </c>
      <c r="H2913" t="s">
        <v>249</v>
      </c>
      <c r="I2913" t="s">
        <v>102</v>
      </c>
      <c r="J2913" t="s">
        <v>32</v>
      </c>
      <c r="K2913" t="s">
        <v>72</v>
      </c>
      <c r="L2913" t="s">
        <v>2470</v>
      </c>
      <c r="M2913">
        <f t="shared" si="141"/>
        <v>10</v>
      </c>
      <c r="N2913">
        <f t="shared" si="142"/>
        <v>14</v>
      </c>
      <c r="O2913" t="str">
        <f t="shared" si="143"/>
        <v>LCFHR</v>
      </c>
    </row>
    <row r="2914" spans="1:15" hidden="1" x14ac:dyDescent="0.25">
      <c r="A2914" t="s">
        <v>121</v>
      </c>
      <c r="B2914" t="s">
        <v>18</v>
      </c>
      <c r="C2914" t="s">
        <v>113</v>
      </c>
      <c r="D2914" s="3">
        <v>42464</v>
      </c>
      <c r="E2914" t="s">
        <v>122</v>
      </c>
      <c r="F2914">
        <v>-5200000</v>
      </c>
      <c r="G2914" t="s">
        <v>2699</v>
      </c>
      <c r="H2914" t="s">
        <v>249</v>
      </c>
      <c r="I2914" t="s">
        <v>102</v>
      </c>
      <c r="J2914" t="s">
        <v>32</v>
      </c>
      <c r="L2914" t="s">
        <v>279</v>
      </c>
      <c r="M2914">
        <f t="shared" si="141"/>
        <v>10</v>
      </c>
      <c r="N2914">
        <f t="shared" si="142"/>
        <v>14</v>
      </c>
      <c r="O2914" t="str">
        <f t="shared" si="143"/>
        <v>LCFHR</v>
      </c>
    </row>
    <row r="2915" spans="1:15" hidden="1" x14ac:dyDescent="0.25">
      <c r="A2915" t="s">
        <v>121</v>
      </c>
      <c r="B2915" t="s">
        <v>18</v>
      </c>
      <c r="C2915" t="s">
        <v>113</v>
      </c>
      <c r="D2915" s="3">
        <v>42465</v>
      </c>
      <c r="E2915" t="s">
        <v>122</v>
      </c>
      <c r="F2915">
        <v>-1099638.22</v>
      </c>
      <c r="G2915" t="s">
        <v>2698</v>
      </c>
      <c r="H2915" t="s">
        <v>249</v>
      </c>
      <c r="I2915" t="s">
        <v>102</v>
      </c>
      <c r="J2915" t="s">
        <v>32</v>
      </c>
      <c r="L2915" t="s">
        <v>2325</v>
      </c>
      <c r="M2915">
        <f t="shared" si="141"/>
        <v>10</v>
      </c>
      <c r="N2915">
        <f t="shared" si="142"/>
        <v>14</v>
      </c>
      <c r="O2915" t="str">
        <f t="shared" si="143"/>
        <v>LCFHR</v>
      </c>
    </row>
    <row r="2916" spans="1:15" hidden="1" x14ac:dyDescent="0.25">
      <c r="A2916" t="s">
        <v>121</v>
      </c>
      <c r="B2916" t="s">
        <v>18</v>
      </c>
      <c r="C2916" t="s">
        <v>113</v>
      </c>
      <c r="D2916" s="3">
        <v>42466</v>
      </c>
      <c r="E2916" t="s">
        <v>122</v>
      </c>
      <c r="F2916">
        <v>-4980000</v>
      </c>
      <c r="G2916" t="s">
        <v>2697</v>
      </c>
      <c r="H2916" t="s">
        <v>249</v>
      </c>
      <c r="I2916" t="s">
        <v>102</v>
      </c>
      <c r="J2916" t="s">
        <v>32</v>
      </c>
      <c r="L2916" t="s">
        <v>2325</v>
      </c>
      <c r="M2916">
        <f t="shared" si="141"/>
        <v>10</v>
      </c>
      <c r="N2916">
        <f t="shared" si="142"/>
        <v>14</v>
      </c>
      <c r="O2916" t="str">
        <f t="shared" si="143"/>
        <v>LCFHR</v>
      </c>
    </row>
    <row r="2917" spans="1:15" hidden="1" x14ac:dyDescent="0.25">
      <c r="A2917" t="s">
        <v>121</v>
      </c>
      <c r="B2917" t="s">
        <v>18</v>
      </c>
      <c r="C2917" t="s">
        <v>113</v>
      </c>
      <c r="D2917" s="3">
        <v>42466</v>
      </c>
      <c r="E2917" t="s">
        <v>122</v>
      </c>
      <c r="F2917">
        <v>-1000000</v>
      </c>
      <c r="G2917" t="s">
        <v>2696</v>
      </c>
      <c r="H2917" t="s">
        <v>249</v>
      </c>
      <c r="I2917" t="s">
        <v>102</v>
      </c>
      <c r="J2917" t="s">
        <v>32</v>
      </c>
      <c r="L2917" t="s">
        <v>279</v>
      </c>
      <c r="M2917">
        <f t="shared" si="141"/>
        <v>10</v>
      </c>
      <c r="N2917">
        <f t="shared" si="142"/>
        <v>14</v>
      </c>
      <c r="O2917" t="str">
        <f t="shared" si="143"/>
        <v>LCFHR</v>
      </c>
    </row>
    <row r="2918" spans="1:15" hidden="1" x14ac:dyDescent="0.25">
      <c r="A2918" t="s">
        <v>121</v>
      </c>
      <c r="B2918" t="s">
        <v>18</v>
      </c>
      <c r="C2918" t="s">
        <v>113</v>
      </c>
      <c r="D2918" s="3">
        <v>42466</v>
      </c>
      <c r="E2918" t="s">
        <v>122</v>
      </c>
      <c r="F2918">
        <v>-124999.99</v>
      </c>
      <c r="G2918" t="s">
        <v>2695</v>
      </c>
      <c r="H2918" t="s">
        <v>249</v>
      </c>
      <c r="I2918" t="s">
        <v>102</v>
      </c>
      <c r="J2918" t="s">
        <v>32</v>
      </c>
      <c r="L2918" t="s">
        <v>278</v>
      </c>
      <c r="M2918">
        <f t="shared" si="141"/>
        <v>10</v>
      </c>
      <c r="N2918">
        <f t="shared" si="142"/>
        <v>14</v>
      </c>
      <c r="O2918" t="str">
        <f t="shared" si="143"/>
        <v>LCFHR</v>
      </c>
    </row>
    <row r="2919" spans="1:15" hidden="1" x14ac:dyDescent="0.25">
      <c r="A2919" t="s">
        <v>121</v>
      </c>
      <c r="B2919" t="s">
        <v>18</v>
      </c>
      <c r="C2919" t="s">
        <v>113</v>
      </c>
      <c r="D2919" s="3">
        <v>42467</v>
      </c>
      <c r="E2919" t="s">
        <v>122</v>
      </c>
      <c r="F2919">
        <v>-18000000</v>
      </c>
      <c r="G2919" t="s">
        <v>2694</v>
      </c>
      <c r="H2919" t="s">
        <v>249</v>
      </c>
      <c r="I2919" t="s">
        <v>102</v>
      </c>
      <c r="J2919" t="s">
        <v>32</v>
      </c>
      <c r="L2919" t="s">
        <v>279</v>
      </c>
      <c r="M2919">
        <f t="shared" si="141"/>
        <v>10</v>
      </c>
      <c r="N2919">
        <f t="shared" si="142"/>
        <v>14</v>
      </c>
      <c r="O2919" t="str">
        <f t="shared" si="143"/>
        <v>LCFHR</v>
      </c>
    </row>
    <row r="2920" spans="1:15" hidden="1" x14ac:dyDescent="0.25">
      <c r="A2920" t="s">
        <v>121</v>
      </c>
      <c r="B2920" t="s">
        <v>18</v>
      </c>
      <c r="C2920" t="s">
        <v>113</v>
      </c>
      <c r="D2920" s="3">
        <v>42468</v>
      </c>
      <c r="E2920" t="s">
        <v>122</v>
      </c>
      <c r="F2920">
        <v>-30000000</v>
      </c>
      <c r="G2920" t="s">
        <v>2693</v>
      </c>
      <c r="H2920" t="s">
        <v>249</v>
      </c>
      <c r="I2920" t="s">
        <v>102</v>
      </c>
      <c r="J2920" t="s">
        <v>32</v>
      </c>
      <c r="L2920" t="s">
        <v>279</v>
      </c>
      <c r="M2920">
        <f t="shared" si="141"/>
        <v>10</v>
      </c>
      <c r="N2920">
        <f t="shared" si="142"/>
        <v>14</v>
      </c>
      <c r="O2920" t="str">
        <f t="shared" si="143"/>
        <v>LCFHR</v>
      </c>
    </row>
    <row r="2921" spans="1:15" hidden="1" x14ac:dyDescent="0.25">
      <c r="A2921" t="s">
        <v>121</v>
      </c>
      <c r="B2921" t="s">
        <v>18</v>
      </c>
      <c r="C2921" t="s">
        <v>113</v>
      </c>
      <c r="D2921" s="3">
        <v>42471</v>
      </c>
      <c r="E2921" t="s">
        <v>122</v>
      </c>
      <c r="F2921">
        <v>-3000000</v>
      </c>
      <c r="G2921" t="s">
        <v>2692</v>
      </c>
      <c r="H2921" t="s">
        <v>249</v>
      </c>
      <c r="I2921" t="s">
        <v>102</v>
      </c>
      <c r="J2921" t="s">
        <v>32</v>
      </c>
      <c r="L2921" t="s">
        <v>279</v>
      </c>
      <c r="M2921">
        <f t="shared" si="141"/>
        <v>10</v>
      </c>
      <c r="N2921">
        <f t="shared" si="142"/>
        <v>14</v>
      </c>
      <c r="O2921" t="str">
        <f t="shared" si="143"/>
        <v>LCFHR</v>
      </c>
    </row>
    <row r="2922" spans="1:15" hidden="1" x14ac:dyDescent="0.25">
      <c r="A2922" t="s">
        <v>121</v>
      </c>
      <c r="B2922" t="s">
        <v>18</v>
      </c>
      <c r="C2922" t="s">
        <v>113</v>
      </c>
      <c r="D2922" s="3">
        <v>42473</v>
      </c>
      <c r="E2922" t="s">
        <v>122</v>
      </c>
      <c r="F2922">
        <v>-5500000</v>
      </c>
      <c r="G2922" t="s">
        <v>2691</v>
      </c>
      <c r="H2922" t="s">
        <v>249</v>
      </c>
      <c r="I2922" t="s">
        <v>102</v>
      </c>
      <c r="J2922" t="s">
        <v>32</v>
      </c>
      <c r="K2922" t="s">
        <v>72</v>
      </c>
      <c r="L2922" t="s">
        <v>2470</v>
      </c>
      <c r="M2922">
        <f t="shared" si="141"/>
        <v>10</v>
      </c>
      <c r="N2922">
        <f t="shared" si="142"/>
        <v>14</v>
      </c>
      <c r="O2922" t="str">
        <f t="shared" si="143"/>
        <v>LCFHR</v>
      </c>
    </row>
    <row r="2923" spans="1:15" hidden="1" x14ac:dyDescent="0.25">
      <c r="A2923" t="s">
        <v>121</v>
      </c>
      <c r="B2923" t="s">
        <v>18</v>
      </c>
      <c r="C2923" t="s">
        <v>113</v>
      </c>
      <c r="D2923" s="3">
        <v>42473</v>
      </c>
      <c r="E2923" t="s">
        <v>122</v>
      </c>
      <c r="F2923">
        <v>-2000000</v>
      </c>
      <c r="G2923" t="s">
        <v>2690</v>
      </c>
      <c r="H2923" t="s">
        <v>249</v>
      </c>
      <c r="I2923" t="s">
        <v>102</v>
      </c>
      <c r="J2923" t="s">
        <v>38</v>
      </c>
      <c r="L2923" t="s">
        <v>279</v>
      </c>
      <c r="M2923">
        <f t="shared" si="141"/>
        <v>10</v>
      </c>
      <c r="N2923">
        <f t="shared" si="142"/>
        <v>14</v>
      </c>
      <c r="O2923" t="str">
        <f t="shared" si="143"/>
        <v>LCFHR</v>
      </c>
    </row>
    <row r="2924" spans="1:15" hidden="1" x14ac:dyDescent="0.25">
      <c r="A2924" t="s">
        <v>121</v>
      </c>
      <c r="B2924" t="s">
        <v>18</v>
      </c>
      <c r="C2924" t="s">
        <v>113</v>
      </c>
      <c r="D2924" s="3">
        <v>42473</v>
      </c>
      <c r="E2924" t="s">
        <v>122</v>
      </c>
      <c r="F2924">
        <v>-2166296.9300000002</v>
      </c>
      <c r="G2924" t="s">
        <v>2689</v>
      </c>
      <c r="H2924" t="s">
        <v>249</v>
      </c>
      <c r="I2924" t="s">
        <v>102</v>
      </c>
      <c r="J2924" t="s">
        <v>32</v>
      </c>
      <c r="L2924" t="s">
        <v>2325</v>
      </c>
      <c r="M2924">
        <f t="shared" si="141"/>
        <v>10</v>
      </c>
      <c r="N2924">
        <f t="shared" si="142"/>
        <v>14</v>
      </c>
      <c r="O2924" t="str">
        <f t="shared" si="143"/>
        <v>LCFHR</v>
      </c>
    </row>
    <row r="2925" spans="1:15" hidden="1" x14ac:dyDescent="0.25">
      <c r="A2925" t="s">
        <v>121</v>
      </c>
      <c r="B2925" t="s">
        <v>18</v>
      </c>
      <c r="C2925" t="s">
        <v>113</v>
      </c>
      <c r="D2925" s="3">
        <v>42475</v>
      </c>
      <c r="E2925" t="s">
        <v>122</v>
      </c>
      <c r="F2925">
        <v>-5000000</v>
      </c>
      <c r="G2925" t="s">
        <v>2688</v>
      </c>
      <c r="H2925" t="s">
        <v>249</v>
      </c>
      <c r="I2925" t="s">
        <v>102</v>
      </c>
      <c r="J2925" t="s">
        <v>32</v>
      </c>
      <c r="L2925" t="s">
        <v>279</v>
      </c>
      <c r="M2925">
        <f t="shared" si="141"/>
        <v>10</v>
      </c>
      <c r="N2925">
        <f t="shared" si="142"/>
        <v>14</v>
      </c>
      <c r="O2925" t="str">
        <f t="shared" si="143"/>
        <v>LCFHR</v>
      </c>
    </row>
    <row r="2926" spans="1:15" hidden="1" x14ac:dyDescent="0.25">
      <c r="A2926" t="s">
        <v>121</v>
      </c>
      <c r="B2926" t="s">
        <v>18</v>
      </c>
      <c r="C2926" t="s">
        <v>113</v>
      </c>
      <c r="D2926" s="3">
        <v>42479</v>
      </c>
      <c r="E2926" t="s">
        <v>122</v>
      </c>
      <c r="F2926">
        <v>-2500000</v>
      </c>
      <c r="G2926" t="s">
        <v>2687</v>
      </c>
      <c r="H2926" t="s">
        <v>249</v>
      </c>
      <c r="I2926" t="s">
        <v>102</v>
      </c>
      <c r="J2926" t="s">
        <v>32</v>
      </c>
      <c r="L2926" t="s">
        <v>279</v>
      </c>
      <c r="M2926">
        <f t="shared" si="141"/>
        <v>10</v>
      </c>
      <c r="N2926">
        <f t="shared" si="142"/>
        <v>14</v>
      </c>
      <c r="O2926" t="str">
        <f t="shared" si="143"/>
        <v>LCFHR</v>
      </c>
    </row>
    <row r="2927" spans="1:15" hidden="1" x14ac:dyDescent="0.25">
      <c r="A2927" t="s">
        <v>121</v>
      </c>
      <c r="B2927" t="s">
        <v>18</v>
      </c>
      <c r="C2927" t="s">
        <v>113</v>
      </c>
      <c r="D2927" s="3">
        <v>42480</v>
      </c>
      <c r="E2927" t="s">
        <v>122</v>
      </c>
      <c r="F2927">
        <v>-1000000</v>
      </c>
      <c r="G2927" t="s">
        <v>2686</v>
      </c>
      <c r="H2927" t="s">
        <v>249</v>
      </c>
      <c r="I2927" t="s">
        <v>102</v>
      </c>
      <c r="J2927" t="s">
        <v>32</v>
      </c>
      <c r="L2927" t="s">
        <v>2325</v>
      </c>
      <c r="M2927">
        <f t="shared" si="141"/>
        <v>10</v>
      </c>
      <c r="N2927">
        <f t="shared" si="142"/>
        <v>14</v>
      </c>
      <c r="O2927" t="str">
        <f t="shared" si="143"/>
        <v>LCFHR</v>
      </c>
    </row>
    <row r="2928" spans="1:15" hidden="1" x14ac:dyDescent="0.25">
      <c r="A2928" t="s">
        <v>121</v>
      </c>
      <c r="B2928" t="s">
        <v>18</v>
      </c>
      <c r="C2928" t="s">
        <v>113</v>
      </c>
      <c r="D2928" s="3">
        <v>42489</v>
      </c>
      <c r="E2928" t="s">
        <v>122</v>
      </c>
      <c r="F2928">
        <v>-38333.33</v>
      </c>
      <c r="G2928" t="s">
        <v>2685</v>
      </c>
      <c r="H2928" t="s">
        <v>249</v>
      </c>
      <c r="I2928" t="s">
        <v>102</v>
      </c>
      <c r="J2928" t="s">
        <v>32</v>
      </c>
      <c r="L2928" t="s">
        <v>278</v>
      </c>
      <c r="M2928">
        <f t="shared" si="141"/>
        <v>10</v>
      </c>
      <c r="N2928">
        <f t="shared" si="142"/>
        <v>14</v>
      </c>
      <c r="O2928" t="str">
        <f t="shared" si="143"/>
        <v>LCFHR</v>
      </c>
    </row>
    <row r="2929" spans="1:15" hidden="1" x14ac:dyDescent="0.25">
      <c r="A2929" t="s">
        <v>121</v>
      </c>
      <c r="B2929" t="s">
        <v>18</v>
      </c>
      <c r="C2929" t="s">
        <v>113</v>
      </c>
      <c r="D2929" s="3">
        <v>42493</v>
      </c>
      <c r="E2929" t="s">
        <v>122</v>
      </c>
      <c r="F2929">
        <v>-3100000</v>
      </c>
      <c r="G2929" t="s">
        <v>2684</v>
      </c>
      <c r="H2929" t="s">
        <v>249</v>
      </c>
      <c r="I2929" t="s">
        <v>102</v>
      </c>
      <c r="J2929" t="s">
        <v>32</v>
      </c>
      <c r="K2929" t="s">
        <v>72</v>
      </c>
      <c r="L2929" t="s">
        <v>2470</v>
      </c>
      <c r="M2929">
        <f t="shared" si="141"/>
        <v>10</v>
      </c>
      <c r="N2929">
        <f t="shared" si="142"/>
        <v>14</v>
      </c>
      <c r="O2929" t="str">
        <f t="shared" si="143"/>
        <v>LCFHR</v>
      </c>
    </row>
    <row r="2930" spans="1:15" hidden="1" x14ac:dyDescent="0.25">
      <c r="A2930" t="s">
        <v>121</v>
      </c>
      <c r="B2930" t="s">
        <v>18</v>
      </c>
      <c r="C2930" t="s">
        <v>113</v>
      </c>
      <c r="D2930" s="3">
        <v>42499</v>
      </c>
      <c r="E2930" t="s">
        <v>122</v>
      </c>
      <c r="F2930">
        <v>-200000</v>
      </c>
      <c r="G2930" t="s">
        <v>2683</v>
      </c>
      <c r="H2930" t="s">
        <v>249</v>
      </c>
      <c r="I2930" t="s">
        <v>102</v>
      </c>
      <c r="J2930" t="s">
        <v>32</v>
      </c>
      <c r="K2930" t="s">
        <v>72</v>
      </c>
      <c r="L2930" t="s">
        <v>2470</v>
      </c>
      <c r="M2930">
        <f t="shared" si="141"/>
        <v>10</v>
      </c>
      <c r="N2930">
        <f t="shared" si="142"/>
        <v>14</v>
      </c>
      <c r="O2930" t="str">
        <f t="shared" si="143"/>
        <v>LCFHR</v>
      </c>
    </row>
    <row r="2931" spans="1:15" hidden="1" x14ac:dyDescent="0.25">
      <c r="A2931" t="s">
        <v>121</v>
      </c>
      <c r="B2931" t="s">
        <v>18</v>
      </c>
      <c r="C2931" t="s">
        <v>113</v>
      </c>
      <c r="D2931" s="3">
        <v>42501</v>
      </c>
      <c r="E2931" t="s">
        <v>122</v>
      </c>
      <c r="F2931">
        <v>-1013233.98</v>
      </c>
      <c r="G2931" t="s">
        <v>2682</v>
      </c>
      <c r="H2931" t="s">
        <v>249</v>
      </c>
      <c r="I2931" t="s">
        <v>102</v>
      </c>
      <c r="J2931" t="s">
        <v>32</v>
      </c>
      <c r="L2931" t="s">
        <v>2325</v>
      </c>
      <c r="M2931">
        <f t="shared" si="141"/>
        <v>10</v>
      </c>
      <c r="N2931">
        <f t="shared" si="142"/>
        <v>14</v>
      </c>
      <c r="O2931" t="str">
        <f t="shared" si="143"/>
        <v>LCFHR</v>
      </c>
    </row>
    <row r="2932" spans="1:15" hidden="1" x14ac:dyDescent="0.25">
      <c r="A2932" t="s">
        <v>121</v>
      </c>
      <c r="B2932" t="s">
        <v>18</v>
      </c>
      <c r="C2932" t="s">
        <v>113</v>
      </c>
      <c r="D2932" s="3">
        <v>42502</v>
      </c>
      <c r="E2932" t="s">
        <v>122</v>
      </c>
      <c r="F2932">
        <v>-1400000</v>
      </c>
      <c r="G2932" t="s">
        <v>2681</v>
      </c>
      <c r="H2932" t="s">
        <v>249</v>
      </c>
      <c r="I2932" t="s">
        <v>101</v>
      </c>
      <c r="J2932" t="s">
        <v>32</v>
      </c>
      <c r="K2932" t="s">
        <v>72</v>
      </c>
      <c r="L2932" t="s">
        <v>2470</v>
      </c>
      <c r="M2932">
        <f t="shared" si="141"/>
        <v>10</v>
      </c>
      <c r="N2932">
        <f t="shared" si="142"/>
        <v>14</v>
      </c>
      <c r="O2932" t="str">
        <f t="shared" si="143"/>
        <v>LCFHR</v>
      </c>
    </row>
    <row r="2933" spans="1:15" hidden="1" x14ac:dyDescent="0.25">
      <c r="A2933" t="s">
        <v>121</v>
      </c>
      <c r="B2933" t="s">
        <v>18</v>
      </c>
      <c r="C2933" t="s">
        <v>113</v>
      </c>
      <c r="D2933" s="3">
        <v>42502</v>
      </c>
      <c r="E2933" t="s">
        <v>122</v>
      </c>
      <c r="F2933">
        <v>-17000000</v>
      </c>
      <c r="G2933" t="s">
        <v>2680</v>
      </c>
      <c r="H2933" t="s">
        <v>249</v>
      </c>
      <c r="I2933" t="s">
        <v>102</v>
      </c>
      <c r="J2933" t="s">
        <v>32</v>
      </c>
      <c r="L2933" t="s">
        <v>279</v>
      </c>
      <c r="M2933">
        <f t="shared" si="141"/>
        <v>10</v>
      </c>
      <c r="N2933">
        <f t="shared" si="142"/>
        <v>14</v>
      </c>
      <c r="O2933" t="str">
        <f t="shared" si="143"/>
        <v>LCFHR</v>
      </c>
    </row>
    <row r="2934" spans="1:15" hidden="1" x14ac:dyDescent="0.25">
      <c r="A2934" t="s">
        <v>121</v>
      </c>
      <c r="B2934" t="s">
        <v>18</v>
      </c>
      <c r="C2934" t="s">
        <v>113</v>
      </c>
      <c r="D2934" s="3">
        <v>42502</v>
      </c>
      <c r="E2934" t="s">
        <v>122</v>
      </c>
      <c r="F2934">
        <v>-17000000</v>
      </c>
      <c r="G2934" t="s">
        <v>2679</v>
      </c>
      <c r="H2934" t="s">
        <v>249</v>
      </c>
      <c r="I2934" t="s">
        <v>102</v>
      </c>
      <c r="J2934" t="s">
        <v>32</v>
      </c>
      <c r="L2934" t="s">
        <v>279</v>
      </c>
      <c r="M2934">
        <f t="shared" si="141"/>
        <v>10</v>
      </c>
      <c r="N2934">
        <f t="shared" si="142"/>
        <v>14</v>
      </c>
      <c r="O2934" t="str">
        <f t="shared" si="143"/>
        <v>LCFHR</v>
      </c>
    </row>
    <row r="2935" spans="1:15" hidden="1" x14ac:dyDescent="0.25">
      <c r="A2935" t="s">
        <v>121</v>
      </c>
      <c r="B2935" t="s">
        <v>18</v>
      </c>
      <c r="C2935" t="s">
        <v>113</v>
      </c>
      <c r="D2935" s="3">
        <v>42502</v>
      </c>
      <c r="E2935" t="s">
        <v>122</v>
      </c>
      <c r="F2935">
        <v>-17000000</v>
      </c>
      <c r="G2935" t="s">
        <v>2678</v>
      </c>
      <c r="H2935" t="s">
        <v>249</v>
      </c>
      <c r="I2935" t="s">
        <v>102</v>
      </c>
      <c r="J2935" t="s">
        <v>32</v>
      </c>
      <c r="L2935" t="s">
        <v>279</v>
      </c>
      <c r="M2935">
        <f t="shared" si="141"/>
        <v>10</v>
      </c>
      <c r="N2935">
        <f t="shared" si="142"/>
        <v>14</v>
      </c>
      <c r="O2935" t="str">
        <f t="shared" si="143"/>
        <v>LCFHR</v>
      </c>
    </row>
    <row r="2936" spans="1:15" hidden="1" x14ac:dyDescent="0.25">
      <c r="A2936" t="s">
        <v>121</v>
      </c>
      <c r="B2936" t="s">
        <v>18</v>
      </c>
      <c r="C2936" t="s">
        <v>113</v>
      </c>
      <c r="D2936" s="3">
        <v>42502</v>
      </c>
      <c r="E2936" t="s">
        <v>122</v>
      </c>
      <c r="F2936">
        <v>-7000000</v>
      </c>
      <c r="G2936" t="s">
        <v>2677</v>
      </c>
      <c r="H2936" t="s">
        <v>249</v>
      </c>
      <c r="I2936" t="s">
        <v>102</v>
      </c>
      <c r="J2936" t="s">
        <v>32</v>
      </c>
      <c r="L2936" t="s">
        <v>279</v>
      </c>
      <c r="M2936">
        <f t="shared" si="141"/>
        <v>10</v>
      </c>
      <c r="N2936">
        <f t="shared" si="142"/>
        <v>14</v>
      </c>
      <c r="O2936" t="str">
        <f t="shared" si="143"/>
        <v>LCFHR</v>
      </c>
    </row>
    <row r="2937" spans="1:15" hidden="1" x14ac:dyDescent="0.25">
      <c r="A2937" t="s">
        <v>121</v>
      </c>
      <c r="B2937" t="s">
        <v>18</v>
      </c>
      <c r="C2937" t="s">
        <v>113</v>
      </c>
      <c r="D2937" s="3">
        <v>42503</v>
      </c>
      <c r="E2937" t="s">
        <v>122</v>
      </c>
      <c r="F2937">
        <v>-14000000</v>
      </c>
      <c r="G2937" t="s">
        <v>2676</v>
      </c>
      <c r="H2937" t="s">
        <v>249</v>
      </c>
      <c r="I2937" t="s">
        <v>102</v>
      </c>
      <c r="J2937" t="s">
        <v>32</v>
      </c>
      <c r="L2937" t="s">
        <v>279</v>
      </c>
      <c r="M2937">
        <f t="shared" si="141"/>
        <v>10</v>
      </c>
      <c r="N2937">
        <f t="shared" si="142"/>
        <v>14</v>
      </c>
      <c r="O2937" t="str">
        <f t="shared" si="143"/>
        <v>LCFHR</v>
      </c>
    </row>
    <row r="2938" spans="1:15" hidden="1" x14ac:dyDescent="0.25">
      <c r="A2938" t="s">
        <v>121</v>
      </c>
      <c r="B2938" t="s">
        <v>18</v>
      </c>
      <c r="C2938" t="s">
        <v>113</v>
      </c>
      <c r="D2938" s="3">
        <v>42506</v>
      </c>
      <c r="E2938" t="s">
        <v>122</v>
      </c>
      <c r="F2938">
        <v>-1200000</v>
      </c>
      <c r="G2938" t="s">
        <v>2675</v>
      </c>
      <c r="H2938" t="s">
        <v>249</v>
      </c>
      <c r="I2938" t="s">
        <v>102</v>
      </c>
      <c r="J2938" t="s">
        <v>32</v>
      </c>
      <c r="K2938" t="s">
        <v>72</v>
      </c>
      <c r="L2938" t="s">
        <v>2470</v>
      </c>
      <c r="M2938">
        <f t="shared" si="141"/>
        <v>10</v>
      </c>
      <c r="N2938">
        <f t="shared" si="142"/>
        <v>14</v>
      </c>
      <c r="O2938" t="str">
        <f t="shared" si="143"/>
        <v>LCFHR</v>
      </c>
    </row>
    <row r="2939" spans="1:15" hidden="1" x14ac:dyDescent="0.25">
      <c r="A2939" t="s">
        <v>121</v>
      </c>
      <c r="B2939" t="s">
        <v>18</v>
      </c>
      <c r="C2939" t="s">
        <v>113</v>
      </c>
      <c r="D2939" s="3">
        <v>42507</v>
      </c>
      <c r="E2939" t="s">
        <v>122</v>
      </c>
      <c r="F2939">
        <v>-72</v>
      </c>
      <c r="G2939" t="s">
        <v>2674</v>
      </c>
      <c r="H2939" t="s">
        <v>249</v>
      </c>
      <c r="I2939" t="s">
        <v>102</v>
      </c>
      <c r="J2939" t="s">
        <v>32</v>
      </c>
      <c r="L2939" t="s">
        <v>2013</v>
      </c>
      <c r="M2939">
        <f t="shared" si="141"/>
        <v>10</v>
      </c>
      <c r="N2939">
        <f t="shared" si="142"/>
        <v>14</v>
      </c>
      <c r="O2939" t="str">
        <f t="shared" si="143"/>
        <v>LCFHR</v>
      </c>
    </row>
    <row r="2940" spans="1:15" hidden="1" x14ac:dyDescent="0.25">
      <c r="A2940" t="s">
        <v>121</v>
      </c>
      <c r="B2940" t="s">
        <v>18</v>
      </c>
      <c r="C2940" t="s">
        <v>113</v>
      </c>
      <c r="D2940" s="3">
        <v>42508</v>
      </c>
      <c r="E2940" t="s">
        <v>122</v>
      </c>
      <c r="F2940">
        <v>-2000000</v>
      </c>
      <c r="G2940" t="s">
        <v>2673</v>
      </c>
      <c r="H2940" t="s">
        <v>249</v>
      </c>
      <c r="I2940" t="s">
        <v>102</v>
      </c>
      <c r="J2940" t="s">
        <v>32</v>
      </c>
      <c r="L2940" t="s">
        <v>279</v>
      </c>
      <c r="M2940">
        <f t="shared" si="141"/>
        <v>10</v>
      </c>
      <c r="N2940">
        <f t="shared" si="142"/>
        <v>14</v>
      </c>
      <c r="O2940" t="str">
        <f t="shared" si="143"/>
        <v>LCFHR</v>
      </c>
    </row>
    <row r="2941" spans="1:15" hidden="1" x14ac:dyDescent="0.25">
      <c r="A2941" t="s">
        <v>121</v>
      </c>
      <c r="B2941" t="s">
        <v>18</v>
      </c>
      <c r="C2941" t="s">
        <v>113</v>
      </c>
      <c r="D2941" s="3">
        <v>42509</v>
      </c>
      <c r="E2941" t="s">
        <v>122</v>
      </c>
      <c r="F2941">
        <v>-1500000</v>
      </c>
      <c r="G2941" t="s">
        <v>2672</v>
      </c>
      <c r="H2941" t="s">
        <v>249</v>
      </c>
      <c r="I2941" t="s">
        <v>102</v>
      </c>
      <c r="J2941" t="s">
        <v>32</v>
      </c>
      <c r="L2941" t="s">
        <v>279</v>
      </c>
      <c r="M2941">
        <f t="shared" si="141"/>
        <v>10</v>
      </c>
      <c r="N2941">
        <f t="shared" si="142"/>
        <v>14</v>
      </c>
      <c r="O2941" t="str">
        <f t="shared" si="143"/>
        <v>LCFHR</v>
      </c>
    </row>
    <row r="2942" spans="1:15" hidden="1" x14ac:dyDescent="0.25">
      <c r="A2942" t="s">
        <v>121</v>
      </c>
      <c r="B2942" t="s">
        <v>18</v>
      </c>
      <c r="C2942" t="s">
        <v>113</v>
      </c>
      <c r="D2942" s="3">
        <v>42510</v>
      </c>
      <c r="E2942" t="s">
        <v>122</v>
      </c>
      <c r="F2942">
        <v>-12700000</v>
      </c>
      <c r="G2942" t="s">
        <v>2671</v>
      </c>
      <c r="H2942" t="s">
        <v>249</v>
      </c>
      <c r="I2942" t="s">
        <v>102</v>
      </c>
      <c r="J2942" t="s">
        <v>32</v>
      </c>
      <c r="K2942" t="s">
        <v>72</v>
      </c>
      <c r="L2942" t="s">
        <v>2470</v>
      </c>
      <c r="M2942">
        <f t="shared" si="141"/>
        <v>10</v>
      </c>
      <c r="N2942">
        <f t="shared" si="142"/>
        <v>14</v>
      </c>
      <c r="O2942" t="str">
        <f t="shared" si="143"/>
        <v>LCFHR</v>
      </c>
    </row>
    <row r="2943" spans="1:15" hidden="1" x14ac:dyDescent="0.25">
      <c r="A2943" t="s">
        <v>121</v>
      </c>
      <c r="B2943" t="s">
        <v>18</v>
      </c>
      <c r="C2943" t="s">
        <v>113</v>
      </c>
      <c r="D2943" s="3">
        <v>42513</v>
      </c>
      <c r="E2943" t="s">
        <v>122</v>
      </c>
      <c r="F2943">
        <v>-13000000</v>
      </c>
      <c r="G2943" t="s">
        <v>2670</v>
      </c>
      <c r="H2943" t="s">
        <v>249</v>
      </c>
      <c r="I2943" t="s">
        <v>102</v>
      </c>
      <c r="J2943" t="s">
        <v>32</v>
      </c>
      <c r="L2943" t="s">
        <v>279</v>
      </c>
      <c r="M2943">
        <f t="shared" si="141"/>
        <v>10</v>
      </c>
      <c r="N2943">
        <f t="shared" si="142"/>
        <v>14</v>
      </c>
      <c r="O2943" t="str">
        <f t="shared" si="143"/>
        <v>LCFHR</v>
      </c>
    </row>
    <row r="2944" spans="1:15" hidden="1" x14ac:dyDescent="0.25">
      <c r="A2944" t="s">
        <v>121</v>
      </c>
      <c r="B2944" t="s">
        <v>18</v>
      </c>
      <c r="C2944" t="s">
        <v>113</v>
      </c>
      <c r="D2944" s="3">
        <v>42513</v>
      </c>
      <c r="E2944" t="s">
        <v>122</v>
      </c>
      <c r="F2944">
        <v>-1201412.1599999999</v>
      </c>
      <c r="G2944" t="s">
        <v>2669</v>
      </c>
      <c r="H2944" t="s">
        <v>249</v>
      </c>
      <c r="I2944" t="s">
        <v>102</v>
      </c>
      <c r="J2944" t="s">
        <v>32</v>
      </c>
      <c r="L2944" t="s">
        <v>2325</v>
      </c>
      <c r="M2944">
        <f t="shared" si="141"/>
        <v>10</v>
      </c>
      <c r="N2944">
        <f t="shared" si="142"/>
        <v>14</v>
      </c>
      <c r="O2944" t="str">
        <f t="shared" si="143"/>
        <v>LCFHR</v>
      </c>
    </row>
    <row r="2945" spans="1:15" hidden="1" x14ac:dyDescent="0.25">
      <c r="A2945" t="s">
        <v>121</v>
      </c>
      <c r="B2945" t="s">
        <v>18</v>
      </c>
      <c r="C2945" t="s">
        <v>113</v>
      </c>
      <c r="D2945" s="3">
        <v>42514</v>
      </c>
      <c r="E2945" t="s">
        <v>122</v>
      </c>
      <c r="F2945">
        <v>-500000</v>
      </c>
      <c r="G2945" t="s">
        <v>2668</v>
      </c>
      <c r="H2945" t="s">
        <v>249</v>
      </c>
      <c r="I2945" t="s">
        <v>102</v>
      </c>
      <c r="J2945" t="s">
        <v>32</v>
      </c>
      <c r="K2945" t="s">
        <v>72</v>
      </c>
      <c r="L2945" t="s">
        <v>2470</v>
      </c>
      <c r="M2945">
        <f t="shared" si="141"/>
        <v>10</v>
      </c>
      <c r="N2945">
        <f t="shared" si="142"/>
        <v>14</v>
      </c>
      <c r="O2945" t="str">
        <f t="shared" si="143"/>
        <v>LCFHR</v>
      </c>
    </row>
    <row r="2946" spans="1:15" hidden="1" x14ac:dyDescent="0.25">
      <c r="A2946" t="s">
        <v>121</v>
      </c>
      <c r="B2946" t="s">
        <v>18</v>
      </c>
      <c r="C2946" t="s">
        <v>113</v>
      </c>
      <c r="D2946" s="3">
        <v>42514</v>
      </c>
      <c r="E2946" t="s">
        <v>122</v>
      </c>
      <c r="F2946">
        <v>-7000000</v>
      </c>
      <c r="G2946" t="s">
        <v>2667</v>
      </c>
      <c r="H2946" t="s">
        <v>249</v>
      </c>
      <c r="I2946" t="s">
        <v>102</v>
      </c>
      <c r="J2946" t="s">
        <v>32</v>
      </c>
      <c r="L2946" t="s">
        <v>279</v>
      </c>
      <c r="M2946">
        <f t="shared" si="141"/>
        <v>10</v>
      </c>
      <c r="N2946">
        <f t="shared" si="142"/>
        <v>14</v>
      </c>
      <c r="O2946" t="str">
        <f t="shared" si="143"/>
        <v>LCFHR</v>
      </c>
    </row>
    <row r="2947" spans="1:15" hidden="1" x14ac:dyDescent="0.25">
      <c r="A2947" t="s">
        <v>121</v>
      </c>
      <c r="B2947" t="s">
        <v>18</v>
      </c>
      <c r="C2947" t="s">
        <v>113</v>
      </c>
      <c r="D2947" s="3">
        <v>42514</v>
      </c>
      <c r="E2947" t="s">
        <v>122</v>
      </c>
      <c r="F2947">
        <v>-6500000</v>
      </c>
      <c r="G2947" t="s">
        <v>2666</v>
      </c>
      <c r="H2947" t="s">
        <v>249</v>
      </c>
      <c r="I2947" t="s">
        <v>102</v>
      </c>
      <c r="J2947" t="s">
        <v>32</v>
      </c>
      <c r="L2947" t="s">
        <v>279</v>
      </c>
      <c r="M2947">
        <f t="shared" ref="M2947:M3010" si="144">FIND("from",L2947,1)+LEN($M$1)+1</f>
        <v>10</v>
      </c>
      <c r="N2947">
        <f t="shared" ref="N2947:N3010" si="145">FIND("to",L2947)-LEN($N$1)</f>
        <v>14</v>
      </c>
      <c r="O2947" t="str">
        <f t="shared" ref="O2947:O3010" si="146">MID(L2947,M2947,N2947-M2947+1)</f>
        <v>LCFHR</v>
      </c>
    </row>
    <row r="2948" spans="1:15" hidden="1" x14ac:dyDescent="0.25">
      <c r="A2948" t="s">
        <v>121</v>
      </c>
      <c r="B2948" t="s">
        <v>18</v>
      </c>
      <c r="C2948" t="s">
        <v>113</v>
      </c>
      <c r="D2948" s="3">
        <v>42514</v>
      </c>
      <c r="E2948" t="s">
        <v>122</v>
      </c>
      <c r="F2948">
        <v>-706480.27</v>
      </c>
      <c r="G2948" t="s">
        <v>2665</v>
      </c>
      <c r="H2948" t="s">
        <v>249</v>
      </c>
      <c r="I2948" t="s">
        <v>102</v>
      </c>
      <c r="J2948" t="s">
        <v>32</v>
      </c>
      <c r="L2948" t="s">
        <v>2325</v>
      </c>
      <c r="M2948">
        <f t="shared" si="144"/>
        <v>10</v>
      </c>
      <c r="N2948">
        <f t="shared" si="145"/>
        <v>14</v>
      </c>
      <c r="O2948" t="str">
        <f t="shared" si="146"/>
        <v>LCFHR</v>
      </c>
    </row>
    <row r="2949" spans="1:15" hidden="1" x14ac:dyDescent="0.25">
      <c r="A2949" t="s">
        <v>121</v>
      </c>
      <c r="B2949" t="s">
        <v>18</v>
      </c>
      <c r="C2949" t="s">
        <v>113</v>
      </c>
      <c r="D2949" s="3">
        <v>42515</v>
      </c>
      <c r="E2949" t="s">
        <v>122</v>
      </c>
      <c r="F2949">
        <v>-15000000</v>
      </c>
      <c r="G2949" t="s">
        <v>2664</v>
      </c>
      <c r="H2949" t="s">
        <v>249</v>
      </c>
      <c r="I2949" t="s">
        <v>102</v>
      </c>
      <c r="J2949" t="s">
        <v>32</v>
      </c>
      <c r="L2949" t="s">
        <v>279</v>
      </c>
      <c r="M2949">
        <f t="shared" si="144"/>
        <v>10</v>
      </c>
      <c r="N2949">
        <f t="shared" si="145"/>
        <v>14</v>
      </c>
      <c r="O2949" t="str">
        <f t="shared" si="146"/>
        <v>LCFHR</v>
      </c>
    </row>
    <row r="2950" spans="1:15" hidden="1" x14ac:dyDescent="0.25">
      <c r="A2950" t="s">
        <v>121</v>
      </c>
      <c r="B2950" t="s">
        <v>18</v>
      </c>
      <c r="C2950" t="s">
        <v>113</v>
      </c>
      <c r="D2950" s="3">
        <v>42515</v>
      </c>
      <c r="E2950" t="s">
        <v>122</v>
      </c>
      <c r="F2950">
        <v>-300000</v>
      </c>
      <c r="G2950" t="s">
        <v>2663</v>
      </c>
      <c r="H2950" t="s">
        <v>249</v>
      </c>
      <c r="I2950" t="s">
        <v>102</v>
      </c>
      <c r="J2950" t="s">
        <v>32</v>
      </c>
      <c r="L2950" t="s">
        <v>279</v>
      </c>
      <c r="M2950">
        <f t="shared" si="144"/>
        <v>10</v>
      </c>
      <c r="N2950">
        <f t="shared" si="145"/>
        <v>14</v>
      </c>
      <c r="O2950" t="str">
        <f t="shared" si="146"/>
        <v>LCFHR</v>
      </c>
    </row>
    <row r="2951" spans="1:15" hidden="1" x14ac:dyDescent="0.25">
      <c r="A2951" t="s">
        <v>121</v>
      </c>
      <c r="B2951" t="s">
        <v>18</v>
      </c>
      <c r="C2951" t="s">
        <v>113</v>
      </c>
      <c r="D2951" s="3">
        <v>42516</v>
      </c>
      <c r="E2951" t="s">
        <v>122</v>
      </c>
      <c r="F2951">
        <v>-14700000</v>
      </c>
      <c r="G2951" t="s">
        <v>2662</v>
      </c>
      <c r="H2951" t="s">
        <v>249</v>
      </c>
      <c r="I2951" t="s">
        <v>102</v>
      </c>
      <c r="J2951" t="s">
        <v>32</v>
      </c>
      <c r="L2951" t="s">
        <v>279</v>
      </c>
      <c r="M2951">
        <f t="shared" si="144"/>
        <v>10</v>
      </c>
      <c r="N2951">
        <f t="shared" si="145"/>
        <v>14</v>
      </c>
      <c r="O2951" t="str">
        <f t="shared" si="146"/>
        <v>LCFHR</v>
      </c>
    </row>
    <row r="2952" spans="1:15" hidden="1" x14ac:dyDescent="0.25">
      <c r="A2952" t="s">
        <v>121</v>
      </c>
      <c r="B2952" t="s">
        <v>18</v>
      </c>
      <c r="C2952" t="s">
        <v>113</v>
      </c>
      <c r="D2952" s="3">
        <v>42517</v>
      </c>
      <c r="E2952" t="s">
        <v>122</v>
      </c>
      <c r="F2952">
        <v>-9000000</v>
      </c>
      <c r="G2952" t="s">
        <v>2661</v>
      </c>
      <c r="H2952" t="s">
        <v>249</v>
      </c>
      <c r="I2952" t="s">
        <v>102</v>
      </c>
      <c r="J2952" t="s">
        <v>32</v>
      </c>
      <c r="L2952" t="s">
        <v>279</v>
      </c>
      <c r="M2952">
        <f t="shared" si="144"/>
        <v>10</v>
      </c>
      <c r="N2952">
        <f t="shared" si="145"/>
        <v>14</v>
      </c>
      <c r="O2952" t="str">
        <f t="shared" si="146"/>
        <v>LCFHR</v>
      </c>
    </row>
    <row r="2953" spans="1:15" hidden="1" x14ac:dyDescent="0.25">
      <c r="A2953" t="s">
        <v>121</v>
      </c>
      <c r="B2953" t="s">
        <v>18</v>
      </c>
      <c r="C2953" t="s">
        <v>113</v>
      </c>
      <c r="D2953" s="3">
        <v>42521</v>
      </c>
      <c r="E2953" t="s">
        <v>122</v>
      </c>
      <c r="F2953">
        <v>-5800000</v>
      </c>
      <c r="G2953" t="s">
        <v>2660</v>
      </c>
      <c r="H2953" t="s">
        <v>249</v>
      </c>
      <c r="I2953" t="s">
        <v>102</v>
      </c>
      <c r="J2953" t="s">
        <v>32</v>
      </c>
      <c r="K2953" t="s">
        <v>72</v>
      </c>
      <c r="L2953" t="s">
        <v>2470</v>
      </c>
      <c r="M2953">
        <f t="shared" si="144"/>
        <v>10</v>
      </c>
      <c r="N2953">
        <f t="shared" si="145"/>
        <v>14</v>
      </c>
      <c r="O2953" t="str">
        <f t="shared" si="146"/>
        <v>LCFHR</v>
      </c>
    </row>
    <row r="2954" spans="1:15" hidden="1" x14ac:dyDescent="0.25">
      <c r="A2954" t="s">
        <v>121</v>
      </c>
      <c r="B2954" t="s">
        <v>18</v>
      </c>
      <c r="C2954" t="s">
        <v>113</v>
      </c>
      <c r="D2954" s="3">
        <v>42521</v>
      </c>
      <c r="E2954" t="s">
        <v>122</v>
      </c>
      <c r="F2954">
        <v>-4000000</v>
      </c>
      <c r="G2954" t="s">
        <v>2659</v>
      </c>
      <c r="H2954" t="s">
        <v>249</v>
      </c>
      <c r="I2954" t="s">
        <v>102</v>
      </c>
      <c r="J2954" t="s">
        <v>32</v>
      </c>
      <c r="L2954" t="s">
        <v>279</v>
      </c>
      <c r="M2954">
        <f t="shared" si="144"/>
        <v>10</v>
      </c>
      <c r="N2954">
        <f t="shared" si="145"/>
        <v>14</v>
      </c>
      <c r="O2954" t="str">
        <f t="shared" si="146"/>
        <v>LCFHR</v>
      </c>
    </row>
    <row r="2955" spans="1:15" hidden="1" x14ac:dyDescent="0.25">
      <c r="A2955" t="s">
        <v>121</v>
      </c>
      <c r="B2955" t="s">
        <v>18</v>
      </c>
      <c r="C2955" t="s">
        <v>113</v>
      </c>
      <c r="D2955" s="3">
        <v>42522</v>
      </c>
      <c r="E2955" t="s">
        <v>122</v>
      </c>
      <c r="F2955">
        <v>-38333.33</v>
      </c>
      <c r="G2955" t="s">
        <v>2658</v>
      </c>
      <c r="H2955" t="s">
        <v>249</v>
      </c>
      <c r="I2955" t="s">
        <v>102</v>
      </c>
      <c r="J2955" t="s">
        <v>32</v>
      </c>
      <c r="L2955" t="s">
        <v>278</v>
      </c>
      <c r="M2955">
        <f t="shared" si="144"/>
        <v>10</v>
      </c>
      <c r="N2955">
        <f t="shared" si="145"/>
        <v>14</v>
      </c>
      <c r="O2955" t="str">
        <f t="shared" si="146"/>
        <v>LCFHR</v>
      </c>
    </row>
    <row r="2956" spans="1:15" hidden="1" x14ac:dyDescent="0.25">
      <c r="A2956" t="s">
        <v>121</v>
      </c>
      <c r="B2956" t="s">
        <v>18</v>
      </c>
      <c r="C2956" t="s">
        <v>113</v>
      </c>
      <c r="D2956" s="3">
        <v>42522</v>
      </c>
      <c r="E2956" t="s">
        <v>122</v>
      </c>
      <c r="F2956">
        <v>-20000000</v>
      </c>
      <c r="G2956" t="s">
        <v>2657</v>
      </c>
      <c r="H2956" t="s">
        <v>249</v>
      </c>
      <c r="I2956" t="s">
        <v>102</v>
      </c>
      <c r="J2956" t="s">
        <v>32</v>
      </c>
      <c r="L2956" t="s">
        <v>279</v>
      </c>
      <c r="M2956">
        <f t="shared" si="144"/>
        <v>10</v>
      </c>
      <c r="N2956">
        <f t="shared" si="145"/>
        <v>14</v>
      </c>
      <c r="O2956" t="str">
        <f t="shared" si="146"/>
        <v>LCFHR</v>
      </c>
    </row>
    <row r="2957" spans="1:15" hidden="1" x14ac:dyDescent="0.25">
      <c r="A2957" t="s">
        <v>121</v>
      </c>
      <c r="B2957" t="s">
        <v>18</v>
      </c>
      <c r="C2957" t="s">
        <v>113</v>
      </c>
      <c r="D2957" s="3">
        <v>42522</v>
      </c>
      <c r="E2957" t="s">
        <v>122</v>
      </c>
      <c r="F2957">
        <v>-17372015.219999999</v>
      </c>
      <c r="G2957" t="s">
        <v>2656</v>
      </c>
      <c r="H2957" t="s">
        <v>249</v>
      </c>
      <c r="I2957" t="s">
        <v>102</v>
      </c>
      <c r="J2957" t="s">
        <v>32</v>
      </c>
      <c r="L2957" t="s">
        <v>2325</v>
      </c>
      <c r="M2957">
        <f t="shared" si="144"/>
        <v>10</v>
      </c>
      <c r="N2957">
        <f t="shared" si="145"/>
        <v>14</v>
      </c>
      <c r="O2957" t="str">
        <f t="shared" si="146"/>
        <v>LCFHR</v>
      </c>
    </row>
    <row r="2958" spans="1:15" hidden="1" x14ac:dyDescent="0.25">
      <c r="A2958" t="s">
        <v>121</v>
      </c>
      <c r="B2958" t="s">
        <v>18</v>
      </c>
      <c r="C2958" t="s">
        <v>113</v>
      </c>
      <c r="D2958" s="3">
        <v>42523</v>
      </c>
      <c r="E2958" t="s">
        <v>122</v>
      </c>
      <c r="F2958">
        <v>-2300000</v>
      </c>
      <c r="G2958" t="s">
        <v>2655</v>
      </c>
      <c r="H2958" t="s">
        <v>249</v>
      </c>
      <c r="I2958" t="s">
        <v>102</v>
      </c>
      <c r="J2958" t="s">
        <v>32</v>
      </c>
      <c r="K2958" t="s">
        <v>72</v>
      </c>
      <c r="L2958" t="s">
        <v>2470</v>
      </c>
      <c r="M2958">
        <f t="shared" si="144"/>
        <v>10</v>
      </c>
      <c r="N2958">
        <f t="shared" si="145"/>
        <v>14</v>
      </c>
      <c r="O2958" t="str">
        <f t="shared" si="146"/>
        <v>LCFHR</v>
      </c>
    </row>
    <row r="2959" spans="1:15" hidden="1" x14ac:dyDescent="0.25">
      <c r="A2959" t="s">
        <v>121</v>
      </c>
      <c r="B2959" t="s">
        <v>18</v>
      </c>
      <c r="C2959" t="s">
        <v>113</v>
      </c>
      <c r="D2959" s="3">
        <v>42523</v>
      </c>
      <c r="E2959" t="s">
        <v>122</v>
      </c>
      <c r="F2959">
        <v>-12526178.82</v>
      </c>
      <c r="G2959" t="s">
        <v>2654</v>
      </c>
      <c r="H2959" t="s">
        <v>249</v>
      </c>
      <c r="I2959" t="s">
        <v>102</v>
      </c>
      <c r="J2959" t="s">
        <v>32</v>
      </c>
      <c r="L2959" t="s">
        <v>2325</v>
      </c>
      <c r="M2959">
        <f t="shared" si="144"/>
        <v>10</v>
      </c>
      <c r="N2959">
        <f t="shared" si="145"/>
        <v>14</v>
      </c>
      <c r="O2959" t="str">
        <f t="shared" si="146"/>
        <v>LCFHR</v>
      </c>
    </row>
    <row r="2960" spans="1:15" hidden="1" x14ac:dyDescent="0.25">
      <c r="A2960" t="s">
        <v>121</v>
      </c>
      <c r="B2960" t="s">
        <v>18</v>
      </c>
      <c r="C2960" t="s">
        <v>113</v>
      </c>
      <c r="D2960" s="3">
        <v>42524</v>
      </c>
      <c r="E2960" t="s">
        <v>122</v>
      </c>
      <c r="F2960">
        <v>-800000</v>
      </c>
      <c r="G2960" t="s">
        <v>2653</v>
      </c>
      <c r="H2960" t="s">
        <v>249</v>
      </c>
      <c r="I2960" t="s">
        <v>102</v>
      </c>
      <c r="J2960" t="s">
        <v>32</v>
      </c>
      <c r="K2960" t="s">
        <v>72</v>
      </c>
      <c r="L2960" t="s">
        <v>2470</v>
      </c>
      <c r="M2960">
        <f t="shared" si="144"/>
        <v>10</v>
      </c>
      <c r="N2960">
        <f t="shared" si="145"/>
        <v>14</v>
      </c>
      <c r="O2960" t="str">
        <f t="shared" si="146"/>
        <v>LCFHR</v>
      </c>
    </row>
    <row r="2961" spans="1:15" hidden="1" x14ac:dyDescent="0.25">
      <c r="A2961" t="s">
        <v>121</v>
      </c>
      <c r="B2961" t="s">
        <v>18</v>
      </c>
      <c r="C2961" t="s">
        <v>113</v>
      </c>
      <c r="D2961" s="3">
        <v>42524</v>
      </c>
      <c r="E2961" t="s">
        <v>122</v>
      </c>
      <c r="F2961">
        <v>-30000000</v>
      </c>
      <c r="G2961" t="s">
        <v>2652</v>
      </c>
      <c r="H2961" t="s">
        <v>249</v>
      </c>
      <c r="I2961" t="s">
        <v>102</v>
      </c>
      <c r="J2961" t="s">
        <v>32</v>
      </c>
      <c r="L2961" t="s">
        <v>279</v>
      </c>
      <c r="M2961">
        <f t="shared" si="144"/>
        <v>10</v>
      </c>
      <c r="N2961">
        <f t="shared" si="145"/>
        <v>14</v>
      </c>
      <c r="O2961" t="str">
        <f t="shared" si="146"/>
        <v>LCFHR</v>
      </c>
    </row>
    <row r="2962" spans="1:15" hidden="1" x14ac:dyDescent="0.25">
      <c r="A2962" t="s">
        <v>121</v>
      </c>
      <c r="B2962" t="s">
        <v>18</v>
      </c>
      <c r="C2962" t="s">
        <v>113</v>
      </c>
      <c r="D2962" s="3">
        <v>42527</v>
      </c>
      <c r="E2962" t="s">
        <v>122</v>
      </c>
      <c r="F2962">
        <v>-1500000</v>
      </c>
      <c r="G2962" t="s">
        <v>2651</v>
      </c>
      <c r="H2962" t="s">
        <v>249</v>
      </c>
      <c r="I2962" t="s">
        <v>101</v>
      </c>
      <c r="J2962" t="s">
        <v>32</v>
      </c>
      <c r="K2962" t="s">
        <v>72</v>
      </c>
      <c r="L2962" t="s">
        <v>2470</v>
      </c>
      <c r="M2962">
        <f t="shared" si="144"/>
        <v>10</v>
      </c>
      <c r="N2962">
        <f t="shared" si="145"/>
        <v>14</v>
      </c>
      <c r="O2962" t="str">
        <f t="shared" si="146"/>
        <v>LCFHR</v>
      </c>
    </row>
    <row r="2963" spans="1:15" hidden="1" x14ac:dyDescent="0.25">
      <c r="A2963" t="s">
        <v>121</v>
      </c>
      <c r="B2963" t="s">
        <v>18</v>
      </c>
      <c r="C2963" t="s">
        <v>113</v>
      </c>
      <c r="D2963" s="3">
        <v>42527</v>
      </c>
      <c r="E2963" t="s">
        <v>122</v>
      </c>
      <c r="F2963">
        <v>-8801234.4299999997</v>
      </c>
      <c r="G2963" t="s">
        <v>2650</v>
      </c>
      <c r="H2963" t="s">
        <v>249</v>
      </c>
      <c r="I2963" t="s">
        <v>102</v>
      </c>
      <c r="J2963" t="s">
        <v>32</v>
      </c>
      <c r="L2963" t="s">
        <v>279</v>
      </c>
      <c r="M2963">
        <f t="shared" si="144"/>
        <v>10</v>
      </c>
      <c r="N2963">
        <f t="shared" si="145"/>
        <v>14</v>
      </c>
      <c r="O2963" t="str">
        <f t="shared" si="146"/>
        <v>LCFHR</v>
      </c>
    </row>
    <row r="2964" spans="1:15" hidden="1" x14ac:dyDescent="0.25">
      <c r="A2964" t="s">
        <v>121</v>
      </c>
      <c r="B2964" t="s">
        <v>18</v>
      </c>
      <c r="C2964" t="s">
        <v>113</v>
      </c>
      <c r="D2964" s="3">
        <v>42530</v>
      </c>
      <c r="E2964" t="s">
        <v>122</v>
      </c>
      <c r="F2964">
        <v>-1250000</v>
      </c>
      <c r="G2964" t="s">
        <v>2649</v>
      </c>
      <c r="H2964" t="s">
        <v>249</v>
      </c>
      <c r="I2964" t="s">
        <v>102</v>
      </c>
      <c r="J2964" t="s">
        <v>32</v>
      </c>
      <c r="L2964" t="s">
        <v>2194</v>
      </c>
      <c r="M2964">
        <f t="shared" si="144"/>
        <v>10</v>
      </c>
      <c r="N2964">
        <f t="shared" si="145"/>
        <v>14</v>
      </c>
      <c r="O2964" t="str">
        <f t="shared" si="146"/>
        <v>LCFHR</v>
      </c>
    </row>
    <row r="2965" spans="1:15" hidden="1" x14ac:dyDescent="0.25">
      <c r="A2965" t="s">
        <v>121</v>
      </c>
      <c r="B2965" t="s">
        <v>18</v>
      </c>
      <c r="C2965" t="s">
        <v>113</v>
      </c>
      <c r="D2965" s="3">
        <v>42531</v>
      </c>
      <c r="E2965" t="s">
        <v>122</v>
      </c>
      <c r="F2965">
        <v>-6400000</v>
      </c>
      <c r="G2965" t="s">
        <v>2648</v>
      </c>
      <c r="H2965" t="s">
        <v>249</v>
      </c>
      <c r="I2965" t="s">
        <v>102</v>
      </c>
      <c r="J2965" t="s">
        <v>32</v>
      </c>
      <c r="K2965" t="s">
        <v>72</v>
      </c>
      <c r="L2965" t="s">
        <v>2470</v>
      </c>
      <c r="M2965">
        <f t="shared" si="144"/>
        <v>10</v>
      </c>
      <c r="N2965">
        <f t="shared" si="145"/>
        <v>14</v>
      </c>
      <c r="O2965" t="str">
        <f t="shared" si="146"/>
        <v>LCFHR</v>
      </c>
    </row>
    <row r="2966" spans="1:15" hidden="1" x14ac:dyDescent="0.25">
      <c r="A2966" t="s">
        <v>121</v>
      </c>
      <c r="B2966" t="s">
        <v>18</v>
      </c>
      <c r="C2966" t="s">
        <v>113</v>
      </c>
      <c r="D2966" s="3">
        <v>42531</v>
      </c>
      <c r="E2966" t="s">
        <v>122</v>
      </c>
      <c r="F2966">
        <v>-2000000</v>
      </c>
      <c r="G2966" t="s">
        <v>2647</v>
      </c>
      <c r="H2966" t="s">
        <v>249</v>
      </c>
      <c r="I2966" t="s">
        <v>102</v>
      </c>
      <c r="J2966" t="s">
        <v>32</v>
      </c>
      <c r="L2966" t="s">
        <v>2313</v>
      </c>
      <c r="M2966">
        <f t="shared" si="144"/>
        <v>10</v>
      </c>
      <c r="N2966">
        <f t="shared" si="145"/>
        <v>14</v>
      </c>
      <c r="O2966" t="str">
        <f t="shared" si="146"/>
        <v>LCFHR</v>
      </c>
    </row>
    <row r="2967" spans="1:15" hidden="1" x14ac:dyDescent="0.25">
      <c r="A2967" t="s">
        <v>121</v>
      </c>
      <c r="B2967" t="s">
        <v>18</v>
      </c>
      <c r="C2967" t="s">
        <v>113</v>
      </c>
      <c r="D2967" s="3">
        <v>42534</v>
      </c>
      <c r="E2967" t="s">
        <v>122</v>
      </c>
      <c r="F2967">
        <v>-19800000</v>
      </c>
      <c r="G2967" t="s">
        <v>2646</v>
      </c>
      <c r="H2967" t="s">
        <v>249</v>
      </c>
      <c r="I2967" t="s">
        <v>102</v>
      </c>
      <c r="J2967" t="s">
        <v>32</v>
      </c>
      <c r="K2967" t="s">
        <v>1109</v>
      </c>
      <c r="L2967" t="s">
        <v>2645</v>
      </c>
      <c r="M2967">
        <f t="shared" si="144"/>
        <v>10</v>
      </c>
      <c r="N2967">
        <f t="shared" si="145"/>
        <v>14</v>
      </c>
      <c r="O2967" t="str">
        <f t="shared" si="146"/>
        <v>LCFHR</v>
      </c>
    </row>
    <row r="2968" spans="1:15" hidden="1" x14ac:dyDescent="0.25">
      <c r="A2968" t="s">
        <v>121</v>
      </c>
      <c r="B2968" t="s">
        <v>18</v>
      </c>
      <c r="C2968" t="s">
        <v>113</v>
      </c>
      <c r="D2968" s="3">
        <v>42534</v>
      </c>
      <c r="E2968" t="s">
        <v>122</v>
      </c>
      <c r="F2968">
        <v>-17500000</v>
      </c>
      <c r="G2968" t="s">
        <v>2644</v>
      </c>
      <c r="H2968" t="s">
        <v>249</v>
      </c>
      <c r="I2968" t="s">
        <v>102</v>
      </c>
      <c r="J2968" t="s">
        <v>32</v>
      </c>
      <c r="L2968" t="s">
        <v>278</v>
      </c>
      <c r="M2968">
        <f t="shared" si="144"/>
        <v>10</v>
      </c>
      <c r="N2968">
        <f t="shared" si="145"/>
        <v>14</v>
      </c>
      <c r="O2968" t="str">
        <f t="shared" si="146"/>
        <v>LCFHR</v>
      </c>
    </row>
    <row r="2969" spans="1:15" hidden="1" x14ac:dyDescent="0.25">
      <c r="A2969" t="s">
        <v>121</v>
      </c>
      <c r="B2969" t="s">
        <v>18</v>
      </c>
      <c r="C2969" t="s">
        <v>113</v>
      </c>
      <c r="D2969" s="3">
        <v>42536</v>
      </c>
      <c r="E2969" t="s">
        <v>122</v>
      </c>
      <c r="F2969">
        <v>-7000000</v>
      </c>
      <c r="G2969" t="s">
        <v>2643</v>
      </c>
      <c r="H2969" t="s">
        <v>249</v>
      </c>
      <c r="I2969" t="s">
        <v>102</v>
      </c>
      <c r="J2969" t="s">
        <v>32</v>
      </c>
      <c r="L2969" t="s">
        <v>279</v>
      </c>
      <c r="M2969">
        <f t="shared" si="144"/>
        <v>10</v>
      </c>
      <c r="N2969">
        <f t="shared" si="145"/>
        <v>14</v>
      </c>
      <c r="O2969" t="str">
        <f t="shared" si="146"/>
        <v>LCFHR</v>
      </c>
    </row>
    <row r="2970" spans="1:15" hidden="1" x14ac:dyDescent="0.25">
      <c r="A2970" t="s">
        <v>121</v>
      </c>
      <c r="B2970" t="s">
        <v>18</v>
      </c>
      <c r="C2970" t="s">
        <v>113</v>
      </c>
      <c r="D2970" s="3">
        <v>42537</v>
      </c>
      <c r="E2970" t="s">
        <v>122</v>
      </c>
      <c r="F2970">
        <v>-1132.21</v>
      </c>
      <c r="G2970" t="s">
        <v>2642</v>
      </c>
      <c r="H2970" t="s">
        <v>249</v>
      </c>
      <c r="I2970" t="s">
        <v>102</v>
      </c>
      <c r="J2970" t="s">
        <v>32</v>
      </c>
      <c r="L2970" t="s">
        <v>2013</v>
      </c>
      <c r="M2970">
        <f t="shared" si="144"/>
        <v>10</v>
      </c>
      <c r="N2970">
        <f t="shared" si="145"/>
        <v>14</v>
      </c>
      <c r="O2970" t="str">
        <f t="shared" si="146"/>
        <v>LCFHR</v>
      </c>
    </row>
    <row r="2971" spans="1:15" hidden="1" x14ac:dyDescent="0.25">
      <c r="A2971" t="s">
        <v>121</v>
      </c>
      <c r="B2971" t="s">
        <v>18</v>
      </c>
      <c r="C2971" t="s">
        <v>113</v>
      </c>
      <c r="D2971" s="3">
        <v>42538</v>
      </c>
      <c r="E2971" t="s">
        <v>122</v>
      </c>
      <c r="F2971">
        <v>-12000000</v>
      </c>
      <c r="G2971" t="s">
        <v>2641</v>
      </c>
      <c r="H2971" t="s">
        <v>249</v>
      </c>
      <c r="I2971" t="s">
        <v>102</v>
      </c>
      <c r="J2971" t="s">
        <v>32</v>
      </c>
      <c r="L2971" t="s">
        <v>279</v>
      </c>
      <c r="M2971">
        <f t="shared" si="144"/>
        <v>10</v>
      </c>
      <c r="N2971">
        <f t="shared" si="145"/>
        <v>14</v>
      </c>
      <c r="O2971" t="str">
        <f t="shared" si="146"/>
        <v>LCFHR</v>
      </c>
    </row>
    <row r="2972" spans="1:15" hidden="1" x14ac:dyDescent="0.25">
      <c r="A2972" t="s">
        <v>121</v>
      </c>
      <c r="B2972" t="s">
        <v>18</v>
      </c>
      <c r="C2972" t="s">
        <v>113</v>
      </c>
      <c r="D2972" s="3">
        <v>42541</v>
      </c>
      <c r="E2972" t="s">
        <v>122</v>
      </c>
      <c r="F2972">
        <v>-17000000</v>
      </c>
      <c r="G2972" t="s">
        <v>2640</v>
      </c>
      <c r="H2972" t="s">
        <v>249</v>
      </c>
      <c r="I2972" t="s">
        <v>102</v>
      </c>
      <c r="J2972" t="s">
        <v>32</v>
      </c>
      <c r="L2972" t="s">
        <v>279</v>
      </c>
      <c r="M2972">
        <f t="shared" si="144"/>
        <v>10</v>
      </c>
      <c r="N2972">
        <f t="shared" si="145"/>
        <v>14</v>
      </c>
      <c r="O2972" t="str">
        <f t="shared" si="146"/>
        <v>LCFHR</v>
      </c>
    </row>
    <row r="2973" spans="1:15" hidden="1" x14ac:dyDescent="0.25">
      <c r="A2973" t="s">
        <v>121</v>
      </c>
      <c r="B2973" t="s">
        <v>18</v>
      </c>
      <c r="C2973" t="s">
        <v>113</v>
      </c>
      <c r="D2973" s="3">
        <v>42542</v>
      </c>
      <c r="E2973" t="s">
        <v>122</v>
      </c>
      <c r="F2973">
        <v>-6000000</v>
      </c>
      <c r="G2973" t="s">
        <v>2639</v>
      </c>
      <c r="H2973" t="s">
        <v>249</v>
      </c>
      <c r="I2973" t="s">
        <v>102</v>
      </c>
      <c r="J2973" t="s">
        <v>32</v>
      </c>
      <c r="L2973" t="s">
        <v>279</v>
      </c>
      <c r="M2973">
        <f t="shared" si="144"/>
        <v>10</v>
      </c>
      <c r="N2973">
        <f t="shared" si="145"/>
        <v>14</v>
      </c>
      <c r="O2973" t="str">
        <f t="shared" si="146"/>
        <v>LCFHR</v>
      </c>
    </row>
    <row r="2974" spans="1:15" hidden="1" x14ac:dyDescent="0.25">
      <c r="A2974" t="s">
        <v>121</v>
      </c>
      <c r="B2974" t="s">
        <v>18</v>
      </c>
      <c r="C2974" t="s">
        <v>113</v>
      </c>
      <c r="D2974" s="3">
        <v>42542</v>
      </c>
      <c r="E2974" t="s">
        <v>122</v>
      </c>
      <c r="F2974">
        <v>-1593233.02</v>
      </c>
      <c r="G2974" t="s">
        <v>2638</v>
      </c>
      <c r="H2974" t="s">
        <v>249</v>
      </c>
      <c r="I2974" t="s">
        <v>102</v>
      </c>
      <c r="J2974" t="s">
        <v>32</v>
      </c>
      <c r="L2974" t="s">
        <v>279</v>
      </c>
      <c r="M2974">
        <f t="shared" si="144"/>
        <v>10</v>
      </c>
      <c r="N2974">
        <f t="shared" si="145"/>
        <v>14</v>
      </c>
      <c r="O2974" t="str">
        <f t="shared" si="146"/>
        <v>LCFHR</v>
      </c>
    </row>
    <row r="2975" spans="1:15" hidden="1" x14ac:dyDescent="0.25">
      <c r="A2975" t="s">
        <v>121</v>
      </c>
      <c r="B2975" t="s">
        <v>18</v>
      </c>
      <c r="C2975" t="s">
        <v>113</v>
      </c>
      <c r="D2975" s="3">
        <v>42545</v>
      </c>
      <c r="E2975" t="s">
        <v>122</v>
      </c>
      <c r="F2975">
        <v>-7500000</v>
      </c>
      <c r="G2975" t="s">
        <v>2637</v>
      </c>
      <c r="H2975" t="s">
        <v>249</v>
      </c>
      <c r="I2975" t="s">
        <v>102</v>
      </c>
      <c r="J2975" t="s">
        <v>32</v>
      </c>
      <c r="L2975" t="s">
        <v>2470</v>
      </c>
      <c r="M2975">
        <f t="shared" si="144"/>
        <v>10</v>
      </c>
      <c r="N2975">
        <f t="shared" si="145"/>
        <v>14</v>
      </c>
      <c r="O2975" t="str">
        <f t="shared" si="146"/>
        <v>LCFHR</v>
      </c>
    </row>
    <row r="2976" spans="1:15" hidden="1" x14ac:dyDescent="0.25">
      <c r="A2976" t="s">
        <v>121</v>
      </c>
      <c r="B2976" t="s">
        <v>18</v>
      </c>
      <c r="C2976" t="s">
        <v>113</v>
      </c>
      <c r="D2976" s="3">
        <v>42548</v>
      </c>
      <c r="E2976" t="s">
        <v>122</v>
      </c>
      <c r="F2976">
        <v>-13000000</v>
      </c>
      <c r="G2976" t="s">
        <v>2636</v>
      </c>
      <c r="H2976" t="s">
        <v>249</v>
      </c>
      <c r="I2976" t="s">
        <v>102</v>
      </c>
      <c r="J2976" t="s">
        <v>32</v>
      </c>
      <c r="K2976" t="s">
        <v>72</v>
      </c>
      <c r="L2976" t="s">
        <v>2470</v>
      </c>
      <c r="M2976">
        <f t="shared" si="144"/>
        <v>10</v>
      </c>
      <c r="N2976">
        <f t="shared" si="145"/>
        <v>14</v>
      </c>
      <c r="O2976" t="str">
        <f t="shared" si="146"/>
        <v>LCFHR</v>
      </c>
    </row>
    <row r="2977" spans="1:15" hidden="1" x14ac:dyDescent="0.25">
      <c r="A2977" t="s">
        <v>121</v>
      </c>
      <c r="B2977" t="s">
        <v>18</v>
      </c>
      <c r="C2977" t="s">
        <v>113</v>
      </c>
      <c r="D2977" s="3">
        <v>42549</v>
      </c>
      <c r="E2977" t="s">
        <v>122</v>
      </c>
      <c r="F2977">
        <v>-681.38</v>
      </c>
      <c r="G2977" t="s">
        <v>2635</v>
      </c>
      <c r="H2977" t="s">
        <v>249</v>
      </c>
      <c r="I2977" t="s">
        <v>102</v>
      </c>
      <c r="J2977" t="s">
        <v>32</v>
      </c>
      <c r="L2977" t="s">
        <v>2002</v>
      </c>
      <c r="M2977">
        <f t="shared" si="144"/>
        <v>10</v>
      </c>
      <c r="N2977">
        <f t="shared" si="145"/>
        <v>14</v>
      </c>
      <c r="O2977" t="str">
        <f t="shared" si="146"/>
        <v>LCFHR</v>
      </c>
    </row>
    <row r="2978" spans="1:15" hidden="1" x14ac:dyDescent="0.25">
      <c r="A2978" t="s">
        <v>121</v>
      </c>
      <c r="B2978" t="s">
        <v>18</v>
      </c>
      <c r="C2978" t="s">
        <v>113</v>
      </c>
      <c r="D2978" s="3">
        <v>42549</v>
      </c>
      <c r="E2978" t="s">
        <v>122</v>
      </c>
      <c r="F2978">
        <v>-16400000</v>
      </c>
      <c r="G2978" t="s">
        <v>2634</v>
      </c>
      <c r="H2978" t="s">
        <v>249</v>
      </c>
      <c r="I2978" t="s">
        <v>102</v>
      </c>
      <c r="J2978" t="s">
        <v>32</v>
      </c>
      <c r="K2978" t="s">
        <v>72</v>
      </c>
      <c r="L2978" t="s">
        <v>2470</v>
      </c>
      <c r="M2978">
        <f t="shared" si="144"/>
        <v>10</v>
      </c>
      <c r="N2978">
        <f t="shared" si="145"/>
        <v>14</v>
      </c>
      <c r="O2978" t="str">
        <f t="shared" si="146"/>
        <v>LCFHR</v>
      </c>
    </row>
    <row r="2979" spans="1:15" hidden="1" x14ac:dyDescent="0.25">
      <c r="A2979" t="s">
        <v>121</v>
      </c>
      <c r="B2979" t="s">
        <v>18</v>
      </c>
      <c r="C2979" t="s">
        <v>113</v>
      </c>
      <c r="D2979" s="3">
        <v>42550</v>
      </c>
      <c r="E2979" t="s">
        <v>122</v>
      </c>
      <c r="F2979">
        <v>-2400000</v>
      </c>
      <c r="G2979" t="s">
        <v>2633</v>
      </c>
      <c r="H2979" t="s">
        <v>249</v>
      </c>
      <c r="I2979" t="s">
        <v>102</v>
      </c>
      <c r="J2979" t="s">
        <v>32</v>
      </c>
      <c r="K2979" t="s">
        <v>72</v>
      </c>
      <c r="L2979" t="s">
        <v>2470</v>
      </c>
      <c r="M2979">
        <f t="shared" si="144"/>
        <v>10</v>
      </c>
      <c r="N2979">
        <f t="shared" si="145"/>
        <v>14</v>
      </c>
      <c r="O2979" t="str">
        <f t="shared" si="146"/>
        <v>LCFHR</v>
      </c>
    </row>
    <row r="2980" spans="1:15" hidden="1" x14ac:dyDescent="0.25">
      <c r="A2980" t="s">
        <v>121</v>
      </c>
      <c r="B2980" t="s">
        <v>18</v>
      </c>
      <c r="C2980" t="s">
        <v>113</v>
      </c>
      <c r="D2980" s="3">
        <v>42550</v>
      </c>
      <c r="E2980" t="s">
        <v>122</v>
      </c>
      <c r="F2980">
        <v>-1033.06</v>
      </c>
      <c r="G2980" t="s">
        <v>2632</v>
      </c>
      <c r="H2980" t="s">
        <v>249</v>
      </c>
      <c r="I2980" t="s">
        <v>102</v>
      </c>
      <c r="J2980" t="s">
        <v>32</v>
      </c>
      <c r="L2980" t="s">
        <v>2002</v>
      </c>
      <c r="M2980">
        <f t="shared" si="144"/>
        <v>10</v>
      </c>
      <c r="N2980">
        <f t="shared" si="145"/>
        <v>14</v>
      </c>
      <c r="O2980" t="str">
        <f t="shared" si="146"/>
        <v>LCFHR</v>
      </c>
    </row>
    <row r="2981" spans="1:15" hidden="1" x14ac:dyDescent="0.25">
      <c r="A2981" t="s">
        <v>121</v>
      </c>
      <c r="B2981" t="s">
        <v>18</v>
      </c>
      <c r="C2981" t="s">
        <v>113</v>
      </c>
      <c r="D2981" s="3">
        <v>42551</v>
      </c>
      <c r="E2981" t="s">
        <v>122</v>
      </c>
      <c r="F2981">
        <v>-38333.33</v>
      </c>
      <c r="G2981" t="s">
        <v>2631</v>
      </c>
      <c r="H2981" t="s">
        <v>249</v>
      </c>
      <c r="I2981" t="s">
        <v>102</v>
      </c>
      <c r="J2981" t="s">
        <v>32</v>
      </c>
      <c r="L2981" t="s">
        <v>278</v>
      </c>
      <c r="M2981">
        <f t="shared" si="144"/>
        <v>10</v>
      </c>
      <c r="N2981">
        <f t="shared" si="145"/>
        <v>14</v>
      </c>
      <c r="O2981" t="str">
        <f t="shared" si="146"/>
        <v>LCFHR</v>
      </c>
    </row>
    <row r="2982" spans="1:15" hidden="1" x14ac:dyDescent="0.25">
      <c r="A2982" t="s">
        <v>121</v>
      </c>
      <c r="B2982" t="s">
        <v>18</v>
      </c>
      <c r="C2982" t="s">
        <v>113</v>
      </c>
      <c r="D2982" s="3">
        <v>42551</v>
      </c>
      <c r="E2982" t="s">
        <v>122</v>
      </c>
      <c r="F2982">
        <v>-16850000</v>
      </c>
      <c r="G2982" t="s">
        <v>2630</v>
      </c>
      <c r="H2982" t="s">
        <v>249</v>
      </c>
      <c r="I2982" t="s">
        <v>102</v>
      </c>
      <c r="J2982" t="s">
        <v>32</v>
      </c>
      <c r="L2982" t="s">
        <v>278</v>
      </c>
      <c r="M2982">
        <f t="shared" si="144"/>
        <v>10</v>
      </c>
      <c r="N2982">
        <f t="shared" si="145"/>
        <v>14</v>
      </c>
      <c r="O2982" t="str">
        <f t="shared" si="146"/>
        <v>LCFHR</v>
      </c>
    </row>
    <row r="2983" spans="1:15" hidden="1" x14ac:dyDescent="0.25">
      <c r="A2983" t="s">
        <v>121</v>
      </c>
      <c r="B2983" t="s">
        <v>18</v>
      </c>
      <c r="C2983" t="s">
        <v>113</v>
      </c>
      <c r="D2983" s="3">
        <v>42551</v>
      </c>
      <c r="E2983" t="s">
        <v>122</v>
      </c>
      <c r="F2983">
        <v>-62000000</v>
      </c>
      <c r="G2983" t="s">
        <v>2629</v>
      </c>
      <c r="H2983" t="s">
        <v>249</v>
      </c>
      <c r="I2983" t="s">
        <v>102</v>
      </c>
      <c r="J2983" t="s">
        <v>32</v>
      </c>
      <c r="L2983" t="s">
        <v>2325</v>
      </c>
      <c r="M2983">
        <f t="shared" si="144"/>
        <v>10</v>
      </c>
      <c r="N2983">
        <f t="shared" si="145"/>
        <v>14</v>
      </c>
      <c r="O2983" t="str">
        <f t="shared" si="146"/>
        <v>LCFHR</v>
      </c>
    </row>
    <row r="2984" spans="1:15" hidden="1" x14ac:dyDescent="0.25">
      <c r="A2984" t="s">
        <v>121</v>
      </c>
      <c r="B2984" t="s">
        <v>18</v>
      </c>
      <c r="C2984" t="s">
        <v>113</v>
      </c>
      <c r="D2984" s="3">
        <v>42551</v>
      </c>
      <c r="E2984" t="s">
        <v>122</v>
      </c>
      <c r="F2984">
        <v>-51941601.719999999</v>
      </c>
      <c r="G2984" t="s">
        <v>2628</v>
      </c>
      <c r="H2984" t="s">
        <v>249</v>
      </c>
      <c r="I2984" t="s">
        <v>102</v>
      </c>
      <c r="J2984" t="s">
        <v>32</v>
      </c>
      <c r="L2984" t="s">
        <v>2325</v>
      </c>
      <c r="M2984">
        <f t="shared" si="144"/>
        <v>10</v>
      </c>
      <c r="N2984">
        <f t="shared" si="145"/>
        <v>14</v>
      </c>
      <c r="O2984" t="str">
        <f t="shared" si="146"/>
        <v>LCFHR</v>
      </c>
    </row>
    <row r="2985" spans="1:15" hidden="1" x14ac:dyDescent="0.25">
      <c r="A2985" t="s">
        <v>121</v>
      </c>
      <c r="B2985" t="s">
        <v>18</v>
      </c>
      <c r="C2985" t="s">
        <v>113</v>
      </c>
      <c r="D2985" s="3">
        <v>42552</v>
      </c>
      <c r="E2985" t="s">
        <v>122</v>
      </c>
      <c r="F2985">
        <v>-22500000</v>
      </c>
      <c r="G2985" t="s">
        <v>2627</v>
      </c>
      <c r="H2985" t="s">
        <v>249</v>
      </c>
      <c r="I2985" t="s">
        <v>102</v>
      </c>
      <c r="J2985" t="s">
        <v>32</v>
      </c>
      <c r="L2985" t="s">
        <v>279</v>
      </c>
      <c r="M2985">
        <f t="shared" si="144"/>
        <v>10</v>
      </c>
      <c r="N2985">
        <f t="shared" si="145"/>
        <v>14</v>
      </c>
      <c r="O2985" t="str">
        <f t="shared" si="146"/>
        <v>LCFHR</v>
      </c>
    </row>
    <row r="2986" spans="1:15" hidden="1" x14ac:dyDescent="0.25">
      <c r="A2986" t="s">
        <v>121</v>
      </c>
      <c r="B2986" t="s">
        <v>18</v>
      </c>
      <c r="C2986" t="s">
        <v>113</v>
      </c>
      <c r="D2986" s="3">
        <v>42552</v>
      </c>
      <c r="E2986" t="s">
        <v>122</v>
      </c>
      <c r="F2986">
        <v>-3000000</v>
      </c>
      <c r="G2986" t="s">
        <v>2626</v>
      </c>
      <c r="H2986" t="s">
        <v>249</v>
      </c>
      <c r="I2986" t="s">
        <v>102</v>
      </c>
      <c r="J2986" t="s">
        <v>32</v>
      </c>
      <c r="L2986" t="s">
        <v>2325</v>
      </c>
      <c r="M2986">
        <f t="shared" si="144"/>
        <v>10</v>
      </c>
      <c r="N2986">
        <f t="shared" si="145"/>
        <v>14</v>
      </c>
      <c r="O2986" t="str">
        <f t="shared" si="146"/>
        <v>LCFHR</v>
      </c>
    </row>
    <row r="2987" spans="1:15" hidden="1" x14ac:dyDescent="0.25">
      <c r="A2987" t="s">
        <v>121</v>
      </c>
      <c r="B2987" t="s">
        <v>18</v>
      </c>
      <c r="C2987" t="s">
        <v>113</v>
      </c>
      <c r="D2987" s="3">
        <v>42552</v>
      </c>
      <c r="E2987" t="s">
        <v>122</v>
      </c>
      <c r="F2987">
        <v>-28500000</v>
      </c>
      <c r="G2987" t="s">
        <v>2625</v>
      </c>
      <c r="H2987" t="s">
        <v>249</v>
      </c>
      <c r="I2987" t="s">
        <v>102</v>
      </c>
      <c r="J2987" t="s">
        <v>32</v>
      </c>
      <c r="L2987" t="s">
        <v>279</v>
      </c>
      <c r="M2987">
        <f t="shared" si="144"/>
        <v>10</v>
      </c>
      <c r="N2987">
        <f t="shared" si="145"/>
        <v>14</v>
      </c>
      <c r="O2987" t="str">
        <f t="shared" si="146"/>
        <v>LCFHR</v>
      </c>
    </row>
    <row r="2988" spans="1:15" hidden="1" x14ac:dyDescent="0.25">
      <c r="A2988" t="s">
        <v>121</v>
      </c>
      <c r="B2988" t="s">
        <v>18</v>
      </c>
      <c r="C2988" t="s">
        <v>113</v>
      </c>
      <c r="D2988" s="3">
        <v>42557</v>
      </c>
      <c r="E2988" t="s">
        <v>122</v>
      </c>
      <c r="F2988">
        <v>-16500000</v>
      </c>
      <c r="G2988" t="s">
        <v>2624</v>
      </c>
      <c r="H2988" t="s">
        <v>249</v>
      </c>
      <c r="I2988" t="s">
        <v>102</v>
      </c>
      <c r="J2988" t="s">
        <v>32</v>
      </c>
      <c r="L2988" t="s">
        <v>2325</v>
      </c>
      <c r="M2988">
        <f t="shared" si="144"/>
        <v>10</v>
      </c>
      <c r="N2988">
        <f t="shared" si="145"/>
        <v>14</v>
      </c>
      <c r="O2988" t="str">
        <f t="shared" si="146"/>
        <v>LCFHR</v>
      </c>
    </row>
    <row r="2989" spans="1:15" hidden="1" x14ac:dyDescent="0.25">
      <c r="A2989" t="s">
        <v>121</v>
      </c>
      <c r="B2989" t="s">
        <v>18</v>
      </c>
      <c r="C2989" t="s">
        <v>113</v>
      </c>
      <c r="D2989" s="3">
        <v>42557</v>
      </c>
      <c r="E2989" t="s">
        <v>122</v>
      </c>
      <c r="F2989">
        <v>-79000000</v>
      </c>
      <c r="G2989" t="s">
        <v>2623</v>
      </c>
      <c r="H2989" t="s">
        <v>249</v>
      </c>
      <c r="I2989" t="s">
        <v>102</v>
      </c>
      <c r="J2989" t="s">
        <v>32</v>
      </c>
      <c r="L2989" t="s">
        <v>279</v>
      </c>
      <c r="M2989">
        <f t="shared" si="144"/>
        <v>10</v>
      </c>
      <c r="N2989">
        <f t="shared" si="145"/>
        <v>14</v>
      </c>
      <c r="O2989" t="str">
        <f t="shared" si="146"/>
        <v>LCFHR</v>
      </c>
    </row>
    <row r="2990" spans="1:15" hidden="1" x14ac:dyDescent="0.25">
      <c r="A2990" t="s">
        <v>121</v>
      </c>
      <c r="B2990" t="s">
        <v>18</v>
      </c>
      <c r="C2990" t="s">
        <v>113</v>
      </c>
      <c r="D2990" s="3">
        <v>42559</v>
      </c>
      <c r="E2990" t="s">
        <v>122</v>
      </c>
      <c r="F2990">
        <v>-3050000</v>
      </c>
      <c r="G2990" t="s">
        <v>2622</v>
      </c>
      <c r="H2990" t="s">
        <v>249</v>
      </c>
      <c r="I2990" t="s">
        <v>102</v>
      </c>
      <c r="J2990" t="s">
        <v>32</v>
      </c>
      <c r="K2990" t="s">
        <v>72</v>
      </c>
      <c r="L2990" t="s">
        <v>2470</v>
      </c>
      <c r="M2990">
        <f t="shared" si="144"/>
        <v>10</v>
      </c>
      <c r="N2990">
        <f t="shared" si="145"/>
        <v>14</v>
      </c>
      <c r="O2990" t="str">
        <f t="shared" si="146"/>
        <v>LCFHR</v>
      </c>
    </row>
    <row r="2991" spans="1:15" hidden="1" x14ac:dyDescent="0.25">
      <c r="A2991" t="s">
        <v>121</v>
      </c>
      <c r="B2991" t="s">
        <v>18</v>
      </c>
      <c r="C2991" t="s">
        <v>113</v>
      </c>
      <c r="D2991" s="3">
        <v>42566</v>
      </c>
      <c r="E2991" t="s">
        <v>122</v>
      </c>
      <c r="F2991">
        <v>-8000000</v>
      </c>
      <c r="G2991" t="s">
        <v>2621</v>
      </c>
      <c r="H2991" t="s">
        <v>249</v>
      </c>
      <c r="I2991" t="s">
        <v>102</v>
      </c>
      <c r="J2991" t="s">
        <v>32</v>
      </c>
      <c r="L2991" t="s">
        <v>279</v>
      </c>
      <c r="M2991">
        <f t="shared" si="144"/>
        <v>10</v>
      </c>
      <c r="N2991">
        <f t="shared" si="145"/>
        <v>14</v>
      </c>
      <c r="O2991" t="str">
        <f t="shared" si="146"/>
        <v>LCFHR</v>
      </c>
    </row>
    <row r="2992" spans="1:15" hidden="1" x14ac:dyDescent="0.25">
      <c r="A2992" t="s">
        <v>121</v>
      </c>
      <c r="B2992" t="s">
        <v>18</v>
      </c>
      <c r="C2992" t="s">
        <v>113</v>
      </c>
      <c r="D2992" s="3">
        <v>42570</v>
      </c>
      <c r="E2992" t="s">
        <v>122</v>
      </c>
      <c r="F2992">
        <v>-33000000</v>
      </c>
      <c r="G2992" t="s">
        <v>2620</v>
      </c>
      <c r="H2992" t="s">
        <v>249</v>
      </c>
      <c r="I2992" t="s">
        <v>102</v>
      </c>
      <c r="J2992" t="s">
        <v>32</v>
      </c>
      <c r="L2992" t="s">
        <v>279</v>
      </c>
      <c r="M2992">
        <f t="shared" si="144"/>
        <v>10</v>
      </c>
      <c r="N2992">
        <f t="shared" si="145"/>
        <v>14</v>
      </c>
      <c r="O2992" t="str">
        <f t="shared" si="146"/>
        <v>LCFHR</v>
      </c>
    </row>
    <row r="2993" spans="1:15" hidden="1" x14ac:dyDescent="0.25">
      <c r="A2993" t="s">
        <v>121</v>
      </c>
      <c r="B2993" t="s">
        <v>18</v>
      </c>
      <c r="C2993" t="s">
        <v>113</v>
      </c>
      <c r="D2993" s="3">
        <v>42570</v>
      </c>
      <c r="E2993" t="s">
        <v>122</v>
      </c>
      <c r="F2993">
        <v>-4000000</v>
      </c>
      <c r="G2993" t="s">
        <v>2619</v>
      </c>
      <c r="H2993" t="s">
        <v>249</v>
      </c>
      <c r="I2993" t="s">
        <v>102</v>
      </c>
      <c r="J2993" t="s">
        <v>32</v>
      </c>
      <c r="L2993" t="s">
        <v>279</v>
      </c>
      <c r="M2993">
        <f t="shared" si="144"/>
        <v>10</v>
      </c>
      <c r="N2993">
        <f t="shared" si="145"/>
        <v>14</v>
      </c>
      <c r="O2993" t="str">
        <f t="shared" si="146"/>
        <v>LCFHR</v>
      </c>
    </row>
    <row r="2994" spans="1:15" hidden="1" x14ac:dyDescent="0.25">
      <c r="A2994" t="s">
        <v>121</v>
      </c>
      <c r="B2994" t="s">
        <v>18</v>
      </c>
      <c r="C2994" t="s">
        <v>113</v>
      </c>
      <c r="D2994" s="3">
        <v>42571</v>
      </c>
      <c r="E2994" t="s">
        <v>122</v>
      </c>
      <c r="F2994">
        <v>-9658125</v>
      </c>
      <c r="G2994" t="s">
        <v>2618</v>
      </c>
      <c r="H2994" t="s">
        <v>249</v>
      </c>
      <c r="I2994" t="s">
        <v>102</v>
      </c>
      <c r="J2994" t="s">
        <v>32</v>
      </c>
      <c r="L2994" t="s">
        <v>2140</v>
      </c>
      <c r="M2994">
        <f t="shared" si="144"/>
        <v>10</v>
      </c>
      <c r="N2994">
        <f t="shared" si="145"/>
        <v>14</v>
      </c>
      <c r="O2994" t="str">
        <f t="shared" si="146"/>
        <v>LCFHR</v>
      </c>
    </row>
    <row r="2995" spans="1:15" hidden="1" x14ac:dyDescent="0.25">
      <c r="A2995" t="s">
        <v>121</v>
      </c>
      <c r="B2995" t="s">
        <v>18</v>
      </c>
      <c r="C2995" t="s">
        <v>113</v>
      </c>
      <c r="D2995" s="3">
        <v>42572</v>
      </c>
      <c r="E2995" t="s">
        <v>122</v>
      </c>
      <c r="F2995">
        <v>-8000000</v>
      </c>
      <c r="G2995" t="s">
        <v>2617</v>
      </c>
      <c r="H2995" t="s">
        <v>249</v>
      </c>
      <c r="I2995" t="s">
        <v>102</v>
      </c>
      <c r="J2995" t="s">
        <v>32</v>
      </c>
      <c r="K2995" t="s">
        <v>72</v>
      </c>
      <c r="L2995" t="s">
        <v>2470</v>
      </c>
      <c r="M2995">
        <f t="shared" si="144"/>
        <v>10</v>
      </c>
      <c r="N2995">
        <f t="shared" si="145"/>
        <v>14</v>
      </c>
      <c r="O2995" t="str">
        <f t="shared" si="146"/>
        <v>LCFHR</v>
      </c>
    </row>
    <row r="2996" spans="1:15" hidden="1" x14ac:dyDescent="0.25">
      <c r="A2996" t="s">
        <v>121</v>
      </c>
      <c r="B2996" t="s">
        <v>18</v>
      </c>
      <c r="C2996" t="s">
        <v>113</v>
      </c>
      <c r="D2996" s="3">
        <v>42573</v>
      </c>
      <c r="E2996" t="s">
        <v>122</v>
      </c>
      <c r="F2996">
        <v>-5000000</v>
      </c>
      <c r="G2996" t="s">
        <v>2616</v>
      </c>
      <c r="H2996" t="s">
        <v>249</v>
      </c>
      <c r="I2996" t="s">
        <v>102</v>
      </c>
      <c r="J2996" t="s">
        <v>32</v>
      </c>
      <c r="K2996" t="s">
        <v>72</v>
      </c>
      <c r="L2996" t="s">
        <v>2470</v>
      </c>
      <c r="M2996">
        <f t="shared" si="144"/>
        <v>10</v>
      </c>
      <c r="N2996">
        <f t="shared" si="145"/>
        <v>14</v>
      </c>
      <c r="O2996" t="str">
        <f t="shared" si="146"/>
        <v>LCFHR</v>
      </c>
    </row>
    <row r="2997" spans="1:15" hidden="1" x14ac:dyDescent="0.25">
      <c r="A2997" t="s">
        <v>121</v>
      </c>
      <c r="B2997" t="s">
        <v>18</v>
      </c>
      <c r="C2997" t="s">
        <v>113</v>
      </c>
      <c r="D2997" s="3">
        <v>42573</v>
      </c>
      <c r="E2997" t="s">
        <v>122</v>
      </c>
      <c r="F2997">
        <v>-700000</v>
      </c>
      <c r="G2997" t="s">
        <v>2615</v>
      </c>
      <c r="H2997" t="s">
        <v>249</v>
      </c>
      <c r="I2997" t="s">
        <v>102</v>
      </c>
      <c r="J2997" t="s">
        <v>32</v>
      </c>
      <c r="K2997" t="s">
        <v>72</v>
      </c>
      <c r="L2997" t="s">
        <v>2470</v>
      </c>
      <c r="M2997">
        <f t="shared" si="144"/>
        <v>10</v>
      </c>
      <c r="N2997">
        <f t="shared" si="145"/>
        <v>14</v>
      </c>
      <c r="O2997" t="str">
        <f t="shared" si="146"/>
        <v>LCFHR</v>
      </c>
    </row>
    <row r="2998" spans="1:15" hidden="1" x14ac:dyDescent="0.25">
      <c r="A2998" t="s">
        <v>121</v>
      </c>
      <c r="B2998" t="s">
        <v>18</v>
      </c>
      <c r="C2998" t="s">
        <v>113</v>
      </c>
      <c r="D2998" s="3">
        <v>42576</v>
      </c>
      <c r="E2998" t="s">
        <v>122</v>
      </c>
      <c r="F2998">
        <v>-14000000</v>
      </c>
      <c r="G2998" t="s">
        <v>2614</v>
      </c>
      <c r="H2998" t="s">
        <v>249</v>
      </c>
      <c r="I2998" t="s">
        <v>102</v>
      </c>
      <c r="J2998" t="s">
        <v>32</v>
      </c>
      <c r="L2998" t="s">
        <v>279</v>
      </c>
      <c r="M2998">
        <f t="shared" si="144"/>
        <v>10</v>
      </c>
      <c r="N2998">
        <f t="shared" si="145"/>
        <v>14</v>
      </c>
      <c r="O2998" t="str">
        <f t="shared" si="146"/>
        <v>LCFHR</v>
      </c>
    </row>
    <row r="2999" spans="1:15" hidden="1" x14ac:dyDescent="0.25">
      <c r="A2999" t="s">
        <v>121</v>
      </c>
      <c r="B2999" t="s">
        <v>18</v>
      </c>
      <c r="C2999" t="s">
        <v>113</v>
      </c>
      <c r="D2999" s="3">
        <v>42578</v>
      </c>
      <c r="E2999" t="s">
        <v>122</v>
      </c>
      <c r="F2999">
        <v>-18950000</v>
      </c>
      <c r="G2999" t="s">
        <v>2613</v>
      </c>
      <c r="H2999" t="s">
        <v>249</v>
      </c>
      <c r="I2999" t="s">
        <v>102</v>
      </c>
      <c r="J2999" t="s">
        <v>32</v>
      </c>
      <c r="L2999" t="s">
        <v>279</v>
      </c>
      <c r="M2999">
        <f t="shared" si="144"/>
        <v>10</v>
      </c>
      <c r="N2999">
        <f t="shared" si="145"/>
        <v>14</v>
      </c>
      <c r="O2999" t="str">
        <f t="shared" si="146"/>
        <v>LCFHR</v>
      </c>
    </row>
    <row r="3000" spans="1:15" hidden="1" x14ac:dyDescent="0.25">
      <c r="A3000" t="s">
        <v>121</v>
      </c>
      <c r="B3000" t="s">
        <v>18</v>
      </c>
      <c r="C3000" t="s">
        <v>113</v>
      </c>
      <c r="D3000" s="3">
        <v>42578</v>
      </c>
      <c r="E3000" t="s">
        <v>122</v>
      </c>
      <c r="F3000">
        <v>-17000000</v>
      </c>
      <c r="G3000" t="s">
        <v>2612</v>
      </c>
      <c r="H3000" t="s">
        <v>249</v>
      </c>
      <c r="I3000" t="s">
        <v>102</v>
      </c>
      <c r="J3000" t="s">
        <v>32</v>
      </c>
      <c r="L3000" t="s">
        <v>279</v>
      </c>
      <c r="M3000">
        <f t="shared" si="144"/>
        <v>10</v>
      </c>
      <c r="N3000">
        <f t="shared" si="145"/>
        <v>14</v>
      </c>
      <c r="O3000" t="str">
        <f t="shared" si="146"/>
        <v>LCFHR</v>
      </c>
    </row>
    <row r="3001" spans="1:15" hidden="1" x14ac:dyDescent="0.25">
      <c r="A3001" t="s">
        <v>121</v>
      </c>
      <c r="B3001" t="s">
        <v>18</v>
      </c>
      <c r="C3001" t="s">
        <v>113</v>
      </c>
      <c r="D3001" s="3">
        <v>42580</v>
      </c>
      <c r="E3001" t="s">
        <v>122</v>
      </c>
      <c r="F3001">
        <v>-38333.33</v>
      </c>
      <c r="G3001" t="s">
        <v>2611</v>
      </c>
      <c r="H3001" t="s">
        <v>249</v>
      </c>
      <c r="I3001" t="s">
        <v>102</v>
      </c>
      <c r="J3001" t="s">
        <v>32</v>
      </c>
      <c r="L3001" t="s">
        <v>278</v>
      </c>
      <c r="M3001">
        <f t="shared" si="144"/>
        <v>10</v>
      </c>
      <c r="N3001">
        <f t="shared" si="145"/>
        <v>14</v>
      </c>
      <c r="O3001" t="str">
        <f t="shared" si="146"/>
        <v>LCFHR</v>
      </c>
    </row>
    <row r="3002" spans="1:15" hidden="1" x14ac:dyDescent="0.25">
      <c r="A3002" t="s">
        <v>121</v>
      </c>
      <c r="B3002" t="s">
        <v>18</v>
      </c>
      <c r="C3002" t="s">
        <v>113</v>
      </c>
      <c r="D3002" s="3">
        <v>42583</v>
      </c>
      <c r="E3002" t="s">
        <v>122</v>
      </c>
      <c r="F3002">
        <v>-22000000</v>
      </c>
      <c r="G3002" t="s">
        <v>2610</v>
      </c>
      <c r="H3002" t="s">
        <v>249</v>
      </c>
      <c r="I3002" t="s">
        <v>102</v>
      </c>
      <c r="J3002" t="s">
        <v>32</v>
      </c>
      <c r="L3002" t="s">
        <v>279</v>
      </c>
      <c r="M3002">
        <f t="shared" si="144"/>
        <v>10</v>
      </c>
      <c r="N3002">
        <f t="shared" si="145"/>
        <v>14</v>
      </c>
      <c r="O3002" t="str">
        <f t="shared" si="146"/>
        <v>LCFHR</v>
      </c>
    </row>
    <row r="3003" spans="1:15" hidden="1" x14ac:dyDescent="0.25">
      <c r="A3003" t="s">
        <v>121</v>
      </c>
      <c r="B3003" t="s">
        <v>18</v>
      </c>
      <c r="C3003" t="s">
        <v>113</v>
      </c>
      <c r="D3003" s="3">
        <v>42584</v>
      </c>
      <c r="E3003" t="s">
        <v>122</v>
      </c>
      <c r="F3003">
        <v>-10600000</v>
      </c>
      <c r="G3003" t="s">
        <v>2609</v>
      </c>
      <c r="H3003" t="s">
        <v>249</v>
      </c>
      <c r="I3003" t="s">
        <v>102</v>
      </c>
      <c r="J3003" t="s">
        <v>32</v>
      </c>
      <c r="K3003" t="s">
        <v>72</v>
      </c>
      <c r="L3003" t="s">
        <v>2470</v>
      </c>
      <c r="M3003">
        <f t="shared" si="144"/>
        <v>10</v>
      </c>
      <c r="N3003">
        <f t="shared" si="145"/>
        <v>14</v>
      </c>
      <c r="O3003" t="str">
        <f t="shared" si="146"/>
        <v>LCFHR</v>
      </c>
    </row>
    <row r="3004" spans="1:15" hidden="1" x14ac:dyDescent="0.25">
      <c r="A3004" t="s">
        <v>121</v>
      </c>
      <c r="B3004" t="s">
        <v>18</v>
      </c>
      <c r="C3004" t="s">
        <v>113</v>
      </c>
      <c r="D3004" s="3">
        <v>42584</v>
      </c>
      <c r="E3004" t="s">
        <v>122</v>
      </c>
      <c r="F3004">
        <v>-4500000</v>
      </c>
      <c r="G3004" t="s">
        <v>2608</v>
      </c>
      <c r="H3004" t="s">
        <v>249</v>
      </c>
      <c r="I3004" t="s">
        <v>102</v>
      </c>
      <c r="J3004" t="s">
        <v>32</v>
      </c>
      <c r="L3004" t="s">
        <v>279</v>
      </c>
      <c r="M3004">
        <f t="shared" si="144"/>
        <v>10</v>
      </c>
      <c r="N3004">
        <f t="shared" si="145"/>
        <v>14</v>
      </c>
      <c r="O3004" t="str">
        <f t="shared" si="146"/>
        <v>LCFHR</v>
      </c>
    </row>
    <row r="3005" spans="1:15" hidden="1" x14ac:dyDescent="0.25">
      <c r="A3005" t="s">
        <v>121</v>
      </c>
      <c r="B3005" t="s">
        <v>18</v>
      </c>
      <c r="C3005" t="s">
        <v>113</v>
      </c>
      <c r="D3005" s="3">
        <v>42591</v>
      </c>
      <c r="E3005" t="s">
        <v>122</v>
      </c>
      <c r="F3005">
        <v>-13000000</v>
      </c>
      <c r="G3005" t="s">
        <v>2607</v>
      </c>
      <c r="H3005" t="s">
        <v>249</v>
      </c>
      <c r="I3005" t="s">
        <v>102</v>
      </c>
      <c r="J3005" t="s">
        <v>32</v>
      </c>
      <c r="L3005" t="s">
        <v>279</v>
      </c>
      <c r="M3005">
        <f t="shared" si="144"/>
        <v>10</v>
      </c>
      <c r="N3005">
        <f t="shared" si="145"/>
        <v>14</v>
      </c>
      <c r="O3005" t="str">
        <f t="shared" si="146"/>
        <v>LCFHR</v>
      </c>
    </row>
    <row r="3006" spans="1:15" hidden="1" x14ac:dyDescent="0.25">
      <c r="A3006" t="s">
        <v>121</v>
      </c>
      <c r="B3006" t="s">
        <v>18</v>
      </c>
      <c r="C3006" t="s">
        <v>113</v>
      </c>
      <c r="D3006" s="3">
        <v>42594</v>
      </c>
      <c r="E3006" t="s">
        <v>122</v>
      </c>
      <c r="F3006">
        <v>-5000000</v>
      </c>
      <c r="G3006" t="s">
        <v>2606</v>
      </c>
      <c r="H3006" t="s">
        <v>249</v>
      </c>
      <c r="I3006" t="s">
        <v>102</v>
      </c>
      <c r="J3006" t="s">
        <v>32</v>
      </c>
      <c r="L3006" t="s">
        <v>279</v>
      </c>
      <c r="M3006">
        <f t="shared" si="144"/>
        <v>10</v>
      </c>
      <c r="N3006">
        <f t="shared" si="145"/>
        <v>14</v>
      </c>
      <c r="O3006" t="str">
        <f t="shared" si="146"/>
        <v>LCFHR</v>
      </c>
    </row>
    <row r="3007" spans="1:15" hidden="1" x14ac:dyDescent="0.25">
      <c r="A3007" t="s">
        <v>121</v>
      </c>
      <c r="B3007" t="s">
        <v>18</v>
      </c>
      <c r="C3007" t="s">
        <v>113</v>
      </c>
      <c r="D3007" s="3">
        <v>42597</v>
      </c>
      <c r="E3007" t="s">
        <v>122</v>
      </c>
      <c r="F3007">
        <v>-5200000</v>
      </c>
      <c r="G3007" t="s">
        <v>2605</v>
      </c>
      <c r="H3007" t="s">
        <v>249</v>
      </c>
      <c r="I3007" t="s">
        <v>102</v>
      </c>
      <c r="J3007" t="s">
        <v>32</v>
      </c>
      <c r="L3007" t="s">
        <v>279</v>
      </c>
      <c r="M3007">
        <f t="shared" si="144"/>
        <v>10</v>
      </c>
      <c r="N3007">
        <f t="shared" si="145"/>
        <v>14</v>
      </c>
      <c r="O3007" t="str">
        <f t="shared" si="146"/>
        <v>LCFHR</v>
      </c>
    </row>
    <row r="3008" spans="1:15" hidden="1" x14ac:dyDescent="0.25">
      <c r="A3008" t="s">
        <v>121</v>
      </c>
      <c r="B3008" t="s">
        <v>18</v>
      </c>
      <c r="C3008" t="s">
        <v>113</v>
      </c>
      <c r="D3008" s="3">
        <v>42599</v>
      </c>
      <c r="E3008" t="s">
        <v>122</v>
      </c>
      <c r="F3008">
        <v>-2000000</v>
      </c>
      <c r="G3008" t="s">
        <v>2604</v>
      </c>
      <c r="H3008" t="s">
        <v>249</v>
      </c>
      <c r="I3008" t="s">
        <v>102</v>
      </c>
      <c r="J3008" t="s">
        <v>32</v>
      </c>
      <c r="L3008" t="s">
        <v>2325</v>
      </c>
      <c r="M3008">
        <f t="shared" si="144"/>
        <v>10</v>
      </c>
      <c r="N3008">
        <f t="shared" si="145"/>
        <v>14</v>
      </c>
      <c r="O3008" t="str">
        <f t="shared" si="146"/>
        <v>LCFHR</v>
      </c>
    </row>
    <row r="3009" spans="1:15" hidden="1" x14ac:dyDescent="0.25">
      <c r="A3009" t="s">
        <v>121</v>
      </c>
      <c r="B3009" t="s">
        <v>18</v>
      </c>
      <c r="C3009" t="s">
        <v>113</v>
      </c>
      <c r="D3009" s="3">
        <v>42600</v>
      </c>
      <c r="E3009" t="s">
        <v>122</v>
      </c>
      <c r="F3009">
        <v>-13000000</v>
      </c>
      <c r="G3009" t="s">
        <v>2603</v>
      </c>
      <c r="H3009" t="s">
        <v>249</v>
      </c>
      <c r="I3009" t="s">
        <v>102</v>
      </c>
      <c r="J3009" t="s">
        <v>32</v>
      </c>
      <c r="L3009" t="s">
        <v>2325</v>
      </c>
      <c r="M3009">
        <f t="shared" si="144"/>
        <v>10</v>
      </c>
      <c r="N3009">
        <f t="shared" si="145"/>
        <v>14</v>
      </c>
      <c r="O3009" t="str">
        <f t="shared" si="146"/>
        <v>LCFHR</v>
      </c>
    </row>
    <row r="3010" spans="1:15" hidden="1" x14ac:dyDescent="0.25">
      <c r="A3010" t="s">
        <v>121</v>
      </c>
      <c r="B3010" t="s">
        <v>18</v>
      </c>
      <c r="C3010" t="s">
        <v>113</v>
      </c>
      <c r="D3010" s="3">
        <v>42600</v>
      </c>
      <c r="E3010" t="s">
        <v>122</v>
      </c>
      <c r="F3010">
        <v>-13000000</v>
      </c>
      <c r="G3010" t="s">
        <v>2602</v>
      </c>
      <c r="H3010" t="s">
        <v>249</v>
      </c>
      <c r="I3010" t="s">
        <v>102</v>
      </c>
      <c r="J3010" t="s">
        <v>32</v>
      </c>
      <c r="L3010" t="s">
        <v>279</v>
      </c>
      <c r="M3010">
        <f t="shared" si="144"/>
        <v>10</v>
      </c>
      <c r="N3010">
        <f t="shared" si="145"/>
        <v>14</v>
      </c>
      <c r="O3010" t="str">
        <f t="shared" si="146"/>
        <v>LCFHR</v>
      </c>
    </row>
    <row r="3011" spans="1:15" hidden="1" x14ac:dyDescent="0.25">
      <c r="A3011" t="s">
        <v>121</v>
      </c>
      <c r="B3011" t="s">
        <v>18</v>
      </c>
      <c r="C3011" t="s">
        <v>113</v>
      </c>
      <c r="D3011" s="3">
        <v>42601</v>
      </c>
      <c r="E3011" t="s">
        <v>122</v>
      </c>
      <c r="F3011">
        <v>-1000000</v>
      </c>
      <c r="G3011" t="s">
        <v>2601</v>
      </c>
      <c r="H3011" t="s">
        <v>249</v>
      </c>
      <c r="I3011" t="s">
        <v>102</v>
      </c>
      <c r="J3011" t="s">
        <v>32</v>
      </c>
      <c r="L3011" t="s">
        <v>279</v>
      </c>
      <c r="M3011">
        <f t="shared" ref="M3011:M3074" si="147">FIND("from",L3011,1)+LEN($M$1)+1</f>
        <v>10</v>
      </c>
      <c r="N3011">
        <f t="shared" ref="N3011:N3074" si="148">FIND("to",L3011)-LEN($N$1)</f>
        <v>14</v>
      </c>
      <c r="O3011" t="str">
        <f t="shared" ref="O3011:O3074" si="149">MID(L3011,M3011,N3011-M3011+1)</f>
        <v>LCFHR</v>
      </c>
    </row>
    <row r="3012" spans="1:15" hidden="1" x14ac:dyDescent="0.25">
      <c r="A3012" t="s">
        <v>121</v>
      </c>
      <c r="B3012" t="s">
        <v>18</v>
      </c>
      <c r="C3012" t="s">
        <v>113</v>
      </c>
      <c r="D3012" s="3">
        <v>42607</v>
      </c>
      <c r="E3012" t="s">
        <v>122</v>
      </c>
      <c r="F3012">
        <v>-750000</v>
      </c>
      <c r="G3012" t="s">
        <v>2600</v>
      </c>
      <c r="H3012" t="s">
        <v>249</v>
      </c>
      <c r="I3012" t="s">
        <v>102</v>
      </c>
      <c r="J3012" t="s">
        <v>32</v>
      </c>
      <c r="K3012" t="s">
        <v>72</v>
      </c>
      <c r="L3012" t="s">
        <v>2470</v>
      </c>
      <c r="M3012">
        <f t="shared" si="147"/>
        <v>10</v>
      </c>
      <c r="N3012">
        <f t="shared" si="148"/>
        <v>14</v>
      </c>
      <c r="O3012" t="str">
        <f t="shared" si="149"/>
        <v>LCFHR</v>
      </c>
    </row>
    <row r="3013" spans="1:15" hidden="1" x14ac:dyDescent="0.25">
      <c r="A3013" t="s">
        <v>121</v>
      </c>
      <c r="B3013" t="s">
        <v>18</v>
      </c>
      <c r="C3013" t="s">
        <v>113</v>
      </c>
      <c r="D3013" s="3">
        <v>42608</v>
      </c>
      <c r="E3013" t="s">
        <v>122</v>
      </c>
      <c r="F3013">
        <v>-18500000</v>
      </c>
      <c r="G3013" t="s">
        <v>2599</v>
      </c>
      <c r="H3013" t="s">
        <v>249</v>
      </c>
      <c r="I3013" t="s">
        <v>102</v>
      </c>
      <c r="J3013" t="s">
        <v>32</v>
      </c>
      <c r="L3013" t="s">
        <v>279</v>
      </c>
      <c r="M3013">
        <f t="shared" si="147"/>
        <v>10</v>
      </c>
      <c r="N3013">
        <f t="shared" si="148"/>
        <v>14</v>
      </c>
      <c r="O3013" t="str">
        <f t="shared" si="149"/>
        <v>LCFHR</v>
      </c>
    </row>
    <row r="3014" spans="1:15" hidden="1" x14ac:dyDescent="0.25">
      <c r="A3014" t="s">
        <v>121</v>
      </c>
      <c r="B3014" t="s">
        <v>18</v>
      </c>
      <c r="C3014" t="s">
        <v>113</v>
      </c>
      <c r="D3014" s="3">
        <v>42612</v>
      </c>
      <c r="E3014" t="s">
        <v>122</v>
      </c>
      <c r="F3014">
        <v>-4800000</v>
      </c>
      <c r="G3014" t="s">
        <v>2598</v>
      </c>
      <c r="H3014" t="s">
        <v>249</v>
      </c>
      <c r="I3014" t="s">
        <v>102</v>
      </c>
      <c r="J3014" t="s">
        <v>32</v>
      </c>
      <c r="K3014" t="s">
        <v>72</v>
      </c>
      <c r="L3014" t="s">
        <v>2470</v>
      </c>
      <c r="M3014">
        <f t="shared" si="147"/>
        <v>10</v>
      </c>
      <c r="N3014">
        <f t="shared" si="148"/>
        <v>14</v>
      </c>
      <c r="O3014" t="str">
        <f t="shared" si="149"/>
        <v>LCFHR</v>
      </c>
    </row>
    <row r="3015" spans="1:15" hidden="1" x14ac:dyDescent="0.25">
      <c r="A3015" t="s">
        <v>121</v>
      </c>
      <c r="B3015" t="s">
        <v>18</v>
      </c>
      <c r="C3015" t="s">
        <v>113</v>
      </c>
      <c r="D3015" s="3">
        <v>42612</v>
      </c>
      <c r="E3015" t="s">
        <v>122</v>
      </c>
      <c r="F3015">
        <v>-2000000</v>
      </c>
      <c r="G3015" t="s">
        <v>2597</v>
      </c>
      <c r="H3015" t="s">
        <v>249</v>
      </c>
      <c r="I3015" t="s">
        <v>102</v>
      </c>
      <c r="J3015" t="s">
        <v>32</v>
      </c>
      <c r="L3015" t="s">
        <v>279</v>
      </c>
      <c r="M3015">
        <f t="shared" si="147"/>
        <v>10</v>
      </c>
      <c r="N3015">
        <f t="shared" si="148"/>
        <v>14</v>
      </c>
      <c r="O3015" t="str">
        <f t="shared" si="149"/>
        <v>LCFHR</v>
      </c>
    </row>
    <row r="3016" spans="1:15" hidden="1" x14ac:dyDescent="0.25">
      <c r="A3016" t="s">
        <v>121</v>
      </c>
      <c r="B3016" t="s">
        <v>18</v>
      </c>
      <c r="C3016" t="s">
        <v>113</v>
      </c>
      <c r="D3016" s="3">
        <v>42612</v>
      </c>
      <c r="E3016" t="s">
        <v>122</v>
      </c>
      <c r="F3016">
        <v>-16394127.9</v>
      </c>
      <c r="G3016" t="s">
        <v>2596</v>
      </c>
      <c r="H3016" t="s">
        <v>249</v>
      </c>
      <c r="I3016" t="s">
        <v>102</v>
      </c>
      <c r="J3016" t="s">
        <v>32</v>
      </c>
      <c r="L3016" t="s">
        <v>2325</v>
      </c>
      <c r="M3016">
        <f t="shared" si="147"/>
        <v>10</v>
      </c>
      <c r="N3016">
        <f t="shared" si="148"/>
        <v>14</v>
      </c>
      <c r="O3016" t="str">
        <f t="shared" si="149"/>
        <v>LCFHR</v>
      </c>
    </row>
    <row r="3017" spans="1:15" hidden="1" x14ac:dyDescent="0.25">
      <c r="A3017" t="s">
        <v>121</v>
      </c>
      <c r="B3017" t="s">
        <v>18</v>
      </c>
      <c r="C3017" t="s">
        <v>113</v>
      </c>
      <c r="D3017" s="3">
        <v>42613</v>
      </c>
      <c r="E3017" t="s">
        <v>122</v>
      </c>
      <c r="F3017">
        <v>-38333.33</v>
      </c>
      <c r="G3017" t="s">
        <v>2595</v>
      </c>
      <c r="H3017" t="s">
        <v>249</v>
      </c>
      <c r="I3017" t="s">
        <v>102</v>
      </c>
      <c r="J3017" t="s">
        <v>32</v>
      </c>
      <c r="L3017" t="s">
        <v>278</v>
      </c>
      <c r="M3017">
        <f t="shared" si="147"/>
        <v>10</v>
      </c>
      <c r="N3017">
        <f t="shared" si="148"/>
        <v>14</v>
      </c>
      <c r="O3017" t="str">
        <f t="shared" si="149"/>
        <v>LCFHR</v>
      </c>
    </row>
    <row r="3018" spans="1:15" hidden="1" x14ac:dyDescent="0.25">
      <c r="A3018" t="s">
        <v>121</v>
      </c>
      <c r="B3018" t="s">
        <v>18</v>
      </c>
      <c r="C3018" t="s">
        <v>113</v>
      </c>
      <c r="D3018" s="3">
        <v>42613</v>
      </c>
      <c r="E3018" t="s">
        <v>122</v>
      </c>
      <c r="F3018">
        <v>-5700000</v>
      </c>
      <c r="G3018" t="s">
        <v>2594</v>
      </c>
      <c r="H3018" t="s">
        <v>249</v>
      </c>
      <c r="I3018" t="s">
        <v>102</v>
      </c>
      <c r="J3018" t="s">
        <v>32</v>
      </c>
      <c r="K3018" t="s">
        <v>72</v>
      </c>
      <c r="L3018" t="s">
        <v>2470</v>
      </c>
      <c r="M3018">
        <f t="shared" si="147"/>
        <v>10</v>
      </c>
      <c r="N3018">
        <f t="shared" si="148"/>
        <v>14</v>
      </c>
      <c r="O3018" t="str">
        <f t="shared" si="149"/>
        <v>LCFHR</v>
      </c>
    </row>
    <row r="3019" spans="1:15" hidden="1" x14ac:dyDescent="0.25">
      <c r="A3019" t="s">
        <v>121</v>
      </c>
      <c r="B3019" t="s">
        <v>18</v>
      </c>
      <c r="C3019" t="s">
        <v>113</v>
      </c>
      <c r="D3019" s="3">
        <v>42614</v>
      </c>
      <c r="E3019" t="s">
        <v>122</v>
      </c>
      <c r="F3019">
        <v>-7700000</v>
      </c>
      <c r="G3019" t="s">
        <v>2593</v>
      </c>
      <c r="H3019" t="s">
        <v>249</v>
      </c>
      <c r="I3019" t="s">
        <v>102</v>
      </c>
      <c r="J3019" t="s">
        <v>32</v>
      </c>
      <c r="L3019" t="s">
        <v>279</v>
      </c>
      <c r="M3019">
        <f t="shared" si="147"/>
        <v>10</v>
      </c>
      <c r="N3019">
        <f t="shared" si="148"/>
        <v>14</v>
      </c>
      <c r="O3019" t="str">
        <f t="shared" si="149"/>
        <v>LCFHR</v>
      </c>
    </row>
    <row r="3020" spans="1:15" hidden="1" x14ac:dyDescent="0.25">
      <c r="A3020" t="s">
        <v>121</v>
      </c>
      <c r="B3020" t="s">
        <v>18</v>
      </c>
      <c r="C3020" t="s">
        <v>113</v>
      </c>
      <c r="D3020" s="3">
        <v>42619</v>
      </c>
      <c r="E3020" t="s">
        <v>122</v>
      </c>
      <c r="F3020">
        <v>-2300000</v>
      </c>
      <c r="G3020" t="s">
        <v>2592</v>
      </c>
      <c r="H3020" t="s">
        <v>249</v>
      </c>
      <c r="I3020" t="s">
        <v>102</v>
      </c>
      <c r="J3020" t="s">
        <v>32</v>
      </c>
      <c r="K3020" t="s">
        <v>72</v>
      </c>
      <c r="L3020" t="s">
        <v>2470</v>
      </c>
      <c r="M3020">
        <f t="shared" si="147"/>
        <v>10</v>
      </c>
      <c r="N3020">
        <f t="shared" si="148"/>
        <v>14</v>
      </c>
      <c r="O3020" t="str">
        <f t="shared" si="149"/>
        <v>LCFHR</v>
      </c>
    </row>
    <row r="3021" spans="1:15" hidden="1" x14ac:dyDescent="0.25">
      <c r="A3021" t="s">
        <v>121</v>
      </c>
      <c r="B3021" t="s">
        <v>18</v>
      </c>
      <c r="C3021" t="s">
        <v>113</v>
      </c>
      <c r="D3021" s="3">
        <v>42619</v>
      </c>
      <c r="E3021" t="s">
        <v>122</v>
      </c>
      <c r="F3021">
        <v>-10466000</v>
      </c>
      <c r="G3021" t="s">
        <v>2591</v>
      </c>
      <c r="H3021" t="s">
        <v>249</v>
      </c>
      <c r="I3021" t="s">
        <v>102</v>
      </c>
      <c r="J3021" t="s">
        <v>32</v>
      </c>
      <c r="L3021" t="s">
        <v>2325</v>
      </c>
      <c r="M3021">
        <f t="shared" si="147"/>
        <v>10</v>
      </c>
      <c r="N3021">
        <f t="shared" si="148"/>
        <v>14</v>
      </c>
      <c r="O3021" t="str">
        <f t="shared" si="149"/>
        <v>LCFHR</v>
      </c>
    </row>
    <row r="3022" spans="1:15" hidden="1" x14ac:dyDescent="0.25">
      <c r="A3022" t="s">
        <v>121</v>
      </c>
      <c r="B3022" t="s">
        <v>18</v>
      </c>
      <c r="C3022" t="s">
        <v>113</v>
      </c>
      <c r="D3022" s="3">
        <v>42619</v>
      </c>
      <c r="E3022" t="s">
        <v>122</v>
      </c>
      <c r="F3022">
        <v>-42000000</v>
      </c>
      <c r="G3022" t="s">
        <v>2590</v>
      </c>
      <c r="H3022" t="s">
        <v>249</v>
      </c>
      <c r="I3022" t="s">
        <v>102</v>
      </c>
      <c r="J3022" t="s">
        <v>32</v>
      </c>
      <c r="L3022" t="s">
        <v>279</v>
      </c>
      <c r="M3022">
        <f t="shared" si="147"/>
        <v>10</v>
      </c>
      <c r="N3022">
        <f t="shared" si="148"/>
        <v>14</v>
      </c>
      <c r="O3022" t="str">
        <f t="shared" si="149"/>
        <v>LCFHR</v>
      </c>
    </row>
    <row r="3023" spans="1:15" hidden="1" x14ac:dyDescent="0.25">
      <c r="A3023" t="s">
        <v>121</v>
      </c>
      <c r="B3023" t="s">
        <v>18</v>
      </c>
      <c r="C3023" t="s">
        <v>113</v>
      </c>
      <c r="D3023" s="3">
        <v>42619</v>
      </c>
      <c r="E3023" t="s">
        <v>122</v>
      </c>
      <c r="F3023">
        <v>-10000000</v>
      </c>
      <c r="G3023" t="s">
        <v>2589</v>
      </c>
      <c r="H3023" t="s">
        <v>249</v>
      </c>
      <c r="I3023" t="s">
        <v>102</v>
      </c>
      <c r="J3023" t="s">
        <v>32</v>
      </c>
      <c r="L3023" t="s">
        <v>279</v>
      </c>
      <c r="M3023">
        <f t="shared" si="147"/>
        <v>10</v>
      </c>
      <c r="N3023">
        <f t="shared" si="148"/>
        <v>14</v>
      </c>
      <c r="O3023" t="str">
        <f t="shared" si="149"/>
        <v>LCFHR</v>
      </c>
    </row>
    <row r="3024" spans="1:15" hidden="1" x14ac:dyDescent="0.25">
      <c r="A3024" t="s">
        <v>121</v>
      </c>
      <c r="B3024" t="s">
        <v>18</v>
      </c>
      <c r="C3024" t="s">
        <v>113</v>
      </c>
      <c r="D3024" s="3">
        <v>42619</v>
      </c>
      <c r="E3024" t="s">
        <v>122</v>
      </c>
      <c r="F3024">
        <v>-10000000</v>
      </c>
      <c r="G3024" t="s">
        <v>2588</v>
      </c>
      <c r="H3024" t="s">
        <v>249</v>
      </c>
      <c r="I3024" t="s">
        <v>102</v>
      </c>
      <c r="J3024" t="s">
        <v>32</v>
      </c>
      <c r="L3024" t="s">
        <v>279</v>
      </c>
      <c r="M3024">
        <f t="shared" si="147"/>
        <v>10</v>
      </c>
      <c r="N3024">
        <f t="shared" si="148"/>
        <v>14</v>
      </c>
      <c r="O3024" t="str">
        <f t="shared" si="149"/>
        <v>LCFHR</v>
      </c>
    </row>
    <row r="3025" spans="1:15" hidden="1" x14ac:dyDescent="0.25">
      <c r="A3025" t="s">
        <v>121</v>
      </c>
      <c r="B3025" t="s">
        <v>18</v>
      </c>
      <c r="C3025" t="s">
        <v>113</v>
      </c>
      <c r="D3025" s="3">
        <v>42620</v>
      </c>
      <c r="E3025" t="s">
        <v>122</v>
      </c>
      <c r="F3025">
        <v>-2000000</v>
      </c>
      <c r="G3025" t="s">
        <v>2587</v>
      </c>
      <c r="H3025" t="s">
        <v>249</v>
      </c>
      <c r="I3025" t="s">
        <v>102</v>
      </c>
      <c r="J3025" t="s">
        <v>32</v>
      </c>
      <c r="L3025" t="s">
        <v>279</v>
      </c>
      <c r="M3025">
        <f t="shared" si="147"/>
        <v>10</v>
      </c>
      <c r="N3025">
        <f t="shared" si="148"/>
        <v>14</v>
      </c>
      <c r="O3025" t="str">
        <f t="shared" si="149"/>
        <v>LCFHR</v>
      </c>
    </row>
    <row r="3026" spans="1:15" hidden="1" x14ac:dyDescent="0.25">
      <c r="A3026" t="s">
        <v>121</v>
      </c>
      <c r="B3026" t="s">
        <v>18</v>
      </c>
      <c r="C3026" t="s">
        <v>113</v>
      </c>
      <c r="D3026" s="3">
        <v>42620</v>
      </c>
      <c r="E3026" t="s">
        <v>122</v>
      </c>
      <c r="F3026">
        <v>-1700000</v>
      </c>
      <c r="G3026" t="s">
        <v>2586</v>
      </c>
      <c r="H3026" t="s">
        <v>249</v>
      </c>
      <c r="I3026" t="s">
        <v>102</v>
      </c>
      <c r="J3026" t="s">
        <v>32</v>
      </c>
      <c r="L3026" t="s">
        <v>279</v>
      </c>
      <c r="M3026">
        <f t="shared" si="147"/>
        <v>10</v>
      </c>
      <c r="N3026">
        <f t="shared" si="148"/>
        <v>14</v>
      </c>
      <c r="O3026" t="str">
        <f t="shared" si="149"/>
        <v>LCFHR</v>
      </c>
    </row>
    <row r="3027" spans="1:15" hidden="1" x14ac:dyDescent="0.25">
      <c r="A3027" t="s">
        <v>121</v>
      </c>
      <c r="B3027" t="s">
        <v>18</v>
      </c>
      <c r="C3027" t="s">
        <v>113</v>
      </c>
      <c r="D3027" s="3">
        <v>42625</v>
      </c>
      <c r="E3027" t="s">
        <v>122</v>
      </c>
      <c r="F3027">
        <v>-1271279.42</v>
      </c>
      <c r="G3027" t="s">
        <v>2585</v>
      </c>
      <c r="H3027" t="s">
        <v>249</v>
      </c>
      <c r="I3027" t="s">
        <v>102</v>
      </c>
      <c r="J3027" t="s">
        <v>32</v>
      </c>
      <c r="L3027" t="s">
        <v>2325</v>
      </c>
      <c r="M3027">
        <f t="shared" si="147"/>
        <v>10</v>
      </c>
      <c r="N3027">
        <f t="shared" si="148"/>
        <v>14</v>
      </c>
      <c r="O3027" t="str">
        <f t="shared" si="149"/>
        <v>LCFHR</v>
      </c>
    </row>
    <row r="3028" spans="1:15" hidden="1" x14ac:dyDescent="0.25">
      <c r="A3028" t="s">
        <v>121</v>
      </c>
      <c r="B3028" t="s">
        <v>18</v>
      </c>
      <c r="C3028" t="s">
        <v>113</v>
      </c>
      <c r="D3028" s="3">
        <v>42625</v>
      </c>
      <c r="E3028" t="s">
        <v>122</v>
      </c>
      <c r="F3028">
        <v>-15500000</v>
      </c>
      <c r="G3028" t="s">
        <v>2584</v>
      </c>
      <c r="H3028" t="s">
        <v>249</v>
      </c>
      <c r="I3028" t="s">
        <v>102</v>
      </c>
      <c r="J3028" t="s">
        <v>32</v>
      </c>
      <c r="L3028" t="s">
        <v>279</v>
      </c>
      <c r="M3028">
        <f t="shared" si="147"/>
        <v>10</v>
      </c>
      <c r="N3028">
        <f t="shared" si="148"/>
        <v>14</v>
      </c>
      <c r="O3028" t="str">
        <f t="shared" si="149"/>
        <v>LCFHR</v>
      </c>
    </row>
    <row r="3029" spans="1:15" hidden="1" x14ac:dyDescent="0.25">
      <c r="A3029" t="s">
        <v>121</v>
      </c>
      <c r="B3029" t="s">
        <v>18</v>
      </c>
      <c r="C3029" t="s">
        <v>113</v>
      </c>
      <c r="D3029" s="3">
        <v>42625</v>
      </c>
      <c r="E3029" t="s">
        <v>122</v>
      </c>
      <c r="F3029">
        <v>-12500000</v>
      </c>
      <c r="G3029" t="s">
        <v>2583</v>
      </c>
      <c r="H3029" t="s">
        <v>249</v>
      </c>
      <c r="I3029" t="s">
        <v>102</v>
      </c>
      <c r="J3029" t="s">
        <v>32</v>
      </c>
      <c r="L3029" t="s">
        <v>279</v>
      </c>
      <c r="M3029">
        <f t="shared" si="147"/>
        <v>10</v>
      </c>
      <c r="N3029">
        <f t="shared" si="148"/>
        <v>14</v>
      </c>
      <c r="O3029" t="str">
        <f t="shared" si="149"/>
        <v>LCFHR</v>
      </c>
    </row>
    <row r="3030" spans="1:15" hidden="1" x14ac:dyDescent="0.25">
      <c r="A3030" t="s">
        <v>121</v>
      </c>
      <c r="B3030" t="s">
        <v>18</v>
      </c>
      <c r="C3030" t="s">
        <v>113</v>
      </c>
      <c r="D3030" s="3">
        <v>42626</v>
      </c>
      <c r="E3030" t="s">
        <v>122</v>
      </c>
      <c r="F3030">
        <v>-1400000</v>
      </c>
      <c r="G3030" t="s">
        <v>2582</v>
      </c>
      <c r="H3030" t="s">
        <v>249</v>
      </c>
      <c r="I3030" t="s">
        <v>102</v>
      </c>
      <c r="J3030" t="s">
        <v>32</v>
      </c>
      <c r="L3030" t="s">
        <v>279</v>
      </c>
      <c r="M3030">
        <f t="shared" si="147"/>
        <v>10</v>
      </c>
      <c r="N3030">
        <f t="shared" si="148"/>
        <v>14</v>
      </c>
      <c r="O3030" t="str">
        <f t="shared" si="149"/>
        <v>LCFHR</v>
      </c>
    </row>
    <row r="3031" spans="1:15" hidden="1" x14ac:dyDescent="0.25">
      <c r="A3031" t="s">
        <v>121</v>
      </c>
      <c r="B3031" t="s">
        <v>18</v>
      </c>
      <c r="C3031" t="s">
        <v>113</v>
      </c>
      <c r="D3031" s="3">
        <v>42628</v>
      </c>
      <c r="E3031" t="s">
        <v>122</v>
      </c>
      <c r="F3031">
        <v>-200000</v>
      </c>
      <c r="G3031" t="s">
        <v>2581</v>
      </c>
      <c r="H3031" t="s">
        <v>249</v>
      </c>
      <c r="I3031" t="s">
        <v>102</v>
      </c>
      <c r="J3031" t="s">
        <v>32</v>
      </c>
      <c r="L3031" t="s">
        <v>279</v>
      </c>
      <c r="M3031">
        <f t="shared" si="147"/>
        <v>10</v>
      </c>
      <c r="N3031">
        <f t="shared" si="148"/>
        <v>14</v>
      </c>
      <c r="O3031" t="str">
        <f t="shared" si="149"/>
        <v>LCFHR</v>
      </c>
    </row>
    <row r="3032" spans="1:15" hidden="1" x14ac:dyDescent="0.25">
      <c r="A3032" t="s">
        <v>121</v>
      </c>
      <c r="B3032" t="s">
        <v>18</v>
      </c>
      <c r="C3032" t="s">
        <v>113</v>
      </c>
      <c r="D3032" s="3">
        <v>42629</v>
      </c>
      <c r="E3032" t="s">
        <v>122</v>
      </c>
      <c r="F3032">
        <v>-700000</v>
      </c>
      <c r="G3032" t="s">
        <v>2580</v>
      </c>
      <c r="H3032" t="s">
        <v>249</v>
      </c>
      <c r="I3032" t="s">
        <v>102</v>
      </c>
      <c r="J3032" t="s">
        <v>32</v>
      </c>
      <c r="K3032" t="s">
        <v>72</v>
      </c>
      <c r="L3032" t="s">
        <v>2470</v>
      </c>
      <c r="M3032">
        <f t="shared" si="147"/>
        <v>10</v>
      </c>
      <c r="N3032">
        <f t="shared" si="148"/>
        <v>14</v>
      </c>
      <c r="O3032" t="str">
        <f t="shared" si="149"/>
        <v>LCFHR</v>
      </c>
    </row>
    <row r="3033" spans="1:15" hidden="1" x14ac:dyDescent="0.25">
      <c r="A3033" t="s">
        <v>121</v>
      </c>
      <c r="B3033" t="s">
        <v>18</v>
      </c>
      <c r="C3033" t="s">
        <v>113</v>
      </c>
      <c r="D3033" s="3">
        <v>42632</v>
      </c>
      <c r="E3033" t="s">
        <v>122</v>
      </c>
      <c r="F3033">
        <v>-40000000</v>
      </c>
      <c r="G3033" t="s">
        <v>2579</v>
      </c>
      <c r="H3033" t="s">
        <v>249</v>
      </c>
      <c r="I3033" t="s">
        <v>102</v>
      </c>
      <c r="J3033" t="s">
        <v>32</v>
      </c>
      <c r="L3033" t="s">
        <v>279</v>
      </c>
      <c r="M3033">
        <f t="shared" si="147"/>
        <v>10</v>
      </c>
      <c r="N3033">
        <f t="shared" si="148"/>
        <v>14</v>
      </c>
      <c r="O3033" t="str">
        <f t="shared" si="149"/>
        <v>LCFHR</v>
      </c>
    </row>
    <row r="3034" spans="1:15" hidden="1" x14ac:dyDescent="0.25">
      <c r="A3034" t="s">
        <v>121</v>
      </c>
      <c r="B3034" t="s">
        <v>18</v>
      </c>
      <c r="C3034" t="s">
        <v>113</v>
      </c>
      <c r="D3034" s="3">
        <v>42632</v>
      </c>
      <c r="E3034" t="s">
        <v>122</v>
      </c>
      <c r="F3034">
        <v>-1690366.67</v>
      </c>
      <c r="G3034" t="s">
        <v>2578</v>
      </c>
      <c r="H3034" t="s">
        <v>249</v>
      </c>
      <c r="I3034" t="s">
        <v>102</v>
      </c>
      <c r="J3034" t="s">
        <v>32</v>
      </c>
      <c r="L3034" t="s">
        <v>2325</v>
      </c>
      <c r="M3034">
        <f t="shared" si="147"/>
        <v>10</v>
      </c>
      <c r="N3034">
        <f t="shared" si="148"/>
        <v>14</v>
      </c>
      <c r="O3034" t="str">
        <f t="shared" si="149"/>
        <v>LCFHR</v>
      </c>
    </row>
    <row r="3035" spans="1:15" hidden="1" x14ac:dyDescent="0.25">
      <c r="A3035" t="s">
        <v>121</v>
      </c>
      <c r="B3035" t="s">
        <v>18</v>
      </c>
      <c r="C3035" t="s">
        <v>113</v>
      </c>
      <c r="D3035" s="3">
        <v>42633</v>
      </c>
      <c r="E3035" t="s">
        <v>122</v>
      </c>
      <c r="F3035">
        <v>-36000000</v>
      </c>
      <c r="G3035" t="s">
        <v>2577</v>
      </c>
      <c r="H3035" t="s">
        <v>249</v>
      </c>
      <c r="I3035" t="s">
        <v>102</v>
      </c>
      <c r="J3035" t="s">
        <v>32</v>
      </c>
      <c r="L3035" t="s">
        <v>279</v>
      </c>
      <c r="M3035">
        <f t="shared" si="147"/>
        <v>10</v>
      </c>
      <c r="N3035">
        <f t="shared" si="148"/>
        <v>14</v>
      </c>
      <c r="O3035" t="str">
        <f t="shared" si="149"/>
        <v>LCFHR</v>
      </c>
    </row>
    <row r="3036" spans="1:15" hidden="1" x14ac:dyDescent="0.25">
      <c r="A3036" t="s">
        <v>121</v>
      </c>
      <c r="B3036" t="s">
        <v>18</v>
      </c>
      <c r="C3036" t="s">
        <v>113</v>
      </c>
      <c r="D3036" s="3">
        <v>42633</v>
      </c>
      <c r="E3036" t="s">
        <v>122</v>
      </c>
      <c r="F3036">
        <v>-19500000</v>
      </c>
      <c r="G3036" t="s">
        <v>2576</v>
      </c>
      <c r="H3036" t="s">
        <v>249</v>
      </c>
      <c r="I3036" t="s">
        <v>102</v>
      </c>
      <c r="J3036" t="s">
        <v>32</v>
      </c>
      <c r="L3036" t="s">
        <v>279</v>
      </c>
      <c r="M3036">
        <f t="shared" si="147"/>
        <v>10</v>
      </c>
      <c r="N3036">
        <f t="shared" si="148"/>
        <v>14</v>
      </c>
      <c r="O3036" t="str">
        <f t="shared" si="149"/>
        <v>LCFHR</v>
      </c>
    </row>
    <row r="3037" spans="1:15" hidden="1" x14ac:dyDescent="0.25">
      <c r="A3037" t="s">
        <v>121</v>
      </c>
      <c r="B3037" t="s">
        <v>18</v>
      </c>
      <c r="C3037" t="s">
        <v>113</v>
      </c>
      <c r="D3037" s="3">
        <v>42635</v>
      </c>
      <c r="E3037" t="s">
        <v>122</v>
      </c>
      <c r="F3037">
        <v>-10047292.82</v>
      </c>
      <c r="G3037" t="s">
        <v>2575</v>
      </c>
      <c r="H3037" t="s">
        <v>249</v>
      </c>
      <c r="I3037" t="s">
        <v>102</v>
      </c>
      <c r="J3037" t="s">
        <v>32</v>
      </c>
      <c r="L3037" t="s">
        <v>2325</v>
      </c>
      <c r="M3037">
        <f t="shared" si="147"/>
        <v>10</v>
      </c>
      <c r="N3037">
        <f t="shared" si="148"/>
        <v>14</v>
      </c>
      <c r="O3037" t="str">
        <f t="shared" si="149"/>
        <v>LCFHR</v>
      </c>
    </row>
    <row r="3038" spans="1:15" hidden="1" x14ac:dyDescent="0.25">
      <c r="A3038" t="s">
        <v>121</v>
      </c>
      <c r="B3038" t="s">
        <v>18</v>
      </c>
      <c r="C3038" t="s">
        <v>113</v>
      </c>
      <c r="D3038" s="3">
        <v>42635</v>
      </c>
      <c r="E3038" t="s">
        <v>122</v>
      </c>
      <c r="F3038">
        <v>-500000</v>
      </c>
      <c r="G3038" t="s">
        <v>2574</v>
      </c>
      <c r="H3038" t="s">
        <v>249</v>
      </c>
      <c r="I3038" t="s">
        <v>102</v>
      </c>
      <c r="J3038" t="s">
        <v>32</v>
      </c>
      <c r="K3038" t="s">
        <v>72</v>
      </c>
      <c r="L3038" t="s">
        <v>2470</v>
      </c>
      <c r="M3038">
        <f t="shared" si="147"/>
        <v>10</v>
      </c>
      <c r="N3038">
        <f t="shared" si="148"/>
        <v>14</v>
      </c>
      <c r="O3038" t="str">
        <f t="shared" si="149"/>
        <v>LCFHR</v>
      </c>
    </row>
    <row r="3039" spans="1:15" hidden="1" x14ac:dyDescent="0.25">
      <c r="A3039" t="s">
        <v>121</v>
      </c>
      <c r="B3039" t="s">
        <v>18</v>
      </c>
      <c r="C3039" t="s">
        <v>113</v>
      </c>
      <c r="D3039" s="3">
        <v>42636</v>
      </c>
      <c r="E3039" t="s">
        <v>122</v>
      </c>
      <c r="F3039">
        <v>-4600000</v>
      </c>
      <c r="G3039" t="s">
        <v>2573</v>
      </c>
      <c r="H3039" t="s">
        <v>249</v>
      </c>
      <c r="I3039" t="s">
        <v>102</v>
      </c>
      <c r="J3039" t="s">
        <v>32</v>
      </c>
      <c r="K3039" t="s">
        <v>72</v>
      </c>
      <c r="L3039" t="s">
        <v>2470</v>
      </c>
      <c r="M3039">
        <f t="shared" si="147"/>
        <v>10</v>
      </c>
      <c r="N3039">
        <f t="shared" si="148"/>
        <v>14</v>
      </c>
      <c r="O3039" t="str">
        <f t="shared" si="149"/>
        <v>LCFHR</v>
      </c>
    </row>
    <row r="3040" spans="1:15" hidden="1" x14ac:dyDescent="0.25">
      <c r="A3040" t="s">
        <v>121</v>
      </c>
      <c r="B3040" t="s">
        <v>18</v>
      </c>
      <c r="C3040" t="s">
        <v>113</v>
      </c>
      <c r="D3040" s="3">
        <v>42641</v>
      </c>
      <c r="E3040" t="s">
        <v>122</v>
      </c>
      <c r="F3040">
        <v>-400000</v>
      </c>
      <c r="G3040" t="s">
        <v>2572</v>
      </c>
      <c r="H3040" t="s">
        <v>249</v>
      </c>
      <c r="I3040" t="s">
        <v>102</v>
      </c>
      <c r="J3040" t="s">
        <v>32</v>
      </c>
      <c r="K3040" t="s">
        <v>72</v>
      </c>
      <c r="L3040" t="s">
        <v>2470</v>
      </c>
      <c r="M3040">
        <f t="shared" si="147"/>
        <v>10</v>
      </c>
      <c r="N3040">
        <f t="shared" si="148"/>
        <v>14</v>
      </c>
      <c r="O3040" t="str">
        <f t="shared" si="149"/>
        <v>LCFHR</v>
      </c>
    </row>
    <row r="3041" spans="1:15" hidden="1" x14ac:dyDescent="0.25">
      <c r="A3041" t="s">
        <v>121</v>
      </c>
      <c r="B3041" t="s">
        <v>18</v>
      </c>
      <c r="C3041" t="s">
        <v>113</v>
      </c>
      <c r="D3041" s="3">
        <v>42641</v>
      </c>
      <c r="E3041" t="s">
        <v>122</v>
      </c>
      <c r="F3041">
        <v>-3791234.68</v>
      </c>
      <c r="G3041" t="s">
        <v>2571</v>
      </c>
      <c r="H3041" t="s">
        <v>249</v>
      </c>
      <c r="I3041" t="s">
        <v>102</v>
      </c>
      <c r="J3041" t="s">
        <v>32</v>
      </c>
      <c r="L3041" t="s">
        <v>2325</v>
      </c>
      <c r="M3041">
        <f t="shared" si="147"/>
        <v>10</v>
      </c>
      <c r="N3041">
        <f t="shared" si="148"/>
        <v>14</v>
      </c>
      <c r="O3041" t="str">
        <f t="shared" si="149"/>
        <v>LCFHR</v>
      </c>
    </row>
    <row r="3042" spans="1:15" hidden="1" x14ac:dyDescent="0.25">
      <c r="A3042" t="s">
        <v>121</v>
      </c>
      <c r="B3042" t="s">
        <v>18</v>
      </c>
      <c r="C3042" t="s">
        <v>113</v>
      </c>
      <c r="D3042" s="3">
        <v>42641</v>
      </c>
      <c r="E3042" t="s">
        <v>122</v>
      </c>
      <c r="F3042">
        <v>-5188904.3899999997</v>
      </c>
      <c r="G3042" t="s">
        <v>2570</v>
      </c>
      <c r="H3042" t="s">
        <v>249</v>
      </c>
      <c r="I3042" t="s">
        <v>102</v>
      </c>
      <c r="J3042" t="s">
        <v>32</v>
      </c>
      <c r="L3042" t="s">
        <v>2325</v>
      </c>
      <c r="M3042">
        <f t="shared" si="147"/>
        <v>10</v>
      </c>
      <c r="N3042">
        <f t="shared" si="148"/>
        <v>14</v>
      </c>
      <c r="O3042" t="str">
        <f t="shared" si="149"/>
        <v>LCFHR</v>
      </c>
    </row>
    <row r="3043" spans="1:15" hidden="1" x14ac:dyDescent="0.25">
      <c r="A3043" t="s">
        <v>121</v>
      </c>
      <c r="B3043" t="s">
        <v>18</v>
      </c>
      <c r="C3043" t="s">
        <v>113</v>
      </c>
      <c r="D3043" s="3">
        <v>42642</v>
      </c>
      <c r="E3043" t="s">
        <v>122</v>
      </c>
      <c r="F3043">
        <v>-29900000</v>
      </c>
      <c r="G3043" t="s">
        <v>2569</v>
      </c>
      <c r="H3043" t="s">
        <v>249</v>
      </c>
      <c r="I3043" t="s">
        <v>102</v>
      </c>
      <c r="J3043" t="s">
        <v>32</v>
      </c>
      <c r="K3043" t="s">
        <v>72</v>
      </c>
      <c r="L3043" t="s">
        <v>2470</v>
      </c>
      <c r="M3043">
        <f t="shared" si="147"/>
        <v>10</v>
      </c>
      <c r="N3043">
        <f t="shared" si="148"/>
        <v>14</v>
      </c>
      <c r="O3043" t="str">
        <f t="shared" si="149"/>
        <v>LCFHR</v>
      </c>
    </row>
    <row r="3044" spans="1:15" hidden="1" x14ac:dyDescent="0.25">
      <c r="A3044" t="s">
        <v>121</v>
      </c>
      <c r="B3044" t="s">
        <v>18</v>
      </c>
      <c r="C3044" t="s">
        <v>113</v>
      </c>
      <c r="D3044" s="3">
        <v>42642</v>
      </c>
      <c r="E3044" t="s">
        <v>122</v>
      </c>
      <c r="F3044">
        <v>-150000000</v>
      </c>
      <c r="G3044" t="s">
        <v>2568</v>
      </c>
      <c r="H3044" t="s">
        <v>249</v>
      </c>
      <c r="I3044" t="s">
        <v>102</v>
      </c>
      <c r="J3044" t="s">
        <v>32</v>
      </c>
      <c r="L3044" t="s">
        <v>279</v>
      </c>
      <c r="M3044">
        <f t="shared" si="147"/>
        <v>10</v>
      </c>
      <c r="N3044">
        <f t="shared" si="148"/>
        <v>14</v>
      </c>
      <c r="O3044" t="str">
        <f t="shared" si="149"/>
        <v>LCFHR</v>
      </c>
    </row>
    <row r="3045" spans="1:15" hidden="1" x14ac:dyDescent="0.25">
      <c r="A3045" t="s">
        <v>121</v>
      </c>
      <c r="B3045" t="s">
        <v>18</v>
      </c>
      <c r="C3045" t="s">
        <v>113</v>
      </c>
      <c r="D3045" s="3">
        <v>42642</v>
      </c>
      <c r="E3045" t="s">
        <v>122</v>
      </c>
      <c r="F3045">
        <v>-150000000</v>
      </c>
      <c r="G3045" t="s">
        <v>2567</v>
      </c>
      <c r="H3045" t="s">
        <v>249</v>
      </c>
      <c r="I3045" t="s">
        <v>102</v>
      </c>
      <c r="J3045" t="s">
        <v>32</v>
      </c>
      <c r="L3045" t="s">
        <v>279</v>
      </c>
      <c r="M3045">
        <f t="shared" si="147"/>
        <v>10</v>
      </c>
      <c r="N3045">
        <f t="shared" si="148"/>
        <v>14</v>
      </c>
      <c r="O3045" t="str">
        <f t="shared" si="149"/>
        <v>LCFHR</v>
      </c>
    </row>
    <row r="3046" spans="1:15" hidden="1" x14ac:dyDescent="0.25">
      <c r="A3046" t="s">
        <v>121</v>
      </c>
      <c r="B3046" t="s">
        <v>18</v>
      </c>
      <c r="C3046" t="s">
        <v>113</v>
      </c>
      <c r="D3046" s="3">
        <v>42642</v>
      </c>
      <c r="E3046" t="s">
        <v>122</v>
      </c>
      <c r="F3046">
        <v>-2660163.23</v>
      </c>
      <c r="G3046" t="s">
        <v>2566</v>
      </c>
      <c r="H3046" t="s">
        <v>249</v>
      </c>
      <c r="I3046" t="s">
        <v>102</v>
      </c>
      <c r="J3046" t="s">
        <v>32</v>
      </c>
      <c r="L3046" t="s">
        <v>2325</v>
      </c>
      <c r="M3046">
        <f t="shared" si="147"/>
        <v>10</v>
      </c>
      <c r="N3046">
        <f t="shared" si="148"/>
        <v>14</v>
      </c>
      <c r="O3046" t="str">
        <f t="shared" si="149"/>
        <v>LCFHR</v>
      </c>
    </row>
    <row r="3047" spans="1:15" hidden="1" x14ac:dyDescent="0.25">
      <c r="A3047" t="s">
        <v>121</v>
      </c>
      <c r="B3047" t="s">
        <v>18</v>
      </c>
      <c r="C3047" t="s">
        <v>113</v>
      </c>
      <c r="D3047" s="3">
        <v>42643</v>
      </c>
      <c r="E3047" t="s">
        <v>122</v>
      </c>
      <c r="F3047">
        <v>-31000000</v>
      </c>
      <c r="G3047" t="s">
        <v>2565</v>
      </c>
      <c r="H3047" t="s">
        <v>249</v>
      </c>
      <c r="I3047" t="s">
        <v>102</v>
      </c>
      <c r="J3047" t="s">
        <v>32</v>
      </c>
      <c r="K3047" t="s">
        <v>72</v>
      </c>
      <c r="L3047" t="s">
        <v>2470</v>
      </c>
      <c r="M3047">
        <f t="shared" si="147"/>
        <v>10</v>
      </c>
      <c r="N3047">
        <f t="shared" si="148"/>
        <v>14</v>
      </c>
      <c r="O3047" t="str">
        <f t="shared" si="149"/>
        <v>LCFHR</v>
      </c>
    </row>
    <row r="3048" spans="1:15" hidden="1" x14ac:dyDescent="0.25">
      <c r="A3048" t="s">
        <v>121</v>
      </c>
      <c r="B3048" t="s">
        <v>18</v>
      </c>
      <c r="C3048" t="s">
        <v>113</v>
      </c>
      <c r="D3048" s="3">
        <v>42643</v>
      </c>
      <c r="E3048" t="s">
        <v>122</v>
      </c>
      <c r="F3048">
        <v>-50489440.789999999</v>
      </c>
      <c r="G3048" t="s">
        <v>2564</v>
      </c>
      <c r="H3048" t="s">
        <v>249</v>
      </c>
      <c r="I3048" t="s">
        <v>102</v>
      </c>
      <c r="J3048" t="s">
        <v>32</v>
      </c>
      <c r="L3048" t="s">
        <v>2325</v>
      </c>
      <c r="M3048">
        <f t="shared" si="147"/>
        <v>10</v>
      </c>
      <c r="N3048">
        <f t="shared" si="148"/>
        <v>14</v>
      </c>
      <c r="O3048" t="str">
        <f t="shared" si="149"/>
        <v>LCFHR</v>
      </c>
    </row>
    <row r="3049" spans="1:15" hidden="1" x14ac:dyDescent="0.25">
      <c r="A3049" t="s">
        <v>121</v>
      </c>
      <c r="B3049" t="s">
        <v>18</v>
      </c>
      <c r="C3049" t="s">
        <v>113</v>
      </c>
      <c r="D3049" s="3">
        <v>42643</v>
      </c>
      <c r="E3049" t="s">
        <v>122</v>
      </c>
      <c r="F3049">
        <v>-8157412.1500000004</v>
      </c>
      <c r="G3049" t="s">
        <v>2563</v>
      </c>
      <c r="H3049" t="s">
        <v>249</v>
      </c>
      <c r="I3049" t="s">
        <v>102</v>
      </c>
      <c r="J3049" t="s">
        <v>32</v>
      </c>
      <c r="L3049" t="s">
        <v>2325</v>
      </c>
      <c r="M3049">
        <f t="shared" si="147"/>
        <v>10</v>
      </c>
      <c r="N3049">
        <f t="shared" si="148"/>
        <v>14</v>
      </c>
      <c r="O3049" t="str">
        <f t="shared" si="149"/>
        <v>LCFHR</v>
      </c>
    </row>
    <row r="3050" spans="1:15" hidden="1" x14ac:dyDescent="0.25">
      <c r="A3050" t="s">
        <v>121</v>
      </c>
      <c r="B3050" t="s">
        <v>18</v>
      </c>
      <c r="C3050" t="s">
        <v>113</v>
      </c>
      <c r="D3050" s="3">
        <v>42643</v>
      </c>
      <c r="E3050" t="s">
        <v>122</v>
      </c>
      <c r="F3050">
        <v>-38333.33</v>
      </c>
      <c r="G3050" t="s">
        <v>2562</v>
      </c>
      <c r="H3050" t="s">
        <v>249</v>
      </c>
      <c r="I3050" t="s">
        <v>102</v>
      </c>
      <c r="J3050" t="s">
        <v>32</v>
      </c>
      <c r="L3050" t="s">
        <v>278</v>
      </c>
      <c r="M3050">
        <f t="shared" si="147"/>
        <v>10</v>
      </c>
      <c r="N3050">
        <f t="shared" si="148"/>
        <v>14</v>
      </c>
      <c r="O3050" t="str">
        <f t="shared" si="149"/>
        <v>LCFHR</v>
      </c>
    </row>
    <row r="3051" spans="1:15" hidden="1" x14ac:dyDescent="0.25">
      <c r="A3051" t="s">
        <v>121</v>
      </c>
      <c r="B3051" t="s">
        <v>18</v>
      </c>
      <c r="C3051" t="s">
        <v>113</v>
      </c>
      <c r="D3051" s="3">
        <v>42643</v>
      </c>
      <c r="E3051" t="s">
        <v>122</v>
      </c>
      <c r="F3051">
        <v>-599463.01</v>
      </c>
      <c r="G3051" t="s">
        <v>2561</v>
      </c>
      <c r="H3051" t="s">
        <v>249</v>
      </c>
      <c r="I3051" t="s">
        <v>102</v>
      </c>
      <c r="J3051" t="s">
        <v>32</v>
      </c>
      <c r="L3051" t="s">
        <v>2325</v>
      </c>
      <c r="M3051">
        <f t="shared" si="147"/>
        <v>10</v>
      </c>
      <c r="N3051">
        <f t="shared" si="148"/>
        <v>14</v>
      </c>
      <c r="O3051" t="str">
        <f t="shared" si="149"/>
        <v>LCFHR</v>
      </c>
    </row>
    <row r="3052" spans="1:15" hidden="1" x14ac:dyDescent="0.25">
      <c r="A3052" t="s">
        <v>121</v>
      </c>
      <c r="B3052" t="s">
        <v>18</v>
      </c>
      <c r="C3052" t="s">
        <v>113</v>
      </c>
      <c r="D3052" s="3">
        <v>42646</v>
      </c>
      <c r="E3052" t="s">
        <v>122</v>
      </c>
      <c r="F3052">
        <v>-4000000</v>
      </c>
      <c r="G3052" t="s">
        <v>2560</v>
      </c>
      <c r="H3052" t="s">
        <v>249</v>
      </c>
      <c r="I3052" t="s">
        <v>102</v>
      </c>
      <c r="J3052" t="s">
        <v>32</v>
      </c>
      <c r="K3052" t="s">
        <v>72</v>
      </c>
      <c r="L3052" t="s">
        <v>2470</v>
      </c>
      <c r="M3052">
        <f t="shared" si="147"/>
        <v>10</v>
      </c>
      <c r="N3052">
        <f t="shared" si="148"/>
        <v>14</v>
      </c>
      <c r="O3052" t="str">
        <f t="shared" si="149"/>
        <v>LCFHR</v>
      </c>
    </row>
    <row r="3053" spans="1:15" hidden="1" x14ac:dyDescent="0.25">
      <c r="A3053" t="s">
        <v>121</v>
      </c>
      <c r="B3053" t="s">
        <v>18</v>
      </c>
      <c r="C3053" t="s">
        <v>113</v>
      </c>
      <c r="D3053" s="3">
        <v>42646</v>
      </c>
      <c r="E3053" t="s">
        <v>122</v>
      </c>
      <c r="F3053">
        <v>-19800000</v>
      </c>
      <c r="G3053" t="s">
        <v>2559</v>
      </c>
      <c r="H3053" t="s">
        <v>249</v>
      </c>
      <c r="I3053" t="s">
        <v>102</v>
      </c>
      <c r="J3053" t="s">
        <v>32</v>
      </c>
      <c r="L3053" t="s">
        <v>279</v>
      </c>
      <c r="M3053">
        <f t="shared" si="147"/>
        <v>10</v>
      </c>
      <c r="N3053">
        <f t="shared" si="148"/>
        <v>14</v>
      </c>
      <c r="O3053" t="str">
        <f t="shared" si="149"/>
        <v>LCFHR</v>
      </c>
    </row>
    <row r="3054" spans="1:15" hidden="1" x14ac:dyDescent="0.25">
      <c r="A3054" t="s">
        <v>121</v>
      </c>
      <c r="B3054" t="s">
        <v>18</v>
      </c>
      <c r="C3054" t="s">
        <v>113</v>
      </c>
      <c r="D3054" s="3">
        <v>42647</v>
      </c>
      <c r="E3054" t="s">
        <v>122</v>
      </c>
      <c r="F3054">
        <v>-79900000</v>
      </c>
      <c r="G3054" t="s">
        <v>2558</v>
      </c>
      <c r="H3054" t="s">
        <v>249</v>
      </c>
      <c r="I3054" t="s">
        <v>102</v>
      </c>
      <c r="J3054" t="s">
        <v>32</v>
      </c>
      <c r="L3054" t="s">
        <v>279</v>
      </c>
      <c r="M3054">
        <f t="shared" si="147"/>
        <v>10</v>
      </c>
      <c r="N3054">
        <f t="shared" si="148"/>
        <v>14</v>
      </c>
      <c r="O3054" t="str">
        <f t="shared" si="149"/>
        <v>LCFHR</v>
      </c>
    </row>
    <row r="3055" spans="1:15" hidden="1" x14ac:dyDescent="0.25">
      <c r="A3055" t="s">
        <v>121</v>
      </c>
      <c r="B3055" t="s">
        <v>18</v>
      </c>
      <c r="C3055" t="s">
        <v>113</v>
      </c>
      <c r="D3055" s="3">
        <v>42647</v>
      </c>
      <c r="E3055" t="s">
        <v>122</v>
      </c>
      <c r="F3055">
        <v>-39000000</v>
      </c>
      <c r="G3055" t="s">
        <v>2557</v>
      </c>
      <c r="H3055" t="s">
        <v>249</v>
      </c>
      <c r="I3055" t="s">
        <v>102</v>
      </c>
      <c r="J3055" t="s">
        <v>32</v>
      </c>
      <c r="L3055" t="s">
        <v>279</v>
      </c>
      <c r="M3055">
        <f t="shared" si="147"/>
        <v>10</v>
      </c>
      <c r="N3055">
        <f t="shared" si="148"/>
        <v>14</v>
      </c>
      <c r="O3055" t="str">
        <f t="shared" si="149"/>
        <v>LCFHR</v>
      </c>
    </row>
    <row r="3056" spans="1:15" hidden="1" x14ac:dyDescent="0.25">
      <c r="A3056" t="s">
        <v>121</v>
      </c>
      <c r="B3056" t="s">
        <v>18</v>
      </c>
      <c r="C3056" t="s">
        <v>113</v>
      </c>
      <c r="D3056" s="3">
        <v>42647</v>
      </c>
      <c r="E3056" t="s">
        <v>122</v>
      </c>
      <c r="F3056">
        <v>-7000000</v>
      </c>
      <c r="G3056" t="s">
        <v>2556</v>
      </c>
      <c r="H3056" t="s">
        <v>249</v>
      </c>
      <c r="I3056" t="s">
        <v>102</v>
      </c>
      <c r="J3056" t="s">
        <v>32</v>
      </c>
      <c r="L3056" t="s">
        <v>279</v>
      </c>
      <c r="M3056">
        <f t="shared" si="147"/>
        <v>10</v>
      </c>
      <c r="N3056">
        <f t="shared" si="148"/>
        <v>14</v>
      </c>
      <c r="O3056" t="str">
        <f t="shared" si="149"/>
        <v>LCFHR</v>
      </c>
    </row>
    <row r="3057" spans="1:15" hidden="1" x14ac:dyDescent="0.25">
      <c r="A3057" t="s">
        <v>121</v>
      </c>
      <c r="B3057" t="s">
        <v>18</v>
      </c>
      <c r="C3057" t="s">
        <v>113</v>
      </c>
      <c r="D3057" s="3">
        <v>42648</v>
      </c>
      <c r="E3057" t="s">
        <v>122</v>
      </c>
      <c r="F3057">
        <v>-29000000</v>
      </c>
      <c r="G3057" t="s">
        <v>2555</v>
      </c>
      <c r="H3057" t="s">
        <v>249</v>
      </c>
      <c r="I3057" t="s">
        <v>102</v>
      </c>
      <c r="J3057" t="s">
        <v>32</v>
      </c>
      <c r="L3057" t="s">
        <v>279</v>
      </c>
      <c r="M3057">
        <f t="shared" si="147"/>
        <v>10</v>
      </c>
      <c r="N3057">
        <f t="shared" si="148"/>
        <v>14</v>
      </c>
      <c r="O3057" t="str">
        <f t="shared" si="149"/>
        <v>LCFHR</v>
      </c>
    </row>
    <row r="3058" spans="1:15" hidden="1" x14ac:dyDescent="0.25">
      <c r="A3058" t="s">
        <v>121</v>
      </c>
      <c r="B3058" t="s">
        <v>18</v>
      </c>
      <c r="C3058" t="s">
        <v>113</v>
      </c>
      <c r="D3058" s="3">
        <v>42649</v>
      </c>
      <c r="E3058" t="s">
        <v>122</v>
      </c>
      <c r="F3058">
        <v>-12000000</v>
      </c>
      <c r="G3058" t="s">
        <v>2554</v>
      </c>
      <c r="H3058" t="s">
        <v>249</v>
      </c>
      <c r="I3058" t="s">
        <v>102</v>
      </c>
      <c r="J3058" t="s">
        <v>32</v>
      </c>
      <c r="L3058" t="s">
        <v>279</v>
      </c>
      <c r="M3058">
        <f t="shared" si="147"/>
        <v>10</v>
      </c>
      <c r="N3058">
        <f t="shared" si="148"/>
        <v>14</v>
      </c>
      <c r="O3058" t="str">
        <f t="shared" si="149"/>
        <v>LCFHR</v>
      </c>
    </row>
    <row r="3059" spans="1:15" hidden="1" x14ac:dyDescent="0.25">
      <c r="A3059" t="s">
        <v>121</v>
      </c>
      <c r="B3059" t="s">
        <v>18</v>
      </c>
      <c r="C3059" t="s">
        <v>113</v>
      </c>
      <c r="D3059" s="3">
        <v>42650</v>
      </c>
      <c r="E3059" t="s">
        <v>122</v>
      </c>
      <c r="F3059">
        <v>-2488281.25</v>
      </c>
      <c r="G3059" t="s">
        <v>2553</v>
      </c>
      <c r="H3059" t="s">
        <v>249</v>
      </c>
      <c r="I3059" t="s">
        <v>102</v>
      </c>
      <c r="J3059" t="s">
        <v>32</v>
      </c>
      <c r="L3059" t="s">
        <v>2325</v>
      </c>
      <c r="M3059">
        <f t="shared" si="147"/>
        <v>10</v>
      </c>
      <c r="N3059">
        <f t="shared" si="148"/>
        <v>14</v>
      </c>
      <c r="O3059" t="str">
        <f t="shared" si="149"/>
        <v>LCFHR</v>
      </c>
    </row>
    <row r="3060" spans="1:15" hidden="1" x14ac:dyDescent="0.25">
      <c r="A3060" t="s">
        <v>121</v>
      </c>
      <c r="B3060" t="s">
        <v>18</v>
      </c>
      <c r="C3060" t="s">
        <v>113</v>
      </c>
      <c r="D3060" s="3">
        <v>42655</v>
      </c>
      <c r="E3060" t="s">
        <v>122</v>
      </c>
      <c r="F3060">
        <v>-5000000</v>
      </c>
      <c r="G3060" t="s">
        <v>2552</v>
      </c>
      <c r="H3060" t="s">
        <v>249</v>
      </c>
      <c r="I3060" t="s">
        <v>102</v>
      </c>
      <c r="J3060" t="s">
        <v>32</v>
      </c>
      <c r="L3060" t="s">
        <v>279</v>
      </c>
      <c r="M3060">
        <f t="shared" si="147"/>
        <v>10</v>
      </c>
      <c r="N3060">
        <f t="shared" si="148"/>
        <v>14</v>
      </c>
      <c r="O3060" t="str">
        <f t="shared" si="149"/>
        <v>LCFHR</v>
      </c>
    </row>
    <row r="3061" spans="1:15" hidden="1" x14ac:dyDescent="0.25">
      <c r="A3061" t="s">
        <v>121</v>
      </c>
      <c r="B3061" t="s">
        <v>18</v>
      </c>
      <c r="C3061" t="s">
        <v>113</v>
      </c>
      <c r="D3061" s="3">
        <v>42656</v>
      </c>
      <c r="E3061" t="s">
        <v>122</v>
      </c>
      <c r="F3061">
        <v>-1500000</v>
      </c>
      <c r="G3061" t="s">
        <v>2551</v>
      </c>
      <c r="H3061" t="s">
        <v>249</v>
      </c>
      <c r="I3061" t="s">
        <v>102</v>
      </c>
      <c r="J3061" t="s">
        <v>32</v>
      </c>
      <c r="K3061" t="s">
        <v>72</v>
      </c>
      <c r="L3061" t="s">
        <v>2470</v>
      </c>
      <c r="M3061">
        <f t="shared" si="147"/>
        <v>10</v>
      </c>
      <c r="N3061">
        <f t="shared" si="148"/>
        <v>14</v>
      </c>
      <c r="O3061" t="str">
        <f t="shared" si="149"/>
        <v>LCFHR</v>
      </c>
    </row>
    <row r="3062" spans="1:15" hidden="1" x14ac:dyDescent="0.25">
      <c r="A3062" t="s">
        <v>121</v>
      </c>
      <c r="B3062" t="s">
        <v>18</v>
      </c>
      <c r="C3062" t="s">
        <v>113</v>
      </c>
      <c r="D3062" s="3">
        <v>42657</v>
      </c>
      <c r="E3062" t="s">
        <v>122</v>
      </c>
      <c r="F3062">
        <v>-13417529.199999999</v>
      </c>
      <c r="G3062" t="s">
        <v>2550</v>
      </c>
      <c r="H3062" t="s">
        <v>247</v>
      </c>
      <c r="I3062" t="s">
        <v>102</v>
      </c>
      <c r="J3062" t="s">
        <v>32</v>
      </c>
      <c r="L3062" t="s">
        <v>279</v>
      </c>
      <c r="M3062">
        <f t="shared" si="147"/>
        <v>10</v>
      </c>
      <c r="N3062">
        <f t="shared" si="148"/>
        <v>14</v>
      </c>
      <c r="O3062" t="str">
        <f t="shared" si="149"/>
        <v>LCFHR</v>
      </c>
    </row>
    <row r="3063" spans="1:15" hidden="1" x14ac:dyDescent="0.25">
      <c r="A3063" t="s">
        <v>121</v>
      </c>
      <c r="B3063" t="s">
        <v>18</v>
      </c>
      <c r="C3063" t="s">
        <v>113</v>
      </c>
      <c r="D3063" s="3">
        <v>42660</v>
      </c>
      <c r="E3063" t="s">
        <v>122</v>
      </c>
      <c r="F3063">
        <v>-11000000</v>
      </c>
      <c r="G3063" t="s">
        <v>2549</v>
      </c>
      <c r="H3063" t="s">
        <v>247</v>
      </c>
      <c r="I3063" t="s">
        <v>102</v>
      </c>
      <c r="J3063" t="s">
        <v>32</v>
      </c>
      <c r="L3063" t="s">
        <v>279</v>
      </c>
      <c r="M3063">
        <f t="shared" si="147"/>
        <v>10</v>
      </c>
      <c r="N3063">
        <f t="shared" si="148"/>
        <v>14</v>
      </c>
      <c r="O3063" t="str">
        <f t="shared" si="149"/>
        <v>LCFHR</v>
      </c>
    </row>
    <row r="3064" spans="1:15" hidden="1" x14ac:dyDescent="0.25">
      <c r="A3064" t="s">
        <v>121</v>
      </c>
      <c r="B3064" t="s">
        <v>18</v>
      </c>
      <c r="C3064" t="s">
        <v>113</v>
      </c>
      <c r="D3064" s="3">
        <v>42661</v>
      </c>
      <c r="E3064" t="s">
        <v>122</v>
      </c>
      <c r="F3064">
        <v>-1000000</v>
      </c>
      <c r="G3064" t="s">
        <v>2548</v>
      </c>
      <c r="H3064" t="s">
        <v>247</v>
      </c>
      <c r="I3064" t="s">
        <v>102</v>
      </c>
      <c r="J3064" t="s">
        <v>32</v>
      </c>
      <c r="L3064" t="s">
        <v>279</v>
      </c>
      <c r="M3064">
        <f t="shared" si="147"/>
        <v>10</v>
      </c>
      <c r="N3064">
        <f t="shared" si="148"/>
        <v>14</v>
      </c>
      <c r="O3064" t="str">
        <f t="shared" si="149"/>
        <v>LCFHR</v>
      </c>
    </row>
    <row r="3065" spans="1:15" hidden="1" x14ac:dyDescent="0.25">
      <c r="A3065" t="s">
        <v>121</v>
      </c>
      <c r="B3065" t="s">
        <v>18</v>
      </c>
      <c r="C3065" t="s">
        <v>113</v>
      </c>
      <c r="D3065" s="3">
        <v>42663</v>
      </c>
      <c r="E3065" t="s">
        <v>122</v>
      </c>
      <c r="F3065">
        <v>-400000</v>
      </c>
      <c r="G3065" t="s">
        <v>2547</v>
      </c>
      <c r="H3065" t="s">
        <v>249</v>
      </c>
      <c r="I3065" t="s">
        <v>101</v>
      </c>
      <c r="J3065" t="s">
        <v>32</v>
      </c>
      <c r="K3065" t="s">
        <v>72</v>
      </c>
      <c r="L3065" t="s">
        <v>2470</v>
      </c>
      <c r="M3065">
        <f t="shared" si="147"/>
        <v>10</v>
      </c>
      <c r="N3065">
        <f t="shared" si="148"/>
        <v>14</v>
      </c>
      <c r="O3065" t="str">
        <f t="shared" si="149"/>
        <v>LCFHR</v>
      </c>
    </row>
    <row r="3066" spans="1:15" hidden="1" x14ac:dyDescent="0.25">
      <c r="A3066" t="s">
        <v>121</v>
      </c>
      <c r="B3066" t="s">
        <v>18</v>
      </c>
      <c r="C3066" t="s">
        <v>113</v>
      </c>
      <c r="D3066" s="3">
        <v>42663</v>
      </c>
      <c r="E3066" t="s">
        <v>122</v>
      </c>
      <c r="F3066">
        <v>-2000000</v>
      </c>
      <c r="G3066" t="s">
        <v>2546</v>
      </c>
      <c r="H3066" t="s">
        <v>247</v>
      </c>
      <c r="I3066" t="s">
        <v>102</v>
      </c>
      <c r="J3066" t="s">
        <v>32</v>
      </c>
      <c r="L3066" t="s">
        <v>279</v>
      </c>
      <c r="M3066">
        <f t="shared" si="147"/>
        <v>10</v>
      </c>
      <c r="N3066">
        <f t="shared" si="148"/>
        <v>14</v>
      </c>
      <c r="O3066" t="str">
        <f t="shared" si="149"/>
        <v>LCFHR</v>
      </c>
    </row>
    <row r="3067" spans="1:15" hidden="1" x14ac:dyDescent="0.25">
      <c r="A3067" t="s">
        <v>121</v>
      </c>
      <c r="B3067" t="s">
        <v>18</v>
      </c>
      <c r="C3067" t="s">
        <v>113</v>
      </c>
      <c r="D3067" s="3">
        <v>42663</v>
      </c>
      <c r="E3067" t="s">
        <v>122</v>
      </c>
      <c r="F3067">
        <v>-1722475.87</v>
      </c>
      <c r="G3067" t="s">
        <v>2545</v>
      </c>
      <c r="H3067" t="s">
        <v>247</v>
      </c>
      <c r="I3067" t="s">
        <v>101</v>
      </c>
      <c r="J3067" t="s">
        <v>32</v>
      </c>
      <c r="L3067" t="s">
        <v>2325</v>
      </c>
      <c r="M3067">
        <f t="shared" si="147"/>
        <v>10</v>
      </c>
      <c r="N3067">
        <f t="shared" si="148"/>
        <v>14</v>
      </c>
      <c r="O3067" t="str">
        <f t="shared" si="149"/>
        <v>LCFHR</v>
      </c>
    </row>
    <row r="3068" spans="1:15" hidden="1" x14ac:dyDescent="0.25">
      <c r="A3068" t="s">
        <v>121</v>
      </c>
      <c r="B3068" t="s">
        <v>18</v>
      </c>
      <c r="C3068" t="s">
        <v>113</v>
      </c>
      <c r="D3068" s="3">
        <v>42667</v>
      </c>
      <c r="E3068" t="s">
        <v>122</v>
      </c>
      <c r="F3068">
        <v>-58777.83</v>
      </c>
      <c r="G3068" t="s">
        <v>2544</v>
      </c>
      <c r="H3068" t="s">
        <v>247</v>
      </c>
      <c r="I3068" t="s">
        <v>102</v>
      </c>
      <c r="J3068" t="s">
        <v>32</v>
      </c>
      <c r="L3068" t="s">
        <v>279</v>
      </c>
      <c r="M3068">
        <f t="shared" si="147"/>
        <v>10</v>
      </c>
      <c r="N3068">
        <f t="shared" si="148"/>
        <v>14</v>
      </c>
      <c r="O3068" t="str">
        <f t="shared" si="149"/>
        <v>LCFHR</v>
      </c>
    </row>
    <row r="3069" spans="1:15" hidden="1" x14ac:dyDescent="0.25">
      <c r="A3069" t="s">
        <v>121</v>
      </c>
      <c r="B3069" t="s">
        <v>18</v>
      </c>
      <c r="C3069" t="s">
        <v>113</v>
      </c>
      <c r="D3069" s="3">
        <v>42668</v>
      </c>
      <c r="E3069" t="s">
        <v>122</v>
      </c>
      <c r="F3069">
        <v>-700000</v>
      </c>
      <c r="G3069" t="s">
        <v>2543</v>
      </c>
      <c r="H3069" t="s">
        <v>249</v>
      </c>
      <c r="I3069" t="s">
        <v>102</v>
      </c>
      <c r="J3069" t="s">
        <v>32</v>
      </c>
      <c r="K3069" t="s">
        <v>72</v>
      </c>
      <c r="L3069" t="s">
        <v>2470</v>
      </c>
      <c r="M3069">
        <f t="shared" si="147"/>
        <v>10</v>
      </c>
      <c r="N3069">
        <f t="shared" si="148"/>
        <v>14</v>
      </c>
      <c r="O3069" t="str">
        <f t="shared" si="149"/>
        <v>LCFHR</v>
      </c>
    </row>
    <row r="3070" spans="1:15" hidden="1" x14ac:dyDescent="0.25">
      <c r="A3070" t="s">
        <v>121</v>
      </c>
      <c r="B3070" t="s">
        <v>18</v>
      </c>
      <c r="C3070" t="s">
        <v>113</v>
      </c>
      <c r="D3070" s="3">
        <v>42671</v>
      </c>
      <c r="E3070" t="s">
        <v>122</v>
      </c>
      <c r="F3070">
        <v>-2750000</v>
      </c>
      <c r="G3070" t="s">
        <v>2542</v>
      </c>
      <c r="H3070" t="s">
        <v>249</v>
      </c>
      <c r="I3070" t="s">
        <v>102</v>
      </c>
      <c r="J3070" t="s">
        <v>32</v>
      </c>
      <c r="K3070" t="s">
        <v>72</v>
      </c>
      <c r="L3070" t="s">
        <v>2470</v>
      </c>
      <c r="M3070">
        <f t="shared" si="147"/>
        <v>10</v>
      </c>
      <c r="N3070">
        <f t="shared" si="148"/>
        <v>14</v>
      </c>
      <c r="O3070" t="str">
        <f t="shared" si="149"/>
        <v>LCFHR</v>
      </c>
    </row>
    <row r="3071" spans="1:15" hidden="1" x14ac:dyDescent="0.25">
      <c r="A3071" t="s">
        <v>121</v>
      </c>
      <c r="B3071" t="s">
        <v>18</v>
      </c>
      <c r="C3071" t="s">
        <v>113</v>
      </c>
      <c r="D3071" s="3">
        <v>42674</v>
      </c>
      <c r="E3071" t="s">
        <v>122</v>
      </c>
      <c r="F3071">
        <v>-38333.33</v>
      </c>
      <c r="G3071" t="s">
        <v>2541</v>
      </c>
      <c r="H3071" t="s">
        <v>247</v>
      </c>
      <c r="I3071" t="s">
        <v>102</v>
      </c>
      <c r="J3071" t="s">
        <v>32</v>
      </c>
      <c r="L3071" t="s">
        <v>278</v>
      </c>
      <c r="M3071">
        <f t="shared" si="147"/>
        <v>10</v>
      </c>
      <c r="N3071">
        <f t="shared" si="148"/>
        <v>14</v>
      </c>
      <c r="O3071" t="str">
        <f t="shared" si="149"/>
        <v>LCFHR</v>
      </c>
    </row>
    <row r="3072" spans="1:15" hidden="1" x14ac:dyDescent="0.25">
      <c r="A3072" t="s">
        <v>121</v>
      </c>
      <c r="B3072" t="s">
        <v>18</v>
      </c>
      <c r="C3072" t="s">
        <v>113</v>
      </c>
      <c r="D3072" s="3">
        <v>42674</v>
      </c>
      <c r="E3072" t="s">
        <v>122</v>
      </c>
      <c r="F3072">
        <v>-27000000</v>
      </c>
      <c r="G3072" t="s">
        <v>2540</v>
      </c>
      <c r="H3072" t="s">
        <v>247</v>
      </c>
      <c r="I3072" t="s">
        <v>102</v>
      </c>
      <c r="J3072" t="s">
        <v>32</v>
      </c>
      <c r="L3072" t="s">
        <v>279</v>
      </c>
      <c r="M3072">
        <f t="shared" si="147"/>
        <v>10</v>
      </c>
      <c r="N3072">
        <f t="shared" si="148"/>
        <v>14</v>
      </c>
      <c r="O3072" t="str">
        <f t="shared" si="149"/>
        <v>LCFHR</v>
      </c>
    </row>
    <row r="3073" spans="1:15" hidden="1" x14ac:dyDescent="0.25">
      <c r="A3073" t="s">
        <v>121</v>
      </c>
      <c r="B3073" t="s">
        <v>18</v>
      </c>
      <c r="C3073" t="s">
        <v>113</v>
      </c>
      <c r="D3073" s="3">
        <v>42676</v>
      </c>
      <c r="E3073" t="s">
        <v>122</v>
      </c>
      <c r="F3073">
        <v>-6800426.4199999999</v>
      </c>
      <c r="G3073" t="s">
        <v>2539</v>
      </c>
      <c r="H3073" t="s">
        <v>247</v>
      </c>
      <c r="I3073" t="s">
        <v>102</v>
      </c>
      <c r="J3073" t="s">
        <v>32</v>
      </c>
      <c r="L3073" t="s">
        <v>2325</v>
      </c>
      <c r="M3073">
        <f t="shared" si="147"/>
        <v>10</v>
      </c>
      <c r="N3073">
        <f t="shared" si="148"/>
        <v>14</v>
      </c>
      <c r="O3073" t="str">
        <f t="shared" si="149"/>
        <v>LCFHR</v>
      </c>
    </row>
    <row r="3074" spans="1:15" hidden="1" x14ac:dyDescent="0.25">
      <c r="A3074" t="s">
        <v>121</v>
      </c>
      <c r="B3074" t="s">
        <v>18</v>
      </c>
      <c r="C3074" t="s">
        <v>113</v>
      </c>
      <c r="D3074" s="3">
        <v>42677</v>
      </c>
      <c r="E3074" t="s">
        <v>122</v>
      </c>
      <c r="F3074">
        <v>-749507.81</v>
      </c>
      <c r="G3074" t="s">
        <v>2538</v>
      </c>
      <c r="H3074" t="s">
        <v>247</v>
      </c>
      <c r="I3074" t="s">
        <v>102</v>
      </c>
      <c r="J3074" t="s">
        <v>32</v>
      </c>
      <c r="L3074" t="s">
        <v>2325</v>
      </c>
      <c r="M3074">
        <f t="shared" si="147"/>
        <v>10</v>
      </c>
      <c r="N3074">
        <f t="shared" si="148"/>
        <v>14</v>
      </c>
      <c r="O3074" t="str">
        <f t="shared" si="149"/>
        <v>LCFHR</v>
      </c>
    </row>
    <row r="3075" spans="1:15" hidden="1" x14ac:dyDescent="0.25">
      <c r="A3075" t="s">
        <v>121</v>
      </c>
      <c r="B3075" t="s">
        <v>18</v>
      </c>
      <c r="C3075" t="s">
        <v>113</v>
      </c>
      <c r="D3075" s="3">
        <v>42678</v>
      </c>
      <c r="E3075" t="s">
        <v>122</v>
      </c>
      <c r="F3075">
        <v>-17900000</v>
      </c>
      <c r="G3075" t="s">
        <v>2537</v>
      </c>
      <c r="H3075" t="s">
        <v>247</v>
      </c>
      <c r="I3075" t="s">
        <v>102</v>
      </c>
      <c r="J3075" t="s">
        <v>32</v>
      </c>
      <c r="L3075" t="s">
        <v>279</v>
      </c>
      <c r="M3075">
        <f t="shared" ref="M3075:M3138" si="150">FIND("from",L3075,1)+LEN($M$1)+1</f>
        <v>10</v>
      </c>
      <c r="N3075">
        <f t="shared" ref="N3075:N3138" si="151">FIND("to",L3075)-LEN($N$1)</f>
        <v>14</v>
      </c>
      <c r="O3075" t="str">
        <f t="shared" ref="O3075:O3138" si="152">MID(L3075,M3075,N3075-M3075+1)</f>
        <v>LCFHR</v>
      </c>
    </row>
    <row r="3076" spans="1:15" hidden="1" x14ac:dyDescent="0.25">
      <c r="A3076" t="s">
        <v>121</v>
      </c>
      <c r="B3076" t="s">
        <v>18</v>
      </c>
      <c r="C3076" t="s">
        <v>113</v>
      </c>
      <c r="D3076" s="3">
        <v>42681</v>
      </c>
      <c r="E3076" t="s">
        <v>122</v>
      </c>
      <c r="F3076">
        <v>-3500000</v>
      </c>
      <c r="G3076" t="s">
        <v>2536</v>
      </c>
      <c r="H3076" t="s">
        <v>249</v>
      </c>
      <c r="I3076" t="s">
        <v>102</v>
      </c>
      <c r="J3076" t="s">
        <v>32</v>
      </c>
      <c r="K3076" t="s">
        <v>72</v>
      </c>
      <c r="L3076" t="s">
        <v>2470</v>
      </c>
      <c r="M3076">
        <f t="shared" si="150"/>
        <v>10</v>
      </c>
      <c r="N3076">
        <f t="shared" si="151"/>
        <v>14</v>
      </c>
      <c r="O3076" t="str">
        <f t="shared" si="152"/>
        <v>LCFHR</v>
      </c>
    </row>
    <row r="3077" spans="1:15" hidden="1" x14ac:dyDescent="0.25">
      <c r="A3077" t="s">
        <v>121</v>
      </c>
      <c r="B3077" t="s">
        <v>18</v>
      </c>
      <c r="C3077" t="s">
        <v>113</v>
      </c>
      <c r="D3077" s="3">
        <v>42681</v>
      </c>
      <c r="E3077" t="s">
        <v>122</v>
      </c>
      <c r="F3077">
        <v>-13000000</v>
      </c>
      <c r="G3077" t="s">
        <v>2535</v>
      </c>
      <c r="H3077" t="s">
        <v>247</v>
      </c>
      <c r="I3077" t="s">
        <v>102</v>
      </c>
      <c r="J3077" t="s">
        <v>32</v>
      </c>
      <c r="L3077" t="s">
        <v>279</v>
      </c>
      <c r="M3077">
        <f t="shared" si="150"/>
        <v>10</v>
      </c>
      <c r="N3077">
        <f t="shared" si="151"/>
        <v>14</v>
      </c>
      <c r="O3077" t="str">
        <f t="shared" si="152"/>
        <v>LCFHR</v>
      </c>
    </row>
    <row r="3078" spans="1:15" hidden="1" x14ac:dyDescent="0.25">
      <c r="A3078" t="s">
        <v>121</v>
      </c>
      <c r="B3078" t="s">
        <v>18</v>
      </c>
      <c r="C3078" t="s">
        <v>113</v>
      </c>
      <c r="D3078" s="3">
        <v>42682</v>
      </c>
      <c r="E3078" t="s">
        <v>122</v>
      </c>
      <c r="F3078">
        <v>-745843.75</v>
      </c>
      <c r="G3078" t="s">
        <v>2534</v>
      </c>
      <c r="H3078" t="s">
        <v>247</v>
      </c>
      <c r="I3078" t="s">
        <v>102</v>
      </c>
      <c r="J3078" t="s">
        <v>32</v>
      </c>
      <c r="L3078" t="s">
        <v>2325</v>
      </c>
      <c r="M3078">
        <f t="shared" si="150"/>
        <v>10</v>
      </c>
      <c r="N3078">
        <f t="shared" si="151"/>
        <v>14</v>
      </c>
      <c r="O3078" t="str">
        <f t="shared" si="152"/>
        <v>LCFHR</v>
      </c>
    </row>
    <row r="3079" spans="1:15" hidden="1" x14ac:dyDescent="0.25">
      <c r="A3079" t="s">
        <v>121</v>
      </c>
      <c r="B3079" t="s">
        <v>18</v>
      </c>
      <c r="C3079" t="s">
        <v>113</v>
      </c>
      <c r="D3079" s="3">
        <v>42683</v>
      </c>
      <c r="E3079" t="s">
        <v>122</v>
      </c>
      <c r="F3079">
        <v>-9500000</v>
      </c>
      <c r="G3079" t="s">
        <v>2533</v>
      </c>
      <c r="H3079" t="s">
        <v>249</v>
      </c>
      <c r="I3079" t="s">
        <v>102</v>
      </c>
      <c r="J3079" t="s">
        <v>32</v>
      </c>
      <c r="K3079" t="s">
        <v>72</v>
      </c>
      <c r="L3079" t="s">
        <v>2470</v>
      </c>
      <c r="M3079">
        <f t="shared" si="150"/>
        <v>10</v>
      </c>
      <c r="N3079">
        <f t="shared" si="151"/>
        <v>14</v>
      </c>
      <c r="O3079" t="str">
        <f t="shared" si="152"/>
        <v>LCFHR</v>
      </c>
    </row>
    <row r="3080" spans="1:15" hidden="1" x14ac:dyDescent="0.25">
      <c r="A3080" t="s">
        <v>121</v>
      </c>
      <c r="B3080" t="s">
        <v>18</v>
      </c>
      <c r="C3080" t="s">
        <v>113</v>
      </c>
      <c r="D3080" s="3">
        <v>42683</v>
      </c>
      <c r="E3080" t="s">
        <v>122</v>
      </c>
      <c r="F3080">
        <v>-3220750</v>
      </c>
      <c r="G3080" t="s">
        <v>2532</v>
      </c>
      <c r="H3080" t="s">
        <v>247</v>
      </c>
      <c r="I3080" t="s">
        <v>102</v>
      </c>
      <c r="J3080" t="s">
        <v>32</v>
      </c>
      <c r="L3080" t="s">
        <v>2325</v>
      </c>
      <c r="M3080">
        <f t="shared" si="150"/>
        <v>10</v>
      </c>
      <c r="N3080">
        <f t="shared" si="151"/>
        <v>14</v>
      </c>
      <c r="O3080" t="str">
        <f t="shared" si="152"/>
        <v>LCFHR</v>
      </c>
    </row>
    <row r="3081" spans="1:15" hidden="1" x14ac:dyDescent="0.25">
      <c r="A3081" t="s">
        <v>121</v>
      </c>
      <c r="B3081" t="s">
        <v>18</v>
      </c>
      <c r="C3081" t="s">
        <v>113</v>
      </c>
      <c r="D3081" s="3">
        <v>42688</v>
      </c>
      <c r="E3081" t="s">
        <v>122</v>
      </c>
      <c r="F3081">
        <v>-975908.13</v>
      </c>
      <c r="G3081" t="s">
        <v>2531</v>
      </c>
      <c r="H3081" t="s">
        <v>247</v>
      </c>
      <c r="I3081" t="s">
        <v>102</v>
      </c>
      <c r="J3081" t="s">
        <v>32</v>
      </c>
      <c r="L3081" t="s">
        <v>2325</v>
      </c>
      <c r="M3081">
        <f t="shared" si="150"/>
        <v>10</v>
      </c>
      <c r="N3081">
        <f t="shared" si="151"/>
        <v>14</v>
      </c>
      <c r="O3081" t="str">
        <f t="shared" si="152"/>
        <v>LCFHR</v>
      </c>
    </row>
    <row r="3082" spans="1:15" hidden="1" x14ac:dyDescent="0.25">
      <c r="A3082" t="s">
        <v>121</v>
      </c>
      <c r="B3082" t="s">
        <v>18</v>
      </c>
      <c r="C3082" t="s">
        <v>113</v>
      </c>
      <c r="D3082" s="3">
        <v>42688</v>
      </c>
      <c r="E3082" t="s">
        <v>122</v>
      </c>
      <c r="F3082">
        <v>-36000000</v>
      </c>
      <c r="G3082" t="s">
        <v>2530</v>
      </c>
      <c r="H3082" t="s">
        <v>247</v>
      </c>
      <c r="I3082" t="s">
        <v>102</v>
      </c>
      <c r="J3082" t="s">
        <v>32</v>
      </c>
      <c r="L3082" t="s">
        <v>279</v>
      </c>
      <c r="M3082">
        <f t="shared" si="150"/>
        <v>10</v>
      </c>
      <c r="N3082">
        <f t="shared" si="151"/>
        <v>14</v>
      </c>
      <c r="O3082" t="str">
        <f t="shared" si="152"/>
        <v>LCFHR</v>
      </c>
    </row>
    <row r="3083" spans="1:15" hidden="1" x14ac:dyDescent="0.25">
      <c r="A3083" t="s">
        <v>121</v>
      </c>
      <c r="B3083" t="s">
        <v>18</v>
      </c>
      <c r="C3083" t="s">
        <v>113</v>
      </c>
      <c r="D3083" s="3">
        <v>42689</v>
      </c>
      <c r="E3083" t="s">
        <v>122</v>
      </c>
      <c r="F3083">
        <v>-3000000</v>
      </c>
      <c r="G3083" t="s">
        <v>2529</v>
      </c>
      <c r="H3083" t="s">
        <v>247</v>
      </c>
      <c r="I3083" t="s">
        <v>102</v>
      </c>
      <c r="J3083" t="s">
        <v>32</v>
      </c>
      <c r="L3083" t="s">
        <v>279</v>
      </c>
      <c r="M3083">
        <f t="shared" si="150"/>
        <v>10</v>
      </c>
      <c r="N3083">
        <f t="shared" si="151"/>
        <v>14</v>
      </c>
      <c r="O3083" t="str">
        <f t="shared" si="152"/>
        <v>LCFHR</v>
      </c>
    </row>
    <row r="3084" spans="1:15" hidden="1" x14ac:dyDescent="0.25">
      <c r="A3084" t="s">
        <v>121</v>
      </c>
      <c r="B3084" t="s">
        <v>18</v>
      </c>
      <c r="C3084" t="s">
        <v>113</v>
      </c>
      <c r="D3084" s="3">
        <v>42690</v>
      </c>
      <c r="E3084" t="s">
        <v>122</v>
      </c>
      <c r="F3084">
        <v>-4000000</v>
      </c>
      <c r="G3084" t="s">
        <v>2528</v>
      </c>
      <c r="H3084" t="s">
        <v>247</v>
      </c>
      <c r="I3084" t="s">
        <v>102</v>
      </c>
      <c r="J3084" t="s">
        <v>32</v>
      </c>
      <c r="L3084" t="s">
        <v>279</v>
      </c>
      <c r="M3084">
        <f t="shared" si="150"/>
        <v>10</v>
      </c>
      <c r="N3084">
        <f t="shared" si="151"/>
        <v>14</v>
      </c>
      <c r="O3084" t="str">
        <f t="shared" si="152"/>
        <v>LCFHR</v>
      </c>
    </row>
    <row r="3085" spans="1:15" hidden="1" x14ac:dyDescent="0.25">
      <c r="A3085" t="s">
        <v>121</v>
      </c>
      <c r="B3085" t="s">
        <v>18</v>
      </c>
      <c r="C3085" t="s">
        <v>113</v>
      </c>
      <c r="D3085" s="3">
        <v>42692</v>
      </c>
      <c r="E3085" t="s">
        <v>122</v>
      </c>
      <c r="F3085">
        <v>-2000000</v>
      </c>
      <c r="G3085" t="s">
        <v>2527</v>
      </c>
      <c r="H3085" t="s">
        <v>247</v>
      </c>
      <c r="I3085" t="s">
        <v>102</v>
      </c>
      <c r="J3085" t="s">
        <v>32</v>
      </c>
      <c r="L3085" t="s">
        <v>279</v>
      </c>
      <c r="M3085">
        <f t="shared" si="150"/>
        <v>10</v>
      </c>
      <c r="N3085">
        <f t="shared" si="151"/>
        <v>14</v>
      </c>
      <c r="O3085" t="str">
        <f t="shared" si="152"/>
        <v>LCFHR</v>
      </c>
    </row>
    <row r="3086" spans="1:15" hidden="1" x14ac:dyDescent="0.25">
      <c r="A3086" t="s">
        <v>121</v>
      </c>
      <c r="B3086" t="s">
        <v>18</v>
      </c>
      <c r="C3086" t="s">
        <v>113</v>
      </c>
      <c r="D3086" s="3">
        <v>42692</v>
      </c>
      <c r="E3086" t="s">
        <v>122</v>
      </c>
      <c r="F3086">
        <v>-1496250</v>
      </c>
      <c r="G3086" t="s">
        <v>2526</v>
      </c>
      <c r="H3086" t="s">
        <v>247</v>
      </c>
      <c r="I3086" t="s">
        <v>102</v>
      </c>
      <c r="J3086" t="s">
        <v>32</v>
      </c>
      <c r="L3086" t="s">
        <v>2325</v>
      </c>
      <c r="M3086">
        <f t="shared" si="150"/>
        <v>10</v>
      </c>
      <c r="N3086">
        <f t="shared" si="151"/>
        <v>14</v>
      </c>
      <c r="O3086" t="str">
        <f t="shared" si="152"/>
        <v>LCFHR</v>
      </c>
    </row>
    <row r="3087" spans="1:15" hidden="1" x14ac:dyDescent="0.25">
      <c r="A3087" t="s">
        <v>121</v>
      </c>
      <c r="B3087" t="s">
        <v>18</v>
      </c>
      <c r="C3087" t="s">
        <v>113</v>
      </c>
      <c r="D3087" s="3">
        <v>42696</v>
      </c>
      <c r="E3087" t="s">
        <v>122</v>
      </c>
      <c r="F3087">
        <v>-2000000</v>
      </c>
      <c r="G3087" t="s">
        <v>2525</v>
      </c>
      <c r="H3087" t="s">
        <v>249</v>
      </c>
      <c r="I3087" t="s">
        <v>102</v>
      </c>
      <c r="J3087" t="s">
        <v>32</v>
      </c>
      <c r="K3087" t="s">
        <v>72</v>
      </c>
      <c r="L3087" t="s">
        <v>2470</v>
      </c>
      <c r="M3087">
        <f t="shared" si="150"/>
        <v>10</v>
      </c>
      <c r="N3087">
        <f t="shared" si="151"/>
        <v>14</v>
      </c>
      <c r="O3087" t="str">
        <f t="shared" si="152"/>
        <v>LCFHR</v>
      </c>
    </row>
    <row r="3088" spans="1:15" hidden="1" x14ac:dyDescent="0.25">
      <c r="A3088" t="s">
        <v>121</v>
      </c>
      <c r="B3088" t="s">
        <v>18</v>
      </c>
      <c r="C3088" t="s">
        <v>113</v>
      </c>
      <c r="D3088" s="3">
        <v>42696</v>
      </c>
      <c r="E3088" t="s">
        <v>122</v>
      </c>
      <c r="F3088">
        <v>-14000000</v>
      </c>
      <c r="G3088" t="s">
        <v>2524</v>
      </c>
      <c r="H3088" t="s">
        <v>247</v>
      </c>
      <c r="I3088" t="s">
        <v>102</v>
      </c>
      <c r="J3088" t="s">
        <v>32</v>
      </c>
      <c r="L3088" t="s">
        <v>279</v>
      </c>
      <c r="M3088">
        <f t="shared" si="150"/>
        <v>10</v>
      </c>
      <c r="N3088">
        <f t="shared" si="151"/>
        <v>14</v>
      </c>
      <c r="O3088" t="str">
        <f t="shared" si="152"/>
        <v>LCFHR</v>
      </c>
    </row>
    <row r="3089" spans="1:15" hidden="1" x14ac:dyDescent="0.25">
      <c r="A3089" t="s">
        <v>121</v>
      </c>
      <c r="B3089" t="s">
        <v>18</v>
      </c>
      <c r="C3089" t="s">
        <v>113</v>
      </c>
      <c r="D3089" s="3">
        <v>42697</v>
      </c>
      <c r="E3089" t="s">
        <v>122</v>
      </c>
      <c r="F3089">
        <v>-22500000</v>
      </c>
      <c r="G3089" t="s">
        <v>2523</v>
      </c>
      <c r="H3089" t="s">
        <v>247</v>
      </c>
      <c r="I3089" t="s">
        <v>102</v>
      </c>
      <c r="J3089" t="s">
        <v>32</v>
      </c>
      <c r="L3089" t="s">
        <v>279</v>
      </c>
      <c r="M3089">
        <f t="shared" si="150"/>
        <v>10</v>
      </c>
      <c r="N3089">
        <f t="shared" si="151"/>
        <v>14</v>
      </c>
      <c r="O3089" t="str">
        <f t="shared" si="152"/>
        <v>LCFHR</v>
      </c>
    </row>
    <row r="3090" spans="1:15" hidden="1" x14ac:dyDescent="0.25">
      <c r="A3090" t="s">
        <v>121</v>
      </c>
      <c r="B3090" t="s">
        <v>18</v>
      </c>
      <c r="C3090" t="s">
        <v>113</v>
      </c>
      <c r="D3090" s="3">
        <v>42702</v>
      </c>
      <c r="E3090" t="s">
        <v>122</v>
      </c>
      <c r="F3090">
        <v>-700000</v>
      </c>
      <c r="G3090" t="s">
        <v>2522</v>
      </c>
      <c r="H3090" t="s">
        <v>249</v>
      </c>
      <c r="I3090" t="s">
        <v>102</v>
      </c>
      <c r="J3090" t="s">
        <v>32</v>
      </c>
      <c r="K3090" t="s">
        <v>72</v>
      </c>
      <c r="L3090" t="s">
        <v>2470</v>
      </c>
      <c r="M3090">
        <f t="shared" si="150"/>
        <v>10</v>
      </c>
      <c r="N3090">
        <f t="shared" si="151"/>
        <v>14</v>
      </c>
      <c r="O3090" t="str">
        <f t="shared" si="152"/>
        <v>LCFHR</v>
      </c>
    </row>
    <row r="3091" spans="1:15" hidden="1" x14ac:dyDescent="0.25">
      <c r="A3091" t="s">
        <v>121</v>
      </c>
      <c r="B3091" t="s">
        <v>18</v>
      </c>
      <c r="C3091" t="s">
        <v>113</v>
      </c>
      <c r="D3091" s="3">
        <v>42702</v>
      </c>
      <c r="E3091" t="s">
        <v>122</v>
      </c>
      <c r="F3091">
        <v>-5000000</v>
      </c>
      <c r="G3091" t="s">
        <v>2521</v>
      </c>
      <c r="H3091" t="s">
        <v>247</v>
      </c>
      <c r="I3091" t="s">
        <v>102</v>
      </c>
      <c r="J3091" t="s">
        <v>32</v>
      </c>
      <c r="L3091" t="s">
        <v>279</v>
      </c>
      <c r="M3091">
        <f t="shared" si="150"/>
        <v>10</v>
      </c>
      <c r="N3091">
        <f t="shared" si="151"/>
        <v>14</v>
      </c>
      <c r="O3091" t="str">
        <f t="shared" si="152"/>
        <v>LCFHR</v>
      </c>
    </row>
    <row r="3092" spans="1:15" hidden="1" x14ac:dyDescent="0.25">
      <c r="A3092" t="s">
        <v>121</v>
      </c>
      <c r="B3092" t="s">
        <v>18</v>
      </c>
      <c r="C3092" t="s">
        <v>113</v>
      </c>
      <c r="D3092" s="3">
        <v>42702</v>
      </c>
      <c r="E3092" t="s">
        <v>122</v>
      </c>
      <c r="F3092">
        <v>-273216.67</v>
      </c>
      <c r="G3092" t="s">
        <v>2520</v>
      </c>
      <c r="H3092" t="s">
        <v>247</v>
      </c>
      <c r="I3092" t="s">
        <v>102</v>
      </c>
      <c r="J3092" t="s">
        <v>32</v>
      </c>
      <c r="L3092" t="s">
        <v>2325</v>
      </c>
      <c r="M3092">
        <f t="shared" si="150"/>
        <v>10</v>
      </c>
      <c r="N3092">
        <f t="shared" si="151"/>
        <v>14</v>
      </c>
      <c r="O3092" t="str">
        <f t="shared" si="152"/>
        <v>LCFHR</v>
      </c>
    </row>
    <row r="3093" spans="1:15" hidden="1" x14ac:dyDescent="0.25">
      <c r="A3093" t="s">
        <v>121</v>
      </c>
      <c r="B3093" t="s">
        <v>18</v>
      </c>
      <c r="C3093" t="s">
        <v>113</v>
      </c>
      <c r="D3093" s="3">
        <v>42704</v>
      </c>
      <c r="E3093" t="s">
        <v>122</v>
      </c>
      <c r="F3093">
        <v>-38333.33</v>
      </c>
      <c r="G3093" t="s">
        <v>2519</v>
      </c>
      <c r="H3093" t="s">
        <v>247</v>
      </c>
      <c r="I3093" t="s">
        <v>102</v>
      </c>
      <c r="J3093" t="s">
        <v>32</v>
      </c>
      <c r="L3093" t="s">
        <v>278</v>
      </c>
      <c r="M3093">
        <f t="shared" si="150"/>
        <v>10</v>
      </c>
      <c r="N3093">
        <f t="shared" si="151"/>
        <v>14</v>
      </c>
      <c r="O3093" t="str">
        <f t="shared" si="152"/>
        <v>LCFHR</v>
      </c>
    </row>
    <row r="3094" spans="1:15" hidden="1" x14ac:dyDescent="0.25">
      <c r="A3094" t="s">
        <v>121</v>
      </c>
      <c r="B3094" t="s">
        <v>18</v>
      </c>
      <c r="C3094" t="s">
        <v>113</v>
      </c>
      <c r="D3094" s="3">
        <v>42704</v>
      </c>
      <c r="E3094" t="s">
        <v>122</v>
      </c>
      <c r="F3094">
        <v>-18500000</v>
      </c>
      <c r="G3094" t="s">
        <v>2518</v>
      </c>
      <c r="H3094" t="s">
        <v>249</v>
      </c>
      <c r="I3094" t="s">
        <v>101</v>
      </c>
      <c r="J3094" t="s">
        <v>32</v>
      </c>
      <c r="K3094" t="s">
        <v>72</v>
      </c>
      <c r="L3094" t="s">
        <v>2470</v>
      </c>
      <c r="M3094">
        <f t="shared" si="150"/>
        <v>10</v>
      </c>
      <c r="N3094">
        <f t="shared" si="151"/>
        <v>14</v>
      </c>
      <c r="O3094" t="str">
        <f t="shared" si="152"/>
        <v>LCFHR</v>
      </c>
    </row>
    <row r="3095" spans="1:15" hidden="1" x14ac:dyDescent="0.25">
      <c r="A3095" t="s">
        <v>121</v>
      </c>
      <c r="B3095" t="s">
        <v>18</v>
      </c>
      <c r="C3095" t="s">
        <v>113</v>
      </c>
      <c r="D3095" s="3">
        <v>42710</v>
      </c>
      <c r="E3095" t="s">
        <v>122</v>
      </c>
      <c r="F3095">
        <v>-700000</v>
      </c>
      <c r="G3095" t="s">
        <v>2517</v>
      </c>
      <c r="H3095" t="s">
        <v>249</v>
      </c>
      <c r="I3095" t="s">
        <v>102</v>
      </c>
      <c r="J3095" t="s">
        <v>32</v>
      </c>
      <c r="K3095" t="s">
        <v>72</v>
      </c>
      <c r="L3095" t="s">
        <v>2470</v>
      </c>
      <c r="M3095">
        <f t="shared" si="150"/>
        <v>10</v>
      </c>
      <c r="N3095">
        <f t="shared" si="151"/>
        <v>14</v>
      </c>
      <c r="O3095" t="str">
        <f t="shared" si="152"/>
        <v>LCFHR</v>
      </c>
    </row>
    <row r="3096" spans="1:15" hidden="1" x14ac:dyDescent="0.25">
      <c r="A3096" t="s">
        <v>121</v>
      </c>
      <c r="B3096" t="s">
        <v>18</v>
      </c>
      <c r="C3096" t="s">
        <v>113</v>
      </c>
      <c r="D3096" s="3">
        <v>42711</v>
      </c>
      <c r="E3096" t="s">
        <v>122</v>
      </c>
      <c r="F3096">
        <v>-750000</v>
      </c>
      <c r="G3096" t="s">
        <v>2516</v>
      </c>
      <c r="H3096" t="s">
        <v>249</v>
      </c>
      <c r="I3096" t="s">
        <v>102</v>
      </c>
      <c r="J3096" t="s">
        <v>32</v>
      </c>
      <c r="K3096" t="s">
        <v>72</v>
      </c>
      <c r="L3096" t="s">
        <v>2470</v>
      </c>
      <c r="M3096">
        <f t="shared" si="150"/>
        <v>10</v>
      </c>
      <c r="N3096">
        <f t="shared" si="151"/>
        <v>14</v>
      </c>
      <c r="O3096" t="str">
        <f t="shared" si="152"/>
        <v>LCFHR</v>
      </c>
    </row>
    <row r="3097" spans="1:15" hidden="1" x14ac:dyDescent="0.25">
      <c r="A3097" t="s">
        <v>121</v>
      </c>
      <c r="B3097" t="s">
        <v>18</v>
      </c>
      <c r="C3097" t="s">
        <v>113</v>
      </c>
      <c r="D3097" s="3">
        <v>42711</v>
      </c>
      <c r="E3097" t="s">
        <v>122</v>
      </c>
      <c r="F3097">
        <v>-600000</v>
      </c>
      <c r="G3097" t="s">
        <v>2515</v>
      </c>
      <c r="H3097" t="s">
        <v>249</v>
      </c>
      <c r="I3097" t="s">
        <v>102</v>
      </c>
      <c r="J3097" t="s">
        <v>32</v>
      </c>
      <c r="K3097" t="s">
        <v>72</v>
      </c>
      <c r="L3097" t="s">
        <v>2470</v>
      </c>
      <c r="M3097">
        <f t="shared" si="150"/>
        <v>10</v>
      </c>
      <c r="N3097">
        <f t="shared" si="151"/>
        <v>14</v>
      </c>
      <c r="O3097" t="str">
        <f t="shared" si="152"/>
        <v>LCFHR</v>
      </c>
    </row>
    <row r="3098" spans="1:15" hidden="1" x14ac:dyDescent="0.25">
      <c r="A3098" t="s">
        <v>121</v>
      </c>
      <c r="B3098" t="s">
        <v>18</v>
      </c>
      <c r="C3098" t="s">
        <v>113</v>
      </c>
      <c r="D3098" s="3">
        <v>42711</v>
      </c>
      <c r="E3098" t="s">
        <v>122</v>
      </c>
      <c r="F3098">
        <v>-3124368.63</v>
      </c>
      <c r="G3098" t="s">
        <v>2514</v>
      </c>
      <c r="H3098" t="s">
        <v>247</v>
      </c>
      <c r="I3098" t="s">
        <v>102</v>
      </c>
      <c r="J3098" t="s">
        <v>32</v>
      </c>
      <c r="L3098" t="s">
        <v>279</v>
      </c>
      <c r="M3098">
        <f t="shared" si="150"/>
        <v>10</v>
      </c>
      <c r="N3098">
        <f t="shared" si="151"/>
        <v>14</v>
      </c>
      <c r="O3098" t="str">
        <f t="shared" si="152"/>
        <v>LCFHR</v>
      </c>
    </row>
    <row r="3099" spans="1:15" hidden="1" x14ac:dyDescent="0.25">
      <c r="A3099" t="s">
        <v>121</v>
      </c>
      <c r="B3099" t="s">
        <v>18</v>
      </c>
      <c r="C3099" t="s">
        <v>113</v>
      </c>
      <c r="D3099" s="3">
        <v>42711</v>
      </c>
      <c r="E3099" t="s">
        <v>122</v>
      </c>
      <c r="F3099">
        <v>-36329697.369999997</v>
      </c>
      <c r="G3099" t="s">
        <v>2513</v>
      </c>
      <c r="H3099" t="s">
        <v>247</v>
      </c>
      <c r="I3099" t="s">
        <v>101</v>
      </c>
      <c r="J3099" t="s">
        <v>32</v>
      </c>
      <c r="L3099" t="s">
        <v>2325</v>
      </c>
      <c r="M3099">
        <f t="shared" si="150"/>
        <v>10</v>
      </c>
      <c r="N3099">
        <f t="shared" si="151"/>
        <v>14</v>
      </c>
      <c r="O3099" t="str">
        <f t="shared" si="152"/>
        <v>LCFHR</v>
      </c>
    </row>
    <row r="3100" spans="1:15" hidden="1" x14ac:dyDescent="0.25">
      <c r="A3100" t="s">
        <v>121</v>
      </c>
      <c r="B3100" t="s">
        <v>18</v>
      </c>
      <c r="C3100" t="s">
        <v>113</v>
      </c>
      <c r="D3100" s="3">
        <v>42712</v>
      </c>
      <c r="E3100" t="s">
        <v>122</v>
      </c>
      <c r="F3100">
        <v>-8000000</v>
      </c>
      <c r="G3100" t="s">
        <v>2512</v>
      </c>
      <c r="H3100" t="s">
        <v>249</v>
      </c>
      <c r="I3100" t="s">
        <v>102</v>
      </c>
      <c r="J3100" t="s">
        <v>32</v>
      </c>
      <c r="K3100" t="s">
        <v>72</v>
      </c>
      <c r="L3100" t="s">
        <v>2470</v>
      </c>
      <c r="M3100">
        <f t="shared" si="150"/>
        <v>10</v>
      </c>
      <c r="N3100">
        <f t="shared" si="151"/>
        <v>14</v>
      </c>
      <c r="O3100" t="str">
        <f t="shared" si="152"/>
        <v>LCFHR</v>
      </c>
    </row>
    <row r="3101" spans="1:15" hidden="1" x14ac:dyDescent="0.25">
      <c r="A3101" t="s">
        <v>121</v>
      </c>
      <c r="B3101" t="s">
        <v>18</v>
      </c>
      <c r="C3101" t="s">
        <v>113</v>
      </c>
      <c r="D3101" s="3">
        <v>42713</v>
      </c>
      <c r="E3101" t="s">
        <v>122</v>
      </c>
      <c r="F3101">
        <v>-1400000</v>
      </c>
      <c r="G3101" t="s">
        <v>2511</v>
      </c>
      <c r="H3101" t="s">
        <v>249</v>
      </c>
      <c r="I3101" t="s">
        <v>102</v>
      </c>
      <c r="J3101" t="s">
        <v>32</v>
      </c>
      <c r="K3101" t="s">
        <v>72</v>
      </c>
      <c r="L3101" t="s">
        <v>2470</v>
      </c>
      <c r="M3101">
        <f t="shared" si="150"/>
        <v>10</v>
      </c>
      <c r="N3101">
        <f t="shared" si="151"/>
        <v>14</v>
      </c>
      <c r="O3101" t="str">
        <f t="shared" si="152"/>
        <v>LCFHR</v>
      </c>
    </row>
    <row r="3102" spans="1:15" hidden="1" x14ac:dyDescent="0.25">
      <c r="A3102" t="s">
        <v>121</v>
      </c>
      <c r="B3102" t="s">
        <v>18</v>
      </c>
      <c r="C3102" t="s">
        <v>113</v>
      </c>
      <c r="D3102" s="3">
        <v>42713</v>
      </c>
      <c r="E3102" t="s">
        <v>122</v>
      </c>
      <c r="F3102">
        <v>-51000000</v>
      </c>
      <c r="G3102" t="s">
        <v>2510</v>
      </c>
      <c r="H3102" t="s">
        <v>247</v>
      </c>
      <c r="I3102" t="s">
        <v>102</v>
      </c>
      <c r="J3102" t="s">
        <v>32</v>
      </c>
      <c r="L3102" t="s">
        <v>279</v>
      </c>
      <c r="M3102">
        <f t="shared" si="150"/>
        <v>10</v>
      </c>
      <c r="N3102">
        <f t="shared" si="151"/>
        <v>14</v>
      </c>
      <c r="O3102" t="str">
        <f t="shared" si="152"/>
        <v>LCFHR</v>
      </c>
    </row>
    <row r="3103" spans="1:15" hidden="1" x14ac:dyDescent="0.25">
      <c r="A3103" t="s">
        <v>121</v>
      </c>
      <c r="B3103" t="s">
        <v>18</v>
      </c>
      <c r="C3103" t="s">
        <v>113</v>
      </c>
      <c r="D3103" s="3">
        <v>42713</v>
      </c>
      <c r="E3103" t="s">
        <v>122</v>
      </c>
      <c r="F3103">
        <v>-10000000</v>
      </c>
      <c r="G3103" t="s">
        <v>2509</v>
      </c>
      <c r="H3103" t="s">
        <v>247</v>
      </c>
      <c r="I3103" t="s">
        <v>102</v>
      </c>
      <c r="J3103" t="s">
        <v>32</v>
      </c>
      <c r="L3103" t="s">
        <v>279</v>
      </c>
      <c r="M3103">
        <f t="shared" si="150"/>
        <v>10</v>
      </c>
      <c r="N3103">
        <f t="shared" si="151"/>
        <v>14</v>
      </c>
      <c r="O3103" t="str">
        <f t="shared" si="152"/>
        <v>LCFHR</v>
      </c>
    </row>
    <row r="3104" spans="1:15" hidden="1" x14ac:dyDescent="0.25">
      <c r="A3104" t="s">
        <v>121</v>
      </c>
      <c r="B3104" t="s">
        <v>18</v>
      </c>
      <c r="C3104" t="s">
        <v>113</v>
      </c>
      <c r="D3104" s="3">
        <v>42718</v>
      </c>
      <c r="E3104" t="s">
        <v>122</v>
      </c>
      <c r="F3104">
        <v>-3812303.21</v>
      </c>
      <c r="G3104" t="s">
        <v>2508</v>
      </c>
      <c r="H3104" t="s">
        <v>247</v>
      </c>
      <c r="I3104" t="s">
        <v>102</v>
      </c>
      <c r="J3104" t="s">
        <v>32</v>
      </c>
      <c r="L3104" t="s">
        <v>2325</v>
      </c>
      <c r="M3104">
        <f t="shared" si="150"/>
        <v>10</v>
      </c>
      <c r="N3104">
        <f t="shared" si="151"/>
        <v>14</v>
      </c>
      <c r="O3104" t="str">
        <f t="shared" si="152"/>
        <v>LCFHR</v>
      </c>
    </row>
    <row r="3105" spans="1:15" hidden="1" x14ac:dyDescent="0.25">
      <c r="A3105" t="s">
        <v>121</v>
      </c>
      <c r="B3105" t="s">
        <v>18</v>
      </c>
      <c r="C3105" t="s">
        <v>113</v>
      </c>
      <c r="D3105" s="3">
        <v>42718</v>
      </c>
      <c r="E3105" t="s">
        <v>122</v>
      </c>
      <c r="F3105">
        <v>-10000000</v>
      </c>
      <c r="G3105" t="s">
        <v>2507</v>
      </c>
      <c r="H3105" t="s">
        <v>247</v>
      </c>
      <c r="I3105" t="s">
        <v>102</v>
      </c>
      <c r="J3105" t="s">
        <v>32</v>
      </c>
      <c r="L3105" t="s">
        <v>279</v>
      </c>
      <c r="M3105">
        <f t="shared" si="150"/>
        <v>10</v>
      </c>
      <c r="N3105">
        <f t="shared" si="151"/>
        <v>14</v>
      </c>
      <c r="O3105" t="str">
        <f t="shared" si="152"/>
        <v>LCFHR</v>
      </c>
    </row>
    <row r="3106" spans="1:15" hidden="1" x14ac:dyDescent="0.25">
      <c r="A3106" t="s">
        <v>121</v>
      </c>
      <c r="B3106" t="s">
        <v>18</v>
      </c>
      <c r="C3106" t="s">
        <v>113</v>
      </c>
      <c r="D3106" s="3">
        <v>42718</v>
      </c>
      <c r="E3106" t="s">
        <v>122</v>
      </c>
      <c r="F3106">
        <v>-1474248.48</v>
      </c>
      <c r="G3106" t="s">
        <v>2506</v>
      </c>
      <c r="H3106" t="s">
        <v>247</v>
      </c>
      <c r="I3106" t="s">
        <v>102</v>
      </c>
      <c r="J3106" t="s">
        <v>32</v>
      </c>
      <c r="L3106" t="s">
        <v>2013</v>
      </c>
      <c r="M3106">
        <f t="shared" si="150"/>
        <v>10</v>
      </c>
      <c r="N3106">
        <f t="shared" si="151"/>
        <v>14</v>
      </c>
      <c r="O3106" t="str">
        <f t="shared" si="152"/>
        <v>LCFHR</v>
      </c>
    </row>
    <row r="3107" spans="1:15" hidden="1" x14ac:dyDescent="0.25">
      <c r="A3107" t="s">
        <v>121</v>
      </c>
      <c r="B3107" t="s">
        <v>18</v>
      </c>
      <c r="C3107" t="s">
        <v>113</v>
      </c>
      <c r="D3107" s="3">
        <v>42718</v>
      </c>
      <c r="E3107" t="s">
        <v>122</v>
      </c>
      <c r="F3107">
        <v>-988244.83</v>
      </c>
      <c r="G3107" t="s">
        <v>2505</v>
      </c>
      <c r="H3107" t="s">
        <v>247</v>
      </c>
      <c r="I3107" t="s">
        <v>102</v>
      </c>
      <c r="J3107" t="s">
        <v>32</v>
      </c>
      <c r="L3107" t="s">
        <v>278</v>
      </c>
      <c r="M3107">
        <f t="shared" si="150"/>
        <v>10</v>
      </c>
      <c r="N3107">
        <f t="shared" si="151"/>
        <v>14</v>
      </c>
      <c r="O3107" t="str">
        <f t="shared" si="152"/>
        <v>LCFHR</v>
      </c>
    </row>
    <row r="3108" spans="1:15" hidden="1" x14ac:dyDescent="0.25">
      <c r="A3108" t="s">
        <v>121</v>
      </c>
      <c r="B3108" t="s">
        <v>18</v>
      </c>
      <c r="C3108" t="s">
        <v>113</v>
      </c>
      <c r="D3108" s="3">
        <v>42720</v>
      </c>
      <c r="E3108" t="s">
        <v>122</v>
      </c>
      <c r="F3108">
        <v>-1000000</v>
      </c>
      <c r="G3108" t="s">
        <v>2504</v>
      </c>
      <c r="H3108" t="s">
        <v>249</v>
      </c>
      <c r="I3108" t="s">
        <v>102</v>
      </c>
      <c r="J3108" t="s">
        <v>32</v>
      </c>
      <c r="K3108" t="s">
        <v>72</v>
      </c>
      <c r="L3108" t="s">
        <v>2470</v>
      </c>
      <c r="M3108">
        <f t="shared" si="150"/>
        <v>10</v>
      </c>
      <c r="N3108">
        <f t="shared" si="151"/>
        <v>14</v>
      </c>
      <c r="O3108" t="str">
        <f t="shared" si="152"/>
        <v>LCFHR</v>
      </c>
    </row>
    <row r="3109" spans="1:15" hidden="1" x14ac:dyDescent="0.25">
      <c r="A3109" t="s">
        <v>121</v>
      </c>
      <c r="B3109" t="s">
        <v>18</v>
      </c>
      <c r="C3109" t="s">
        <v>113</v>
      </c>
      <c r="D3109" s="3">
        <v>42720</v>
      </c>
      <c r="E3109" t="s">
        <v>122</v>
      </c>
      <c r="F3109">
        <v>-11500000</v>
      </c>
      <c r="G3109" t="s">
        <v>2503</v>
      </c>
      <c r="H3109" t="s">
        <v>247</v>
      </c>
      <c r="I3109" t="s">
        <v>102</v>
      </c>
      <c r="J3109" t="s">
        <v>32</v>
      </c>
      <c r="L3109" t="s">
        <v>279</v>
      </c>
      <c r="M3109">
        <f t="shared" si="150"/>
        <v>10</v>
      </c>
      <c r="N3109">
        <f t="shared" si="151"/>
        <v>14</v>
      </c>
      <c r="O3109" t="str">
        <f t="shared" si="152"/>
        <v>LCFHR</v>
      </c>
    </row>
    <row r="3110" spans="1:15" hidden="1" x14ac:dyDescent="0.25">
      <c r="A3110" t="s">
        <v>121</v>
      </c>
      <c r="B3110" t="s">
        <v>18</v>
      </c>
      <c r="C3110" t="s">
        <v>113</v>
      </c>
      <c r="D3110" s="3">
        <v>42723</v>
      </c>
      <c r="E3110" t="s">
        <v>122</v>
      </c>
      <c r="F3110">
        <v>-20160190.039999999</v>
      </c>
      <c r="G3110" t="s">
        <v>2502</v>
      </c>
      <c r="H3110" t="s">
        <v>247</v>
      </c>
      <c r="I3110" t="s">
        <v>102</v>
      </c>
      <c r="J3110" t="s">
        <v>32</v>
      </c>
      <c r="L3110" t="s">
        <v>2325</v>
      </c>
      <c r="M3110">
        <f t="shared" si="150"/>
        <v>10</v>
      </c>
      <c r="N3110">
        <f t="shared" si="151"/>
        <v>14</v>
      </c>
      <c r="O3110" t="str">
        <f t="shared" si="152"/>
        <v>LCFHR</v>
      </c>
    </row>
    <row r="3111" spans="1:15" hidden="1" x14ac:dyDescent="0.25">
      <c r="A3111" t="s">
        <v>121</v>
      </c>
      <c r="B3111" t="s">
        <v>18</v>
      </c>
      <c r="C3111" t="s">
        <v>113</v>
      </c>
      <c r="D3111" s="3">
        <v>42723</v>
      </c>
      <c r="E3111" t="s">
        <v>122</v>
      </c>
      <c r="F3111">
        <v>-16500000</v>
      </c>
      <c r="G3111" t="s">
        <v>2501</v>
      </c>
      <c r="H3111" t="s">
        <v>247</v>
      </c>
      <c r="I3111" t="s">
        <v>102</v>
      </c>
      <c r="J3111" t="s">
        <v>32</v>
      </c>
      <c r="L3111" t="s">
        <v>279</v>
      </c>
      <c r="M3111">
        <f t="shared" si="150"/>
        <v>10</v>
      </c>
      <c r="N3111">
        <f t="shared" si="151"/>
        <v>14</v>
      </c>
      <c r="O3111" t="str">
        <f t="shared" si="152"/>
        <v>LCFHR</v>
      </c>
    </row>
    <row r="3112" spans="1:15" hidden="1" x14ac:dyDescent="0.25">
      <c r="A3112" t="s">
        <v>121</v>
      </c>
      <c r="B3112" t="s">
        <v>18</v>
      </c>
      <c r="C3112" t="s">
        <v>113</v>
      </c>
      <c r="D3112" s="3">
        <v>42724</v>
      </c>
      <c r="E3112" t="s">
        <v>122</v>
      </c>
      <c r="F3112">
        <v>-4907101.25</v>
      </c>
      <c r="G3112" t="s">
        <v>2500</v>
      </c>
      <c r="H3112" t="s">
        <v>247</v>
      </c>
      <c r="I3112" t="s">
        <v>102</v>
      </c>
      <c r="J3112" t="s">
        <v>32</v>
      </c>
      <c r="L3112" t="s">
        <v>2325</v>
      </c>
      <c r="M3112">
        <f t="shared" si="150"/>
        <v>10</v>
      </c>
      <c r="N3112">
        <f t="shared" si="151"/>
        <v>14</v>
      </c>
      <c r="O3112" t="str">
        <f t="shared" si="152"/>
        <v>LCFHR</v>
      </c>
    </row>
    <row r="3113" spans="1:15" hidden="1" x14ac:dyDescent="0.25">
      <c r="A3113" t="s">
        <v>121</v>
      </c>
      <c r="B3113" t="s">
        <v>18</v>
      </c>
      <c r="C3113" t="s">
        <v>113</v>
      </c>
      <c r="D3113" s="3">
        <v>42725</v>
      </c>
      <c r="E3113" t="s">
        <v>122</v>
      </c>
      <c r="F3113">
        <v>-5</v>
      </c>
      <c r="G3113" t="s">
        <v>2499</v>
      </c>
      <c r="H3113" t="s">
        <v>247</v>
      </c>
      <c r="I3113" t="s">
        <v>102</v>
      </c>
      <c r="J3113" t="s">
        <v>32</v>
      </c>
      <c r="L3113" t="s">
        <v>2325</v>
      </c>
      <c r="M3113">
        <f t="shared" si="150"/>
        <v>10</v>
      </c>
      <c r="N3113">
        <f t="shared" si="151"/>
        <v>14</v>
      </c>
      <c r="O3113" t="str">
        <f t="shared" si="152"/>
        <v>LCFHR</v>
      </c>
    </row>
    <row r="3114" spans="1:15" hidden="1" x14ac:dyDescent="0.25">
      <c r="A3114" t="s">
        <v>121</v>
      </c>
      <c r="B3114" t="s">
        <v>18</v>
      </c>
      <c r="C3114" t="s">
        <v>113</v>
      </c>
      <c r="D3114" s="3">
        <v>42725</v>
      </c>
      <c r="E3114" t="s">
        <v>122</v>
      </c>
      <c r="F3114">
        <v>-771.18</v>
      </c>
      <c r="G3114" t="s">
        <v>2498</v>
      </c>
      <c r="H3114" t="s">
        <v>247</v>
      </c>
      <c r="I3114" t="s">
        <v>102</v>
      </c>
      <c r="J3114" t="s">
        <v>32</v>
      </c>
      <c r="L3114" t="s">
        <v>2325</v>
      </c>
      <c r="M3114">
        <f t="shared" si="150"/>
        <v>10</v>
      </c>
      <c r="N3114">
        <f t="shared" si="151"/>
        <v>14</v>
      </c>
      <c r="O3114" t="str">
        <f t="shared" si="152"/>
        <v>LCFHR</v>
      </c>
    </row>
    <row r="3115" spans="1:15" hidden="1" x14ac:dyDescent="0.25">
      <c r="A3115" t="s">
        <v>121</v>
      </c>
      <c r="B3115" t="s">
        <v>18</v>
      </c>
      <c r="C3115" t="s">
        <v>113</v>
      </c>
      <c r="D3115" s="3">
        <v>42726</v>
      </c>
      <c r="E3115" t="s">
        <v>122</v>
      </c>
      <c r="F3115">
        <v>-3797062.5</v>
      </c>
      <c r="G3115" t="s">
        <v>2497</v>
      </c>
      <c r="H3115" t="s">
        <v>247</v>
      </c>
      <c r="I3115" t="s">
        <v>102</v>
      </c>
      <c r="J3115" t="s">
        <v>32</v>
      </c>
      <c r="L3115" t="s">
        <v>2325</v>
      </c>
      <c r="M3115">
        <f t="shared" si="150"/>
        <v>10</v>
      </c>
      <c r="N3115">
        <f t="shared" si="151"/>
        <v>14</v>
      </c>
      <c r="O3115" t="str">
        <f t="shared" si="152"/>
        <v>LCFHR</v>
      </c>
    </row>
    <row r="3116" spans="1:15" hidden="1" x14ac:dyDescent="0.25">
      <c r="A3116" t="s">
        <v>121</v>
      </c>
      <c r="B3116" t="s">
        <v>18</v>
      </c>
      <c r="C3116" t="s">
        <v>113</v>
      </c>
      <c r="D3116" s="3">
        <v>42731</v>
      </c>
      <c r="E3116" t="s">
        <v>122</v>
      </c>
      <c r="F3116">
        <v>-27000000</v>
      </c>
      <c r="G3116" t="s">
        <v>2496</v>
      </c>
      <c r="H3116" t="s">
        <v>247</v>
      </c>
      <c r="I3116" t="s">
        <v>102</v>
      </c>
      <c r="J3116" t="s">
        <v>32</v>
      </c>
      <c r="L3116" t="s">
        <v>279</v>
      </c>
      <c r="M3116">
        <f t="shared" si="150"/>
        <v>10</v>
      </c>
      <c r="N3116">
        <f t="shared" si="151"/>
        <v>14</v>
      </c>
      <c r="O3116" t="str">
        <f t="shared" si="152"/>
        <v>LCFHR</v>
      </c>
    </row>
    <row r="3117" spans="1:15" hidden="1" x14ac:dyDescent="0.25">
      <c r="A3117" t="s">
        <v>121</v>
      </c>
      <c r="B3117" t="s">
        <v>18</v>
      </c>
      <c r="C3117" t="s">
        <v>113</v>
      </c>
      <c r="D3117" s="3">
        <v>42731</v>
      </c>
      <c r="E3117" t="s">
        <v>122</v>
      </c>
      <c r="F3117">
        <v>-4492656.25</v>
      </c>
      <c r="G3117" t="s">
        <v>2495</v>
      </c>
      <c r="H3117" t="s">
        <v>247</v>
      </c>
      <c r="I3117" t="s">
        <v>102</v>
      </c>
      <c r="J3117" t="s">
        <v>32</v>
      </c>
      <c r="L3117" t="s">
        <v>2325</v>
      </c>
      <c r="M3117">
        <f t="shared" si="150"/>
        <v>10</v>
      </c>
      <c r="N3117">
        <f t="shared" si="151"/>
        <v>14</v>
      </c>
      <c r="O3117" t="str">
        <f t="shared" si="152"/>
        <v>LCFHR</v>
      </c>
    </row>
    <row r="3118" spans="1:15" hidden="1" x14ac:dyDescent="0.25">
      <c r="A3118" t="s">
        <v>121</v>
      </c>
      <c r="B3118" t="s">
        <v>18</v>
      </c>
      <c r="C3118" t="s">
        <v>113</v>
      </c>
      <c r="D3118" s="3">
        <v>42732</v>
      </c>
      <c r="E3118" t="s">
        <v>122</v>
      </c>
      <c r="F3118">
        <v>-2350000</v>
      </c>
      <c r="G3118" t="s">
        <v>2494</v>
      </c>
      <c r="H3118" t="s">
        <v>249</v>
      </c>
      <c r="I3118" t="s">
        <v>102</v>
      </c>
      <c r="J3118" t="s">
        <v>32</v>
      </c>
      <c r="K3118" t="s">
        <v>72</v>
      </c>
      <c r="L3118" t="s">
        <v>2470</v>
      </c>
      <c r="M3118">
        <f t="shared" si="150"/>
        <v>10</v>
      </c>
      <c r="N3118">
        <f t="shared" si="151"/>
        <v>14</v>
      </c>
      <c r="O3118" t="str">
        <f t="shared" si="152"/>
        <v>LCFHR</v>
      </c>
    </row>
    <row r="3119" spans="1:15" hidden="1" x14ac:dyDescent="0.25">
      <c r="A3119" t="s">
        <v>121</v>
      </c>
      <c r="B3119" t="s">
        <v>18</v>
      </c>
      <c r="C3119" t="s">
        <v>113</v>
      </c>
      <c r="D3119" s="3">
        <v>42733</v>
      </c>
      <c r="E3119" t="s">
        <v>122</v>
      </c>
      <c r="F3119">
        <v>-76593574.519999996</v>
      </c>
      <c r="G3119" t="s">
        <v>2493</v>
      </c>
      <c r="H3119" t="s">
        <v>247</v>
      </c>
      <c r="I3119" t="s">
        <v>102</v>
      </c>
      <c r="J3119" t="s">
        <v>32</v>
      </c>
      <c r="L3119" t="s">
        <v>2325</v>
      </c>
      <c r="M3119">
        <f t="shared" si="150"/>
        <v>10</v>
      </c>
      <c r="N3119">
        <f t="shared" si="151"/>
        <v>14</v>
      </c>
      <c r="O3119" t="str">
        <f t="shared" si="152"/>
        <v>LCFHR</v>
      </c>
    </row>
    <row r="3120" spans="1:15" hidden="1" x14ac:dyDescent="0.25">
      <c r="A3120" t="s">
        <v>121</v>
      </c>
      <c r="B3120" t="s">
        <v>18</v>
      </c>
      <c r="C3120" t="s">
        <v>113</v>
      </c>
      <c r="D3120" s="3">
        <v>42734</v>
      </c>
      <c r="E3120" t="s">
        <v>122</v>
      </c>
      <c r="F3120">
        <v>-38333.33</v>
      </c>
      <c r="G3120" t="s">
        <v>2492</v>
      </c>
      <c r="H3120" t="s">
        <v>247</v>
      </c>
      <c r="I3120" t="s">
        <v>102</v>
      </c>
      <c r="J3120" t="s">
        <v>32</v>
      </c>
      <c r="L3120" t="s">
        <v>278</v>
      </c>
      <c r="M3120">
        <f t="shared" si="150"/>
        <v>10</v>
      </c>
      <c r="N3120">
        <f t="shared" si="151"/>
        <v>14</v>
      </c>
      <c r="O3120" t="str">
        <f t="shared" si="152"/>
        <v>LCFHR</v>
      </c>
    </row>
    <row r="3121" spans="1:15" hidden="1" x14ac:dyDescent="0.25">
      <c r="A3121" t="s">
        <v>121</v>
      </c>
      <c r="B3121" t="s">
        <v>18</v>
      </c>
      <c r="C3121" t="s">
        <v>113</v>
      </c>
      <c r="D3121" s="3">
        <v>42738</v>
      </c>
      <c r="E3121" t="s">
        <v>122</v>
      </c>
      <c r="F3121">
        <v>-15000000</v>
      </c>
      <c r="G3121" t="s">
        <v>2491</v>
      </c>
      <c r="H3121" t="s">
        <v>247</v>
      </c>
      <c r="I3121" t="s">
        <v>102</v>
      </c>
      <c r="J3121" t="s">
        <v>32</v>
      </c>
      <c r="L3121" t="s">
        <v>279</v>
      </c>
      <c r="M3121">
        <f t="shared" si="150"/>
        <v>10</v>
      </c>
      <c r="N3121">
        <f t="shared" si="151"/>
        <v>14</v>
      </c>
      <c r="O3121" t="str">
        <f t="shared" si="152"/>
        <v>LCFHR</v>
      </c>
    </row>
    <row r="3122" spans="1:15" hidden="1" x14ac:dyDescent="0.25">
      <c r="A3122" t="s">
        <v>121</v>
      </c>
      <c r="B3122" t="s">
        <v>18</v>
      </c>
      <c r="C3122" t="s">
        <v>113</v>
      </c>
      <c r="D3122" s="3">
        <v>42739</v>
      </c>
      <c r="E3122" t="s">
        <v>122</v>
      </c>
      <c r="F3122">
        <v>-7000000</v>
      </c>
      <c r="G3122" t="s">
        <v>2490</v>
      </c>
      <c r="H3122" t="s">
        <v>247</v>
      </c>
      <c r="I3122" t="s">
        <v>102</v>
      </c>
      <c r="J3122" t="s">
        <v>32</v>
      </c>
      <c r="L3122" t="s">
        <v>279</v>
      </c>
      <c r="M3122">
        <f t="shared" si="150"/>
        <v>10</v>
      </c>
      <c r="N3122">
        <f t="shared" si="151"/>
        <v>14</v>
      </c>
      <c r="O3122" t="str">
        <f t="shared" si="152"/>
        <v>LCFHR</v>
      </c>
    </row>
    <row r="3123" spans="1:15" hidden="1" x14ac:dyDescent="0.25">
      <c r="A3123" t="s">
        <v>121</v>
      </c>
      <c r="B3123" t="s">
        <v>18</v>
      </c>
      <c r="C3123" t="s">
        <v>113</v>
      </c>
      <c r="D3123" s="3">
        <v>42740</v>
      </c>
      <c r="E3123" t="s">
        <v>122</v>
      </c>
      <c r="F3123">
        <v>-2250000</v>
      </c>
      <c r="G3123" t="s">
        <v>2489</v>
      </c>
      <c r="H3123" t="s">
        <v>247</v>
      </c>
      <c r="I3123" t="s">
        <v>101</v>
      </c>
      <c r="J3123" t="s">
        <v>32</v>
      </c>
      <c r="L3123" t="s">
        <v>278</v>
      </c>
      <c r="M3123">
        <f t="shared" si="150"/>
        <v>10</v>
      </c>
      <c r="N3123">
        <f t="shared" si="151"/>
        <v>14</v>
      </c>
      <c r="O3123" t="str">
        <f t="shared" si="152"/>
        <v>LCFHR</v>
      </c>
    </row>
    <row r="3124" spans="1:15" hidden="1" x14ac:dyDescent="0.25">
      <c r="A3124" t="s">
        <v>121</v>
      </c>
      <c r="B3124" t="s">
        <v>18</v>
      </c>
      <c r="C3124" t="s">
        <v>113</v>
      </c>
      <c r="D3124" s="3">
        <v>42741</v>
      </c>
      <c r="E3124" t="s">
        <v>122</v>
      </c>
      <c r="F3124">
        <v>-7500000</v>
      </c>
      <c r="G3124" t="s">
        <v>2488</v>
      </c>
      <c r="H3124" t="s">
        <v>247</v>
      </c>
      <c r="I3124" t="s">
        <v>102</v>
      </c>
      <c r="J3124" t="s">
        <v>32</v>
      </c>
      <c r="L3124" t="s">
        <v>279</v>
      </c>
      <c r="M3124">
        <f t="shared" si="150"/>
        <v>10</v>
      </c>
      <c r="N3124">
        <f t="shared" si="151"/>
        <v>14</v>
      </c>
      <c r="O3124" t="str">
        <f t="shared" si="152"/>
        <v>LCFHR</v>
      </c>
    </row>
    <row r="3125" spans="1:15" hidden="1" x14ac:dyDescent="0.25">
      <c r="A3125" t="s">
        <v>121</v>
      </c>
      <c r="B3125" t="s">
        <v>18</v>
      </c>
      <c r="C3125" t="s">
        <v>113</v>
      </c>
      <c r="D3125" s="3">
        <v>42741</v>
      </c>
      <c r="E3125" t="s">
        <v>122</v>
      </c>
      <c r="F3125">
        <v>-25700000</v>
      </c>
      <c r="G3125" t="s">
        <v>2487</v>
      </c>
      <c r="H3125" t="s">
        <v>249</v>
      </c>
      <c r="I3125" t="s">
        <v>102</v>
      </c>
      <c r="J3125" t="s">
        <v>32</v>
      </c>
      <c r="K3125" t="s">
        <v>72</v>
      </c>
      <c r="L3125" t="s">
        <v>2470</v>
      </c>
      <c r="M3125">
        <f t="shared" si="150"/>
        <v>10</v>
      </c>
      <c r="N3125">
        <f t="shared" si="151"/>
        <v>14</v>
      </c>
      <c r="O3125" t="str">
        <f t="shared" si="152"/>
        <v>LCFHR</v>
      </c>
    </row>
    <row r="3126" spans="1:15" hidden="1" x14ac:dyDescent="0.25">
      <c r="A3126" t="s">
        <v>121</v>
      </c>
      <c r="B3126" t="s">
        <v>18</v>
      </c>
      <c r="C3126" t="s">
        <v>113</v>
      </c>
      <c r="D3126" s="3">
        <v>42744</v>
      </c>
      <c r="E3126" t="s">
        <v>122</v>
      </c>
      <c r="F3126">
        <v>-9878331.5500000007</v>
      </c>
      <c r="G3126" t="s">
        <v>2486</v>
      </c>
      <c r="H3126" t="s">
        <v>247</v>
      </c>
      <c r="I3126" t="s">
        <v>102</v>
      </c>
      <c r="J3126" t="s">
        <v>32</v>
      </c>
      <c r="L3126" t="s">
        <v>279</v>
      </c>
      <c r="M3126">
        <f t="shared" si="150"/>
        <v>10</v>
      </c>
      <c r="N3126">
        <f t="shared" si="151"/>
        <v>14</v>
      </c>
      <c r="O3126" t="str">
        <f t="shared" si="152"/>
        <v>LCFHR</v>
      </c>
    </row>
    <row r="3127" spans="1:15" hidden="1" x14ac:dyDescent="0.25">
      <c r="A3127" t="s">
        <v>121</v>
      </c>
      <c r="B3127" t="s">
        <v>18</v>
      </c>
      <c r="C3127" t="s">
        <v>113</v>
      </c>
      <c r="D3127" s="3">
        <v>42744</v>
      </c>
      <c r="E3127" t="s">
        <v>122</v>
      </c>
      <c r="F3127">
        <v>-9700000</v>
      </c>
      <c r="G3127" t="s">
        <v>2485</v>
      </c>
      <c r="H3127" t="s">
        <v>247</v>
      </c>
      <c r="I3127" t="s">
        <v>102</v>
      </c>
      <c r="J3127" t="s">
        <v>32</v>
      </c>
      <c r="L3127" t="s">
        <v>279</v>
      </c>
      <c r="M3127">
        <f t="shared" si="150"/>
        <v>10</v>
      </c>
      <c r="N3127">
        <f t="shared" si="151"/>
        <v>14</v>
      </c>
      <c r="O3127" t="str">
        <f t="shared" si="152"/>
        <v>LCFHR</v>
      </c>
    </row>
    <row r="3128" spans="1:15" hidden="1" x14ac:dyDescent="0.25">
      <c r="A3128" t="s">
        <v>121</v>
      </c>
      <c r="B3128" t="s">
        <v>18</v>
      </c>
      <c r="C3128" t="s">
        <v>113</v>
      </c>
      <c r="D3128" s="3">
        <v>42745</v>
      </c>
      <c r="E3128" t="s">
        <v>122</v>
      </c>
      <c r="F3128">
        <v>-2000000</v>
      </c>
      <c r="G3128" t="s">
        <v>2484</v>
      </c>
      <c r="H3128" t="s">
        <v>247</v>
      </c>
      <c r="I3128" t="s">
        <v>102</v>
      </c>
      <c r="J3128" t="s">
        <v>32</v>
      </c>
      <c r="L3128" t="s">
        <v>279</v>
      </c>
      <c r="M3128">
        <f t="shared" si="150"/>
        <v>10</v>
      </c>
      <c r="N3128">
        <f t="shared" si="151"/>
        <v>14</v>
      </c>
      <c r="O3128" t="str">
        <f t="shared" si="152"/>
        <v>LCFHR</v>
      </c>
    </row>
    <row r="3129" spans="1:15" hidden="1" x14ac:dyDescent="0.25">
      <c r="A3129" t="s">
        <v>121</v>
      </c>
      <c r="B3129" t="s">
        <v>18</v>
      </c>
      <c r="C3129" t="s">
        <v>113</v>
      </c>
      <c r="D3129" s="3">
        <v>42746</v>
      </c>
      <c r="E3129" t="s">
        <v>122</v>
      </c>
      <c r="F3129">
        <v>-750000</v>
      </c>
      <c r="G3129" t="s">
        <v>2483</v>
      </c>
      <c r="H3129" t="s">
        <v>249</v>
      </c>
      <c r="I3129" t="s">
        <v>102</v>
      </c>
      <c r="J3129" t="s">
        <v>32</v>
      </c>
      <c r="K3129" t="s">
        <v>72</v>
      </c>
      <c r="L3129" t="s">
        <v>2470</v>
      </c>
      <c r="M3129">
        <f t="shared" si="150"/>
        <v>10</v>
      </c>
      <c r="N3129">
        <f t="shared" si="151"/>
        <v>14</v>
      </c>
      <c r="O3129" t="str">
        <f t="shared" si="152"/>
        <v>LCFHR</v>
      </c>
    </row>
    <row r="3130" spans="1:15" hidden="1" x14ac:dyDescent="0.25">
      <c r="A3130" t="s">
        <v>121</v>
      </c>
      <c r="B3130" t="s">
        <v>18</v>
      </c>
      <c r="C3130" t="s">
        <v>113</v>
      </c>
      <c r="D3130" s="3">
        <v>42747</v>
      </c>
      <c r="E3130" t="s">
        <v>122</v>
      </c>
      <c r="F3130">
        <v>-3870441.33</v>
      </c>
      <c r="G3130" t="s">
        <v>2482</v>
      </c>
      <c r="H3130" t="s">
        <v>247</v>
      </c>
      <c r="I3130" t="s">
        <v>101</v>
      </c>
      <c r="J3130" t="s">
        <v>32</v>
      </c>
      <c r="L3130" t="s">
        <v>2325</v>
      </c>
      <c r="M3130">
        <f t="shared" si="150"/>
        <v>10</v>
      </c>
      <c r="N3130">
        <f t="shared" si="151"/>
        <v>14</v>
      </c>
      <c r="O3130" t="str">
        <f t="shared" si="152"/>
        <v>LCFHR</v>
      </c>
    </row>
    <row r="3131" spans="1:15" hidden="1" x14ac:dyDescent="0.25">
      <c r="A3131" t="s">
        <v>121</v>
      </c>
      <c r="B3131" t="s">
        <v>18</v>
      </c>
      <c r="C3131" t="s">
        <v>113</v>
      </c>
      <c r="D3131" s="3">
        <v>42748</v>
      </c>
      <c r="E3131" t="s">
        <v>122</v>
      </c>
      <c r="F3131">
        <v>-1700000</v>
      </c>
      <c r="G3131" t="s">
        <v>2481</v>
      </c>
      <c r="H3131" t="s">
        <v>249</v>
      </c>
      <c r="I3131" t="s">
        <v>102</v>
      </c>
      <c r="J3131" t="s">
        <v>32</v>
      </c>
      <c r="K3131" t="s">
        <v>72</v>
      </c>
      <c r="L3131" t="s">
        <v>2470</v>
      </c>
      <c r="M3131">
        <f t="shared" si="150"/>
        <v>10</v>
      </c>
      <c r="N3131">
        <f t="shared" si="151"/>
        <v>14</v>
      </c>
      <c r="O3131" t="str">
        <f t="shared" si="152"/>
        <v>LCFHR</v>
      </c>
    </row>
    <row r="3132" spans="1:15" hidden="1" x14ac:dyDescent="0.25">
      <c r="A3132" t="s">
        <v>121</v>
      </c>
      <c r="B3132" t="s">
        <v>18</v>
      </c>
      <c r="C3132" t="s">
        <v>113</v>
      </c>
      <c r="D3132" s="3">
        <v>42752</v>
      </c>
      <c r="E3132" t="s">
        <v>122</v>
      </c>
      <c r="F3132">
        <v>-24000000</v>
      </c>
      <c r="G3132" t="s">
        <v>2480</v>
      </c>
      <c r="H3132" t="s">
        <v>247</v>
      </c>
      <c r="I3132" t="s">
        <v>102</v>
      </c>
      <c r="J3132" t="s">
        <v>32</v>
      </c>
      <c r="L3132" t="s">
        <v>279</v>
      </c>
      <c r="M3132">
        <f t="shared" si="150"/>
        <v>10</v>
      </c>
      <c r="N3132">
        <f t="shared" si="151"/>
        <v>14</v>
      </c>
      <c r="O3132" t="str">
        <f t="shared" si="152"/>
        <v>LCFHR</v>
      </c>
    </row>
    <row r="3133" spans="1:15" hidden="1" x14ac:dyDescent="0.25">
      <c r="A3133" t="s">
        <v>121</v>
      </c>
      <c r="B3133" t="s">
        <v>18</v>
      </c>
      <c r="C3133" t="s">
        <v>113</v>
      </c>
      <c r="D3133" s="3">
        <v>42754</v>
      </c>
      <c r="E3133" t="s">
        <v>122</v>
      </c>
      <c r="F3133">
        <v>-50500000</v>
      </c>
      <c r="G3133" t="s">
        <v>2479</v>
      </c>
      <c r="H3133" t="s">
        <v>247</v>
      </c>
      <c r="I3133" t="s">
        <v>102</v>
      </c>
      <c r="J3133" t="s">
        <v>32</v>
      </c>
      <c r="L3133" t="s">
        <v>279</v>
      </c>
      <c r="M3133">
        <f t="shared" si="150"/>
        <v>10</v>
      </c>
      <c r="N3133">
        <f t="shared" si="151"/>
        <v>14</v>
      </c>
      <c r="O3133" t="str">
        <f t="shared" si="152"/>
        <v>LCFHR</v>
      </c>
    </row>
    <row r="3134" spans="1:15" hidden="1" x14ac:dyDescent="0.25">
      <c r="A3134" t="s">
        <v>121</v>
      </c>
      <c r="B3134" t="s">
        <v>18</v>
      </c>
      <c r="C3134" t="s">
        <v>113</v>
      </c>
      <c r="D3134" s="3">
        <v>42755</v>
      </c>
      <c r="E3134" t="s">
        <v>122</v>
      </c>
      <c r="F3134">
        <v>-8000000</v>
      </c>
      <c r="G3134" t="s">
        <v>2478</v>
      </c>
      <c r="H3134" t="s">
        <v>247</v>
      </c>
      <c r="I3134" t="s">
        <v>102</v>
      </c>
      <c r="J3134" t="s">
        <v>32</v>
      </c>
      <c r="L3134" t="s">
        <v>279</v>
      </c>
      <c r="M3134">
        <f t="shared" si="150"/>
        <v>10</v>
      </c>
      <c r="N3134">
        <f t="shared" si="151"/>
        <v>14</v>
      </c>
      <c r="O3134" t="str">
        <f t="shared" si="152"/>
        <v>LCFHR</v>
      </c>
    </row>
    <row r="3135" spans="1:15" hidden="1" x14ac:dyDescent="0.25">
      <c r="A3135" t="s">
        <v>121</v>
      </c>
      <c r="B3135" t="s">
        <v>18</v>
      </c>
      <c r="C3135" t="s">
        <v>113</v>
      </c>
      <c r="D3135" s="3">
        <v>42758</v>
      </c>
      <c r="E3135" t="s">
        <v>122</v>
      </c>
      <c r="F3135">
        <v>-2300000</v>
      </c>
      <c r="G3135" t="s">
        <v>2477</v>
      </c>
      <c r="H3135" t="s">
        <v>249</v>
      </c>
      <c r="I3135" t="s">
        <v>102</v>
      </c>
      <c r="J3135" t="s">
        <v>32</v>
      </c>
      <c r="K3135" t="s">
        <v>72</v>
      </c>
      <c r="L3135" t="s">
        <v>2470</v>
      </c>
      <c r="M3135">
        <f t="shared" si="150"/>
        <v>10</v>
      </c>
      <c r="N3135">
        <f t="shared" si="151"/>
        <v>14</v>
      </c>
      <c r="O3135" t="str">
        <f t="shared" si="152"/>
        <v>LCFHR</v>
      </c>
    </row>
    <row r="3136" spans="1:15" hidden="1" x14ac:dyDescent="0.25">
      <c r="A3136" t="s">
        <v>121</v>
      </c>
      <c r="B3136" t="s">
        <v>18</v>
      </c>
      <c r="C3136" t="s">
        <v>113</v>
      </c>
      <c r="D3136" s="3">
        <v>42758</v>
      </c>
      <c r="E3136" t="s">
        <v>122</v>
      </c>
      <c r="F3136">
        <v>-26000000</v>
      </c>
      <c r="G3136" t="s">
        <v>2476</v>
      </c>
      <c r="H3136" t="s">
        <v>247</v>
      </c>
      <c r="I3136" t="s">
        <v>102</v>
      </c>
      <c r="J3136" t="s">
        <v>32</v>
      </c>
      <c r="L3136" t="s">
        <v>279</v>
      </c>
      <c r="M3136">
        <f t="shared" si="150"/>
        <v>10</v>
      </c>
      <c r="N3136">
        <f t="shared" si="151"/>
        <v>14</v>
      </c>
      <c r="O3136" t="str">
        <f t="shared" si="152"/>
        <v>LCFHR</v>
      </c>
    </row>
    <row r="3137" spans="1:15" hidden="1" x14ac:dyDescent="0.25">
      <c r="A3137" t="s">
        <v>121</v>
      </c>
      <c r="B3137" t="s">
        <v>18</v>
      </c>
      <c r="C3137" t="s">
        <v>113</v>
      </c>
      <c r="D3137" s="3">
        <v>42758</v>
      </c>
      <c r="E3137" t="s">
        <v>122</v>
      </c>
      <c r="F3137">
        <v>-736438.75</v>
      </c>
      <c r="G3137" t="s">
        <v>2475</v>
      </c>
      <c r="H3137" t="s">
        <v>247</v>
      </c>
      <c r="I3137" t="s">
        <v>102</v>
      </c>
      <c r="J3137" t="s">
        <v>32</v>
      </c>
      <c r="L3137" t="s">
        <v>2325</v>
      </c>
      <c r="M3137">
        <f t="shared" si="150"/>
        <v>10</v>
      </c>
      <c r="N3137">
        <f t="shared" si="151"/>
        <v>14</v>
      </c>
      <c r="O3137" t="str">
        <f t="shared" si="152"/>
        <v>LCFHR</v>
      </c>
    </row>
    <row r="3138" spans="1:15" hidden="1" x14ac:dyDescent="0.25">
      <c r="A3138" t="s">
        <v>121</v>
      </c>
      <c r="B3138" t="s">
        <v>18</v>
      </c>
      <c r="C3138" t="s">
        <v>113</v>
      </c>
      <c r="D3138" s="3">
        <v>42758</v>
      </c>
      <c r="E3138" t="s">
        <v>122</v>
      </c>
      <c r="F3138">
        <v>-20500000</v>
      </c>
      <c r="G3138" t="s">
        <v>2474</v>
      </c>
      <c r="H3138" t="s">
        <v>247</v>
      </c>
      <c r="I3138" t="s">
        <v>102</v>
      </c>
      <c r="J3138" t="s">
        <v>32</v>
      </c>
      <c r="L3138" t="s">
        <v>278</v>
      </c>
      <c r="M3138">
        <f t="shared" si="150"/>
        <v>10</v>
      </c>
      <c r="N3138">
        <f t="shared" si="151"/>
        <v>14</v>
      </c>
      <c r="O3138" t="str">
        <f t="shared" si="152"/>
        <v>LCFHR</v>
      </c>
    </row>
    <row r="3139" spans="1:15" hidden="1" x14ac:dyDescent="0.25">
      <c r="A3139" t="s">
        <v>121</v>
      </c>
      <c r="B3139" t="s">
        <v>18</v>
      </c>
      <c r="C3139" t="s">
        <v>113</v>
      </c>
      <c r="D3139" s="3">
        <v>42765</v>
      </c>
      <c r="E3139" t="s">
        <v>122</v>
      </c>
      <c r="F3139">
        <v>-997381.86</v>
      </c>
      <c r="G3139" t="s">
        <v>2473</v>
      </c>
      <c r="H3139" t="s">
        <v>247</v>
      </c>
      <c r="I3139" t="s">
        <v>102</v>
      </c>
      <c r="J3139" t="s">
        <v>32</v>
      </c>
      <c r="L3139" t="s">
        <v>2325</v>
      </c>
      <c r="M3139">
        <f t="shared" ref="M3139:M3202" si="153">FIND("from",L3139,1)+LEN($M$1)+1</f>
        <v>10</v>
      </c>
      <c r="N3139">
        <f t="shared" ref="N3139:N3202" si="154">FIND("to",L3139)-LEN($N$1)</f>
        <v>14</v>
      </c>
      <c r="O3139" t="str">
        <f t="shared" ref="O3139:O3202" si="155">MID(L3139,M3139,N3139-M3139+1)</f>
        <v>LCFHR</v>
      </c>
    </row>
    <row r="3140" spans="1:15" hidden="1" x14ac:dyDescent="0.25">
      <c r="A3140" t="s">
        <v>121</v>
      </c>
      <c r="B3140" t="s">
        <v>18</v>
      </c>
      <c r="C3140" t="s">
        <v>113</v>
      </c>
      <c r="D3140" s="3">
        <v>42766</v>
      </c>
      <c r="E3140" t="s">
        <v>122</v>
      </c>
      <c r="F3140">
        <v>-43750</v>
      </c>
      <c r="G3140" t="s">
        <v>2472</v>
      </c>
      <c r="H3140" t="s">
        <v>247</v>
      </c>
      <c r="I3140" t="s">
        <v>102</v>
      </c>
      <c r="J3140" t="s">
        <v>32</v>
      </c>
      <c r="L3140" t="s">
        <v>278</v>
      </c>
      <c r="M3140">
        <f t="shared" si="153"/>
        <v>10</v>
      </c>
      <c r="N3140">
        <f t="shared" si="154"/>
        <v>14</v>
      </c>
      <c r="O3140" t="str">
        <f t="shared" si="155"/>
        <v>LCFHR</v>
      </c>
    </row>
    <row r="3141" spans="1:15" hidden="1" x14ac:dyDescent="0.25">
      <c r="A3141" t="s">
        <v>121</v>
      </c>
      <c r="B3141" t="s">
        <v>18</v>
      </c>
      <c r="C3141" t="s">
        <v>113</v>
      </c>
      <c r="D3141" s="3">
        <v>42769</v>
      </c>
      <c r="E3141" t="s">
        <v>122</v>
      </c>
      <c r="F3141">
        <v>-500000</v>
      </c>
      <c r="G3141" t="s">
        <v>2471</v>
      </c>
      <c r="H3141" t="s">
        <v>249</v>
      </c>
      <c r="I3141" t="s">
        <v>101</v>
      </c>
      <c r="J3141" t="s">
        <v>32</v>
      </c>
      <c r="K3141" t="s">
        <v>72</v>
      </c>
      <c r="L3141" t="s">
        <v>2470</v>
      </c>
      <c r="M3141">
        <f t="shared" si="153"/>
        <v>10</v>
      </c>
      <c r="N3141">
        <f t="shared" si="154"/>
        <v>14</v>
      </c>
      <c r="O3141" t="str">
        <f t="shared" si="155"/>
        <v>LCFHR</v>
      </c>
    </row>
    <row r="3142" spans="1:15" hidden="1" x14ac:dyDescent="0.25">
      <c r="A3142" t="s">
        <v>121</v>
      </c>
      <c r="B3142" t="s">
        <v>18</v>
      </c>
      <c r="C3142" t="s">
        <v>113</v>
      </c>
      <c r="D3142" s="3">
        <v>42769</v>
      </c>
      <c r="E3142" t="s">
        <v>122</v>
      </c>
      <c r="F3142">
        <v>-20133682.329999998</v>
      </c>
      <c r="G3142" t="s">
        <v>2469</v>
      </c>
      <c r="H3142" t="s">
        <v>247</v>
      </c>
      <c r="I3142" t="s">
        <v>102</v>
      </c>
      <c r="J3142" t="s">
        <v>32</v>
      </c>
      <c r="L3142" t="s">
        <v>2325</v>
      </c>
      <c r="M3142">
        <f t="shared" si="153"/>
        <v>10</v>
      </c>
      <c r="N3142">
        <f t="shared" si="154"/>
        <v>14</v>
      </c>
      <c r="O3142" t="str">
        <f t="shared" si="155"/>
        <v>LCFHR</v>
      </c>
    </row>
    <row r="3143" spans="1:15" hidden="1" x14ac:dyDescent="0.25">
      <c r="A3143" t="s">
        <v>121</v>
      </c>
      <c r="B3143" t="s">
        <v>18</v>
      </c>
      <c r="C3143" t="s">
        <v>113</v>
      </c>
      <c r="D3143" s="3">
        <v>42769</v>
      </c>
      <c r="E3143" t="s">
        <v>122</v>
      </c>
      <c r="F3143">
        <v>-17500000</v>
      </c>
      <c r="G3143" t="s">
        <v>2468</v>
      </c>
      <c r="H3143" t="s">
        <v>247</v>
      </c>
      <c r="I3143" t="s">
        <v>102</v>
      </c>
      <c r="J3143" t="s">
        <v>32</v>
      </c>
      <c r="L3143" t="s">
        <v>2325</v>
      </c>
      <c r="M3143">
        <f t="shared" si="153"/>
        <v>10</v>
      </c>
      <c r="N3143">
        <f t="shared" si="154"/>
        <v>14</v>
      </c>
      <c r="O3143" t="str">
        <f t="shared" si="155"/>
        <v>LCFHR</v>
      </c>
    </row>
    <row r="3144" spans="1:15" hidden="1" x14ac:dyDescent="0.25">
      <c r="A3144" t="s">
        <v>121</v>
      </c>
      <c r="B3144" t="s">
        <v>18</v>
      </c>
      <c r="C3144" t="s">
        <v>113</v>
      </c>
      <c r="D3144" s="3">
        <v>42772</v>
      </c>
      <c r="E3144" t="s">
        <v>122</v>
      </c>
      <c r="F3144">
        <v>-10000000</v>
      </c>
      <c r="G3144" t="s">
        <v>2467</v>
      </c>
      <c r="H3144" t="s">
        <v>247</v>
      </c>
      <c r="I3144" t="s">
        <v>102</v>
      </c>
      <c r="J3144" t="s">
        <v>32</v>
      </c>
      <c r="L3144" t="s">
        <v>279</v>
      </c>
      <c r="M3144">
        <f t="shared" si="153"/>
        <v>10</v>
      </c>
      <c r="N3144">
        <f t="shared" si="154"/>
        <v>14</v>
      </c>
      <c r="O3144" t="str">
        <f t="shared" si="155"/>
        <v>LCFHR</v>
      </c>
    </row>
    <row r="3145" spans="1:15" hidden="1" x14ac:dyDescent="0.25">
      <c r="A3145" t="s">
        <v>121</v>
      </c>
      <c r="B3145" t="s">
        <v>18</v>
      </c>
      <c r="C3145" t="s">
        <v>113</v>
      </c>
      <c r="D3145" s="3">
        <v>42781</v>
      </c>
      <c r="E3145" t="s">
        <v>122</v>
      </c>
      <c r="F3145">
        <v>-6668277.3399999999</v>
      </c>
      <c r="G3145" t="s">
        <v>2466</v>
      </c>
      <c r="H3145" t="s">
        <v>247</v>
      </c>
      <c r="I3145" t="s">
        <v>102</v>
      </c>
      <c r="J3145" t="s">
        <v>32</v>
      </c>
      <c r="L3145" t="s">
        <v>2325</v>
      </c>
      <c r="M3145">
        <f t="shared" si="153"/>
        <v>10</v>
      </c>
      <c r="N3145">
        <f t="shared" si="154"/>
        <v>14</v>
      </c>
      <c r="O3145" t="str">
        <f t="shared" si="155"/>
        <v>LCFHR</v>
      </c>
    </row>
    <row r="3146" spans="1:15" hidden="1" x14ac:dyDescent="0.25">
      <c r="A3146" t="s">
        <v>121</v>
      </c>
      <c r="B3146" t="s">
        <v>18</v>
      </c>
      <c r="C3146" t="s">
        <v>113</v>
      </c>
      <c r="D3146" s="3">
        <v>42782</v>
      </c>
      <c r="E3146" t="s">
        <v>122</v>
      </c>
      <c r="F3146">
        <v>-25000000</v>
      </c>
      <c r="G3146" t="s">
        <v>2465</v>
      </c>
      <c r="H3146" t="s">
        <v>247</v>
      </c>
      <c r="I3146" t="s">
        <v>102</v>
      </c>
      <c r="J3146" t="s">
        <v>32</v>
      </c>
      <c r="L3146" t="s">
        <v>279</v>
      </c>
      <c r="M3146">
        <f t="shared" si="153"/>
        <v>10</v>
      </c>
      <c r="N3146">
        <f t="shared" si="154"/>
        <v>14</v>
      </c>
      <c r="O3146" t="str">
        <f t="shared" si="155"/>
        <v>LCFHR</v>
      </c>
    </row>
    <row r="3147" spans="1:15" hidden="1" x14ac:dyDescent="0.25">
      <c r="A3147" t="s">
        <v>121</v>
      </c>
      <c r="B3147" t="s">
        <v>18</v>
      </c>
      <c r="C3147" t="s">
        <v>113</v>
      </c>
      <c r="D3147" s="3">
        <v>42783</v>
      </c>
      <c r="E3147" t="s">
        <v>122</v>
      </c>
      <c r="F3147">
        <v>-22862324.550000001</v>
      </c>
      <c r="G3147" t="s">
        <v>2464</v>
      </c>
      <c r="H3147" t="s">
        <v>247</v>
      </c>
      <c r="I3147" t="s">
        <v>102</v>
      </c>
      <c r="J3147" t="s">
        <v>32</v>
      </c>
      <c r="L3147" t="s">
        <v>279</v>
      </c>
      <c r="M3147">
        <f t="shared" si="153"/>
        <v>10</v>
      </c>
      <c r="N3147">
        <f t="shared" si="154"/>
        <v>14</v>
      </c>
      <c r="O3147" t="str">
        <f t="shared" si="155"/>
        <v>LCFHR</v>
      </c>
    </row>
    <row r="3148" spans="1:15" hidden="1" x14ac:dyDescent="0.25">
      <c r="A3148" t="s">
        <v>121</v>
      </c>
      <c r="B3148" t="s">
        <v>18</v>
      </c>
      <c r="C3148" t="s">
        <v>113</v>
      </c>
      <c r="D3148" s="3">
        <v>42783</v>
      </c>
      <c r="E3148" t="s">
        <v>122</v>
      </c>
      <c r="F3148">
        <v>-603749.76</v>
      </c>
      <c r="G3148" t="s">
        <v>2463</v>
      </c>
      <c r="H3148" t="s">
        <v>247</v>
      </c>
      <c r="I3148" t="s">
        <v>102</v>
      </c>
      <c r="J3148" t="s">
        <v>32</v>
      </c>
      <c r="L3148" t="s">
        <v>2325</v>
      </c>
      <c r="M3148">
        <f t="shared" si="153"/>
        <v>10</v>
      </c>
      <c r="N3148">
        <f t="shared" si="154"/>
        <v>14</v>
      </c>
      <c r="O3148" t="str">
        <f t="shared" si="155"/>
        <v>LCFHR</v>
      </c>
    </row>
    <row r="3149" spans="1:15" hidden="1" x14ac:dyDescent="0.25">
      <c r="A3149" t="s">
        <v>121</v>
      </c>
      <c r="B3149" t="s">
        <v>18</v>
      </c>
      <c r="C3149" t="s">
        <v>113</v>
      </c>
      <c r="D3149" s="3">
        <v>42790</v>
      </c>
      <c r="E3149" t="s">
        <v>122</v>
      </c>
      <c r="F3149">
        <v>-3000000</v>
      </c>
      <c r="G3149" t="s">
        <v>2462</v>
      </c>
      <c r="H3149" t="s">
        <v>247</v>
      </c>
      <c r="I3149" t="s">
        <v>102</v>
      </c>
      <c r="J3149" t="s">
        <v>32</v>
      </c>
      <c r="L3149" t="s">
        <v>2313</v>
      </c>
      <c r="M3149">
        <f t="shared" si="153"/>
        <v>10</v>
      </c>
      <c r="N3149">
        <f t="shared" si="154"/>
        <v>14</v>
      </c>
      <c r="O3149" t="str">
        <f t="shared" si="155"/>
        <v>LCFHR</v>
      </c>
    </row>
    <row r="3150" spans="1:15" hidden="1" x14ac:dyDescent="0.25">
      <c r="A3150" t="s">
        <v>121</v>
      </c>
      <c r="B3150" t="s">
        <v>18</v>
      </c>
      <c r="C3150" t="s">
        <v>113</v>
      </c>
      <c r="D3150" s="3">
        <v>42794</v>
      </c>
      <c r="E3150" t="s">
        <v>122</v>
      </c>
      <c r="F3150">
        <v>-43750</v>
      </c>
      <c r="G3150" t="s">
        <v>2461</v>
      </c>
      <c r="H3150" t="s">
        <v>247</v>
      </c>
      <c r="I3150" t="s">
        <v>102</v>
      </c>
      <c r="J3150" t="s">
        <v>32</v>
      </c>
      <c r="L3150" t="s">
        <v>278</v>
      </c>
      <c r="M3150">
        <f t="shared" si="153"/>
        <v>10</v>
      </c>
      <c r="N3150">
        <f t="shared" si="154"/>
        <v>14</v>
      </c>
      <c r="O3150" t="str">
        <f t="shared" si="155"/>
        <v>LCFHR</v>
      </c>
    </row>
    <row r="3151" spans="1:15" hidden="1" x14ac:dyDescent="0.25">
      <c r="A3151" t="s">
        <v>121</v>
      </c>
      <c r="B3151" t="s">
        <v>18</v>
      </c>
      <c r="C3151" t="s">
        <v>113</v>
      </c>
      <c r="D3151" s="3">
        <v>42794</v>
      </c>
      <c r="E3151" t="s">
        <v>122</v>
      </c>
      <c r="F3151">
        <v>-11490423.66</v>
      </c>
      <c r="G3151" t="s">
        <v>2460</v>
      </c>
      <c r="H3151" t="s">
        <v>247</v>
      </c>
      <c r="I3151" t="s">
        <v>102</v>
      </c>
      <c r="J3151" t="s">
        <v>32</v>
      </c>
      <c r="L3151" t="s">
        <v>2325</v>
      </c>
      <c r="M3151">
        <f t="shared" si="153"/>
        <v>10</v>
      </c>
      <c r="N3151">
        <f t="shared" si="154"/>
        <v>14</v>
      </c>
      <c r="O3151" t="str">
        <f t="shared" si="155"/>
        <v>LCFHR</v>
      </c>
    </row>
    <row r="3152" spans="1:15" hidden="1" x14ac:dyDescent="0.25">
      <c r="A3152" t="s">
        <v>121</v>
      </c>
      <c r="B3152" t="s">
        <v>18</v>
      </c>
      <c r="C3152" t="s">
        <v>113</v>
      </c>
      <c r="D3152" s="3">
        <v>42794</v>
      </c>
      <c r="E3152" t="s">
        <v>122</v>
      </c>
      <c r="F3152">
        <v>-1450496.89</v>
      </c>
      <c r="G3152" t="s">
        <v>2459</v>
      </c>
      <c r="H3152" t="s">
        <v>247</v>
      </c>
      <c r="I3152" t="s">
        <v>102</v>
      </c>
      <c r="J3152" t="s">
        <v>32</v>
      </c>
      <c r="L3152" t="s">
        <v>2325</v>
      </c>
      <c r="M3152">
        <f t="shared" si="153"/>
        <v>10</v>
      </c>
      <c r="N3152">
        <f t="shared" si="154"/>
        <v>14</v>
      </c>
      <c r="O3152" t="str">
        <f t="shared" si="155"/>
        <v>LCFHR</v>
      </c>
    </row>
    <row r="3153" spans="1:15" hidden="1" x14ac:dyDescent="0.25">
      <c r="A3153" t="s">
        <v>121</v>
      </c>
      <c r="B3153" t="s">
        <v>18</v>
      </c>
      <c r="C3153" t="s">
        <v>113</v>
      </c>
      <c r="D3153" s="3">
        <v>42796</v>
      </c>
      <c r="E3153" t="s">
        <v>122</v>
      </c>
      <c r="F3153">
        <v>-1469727</v>
      </c>
      <c r="G3153" t="s">
        <v>2458</v>
      </c>
      <c r="H3153" t="s">
        <v>247</v>
      </c>
      <c r="I3153" t="s">
        <v>102</v>
      </c>
      <c r="J3153" t="s">
        <v>32</v>
      </c>
      <c r="L3153" t="s">
        <v>2325</v>
      </c>
      <c r="M3153">
        <f t="shared" si="153"/>
        <v>10</v>
      </c>
      <c r="N3153">
        <f t="shared" si="154"/>
        <v>14</v>
      </c>
      <c r="O3153" t="str">
        <f t="shared" si="155"/>
        <v>LCFHR</v>
      </c>
    </row>
    <row r="3154" spans="1:15" hidden="1" x14ac:dyDescent="0.25">
      <c r="A3154" t="s">
        <v>121</v>
      </c>
      <c r="B3154" t="s">
        <v>18</v>
      </c>
      <c r="C3154" t="s">
        <v>113</v>
      </c>
      <c r="D3154" s="3">
        <v>42800</v>
      </c>
      <c r="E3154" t="s">
        <v>122</v>
      </c>
      <c r="F3154">
        <v>-11217080.43</v>
      </c>
      <c r="G3154" t="s">
        <v>2457</v>
      </c>
      <c r="H3154" t="s">
        <v>247</v>
      </c>
      <c r="I3154" t="s">
        <v>102</v>
      </c>
      <c r="J3154" t="s">
        <v>32</v>
      </c>
      <c r="L3154" t="s">
        <v>2325</v>
      </c>
      <c r="M3154">
        <f t="shared" si="153"/>
        <v>10</v>
      </c>
      <c r="N3154">
        <f t="shared" si="154"/>
        <v>14</v>
      </c>
      <c r="O3154" t="str">
        <f t="shared" si="155"/>
        <v>LCFHR</v>
      </c>
    </row>
    <row r="3155" spans="1:15" hidden="1" x14ac:dyDescent="0.25">
      <c r="A3155" t="s">
        <v>121</v>
      </c>
      <c r="B3155" t="s">
        <v>18</v>
      </c>
      <c r="C3155" t="s">
        <v>113</v>
      </c>
      <c r="D3155" s="3">
        <v>42801</v>
      </c>
      <c r="E3155" t="s">
        <v>122</v>
      </c>
      <c r="F3155">
        <v>-66000000</v>
      </c>
      <c r="G3155" t="s">
        <v>2456</v>
      </c>
      <c r="H3155" t="s">
        <v>247</v>
      </c>
      <c r="I3155" t="s">
        <v>102</v>
      </c>
      <c r="J3155" t="s">
        <v>32</v>
      </c>
      <c r="L3155" t="s">
        <v>279</v>
      </c>
      <c r="M3155">
        <f t="shared" si="153"/>
        <v>10</v>
      </c>
      <c r="N3155">
        <f t="shared" si="154"/>
        <v>14</v>
      </c>
      <c r="O3155" t="str">
        <f t="shared" si="155"/>
        <v>LCFHR</v>
      </c>
    </row>
    <row r="3156" spans="1:15" hidden="1" x14ac:dyDescent="0.25">
      <c r="A3156" t="s">
        <v>121</v>
      </c>
      <c r="B3156" t="s">
        <v>18</v>
      </c>
      <c r="C3156" t="s">
        <v>113</v>
      </c>
      <c r="D3156" s="3">
        <v>42807</v>
      </c>
      <c r="E3156" t="s">
        <v>122</v>
      </c>
      <c r="F3156">
        <v>-29665.54</v>
      </c>
      <c r="G3156" t="s">
        <v>2455</v>
      </c>
      <c r="H3156" t="s">
        <v>247</v>
      </c>
      <c r="I3156" t="s">
        <v>102</v>
      </c>
      <c r="J3156" t="s">
        <v>32</v>
      </c>
      <c r="L3156" t="s">
        <v>2002</v>
      </c>
      <c r="M3156">
        <f t="shared" si="153"/>
        <v>10</v>
      </c>
      <c r="N3156">
        <f t="shared" si="154"/>
        <v>14</v>
      </c>
      <c r="O3156" t="str">
        <f t="shared" si="155"/>
        <v>LCFHR</v>
      </c>
    </row>
    <row r="3157" spans="1:15" hidden="1" x14ac:dyDescent="0.25">
      <c r="A3157" t="s">
        <v>121</v>
      </c>
      <c r="B3157" t="s">
        <v>18</v>
      </c>
      <c r="C3157" t="s">
        <v>113</v>
      </c>
      <c r="D3157" s="3">
        <v>42809</v>
      </c>
      <c r="E3157" t="s">
        <v>122</v>
      </c>
      <c r="F3157">
        <v>-6918962.0999999996</v>
      </c>
      <c r="G3157" t="s">
        <v>2454</v>
      </c>
      <c r="H3157" t="s">
        <v>247</v>
      </c>
      <c r="I3157" t="s">
        <v>101</v>
      </c>
      <c r="J3157" t="s">
        <v>32</v>
      </c>
      <c r="L3157" t="s">
        <v>279</v>
      </c>
      <c r="M3157">
        <f t="shared" si="153"/>
        <v>10</v>
      </c>
      <c r="N3157">
        <f t="shared" si="154"/>
        <v>14</v>
      </c>
      <c r="O3157" t="str">
        <f t="shared" si="155"/>
        <v>LCFHR</v>
      </c>
    </row>
    <row r="3158" spans="1:15" hidden="1" x14ac:dyDescent="0.25">
      <c r="A3158" t="s">
        <v>121</v>
      </c>
      <c r="B3158" t="s">
        <v>18</v>
      </c>
      <c r="C3158" t="s">
        <v>113</v>
      </c>
      <c r="D3158" s="3">
        <v>42809</v>
      </c>
      <c r="E3158" t="s">
        <v>122</v>
      </c>
      <c r="F3158">
        <v>-5000000</v>
      </c>
      <c r="G3158" t="s">
        <v>2453</v>
      </c>
      <c r="H3158" t="s">
        <v>247</v>
      </c>
      <c r="I3158" t="s">
        <v>102</v>
      </c>
      <c r="J3158" t="s">
        <v>32</v>
      </c>
      <c r="L3158" t="s">
        <v>279</v>
      </c>
      <c r="M3158">
        <f t="shared" si="153"/>
        <v>10</v>
      </c>
      <c r="N3158">
        <f t="shared" si="154"/>
        <v>14</v>
      </c>
      <c r="O3158" t="str">
        <f t="shared" si="155"/>
        <v>LCFHR</v>
      </c>
    </row>
    <row r="3159" spans="1:15" hidden="1" x14ac:dyDescent="0.25">
      <c r="A3159" t="s">
        <v>121</v>
      </c>
      <c r="B3159" t="s">
        <v>18</v>
      </c>
      <c r="C3159" t="s">
        <v>113</v>
      </c>
      <c r="D3159" s="3">
        <v>42810</v>
      </c>
      <c r="E3159" t="s">
        <v>122</v>
      </c>
      <c r="F3159">
        <v>-250000000</v>
      </c>
      <c r="G3159" t="s">
        <v>2452</v>
      </c>
      <c r="H3159" t="s">
        <v>247</v>
      </c>
      <c r="I3159" t="s">
        <v>102</v>
      </c>
      <c r="J3159" t="s">
        <v>32</v>
      </c>
      <c r="L3159" t="s">
        <v>279</v>
      </c>
      <c r="M3159">
        <f t="shared" si="153"/>
        <v>10</v>
      </c>
      <c r="N3159">
        <f t="shared" si="154"/>
        <v>14</v>
      </c>
      <c r="O3159" t="str">
        <f t="shared" si="155"/>
        <v>LCFHR</v>
      </c>
    </row>
    <row r="3160" spans="1:15" hidden="1" x14ac:dyDescent="0.25">
      <c r="A3160" t="s">
        <v>121</v>
      </c>
      <c r="B3160" t="s">
        <v>18</v>
      </c>
      <c r="C3160" t="s">
        <v>113</v>
      </c>
      <c r="D3160" s="3">
        <v>42810</v>
      </c>
      <c r="E3160" t="s">
        <v>122</v>
      </c>
      <c r="F3160">
        <v>-50000000</v>
      </c>
      <c r="G3160" t="s">
        <v>2451</v>
      </c>
      <c r="H3160" t="s">
        <v>247</v>
      </c>
      <c r="I3160" t="s">
        <v>102</v>
      </c>
      <c r="J3160" t="s">
        <v>32</v>
      </c>
      <c r="L3160" t="s">
        <v>279</v>
      </c>
      <c r="M3160">
        <f t="shared" si="153"/>
        <v>10</v>
      </c>
      <c r="N3160">
        <f t="shared" si="154"/>
        <v>14</v>
      </c>
      <c r="O3160" t="str">
        <f t="shared" si="155"/>
        <v>LCFHR</v>
      </c>
    </row>
    <row r="3161" spans="1:15" hidden="1" x14ac:dyDescent="0.25">
      <c r="A3161" t="s">
        <v>121</v>
      </c>
      <c r="B3161" t="s">
        <v>18</v>
      </c>
      <c r="C3161" t="s">
        <v>113</v>
      </c>
      <c r="D3161" s="3">
        <v>42810</v>
      </c>
      <c r="E3161" t="s">
        <v>122</v>
      </c>
      <c r="F3161">
        <v>-47043414.07</v>
      </c>
      <c r="G3161" t="s">
        <v>2450</v>
      </c>
      <c r="H3161" t="s">
        <v>247</v>
      </c>
      <c r="I3161" t="s">
        <v>102</v>
      </c>
      <c r="J3161" t="s">
        <v>32</v>
      </c>
      <c r="L3161" t="s">
        <v>2325</v>
      </c>
      <c r="M3161">
        <f t="shared" si="153"/>
        <v>10</v>
      </c>
      <c r="N3161">
        <f t="shared" si="154"/>
        <v>14</v>
      </c>
      <c r="O3161" t="str">
        <f t="shared" si="155"/>
        <v>LCFHR</v>
      </c>
    </row>
    <row r="3162" spans="1:15" hidden="1" x14ac:dyDescent="0.25">
      <c r="A3162" t="s">
        <v>121</v>
      </c>
      <c r="B3162" t="s">
        <v>18</v>
      </c>
      <c r="C3162" t="s">
        <v>113</v>
      </c>
      <c r="D3162" s="3">
        <v>42811</v>
      </c>
      <c r="E3162" t="s">
        <v>122</v>
      </c>
      <c r="F3162">
        <v>-11013.65</v>
      </c>
      <c r="G3162" t="s">
        <v>2449</v>
      </c>
      <c r="H3162" t="s">
        <v>247</v>
      </c>
      <c r="I3162" t="s">
        <v>102</v>
      </c>
      <c r="J3162" t="s">
        <v>32</v>
      </c>
      <c r="L3162" t="s">
        <v>2325</v>
      </c>
      <c r="M3162">
        <f t="shared" si="153"/>
        <v>10</v>
      </c>
      <c r="N3162">
        <f t="shared" si="154"/>
        <v>14</v>
      </c>
      <c r="O3162" t="str">
        <f t="shared" si="155"/>
        <v>LCFHR</v>
      </c>
    </row>
    <row r="3163" spans="1:15" hidden="1" x14ac:dyDescent="0.25">
      <c r="A3163" t="s">
        <v>121</v>
      </c>
      <c r="B3163" t="s">
        <v>18</v>
      </c>
      <c r="C3163" t="s">
        <v>113</v>
      </c>
      <c r="D3163" s="3">
        <v>42811</v>
      </c>
      <c r="E3163" t="s">
        <v>122</v>
      </c>
      <c r="F3163">
        <v>-7734680.8600000003</v>
      </c>
      <c r="G3163" t="s">
        <v>2448</v>
      </c>
      <c r="H3163" t="s">
        <v>247</v>
      </c>
      <c r="I3163" t="s">
        <v>102</v>
      </c>
      <c r="J3163" t="s">
        <v>32</v>
      </c>
      <c r="L3163" t="s">
        <v>2325</v>
      </c>
      <c r="M3163">
        <f t="shared" si="153"/>
        <v>10</v>
      </c>
      <c r="N3163">
        <f t="shared" si="154"/>
        <v>14</v>
      </c>
      <c r="O3163" t="str">
        <f t="shared" si="155"/>
        <v>LCFHR</v>
      </c>
    </row>
    <row r="3164" spans="1:15" hidden="1" x14ac:dyDescent="0.25">
      <c r="A3164" t="s">
        <v>121</v>
      </c>
      <c r="B3164" t="s">
        <v>18</v>
      </c>
      <c r="C3164" t="s">
        <v>113</v>
      </c>
      <c r="D3164" s="3">
        <v>42811</v>
      </c>
      <c r="E3164" t="s">
        <v>122</v>
      </c>
      <c r="F3164">
        <v>-24750000</v>
      </c>
      <c r="G3164" t="s">
        <v>2447</v>
      </c>
      <c r="H3164" t="s">
        <v>247</v>
      </c>
      <c r="I3164" t="s">
        <v>102</v>
      </c>
      <c r="J3164" t="s">
        <v>32</v>
      </c>
      <c r="L3164" t="s">
        <v>2325</v>
      </c>
      <c r="M3164">
        <f t="shared" si="153"/>
        <v>10</v>
      </c>
      <c r="N3164">
        <f t="shared" si="154"/>
        <v>14</v>
      </c>
      <c r="O3164" t="str">
        <f t="shared" si="155"/>
        <v>LCFHR</v>
      </c>
    </row>
    <row r="3165" spans="1:15" hidden="1" x14ac:dyDescent="0.25">
      <c r="A3165" t="s">
        <v>121</v>
      </c>
      <c r="B3165" t="s">
        <v>18</v>
      </c>
      <c r="C3165" t="s">
        <v>113</v>
      </c>
      <c r="D3165" s="3">
        <v>42822</v>
      </c>
      <c r="E3165" t="s">
        <v>122</v>
      </c>
      <c r="F3165">
        <v>-50000</v>
      </c>
      <c r="G3165" t="s">
        <v>2446</v>
      </c>
      <c r="H3165" t="s">
        <v>247</v>
      </c>
      <c r="I3165" t="s">
        <v>102</v>
      </c>
      <c r="J3165" t="s">
        <v>32</v>
      </c>
      <c r="L3165" t="s">
        <v>278</v>
      </c>
      <c r="M3165">
        <f t="shared" si="153"/>
        <v>10</v>
      </c>
      <c r="N3165">
        <f t="shared" si="154"/>
        <v>14</v>
      </c>
      <c r="O3165" t="str">
        <f t="shared" si="155"/>
        <v>LCFHR</v>
      </c>
    </row>
    <row r="3166" spans="1:15" hidden="1" x14ac:dyDescent="0.25">
      <c r="A3166" t="s">
        <v>121</v>
      </c>
      <c r="B3166" t="s">
        <v>18</v>
      </c>
      <c r="C3166" t="s">
        <v>113</v>
      </c>
      <c r="D3166" s="3">
        <v>42824</v>
      </c>
      <c r="E3166" t="s">
        <v>122</v>
      </c>
      <c r="F3166">
        <v>-78000000</v>
      </c>
      <c r="G3166" t="s">
        <v>2445</v>
      </c>
      <c r="H3166" t="s">
        <v>247</v>
      </c>
      <c r="I3166" t="s">
        <v>102</v>
      </c>
      <c r="J3166" t="s">
        <v>32</v>
      </c>
      <c r="L3166" t="s">
        <v>279</v>
      </c>
      <c r="M3166">
        <f t="shared" si="153"/>
        <v>10</v>
      </c>
      <c r="N3166">
        <f t="shared" si="154"/>
        <v>14</v>
      </c>
      <c r="O3166" t="str">
        <f t="shared" si="155"/>
        <v>LCFHR</v>
      </c>
    </row>
    <row r="3167" spans="1:15" hidden="1" x14ac:dyDescent="0.25">
      <c r="A3167" t="s">
        <v>121</v>
      </c>
      <c r="B3167" t="s">
        <v>18</v>
      </c>
      <c r="C3167" t="s">
        <v>113</v>
      </c>
      <c r="D3167" s="3">
        <v>42825</v>
      </c>
      <c r="E3167" t="s">
        <v>122</v>
      </c>
      <c r="F3167">
        <v>-52715.05</v>
      </c>
      <c r="G3167" t="s">
        <v>2444</v>
      </c>
      <c r="H3167" t="s">
        <v>249</v>
      </c>
      <c r="I3167" t="s">
        <v>102</v>
      </c>
      <c r="J3167" t="s">
        <v>32</v>
      </c>
      <c r="L3167" t="s">
        <v>278</v>
      </c>
      <c r="M3167">
        <f t="shared" si="153"/>
        <v>10</v>
      </c>
      <c r="N3167">
        <f t="shared" si="154"/>
        <v>14</v>
      </c>
      <c r="O3167" t="str">
        <f t="shared" si="155"/>
        <v>LCFHR</v>
      </c>
    </row>
    <row r="3168" spans="1:15" hidden="1" x14ac:dyDescent="0.25">
      <c r="A3168" t="s">
        <v>121</v>
      </c>
      <c r="B3168" t="s">
        <v>18</v>
      </c>
      <c r="C3168" t="s">
        <v>113</v>
      </c>
      <c r="D3168" s="3">
        <v>42828</v>
      </c>
      <c r="E3168" t="s">
        <v>122</v>
      </c>
      <c r="F3168">
        <v>-3070076.27</v>
      </c>
      <c r="G3168" t="s">
        <v>2443</v>
      </c>
      <c r="H3168" t="s">
        <v>247</v>
      </c>
      <c r="I3168" t="s">
        <v>102</v>
      </c>
      <c r="J3168" t="s">
        <v>32</v>
      </c>
      <c r="L3168" t="s">
        <v>2325</v>
      </c>
      <c r="M3168">
        <f t="shared" si="153"/>
        <v>10</v>
      </c>
      <c r="N3168">
        <f t="shared" si="154"/>
        <v>14</v>
      </c>
      <c r="O3168" t="str">
        <f t="shared" si="155"/>
        <v>LCFHR</v>
      </c>
    </row>
    <row r="3169" spans="1:15" hidden="1" x14ac:dyDescent="0.25">
      <c r="A3169" t="s">
        <v>121</v>
      </c>
      <c r="B3169" t="s">
        <v>18</v>
      </c>
      <c r="C3169" t="s">
        <v>113</v>
      </c>
      <c r="D3169" s="3">
        <v>42844</v>
      </c>
      <c r="E3169" t="s">
        <v>122</v>
      </c>
      <c r="F3169">
        <v>-433.08</v>
      </c>
      <c r="G3169" t="s">
        <v>2442</v>
      </c>
      <c r="H3169" t="s">
        <v>247</v>
      </c>
      <c r="I3169" t="s">
        <v>102</v>
      </c>
      <c r="J3169" t="s">
        <v>32</v>
      </c>
      <c r="L3169" t="s">
        <v>2140</v>
      </c>
      <c r="M3169">
        <f t="shared" si="153"/>
        <v>10</v>
      </c>
      <c r="N3169">
        <f t="shared" si="154"/>
        <v>14</v>
      </c>
      <c r="O3169" t="str">
        <f t="shared" si="155"/>
        <v>LCFHR</v>
      </c>
    </row>
    <row r="3170" spans="1:15" hidden="1" x14ac:dyDescent="0.25">
      <c r="A3170" t="s">
        <v>121</v>
      </c>
      <c r="B3170" t="s">
        <v>18</v>
      </c>
      <c r="C3170" t="s">
        <v>113</v>
      </c>
      <c r="D3170" s="3">
        <v>42844</v>
      </c>
      <c r="E3170" t="s">
        <v>122</v>
      </c>
      <c r="F3170">
        <v>-3611763.17</v>
      </c>
      <c r="G3170" t="s">
        <v>2441</v>
      </c>
      <c r="H3170" t="s">
        <v>247</v>
      </c>
      <c r="I3170" t="s">
        <v>102</v>
      </c>
      <c r="J3170" t="s">
        <v>32</v>
      </c>
      <c r="L3170" t="s">
        <v>2325</v>
      </c>
      <c r="M3170">
        <f t="shared" si="153"/>
        <v>10</v>
      </c>
      <c r="N3170">
        <f t="shared" si="154"/>
        <v>14</v>
      </c>
      <c r="O3170" t="str">
        <f t="shared" si="155"/>
        <v>LCFHR</v>
      </c>
    </row>
    <row r="3171" spans="1:15" hidden="1" x14ac:dyDescent="0.25">
      <c r="A3171" t="s">
        <v>121</v>
      </c>
      <c r="B3171" t="s">
        <v>18</v>
      </c>
      <c r="C3171" t="s">
        <v>113</v>
      </c>
      <c r="D3171" s="3">
        <v>42846</v>
      </c>
      <c r="E3171" t="s">
        <v>122</v>
      </c>
      <c r="F3171">
        <v>-3712.21</v>
      </c>
      <c r="G3171" t="s">
        <v>2440</v>
      </c>
      <c r="H3171" t="s">
        <v>247</v>
      </c>
      <c r="I3171" t="s">
        <v>102</v>
      </c>
      <c r="J3171" t="s">
        <v>32</v>
      </c>
      <c r="L3171" t="s">
        <v>2002</v>
      </c>
      <c r="M3171">
        <f t="shared" si="153"/>
        <v>10</v>
      </c>
      <c r="N3171">
        <f t="shared" si="154"/>
        <v>14</v>
      </c>
      <c r="O3171" t="str">
        <f t="shared" si="155"/>
        <v>LCFHR</v>
      </c>
    </row>
    <row r="3172" spans="1:15" hidden="1" x14ac:dyDescent="0.25">
      <c r="A3172" t="s">
        <v>121</v>
      </c>
      <c r="B3172" t="s">
        <v>18</v>
      </c>
      <c r="C3172" t="s">
        <v>113</v>
      </c>
      <c r="D3172" s="3">
        <v>42846</v>
      </c>
      <c r="E3172" t="s">
        <v>122</v>
      </c>
      <c r="F3172">
        <v>-7500000</v>
      </c>
      <c r="G3172" t="s">
        <v>2439</v>
      </c>
      <c r="H3172" t="s">
        <v>247</v>
      </c>
      <c r="I3172" t="s">
        <v>102</v>
      </c>
      <c r="J3172" t="s">
        <v>38</v>
      </c>
      <c r="L3172" t="s">
        <v>1836</v>
      </c>
      <c r="M3172">
        <f t="shared" si="153"/>
        <v>10</v>
      </c>
      <c r="N3172">
        <f t="shared" si="154"/>
        <v>12</v>
      </c>
      <c r="O3172" t="str">
        <f t="shared" si="155"/>
        <v>LCI</v>
      </c>
    </row>
    <row r="3173" spans="1:15" hidden="1" x14ac:dyDescent="0.25">
      <c r="A3173" t="s">
        <v>121</v>
      </c>
      <c r="B3173" t="s">
        <v>18</v>
      </c>
      <c r="C3173" t="s">
        <v>113</v>
      </c>
      <c r="D3173" s="3">
        <v>42849</v>
      </c>
      <c r="E3173" t="s">
        <v>122</v>
      </c>
      <c r="F3173">
        <v>-750000</v>
      </c>
      <c r="G3173" t="s">
        <v>2438</v>
      </c>
      <c r="H3173" t="s">
        <v>247</v>
      </c>
      <c r="I3173" t="s">
        <v>102</v>
      </c>
      <c r="J3173" t="s">
        <v>32</v>
      </c>
      <c r="L3173" t="s">
        <v>2325</v>
      </c>
      <c r="M3173">
        <f t="shared" si="153"/>
        <v>10</v>
      </c>
      <c r="N3173">
        <f t="shared" si="154"/>
        <v>14</v>
      </c>
      <c r="O3173" t="str">
        <f t="shared" si="155"/>
        <v>LCFHR</v>
      </c>
    </row>
    <row r="3174" spans="1:15" hidden="1" x14ac:dyDescent="0.25">
      <c r="A3174" t="s">
        <v>121</v>
      </c>
      <c r="B3174" t="s">
        <v>18</v>
      </c>
      <c r="C3174" t="s">
        <v>113</v>
      </c>
      <c r="D3174" s="3">
        <v>42852</v>
      </c>
      <c r="E3174" t="s">
        <v>122</v>
      </c>
      <c r="F3174">
        <v>-12000000</v>
      </c>
      <c r="G3174" t="s">
        <v>2437</v>
      </c>
      <c r="H3174" t="s">
        <v>247</v>
      </c>
      <c r="I3174" t="s">
        <v>101</v>
      </c>
      <c r="J3174" t="s">
        <v>32</v>
      </c>
      <c r="L3174" t="s">
        <v>279</v>
      </c>
      <c r="M3174">
        <f t="shared" si="153"/>
        <v>10</v>
      </c>
      <c r="N3174">
        <f t="shared" si="154"/>
        <v>14</v>
      </c>
      <c r="O3174" t="str">
        <f t="shared" si="155"/>
        <v>LCFHR</v>
      </c>
    </row>
    <row r="3175" spans="1:15" hidden="1" x14ac:dyDescent="0.25">
      <c r="A3175" t="s">
        <v>121</v>
      </c>
      <c r="B3175" t="s">
        <v>18</v>
      </c>
      <c r="C3175" t="s">
        <v>113</v>
      </c>
      <c r="D3175" s="3">
        <v>42853</v>
      </c>
      <c r="E3175" t="s">
        <v>122</v>
      </c>
      <c r="F3175">
        <v>-53333.33</v>
      </c>
      <c r="G3175" t="s">
        <v>2436</v>
      </c>
      <c r="H3175" t="s">
        <v>247</v>
      </c>
      <c r="I3175" t="s">
        <v>102</v>
      </c>
      <c r="J3175" t="s">
        <v>32</v>
      </c>
      <c r="L3175" t="s">
        <v>278</v>
      </c>
      <c r="M3175">
        <f t="shared" si="153"/>
        <v>10</v>
      </c>
      <c r="N3175">
        <f t="shared" si="154"/>
        <v>14</v>
      </c>
      <c r="O3175" t="str">
        <f t="shared" si="155"/>
        <v>LCFHR</v>
      </c>
    </row>
    <row r="3176" spans="1:15" hidden="1" x14ac:dyDescent="0.25">
      <c r="A3176" t="s">
        <v>121</v>
      </c>
      <c r="B3176" t="s">
        <v>18</v>
      </c>
      <c r="C3176" t="s">
        <v>113</v>
      </c>
      <c r="D3176" s="3">
        <v>42853</v>
      </c>
      <c r="E3176" t="s">
        <v>122</v>
      </c>
      <c r="F3176">
        <v>-5400000</v>
      </c>
      <c r="G3176" t="s">
        <v>2435</v>
      </c>
      <c r="H3176" t="s">
        <v>247</v>
      </c>
      <c r="I3176" t="s">
        <v>102</v>
      </c>
      <c r="J3176" t="s">
        <v>32</v>
      </c>
      <c r="L3176" t="s">
        <v>279</v>
      </c>
      <c r="M3176">
        <f t="shared" si="153"/>
        <v>10</v>
      </c>
      <c r="N3176">
        <f t="shared" si="154"/>
        <v>14</v>
      </c>
      <c r="O3176" t="str">
        <f t="shared" si="155"/>
        <v>LCFHR</v>
      </c>
    </row>
    <row r="3177" spans="1:15" hidden="1" x14ac:dyDescent="0.25">
      <c r="A3177" t="s">
        <v>121</v>
      </c>
      <c r="B3177" t="s">
        <v>18</v>
      </c>
      <c r="C3177" t="s">
        <v>113</v>
      </c>
      <c r="D3177" s="3">
        <v>42856</v>
      </c>
      <c r="E3177" t="s">
        <v>122</v>
      </c>
      <c r="F3177">
        <v>-57145.33</v>
      </c>
      <c r="G3177" t="s">
        <v>2434</v>
      </c>
      <c r="H3177" t="s">
        <v>247</v>
      </c>
      <c r="I3177" t="s">
        <v>102</v>
      </c>
      <c r="J3177" t="s">
        <v>32</v>
      </c>
      <c r="L3177" t="s">
        <v>2002</v>
      </c>
      <c r="M3177">
        <f t="shared" si="153"/>
        <v>10</v>
      </c>
      <c r="N3177">
        <f t="shared" si="154"/>
        <v>14</v>
      </c>
      <c r="O3177" t="str">
        <f t="shared" si="155"/>
        <v>LCFHR</v>
      </c>
    </row>
    <row r="3178" spans="1:15" hidden="1" x14ac:dyDescent="0.25">
      <c r="A3178" t="s">
        <v>121</v>
      </c>
      <c r="B3178" t="s">
        <v>18</v>
      </c>
      <c r="C3178" t="s">
        <v>113</v>
      </c>
      <c r="D3178" s="3">
        <v>42858</v>
      </c>
      <c r="E3178" t="s">
        <v>122</v>
      </c>
      <c r="F3178">
        <v>-3572562.5</v>
      </c>
      <c r="G3178" t="s">
        <v>2433</v>
      </c>
      <c r="H3178" t="s">
        <v>247</v>
      </c>
      <c r="I3178" t="s">
        <v>102</v>
      </c>
      <c r="J3178" t="s">
        <v>32</v>
      </c>
      <c r="L3178" t="s">
        <v>2325</v>
      </c>
      <c r="M3178">
        <f t="shared" si="153"/>
        <v>10</v>
      </c>
      <c r="N3178">
        <f t="shared" si="154"/>
        <v>14</v>
      </c>
      <c r="O3178" t="str">
        <f t="shared" si="155"/>
        <v>LCFHR</v>
      </c>
    </row>
    <row r="3179" spans="1:15" hidden="1" x14ac:dyDescent="0.25">
      <c r="A3179" t="s">
        <v>121</v>
      </c>
      <c r="B3179" t="s">
        <v>18</v>
      </c>
      <c r="C3179" t="s">
        <v>113</v>
      </c>
      <c r="D3179" s="3">
        <v>42860</v>
      </c>
      <c r="E3179" t="s">
        <v>122</v>
      </c>
      <c r="F3179">
        <v>-61000000</v>
      </c>
      <c r="G3179" t="s">
        <v>2432</v>
      </c>
      <c r="H3179" t="s">
        <v>247</v>
      </c>
      <c r="I3179" t="s">
        <v>102</v>
      </c>
      <c r="J3179" t="s">
        <v>32</v>
      </c>
      <c r="L3179" t="s">
        <v>279</v>
      </c>
      <c r="M3179">
        <f t="shared" si="153"/>
        <v>10</v>
      </c>
      <c r="N3179">
        <f t="shared" si="154"/>
        <v>14</v>
      </c>
      <c r="O3179" t="str">
        <f t="shared" si="155"/>
        <v>LCFHR</v>
      </c>
    </row>
    <row r="3180" spans="1:15" hidden="1" x14ac:dyDescent="0.25">
      <c r="A3180" t="s">
        <v>121</v>
      </c>
      <c r="B3180" t="s">
        <v>18</v>
      </c>
      <c r="C3180" t="s">
        <v>113</v>
      </c>
      <c r="D3180" s="3">
        <v>42860</v>
      </c>
      <c r="E3180" t="s">
        <v>122</v>
      </c>
      <c r="F3180">
        <v>-12500000</v>
      </c>
      <c r="G3180" t="s">
        <v>2431</v>
      </c>
      <c r="H3180" t="s">
        <v>247</v>
      </c>
      <c r="I3180" t="s">
        <v>102</v>
      </c>
      <c r="J3180" t="s">
        <v>32</v>
      </c>
      <c r="L3180" t="s">
        <v>279</v>
      </c>
      <c r="M3180">
        <f t="shared" si="153"/>
        <v>10</v>
      </c>
      <c r="N3180">
        <f t="shared" si="154"/>
        <v>14</v>
      </c>
      <c r="O3180" t="str">
        <f t="shared" si="155"/>
        <v>LCFHR</v>
      </c>
    </row>
    <row r="3181" spans="1:15" hidden="1" x14ac:dyDescent="0.25">
      <c r="A3181" t="s">
        <v>121</v>
      </c>
      <c r="B3181" t="s">
        <v>18</v>
      </c>
      <c r="C3181" t="s">
        <v>113</v>
      </c>
      <c r="D3181" s="3">
        <v>42860</v>
      </c>
      <c r="E3181" t="s">
        <v>122</v>
      </c>
      <c r="F3181">
        <v>-3520299.27</v>
      </c>
      <c r="G3181" t="s">
        <v>2430</v>
      </c>
      <c r="H3181" t="s">
        <v>247</v>
      </c>
      <c r="I3181" t="s">
        <v>101</v>
      </c>
      <c r="J3181" t="s">
        <v>32</v>
      </c>
      <c r="L3181" t="s">
        <v>2325</v>
      </c>
      <c r="M3181">
        <f t="shared" si="153"/>
        <v>10</v>
      </c>
      <c r="N3181">
        <f t="shared" si="154"/>
        <v>14</v>
      </c>
      <c r="O3181" t="str">
        <f t="shared" si="155"/>
        <v>LCFHR</v>
      </c>
    </row>
    <row r="3182" spans="1:15" hidden="1" x14ac:dyDescent="0.25">
      <c r="A3182" t="s">
        <v>121</v>
      </c>
      <c r="B3182" t="s">
        <v>18</v>
      </c>
      <c r="C3182" t="s">
        <v>113</v>
      </c>
      <c r="D3182" s="3">
        <v>42864</v>
      </c>
      <c r="E3182" t="s">
        <v>122</v>
      </c>
      <c r="F3182">
        <v>-951891.35</v>
      </c>
      <c r="G3182" t="s">
        <v>2429</v>
      </c>
      <c r="H3182" t="s">
        <v>247</v>
      </c>
      <c r="I3182" t="s">
        <v>102</v>
      </c>
      <c r="J3182" t="s">
        <v>32</v>
      </c>
      <c r="L3182" t="s">
        <v>279</v>
      </c>
      <c r="M3182">
        <f t="shared" si="153"/>
        <v>10</v>
      </c>
      <c r="N3182">
        <f t="shared" si="154"/>
        <v>14</v>
      </c>
      <c r="O3182" t="str">
        <f t="shared" si="155"/>
        <v>LCFHR</v>
      </c>
    </row>
    <row r="3183" spans="1:15" hidden="1" x14ac:dyDescent="0.25">
      <c r="A3183" t="s">
        <v>121</v>
      </c>
      <c r="B3183" t="s">
        <v>18</v>
      </c>
      <c r="C3183" t="s">
        <v>113</v>
      </c>
      <c r="D3183" s="3">
        <v>42866</v>
      </c>
      <c r="E3183" t="s">
        <v>122</v>
      </c>
      <c r="F3183">
        <v>-8000000</v>
      </c>
      <c r="G3183" t="s">
        <v>2428</v>
      </c>
      <c r="H3183" t="s">
        <v>247</v>
      </c>
      <c r="I3183" t="s">
        <v>102</v>
      </c>
      <c r="J3183" t="s">
        <v>32</v>
      </c>
      <c r="L3183" t="s">
        <v>279</v>
      </c>
      <c r="M3183">
        <f t="shared" si="153"/>
        <v>10</v>
      </c>
      <c r="N3183">
        <f t="shared" si="154"/>
        <v>14</v>
      </c>
      <c r="O3183" t="str">
        <f t="shared" si="155"/>
        <v>LCFHR</v>
      </c>
    </row>
    <row r="3184" spans="1:15" hidden="1" x14ac:dyDescent="0.25">
      <c r="A3184" t="s">
        <v>121</v>
      </c>
      <c r="B3184" t="s">
        <v>18</v>
      </c>
      <c r="C3184" t="s">
        <v>113</v>
      </c>
      <c r="D3184" s="3">
        <v>42867</v>
      </c>
      <c r="E3184" t="s">
        <v>122</v>
      </c>
      <c r="F3184">
        <v>-13000000</v>
      </c>
      <c r="G3184" t="s">
        <v>2427</v>
      </c>
      <c r="H3184" t="s">
        <v>247</v>
      </c>
      <c r="I3184" t="s">
        <v>102</v>
      </c>
      <c r="J3184" t="s">
        <v>32</v>
      </c>
      <c r="L3184" t="s">
        <v>279</v>
      </c>
      <c r="M3184">
        <f t="shared" si="153"/>
        <v>10</v>
      </c>
      <c r="N3184">
        <f t="shared" si="154"/>
        <v>14</v>
      </c>
      <c r="O3184" t="str">
        <f t="shared" si="155"/>
        <v>LCFHR</v>
      </c>
    </row>
    <row r="3185" spans="1:15" hidden="1" x14ac:dyDescent="0.25">
      <c r="A3185" t="s">
        <v>121</v>
      </c>
      <c r="B3185" t="s">
        <v>18</v>
      </c>
      <c r="C3185" t="s">
        <v>113</v>
      </c>
      <c r="D3185" s="3">
        <v>42870</v>
      </c>
      <c r="E3185" t="s">
        <v>122</v>
      </c>
      <c r="F3185">
        <v>-9066909.4700000007</v>
      </c>
      <c r="G3185" t="s">
        <v>2426</v>
      </c>
      <c r="H3185" t="s">
        <v>247</v>
      </c>
      <c r="I3185" t="s">
        <v>102</v>
      </c>
      <c r="J3185" t="s">
        <v>32</v>
      </c>
      <c r="L3185" t="s">
        <v>2325</v>
      </c>
      <c r="M3185">
        <f t="shared" si="153"/>
        <v>10</v>
      </c>
      <c r="N3185">
        <f t="shared" si="154"/>
        <v>14</v>
      </c>
      <c r="O3185" t="str">
        <f t="shared" si="155"/>
        <v>LCFHR</v>
      </c>
    </row>
    <row r="3186" spans="1:15" hidden="1" x14ac:dyDescent="0.25">
      <c r="A3186" t="s">
        <v>121</v>
      </c>
      <c r="B3186" t="s">
        <v>18</v>
      </c>
      <c r="C3186" t="s">
        <v>113</v>
      </c>
      <c r="D3186" s="3">
        <v>42872</v>
      </c>
      <c r="E3186" t="s">
        <v>122</v>
      </c>
      <c r="F3186">
        <v>-747812.5</v>
      </c>
      <c r="G3186" t="s">
        <v>2425</v>
      </c>
      <c r="H3186" t="s">
        <v>247</v>
      </c>
      <c r="I3186" t="s">
        <v>102</v>
      </c>
      <c r="J3186" t="s">
        <v>32</v>
      </c>
      <c r="L3186" t="s">
        <v>2325</v>
      </c>
      <c r="M3186">
        <f t="shared" si="153"/>
        <v>10</v>
      </c>
      <c r="N3186">
        <f t="shared" si="154"/>
        <v>14</v>
      </c>
      <c r="O3186" t="str">
        <f t="shared" si="155"/>
        <v>LCFHR</v>
      </c>
    </row>
    <row r="3187" spans="1:15" hidden="1" x14ac:dyDescent="0.25">
      <c r="A3187" t="s">
        <v>121</v>
      </c>
      <c r="B3187" t="s">
        <v>18</v>
      </c>
      <c r="C3187" t="s">
        <v>113</v>
      </c>
      <c r="D3187" s="3">
        <v>42872</v>
      </c>
      <c r="E3187" t="s">
        <v>122</v>
      </c>
      <c r="F3187">
        <v>-882000</v>
      </c>
      <c r="G3187" t="s">
        <v>2424</v>
      </c>
      <c r="H3187" t="s">
        <v>247</v>
      </c>
      <c r="I3187" t="s">
        <v>102</v>
      </c>
      <c r="J3187" t="s">
        <v>32</v>
      </c>
      <c r="L3187" t="s">
        <v>279</v>
      </c>
      <c r="M3187">
        <f t="shared" si="153"/>
        <v>10</v>
      </c>
      <c r="N3187">
        <f t="shared" si="154"/>
        <v>14</v>
      </c>
      <c r="O3187" t="str">
        <f t="shared" si="155"/>
        <v>LCFHR</v>
      </c>
    </row>
    <row r="3188" spans="1:15" hidden="1" x14ac:dyDescent="0.25">
      <c r="A3188" t="s">
        <v>121</v>
      </c>
      <c r="B3188" t="s">
        <v>18</v>
      </c>
      <c r="C3188" t="s">
        <v>113</v>
      </c>
      <c r="D3188" s="3">
        <v>42872</v>
      </c>
      <c r="E3188" t="s">
        <v>122</v>
      </c>
      <c r="F3188">
        <v>-14929888.890000001</v>
      </c>
      <c r="G3188" t="s">
        <v>2423</v>
      </c>
      <c r="H3188" t="s">
        <v>247</v>
      </c>
      <c r="I3188" t="s">
        <v>102</v>
      </c>
      <c r="J3188" t="s">
        <v>32</v>
      </c>
      <c r="L3188" t="s">
        <v>2325</v>
      </c>
      <c r="M3188">
        <f t="shared" si="153"/>
        <v>10</v>
      </c>
      <c r="N3188">
        <f t="shared" si="154"/>
        <v>14</v>
      </c>
      <c r="O3188" t="str">
        <f t="shared" si="155"/>
        <v>LCFHR</v>
      </c>
    </row>
    <row r="3189" spans="1:15" hidden="1" x14ac:dyDescent="0.25">
      <c r="A3189" t="s">
        <v>121</v>
      </c>
      <c r="B3189" t="s">
        <v>18</v>
      </c>
      <c r="C3189" t="s">
        <v>113</v>
      </c>
      <c r="D3189" s="3">
        <v>42873</v>
      </c>
      <c r="E3189" t="s">
        <v>122</v>
      </c>
      <c r="F3189">
        <v>-33000000</v>
      </c>
      <c r="G3189" t="s">
        <v>2422</v>
      </c>
      <c r="H3189" t="s">
        <v>247</v>
      </c>
      <c r="I3189" t="s">
        <v>102</v>
      </c>
      <c r="J3189" t="s">
        <v>32</v>
      </c>
      <c r="L3189" t="s">
        <v>279</v>
      </c>
      <c r="M3189">
        <f t="shared" si="153"/>
        <v>10</v>
      </c>
      <c r="N3189">
        <f t="shared" si="154"/>
        <v>14</v>
      </c>
      <c r="O3189" t="str">
        <f t="shared" si="155"/>
        <v>LCFHR</v>
      </c>
    </row>
    <row r="3190" spans="1:15" hidden="1" x14ac:dyDescent="0.25">
      <c r="A3190" t="s">
        <v>121</v>
      </c>
      <c r="B3190" t="s">
        <v>18</v>
      </c>
      <c r="C3190" t="s">
        <v>113</v>
      </c>
      <c r="D3190" s="3">
        <v>42873</v>
      </c>
      <c r="E3190" t="s">
        <v>122</v>
      </c>
      <c r="F3190">
        <v>-9200000</v>
      </c>
      <c r="G3190" t="s">
        <v>2421</v>
      </c>
      <c r="H3190" t="s">
        <v>247</v>
      </c>
      <c r="I3190" t="s">
        <v>102</v>
      </c>
      <c r="J3190" t="s">
        <v>32</v>
      </c>
      <c r="L3190" t="s">
        <v>279</v>
      </c>
      <c r="M3190">
        <f t="shared" si="153"/>
        <v>10</v>
      </c>
      <c r="N3190">
        <f t="shared" si="154"/>
        <v>14</v>
      </c>
      <c r="O3190" t="str">
        <f t="shared" si="155"/>
        <v>LCFHR</v>
      </c>
    </row>
    <row r="3191" spans="1:15" hidden="1" x14ac:dyDescent="0.25">
      <c r="A3191" t="s">
        <v>121</v>
      </c>
      <c r="B3191" t="s">
        <v>18</v>
      </c>
      <c r="C3191" t="s">
        <v>113</v>
      </c>
      <c r="D3191" s="3">
        <v>42874</v>
      </c>
      <c r="E3191" t="s">
        <v>122</v>
      </c>
      <c r="F3191">
        <v>-3000000</v>
      </c>
      <c r="G3191" t="s">
        <v>2420</v>
      </c>
      <c r="H3191" t="s">
        <v>247</v>
      </c>
      <c r="I3191" t="s">
        <v>102</v>
      </c>
      <c r="J3191" t="s">
        <v>32</v>
      </c>
      <c r="L3191" t="s">
        <v>279</v>
      </c>
      <c r="M3191">
        <f t="shared" si="153"/>
        <v>10</v>
      </c>
      <c r="N3191">
        <f t="shared" si="154"/>
        <v>14</v>
      </c>
      <c r="O3191" t="str">
        <f t="shared" si="155"/>
        <v>LCFHR</v>
      </c>
    </row>
    <row r="3192" spans="1:15" hidden="1" x14ac:dyDescent="0.25">
      <c r="A3192" t="s">
        <v>121</v>
      </c>
      <c r="B3192" t="s">
        <v>18</v>
      </c>
      <c r="C3192" t="s">
        <v>113</v>
      </c>
      <c r="D3192" s="3">
        <v>42877</v>
      </c>
      <c r="E3192" t="s">
        <v>122</v>
      </c>
      <c r="F3192">
        <v>-40000000</v>
      </c>
      <c r="G3192" t="s">
        <v>2419</v>
      </c>
      <c r="H3192" t="s">
        <v>247</v>
      </c>
      <c r="I3192" t="s">
        <v>102</v>
      </c>
      <c r="J3192" t="s">
        <v>32</v>
      </c>
      <c r="L3192" t="s">
        <v>279</v>
      </c>
      <c r="M3192">
        <f t="shared" si="153"/>
        <v>10</v>
      </c>
      <c r="N3192">
        <f t="shared" si="154"/>
        <v>14</v>
      </c>
      <c r="O3192" t="str">
        <f t="shared" si="155"/>
        <v>LCFHR</v>
      </c>
    </row>
    <row r="3193" spans="1:15" hidden="1" x14ac:dyDescent="0.25">
      <c r="A3193" t="s">
        <v>121</v>
      </c>
      <c r="B3193" t="s">
        <v>18</v>
      </c>
      <c r="C3193" t="s">
        <v>113</v>
      </c>
      <c r="D3193" s="3">
        <v>42879</v>
      </c>
      <c r="E3193" t="s">
        <v>122</v>
      </c>
      <c r="F3193">
        <v>-292328.57</v>
      </c>
      <c r="G3193" t="s">
        <v>2418</v>
      </c>
      <c r="H3193" t="s">
        <v>247</v>
      </c>
      <c r="I3193" t="s">
        <v>102</v>
      </c>
      <c r="J3193" t="s">
        <v>32</v>
      </c>
      <c r="L3193" t="s">
        <v>2325</v>
      </c>
      <c r="M3193">
        <f t="shared" si="153"/>
        <v>10</v>
      </c>
      <c r="N3193">
        <f t="shared" si="154"/>
        <v>14</v>
      </c>
      <c r="O3193" t="str">
        <f t="shared" si="155"/>
        <v>LCFHR</v>
      </c>
    </row>
    <row r="3194" spans="1:15" hidden="1" x14ac:dyDescent="0.25">
      <c r="A3194" t="s">
        <v>121</v>
      </c>
      <c r="B3194" t="s">
        <v>18</v>
      </c>
      <c r="C3194" t="s">
        <v>113</v>
      </c>
      <c r="D3194" s="3">
        <v>42881</v>
      </c>
      <c r="E3194" t="s">
        <v>122</v>
      </c>
      <c r="F3194">
        <v>-394930</v>
      </c>
      <c r="G3194" t="s">
        <v>2417</v>
      </c>
      <c r="H3194" t="s">
        <v>247</v>
      </c>
      <c r="I3194" t="s">
        <v>102</v>
      </c>
      <c r="J3194" t="s">
        <v>32</v>
      </c>
      <c r="L3194" t="s">
        <v>2325</v>
      </c>
      <c r="M3194">
        <f t="shared" si="153"/>
        <v>10</v>
      </c>
      <c r="N3194">
        <f t="shared" si="154"/>
        <v>14</v>
      </c>
      <c r="O3194" t="str">
        <f t="shared" si="155"/>
        <v>LCFHR</v>
      </c>
    </row>
    <row r="3195" spans="1:15" hidden="1" x14ac:dyDescent="0.25">
      <c r="A3195" t="s">
        <v>121</v>
      </c>
      <c r="B3195" t="s">
        <v>18</v>
      </c>
      <c r="C3195" t="s">
        <v>113</v>
      </c>
      <c r="D3195" s="3">
        <v>42885</v>
      </c>
      <c r="E3195" t="s">
        <v>122</v>
      </c>
      <c r="F3195">
        <v>-569243.82999999996</v>
      </c>
      <c r="G3195" t="s">
        <v>2416</v>
      </c>
      <c r="H3195" t="s">
        <v>247</v>
      </c>
      <c r="I3195" t="s">
        <v>102</v>
      </c>
      <c r="J3195" t="s">
        <v>32</v>
      </c>
      <c r="L3195" t="s">
        <v>2140</v>
      </c>
      <c r="M3195">
        <f t="shared" si="153"/>
        <v>10</v>
      </c>
      <c r="N3195">
        <f t="shared" si="154"/>
        <v>14</v>
      </c>
      <c r="O3195" t="str">
        <f t="shared" si="155"/>
        <v>LCFHR</v>
      </c>
    </row>
    <row r="3196" spans="1:15" hidden="1" x14ac:dyDescent="0.25">
      <c r="A3196" t="s">
        <v>121</v>
      </c>
      <c r="B3196" t="s">
        <v>18</v>
      </c>
      <c r="C3196" t="s">
        <v>113</v>
      </c>
      <c r="D3196" s="3">
        <v>42886</v>
      </c>
      <c r="E3196" t="s">
        <v>122</v>
      </c>
      <c r="F3196">
        <v>-53333.33</v>
      </c>
      <c r="G3196" t="s">
        <v>2415</v>
      </c>
      <c r="H3196" t="s">
        <v>247</v>
      </c>
      <c r="I3196" t="s">
        <v>102</v>
      </c>
      <c r="J3196" t="s">
        <v>32</v>
      </c>
      <c r="L3196" t="s">
        <v>278</v>
      </c>
      <c r="M3196">
        <f t="shared" si="153"/>
        <v>10</v>
      </c>
      <c r="N3196">
        <f t="shared" si="154"/>
        <v>14</v>
      </c>
      <c r="O3196" t="str">
        <f t="shared" si="155"/>
        <v>LCFHR</v>
      </c>
    </row>
    <row r="3197" spans="1:15" hidden="1" x14ac:dyDescent="0.25">
      <c r="A3197" t="s">
        <v>121</v>
      </c>
      <c r="B3197" t="s">
        <v>18</v>
      </c>
      <c r="C3197" t="s">
        <v>113</v>
      </c>
      <c r="D3197" s="3">
        <v>42886</v>
      </c>
      <c r="E3197" t="s">
        <v>122</v>
      </c>
      <c r="F3197">
        <v>-6922767.3600000003</v>
      </c>
      <c r="G3197" t="s">
        <v>2414</v>
      </c>
      <c r="H3197" t="s">
        <v>247</v>
      </c>
      <c r="I3197" t="s">
        <v>102</v>
      </c>
      <c r="J3197" t="s">
        <v>32</v>
      </c>
      <c r="L3197" t="s">
        <v>2325</v>
      </c>
      <c r="M3197">
        <f t="shared" si="153"/>
        <v>10</v>
      </c>
      <c r="N3197">
        <f t="shared" si="154"/>
        <v>14</v>
      </c>
      <c r="O3197" t="str">
        <f t="shared" si="155"/>
        <v>LCFHR</v>
      </c>
    </row>
    <row r="3198" spans="1:15" hidden="1" x14ac:dyDescent="0.25">
      <c r="A3198" t="s">
        <v>121</v>
      </c>
      <c r="B3198" t="s">
        <v>18</v>
      </c>
      <c r="C3198" t="s">
        <v>113</v>
      </c>
      <c r="D3198" s="3">
        <v>42887</v>
      </c>
      <c r="E3198" t="s">
        <v>122</v>
      </c>
      <c r="F3198">
        <v>-2000000</v>
      </c>
      <c r="G3198" t="s">
        <v>2413</v>
      </c>
      <c r="H3198" t="s">
        <v>247</v>
      </c>
      <c r="I3198" t="s">
        <v>102</v>
      </c>
      <c r="J3198" t="s">
        <v>32</v>
      </c>
      <c r="L3198" t="s">
        <v>279</v>
      </c>
      <c r="M3198">
        <f t="shared" si="153"/>
        <v>10</v>
      </c>
      <c r="N3198">
        <f t="shared" si="154"/>
        <v>14</v>
      </c>
      <c r="O3198" t="str">
        <f t="shared" si="155"/>
        <v>LCFHR</v>
      </c>
    </row>
    <row r="3199" spans="1:15" hidden="1" x14ac:dyDescent="0.25">
      <c r="A3199" t="s">
        <v>121</v>
      </c>
      <c r="B3199" t="s">
        <v>18</v>
      </c>
      <c r="C3199" t="s">
        <v>113</v>
      </c>
      <c r="D3199" s="3">
        <v>42887</v>
      </c>
      <c r="E3199" t="s">
        <v>122</v>
      </c>
      <c r="F3199">
        <v>-19000000</v>
      </c>
      <c r="G3199" t="s">
        <v>2412</v>
      </c>
      <c r="H3199" t="s">
        <v>247</v>
      </c>
      <c r="I3199" t="s">
        <v>102</v>
      </c>
      <c r="J3199" t="s">
        <v>32</v>
      </c>
      <c r="L3199" t="s">
        <v>279</v>
      </c>
      <c r="M3199">
        <f t="shared" si="153"/>
        <v>10</v>
      </c>
      <c r="N3199">
        <f t="shared" si="154"/>
        <v>14</v>
      </c>
      <c r="O3199" t="str">
        <f t="shared" si="155"/>
        <v>LCFHR</v>
      </c>
    </row>
    <row r="3200" spans="1:15" hidden="1" x14ac:dyDescent="0.25">
      <c r="A3200" t="s">
        <v>121</v>
      </c>
      <c r="B3200" t="s">
        <v>18</v>
      </c>
      <c r="C3200" t="s">
        <v>113</v>
      </c>
      <c r="D3200" s="3">
        <v>42888</v>
      </c>
      <c r="E3200" t="s">
        <v>122</v>
      </c>
      <c r="F3200">
        <v>-42000000</v>
      </c>
      <c r="G3200" t="s">
        <v>2411</v>
      </c>
      <c r="H3200" t="s">
        <v>247</v>
      </c>
      <c r="I3200" t="s">
        <v>102</v>
      </c>
      <c r="J3200" t="s">
        <v>32</v>
      </c>
      <c r="L3200" t="s">
        <v>279</v>
      </c>
      <c r="M3200">
        <f t="shared" si="153"/>
        <v>10</v>
      </c>
      <c r="N3200">
        <f t="shared" si="154"/>
        <v>14</v>
      </c>
      <c r="O3200" t="str">
        <f t="shared" si="155"/>
        <v>LCFHR</v>
      </c>
    </row>
    <row r="3201" spans="1:15" hidden="1" x14ac:dyDescent="0.25">
      <c r="A3201" t="s">
        <v>121</v>
      </c>
      <c r="B3201" t="s">
        <v>18</v>
      </c>
      <c r="C3201" t="s">
        <v>113</v>
      </c>
      <c r="D3201" s="3">
        <v>42888</v>
      </c>
      <c r="E3201" t="s">
        <v>122</v>
      </c>
      <c r="F3201">
        <v>-2865000</v>
      </c>
      <c r="G3201" t="s">
        <v>2410</v>
      </c>
      <c r="H3201" t="s">
        <v>247</v>
      </c>
      <c r="I3201" t="s">
        <v>102</v>
      </c>
      <c r="J3201" t="s">
        <v>32</v>
      </c>
      <c r="L3201" t="s">
        <v>279</v>
      </c>
      <c r="M3201">
        <f t="shared" si="153"/>
        <v>10</v>
      </c>
      <c r="N3201">
        <f t="shared" si="154"/>
        <v>14</v>
      </c>
      <c r="O3201" t="str">
        <f t="shared" si="155"/>
        <v>LCFHR</v>
      </c>
    </row>
    <row r="3202" spans="1:15" hidden="1" x14ac:dyDescent="0.25">
      <c r="A3202" t="s">
        <v>121</v>
      </c>
      <c r="B3202" t="s">
        <v>18</v>
      </c>
      <c r="C3202" t="s">
        <v>113</v>
      </c>
      <c r="D3202" s="3">
        <v>42891</v>
      </c>
      <c r="E3202" t="s">
        <v>122</v>
      </c>
      <c r="F3202">
        <v>-757656.25</v>
      </c>
      <c r="G3202" t="s">
        <v>2409</v>
      </c>
      <c r="H3202" t="s">
        <v>247</v>
      </c>
      <c r="I3202" t="s">
        <v>102</v>
      </c>
      <c r="J3202" t="s">
        <v>32</v>
      </c>
      <c r="L3202" t="s">
        <v>2325</v>
      </c>
      <c r="M3202">
        <f t="shared" si="153"/>
        <v>10</v>
      </c>
      <c r="N3202">
        <f t="shared" si="154"/>
        <v>14</v>
      </c>
      <c r="O3202" t="str">
        <f t="shared" si="155"/>
        <v>LCFHR</v>
      </c>
    </row>
    <row r="3203" spans="1:15" hidden="1" x14ac:dyDescent="0.25">
      <c r="A3203" t="s">
        <v>121</v>
      </c>
      <c r="B3203" t="s">
        <v>18</v>
      </c>
      <c r="C3203" t="s">
        <v>113</v>
      </c>
      <c r="D3203" s="3">
        <v>42891</v>
      </c>
      <c r="E3203" t="s">
        <v>122</v>
      </c>
      <c r="F3203">
        <v>-30000000</v>
      </c>
      <c r="G3203" t="s">
        <v>2408</v>
      </c>
      <c r="H3203" t="s">
        <v>247</v>
      </c>
      <c r="I3203" t="s">
        <v>102</v>
      </c>
      <c r="J3203" t="s">
        <v>32</v>
      </c>
      <c r="L3203" t="s">
        <v>279</v>
      </c>
      <c r="M3203">
        <f t="shared" ref="M3203:M3266" si="156">FIND("from",L3203,1)+LEN($M$1)+1</f>
        <v>10</v>
      </c>
      <c r="N3203">
        <f t="shared" ref="N3203:N3266" si="157">FIND("to",L3203)-LEN($N$1)</f>
        <v>14</v>
      </c>
      <c r="O3203" t="str">
        <f t="shared" ref="O3203:O3266" si="158">MID(L3203,M3203,N3203-M3203+1)</f>
        <v>LCFHR</v>
      </c>
    </row>
    <row r="3204" spans="1:15" hidden="1" x14ac:dyDescent="0.25">
      <c r="A3204" t="s">
        <v>121</v>
      </c>
      <c r="B3204" t="s">
        <v>18</v>
      </c>
      <c r="C3204" t="s">
        <v>113</v>
      </c>
      <c r="D3204" s="3">
        <v>42891</v>
      </c>
      <c r="E3204" t="s">
        <v>122</v>
      </c>
      <c r="F3204">
        <v>-16000000</v>
      </c>
      <c r="G3204" t="s">
        <v>2407</v>
      </c>
      <c r="H3204" t="s">
        <v>247</v>
      </c>
      <c r="I3204" t="s">
        <v>102</v>
      </c>
      <c r="J3204" t="s">
        <v>32</v>
      </c>
      <c r="L3204" t="s">
        <v>279</v>
      </c>
      <c r="M3204">
        <f t="shared" si="156"/>
        <v>10</v>
      </c>
      <c r="N3204">
        <f t="shared" si="157"/>
        <v>14</v>
      </c>
      <c r="O3204" t="str">
        <f t="shared" si="158"/>
        <v>LCFHR</v>
      </c>
    </row>
    <row r="3205" spans="1:15" hidden="1" x14ac:dyDescent="0.25">
      <c r="A3205" t="s">
        <v>121</v>
      </c>
      <c r="B3205" t="s">
        <v>18</v>
      </c>
      <c r="C3205" t="s">
        <v>113</v>
      </c>
      <c r="D3205" s="3">
        <v>42893</v>
      </c>
      <c r="E3205" t="s">
        <v>122</v>
      </c>
      <c r="F3205">
        <v>-149456.25</v>
      </c>
      <c r="G3205" t="s">
        <v>2406</v>
      </c>
      <c r="H3205" t="s">
        <v>247</v>
      </c>
      <c r="I3205" t="s">
        <v>101</v>
      </c>
      <c r="J3205" t="s">
        <v>32</v>
      </c>
      <c r="L3205" t="s">
        <v>2325</v>
      </c>
      <c r="M3205">
        <f t="shared" si="156"/>
        <v>10</v>
      </c>
      <c r="N3205">
        <f t="shared" si="157"/>
        <v>14</v>
      </c>
      <c r="O3205" t="str">
        <f t="shared" si="158"/>
        <v>LCFHR</v>
      </c>
    </row>
    <row r="3206" spans="1:15" hidden="1" x14ac:dyDescent="0.25">
      <c r="A3206" t="s">
        <v>121</v>
      </c>
      <c r="B3206" t="s">
        <v>18</v>
      </c>
      <c r="C3206" t="s">
        <v>113</v>
      </c>
      <c r="D3206" s="3">
        <v>42895</v>
      </c>
      <c r="E3206" t="s">
        <v>122</v>
      </c>
      <c r="F3206">
        <v>-27000000</v>
      </c>
      <c r="G3206" t="s">
        <v>2405</v>
      </c>
      <c r="H3206" t="s">
        <v>247</v>
      </c>
      <c r="I3206" t="s">
        <v>102</v>
      </c>
      <c r="J3206" t="s">
        <v>32</v>
      </c>
      <c r="L3206" t="s">
        <v>279</v>
      </c>
      <c r="M3206">
        <f t="shared" si="156"/>
        <v>10</v>
      </c>
      <c r="N3206">
        <f t="shared" si="157"/>
        <v>14</v>
      </c>
      <c r="O3206" t="str">
        <f t="shared" si="158"/>
        <v>LCFHR</v>
      </c>
    </row>
    <row r="3207" spans="1:15" hidden="1" x14ac:dyDescent="0.25">
      <c r="A3207" t="s">
        <v>121</v>
      </c>
      <c r="B3207" t="s">
        <v>18</v>
      </c>
      <c r="C3207" t="s">
        <v>113</v>
      </c>
      <c r="D3207" s="3">
        <v>42901</v>
      </c>
      <c r="E3207" t="s">
        <v>122</v>
      </c>
      <c r="F3207">
        <v>-3750000</v>
      </c>
      <c r="G3207" t="s">
        <v>2404</v>
      </c>
      <c r="H3207" t="s">
        <v>247</v>
      </c>
      <c r="I3207" t="s">
        <v>102</v>
      </c>
      <c r="J3207" t="s">
        <v>32</v>
      </c>
      <c r="L3207" t="s">
        <v>279</v>
      </c>
      <c r="M3207">
        <f t="shared" si="156"/>
        <v>10</v>
      </c>
      <c r="N3207">
        <f t="shared" si="157"/>
        <v>14</v>
      </c>
      <c r="O3207" t="str">
        <f t="shared" si="158"/>
        <v>LCFHR</v>
      </c>
    </row>
    <row r="3208" spans="1:15" hidden="1" x14ac:dyDescent="0.25">
      <c r="A3208" t="s">
        <v>121</v>
      </c>
      <c r="B3208" t="s">
        <v>18</v>
      </c>
      <c r="C3208" t="s">
        <v>113</v>
      </c>
      <c r="D3208" s="3">
        <v>42906</v>
      </c>
      <c r="E3208" t="s">
        <v>122</v>
      </c>
      <c r="F3208">
        <v>-74725.399999999994</v>
      </c>
      <c r="G3208" t="s">
        <v>2403</v>
      </c>
      <c r="H3208" t="s">
        <v>247</v>
      </c>
      <c r="I3208" t="s">
        <v>102</v>
      </c>
      <c r="J3208" t="s">
        <v>32</v>
      </c>
      <c r="L3208" t="s">
        <v>2002</v>
      </c>
      <c r="M3208">
        <f t="shared" si="156"/>
        <v>10</v>
      </c>
      <c r="N3208">
        <f t="shared" si="157"/>
        <v>14</v>
      </c>
      <c r="O3208" t="str">
        <f t="shared" si="158"/>
        <v>LCFHR</v>
      </c>
    </row>
    <row r="3209" spans="1:15" hidden="1" x14ac:dyDescent="0.25">
      <c r="A3209" t="s">
        <v>121</v>
      </c>
      <c r="B3209" t="s">
        <v>18</v>
      </c>
      <c r="C3209" t="s">
        <v>113</v>
      </c>
      <c r="D3209" s="3">
        <v>42912</v>
      </c>
      <c r="E3209" t="s">
        <v>122</v>
      </c>
      <c r="F3209">
        <v>-18000000</v>
      </c>
      <c r="G3209" t="s">
        <v>2402</v>
      </c>
      <c r="H3209" t="s">
        <v>247</v>
      </c>
      <c r="I3209" t="s">
        <v>102</v>
      </c>
      <c r="J3209" t="s">
        <v>32</v>
      </c>
      <c r="L3209" t="s">
        <v>279</v>
      </c>
      <c r="M3209">
        <f t="shared" si="156"/>
        <v>10</v>
      </c>
      <c r="N3209">
        <f t="shared" si="157"/>
        <v>14</v>
      </c>
      <c r="O3209" t="str">
        <f t="shared" si="158"/>
        <v>LCFHR</v>
      </c>
    </row>
    <row r="3210" spans="1:15" hidden="1" x14ac:dyDescent="0.25">
      <c r="A3210" t="s">
        <v>121</v>
      </c>
      <c r="B3210" t="s">
        <v>18</v>
      </c>
      <c r="C3210" t="s">
        <v>113</v>
      </c>
      <c r="D3210" s="3">
        <v>42912</v>
      </c>
      <c r="E3210" t="s">
        <v>122</v>
      </c>
      <c r="F3210">
        <v>-100000</v>
      </c>
      <c r="G3210" t="s">
        <v>2401</v>
      </c>
      <c r="H3210" t="s">
        <v>247</v>
      </c>
      <c r="I3210" t="s">
        <v>102</v>
      </c>
      <c r="J3210" t="s">
        <v>32</v>
      </c>
      <c r="L3210" t="s">
        <v>2325</v>
      </c>
      <c r="M3210">
        <f t="shared" si="156"/>
        <v>10</v>
      </c>
      <c r="N3210">
        <f t="shared" si="157"/>
        <v>14</v>
      </c>
      <c r="O3210" t="str">
        <f t="shared" si="158"/>
        <v>LCFHR</v>
      </c>
    </row>
    <row r="3211" spans="1:15" hidden="1" x14ac:dyDescent="0.25">
      <c r="A3211" t="s">
        <v>121</v>
      </c>
      <c r="B3211" t="s">
        <v>18</v>
      </c>
      <c r="C3211" t="s">
        <v>113</v>
      </c>
      <c r="D3211" s="3">
        <v>42913</v>
      </c>
      <c r="E3211" t="s">
        <v>122</v>
      </c>
      <c r="F3211">
        <v>-22000000</v>
      </c>
      <c r="G3211" t="s">
        <v>2400</v>
      </c>
      <c r="H3211" t="s">
        <v>247</v>
      </c>
      <c r="I3211" t="s">
        <v>102</v>
      </c>
      <c r="J3211" t="s">
        <v>32</v>
      </c>
      <c r="L3211" t="s">
        <v>279</v>
      </c>
      <c r="M3211">
        <f t="shared" si="156"/>
        <v>10</v>
      </c>
      <c r="N3211">
        <f t="shared" si="157"/>
        <v>14</v>
      </c>
      <c r="O3211" t="str">
        <f t="shared" si="158"/>
        <v>LCFHR</v>
      </c>
    </row>
    <row r="3212" spans="1:15" hidden="1" x14ac:dyDescent="0.25">
      <c r="A3212" t="s">
        <v>121</v>
      </c>
      <c r="B3212" t="s">
        <v>18</v>
      </c>
      <c r="C3212" t="s">
        <v>113</v>
      </c>
      <c r="D3212" s="3">
        <v>42913</v>
      </c>
      <c r="E3212" t="s">
        <v>122</v>
      </c>
      <c r="F3212">
        <v>-12000000</v>
      </c>
      <c r="G3212" t="s">
        <v>2399</v>
      </c>
      <c r="H3212" t="s">
        <v>247</v>
      </c>
      <c r="I3212" t="s">
        <v>102</v>
      </c>
      <c r="J3212" t="s">
        <v>32</v>
      </c>
      <c r="L3212" t="s">
        <v>279</v>
      </c>
      <c r="M3212">
        <f t="shared" si="156"/>
        <v>10</v>
      </c>
      <c r="N3212">
        <f t="shared" si="157"/>
        <v>14</v>
      </c>
      <c r="O3212" t="str">
        <f t="shared" si="158"/>
        <v>LCFHR</v>
      </c>
    </row>
    <row r="3213" spans="1:15" hidden="1" x14ac:dyDescent="0.25">
      <c r="A3213" t="s">
        <v>121</v>
      </c>
      <c r="B3213" t="s">
        <v>18</v>
      </c>
      <c r="C3213" t="s">
        <v>113</v>
      </c>
      <c r="D3213" s="3">
        <v>42914</v>
      </c>
      <c r="E3213" t="s">
        <v>122</v>
      </c>
      <c r="F3213">
        <v>-7000000</v>
      </c>
      <c r="G3213" t="s">
        <v>2398</v>
      </c>
      <c r="H3213" t="s">
        <v>247</v>
      </c>
      <c r="I3213" t="s">
        <v>102</v>
      </c>
      <c r="J3213" t="s">
        <v>32</v>
      </c>
      <c r="L3213" t="s">
        <v>279</v>
      </c>
      <c r="M3213">
        <f t="shared" si="156"/>
        <v>10</v>
      </c>
      <c r="N3213">
        <f t="shared" si="157"/>
        <v>14</v>
      </c>
      <c r="O3213" t="str">
        <f t="shared" si="158"/>
        <v>LCFHR</v>
      </c>
    </row>
    <row r="3214" spans="1:15" hidden="1" x14ac:dyDescent="0.25">
      <c r="A3214" t="s">
        <v>121</v>
      </c>
      <c r="B3214" t="s">
        <v>18</v>
      </c>
      <c r="C3214" t="s">
        <v>113</v>
      </c>
      <c r="D3214" s="3">
        <v>42916</v>
      </c>
      <c r="E3214" t="s">
        <v>122</v>
      </c>
      <c r="F3214">
        <v>-55833.33</v>
      </c>
      <c r="G3214" t="s">
        <v>2397</v>
      </c>
      <c r="H3214" t="s">
        <v>247</v>
      </c>
      <c r="I3214" t="s">
        <v>102</v>
      </c>
      <c r="J3214" t="s">
        <v>32</v>
      </c>
      <c r="L3214" t="s">
        <v>278</v>
      </c>
      <c r="M3214">
        <f t="shared" si="156"/>
        <v>10</v>
      </c>
      <c r="N3214">
        <f t="shared" si="157"/>
        <v>14</v>
      </c>
      <c r="O3214" t="str">
        <f t="shared" si="158"/>
        <v>LCFHR</v>
      </c>
    </row>
    <row r="3215" spans="1:15" hidden="1" x14ac:dyDescent="0.25">
      <c r="A3215" t="s">
        <v>121</v>
      </c>
      <c r="B3215" t="s">
        <v>18</v>
      </c>
      <c r="C3215" t="s">
        <v>113</v>
      </c>
      <c r="D3215" s="3">
        <v>42916</v>
      </c>
      <c r="E3215" t="s">
        <v>122</v>
      </c>
      <c r="F3215">
        <v>-81820617.189999998</v>
      </c>
      <c r="G3215" t="s">
        <v>2396</v>
      </c>
      <c r="H3215" t="s">
        <v>247</v>
      </c>
      <c r="I3215" t="s">
        <v>102</v>
      </c>
      <c r="J3215" t="s">
        <v>32</v>
      </c>
      <c r="L3215" t="s">
        <v>2325</v>
      </c>
      <c r="M3215">
        <f t="shared" si="156"/>
        <v>10</v>
      </c>
      <c r="N3215">
        <f t="shared" si="157"/>
        <v>14</v>
      </c>
      <c r="O3215" t="str">
        <f t="shared" si="158"/>
        <v>LCFHR</v>
      </c>
    </row>
    <row r="3216" spans="1:15" hidden="1" x14ac:dyDescent="0.25">
      <c r="A3216" t="s">
        <v>121</v>
      </c>
      <c r="B3216" t="s">
        <v>18</v>
      </c>
      <c r="C3216" t="s">
        <v>113</v>
      </c>
      <c r="D3216" s="3">
        <v>42916</v>
      </c>
      <c r="E3216" t="s">
        <v>122</v>
      </c>
      <c r="F3216">
        <v>-59000000</v>
      </c>
      <c r="G3216" t="s">
        <v>2395</v>
      </c>
      <c r="H3216" t="s">
        <v>247</v>
      </c>
      <c r="I3216" t="s">
        <v>102</v>
      </c>
      <c r="J3216" t="s">
        <v>32</v>
      </c>
      <c r="L3216" t="s">
        <v>279</v>
      </c>
      <c r="M3216">
        <f t="shared" si="156"/>
        <v>10</v>
      </c>
      <c r="N3216">
        <f t="shared" si="157"/>
        <v>14</v>
      </c>
      <c r="O3216" t="str">
        <f t="shared" si="158"/>
        <v>LCFHR</v>
      </c>
    </row>
    <row r="3217" spans="1:15" hidden="1" x14ac:dyDescent="0.25">
      <c r="A3217" t="s">
        <v>121</v>
      </c>
      <c r="B3217" t="s">
        <v>18</v>
      </c>
      <c r="C3217" t="s">
        <v>113</v>
      </c>
      <c r="D3217" s="3">
        <v>42916</v>
      </c>
      <c r="E3217" t="s">
        <v>122</v>
      </c>
      <c r="F3217">
        <v>-20000000</v>
      </c>
      <c r="G3217" t="s">
        <v>2394</v>
      </c>
      <c r="H3217" t="s">
        <v>247</v>
      </c>
      <c r="I3217" t="s">
        <v>102</v>
      </c>
      <c r="J3217" t="s">
        <v>32</v>
      </c>
      <c r="L3217" t="s">
        <v>279</v>
      </c>
      <c r="M3217">
        <f t="shared" si="156"/>
        <v>10</v>
      </c>
      <c r="N3217">
        <f t="shared" si="157"/>
        <v>14</v>
      </c>
      <c r="O3217" t="str">
        <f t="shared" si="158"/>
        <v>LCFHR</v>
      </c>
    </row>
    <row r="3218" spans="1:15" hidden="1" x14ac:dyDescent="0.25">
      <c r="A3218" t="s">
        <v>121</v>
      </c>
      <c r="B3218" t="s">
        <v>18</v>
      </c>
      <c r="C3218" t="s">
        <v>113</v>
      </c>
      <c r="D3218" s="3">
        <v>42916</v>
      </c>
      <c r="E3218" t="s">
        <v>122</v>
      </c>
      <c r="F3218">
        <v>-3000000</v>
      </c>
      <c r="G3218" t="s">
        <v>2393</v>
      </c>
      <c r="H3218" t="s">
        <v>247</v>
      </c>
      <c r="I3218" t="s">
        <v>102</v>
      </c>
      <c r="J3218" t="s">
        <v>32</v>
      </c>
      <c r="L3218" t="s">
        <v>279</v>
      </c>
      <c r="M3218">
        <f t="shared" si="156"/>
        <v>10</v>
      </c>
      <c r="N3218">
        <f t="shared" si="157"/>
        <v>14</v>
      </c>
      <c r="O3218" t="str">
        <f t="shared" si="158"/>
        <v>LCFHR</v>
      </c>
    </row>
    <row r="3219" spans="1:15" hidden="1" x14ac:dyDescent="0.25">
      <c r="A3219" t="s">
        <v>121</v>
      </c>
      <c r="B3219" t="s">
        <v>18</v>
      </c>
      <c r="C3219" t="s">
        <v>113</v>
      </c>
      <c r="D3219" s="3">
        <v>42930</v>
      </c>
      <c r="E3219" t="s">
        <v>122</v>
      </c>
      <c r="F3219">
        <v>-16200000</v>
      </c>
      <c r="G3219" t="s">
        <v>2392</v>
      </c>
      <c r="H3219" t="s">
        <v>247</v>
      </c>
      <c r="I3219" t="s">
        <v>102</v>
      </c>
      <c r="J3219" t="s">
        <v>32</v>
      </c>
      <c r="L3219" t="s">
        <v>279</v>
      </c>
      <c r="M3219">
        <f t="shared" si="156"/>
        <v>10</v>
      </c>
      <c r="N3219">
        <f t="shared" si="157"/>
        <v>14</v>
      </c>
      <c r="O3219" t="str">
        <f t="shared" si="158"/>
        <v>LCFHR</v>
      </c>
    </row>
    <row r="3220" spans="1:15" hidden="1" x14ac:dyDescent="0.25">
      <c r="A3220" t="s">
        <v>121</v>
      </c>
      <c r="B3220" t="s">
        <v>18</v>
      </c>
      <c r="C3220" t="s">
        <v>113</v>
      </c>
      <c r="D3220" s="3">
        <v>42930</v>
      </c>
      <c r="E3220" t="s">
        <v>122</v>
      </c>
      <c r="F3220">
        <v>-18000000</v>
      </c>
      <c r="G3220" t="s">
        <v>2391</v>
      </c>
      <c r="H3220" t="s">
        <v>247</v>
      </c>
      <c r="I3220" t="s">
        <v>102</v>
      </c>
      <c r="J3220" t="s">
        <v>32</v>
      </c>
      <c r="L3220" t="s">
        <v>279</v>
      </c>
      <c r="M3220">
        <f t="shared" si="156"/>
        <v>10</v>
      </c>
      <c r="N3220">
        <f t="shared" si="157"/>
        <v>14</v>
      </c>
      <c r="O3220" t="str">
        <f t="shared" si="158"/>
        <v>LCFHR</v>
      </c>
    </row>
    <row r="3221" spans="1:15" hidden="1" x14ac:dyDescent="0.25">
      <c r="A3221" t="s">
        <v>121</v>
      </c>
      <c r="B3221" t="s">
        <v>18</v>
      </c>
      <c r="C3221" t="s">
        <v>113</v>
      </c>
      <c r="D3221" s="3">
        <v>42934</v>
      </c>
      <c r="E3221" t="s">
        <v>122</v>
      </c>
      <c r="F3221">
        <v>-869099</v>
      </c>
      <c r="G3221" t="s">
        <v>2390</v>
      </c>
      <c r="H3221" t="s">
        <v>247</v>
      </c>
      <c r="I3221" t="s">
        <v>102</v>
      </c>
      <c r="J3221" t="s">
        <v>32</v>
      </c>
      <c r="L3221" t="s">
        <v>2140</v>
      </c>
      <c r="M3221">
        <f t="shared" si="156"/>
        <v>10</v>
      </c>
      <c r="N3221">
        <f t="shared" si="157"/>
        <v>14</v>
      </c>
      <c r="O3221" t="str">
        <f t="shared" si="158"/>
        <v>LCFHR</v>
      </c>
    </row>
    <row r="3222" spans="1:15" hidden="1" x14ac:dyDescent="0.25">
      <c r="A3222" t="s">
        <v>121</v>
      </c>
      <c r="B3222" t="s">
        <v>18</v>
      </c>
      <c r="C3222" t="s">
        <v>113</v>
      </c>
      <c r="D3222" s="3">
        <v>42936</v>
      </c>
      <c r="E3222" t="s">
        <v>122</v>
      </c>
      <c r="F3222">
        <v>-4375</v>
      </c>
      <c r="G3222" t="s">
        <v>2389</v>
      </c>
      <c r="H3222" t="s">
        <v>247</v>
      </c>
      <c r="I3222" t="s">
        <v>102</v>
      </c>
      <c r="J3222" t="s">
        <v>32</v>
      </c>
      <c r="L3222" t="s">
        <v>2325</v>
      </c>
      <c r="M3222">
        <f t="shared" si="156"/>
        <v>10</v>
      </c>
      <c r="N3222">
        <f t="shared" si="157"/>
        <v>14</v>
      </c>
      <c r="O3222" t="str">
        <f t="shared" si="158"/>
        <v>LCFHR</v>
      </c>
    </row>
    <row r="3223" spans="1:15" hidden="1" x14ac:dyDescent="0.25">
      <c r="A3223" t="s">
        <v>121</v>
      </c>
      <c r="B3223" t="s">
        <v>18</v>
      </c>
      <c r="C3223" t="s">
        <v>113</v>
      </c>
      <c r="D3223" s="3">
        <v>42947</v>
      </c>
      <c r="E3223" t="s">
        <v>122</v>
      </c>
      <c r="F3223">
        <v>-61666.66</v>
      </c>
      <c r="G3223" t="s">
        <v>2388</v>
      </c>
      <c r="H3223" t="s">
        <v>247</v>
      </c>
      <c r="I3223" t="s">
        <v>102</v>
      </c>
      <c r="J3223" t="s">
        <v>32</v>
      </c>
      <c r="L3223" t="s">
        <v>278</v>
      </c>
      <c r="M3223">
        <f t="shared" si="156"/>
        <v>10</v>
      </c>
      <c r="N3223">
        <f t="shared" si="157"/>
        <v>14</v>
      </c>
      <c r="O3223" t="str">
        <f t="shared" si="158"/>
        <v>LCFHR</v>
      </c>
    </row>
    <row r="3224" spans="1:15" hidden="1" x14ac:dyDescent="0.25">
      <c r="A3224" t="s">
        <v>121</v>
      </c>
      <c r="B3224" t="s">
        <v>18</v>
      </c>
      <c r="C3224" t="s">
        <v>113</v>
      </c>
      <c r="D3224" s="3">
        <v>42948</v>
      </c>
      <c r="E3224" t="s">
        <v>122</v>
      </c>
      <c r="F3224">
        <v>-7429.82</v>
      </c>
      <c r="G3224" t="s">
        <v>2387</v>
      </c>
      <c r="H3224" t="s">
        <v>247</v>
      </c>
      <c r="I3224" t="s">
        <v>102</v>
      </c>
      <c r="J3224" t="s">
        <v>32</v>
      </c>
      <c r="L3224" t="s">
        <v>2002</v>
      </c>
      <c r="M3224">
        <f t="shared" si="156"/>
        <v>10</v>
      </c>
      <c r="N3224">
        <f t="shared" si="157"/>
        <v>14</v>
      </c>
      <c r="O3224" t="str">
        <f t="shared" si="158"/>
        <v>LCFHR</v>
      </c>
    </row>
    <row r="3225" spans="1:15" hidden="1" x14ac:dyDescent="0.25">
      <c r="A3225" t="s">
        <v>121</v>
      </c>
      <c r="B3225" t="s">
        <v>18</v>
      </c>
      <c r="C3225" t="s">
        <v>113</v>
      </c>
      <c r="D3225" s="3">
        <v>42950</v>
      </c>
      <c r="E3225" t="s">
        <v>122</v>
      </c>
      <c r="F3225">
        <v>-1906.7</v>
      </c>
      <c r="G3225" t="s">
        <v>2386</v>
      </c>
      <c r="H3225" t="s">
        <v>247</v>
      </c>
      <c r="I3225" t="s">
        <v>102</v>
      </c>
      <c r="J3225" t="s">
        <v>32</v>
      </c>
      <c r="L3225" t="s">
        <v>2002</v>
      </c>
      <c r="M3225">
        <f t="shared" si="156"/>
        <v>10</v>
      </c>
      <c r="N3225">
        <f t="shared" si="157"/>
        <v>14</v>
      </c>
      <c r="O3225" t="str">
        <f t="shared" si="158"/>
        <v>LCFHR</v>
      </c>
    </row>
    <row r="3226" spans="1:15" hidden="1" x14ac:dyDescent="0.25">
      <c r="A3226" t="s">
        <v>121</v>
      </c>
      <c r="B3226" t="s">
        <v>18</v>
      </c>
      <c r="C3226" t="s">
        <v>113</v>
      </c>
      <c r="D3226" s="3">
        <v>42958</v>
      </c>
      <c r="E3226" t="s">
        <v>122</v>
      </c>
      <c r="F3226">
        <v>-62327.31</v>
      </c>
      <c r="G3226" t="s">
        <v>2385</v>
      </c>
      <c r="H3226" t="s">
        <v>247</v>
      </c>
      <c r="I3226" t="s">
        <v>102</v>
      </c>
      <c r="J3226" t="s">
        <v>32</v>
      </c>
      <c r="L3226" t="s">
        <v>2002</v>
      </c>
      <c r="M3226">
        <f t="shared" si="156"/>
        <v>10</v>
      </c>
      <c r="N3226">
        <f t="shared" si="157"/>
        <v>14</v>
      </c>
      <c r="O3226" t="str">
        <f t="shared" si="158"/>
        <v>LCFHR</v>
      </c>
    </row>
    <row r="3227" spans="1:15" hidden="1" x14ac:dyDescent="0.25">
      <c r="A3227" t="s">
        <v>121</v>
      </c>
      <c r="B3227" t="s">
        <v>18</v>
      </c>
      <c r="C3227" t="s">
        <v>113</v>
      </c>
      <c r="D3227" s="3">
        <v>42961</v>
      </c>
      <c r="E3227" t="s">
        <v>122</v>
      </c>
      <c r="F3227">
        <v>-14013.6</v>
      </c>
      <c r="G3227" t="s">
        <v>2384</v>
      </c>
      <c r="H3227" t="s">
        <v>247</v>
      </c>
      <c r="I3227" t="s">
        <v>102</v>
      </c>
      <c r="J3227" t="s">
        <v>32</v>
      </c>
      <c r="L3227" t="s">
        <v>2002</v>
      </c>
      <c r="M3227">
        <f t="shared" si="156"/>
        <v>10</v>
      </c>
      <c r="N3227">
        <f t="shared" si="157"/>
        <v>14</v>
      </c>
      <c r="O3227" t="str">
        <f t="shared" si="158"/>
        <v>LCFHR</v>
      </c>
    </row>
    <row r="3228" spans="1:15" hidden="1" x14ac:dyDescent="0.25">
      <c r="A3228" t="s">
        <v>121</v>
      </c>
      <c r="B3228" t="s">
        <v>18</v>
      </c>
      <c r="C3228" t="s">
        <v>113</v>
      </c>
      <c r="D3228" s="3">
        <v>42962</v>
      </c>
      <c r="E3228" t="s">
        <v>122</v>
      </c>
      <c r="F3228">
        <v>-8362.7900000000009</v>
      </c>
      <c r="G3228" t="s">
        <v>2383</v>
      </c>
      <c r="H3228" t="s">
        <v>247</v>
      </c>
      <c r="I3228" t="s">
        <v>102</v>
      </c>
      <c r="J3228" t="s">
        <v>32</v>
      </c>
      <c r="L3228" t="s">
        <v>2002</v>
      </c>
      <c r="M3228">
        <f t="shared" si="156"/>
        <v>10</v>
      </c>
      <c r="N3228">
        <f t="shared" si="157"/>
        <v>14</v>
      </c>
      <c r="O3228" t="str">
        <f t="shared" si="158"/>
        <v>LCFHR</v>
      </c>
    </row>
    <row r="3229" spans="1:15" hidden="1" x14ac:dyDescent="0.25">
      <c r="A3229" t="s">
        <v>121</v>
      </c>
      <c r="B3229" t="s">
        <v>18</v>
      </c>
      <c r="C3229" t="s">
        <v>113</v>
      </c>
      <c r="D3229" s="3">
        <v>42968</v>
      </c>
      <c r="E3229" t="s">
        <v>122</v>
      </c>
      <c r="F3229">
        <v>-28000000</v>
      </c>
      <c r="G3229" t="s">
        <v>2382</v>
      </c>
      <c r="H3229" t="s">
        <v>247</v>
      </c>
      <c r="I3229" t="s">
        <v>102</v>
      </c>
      <c r="J3229" t="s">
        <v>32</v>
      </c>
      <c r="L3229" t="s">
        <v>279</v>
      </c>
      <c r="M3229">
        <f t="shared" si="156"/>
        <v>10</v>
      </c>
      <c r="N3229">
        <f t="shared" si="157"/>
        <v>14</v>
      </c>
      <c r="O3229" t="str">
        <f t="shared" si="158"/>
        <v>LCFHR</v>
      </c>
    </row>
    <row r="3230" spans="1:15" hidden="1" x14ac:dyDescent="0.25">
      <c r="A3230" t="s">
        <v>121</v>
      </c>
      <c r="B3230" t="s">
        <v>18</v>
      </c>
      <c r="C3230" t="s">
        <v>113</v>
      </c>
      <c r="D3230" s="3">
        <v>42968</v>
      </c>
      <c r="E3230" t="s">
        <v>122</v>
      </c>
      <c r="F3230">
        <v>-34000000</v>
      </c>
      <c r="G3230" t="s">
        <v>2381</v>
      </c>
      <c r="H3230" t="s">
        <v>247</v>
      </c>
      <c r="I3230" t="s">
        <v>102</v>
      </c>
      <c r="J3230" t="s">
        <v>32</v>
      </c>
      <c r="L3230" t="s">
        <v>279</v>
      </c>
      <c r="M3230">
        <f t="shared" si="156"/>
        <v>10</v>
      </c>
      <c r="N3230">
        <f t="shared" si="157"/>
        <v>14</v>
      </c>
      <c r="O3230" t="str">
        <f t="shared" si="158"/>
        <v>LCFHR</v>
      </c>
    </row>
    <row r="3231" spans="1:15" hidden="1" x14ac:dyDescent="0.25">
      <c r="A3231" t="s">
        <v>121</v>
      </c>
      <c r="B3231" t="s">
        <v>18</v>
      </c>
      <c r="C3231" t="s">
        <v>113</v>
      </c>
      <c r="D3231" s="3">
        <v>42975</v>
      </c>
      <c r="E3231" t="s">
        <v>122</v>
      </c>
      <c r="F3231">
        <v>-10500000</v>
      </c>
      <c r="G3231" t="s">
        <v>2380</v>
      </c>
      <c r="H3231" t="s">
        <v>247</v>
      </c>
      <c r="I3231" t="s">
        <v>102</v>
      </c>
      <c r="J3231" t="s">
        <v>32</v>
      </c>
      <c r="L3231" t="s">
        <v>279</v>
      </c>
      <c r="M3231">
        <f t="shared" si="156"/>
        <v>10</v>
      </c>
      <c r="N3231">
        <f t="shared" si="157"/>
        <v>14</v>
      </c>
      <c r="O3231" t="str">
        <f t="shared" si="158"/>
        <v>LCFHR</v>
      </c>
    </row>
    <row r="3232" spans="1:15" hidden="1" x14ac:dyDescent="0.25">
      <c r="A3232" t="s">
        <v>121</v>
      </c>
      <c r="B3232" t="s">
        <v>18</v>
      </c>
      <c r="C3232" t="s">
        <v>113</v>
      </c>
      <c r="D3232" s="3">
        <v>42975</v>
      </c>
      <c r="E3232" t="s">
        <v>122</v>
      </c>
      <c r="F3232">
        <v>-10000000</v>
      </c>
      <c r="G3232" t="s">
        <v>2379</v>
      </c>
      <c r="H3232" t="s">
        <v>247</v>
      </c>
      <c r="I3232" t="s">
        <v>102</v>
      </c>
      <c r="J3232" t="s">
        <v>32</v>
      </c>
      <c r="L3232" t="s">
        <v>279</v>
      </c>
      <c r="M3232">
        <f t="shared" si="156"/>
        <v>10</v>
      </c>
      <c r="N3232">
        <f t="shared" si="157"/>
        <v>14</v>
      </c>
      <c r="O3232" t="str">
        <f t="shared" si="158"/>
        <v>LCFHR</v>
      </c>
    </row>
    <row r="3233" spans="1:15" hidden="1" x14ac:dyDescent="0.25">
      <c r="A3233" t="s">
        <v>121</v>
      </c>
      <c r="B3233" t="s">
        <v>18</v>
      </c>
      <c r="C3233" t="s">
        <v>113</v>
      </c>
      <c r="D3233" s="3">
        <v>42976</v>
      </c>
      <c r="E3233" t="s">
        <v>122</v>
      </c>
      <c r="F3233">
        <v>-31501.43</v>
      </c>
      <c r="G3233" t="s">
        <v>2378</v>
      </c>
      <c r="H3233" t="s">
        <v>247</v>
      </c>
      <c r="I3233" t="s">
        <v>102</v>
      </c>
      <c r="J3233" t="s">
        <v>32</v>
      </c>
      <c r="L3233" t="s">
        <v>2002</v>
      </c>
      <c r="M3233">
        <f t="shared" si="156"/>
        <v>10</v>
      </c>
      <c r="N3233">
        <f t="shared" si="157"/>
        <v>14</v>
      </c>
      <c r="O3233" t="str">
        <f t="shared" si="158"/>
        <v>LCFHR</v>
      </c>
    </row>
    <row r="3234" spans="1:15" hidden="1" x14ac:dyDescent="0.25">
      <c r="A3234" t="s">
        <v>121</v>
      </c>
      <c r="B3234" t="s">
        <v>18</v>
      </c>
      <c r="C3234" t="s">
        <v>113</v>
      </c>
      <c r="D3234" s="3">
        <v>42977</v>
      </c>
      <c r="E3234" t="s">
        <v>122</v>
      </c>
      <c r="F3234">
        <v>-15000000</v>
      </c>
      <c r="G3234" t="s">
        <v>2377</v>
      </c>
      <c r="H3234" t="s">
        <v>247</v>
      </c>
      <c r="I3234" t="s">
        <v>102</v>
      </c>
      <c r="J3234" t="s">
        <v>32</v>
      </c>
      <c r="L3234" t="s">
        <v>279</v>
      </c>
      <c r="M3234">
        <f t="shared" si="156"/>
        <v>10</v>
      </c>
      <c r="N3234">
        <f t="shared" si="157"/>
        <v>14</v>
      </c>
      <c r="O3234" t="str">
        <f t="shared" si="158"/>
        <v>LCFHR</v>
      </c>
    </row>
    <row r="3235" spans="1:15" hidden="1" x14ac:dyDescent="0.25">
      <c r="A3235" t="s">
        <v>121</v>
      </c>
      <c r="B3235" t="s">
        <v>18</v>
      </c>
      <c r="C3235" t="s">
        <v>113</v>
      </c>
      <c r="D3235" s="3">
        <v>42978</v>
      </c>
      <c r="E3235" t="s">
        <v>122</v>
      </c>
      <c r="F3235">
        <v>-61666.66</v>
      </c>
      <c r="G3235" t="s">
        <v>2376</v>
      </c>
      <c r="H3235" t="s">
        <v>247</v>
      </c>
      <c r="I3235" t="s">
        <v>102</v>
      </c>
      <c r="J3235" t="s">
        <v>32</v>
      </c>
      <c r="L3235" t="s">
        <v>278</v>
      </c>
      <c r="M3235">
        <f t="shared" si="156"/>
        <v>10</v>
      </c>
      <c r="N3235">
        <f t="shared" si="157"/>
        <v>14</v>
      </c>
      <c r="O3235" t="str">
        <f t="shared" si="158"/>
        <v>LCFHR</v>
      </c>
    </row>
    <row r="3236" spans="1:15" hidden="1" x14ac:dyDescent="0.25">
      <c r="A3236" t="s">
        <v>121</v>
      </c>
      <c r="B3236" t="s">
        <v>18</v>
      </c>
      <c r="C3236" t="s">
        <v>113</v>
      </c>
      <c r="D3236" s="3">
        <v>42984</v>
      </c>
      <c r="E3236" t="s">
        <v>122</v>
      </c>
      <c r="F3236">
        <v>-5000000</v>
      </c>
      <c r="G3236" t="s">
        <v>2375</v>
      </c>
      <c r="H3236" t="s">
        <v>247</v>
      </c>
      <c r="I3236" t="s">
        <v>102</v>
      </c>
      <c r="J3236" t="s">
        <v>32</v>
      </c>
      <c r="L3236" t="s">
        <v>2228</v>
      </c>
      <c r="M3236">
        <f t="shared" si="156"/>
        <v>10</v>
      </c>
      <c r="N3236" t="e">
        <f t="shared" si="157"/>
        <v>#VALUE!</v>
      </c>
      <c r="O3236" t="e">
        <f t="shared" si="158"/>
        <v>#VALUE!</v>
      </c>
    </row>
    <row r="3237" spans="1:15" hidden="1" x14ac:dyDescent="0.25">
      <c r="A3237" t="s">
        <v>121</v>
      </c>
      <c r="B3237" t="s">
        <v>18</v>
      </c>
      <c r="C3237" t="s">
        <v>113</v>
      </c>
      <c r="D3237" s="3">
        <v>42985</v>
      </c>
      <c r="E3237" t="s">
        <v>122</v>
      </c>
      <c r="F3237">
        <v>-7100000</v>
      </c>
      <c r="G3237" t="s">
        <v>2374</v>
      </c>
      <c r="H3237" t="s">
        <v>247</v>
      </c>
      <c r="I3237" t="s">
        <v>102</v>
      </c>
      <c r="J3237" t="s">
        <v>32</v>
      </c>
      <c r="L3237" t="s">
        <v>279</v>
      </c>
      <c r="M3237">
        <f t="shared" si="156"/>
        <v>10</v>
      </c>
      <c r="N3237">
        <f t="shared" si="157"/>
        <v>14</v>
      </c>
      <c r="O3237" t="str">
        <f t="shared" si="158"/>
        <v>LCFHR</v>
      </c>
    </row>
    <row r="3238" spans="1:15" hidden="1" x14ac:dyDescent="0.25">
      <c r="A3238" t="s">
        <v>121</v>
      </c>
      <c r="B3238" t="s">
        <v>18</v>
      </c>
      <c r="C3238" t="s">
        <v>113</v>
      </c>
      <c r="D3238" s="3">
        <v>42986</v>
      </c>
      <c r="E3238" t="s">
        <v>122</v>
      </c>
      <c r="F3238">
        <v>-10000000</v>
      </c>
      <c r="G3238" t="s">
        <v>2373</v>
      </c>
      <c r="H3238" t="s">
        <v>247</v>
      </c>
      <c r="I3238" t="s">
        <v>102</v>
      </c>
      <c r="J3238" t="s">
        <v>32</v>
      </c>
      <c r="L3238" t="s">
        <v>279</v>
      </c>
      <c r="M3238">
        <f t="shared" si="156"/>
        <v>10</v>
      </c>
      <c r="N3238">
        <f t="shared" si="157"/>
        <v>14</v>
      </c>
      <c r="O3238" t="str">
        <f t="shared" si="158"/>
        <v>LCFHR</v>
      </c>
    </row>
    <row r="3239" spans="1:15" hidden="1" x14ac:dyDescent="0.25">
      <c r="A3239" t="s">
        <v>121</v>
      </c>
      <c r="B3239" t="s">
        <v>18</v>
      </c>
      <c r="C3239" t="s">
        <v>113</v>
      </c>
      <c r="D3239" s="3">
        <v>42991</v>
      </c>
      <c r="E3239" t="s">
        <v>122</v>
      </c>
      <c r="F3239">
        <v>-15000000</v>
      </c>
      <c r="G3239" t="s">
        <v>2372</v>
      </c>
      <c r="H3239" t="s">
        <v>247</v>
      </c>
      <c r="I3239" t="s">
        <v>102</v>
      </c>
      <c r="J3239" t="s">
        <v>32</v>
      </c>
      <c r="L3239" t="s">
        <v>279</v>
      </c>
      <c r="M3239">
        <f t="shared" si="156"/>
        <v>10</v>
      </c>
      <c r="N3239">
        <f t="shared" si="157"/>
        <v>14</v>
      </c>
      <c r="O3239" t="str">
        <f t="shared" si="158"/>
        <v>LCFHR</v>
      </c>
    </row>
    <row r="3240" spans="1:15" hidden="1" x14ac:dyDescent="0.25">
      <c r="A3240" t="s">
        <v>121</v>
      </c>
      <c r="B3240" t="s">
        <v>18</v>
      </c>
      <c r="C3240" t="s">
        <v>113</v>
      </c>
      <c r="D3240" s="3">
        <v>42991</v>
      </c>
      <c r="E3240" t="s">
        <v>122</v>
      </c>
      <c r="F3240">
        <v>-18000000</v>
      </c>
      <c r="G3240" t="s">
        <v>2371</v>
      </c>
      <c r="H3240" t="s">
        <v>247</v>
      </c>
      <c r="I3240" t="s">
        <v>102</v>
      </c>
      <c r="J3240" t="s">
        <v>32</v>
      </c>
      <c r="L3240" t="s">
        <v>279</v>
      </c>
      <c r="M3240">
        <f t="shared" si="156"/>
        <v>10</v>
      </c>
      <c r="N3240">
        <f t="shared" si="157"/>
        <v>14</v>
      </c>
      <c r="O3240" t="str">
        <f t="shared" si="158"/>
        <v>LCFHR</v>
      </c>
    </row>
    <row r="3241" spans="1:15" hidden="1" x14ac:dyDescent="0.25">
      <c r="A3241" t="s">
        <v>121</v>
      </c>
      <c r="B3241" t="s">
        <v>18</v>
      </c>
      <c r="C3241" t="s">
        <v>113</v>
      </c>
      <c r="D3241" s="3">
        <v>42993</v>
      </c>
      <c r="E3241" t="s">
        <v>122</v>
      </c>
      <c r="F3241">
        <v>-1000000</v>
      </c>
      <c r="G3241" t="s">
        <v>2370</v>
      </c>
      <c r="H3241" t="s">
        <v>247</v>
      </c>
      <c r="I3241" t="s">
        <v>102</v>
      </c>
      <c r="J3241" t="s">
        <v>32</v>
      </c>
      <c r="L3241" t="s">
        <v>278</v>
      </c>
      <c r="M3241">
        <f t="shared" si="156"/>
        <v>10</v>
      </c>
      <c r="N3241">
        <f t="shared" si="157"/>
        <v>14</v>
      </c>
      <c r="O3241" t="str">
        <f t="shared" si="158"/>
        <v>LCFHR</v>
      </c>
    </row>
    <row r="3242" spans="1:15" hidden="1" x14ac:dyDescent="0.25">
      <c r="A3242" t="s">
        <v>121</v>
      </c>
      <c r="B3242" t="s">
        <v>18</v>
      </c>
      <c r="C3242" t="s">
        <v>113</v>
      </c>
      <c r="D3242" s="3">
        <v>42993</v>
      </c>
      <c r="E3242" t="s">
        <v>122</v>
      </c>
      <c r="F3242">
        <v>-5000000</v>
      </c>
      <c r="G3242" t="s">
        <v>2369</v>
      </c>
      <c r="H3242" t="s">
        <v>247</v>
      </c>
      <c r="I3242" t="s">
        <v>102</v>
      </c>
      <c r="J3242" t="s">
        <v>32</v>
      </c>
      <c r="L3242" t="s">
        <v>2313</v>
      </c>
      <c r="M3242">
        <f t="shared" si="156"/>
        <v>10</v>
      </c>
      <c r="N3242">
        <f t="shared" si="157"/>
        <v>14</v>
      </c>
      <c r="O3242" t="str">
        <f t="shared" si="158"/>
        <v>LCFHR</v>
      </c>
    </row>
    <row r="3243" spans="1:15" hidden="1" x14ac:dyDescent="0.25">
      <c r="A3243" t="s">
        <v>121</v>
      </c>
      <c r="B3243" t="s">
        <v>18</v>
      </c>
      <c r="C3243" t="s">
        <v>113</v>
      </c>
      <c r="D3243" s="3">
        <v>42996</v>
      </c>
      <c r="E3243" t="s">
        <v>122</v>
      </c>
      <c r="F3243">
        <v>-5000000</v>
      </c>
      <c r="G3243" t="s">
        <v>2368</v>
      </c>
      <c r="H3243" t="s">
        <v>247</v>
      </c>
      <c r="I3243" t="s">
        <v>102</v>
      </c>
      <c r="J3243" t="s">
        <v>32</v>
      </c>
      <c r="L3243" t="s">
        <v>279</v>
      </c>
      <c r="M3243">
        <f t="shared" si="156"/>
        <v>10</v>
      </c>
      <c r="N3243">
        <f t="shared" si="157"/>
        <v>14</v>
      </c>
      <c r="O3243" t="str">
        <f t="shared" si="158"/>
        <v>LCFHR</v>
      </c>
    </row>
    <row r="3244" spans="1:15" hidden="1" x14ac:dyDescent="0.25">
      <c r="A3244" t="s">
        <v>121</v>
      </c>
      <c r="B3244" t="s">
        <v>18</v>
      </c>
      <c r="C3244" t="s">
        <v>113</v>
      </c>
      <c r="D3244" s="3">
        <v>42999</v>
      </c>
      <c r="E3244" t="s">
        <v>122</v>
      </c>
      <c r="F3244">
        <v>-16000000</v>
      </c>
      <c r="G3244" t="s">
        <v>2367</v>
      </c>
      <c r="H3244" t="s">
        <v>247</v>
      </c>
      <c r="I3244" t="s">
        <v>102</v>
      </c>
      <c r="J3244" t="s">
        <v>32</v>
      </c>
      <c r="L3244" t="s">
        <v>279</v>
      </c>
      <c r="M3244">
        <f t="shared" si="156"/>
        <v>10</v>
      </c>
      <c r="N3244">
        <f t="shared" si="157"/>
        <v>14</v>
      </c>
      <c r="O3244" t="str">
        <f t="shared" si="158"/>
        <v>LCFHR</v>
      </c>
    </row>
    <row r="3245" spans="1:15" hidden="1" x14ac:dyDescent="0.25">
      <c r="A3245" t="s">
        <v>121</v>
      </c>
      <c r="B3245" t="s">
        <v>18</v>
      </c>
      <c r="C3245" t="s">
        <v>113</v>
      </c>
      <c r="D3245" s="3">
        <v>43003</v>
      </c>
      <c r="E3245" t="s">
        <v>122</v>
      </c>
      <c r="F3245">
        <v>-370000000</v>
      </c>
      <c r="G3245" t="s">
        <v>2366</v>
      </c>
      <c r="H3245" t="s">
        <v>247</v>
      </c>
      <c r="I3245" t="s">
        <v>102</v>
      </c>
      <c r="J3245" t="s">
        <v>32</v>
      </c>
      <c r="L3245" t="s">
        <v>279</v>
      </c>
      <c r="M3245">
        <f t="shared" si="156"/>
        <v>10</v>
      </c>
      <c r="N3245">
        <f t="shared" si="157"/>
        <v>14</v>
      </c>
      <c r="O3245" t="str">
        <f t="shared" si="158"/>
        <v>LCFHR</v>
      </c>
    </row>
    <row r="3246" spans="1:15" hidden="1" x14ac:dyDescent="0.25">
      <c r="A3246" t="s">
        <v>121</v>
      </c>
      <c r="B3246" t="s">
        <v>18</v>
      </c>
      <c r="C3246" t="s">
        <v>113</v>
      </c>
      <c r="D3246" s="3">
        <v>43005</v>
      </c>
      <c r="E3246" t="s">
        <v>122</v>
      </c>
      <c r="F3246">
        <v>-10000000</v>
      </c>
      <c r="G3246" t="s">
        <v>2365</v>
      </c>
      <c r="H3246" t="s">
        <v>247</v>
      </c>
      <c r="I3246" t="s">
        <v>102</v>
      </c>
      <c r="J3246" t="s">
        <v>32</v>
      </c>
      <c r="L3246" t="s">
        <v>2313</v>
      </c>
      <c r="M3246">
        <f t="shared" si="156"/>
        <v>10</v>
      </c>
      <c r="N3246">
        <f t="shared" si="157"/>
        <v>14</v>
      </c>
      <c r="O3246" t="str">
        <f t="shared" si="158"/>
        <v>LCFHR</v>
      </c>
    </row>
    <row r="3247" spans="1:15" hidden="1" x14ac:dyDescent="0.25">
      <c r="A3247" t="s">
        <v>121</v>
      </c>
      <c r="B3247" t="s">
        <v>18</v>
      </c>
      <c r="C3247" t="s">
        <v>113</v>
      </c>
      <c r="D3247" s="3">
        <v>43007</v>
      </c>
      <c r="E3247" t="s">
        <v>122</v>
      </c>
      <c r="F3247">
        <v>-61666.66</v>
      </c>
      <c r="G3247" t="s">
        <v>2364</v>
      </c>
      <c r="H3247" t="s">
        <v>247</v>
      </c>
      <c r="I3247" t="s">
        <v>102</v>
      </c>
      <c r="J3247" t="s">
        <v>32</v>
      </c>
      <c r="L3247" t="s">
        <v>278</v>
      </c>
      <c r="M3247">
        <f t="shared" si="156"/>
        <v>10</v>
      </c>
      <c r="N3247">
        <f t="shared" si="157"/>
        <v>14</v>
      </c>
      <c r="O3247" t="str">
        <f t="shared" si="158"/>
        <v>LCFHR</v>
      </c>
    </row>
    <row r="3248" spans="1:15" hidden="1" x14ac:dyDescent="0.25">
      <c r="A3248" t="s">
        <v>121</v>
      </c>
      <c r="B3248" t="s">
        <v>18</v>
      </c>
      <c r="C3248" t="s">
        <v>113</v>
      </c>
      <c r="D3248" s="3">
        <v>43007</v>
      </c>
      <c r="E3248" t="s">
        <v>122</v>
      </c>
      <c r="F3248">
        <v>-15000000</v>
      </c>
      <c r="G3248" t="s">
        <v>2363</v>
      </c>
      <c r="H3248" t="s">
        <v>247</v>
      </c>
      <c r="I3248" t="s">
        <v>102</v>
      </c>
      <c r="J3248" t="s">
        <v>32</v>
      </c>
      <c r="L3248" t="s">
        <v>279</v>
      </c>
      <c r="M3248">
        <f t="shared" si="156"/>
        <v>10</v>
      </c>
      <c r="N3248">
        <f t="shared" si="157"/>
        <v>14</v>
      </c>
      <c r="O3248" t="str">
        <f t="shared" si="158"/>
        <v>LCFHR</v>
      </c>
    </row>
    <row r="3249" spans="1:15" hidden="1" x14ac:dyDescent="0.25">
      <c r="A3249" t="s">
        <v>121</v>
      </c>
      <c r="B3249" t="s">
        <v>18</v>
      </c>
      <c r="C3249" t="s">
        <v>113</v>
      </c>
      <c r="D3249" s="3">
        <v>43010</v>
      </c>
      <c r="E3249" t="s">
        <v>122</v>
      </c>
      <c r="F3249">
        <v>-26000000</v>
      </c>
      <c r="G3249" t="s">
        <v>2362</v>
      </c>
      <c r="H3249" t="s">
        <v>247</v>
      </c>
      <c r="I3249" t="s">
        <v>102</v>
      </c>
      <c r="J3249" t="s">
        <v>32</v>
      </c>
      <c r="L3249" t="s">
        <v>279</v>
      </c>
      <c r="M3249">
        <f t="shared" si="156"/>
        <v>10</v>
      </c>
      <c r="N3249">
        <f t="shared" si="157"/>
        <v>14</v>
      </c>
      <c r="O3249" t="str">
        <f t="shared" si="158"/>
        <v>LCFHR</v>
      </c>
    </row>
    <row r="3250" spans="1:15" hidden="1" x14ac:dyDescent="0.25">
      <c r="A3250" t="s">
        <v>121</v>
      </c>
      <c r="B3250" t="s">
        <v>18</v>
      </c>
      <c r="C3250" t="s">
        <v>113</v>
      </c>
      <c r="D3250" s="3">
        <v>43020</v>
      </c>
      <c r="E3250" t="s">
        <v>122</v>
      </c>
      <c r="F3250">
        <v>-47500000</v>
      </c>
      <c r="G3250" t="s">
        <v>2361</v>
      </c>
      <c r="H3250" t="s">
        <v>247</v>
      </c>
      <c r="I3250" t="s">
        <v>102</v>
      </c>
      <c r="J3250" t="s">
        <v>32</v>
      </c>
      <c r="L3250" t="s">
        <v>279</v>
      </c>
      <c r="M3250">
        <f t="shared" si="156"/>
        <v>10</v>
      </c>
      <c r="N3250">
        <f t="shared" si="157"/>
        <v>14</v>
      </c>
      <c r="O3250" t="str">
        <f t="shared" si="158"/>
        <v>LCFHR</v>
      </c>
    </row>
    <row r="3251" spans="1:15" hidden="1" x14ac:dyDescent="0.25">
      <c r="A3251" t="s">
        <v>121</v>
      </c>
      <c r="B3251" t="s">
        <v>18</v>
      </c>
      <c r="C3251" t="s">
        <v>113</v>
      </c>
      <c r="D3251" s="3">
        <v>43020</v>
      </c>
      <c r="E3251" t="s">
        <v>122</v>
      </c>
      <c r="F3251">
        <v>-68500000</v>
      </c>
      <c r="G3251" t="s">
        <v>2360</v>
      </c>
      <c r="H3251" t="s">
        <v>247</v>
      </c>
      <c r="I3251" t="s">
        <v>102</v>
      </c>
      <c r="J3251" t="s">
        <v>32</v>
      </c>
      <c r="L3251" t="s">
        <v>279</v>
      </c>
      <c r="M3251">
        <f t="shared" si="156"/>
        <v>10</v>
      </c>
      <c r="N3251">
        <f t="shared" si="157"/>
        <v>14</v>
      </c>
      <c r="O3251" t="str">
        <f t="shared" si="158"/>
        <v>LCFHR</v>
      </c>
    </row>
    <row r="3252" spans="1:15" hidden="1" x14ac:dyDescent="0.25">
      <c r="A3252" t="s">
        <v>121</v>
      </c>
      <c r="B3252" t="s">
        <v>18</v>
      </c>
      <c r="C3252" t="s">
        <v>113</v>
      </c>
      <c r="D3252" s="3">
        <v>43020</v>
      </c>
      <c r="E3252" t="s">
        <v>122</v>
      </c>
      <c r="F3252">
        <v>-50000000</v>
      </c>
      <c r="G3252" t="s">
        <v>2359</v>
      </c>
      <c r="H3252" t="s">
        <v>247</v>
      </c>
      <c r="I3252" t="s">
        <v>102</v>
      </c>
      <c r="J3252" t="s">
        <v>32</v>
      </c>
      <c r="L3252" t="s">
        <v>279</v>
      </c>
      <c r="M3252">
        <f t="shared" si="156"/>
        <v>10</v>
      </c>
      <c r="N3252">
        <f t="shared" si="157"/>
        <v>14</v>
      </c>
      <c r="O3252" t="str">
        <f t="shared" si="158"/>
        <v>LCFHR</v>
      </c>
    </row>
    <row r="3253" spans="1:15" hidden="1" x14ac:dyDescent="0.25">
      <c r="A3253" t="s">
        <v>121</v>
      </c>
      <c r="B3253" t="s">
        <v>18</v>
      </c>
      <c r="C3253" t="s">
        <v>113</v>
      </c>
      <c r="D3253" s="3">
        <v>43026</v>
      </c>
      <c r="E3253" t="s">
        <v>122</v>
      </c>
      <c r="F3253">
        <v>-29000000</v>
      </c>
      <c r="G3253" t="s">
        <v>2358</v>
      </c>
      <c r="H3253" t="s">
        <v>247</v>
      </c>
      <c r="I3253" t="s">
        <v>102</v>
      </c>
      <c r="J3253" t="s">
        <v>32</v>
      </c>
      <c r="L3253" t="s">
        <v>279</v>
      </c>
      <c r="M3253">
        <f t="shared" si="156"/>
        <v>10</v>
      </c>
      <c r="N3253">
        <f t="shared" si="157"/>
        <v>14</v>
      </c>
      <c r="O3253" t="str">
        <f t="shared" si="158"/>
        <v>LCFHR</v>
      </c>
    </row>
    <row r="3254" spans="1:15" hidden="1" x14ac:dyDescent="0.25">
      <c r="A3254" t="s">
        <v>121</v>
      </c>
      <c r="B3254" t="s">
        <v>18</v>
      </c>
      <c r="C3254" t="s">
        <v>113</v>
      </c>
      <c r="D3254" s="3">
        <v>43028</v>
      </c>
      <c r="E3254" t="s">
        <v>122</v>
      </c>
      <c r="F3254">
        <v>-48500000</v>
      </c>
      <c r="G3254" t="s">
        <v>2357</v>
      </c>
      <c r="H3254" t="s">
        <v>247</v>
      </c>
      <c r="I3254" t="s">
        <v>102</v>
      </c>
      <c r="J3254" t="s">
        <v>32</v>
      </c>
      <c r="L3254" t="s">
        <v>279</v>
      </c>
      <c r="M3254">
        <f t="shared" si="156"/>
        <v>10</v>
      </c>
      <c r="N3254">
        <f t="shared" si="157"/>
        <v>14</v>
      </c>
      <c r="O3254" t="str">
        <f t="shared" si="158"/>
        <v>LCFHR</v>
      </c>
    </row>
    <row r="3255" spans="1:15" hidden="1" x14ac:dyDescent="0.25">
      <c r="A3255" t="s">
        <v>121</v>
      </c>
      <c r="B3255" t="s">
        <v>18</v>
      </c>
      <c r="C3255" t="s">
        <v>113</v>
      </c>
      <c r="D3255" s="3">
        <v>43031</v>
      </c>
      <c r="E3255" t="s">
        <v>122</v>
      </c>
      <c r="F3255">
        <v>-1000000</v>
      </c>
      <c r="G3255" t="s">
        <v>2356</v>
      </c>
      <c r="H3255" t="s">
        <v>247</v>
      </c>
      <c r="I3255" t="s">
        <v>102</v>
      </c>
      <c r="J3255" t="s">
        <v>32</v>
      </c>
      <c r="L3255" t="s">
        <v>279</v>
      </c>
      <c r="M3255">
        <f t="shared" si="156"/>
        <v>10</v>
      </c>
      <c r="N3255">
        <f t="shared" si="157"/>
        <v>14</v>
      </c>
      <c r="O3255" t="str">
        <f t="shared" si="158"/>
        <v>LCFHR</v>
      </c>
    </row>
    <row r="3256" spans="1:15" hidden="1" x14ac:dyDescent="0.25">
      <c r="A3256" t="s">
        <v>121</v>
      </c>
      <c r="B3256" t="s">
        <v>18</v>
      </c>
      <c r="C3256" t="s">
        <v>113</v>
      </c>
      <c r="D3256" s="3">
        <v>43032</v>
      </c>
      <c r="E3256" t="s">
        <v>122</v>
      </c>
      <c r="F3256">
        <v>-5000000</v>
      </c>
      <c r="G3256" t="s">
        <v>2355</v>
      </c>
      <c r="H3256" t="s">
        <v>247</v>
      </c>
      <c r="I3256" t="s">
        <v>102</v>
      </c>
      <c r="J3256" t="s">
        <v>32</v>
      </c>
      <c r="L3256" t="s">
        <v>279</v>
      </c>
      <c r="M3256">
        <f t="shared" si="156"/>
        <v>10</v>
      </c>
      <c r="N3256">
        <f t="shared" si="157"/>
        <v>14</v>
      </c>
      <c r="O3256" t="str">
        <f t="shared" si="158"/>
        <v>LCFHR</v>
      </c>
    </row>
    <row r="3257" spans="1:15" hidden="1" x14ac:dyDescent="0.25">
      <c r="A3257" t="s">
        <v>121</v>
      </c>
      <c r="B3257" t="s">
        <v>18</v>
      </c>
      <c r="C3257" t="s">
        <v>113</v>
      </c>
      <c r="D3257" s="3">
        <v>43033</v>
      </c>
      <c r="E3257" t="s">
        <v>122</v>
      </c>
      <c r="F3257">
        <v>-47000000</v>
      </c>
      <c r="G3257" t="s">
        <v>2354</v>
      </c>
      <c r="H3257" t="s">
        <v>247</v>
      </c>
      <c r="I3257" t="s">
        <v>102</v>
      </c>
      <c r="J3257" t="s">
        <v>32</v>
      </c>
      <c r="L3257" t="s">
        <v>2313</v>
      </c>
      <c r="M3257">
        <f t="shared" si="156"/>
        <v>10</v>
      </c>
      <c r="N3257">
        <f t="shared" si="157"/>
        <v>14</v>
      </c>
      <c r="O3257" t="str">
        <f t="shared" si="158"/>
        <v>LCFHR</v>
      </c>
    </row>
    <row r="3258" spans="1:15" hidden="1" x14ac:dyDescent="0.25">
      <c r="A3258" t="s">
        <v>121</v>
      </c>
      <c r="B3258" t="s">
        <v>18</v>
      </c>
      <c r="C3258" t="s">
        <v>113</v>
      </c>
      <c r="D3258" s="3">
        <v>43033</v>
      </c>
      <c r="E3258" t="s">
        <v>122</v>
      </c>
      <c r="F3258">
        <v>-12000000</v>
      </c>
      <c r="G3258" t="s">
        <v>2353</v>
      </c>
      <c r="H3258" t="s">
        <v>247</v>
      </c>
      <c r="I3258" t="s">
        <v>102</v>
      </c>
      <c r="J3258" t="s">
        <v>32</v>
      </c>
      <c r="L3258" t="s">
        <v>279</v>
      </c>
      <c r="M3258">
        <f t="shared" si="156"/>
        <v>10</v>
      </c>
      <c r="N3258">
        <f t="shared" si="157"/>
        <v>14</v>
      </c>
      <c r="O3258" t="str">
        <f t="shared" si="158"/>
        <v>LCFHR</v>
      </c>
    </row>
    <row r="3259" spans="1:15" hidden="1" x14ac:dyDescent="0.25">
      <c r="A3259" t="s">
        <v>121</v>
      </c>
      <c r="B3259" t="s">
        <v>18</v>
      </c>
      <c r="C3259" t="s">
        <v>113</v>
      </c>
      <c r="D3259" s="3">
        <v>43039</v>
      </c>
      <c r="E3259" t="s">
        <v>122</v>
      </c>
      <c r="F3259">
        <v>-61666.66</v>
      </c>
      <c r="G3259" t="s">
        <v>2352</v>
      </c>
      <c r="H3259" t="s">
        <v>247</v>
      </c>
      <c r="I3259" t="s">
        <v>102</v>
      </c>
      <c r="J3259" t="s">
        <v>32</v>
      </c>
      <c r="L3259" t="s">
        <v>278</v>
      </c>
      <c r="M3259">
        <f t="shared" si="156"/>
        <v>10</v>
      </c>
      <c r="N3259">
        <f t="shared" si="157"/>
        <v>14</v>
      </c>
      <c r="O3259" t="str">
        <f t="shared" si="158"/>
        <v>LCFHR</v>
      </c>
    </row>
    <row r="3260" spans="1:15" hidden="1" x14ac:dyDescent="0.25">
      <c r="A3260" t="s">
        <v>121</v>
      </c>
      <c r="B3260" t="s">
        <v>18</v>
      </c>
      <c r="C3260" t="s">
        <v>113</v>
      </c>
      <c r="D3260" s="3">
        <v>43042</v>
      </c>
      <c r="E3260" t="s">
        <v>122</v>
      </c>
      <c r="F3260">
        <v>-3800000</v>
      </c>
      <c r="G3260" t="s">
        <v>2351</v>
      </c>
      <c r="H3260" t="s">
        <v>247</v>
      </c>
      <c r="I3260" t="s">
        <v>102</v>
      </c>
      <c r="J3260" t="s">
        <v>32</v>
      </c>
      <c r="L3260" t="s">
        <v>279</v>
      </c>
      <c r="M3260">
        <f t="shared" si="156"/>
        <v>10</v>
      </c>
      <c r="N3260">
        <f t="shared" si="157"/>
        <v>14</v>
      </c>
      <c r="O3260" t="str">
        <f t="shared" si="158"/>
        <v>LCFHR</v>
      </c>
    </row>
    <row r="3261" spans="1:15" hidden="1" x14ac:dyDescent="0.25">
      <c r="A3261" t="s">
        <v>121</v>
      </c>
      <c r="B3261" t="s">
        <v>18</v>
      </c>
      <c r="C3261" t="s">
        <v>113</v>
      </c>
      <c r="D3261" s="3">
        <v>43042</v>
      </c>
      <c r="E3261" t="s">
        <v>122</v>
      </c>
      <c r="F3261">
        <v>-17300000</v>
      </c>
      <c r="G3261" t="s">
        <v>2350</v>
      </c>
      <c r="H3261" t="s">
        <v>247</v>
      </c>
      <c r="I3261" t="s">
        <v>102</v>
      </c>
      <c r="J3261" t="s">
        <v>32</v>
      </c>
      <c r="L3261" t="s">
        <v>279</v>
      </c>
      <c r="M3261">
        <f t="shared" si="156"/>
        <v>10</v>
      </c>
      <c r="N3261">
        <f t="shared" si="157"/>
        <v>14</v>
      </c>
      <c r="O3261" t="str">
        <f t="shared" si="158"/>
        <v>LCFHR</v>
      </c>
    </row>
    <row r="3262" spans="1:15" hidden="1" x14ac:dyDescent="0.25">
      <c r="A3262" t="s">
        <v>121</v>
      </c>
      <c r="B3262" t="s">
        <v>18</v>
      </c>
      <c r="C3262" t="s">
        <v>113</v>
      </c>
      <c r="D3262" s="3">
        <v>43045</v>
      </c>
      <c r="E3262" t="s">
        <v>122</v>
      </c>
      <c r="F3262">
        <v>-4000000</v>
      </c>
      <c r="G3262" t="s">
        <v>2349</v>
      </c>
      <c r="H3262" t="s">
        <v>247</v>
      </c>
      <c r="I3262" t="s">
        <v>102</v>
      </c>
      <c r="J3262" t="s">
        <v>32</v>
      </c>
      <c r="L3262" t="s">
        <v>279</v>
      </c>
      <c r="M3262">
        <f t="shared" si="156"/>
        <v>10</v>
      </c>
      <c r="N3262">
        <f t="shared" si="157"/>
        <v>14</v>
      </c>
      <c r="O3262" t="str">
        <f t="shared" si="158"/>
        <v>LCFHR</v>
      </c>
    </row>
    <row r="3263" spans="1:15" hidden="1" x14ac:dyDescent="0.25">
      <c r="A3263" t="s">
        <v>121</v>
      </c>
      <c r="B3263" t="s">
        <v>18</v>
      </c>
      <c r="C3263" t="s">
        <v>113</v>
      </c>
      <c r="D3263" s="3">
        <v>43045</v>
      </c>
      <c r="E3263" t="s">
        <v>122</v>
      </c>
      <c r="F3263">
        <v>-862612.33</v>
      </c>
      <c r="G3263" t="s">
        <v>2348</v>
      </c>
      <c r="H3263" t="s">
        <v>247</v>
      </c>
      <c r="I3263" t="s">
        <v>102</v>
      </c>
      <c r="J3263" t="s">
        <v>32</v>
      </c>
      <c r="L3263" t="s">
        <v>279</v>
      </c>
      <c r="M3263">
        <f t="shared" si="156"/>
        <v>10</v>
      </c>
      <c r="N3263">
        <f t="shared" si="157"/>
        <v>14</v>
      </c>
      <c r="O3263" t="str">
        <f t="shared" si="158"/>
        <v>LCFHR</v>
      </c>
    </row>
    <row r="3264" spans="1:15" hidden="1" x14ac:dyDescent="0.25">
      <c r="A3264" t="s">
        <v>121</v>
      </c>
      <c r="B3264" t="s">
        <v>18</v>
      </c>
      <c r="C3264" t="s">
        <v>113</v>
      </c>
      <c r="D3264" s="3">
        <v>43048</v>
      </c>
      <c r="E3264" t="s">
        <v>122</v>
      </c>
      <c r="F3264">
        <v>-15000000</v>
      </c>
      <c r="G3264" t="s">
        <v>2347</v>
      </c>
      <c r="H3264" t="s">
        <v>247</v>
      </c>
      <c r="I3264" t="s">
        <v>102</v>
      </c>
      <c r="J3264" t="s">
        <v>32</v>
      </c>
      <c r="L3264" t="s">
        <v>279</v>
      </c>
      <c r="M3264">
        <f t="shared" si="156"/>
        <v>10</v>
      </c>
      <c r="N3264">
        <f t="shared" si="157"/>
        <v>14</v>
      </c>
      <c r="O3264" t="str">
        <f t="shared" si="158"/>
        <v>LCFHR</v>
      </c>
    </row>
    <row r="3265" spans="1:15" hidden="1" x14ac:dyDescent="0.25">
      <c r="A3265" t="s">
        <v>121</v>
      </c>
      <c r="B3265" t="s">
        <v>18</v>
      </c>
      <c r="C3265" t="s">
        <v>113</v>
      </c>
      <c r="D3265" s="3">
        <v>43048</v>
      </c>
      <c r="E3265" t="s">
        <v>122</v>
      </c>
      <c r="F3265">
        <v>-39000000</v>
      </c>
      <c r="G3265" t="s">
        <v>2346</v>
      </c>
      <c r="H3265" t="s">
        <v>247</v>
      </c>
      <c r="I3265" t="s">
        <v>102</v>
      </c>
      <c r="J3265" t="s">
        <v>32</v>
      </c>
      <c r="L3265" t="s">
        <v>279</v>
      </c>
      <c r="M3265">
        <f t="shared" si="156"/>
        <v>10</v>
      </c>
      <c r="N3265">
        <f t="shared" si="157"/>
        <v>14</v>
      </c>
      <c r="O3265" t="str">
        <f t="shared" si="158"/>
        <v>LCFHR</v>
      </c>
    </row>
    <row r="3266" spans="1:15" hidden="1" x14ac:dyDescent="0.25">
      <c r="A3266" t="s">
        <v>121</v>
      </c>
      <c r="B3266" t="s">
        <v>18</v>
      </c>
      <c r="C3266" t="s">
        <v>113</v>
      </c>
      <c r="D3266" s="3">
        <v>43048</v>
      </c>
      <c r="E3266" t="s">
        <v>122</v>
      </c>
      <c r="F3266">
        <v>-39000000</v>
      </c>
      <c r="G3266" t="s">
        <v>2345</v>
      </c>
      <c r="H3266" t="s">
        <v>247</v>
      </c>
      <c r="I3266" t="s">
        <v>102</v>
      </c>
      <c r="J3266" t="s">
        <v>32</v>
      </c>
      <c r="L3266" t="s">
        <v>279</v>
      </c>
      <c r="M3266">
        <f t="shared" si="156"/>
        <v>10</v>
      </c>
      <c r="N3266">
        <f t="shared" si="157"/>
        <v>14</v>
      </c>
      <c r="O3266" t="str">
        <f t="shared" si="158"/>
        <v>LCFHR</v>
      </c>
    </row>
    <row r="3267" spans="1:15" hidden="1" x14ac:dyDescent="0.25">
      <c r="A3267" t="s">
        <v>121</v>
      </c>
      <c r="B3267" t="s">
        <v>18</v>
      </c>
      <c r="C3267" t="s">
        <v>113</v>
      </c>
      <c r="D3267" s="3">
        <v>43048</v>
      </c>
      <c r="E3267" t="s">
        <v>122</v>
      </c>
      <c r="F3267">
        <v>-24000000</v>
      </c>
      <c r="G3267" t="s">
        <v>2344</v>
      </c>
      <c r="H3267" t="s">
        <v>247</v>
      </c>
      <c r="I3267" t="s">
        <v>102</v>
      </c>
      <c r="J3267" t="s">
        <v>32</v>
      </c>
      <c r="L3267" t="s">
        <v>279</v>
      </c>
      <c r="M3267">
        <f t="shared" ref="M3267:M3330" si="159">FIND("from",L3267,1)+LEN($M$1)+1</f>
        <v>10</v>
      </c>
      <c r="N3267">
        <f t="shared" ref="N3267:N3330" si="160">FIND("to",L3267)-LEN($N$1)</f>
        <v>14</v>
      </c>
      <c r="O3267" t="str">
        <f t="shared" ref="O3267:O3330" si="161">MID(L3267,M3267,N3267-M3267+1)</f>
        <v>LCFHR</v>
      </c>
    </row>
    <row r="3268" spans="1:15" hidden="1" x14ac:dyDescent="0.25">
      <c r="A3268" t="s">
        <v>121</v>
      </c>
      <c r="B3268" t="s">
        <v>18</v>
      </c>
      <c r="C3268" t="s">
        <v>113</v>
      </c>
      <c r="D3268" s="3">
        <v>43052</v>
      </c>
      <c r="E3268" t="s">
        <v>122</v>
      </c>
      <c r="F3268">
        <v>-35000000</v>
      </c>
      <c r="G3268" t="s">
        <v>2343</v>
      </c>
      <c r="H3268" t="s">
        <v>247</v>
      </c>
      <c r="I3268" t="s">
        <v>102</v>
      </c>
      <c r="J3268" t="s">
        <v>32</v>
      </c>
      <c r="L3268" t="s">
        <v>279</v>
      </c>
      <c r="M3268">
        <f t="shared" si="159"/>
        <v>10</v>
      </c>
      <c r="N3268">
        <f t="shared" si="160"/>
        <v>14</v>
      </c>
      <c r="O3268" t="str">
        <f t="shared" si="161"/>
        <v>LCFHR</v>
      </c>
    </row>
    <row r="3269" spans="1:15" hidden="1" x14ac:dyDescent="0.25">
      <c r="A3269" t="s">
        <v>121</v>
      </c>
      <c r="B3269" t="s">
        <v>18</v>
      </c>
      <c r="C3269" t="s">
        <v>113</v>
      </c>
      <c r="D3269" s="3">
        <v>43053</v>
      </c>
      <c r="E3269" t="s">
        <v>122</v>
      </c>
      <c r="F3269">
        <v>-8000000</v>
      </c>
      <c r="G3269" t="s">
        <v>2342</v>
      </c>
      <c r="H3269" t="s">
        <v>247</v>
      </c>
      <c r="I3269" t="s">
        <v>102</v>
      </c>
      <c r="J3269" t="s">
        <v>32</v>
      </c>
      <c r="L3269" t="s">
        <v>279</v>
      </c>
      <c r="M3269">
        <f t="shared" si="159"/>
        <v>10</v>
      </c>
      <c r="N3269">
        <f t="shared" si="160"/>
        <v>14</v>
      </c>
      <c r="O3269" t="str">
        <f t="shared" si="161"/>
        <v>LCFHR</v>
      </c>
    </row>
    <row r="3270" spans="1:15" hidden="1" x14ac:dyDescent="0.25">
      <c r="A3270" t="s">
        <v>121</v>
      </c>
      <c r="B3270" t="s">
        <v>18</v>
      </c>
      <c r="C3270" t="s">
        <v>113</v>
      </c>
      <c r="D3270" s="3">
        <v>43069</v>
      </c>
      <c r="E3270" t="s">
        <v>122</v>
      </c>
      <c r="F3270">
        <v>-61666.66</v>
      </c>
      <c r="G3270" t="s">
        <v>2341</v>
      </c>
      <c r="H3270" t="s">
        <v>247</v>
      </c>
      <c r="I3270" t="s">
        <v>102</v>
      </c>
      <c r="J3270" t="s">
        <v>32</v>
      </c>
      <c r="L3270" t="s">
        <v>278</v>
      </c>
      <c r="M3270">
        <f t="shared" si="159"/>
        <v>10</v>
      </c>
      <c r="N3270">
        <f t="shared" si="160"/>
        <v>14</v>
      </c>
      <c r="O3270" t="str">
        <f t="shared" si="161"/>
        <v>LCFHR</v>
      </c>
    </row>
    <row r="3271" spans="1:15" hidden="1" x14ac:dyDescent="0.25">
      <c r="A3271" t="s">
        <v>121</v>
      </c>
      <c r="B3271" t="s">
        <v>18</v>
      </c>
      <c r="C3271" t="s">
        <v>113</v>
      </c>
      <c r="D3271" s="3">
        <v>43069</v>
      </c>
      <c r="E3271" t="s">
        <v>122</v>
      </c>
      <c r="F3271">
        <v>-1600000</v>
      </c>
      <c r="G3271" t="s">
        <v>2340</v>
      </c>
      <c r="H3271" t="s">
        <v>247</v>
      </c>
      <c r="I3271" t="s">
        <v>102</v>
      </c>
      <c r="J3271" t="s">
        <v>32</v>
      </c>
      <c r="L3271" t="s">
        <v>278</v>
      </c>
      <c r="M3271">
        <f t="shared" si="159"/>
        <v>10</v>
      </c>
      <c r="N3271">
        <f t="shared" si="160"/>
        <v>14</v>
      </c>
      <c r="O3271" t="str">
        <f t="shared" si="161"/>
        <v>LCFHR</v>
      </c>
    </row>
    <row r="3272" spans="1:15" hidden="1" x14ac:dyDescent="0.25">
      <c r="A3272" t="s">
        <v>121</v>
      </c>
      <c r="B3272" t="s">
        <v>18</v>
      </c>
      <c r="C3272" t="s">
        <v>113</v>
      </c>
      <c r="D3272" s="3">
        <v>43070</v>
      </c>
      <c r="E3272" t="s">
        <v>122</v>
      </c>
      <c r="F3272">
        <v>-200000</v>
      </c>
      <c r="G3272" t="s">
        <v>2339</v>
      </c>
      <c r="H3272" t="s">
        <v>247</v>
      </c>
      <c r="I3272" t="s">
        <v>102</v>
      </c>
      <c r="J3272" t="s">
        <v>32</v>
      </c>
      <c r="L3272" t="s">
        <v>278</v>
      </c>
      <c r="M3272">
        <f t="shared" si="159"/>
        <v>10</v>
      </c>
      <c r="N3272">
        <f t="shared" si="160"/>
        <v>14</v>
      </c>
      <c r="O3272" t="str">
        <f t="shared" si="161"/>
        <v>LCFHR</v>
      </c>
    </row>
    <row r="3273" spans="1:15" hidden="1" x14ac:dyDescent="0.25">
      <c r="A3273" t="s">
        <v>121</v>
      </c>
      <c r="B3273" t="s">
        <v>18</v>
      </c>
      <c r="C3273" t="s">
        <v>113</v>
      </c>
      <c r="D3273" s="3">
        <v>43070</v>
      </c>
      <c r="E3273" t="s">
        <v>122</v>
      </c>
      <c r="F3273">
        <v>-1907109.26</v>
      </c>
      <c r="G3273" t="s">
        <v>2338</v>
      </c>
      <c r="H3273" t="s">
        <v>247</v>
      </c>
      <c r="I3273" t="s">
        <v>102</v>
      </c>
      <c r="J3273" t="s">
        <v>32</v>
      </c>
      <c r="L3273" t="s">
        <v>278</v>
      </c>
      <c r="M3273">
        <f t="shared" si="159"/>
        <v>10</v>
      </c>
      <c r="N3273">
        <f t="shared" si="160"/>
        <v>14</v>
      </c>
      <c r="O3273" t="str">
        <f t="shared" si="161"/>
        <v>LCFHR</v>
      </c>
    </row>
    <row r="3274" spans="1:15" hidden="1" x14ac:dyDescent="0.25">
      <c r="A3274" t="s">
        <v>121</v>
      </c>
      <c r="B3274" t="s">
        <v>18</v>
      </c>
      <c r="C3274" t="s">
        <v>113</v>
      </c>
      <c r="D3274" s="3">
        <v>43073</v>
      </c>
      <c r="E3274" t="s">
        <v>122</v>
      </c>
      <c r="F3274">
        <v>-204700</v>
      </c>
      <c r="G3274" t="s">
        <v>2337</v>
      </c>
      <c r="H3274" t="s">
        <v>247</v>
      </c>
      <c r="I3274" t="s">
        <v>102</v>
      </c>
      <c r="J3274" t="s">
        <v>32</v>
      </c>
      <c r="L3274" t="s">
        <v>278</v>
      </c>
      <c r="M3274">
        <f t="shared" si="159"/>
        <v>10</v>
      </c>
      <c r="N3274">
        <f t="shared" si="160"/>
        <v>14</v>
      </c>
      <c r="O3274" t="str">
        <f t="shared" si="161"/>
        <v>LCFHR</v>
      </c>
    </row>
    <row r="3275" spans="1:15" hidden="1" x14ac:dyDescent="0.25">
      <c r="A3275" t="s">
        <v>121</v>
      </c>
      <c r="B3275" t="s">
        <v>18</v>
      </c>
      <c r="C3275" t="s">
        <v>113</v>
      </c>
      <c r="D3275" s="3">
        <v>43074</v>
      </c>
      <c r="E3275" t="s">
        <v>122</v>
      </c>
      <c r="F3275">
        <v>-14000000</v>
      </c>
      <c r="G3275" t="s">
        <v>2336</v>
      </c>
      <c r="H3275" t="s">
        <v>247</v>
      </c>
      <c r="I3275" t="s">
        <v>102</v>
      </c>
      <c r="J3275" t="s">
        <v>32</v>
      </c>
      <c r="L3275" t="s">
        <v>279</v>
      </c>
      <c r="M3275">
        <f t="shared" si="159"/>
        <v>10</v>
      </c>
      <c r="N3275">
        <f t="shared" si="160"/>
        <v>14</v>
      </c>
      <c r="O3275" t="str">
        <f t="shared" si="161"/>
        <v>LCFHR</v>
      </c>
    </row>
    <row r="3276" spans="1:15" hidden="1" x14ac:dyDescent="0.25">
      <c r="A3276" t="s">
        <v>121</v>
      </c>
      <c r="B3276" t="s">
        <v>18</v>
      </c>
      <c r="C3276" t="s">
        <v>113</v>
      </c>
      <c r="D3276" s="3">
        <v>43074</v>
      </c>
      <c r="E3276" t="s">
        <v>122</v>
      </c>
      <c r="F3276">
        <v>-136300</v>
      </c>
      <c r="G3276" t="s">
        <v>2335</v>
      </c>
      <c r="H3276" t="s">
        <v>247</v>
      </c>
      <c r="I3276" t="s">
        <v>102</v>
      </c>
      <c r="J3276" t="s">
        <v>32</v>
      </c>
      <c r="L3276" t="s">
        <v>278</v>
      </c>
      <c r="M3276">
        <f t="shared" si="159"/>
        <v>10</v>
      </c>
      <c r="N3276">
        <f t="shared" si="160"/>
        <v>14</v>
      </c>
      <c r="O3276" t="str">
        <f t="shared" si="161"/>
        <v>LCFHR</v>
      </c>
    </row>
    <row r="3277" spans="1:15" hidden="1" x14ac:dyDescent="0.25">
      <c r="A3277" t="s">
        <v>121</v>
      </c>
      <c r="B3277" t="s">
        <v>18</v>
      </c>
      <c r="C3277" t="s">
        <v>113</v>
      </c>
      <c r="D3277" s="3">
        <v>43075</v>
      </c>
      <c r="E3277" t="s">
        <v>122</v>
      </c>
      <c r="F3277">
        <v>-340100</v>
      </c>
      <c r="G3277" t="s">
        <v>2334</v>
      </c>
      <c r="H3277" t="s">
        <v>247</v>
      </c>
      <c r="I3277" t="s">
        <v>102</v>
      </c>
      <c r="J3277" t="s">
        <v>32</v>
      </c>
      <c r="L3277" t="s">
        <v>278</v>
      </c>
      <c r="M3277">
        <f t="shared" si="159"/>
        <v>10</v>
      </c>
      <c r="N3277">
        <f t="shared" si="160"/>
        <v>14</v>
      </c>
      <c r="O3277" t="str">
        <f t="shared" si="161"/>
        <v>LCFHR</v>
      </c>
    </row>
    <row r="3278" spans="1:15" hidden="1" x14ac:dyDescent="0.25">
      <c r="A3278" t="s">
        <v>121</v>
      </c>
      <c r="B3278" t="s">
        <v>18</v>
      </c>
      <c r="C3278" t="s">
        <v>113</v>
      </c>
      <c r="D3278" s="3">
        <v>43089</v>
      </c>
      <c r="E3278" t="s">
        <v>122</v>
      </c>
      <c r="F3278">
        <v>-28000000</v>
      </c>
      <c r="G3278" t="s">
        <v>2333</v>
      </c>
      <c r="H3278" t="s">
        <v>247</v>
      </c>
      <c r="I3278" t="s">
        <v>102</v>
      </c>
      <c r="J3278" t="s">
        <v>32</v>
      </c>
      <c r="L3278" t="s">
        <v>279</v>
      </c>
      <c r="M3278">
        <f t="shared" si="159"/>
        <v>10</v>
      </c>
      <c r="N3278">
        <f t="shared" si="160"/>
        <v>14</v>
      </c>
      <c r="O3278" t="str">
        <f t="shared" si="161"/>
        <v>LCFHR</v>
      </c>
    </row>
    <row r="3279" spans="1:15" hidden="1" x14ac:dyDescent="0.25">
      <c r="A3279" t="s">
        <v>121</v>
      </c>
      <c r="B3279" t="s">
        <v>18</v>
      </c>
      <c r="C3279" t="s">
        <v>113</v>
      </c>
      <c r="D3279" s="3">
        <v>43090</v>
      </c>
      <c r="E3279" t="s">
        <v>122</v>
      </c>
      <c r="F3279">
        <v>-11000000</v>
      </c>
      <c r="G3279" t="s">
        <v>2332</v>
      </c>
      <c r="H3279" t="s">
        <v>247</v>
      </c>
      <c r="I3279" t="s">
        <v>102</v>
      </c>
      <c r="J3279" t="s">
        <v>32</v>
      </c>
      <c r="L3279" t="s">
        <v>279</v>
      </c>
      <c r="M3279">
        <f t="shared" si="159"/>
        <v>10</v>
      </c>
      <c r="N3279">
        <f t="shared" si="160"/>
        <v>14</v>
      </c>
      <c r="O3279" t="str">
        <f t="shared" si="161"/>
        <v>LCFHR</v>
      </c>
    </row>
    <row r="3280" spans="1:15" hidden="1" x14ac:dyDescent="0.25">
      <c r="A3280" t="s">
        <v>121</v>
      </c>
      <c r="B3280" t="s">
        <v>18</v>
      </c>
      <c r="C3280" t="s">
        <v>113</v>
      </c>
      <c r="D3280" s="3">
        <v>43091</v>
      </c>
      <c r="E3280" t="s">
        <v>122</v>
      </c>
      <c r="F3280">
        <v>-75000000</v>
      </c>
      <c r="G3280" t="s">
        <v>2331</v>
      </c>
      <c r="H3280" t="s">
        <v>247</v>
      </c>
      <c r="I3280" t="s">
        <v>102</v>
      </c>
      <c r="J3280" t="s">
        <v>32</v>
      </c>
      <c r="L3280" t="s">
        <v>279</v>
      </c>
      <c r="M3280">
        <f t="shared" si="159"/>
        <v>10</v>
      </c>
      <c r="N3280">
        <f t="shared" si="160"/>
        <v>14</v>
      </c>
      <c r="O3280" t="str">
        <f t="shared" si="161"/>
        <v>LCFHR</v>
      </c>
    </row>
    <row r="3281" spans="1:15" hidden="1" x14ac:dyDescent="0.25">
      <c r="A3281" t="s">
        <v>121</v>
      </c>
      <c r="B3281" t="s">
        <v>18</v>
      </c>
      <c r="C3281" t="s">
        <v>113</v>
      </c>
      <c r="D3281" s="3">
        <v>43097</v>
      </c>
      <c r="E3281" t="s">
        <v>122</v>
      </c>
      <c r="F3281">
        <v>-40000000</v>
      </c>
      <c r="G3281" t="s">
        <v>2330</v>
      </c>
      <c r="H3281" t="s">
        <v>247</v>
      </c>
      <c r="I3281" t="s">
        <v>102</v>
      </c>
      <c r="J3281" t="s">
        <v>32</v>
      </c>
      <c r="L3281" t="s">
        <v>279</v>
      </c>
      <c r="M3281">
        <f t="shared" si="159"/>
        <v>10</v>
      </c>
      <c r="N3281">
        <f t="shared" si="160"/>
        <v>14</v>
      </c>
      <c r="O3281" t="str">
        <f t="shared" si="161"/>
        <v>LCFHR</v>
      </c>
    </row>
    <row r="3282" spans="1:15" hidden="1" x14ac:dyDescent="0.25">
      <c r="A3282" t="s">
        <v>121</v>
      </c>
      <c r="B3282" t="s">
        <v>18</v>
      </c>
      <c r="C3282" t="s">
        <v>113</v>
      </c>
      <c r="D3282" s="3">
        <v>43098</v>
      </c>
      <c r="E3282" t="s">
        <v>122</v>
      </c>
      <c r="F3282">
        <v>-61666.66</v>
      </c>
      <c r="G3282" t="s">
        <v>2329</v>
      </c>
      <c r="H3282" t="s">
        <v>247</v>
      </c>
      <c r="I3282" t="s">
        <v>102</v>
      </c>
      <c r="J3282" t="s">
        <v>32</v>
      </c>
      <c r="L3282" t="s">
        <v>278</v>
      </c>
      <c r="M3282">
        <f t="shared" si="159"/>
        <v>10</v>
      </c>
      <c r="N3282">
        <f t="shared" si="160"/>
        <v>14</v>
      </c>
      <c r="O3282" t="str">
        <f t="shared" si="161"/>
        <v>LCFHR</v>
      </c>
    </row>
    <row r="3283" spans="1:15" hidden="1" x14ac:dyDescent="0.25">
      <c r="A3283" t="s">
        <v>121</v>
      </c>
      <c r="B3283" t="s">
        <v>18</v>
      </c>
      <c r="C3283" t="s">
        <v>113</v>
      </c>
      <c r="D3283" s="3">
        <v>43098</v>
      </c>
      <c r="E3283" t="s">
        <v>122</v>
      </c>
      <c r="F3283">
        <v>-76000000</v>
      </c>
      <c r="G3283" t="s">
        <v>2328</v>
      </c>
      <c r="H3283" t="s">
        <v>247</v>
      </c>
      <c r="I3283" t="s">
        <v>102</v>
      </c>
      <c r="J3283" t="s">
        <v>32</v>
      </c>
      <c r="L3283" t="s">
        <v>2327</v>
      </c>
      <c r="M3283">
        <f t="shared" si="159"/>
        <v>10</v>
      </c>
      <c r="N3283">
        <f t="shared" si="160"/>
        <v>14</v>
      </c>
      <c r="O3283" t="str">
        <f t="shared" si="161"/>
        <v>LCHFR</v>
      </c>
    </row>
    <row r="3284" spans="1:15" hidden="1" x14ac:dyDescent="0.25">
      <c r="A3284" t="s">
        <v>121</v>
      </c>
      <c r="B3284" t="s">
        <v>18</v>
      </c>
      <c r="C3284" t="s">
        <v>113</v>
      </c>
      <c r="D3284" s="3">
        <v>43098</v>
      </c>
      <c r="E3284" t="s">
        <v>122</v>
      </c>
      <c r="F3284">
        <v>-1000000</v>
      </c>
      <c r="G3284" t="s">
        <v>2326</v>
      </c>
      <c r="H3284" t="s">
        <v>247</v>
      </c>
      <c r="I3284" t="s">
        <v>102</v>
      </c>
      <c r="J3284" t="s">
        <v>32</v>
      </c>
      <c r="L3284" t="s">
        <v>2325</v>
      </c>
      <c r="M3284">
        <f t="shared" si="159"/>
        <v>10</v>
      </c>
      <c r="N3284">
        <f t="shared" si="160"/>
        <v>14</v>
      </c>
      <c r="O3284" t="str">
        <f t="shared" si="161"/>
        <v>LCFHR</v>
      </c>
    </row>
    <row r="3285" spans="1:15" hidden="1" x14ac:dyDescent="0.25">
      <c r="A3285" t="s">
        <v>121</v>
      </c>
      <c r="B3285" t="s">
        <v>18</v>
      </c>
      <c r="C3285" t="s">
        <v>113</v>
      </c>
      <c r="D3285" s="3">
        <v>43098</v>
      </c>
      <c r="E3285" t="s">
        <v>122</v>
      </c>
      <c r="F3285">
        <v>-19000000</v>
      </c>
      <c r="G3285" t="s">
        <v>2324</v>
      </c>
      <c r="H3285" t="s">
        <v>247</v>
      </c>
      <c r="I3285" t="s">
        <v>102</v>
      </c>
      <c r="J3285" t="s">
        <v>32</v>
      </c>
      <c r="L3285" t="s">
        <v>2323</v>
      </c>
      <c r="M3285" t="e">
        <f t="shared" si="159"/>
        <v>#VALUE!</v>
      </c>
      <c r="N3285">
        <f t="shared" si="160"/>
        <v>9</v>
      </c>
      <c r="O3285" t="e">
        <f t="shared" si="161"/>
        <v>#VALUE!</v>
      </c>
    </row>
    <row r="3286" spans="1:15" hidden="1" x14ac:dyDescent="0.25">
      <c r="A3286" t="s">
        <v>121</v>
      </c>
      <c r="B3286" t="s">
        <v>18</v>
      </c>
      <c r="C3286" t="s">
        <v>113</v>
      </c>
      <c r="D3286" s="3">
        <v>43111</v>
      </c>
      <c r="E3286" t="s">
        <v>122</v>
      </c>
      <c r="F3286">
        <v>-13500000</v>
      </c>
      <c r="G3286" t="s">
        <v>2322</v>
      </c>
      <c r="H3286" t="s">
        <v>247</v>
      </c>
      <c r="I3286" t="s">
        <v>102</v>
      </c>
      <c r="J3286" t="s">
        <v>32</v>
      </c>
      <c r="L3286" t="s">
        <v>279</v>
      </c>
      <c r="M3286">
        <f t="shared" si="159"/>
        <v>10</v>
      </c>
      <c r="N3286">
        <f t="shared" si="160"/>
        <v>14</v>
      </c>
      <c r="O3286" t="str">
        <f t="shared" si="161"/>
        <v>LCFHR</v>
      </c>
    </row>
    <row r="3287" spans="1:15" hidden="1" x14ac:dyDescent="0.25">
      <c r="A3287" t="s">
        <v>121</v>
      </c>
      <c r="B3287" t="s">
        <v>18</v>
      </c>
      <c r="C3287" t="s">
        <v>113</v>
      </c>
      <c r="D3287" s="3">
        <v>43116</v>
      </c>
      <c r="E3287" t="s">
        <v>122</v>
      </c>
      <c r="F3287">
        <v>-6500000</v>
      </c>
      <c r="G3287" t="s">
        <v>2321</v>
      </c>
      <c r="H3287" t="s">
        <v>247</v>
      </c>
      <c r="I3287" t="s">
        <v>102</v>
      </c>
      <c r="J3287" t="s">
        <v>32</v>
      </c>
      <c r="L3287" t="s">
        <v>279</v>
      </c>
      <c r="M3287">
        <f t="shared" si="159"/>
        <v>10</v>
      </c>
      <c r="N3287">
        <f t="shared" si="160"/>
        <v>14</v>
      </c>
      <c r="O3287" t="str">
        <f t="shared" si="161"/>
        <v>LCFHR</v>
      </c>
    </row>
    <row r="3288" spans="1:15" hidden="1" x14ac:dyDescent="0.25">
      <c r="A3288" t="s">
        <v>121</v>
      </c>
      <c r="B3288" t="s">
        <v>18</v>
      </c>
      <c r="C3288" t="s">
        <v>113</v>
      </c>
      <c r="D3288" s="3">
        <v>43129</v>
      </c>
      <c r="E3288" t="s">
        <v>122</v>
      </c>
      <c r="F3288">
        <v>-18000000</v>
      </c>
      <c r="G3288" t="s">
        <v>2320</v>
      </c>
      <c r="H3288" t="s">
        <v>247</v>
      </c>
      <c r="I3288" t="s">
        <v>102</v>
      </c>
      <c r="J3288" t="s">
        <v>32</v>
      </c>
      <c r="L3288" t="s">
        <v>279</v>
      </c>
      <c r="M3288">
        <f t="shared" si="159"/>
        <v>10</v>
      </c>
      <c r="N3288">
        <f t="shared" si="160"/>
        <v>14</v>
      </c>
      <c r="O3288" t="str">
        <f t="shared" si="161"/>
        <v>LCFHR</v>
      </c>
    </row>
    <row r="3289" spans="1:15" hidden="1" x14ac:dyDescent="0.25">
      <c r="A3289" t="s">
        <v>121</v>
      </c>
      <c r="B3289" t="s">
        <v>18</v>
      </c>
      <c r="C3289" t="s">
        <v>113</v>
      </c>
      <c r="D3289" s="3">
        <v>43131</v>
      </c>
      <c r="E3289" t="s">
        <v>122</v>
      </c>
      <c r="F3289">
        <v>-61666.66</v>
      </c>
      <c r="G3289" t="s">
        <v>2319</v>
      </c>
      <c r="H3289" t="s">
        <v>247</v>
      </c>
      <c r="I3289" t="s">
        <v>102</v>
      </c>
      <c r="J3289" t="s">
        <v>32</v>
      </c>
      <c r="L3289" t="s">
        <v>278</v>
      </c>
      <c r="M3289">
        <f t="shared" si="159"/>
        <v>10</v>
      </c>
      <c r="N3289">
        <f t="shared" si="160"/>
        <v>14</v>
      </c>
      <c r="O3289" t="str">
        <f t="shared" si="161"/>
        <v>LCFHR</v>
      </c>
    </row>
    <row r="3290" spans="1:15" hidden="1" x14ac:dyDescent="0.25">
      <c r="A3290" t="s">
        <v>121</v>
      </c>
      <c r="B3290" t="s">
        <v>18</v>
      </c>
      <c r="C3290" t="s">
        <v>113</v>
      </c>
      <c r="D3290" s="3">
        <v>43131</v>
      </c>
      <c r="E3290" t="s">
        <v>122</v>
      </c>
      <c r="F3290">
        <v>-60000000</v>
      </c>
      <c r="G3290" t="s">
        <v>2318</v>
      </c>
      <c r="H3290" t="s">
        <v>247</v>
      </c>
      <c r="I3290" t="s">
        <v>102</v>
      </c>
      <c r="J3290" t="s">
        <v>32</v>
      </c>
      <c r="L3290" t="s">
        <v>279</v>
      </c>
      <c r="M3290">
        <f t="shared" si="159"/>
        <v>10</v>
      </c>
      <c r="N3290">
        <f t="shared" si="160"/>
        <v>14</v>
      </c>
      <c r="O3290" t="str">
        <f t="shared" si="161"/>
        <v>LCFHR</v>
      </c>
    </row>
    <row r="3291" spans="1:15" hidden="1" x14ac:dyDescent="0.25">
      <c r="A3291" t="s">
        <v>121</v>
      </c>
      <c r="B3291" t="s">
        <v>18</v>
      </c>
      <c r="C3291" t="s">
        <v>113</v>
      </c>
      <c r="D3291" s="3">
        <v>43140</v>
      </c>
      <c r="E3291" t="s">
        <v>122</v>
      </c>
      <c r="F3291">
        <v>-35000000</v>
      </c>
      <c r="G3291" t="s">
        <v>2317</v>
      </c>
      <c r="H3291" t="s">
        <v>247</v>
      </c>
      <c r="I3291" t="s">
        <v>102</v>
      </c>
      <c r="J3291" t="s">
        <v>32</v>
      </c>
      <c r="L3291" t="s">
        <v>279</v>
      </c>
      <c r="M3291">
        <f t="shared" si="159"/>
        <v>10</v>
      </c>
      <c r="N3291">
        <f t="shared" si="160"/>
        <v>14</v>
      </c>
      <c r="O3291" t="str">
        <f t="shared" si="161"/>
        <v>LCFHR</v>
      </c>
    </row>
    <row r="3292" spans="1:15" hidden="1" x14ac:dyDescent="0.25">
      <c r="A3292" t="s">
        <v>121</v>
      </c>
      <c r="B3292" t="s">
        <v>18</v>
      </c>
      <c r="C3292" t="s">
        <v>113</v>
      </c>
      <c r="D3292" s="3">
        <v>43159</v>
      </c>
      <c r="E3292" t="s">
        <v>122</v>
      </c>
      <c r="F3292">
        <v>-61666.66</v>
      </c>
      <c r="G3292" t="s">
        <v>2316</v>
      </c>
      <c r="H3292" t="s">
        <v>247</v>
      </c>
      <c r="I3292" t="s">
        <v>102</v>
      </c>
      <c r="J3292" t="s">
        <v>32</v>
      </c>
      <c r="L3292" t="s">
        <v>278</v>
      </c>
      <c r="M3292">
        <f t="shared" si="159"/>
        <v>10</v>
      </c>
      <c r="N3292">
        <f t="shared" si="160"/>
        <v>14</v>
      </c>
      <c r="O3292" t="str">
        <f t="shared" si="161"/>
        <v>LCFHR</v>
      </c>
    </row>
    <row r="3293" spans="1:15" hidden="1" x14ac:dyDescent="0.25">
      <c r="A3293" t="s">
        <v>121</v>
      </c>
      <c r="B3293" t="s">
        <v>18</v>
      </c>
      <c r="C3293" t="s">
        <v>113</v>
      </c>
      <c r="D3293" s="3">
        <v>43164</v>
      </c>
      <c r="E3293" t="s">
        <v>122</v>
      </c>
      <c r="F3293">
        <v>-57000000</v>
      </c>
      <c r="G3293" t="s">
        <v>2315</v>
      </c>
      <c r="H3293" t="s">
        <v>247</v>
      </c>
      <c r="I3293" t="s">
        <v>102</v>
      </c>
      <c r="J3293" t="s">
        <v>32</v>
      </c>
      <c r="L3293" t="s">
        <v>279</v>
      </c>
      <c r="M3293">
        <f t="shared" si="159"/>
        <v>10</v>
      </c>
      <c r="N3293">
        <f t="shared" si="160"/>
        <v>14</v>
      </c>
      <c r="O3293" t="str">
        <f t="shared" si="161"/>
        <v>LCFHR</v>
      </c>
    </row>
    <row r="3294" spans="1:15" hidden="1" x14ac:dyDescent="0.25">
      <c r="A3294" t="s">
        <v>121</v>
      </c>
      <c r="B3294" t="s">
        <v>18</v>
      </c>
      <c r="C3294" t="s">
        <v>113</v>
      </c>
      <c r="D3294" s="3">
        <v>43165</v>
      </c>
      <c r="E3294" t="s">
        <v>122</v>
      </c>
      <c r="F3294">
        <v>-3000000</v>
      </c>
      <c r="G3294" t="s">
        <v>2314</v>
      </c>
      <c r="H3294" t="s">
        <v>247</v>
      </c>
      <c r="I3294" t="s">
        <v>102</v>
      </c>
      <c r="J3294" t="s">
        <v>32</v>
      </c>
      <c r="L3294" t="s">
        <v>2313</v>
      </c>
      <c r="M3294">
        <f t="shared" si="159"/>
        <v>10</v>
      </c>
      <c r="N3294">
        <f t="shared" si="160"/>
        <v>14</v>
      </c>
      <c r="O3294" t="str">
        <f t="shared" si="161"/>
        <v>LCFHR</v>
      </c>
    </row>
    <row r="3295" spans="1:15" hidden="1" x14ac:dyDescent="0.25">
      <c r="A3295" t="s">
        <v>121</v>
      </c>
      <c r="B3295" t="s">
        <v>18</v>
      </c>
      <c r="C3295" t="s">
        <v>113</v>
      </c>
      <c r="D3295" s="3">
        <v>43181</v>
      </c>
      <c r="E3295" t="s">
        <v>122</v>
      </c>
      <c r="F3295">
        <v>-10000000</v>
      </c>
      <c r="G3295" t="s">
        <v>2312</v>
      </c>
      <c r="H3295" t="s">
        <v>247</v>
      </c>
      <c r="I3295" t="s">
        <v>102</v>
      </c>
      <c r="J3295" t="s">
        <v>32</v>
      </c>
      <c r="L3295" t="s">
        <v>279</v>
      </c>
      <c r="M3295">
        <f t="shared" si="159"/>
        <v>10</v>
      </c>
      <c r="N3295">
        <f t="shared" si="160"/>
        <v>14</v>
      </c>
      <c r="O3295" t="str">
        <f t="shared" si="161"/>
        <v>LCFHR</v>
      </c>
    </row>
    <row r="3296" spans="1:15" hidden="1" x14ac:dyDescent="0.25">
      <c r="A3296" t="s">
        <v>121</v>
      </c>
      <c r="B3296" t="s">
        <v>18</v>
      </c>
      <c r="C3296" t="s">
        <v>113</v>
      </c>
      <c r="D3296" s="3">
        <v>43181</v>
      </c>
      <c r="E3296" t="s">
        <v>122</v>
      </c>
      <c r="F3296">
        <v>-15000000</v>
      </c>
      <c r="G3296" t="s">
        <v>2311</v>
      </c>
      <c r="H3296" t="s">
        <v>247</v>
      </c>
      <c r="I3296" t="s">
        <v>102</v>
      </c>
      <c r="J3296" t="s">
        <v>32</v>
      </c>
      <c r="L3296" t="s">
        <v>279</v>
      </c>
      <c r="M3296">
        <f t="shared" si="159"/>
        <v>10</v>
      </c>
      <c r="N3296">
        <f t="shared" si="160"/>
        <v>14</v>
      </c>
      <c r="O3296" t="str">
        <f t="shared" si="161"/>
        <v>LCFHR</v>
      </c>
    </row>
    <row r="3297" spans="1:15" hidden="1" x14ac:dyDescent="0.25">
      <c r="A3297" t="s">
        <v>121</v>
      </c>
      <c r="B3297" t="s">
        <v>18</v>
      </c>
      <c r="C3297" t="s">
        <v>113</v>
      </c>
      <c r="D3297" s="3">
        <v>43181</v>
      </c>
      <c r="E3297" t="s">
        <v>122</v>
      </c>
      <c r="F3297">
        <v>-18000000</v>
      </c>
      <c r="G3297" t="s">
        <v>2310</v>
      </c>
      <c r="H3297" t="s">
        <v>247</v>
      </c>
      <c r="I3297" t="s">
        <v>102</v>
      </c>
      <c r="J3297" t="s">
        <v>32</v>
      </c>
      <c r="L3297" t="s">
        <v>279</v>
      </c>
      <c r="M3297">
        <f t="shared" si="159"/>
        <v>10</v>
      </c>
      <c r="N3297">
        <f t="shared" si="160"/>
        <v>14</v>
      </c>
      <c r="O3297" t="str">
        <f t="shared" si="161"/>
        <v>LCFHR</v>
      </c>
    </row>
    <row r="3298" spans="1:15" hidden="1" x14ac:dyDescent="0.25">
      <c r="A3298" t="s">
        <v>121</v>
      </c>
      <c r="B3298" t="s">
        <v>18</v>
      </c>
      <c r="C3298" t="s">
        <v>113</v>
      </c>
      <c r="D3298" s="3">
        <v>43187</v>
      </c>
      <c r="E3298" t="s">
        <v>122</v>
      </c>
      <c r="F3298">
        <v>-15000000</v>
      </c>
      <c r="G3298" t="s">
        <v>2309</v>
      </c>
      <c r="H3298" t="s">
        <v>247</v>
      </c>
      <c r="I3298" t="s">
        <v>102</v>
      </c>
      <c r="J3298" t="s">
        <v>32</v>
      </c>
      <c r="L3298" t="s">
        <v>279</v>
      </c>
      <c r="M3298">
        <f t="shared" si="159"/>
        <v>10</v>
      </c>
      <c r="N3298">
        <f t="shared" si="160"/>
        <v>14</v>
      </c>
      <c r="O3298" t="str">
        <f t="shared" si="161"/>
        <v>LCFHR</v>
      </c>
    </row>
    <row r="3299" spans="1:15" hidden="1" x14ac:dyDescent="0.25">
      <c r="A3299" t="s">
        <v>121</v>
      </c>
      <c r="B3299" t="s">
        <v>18</v>
      </c>
      <c r="C3299" t="s">
        <v>113</v>
      </c>
      <c r="D3299" s="3">
        <v>43187</v>
      </c>
      <c r="E3299" t="s">
        <v>122</v>
      </c>
      <c r="F3299">
        <v>-6000000</v>
      </c>
      <c r="G3299" t="s">
        <v>2308</v>
      </c>
      <c r="H3299" t="s">
        <v>247</v>
      </c>
      <c r="I3299" t="s">
        <v>102</v>
      </c>
      <c r="J3299" t="s">
        <v>32</v>
      </c>
      <c r="L3299" t="s">
        <v>279</v>
      </c>
      <c r="M3299">
        <f t="shared" si="159"/>
        <v>10</v>
      </c>
      <c r="N3299">
        <f t="shared" si="160"/>
        <v>14</v>
      </c>
      <c r="O3299" t="str">
        <f t="shared" si="161"/>
        <v>LCFHR</v>
      </c>
    </row>
    <row r="3300" spans="1:15" hidden="1" x14ac:dyDescent="0.25">
      <c r="A3300" t="s">
        <v>121</v>
      </c>
      <c r="B3300" t="s">
        <v>18</v>
      </c>
      <c r="C3300" t="s">
        <v>113</v>
      </c>
      <c r="D3300" s="3">
        <v>43188</v>
      </c>
      <c r="E3300" t="s">
        <v>122</v>
      </c>
      <c r="F3300">
        <v>-61666.66</v>
      </c>
      <c r="G3300" t="s">
        <v>2307</v>
      </c>
      <c r="H3300" t="s">
        <v>247</v>
      </c>
      <c r="I3300" t="s">
        <v>102</v>
      </c>
      <c r="J3300" t="s">
        <v>32</v>
      </c>
      <c r="L3300" t="s">
        <v>278</v>
      </c>
      <c r="M3300">
        <f t="shared" si="159"/>
        <v>10</v>
      </c>
      <c r="N3300">
        <f t="shared" si="160"/>
        <v>14</v>
      </c>
      <c r="O3300" t="str">
        <f t="shared" si="161"/>
        <v>LCFHR</v>
      </c>
    </row>
    <row r="3301" spans="1:15" hidden="1" x14ac:dyDescent="0.25">
      <c r="A3301" t="s">
        <v>121</v>
      </c>
      <c r="B3301" t="s">
        <v>18</v>
      </c>
      <c r="C3301" t="s">
        <v>113</v>
      </c>
      <c r="D3301" s="3">
        <v>43188</v>
      </c>
      <c r="E3301" t="s">
        <v>122</v>
      </c>
      <c r="F3301">
        <v>-28500000</v>
      </c>
      <c r="G3301" t="s">
        <v>2306</v>
      </c>
      <c r="H3301" t="s">
        <v>247</v>
      </c>
      <c r="I3301" t="s">
        <v>102</v>
      </c>
      <c r="J3301" t="s">
        <v>32</v>
      </c>
      <c r="L3301" t="s">
        <v>279</v>
      </c>
      <c r="M3301">
        <f t="shared" si="159"/>
        <v>10</v>
      </c>
      <c r="N3301">
        <f t="shared" si="160"/>
        <v>14</v>
      </c>
      <c r="O3301" t="str">
        <f t="shared" si="161"/>
        <v>LCFHR</v>
      </c>
    </row>
    <row r="3302" spans="1:15" hidden="1" x14ac:dyDescent="0.25">
      <c r="A3302" t="s">
        <v>121</v>
      </c>
      <c r="B3302" t="s">
        <v>18</v>
      </c>
      <c r="C3302" t="s">
        <v>113</v>
      </c>
      <c r="D3302" s="3">
        <v>43188</v>
      </c>
      <c r="E3302" t="s">
        <v>122</v>
      </c>
      <c r="F3302">
        <v>-15000000</v>
      </c>
      <c r="G3302" t="s">
        <v>2305</v>
      </c>
      <c r="H3302" t="s">
        <v>247</v>
      </c>
      <c r="I3302" t="s">
        <v>102</v>
      </c>
      <c r="J3302" t="s">
        <v>32</v>
      </c>
      <c r="L3302" t="s">
        <v>279</v>
      </c>
      <c r="M3302">
        <f t="shared" si="159"/>
        <v>10</v>
      </c>
      <c r="N3302">
        <f t="shared" si="160"/>
        <v>14</v>
      </c>
      <c r="O3302" t="str">
        <f t="shared" si="161"/>
        <v>LCFHR</v>
      </c>
    </row>
    <row r="3303" spans="1:15" hidden="1" x14ac:dyDescent="0.25">
      <c r="A3303" t="s">
        <v>121</v>
      </c>
      <c r="B3303" t="s">
        <v>18</v>
      </c>
      <c r="C3303" t="s">
        <v>113</v>
      </c>
      <c r="D3303" s="3">
        <v>43193</v>
      </c>
      <c r="E3303" t="s">
        <v>122</v>
      </c>
      <c r="F3303">
        <v>-17000000</v>
      </c>
      <c r="G3303" t="s">
        <v>2304</v>
      </c>
      <c r="H3303" t="s">
        <v>247</v>
      </c>
      <c r="I3303" t="s">
        <v>102</v>
      </c>
      <c r="J3303" t="s">
        <v>32</v>
      </c>
      <c r="L3303" t="s">
        <v>279</v>
      </c>
      <c r="M3303">
        <f t="shared" si="159"/>
        <v>10</v>
      </c>
      <c r="N3303">
        <f t="shared" si="160"/>
        <v>14</v>
      </c>
      <c r="O3303" t="str">
        <f t="shared" si="161"/>
        <v>LCFHR</v>
      </c>
    </row>
    <row r="3304" spans="1:15" hidden="1" x14ac:dyDescent="0.25">
      <c r="A3304" t="s">
        <v>121</v>
      </c>
      <c r="B3304" t="s">
        <v>18</v>
      </c>
      <c r="C3304" t="s">
        <v>113</v>
      </c>
      <c r="D3304" s="3">
        <v>43196</v>
      </c>
      <c r="E3304" t="s">
        <v>122</v>
      </c>
      <c r="F3304">
        <v>-7914733.8499999996</v>
      </c>
      <c r="G3304" t="s">
        <v>2303</v>
      </c>
      <c r="H3304" t="s">
        <v>247</v>
      </c>
      <c r="I3304" t="s">
        <v>102</v>
      </c>
      <c r="J3304" t="s">
        <v>32</v>
      </c>
      <c r="L3304" t="s">
        <v>279</v>
      </c>
      <c r="M3304">
        <f t="shared" si="159"/>
        <v>10</v>
      </c>
      <c r="N3304">
        <f t="shared" si="160"/>
        <v>14</v>
      </c>
      <c r="O3304" t="str">
        <f t="shared" si="161"/>
        <v>LCFHR</v>
      </c>
    </row>
    <row r="3305" spans="1:15" hidden="1" x14ac:dyDescent="0.25">
      <c r="A3305" t="s">
        <v>121</v>
      </c>
      <c r="B3305" t="s">
        <v>18</v>
      </c>
      <c r="C3305" t="s">
        <v>113</v>
      </c>
      <c r="D3305" s="3">
        <v>43209</v>
      </c>
      <c r="E3305" t="s">
        <v>122</v>
      </c>
      <c r="F3305">
        <v>-16000000</v>
      </c>
      <c r="G3305" t="s">
        <v>2302</v>
      </c>
      <c r="H3305" t="s">
        <v>247</v>
      </c>
      <c r="I3305" t="s">
        <v>102</v>
      </c>
      <c r="J3305" t="s">
        <v>32</v>
      </c>
      <c r="L3305" t="s">
        <v>279</v>
      </c>
      <c r="M3305">
        <f t="shared" si="159"/>
        <v>10</v>
      </c>
      <c r="N3305">
        <f t="shared" si="160"/>
        <v>14</v>
      </c>
      <c r="O3305" t="str">
        <f t="shared" si="161"/>
        <v>LCFHR</v>
      </c>
    </row>
    <row r="3306" spans="1:15" hidden="1" x14ac:dyDescent="0.25">
      <c r="A3306" t="s">
        <v>121</v>
      </c>
      <c r="B3306" t="s">
        <v>18</v>
      </c>
      <c r="C3306" t="s">
        <v>113</v>
      </c>
      <c r="D3306" s="3">
        <v>43210</v>
      </c>
      <c r="E3306" t="s">
        <v>122</v>
      </c>
      <c r="F3306">
        <v>-18000000</v>
      </c>
      <c r="G3306" t="s">
        <v>2301</v>
      </c>
      <c r="H3306" t="s">
        <v>247</v>
      </c>
      <c r="I3306" t="s">
        <v>102</v>
      </c>
      <c r="J3306" t="s">
        <v>32</v>
      </c>
      <c r="L3306" t="s">
        <v>279</v>
      </c>
      <c r="M3306">
        <f t="shared" si="159"/>
        <v>10</v>
      </c>
      <c r="N3306">
        <f t="shared" si="160"/>
        <v>14</v>
      </c>
      <c r="O3306" t="str">
        <f t="shared" si="161"/>
        <v>LCFHR</v>
      </c>
    </row>
    <row r="3307" spans="1:15" hidden="1" x14ac:dyDescent="0.25">
      <c r="A3307" t="s">
        <v>121</v>
      </c>
      <c r="B3307" t="s">
        <v>18</v>
      </c>
      <c r="C3307" t="s">
        <v>113</v>
      </c>
      <c r="D3307" s="3">
        <v>43214</v>
      </c>
      <c r="E3307" t="s">
        <v>122</v>
      </c>
      <c r="F3307">
        <v>-25000000</v>
      </c>
      <c r="G3307" t="s">
        <v>2300</v>
      </c>
      <c r="H3307" t="s">
        <v>247</v>
      </c>
      <c r="I3307" t="s">
        <v>102</v>
      </c>
      <c r="J3307" t="s">
        <v>32</v>
      </c>
      <c r="L3307" t="s">
        <v>279</v>
      </c>
      <c r="M3307">
        <f t="shared" si="159"/>
        <v>10</v>
      </c>
      <c r="N3307">
        <f t="shared" si="160"/>
        <v>14</v>
      </c>
      <c r="O3307" t="str">
        <f t="shared" si="161"/>
        <v>LCFHR</v>
      </c>
    </row>
    <row r="3308" spans="1:15" hidden="1" x14ac:dyDescent="0.25">
      <c r="A3308" t="s">
        <v>121</v>
      </c>
      <c r="B3308" t="s">
        <v>18</v>
      </c>
      <c r="C3308" t="s">
        <v>113</v>
      </c>
      <c r="D3308" s="3">
        <v>43220</v>
      </c>
      <c r="E3308" t="s">
        <v>122</v>
      </c>
      <c r="F3308">
        <v>-61666.66</v>
      </c>
      <c r="G3308" t="s">
        <v>2299</v>
      </c>
      <c r="H3308" t="s">
        <v>247</v>
      </c>
      <c r="I3308" t="s">
        <v>102</v>
      </c>
      <c r="J3308" t="s">
        <v>32</v>
      </c>
      <c r="L3308" t="s">
        <v>278</v>
      </c>
      <c r="M3308">
        <f t="shared" si="159"/>
        <v>10</v>
      </c>
      <c r="N3308">
        <f t="shared" si="160"/>
        <v>14</v>
      </c>
      <c r="O3308" t="str">
        <f t="shared" si="161"/>
        <v>LCFHR</v>
      </c>
    </row>
    <row r="3309" spans="1:15" hidden="1" x14ac:dyDescent="0.25">
      <c r="A3309" t="s">
        <v>121</v>
      </c>
      <c r="B3309" t="s">
        <v>18</v>
      </c>
      <c r="C3309" t="s">
        <v>113</v>
      </c>
      <c r="D3309" s="3">
        <v>43223</v>
      </c>
      <c r="E3309" t="s">
        <v>122</v>
      </c>
      <c r="F3309">
        <v>-8000000</v>
      </c>
      <c r="G3309" t="s">
        <v>2298</v>
      </c>
      <c r="H3309" t="s">
        <v>247</v>
      </c>
      <c r="I3309" t="s">
        <v>102</v>
      </c>
      <c r="J3309" t="s">
        <v>32</v>
      </c>
      <c r="L3309" t="s">
        <v>279</v>
      </c>
      <c r="M3309">
        <f t="shared" si="159"/>
        <v>10</v>
      </c>
      <c r="N3309">
        <f t="shared" si="160"/>
        <v>14</v>
      </c>
      <c r="O3309" t="str">
        <f t="shared" si="161"/>
        <v>LCFHR</v>
      </c>
    </row>
    <row r="3310" spans="1:15" hidden="1" x14ac:dyDescent="0.25">
      <c r="A3310" t="s">
        <v>121</v>
      </c>
      <c r="B3310" t="s">
        <v>18</v>
      </c>
      <c r="C3310" t="s">
        <v>113</v>
      </c>
      <c r="D3310" s="3">
        <v>43224</v>
      </c>
      <c r="E3310" t="s">
        <v>122</v>
      </c>
      <c r="F3310">
        <v>-3500000</v>
      </c>
      <c r="G3310" t="s">
        <v>2297</v>
      </c>
      <c r="H3310" t="s">
        <v>247</v>
      </c>
      <c r="I3310" t="s">
        <v>102</v>
      </c>
      <c r="J3310" t="s">
        <v>32</v>
      </c>
      <c r="L3310" t="s">
        <v>279</v>
      </c>
      <c r="M3310">
        <f t="shared" si="159"/>
        <v>10</v>
      </c>
      <c r="N3310">
        <f t="shared" si="160"/>
        <v>14</v>
      </c>
      <c r="O3310" t="str">
        <f t="shared" si="161"/>
        <v>LCFHR</v>
      </c>
    </row>
    <row r="3311" spans="1:15" hidden="1" x14ac:dyDescent="0.25">
      <c r="A3311" t="s">
        <v>121</v>
      </c>
      <c r="B3311" t="s">
        <v>18</v>
      </c>
      <c r="C3311" t="s">
        <v>113</v>
      </c>
      <c r="D3311" s="3">
        <v>43227</v>
      </c>
      <c r="E3311" t="s">
        <v>122</v>
      </c>
      <c r="F3311">
        <v>-15000000</v>
      </c>
      <c r="G3311" t="s">
        <v>2296</v>
      </c>
      <c r="H3311" t="s">
        <v>247</v>
      </c>
      <c r="I3311" t="s">
        <v>102</v>
      </c>
      <c r="J3311" t="s">
        <v>32</v>
      </c>
      <c r="L3311" t="s">
        <v>279</v>
      </c>
      <c r="M3311">
        <f t="shared" si="159"/>
        <v>10</v>
      </c>
      <c r="N3311">
        <f t="shared" si="160"/>
        <v>14</v>
      </c>
      <c r="O3311" t="str">
        <f t="shared" si="161"/>
        <v>LCFHR</v>
      </c>
    </row>
    <row r="3312" spans="1:15" hidden="1" x14ac:dyDescent="0.25">
      <c r="A3312" t="s">
        <v>121</v>
      </c>
      <c r="B3312" t="s">
        <v>18</v>
      </c>
      <c r="C3312" t="s">
        <v>113</v>
      </c>
      <c r="D3312" s="3">
        <v>43227</v>
      </c>
      <c r="E3312" t="s">
        <v>122</v>
      </c>
      <c r="F3312">
        <v>-9000000</v>
      </c>
      <c r="G3312" t="s">
        <v>2295</v>
      </c>
      <c r="H3312" t="s">
        <v>247</v>
      </c>
      <c r="I3312" t="s">
        <v>102</v>
      </c>
      <c r="J3312" t="s">
        <v>32</v>
      </c>
      <c r="L3312" t="s">
        <v>279</v>
      </c>
      <c r="M3312">
        <f t="shared" si="159"/>
        <v>10</v>
      </c>
      <c r="N3312">
        <f t="shared" si="160"/>
        <v>14</v>
      </c>
      <c r="O3312" t="str">
        <f t="shared" si="161"/>
        <v>LCFHR</v>
      </c>
    </row>
    <row r="3313" spans="1:15" hidden="1" x14ac:dyDescent="0.25">
      <c r="A3313" t="s">
        <v>121</v>
      </c>
      <c r="B3313" t="s">
        <v>18</v>
      </c>
      <c r="C3313" t="s">
        <v>113</v>
      </c>
      <c r="D3313" s="3">
        <v>43228</v>
      </c>
      <c r="E3313" t="s">
        <v>122</v>
      </c>
      <c r="F3313">
        <v>-15000000</v>
      </c>
      <c r="G3313" t="s">
        <v>2294</v>
      </c>
      <c r="H3313" t="s">
        <v>247</v>
      </c>
      <c r="I3313" t="s">
        <v>102</v>
      </c>
      <c r="J3313" t="s">
        <v>32</v>
      </c>
      <c r="L3313" t="s">
        <v>279</v>
      </c>
      <c r="M3313">
        <f t="shared" si="159"/>
        <v>10</v>
      </c>
      <c r="N3313">
        <f t="shared" si="160"/>
        <v>14</v>
      </c>
      <c r="O3313" t="str">
        <f t="shared" si="161"/>
        <v>LCFHR</v>
      </c>
    </row>
    <row r="3314" spans="1:15" hidden="1" x14ac:dyDescent="0.25">
      <c r="A3314" t="s">
        <v>121</v>
      </c>
      <c r="B3314" t="s">
        <v>18</v>
      </c>
      <c r="C3314" t="s">
        <v>113</v>
      </c>
      <c r="D3314" s="3">
        <v>43238</v>
      </c>
      <c r="E3314" t="s">
        <v>122</v>
      </c>
      <c r="F3314">
        <v>-30000000</v>
      </c>
      <c r="G3314" t="s">
        <v>2293</v>
      </c>
      <c r="H3314" t="s">
        <v>247</v>
      </c>
      <c r="I3314" t="s">
        <v>102</v>
      </c>
      <c r="J3314" t="s">
        <v>32</v>
      </c>
      <c r="L3314" t="s">
        <v>279</v>
      </c>
      <c r="M3314">
        <f t="shared" si="159"/>
        <v>10</v>
      </c>
      <c r="N3314">
        <f t="shared" si="160"/>
        <v>14</v>
      </c>
      <c r="O3314" t="str">
        <f t="shared" si="161"/>
        <v>LCFHR</v>
      </c>
    </row>
    <row r="3315" spans="1:15" hidden="1" x14ac:dyDescent="0.25">
      <c r="A3315" t="s">
        <v>121</v>
      </c>
      <c r="B3315" t="s">
        <v>18</v>
      </c>
      <c r="C3315" t="s">
        <v>113</v>
      </c>
      <c r="D3315" s="3">
        <v>43249</v>
      </c>
      <c r="E3315" t="s">
        <v>122</v>
      </c>
      <c r="F3315">
        <v>-6000000</v>
      </c>
      <c r="G3315" t="s">
        <v>2292</v>
      </c>
      <c r="H3315" t="s">
        <v>247</v>
      </c>
      <c r="I3315" t="s">
        <v>102</v>
      </c>
      <c r="J3315" t="s">
        <v>32</v>
      </c>
      <c r="L3315" t="s">
        <v>279</v>
      </c>
      <c r="M3315">
        <f t="shared" si="159"/>
        <v>10</v>
      </c>
      <c r="N3315">
        <f t="shared" si="160"/>
        <v>14</v>
      </c>
      <c r="O3315" t="str">
        <f t="shared" si="161"/>
        <v>LCFHR</v>
      </c>
    </row>
    <row r="3316" spans="1:15" hidden="1" x14ac:dyDescent="0.25">
      <c r="A3316" t="s">
        <v>121</v>
      </c>
      <c r="B3316" t="s">
        <v>18</v>
      </c>
      <c r="C3316" t="s">
        <v>113</v>
      </c>
      <c r="D3316" s="3">
        <v>43251</v>
      </c>
      <c r="E3316" t="s">
        <v>122</v>
      </c>
      <c r="F3316">
        <v>-61666.66</v>
      </c>
      <c r="G3316" t="s">
        <v>2291</v>
      </c>
      <c r="H3316" t="s">
        <v>247</v>
      </c>
      <c r="I3316" t="s">
        <v>102</v>
      </c>
      <c r="J3316" t="s">
        <v>32</v>
      </c>
      <c r="L3316" t="s">
        <v>278</v>
      </c>
      <c r="M3316">
        <f t="shared" si="159"/>
        <v>10</v>
      </c>
      <c r="N3316">
        <f t="shared" si="160"/>
        <v>14</v>
      </c>
      <c r="O3316" t="str">
        <f t="shared" si="161"/>
        <v>LCFHR</v>
      </c>
    </row>
    <row r="3317" spans="1:15" hidden="1" x14ac:dyDescent="0.25">
      <c r="A3317" t="s">
        <v>121</v>
      </c>
      <c r="B3317" t="s">
        <v>18</v>
      </c>
      <c r="C3317" t="s">
        <v>113</v>
      </c>
      <c r="D3317" s="3">
        <v>43259</v>
      </c>
      <c r="E3317" t="s">
        <v>122</v>
      </c>
      <c r="F3317">
        <v>-34544056.100000001</v>
      </c>
      <c r="G3317" t="s">
        <v>2290</v>
      </c>
      <c r="H3317" t="s">
        <v>247</v>
      </c>
      <c r="I3317" t="s">
        <v>102</v>
      </c>
      <c r="J3317" t="s">
        <v>32</v>
      </c>
      <c r="L3317" t="s">
        <v>279</v>
      </c>
      <c r="M3317">
        <f t="shared" si="159"/>
        <v>10</v>
      </c>
      <c r="N3317">
        <f t="shared" si="160"/>
        <v>14</v>
      </c>
      <c r="O3317" t="str">
        <f t="shared" si="161"/>
        <v>LCFHR</v>
      </c>
    </row>
    <row r="3318" spans="1:15" hidden="1" x14ac:dyDescent="0.25">
      <c r="A3318" t="s">
        <v>121</v>
      </c>
      <c r="B3318" t="s">
        <v>18</v>
      </c>
      <c r="C3318" t="s">
        <v>113</v>
      </c>
      <c r="D3318" s="3">
        <v>43262</v>
      </c>
      <c r="E3318" t="s">
        <v>122</v>
      </c>
      <c r="F3318">
        <v>-10000000</v>
      </c>
      <c r="G3318" t="s">
        <v>2289</v>
      </c>
      <c r="H3318" t="s">
        <v>247</v>
      </c>
      <c r="I3318" t="s">
        <v>102</v>
      </c>
      <c r="J3318" t="s">
        <v>32</v>
      </c>
      <c r="L3318" t="s">
        <v>279</v>
      </c>
      <c r="M3318">
        <f t="shared" si="159"/>
        <v>10</v>
      </c>
      <c r="N3318">
        <f t="shared" si="160"/>
        <v>14</v>
      </c>
      <c r="O3318" t="str">
        <f t="shared" si="161"/>
        <v>LCFHR</v>
      </c>
    </row>
    <row r="3319" spans="1:15" hidden="1" x14ac:dyDescent="0.25">
      <c r="A3319" t="s">
        <v>121</v>
      </c>
      <c r="B3319" t="s">
        <v>18</v>
      </c>
      <c r="C3319" t="s">
        <v>113</v>
      </c>
      <c r="D3319" s="3">
        <v>43264</v>
      </c>
      <c r="E3319" t="s">
        <v>122</v>
      </c>
      <c r="F3319">
        <v>-12000000</v>
      </c>
      <c r="G3319" t="s">
        <v>2288</v>
      </c>
      <c r="H3319" t="s">
        <v>247</v>
      </c>
      <c r="I3319" t="s">
        <v>102</v>
      </c>
      <c r="J3319" t="s">
        <v>32</v>
      </c>
      <c r="L3319" t="s">
        <v>279</v>
      </c>
      <c r="M3319">
        <f t="shared" si="159"/>
        <v>10</v>
      </c>
      <c r="N3319">
        <f t="shared" si="160"/>
        <v>14</v>
      </c>
      <c r="O3319" t="str">
        <f t="shared" si="161"/>
        <v>LCFHR</v>
      </c>
    </row>
    <row r="3320" spans="1:15" hidden="1" x14ac:dyDescent="0.25">
      <c r="A3320" t="s">
        <v>121</v>
      </c>
      <c r="B3320" t="s">
        <v>18</v>
      </c>
      <c r="C3320" t="s">
        <v>113</v>
      </c>
      <c r="D3320" s="3">
        <v>43265</v>
      </c>
      <c r="E3320" t="s">
        <v>122</v>
      </c>
      <c r="F3320">
        <v>-14000000</v>
      </c>
      <c r="G3320" t="s">
        <v>2287</v>
      </c>
      <c r="H3320" t="s">
        <v>247</v>
      </c>
      <c r="I3320" t="s">
        <v>102</v>
      </c>
      <c r="J3320" t="s">
        <v>32</v>
      </c>
      <c r="L3320" t="s">
        <v>279</v>
      </c>
      <c r="M3320">
        <f t="shared" si="159"/>
        <v>10</v>
      </c>
      <c r="N3320">
        <f t="shared" si="160"/>
        <v>14</v>
      </c>
      <c r="O3320" t="str">
        <f t="shared" si="161"/>
        <v>LCFHR</v>
      </c>
    </row>
    <row r="3321" spans="1:15" hidden="1" x14ac:dyDescent="0.25">
      <c r="A3321" t="s">
        <v>121</v>
      </c>
      <c r="B3321" t="s">
        <v>18</v>
      </c>
      <c r="C3321" t="s">
        <v>113</v>
      </c>
      <c r="D3321" s="3">
        <v>43273</v>
      </c>
      <c r="E3321" t="s">
        <v>122</v>
      </c>
      <c r="F3321">
        <v>-12000000</v>
      </c>
      <c r="G3321" t="s">
        <v>2286</v>
      </c>
      <c r="H3321" t="s">
        <v>247</v>
      </c>
      <c r="I3321" t="s">
        <v>102</v>
      </c>
      <c r="J3321" t="s">
        <v>32</v>
      </c>
      <c r="L3321" t="s">
        <v>279</v>
      </c>
      <c r="M3321">
        <f t="shared" si="159"/>
        <v>10</v>
      </c>
      <c r="N3321">
        <f t="shared" si="160"/>
        <v>14</v>
      </c>
      <c r="O3321" t="str">
        <f t="shared" si="161"/>
        <v>LCFHR</v>
      </c>
    </row>
    <row r="3322" spans="1:15" hidden="1" x14ac:dyDescent="0.25">
      <c r="A3322" t="s">
        <v>121</v>
      </c>
      <c r="B3322" t="s">
        <v>18</v>
      </c>
      <c r="C3322" t="s">
        <v>113</v>
      </c>
      <c r="D3322" s="3">
        <v>43277</v>
      </c>
      <c r="E3322" t="s">
        <v>122</v>
      </c>
      <c r="F3322">
        <v>-21000000</v>
      </c>
      <c r="G3322" t="s">
        <v>2285</v>
      </c>
      <c r="H3322" t="s">
        <v>247</v>
      </c>
      <c r="I3322" t="s">
        <v>102</v>
      </c>
      <c r="J3322" t="s">
        <v>32</v>
      </c>
      <c r="L3322" t="s">
        <v>279</v>
      </c>
      <c r="M3322">
        <f t="shared" si="159"/>
        <v>10</v>
      </c>
      <c r="N3322">
        <f t="shared" si="160"/>
        <v>14</v>
      </c>
      <c r="O3322" t="str">
        <f t="shared" si="161"/>
        <v>LCFHR</v>
      </c>
    </row>
    <row r="3323" spans="1:15" hidden="1" x14ac:dyDescent="0.25">
      <c r="A3323" t="s">
        <v>121</v>
      </c>
      <c r="B3323" t="s">
        <v>18</v>
      </c>
      <c r="C3323" t="s">
        <v>113</v>
      </c>
      <c r="D3323" s="3">
        <v>43278</v>
      </c>
      <c r="E3323" t="s">
        <v>122</v>
      </c>
      <c r="F3323">
        <v>-55000000</v>
      </c>
      <c r="G3323" t="s">
        <v>2284</v>
      </c>
      <c r="H3323" t="s">
        <v>247</v>
      </c>
      <c r="I3323" t="s">
        <v>102</v>
      </c>
      <c r="J3323" t="s">
        <v>32</v>
      </c>
      <c r="L3323" t="s">
        <v>279</v>
      </c>
      <c r="M3323">
        <f t="shared" si="159"/>
        <v>10</v>
      </c>
      <c r="N3323">
        <f t="shared" si="160"/>
        <v>14</v>
      </c>
      <c r="O3323" t="str">
        <f t="shared" si="161"/>
        <v>LCFHR</v>
      </c>
    </row>
    <row r="3324" spans="1:15" hidden="1" x14ac:dyDescent="0.25">
      <c r="A3324" t="s">
        <v>121</v>
      </c>
      <c r="B3324" t="s">
        <v>18</v>
      </c>
      <c r="C3324" t="s">
        <v>113</v>
      </c>
      <c r="D3324" s="3">
        <v>43278</v>
      </c>
      <c r="E3324" t="s">
        <v>122</v>
      </c>
      <c r="F3324">
        <v>-52000000</v>
      </c>
      <c r="G3324" t="s">
        <v>2283</v>
      </c>
      <c r="H3324" t="s">
        <v>247</v>
      </c>
      <c r="I3324" t="s">
        <v>102</v>
      </c>
      <c r="J3324" t="s">
        <v>32</v>
      </c>
      <c r="L3324" t="s">
        <v>279</v>
      </c>
      <c r="M3324">
        <f t="shared" si="159"/>
        <v>10</v>
      </c>
      <c r="N3324">
        <f t="shared" si="160"/>
        <v>14</v>
      </c>
      <c r="O3324" t="str">
        <f t="shared" si="161"/>
        <v>LCFHR</v>
      </c>
    </row>
    <row r="3325" spans="1:15" hidden="1" x14ac:dyDescent="0.25">
      <c r="A3325" t="s">
        <v>121</v>
      </c>
      <c r="B3325" t="s">
        <v>18</v>
      </c>
      <c r="C3325" t="s">
        <v>113</v>
      </c>
      <c r="D3325" s="3">
        <v>43278</v>
      </c>
      <c r="E3325" t="s">
        <v>122</v>
      </c>
      <c r="F3325">
        <v>-50000000</v>
      </c>
      <c r="G3325" t="s">
        <v>2282</v>
      </c>
      <c r="H3325" t="s">
        <v>247</v>
      </c>
      <c r="I3325" t="s">
        <v>102</v>
      </c>
      <c r="J3325" t="s">
        <v>32</v>
      </c>
      <c r="L3325" t="s">
        <v>279</v>
      </c>
      <c r="M3325">
        <f t="shared" si="159"/>
        <v>10</v>
      </c>
      <c r="N3325">
        <f t="shared" si="160"/>
        <v>14</v>
      </c>
      <c r="O3325" t="str">
        <f t="shared" si="161"/>
        <v>LCFHR</v>
      </c>
    </row>
    <row r="3326" spans="1:15" hidden="1" x14ac:dyDescent="0.25">
      <c r="A3326" t="s">
        <v>121</v>
      </c>
      <c r="B3326" t="s">
        <v>18</v>
      </c>
      <c r="C3326" t="s">
        <v>113</v>
      </c>
      <c r="D3326" s="3">
        <v>43278</v>
      </c>
      <c r="E3326" t="s">
        <v>122</v>
      </c>
      <c r="F3326">
        <v>-30000000</v>
      </c>
      <c r="G3326" t="s">
        <v>2281</v>
      </c>
      <c r="H3326" t="s">
        <v>247</v>
      </c>
      <c r="I3326" t="s">
        <v>102</v>
      </c>
      <c r="J3326" t="s">
        <v>32</v>
      </c>
      <c r="L3326" t="s">
        <v>279</v>
      </c>
      <c r="M3326">
        <f t="shared" si="159"/>
        <v>10</v>
      </c>
      <c r="N3326">
        <f t="shared" si="160"/>
        <v>14</v>
      </c>
      <c r="O3326" t="str">
        <f t="shared" si="161"/>
        <v>LCFHR</v>
      </c>
    </row>
    <row r="3327" spans="1:15" hidden="1" x14ac:dyDescent="0.25">
      <c r="A3327" t="s">
        <v>121</v>
      </c>
      <c r="B3327" t="s">
        <v>18</v>
      </c>
      <c r="C3327" t="s">
        <v>113</v>
      </c>
      <c r="D3327" s="3">
        <v>43297</v>
      </c>
      <c r="E3327" t="s">
        <v>122</v>
      </c>
      <c r="F3327">
        <v>-10000000</v>
      </c>
      <c r="G3327" t="s">
        <v>2280</v>
      </c>
      <c r="H3327" t="s">
        <v>247</v>
      </c>
      <c r="I3327" t="s">
        <v>102</v>
      </c>
      <c r="J3327" t="s">
        <v>32</v>
      </c>
      <c r="L3327" t="s">
        <v>279</v>
      </c>
      <c r="M3327">
        <f t="shared" si="159"/>
        <v>10</v>
      </c>
      <c r="N3327">
        <f t="shared" si="160"/>
        <v>14</v>
      </c>
      <c r="O3327" t="str">
        <f t="shared" si="161"/>
        <v>LCFHR</v>
      </c>
    </row>
    <row r="3328" spans="1:15" hidden="1" x14ac:dyDescent="0.25">
      <c r="A3328" t="s">
        <v>121</v>
      </c>
      <c r="B3328" t="s">
        <v>18</v>
      </c>
      <c r="C3328" t="s">
        <v>113</v>
      </c>
      <c r="D3328" s="3">
        <v>43298</v>
      </c>
      <c r="E3328" t="s">
        <v>122</v>
      </c>
      <c r="F3328">
        <v>-21000000</v>
      </c>
      <c r="G3328" t="s">
        <v>2279</v>
      </c>
      <c r="H3328" t="s">
        <v>247</v>
      </c>
      <c r="I3328" t="s">
        <v>102</v>
      </c>
      <c r="J3328" t="s">
        <v>32</v>
      </c>
      <c r="L3328" t="s">
        <v>279</v>
      </c>
      <c r="M3328">
        <f t="shared" si="159"/>
        <v>10</v>
      </c>
      <c r="N3328">
        <f t="shared" si="160"/>
        <v>14</v>
      </c>
      <c r="O3328" t="str">
        <f t="shared" si="161"/>
        <v>LCFHR</v>
      </c>
    </row>
    <row r="3329" spans="1:15" hidden="1" x14ac:dyDescent="0.25">
      <c r="A3329" t="s">
        <v>121</v>
      </c>
      <c r="B3329" t="s">
        <v>18</v>
      </c>
      <c r="C3329" t="s">
        <v>113</v>
      </c>
      <c r="D3329" s="3">
        <v>43298</v>
      </c>
      <c r="E3329" t="s">
        <v>122</v>
      </c>
      <c r="F3329">
        <v>-40000000</v>
      </c>
      <c r="G3329" t="s">
        <v>2278</v>
      </c>
      <c r="H3329" t="s">
        <v>247</v>
      </c>
      <c r="I3329" t="s">
        <v>102</v>
      </c>
      <c r="J3329" t="s">
        <v>32</v>
      </c>
      <c r="L3329" t="s">
        <v>279</v>
      </c>
      <c r="M3329">
        <f t="shared" si="159"/>
        <v>10</v>
      </c>
      <c r="N3329">
        <f t="shared" si="160"/>
        <v>14</v>
      </c>
      <c r="O3329" t="str">
        <f t="shared" si="161"/>
        <v>LCFHR</v>
      </c>
    </row>
    <row r="3330" spans="1:15" hidden="1" x14ac:dyDescent="0.25">
      <c r="A3330" t="s">
        <v>121</v>
      </c>
      <c r="B3330" t="s">
        <v>18</v>
      </c>
      <c r="C3330" t="s">
        <v>113</v>
      </c>
      <c r="D3330" s="3">
        <v>43305</v>
      </c>
      <c r="E3330" t="s">
        <v>122</v>
      </c>
      <c r="F3330">
        <v>-22000000</v>
      </c>
      <c r="G3330" t="s">
        <v>2277</v>
      </c>
      <c r="H3330" t="s">
        <v>247</v>
      </c>
      <c r="I3330" t="s">
        <v>102</v>
      </c>
      <c r="J3330" t="s">
        <v>32</v>
      </c>
      <c r="L3330" t="s">
        <v>279</v>
      </c>
      <c r="M3330">
        <f t="shared" si="159"/>
        <v>10</v>
      </c>
      <c r="N3330">
        <f t="shared" si="160"/>
        <v>14</v>
      </c>
      <c r="O3330" t="str">
        <f t="shared" si="161"/>
        <v>LCFHR</v>
      </c>
    </row>
    <row r="3331" spans="1:15" hidden="1" x14ac:dyDescent="0.25">
      <c r="A3331" t="s">
        <v>121</v>
      </c>
      <c r="B3331" t="s">
        <v>18</v>
      </c>
      <c r="C3331" t="s">
        <v>113</v>
      </c>
      <c r="D3331" s="3">
        <v>43312</v>
      </c>
      <c r="E3331" t="s">
        <v>122</v>
      </c>
      <c r="F3331">
        <v>-65161.279999999999</v>
      </c>
      <c r="G3331" t="s">
        <v>2276</v>
      </c>
      <c r="H3331" t="s">
        <v>247</v>
      </c>
      <c r="I3331" t="s">
        <v>102</v>
      </c>
      <c r="J3331" t="s">
        <v>32</v>
      </c>
      <c r="L3331" t="s">
        <v>278</v>
      </c>
      <c r="M3331">
        <f t="shared" ref="M3331:M3394" si="162">FIND("from",L3331,1)+LEN($M$1)+1</f>
        <v>10</v>
      </c>
      <c r="N3331">
        <f t="shared" ref="N3331:N3394" si="163">FIND("to",L3331)-LEN($N$1)</f>
        <v>14</v>
      </c>
      <c r="O3331" t="str">
        <f t="shared" ref="O3331:O3394" si="164">MID(L3331,M3331,N3331-M3331+1)</f>
        <v>LCFHR</v>
      </c>
    </row>
    <row r="3332" spans="1:15" hidden="1" x14ac:dyDescent="0.25">
      <c r="A3332" t="s">
        <v>121</v>
      </c>
      <c r="B3332" t="s">
        <v>18</v>
      </c>
      <c r="C3332" t="s">
        <v>113</v>
      </c>
      <c r="D3332" s="3">
        <v>43326</v>
      </c>
      <c r="E3332" t="s">
        <v>122</v>
      </c>
      <c r="F3332">
        <v>-10000000</v>
      </c>
      <c r="G3332" t="s">
        <v>2275</v>
      </c>
      <c r="H3332" t="s">
        <v>247</v>
      </c>
      <c r="I3332" t="s">
        <v>102</v>
      </c>
      <c r="J3332" t="s">
        <v>32</v>
      </c>
      <c r="L3332" t="s">
        <v>279</v>
      </c>
      <c r="M3332">
        <f t="shared" si="162"/>
        <v>10</v>
      </c>
      <c r="N3332">
        <f t="shared" si="163"/>
        <v>14</v>
      </c>
      <c r="O3332" t="str">
        <f t="shared" si="164"/>
        <v>LCFHR</v>
      </c>
    </row>
    <row r="3333" spans="1:15" hidden="1" x14ac:dyDescent="0.25">
      <c r="A3333" t="s">
        <v>121</v>
      </c>
      <c r="B3333" t="s">
        <v>18</v>
      </c>
      <c r="C3333" t="s">
        <v>113</v>
      </c>
      <c r="D3333" s="3">
        <v>43326</v>
      </c>
      <c r="E3333" t="s">
        <v>122</v>
      </c>
      <c r="F3333">
        <v>-3000000</v>
      </c>
      <c r="G3333" t="s">
        <v>2274</v>
      </c>
      <c r="H3333" t="s">
        <v>247</v>
      </c>
      <c r="I3333" t="s">
        <v>102</v>
      </c>
      <c r="J3333" t="s">
        <v>32</v>
      </c>
      <c r="L3333" t="s">
        <v>279</v>
      </c>
      <c r="M3333">
        <f t="shared" si="162"/>
        <v>10</v>
      </c>
      <c r="N3333">
        <f t="shared" si="163"/>
        <v>14</v>
      </c>
      <c r="O3333" t="str">
        <f t="shared" si="164"/>
        <v>LCFHR</v>
      </c>
    </row>
    <row r="3334" spans="1:15" hidden="1" x14ac:dyDescent="0.25">
      <c r="A3334" t="s">
        <v>121</v>
      </c>
      <c r="B3334" t="s">
        <v>18</v>
      </c>
      <c r="C3334" t="s">
        <v>113</v>
      </c>
      <c r="D3334" s="3">
        <v>43339</v>
      </c>
      <c r="E3334" t="s">
        <v>122</v>
      </c>
      <c r="F3334">
        <v>-48000000</v>
      </c>
      <c r="G3334" t="s">
        <v>2273</v>
      </c>
      <c r="H3334" t="s">
        <v>247</v>
      </c>
      <c r="I3334" t="s">
        <v>102</v>
      </c>
      <c r="J3334" t="s">
        <v>32</v>
      </c>
      <c r="L3334" t="s">
        <v>279</v>
      </c>
      <c r="M3334">
        <f t="shared" si="162"/>
        <v>10</v>
      </c>
      <c r="N3334">
        <f t="shared" si="163"/>
        <v>14</v>
      </c>
      <c r="O3334" t="str">
        <f t="shared" si="164"/>
        <v>LCFHR</v>
      </c>
    </row>
    <row r="3335" spans="1:15" hidden="1" x14ac:dyDescent="0.25">
      <c r="A3335" t="s">
        <v>121</v>
      </c>
      <c r="B3335" t="s">
        <v>18</v>
      </c>
      <c r="C3335" t="s">
        <v>113</v>
      </c>
      <c r="D3335" s="3">
        <v>43340</v>
      </c>
      <c r="E3335" t="s">
        <v>122</v>
      </c>
      <c r="F3335">
        <v>-36000000</v>
      </c>
      <c r="G3335" t="s">
        <v>2272</v>
      </c>
      <c r="H3335" t="s">
        <v>247</v>
      </c>
      <c r="I3335" t="s">
        <v>102</v>
      </c>
      <c r="J3335" t="s">
        <v>32</v>
      </c>
      <c r="L3335" t="s">
        <v>279</v>
      </c>
      <c r="M3335">
        <f t="shared" si="162"/>
        <v>10</v>
      </c>
      <c r="N3335">
        <f t="shared" si="163"/>
        <v>14</v>
      </c>
      <c r="O3335" t="str">
        <f t="shared" si="164"/>
        <v>LCFHR</v>
      </c>
    </row>
    <row r="3336" spans="1:15" hidden="1" x14ac:dyDescent="0.25">
      <c r="A3336" t="s">
        <v>121</v>
      </c>
      <c r="B3336" t="s">
        <v>18</v>
      </c>
      <c r="C3336" t="s">
        <v>113</v>
      </c>
      <c r="D3336" s="3">
        <v>43343</v>
      </c>
      <c r="E3336" t="s">
        <v>122</v>
      </c>
      <c r="F3336">
        <v>-70000</v>
      </c>
      <c r="G3336" t="s">
        <v>2271</v>
      </c>
      <c r="H3336" t="s">
        <v>247</v>
      </c>
      <c r="I3336" t="s">
        <v>102</v>
      </c>
      <c r="J3336" t="s">
        <v>32</v>
      </c>
      <c r="L3336" t="s">
        <v>278</v>
      </c>
      <c r="M3336">
        <f t="shared" si="162"/>
        <v>10</v>
      </c>
      <c r="N3336">
        <f t="shared" si="163"/>
        <v>14</v>
      </c>
      <c r="O3336" t="str">
        <f t="shared" si="164"/>
        <v>LCFHR</v>
      </c>
    </row>
    <row r="3337" spans="1:15" hidden="1" x14ac:dyDescent="0.25">
      <c r="A3337" t="s">
        <v>121</v>
      </c>
      <c r="B3337" t="s">
        <v>18</v>
      </c>
      <c r="C3337" t="s">
        <v>113</v>
      </c>
      <c r="D3337" s="3">
        <v>43356</v>
      </c>
      <c r="E3337" t="s">
        <v>122</v>
      </c>
      <c r="F3337">
        <v>-10000000</v>
      </c>
      <c r="G3337" t="s">
        <v>2270</v>
      </c>
      <c r="H3337" t="s">
        <v>247</v>
      </c>
      <c r="I3337" t="s">
        <v>102</v>
      </c>
      <c r="J3337" t="s">
        <v>32</v>
      </c>
      <c r="L3337" t="s">
        <v>279</v>
      </c>
      <c r="M3337">
        <f t="shared" si="162"/>
        <v>10</v>
      </c>
      <c r="N3337">
        <f t="shared" si="163"/>
        <v>14</v>
      </c>
      <c r="O3337" t="str">
        <f t="shared" si="164"/>
        <v>LCFHR</v>
      </c>
    </row>
    <row r="3338" spans="1:15" hidden="1" x14ac:dyDescent="0.25">
      <c r="A3338" t="s">
        <v>121</v>
      </c>
      <c r="B3338" t="s">
        <v>18</v>
      </c>
      <c r="C3338" t="s">
        <v>113</v>
      </c>
      <c r="D3338" s="3">
        <v>43362</v>
      </c>
      <c r="E3338" t="s">
        <v>122</v>
      </c>
      <c r="F3338">
        <v>-10000000</v>
      </c>
      <c r="G3338" t="s">
        <v>2269</v>
      </c>
      <c r="H3338" t="s">
        <v>247</v>
      </c>
      <c r="I3338" t="s">
        <v>102</v>
      </c>
      <c r="J3338" t="s">
        <v>32</v>
      </c>
      <c r="L3338" t="s">
        <v>279</v>
      </c>
      <c r="M3338">
        <f t="shared" si="162"/>
        <v>10</v>
      </c>
      <c r="N3338">
        <f t="shared" si="163"/>
        <v>14</v>
      </c>
      <c r="O3338" t="str">
        <f t="shared" si="164"/>
        <v>LCFHR</v>
      </c>
    </row>
    <row r="3339" spans="1:15" hidden="1" x14ac:dyDescent="0.25">
      <c r="A3339" t="s">
        <v>121</v>
      </c>
      <c r="B3339" t="s">
        <v>18</v>
      </c>
      <c r="C3339" t="s">
        <v>113</v>
      </c>
      <c r="D3339" s="3">
        <v>43370</v>
      </c>
      <c r="E3339" t="s">
        <v>122</v>
      </c>
      <c r="F3339">
        <v>-71000000</v>
      </c>
      <c r="G3339" t="s">
        <v>2268</v>
      </c>
      <c r="H3339" t="s">
        <v>247</v>
      </c>
      <c r="I3339" t="s">
        <v>102</v>
      </c>
      <c r="J3339" t="s">
        <v>32</v>
      </c>
      <c r="L3339" t="s">
        <v>279</v>
      </c>
      <c r="M3339">
        <f t="shared" si="162"/>
        <v>10</v>
      </c>
      <c r="N3339">
        <f t="shared" si="163"/>
        <v>14</v>
      </c>
      <c r="O3339" t="str">
        <f t="shared" si="164"/>
        <v>LCFHR</v>
      </c>
    </row>
    <row r="3340" spans="1:15" hidden="1" x14ac:dyDescent="0.25">
      <c r="A3340" t="s">
        <v>121</v>
      </c>
      <c r="B3340" t="s">
        <v>18</v>
      </c>
      <c r="C3340" t="s">
        <v>113</v>
      </c>
      <c r="D3340" s="3">
        <v>43370</v>
      </c>
      <c r="E3340" t="s">
        <v>122</v>
      </c>
      <c r="F3340">
        <v>-21000000</v>
      </c>
      <c r="G3340" t="s">
        <v>2267</v>
      </c>
      <c r="H3340" t="s">
        <v>247</v>
      </c>
      <c r="I3340" t="s">
        <v>102</v>
      </c>
      <c r="J3340" t="s">
        <v>32</v>
      </c>
      <c r="L3340" t="s">
        <v>279</v>
      </c>
      <c r="M3340">
        <f t="shared" si="162"/>
        <v>10</v>
      </c>
      <c r="N3340">
        <f t="shared" si="163"/>
        <v>14</v>
      </c>
      <c r="O3340" t="str">
        <f t="shared" si="164"/>
        <v>LCFHR</v>
      </c>
    </row>
    <row r="3341" spans="1:15" hidden="1" x14ac:dyDescent="0.25">
      <c r="A3341" t="s">
        <v>121</v>
      </c>
      <c r="B3341" t="s">
        <v>18</v>
      </c>
      <c r="C3341" t="s">
        <v>113</v>
      </c>
      <c r="D3341" s="3">
        <v>43371</v>
      </c>
      <c r="E3341" t="s">
        <v>122</v>
      </c>
      <c r="F3341">
        <v>-70000</v>
      </c>
      <c r="G3341" t="s">
        <v>2266</v>
      </c>
      <c r="H3341" t="s">
        <v>247</v>
      </c>
      <c r="I3341" t="s">
        <v>102</v>
      </c>
      <c r="J3341" t="s">
        <v>32</v>
      </c>
      <c r="L3341" t="s">
        <v>278</v>
      </c>
      <c r="M3341">
        <f t="shared" si="162"/>
        <v>10</v>
      </c>
      <c r="N3341">
        <f t="shared" si="163"/>
        <v>14</v>
      </c>
      <c r="O3341" t="str">
        <f t="shared" si="164"/>
        <v>LCFHR</v>
      </c>
    </row>
    <row r="3342" spans="1:15" hidden="1" x14ac:dyDescent="0.25">
      <c r="A3342" t="s">
        <v>121</v>
      </c>
      <c r="B3342" t="s">
        <v>18</v>
      </c>
      <c r="C3342" t="s">
        <v>113</v>
      </c>
      <c r="D3342" s="3">
        <v>43378</v>
      </c>
      <c r="E3342" t="s">
        <v>122</v>
      </c>
      <c r="F3342">
        <v>-32000000</v>
      </c>
      <c r="G3342" t="s">
        <v>2265</v>
      </c>
      <c r="H3342" t="s">
        <v>247</v>
      </c>
      <c r="I3342" t="s">
        <v>102</v>
      </c>
      <c r="J3342" t="s">
        <v>32</v>
      </c>
      <c r="L3342" t="s">
        <v>279</v>
      </c>
      <c r="M3342">
        <f t="shared" si="162"/>
        <v>10</v>
      </c>
      <c r="N3342">
        <f t="shared" si="163"/>
        <v>14</v>
      </c>
      <c r="O3342" t="str">
        <f t="shared" si="164"/>
        <v>LCFHR</v>
      </c>
    </row>
    <row r="3343" spans="1:15" hidden="1" x14ac:dyDescent="0.25">
      <c r="A3343" t="s">
        <v>121</v>
      </c>
      <c r="B3343" t="s">
        <v>18</v>
      </c>
      <c r="C3343" t="s">
        <v>113</v>
      </c>
      <c r="D3343" s="3">
        <v>43378</v>
      </c>
      <c r="E3343" t="s">
        <v>122</v>
      </c>
      <c r="F3343">
        <v>-6986184.9500000002</v>
      </c>
      <c r="G3343" t="s">
        <v>2264</v>
      </c>
      <c r="H3343" t="s">
        <v>247</v>
      </c>
      <c r="I3343" t="s">
        <v>102</v>
      </c>
      <c r="J3343" t="s">
        <v>32</v>
      </c>
      <c r="L3343" t="s">
        <v>279</v>
      </c>
      <c r="M3343">
        <f t="shared" si="162"/>
        <v>10</v>
      </c>
      <c r="N3343">
        <f t="shared" si="163"/>
        <v>14</v>
      </c>
      <c r="O3343" t="str">
        <f t="shared" si="164"/>
        <v>LCFHR</v>
      </c>
    </row>
    <row r="3344" spans="1:15" hidden="1" x14ac:dyDescent="0.25">
      <c r="A3344" t="s">
        <v>121</v>
      </c>
      <c r="B3344" t="s">
        <v>18</v>
      </c>
      <c r="C3344" t="s">
        <v>113</v>
      </c>
      <c r="D3344" s="3">
        <v>43382</v>
      </c>
      <c r="E3344" t="s">
        <v>122</v>
      </c>
      <c r="F3344">
        <v>-90000000</v>
      </c>
      <c r="G3344" t="s">
        <v>2263</v>
      </c>
      <c r="H3344" t="s">
        <v>247</v>
      </c>
      <c r="I3344" t="s">
        <v>102</v>
      </c>
      <c r="J3344" t="s">
        <v>32</v>
      </c>
      <c r="L3344" t="s">
        <v>279</v>
      </c>
      <c r="M3344">
        <f t="shared" si="162"/>
        <v>10</v>
      </c>
      <c r="N3344">
        <f t="shared" si="163"/>
        <v>14</v>
      </c>
      <c r="O3344" t="str">
        <f t="shared" si="164"/>
        <v>LCFHR</v>
      </c>
    </row>
    <row r="3345" spans="1:15" hidden="1" x14ac:dyDescent="0.25">
      <c r="A3345" t="s">
        <v>121</v>
      </c>
      <c r="B3345" t="s">
        <v>18</v>
      </c>
      <c r="C3345" t="s">
        <v>113</v>
      </c>
      <c r="D3345" s="3">
        <v>43385</v>
      </c>
      <c r="E3345" t="s">
        <v>122</v>
      </c>
      <c r="F3345">
        <v>-25000000</v>
      </c>
      <c r="G3345" t="s">
        <v>2262</v>
      </c>
      <c r="H3345" t="s">
        <v>247</v>
      </c>
      <c r="I3345" t="s">
        <v>102</v>
      </c>
      <c r="J3345" t="s">
        <v>32</v>
      </c>
      <c r="L3345" t="s">
        <v>279</v>
      </c>
      <c r="M3345">
        <f t="shared" si="162"/>
        <v>10</v>
      </c>
      <c r="N3345">
        <f t="shared" si="163"/>
        <v>14</v>
      </c>
      <c r="O3345" t="str">
        <f t="shared" si="164"/>
        <v>LCFHR</v>
      </c>
    </row>
    <row r="3346" spans="1:15" hidden="1" x14ac:dyDescent="0.25">
      <c r="A3346" t="s">
        <v>121</v>
      </c>
      <c r="B3346" t="s">
        <v>18</v>
      </c>
      <c r="C3346" t="s">
        <v>113</v>
      </c>
      <c r="D3346" s="3">
        <v>43404</v>
      </c>
      <c r="E3346" t="s">
        <v>122</v>
      </c>
      <c r="F3346">
        <v>-69999.990000000005</v>
      </c>
      <c r="G3346" t="s">
        <v>2261</v>
      </c>
      <c r="H3346" t="s">
        <v>247</v>
      </c>
      <c r="I3346" t="s">
        <v>102</v>
      </c>
      <c r="J3346" t="s">
        <v>32</v>
      </c>
      <c r="L3346" t="s">
        <v>278</v>
      </c>
      <c r="M3346">
        <f t="shared" si="162"/>
        <v>10</v>
      </c>
      <c r="N3346">
        <f t="shared" si="163"/>
        <v>14</v>
      </c>
      <c r="O3346" t="str">
        <f t="shared" si="164"/>
        <v>LCFHR</v>
      </c>
    </row>
    <row r="3347" spans="1:15" hidden="1" x14ac:dyDescent="0.25">
      <c r="A3347" t="s">
        <v>121</v>
      </c>
      <c r="B3347" t="s">
        <v>18</v>
      </c>
      <c r="C3347" t="s">
        <v>113</v>
      </c>
      <c r="D3347" s="3">
        <v>43420</v>
      </c>
      <c r="E3347" t="s">
        <v>122</v>
      </c>
      <c r="F3347">
        <v>-94000000</v>
      </c>
      <c r="G3347" t="s">
        <v>2260</v>
      </c>
      <c r="H3347" t="s">
        <v>247</v>
      </c>
      <c r="I3347" t="s">
        <v>102</v>
      </c>
      <c r="J3347" t="s">
        <v>32</v>
      </c>
      <c r="L3347" t="s">
        <v>279</v>
      </c>
      <c r="M3347">
        <f t="shared" si="162"/>
        <v>10</v>
      </c>
      <c r="N3347">
        <f t="shared" si="163"/>
        <v>14</v>
      </c>
      <c r="O3347" t="str">
        <f t="shared" si="164"/>
        <v>LCFHR</v>
      </c>
    </row>
    <row r="3348" spans="1:15" hidden="1" x14ac:dyDescent="0.25">
      <c r="A3348" t="s">
        <v>121</v>
      </c>
      <c r="B3348" t="s">
        <v>18</v>
      </c>
      <c r="C3348" t="s">
        <v>113</v>
      </c>
      <c r="D3348" s="3">
        <v>43425</v>
      </c>
      <c r="E3348" t="s">
        <v>122</v>
      </c>
      <c r="F3348">
        <v>-4000000</v>
      </c>
      <c r="G3348" t="s">
        <v>2259</v>
      </c>
      <c r="H3348" t="s">
        <v>247</v>
      </c>
      <c r="I3348" t="s">
        <v>102</v>
      </c>
      <c r="J3348" t="s">
        <v>32</v>
      </c>
      <c r="L3348" t="s">
        <v>279</v>
      </c>
      <c r="M3348">
        <f t="shared" si="162"/>
        <v>10</v>
      </c>
      <c r="N3348">
        <f t="shared" si="163"/>
        <v>14</v>
      </c>
      <c r="O3348" t="str">
        <f t="shared" si="164"/>
        <v>LCFHR</v>
      </c>
    </row>
    <row r="3349" spans="1:15" hidden="1" x14ac:dyDescent="0.25">
      <c r="A3349" t="s">
        <v>121</v>
      </c>
      <c r="B3349" t="s">
        <v>18</v>
      </c>
      <c r="C3349" t="s">
        <v>113</v>
      </c>
      <c r="D3349" s="3">
        <v>43434</v>
      </c>
      <c r="E3349" t="s">
        <v>122</v>
      </c>
      <c r="F3349">
        <v>-69999.990000000005</v>
      </c>
      <c r="G3349" t="s">
        <v>2258</v>
      </c>
      <c r="H3349" t="s">
        <v>247</v>
      </c>
      <c r="I3349" t="s">
        <v>102</v>
      </c>
      <c r="J3349" t="s">
        <v>32</v>
      </c>
      <c r="L3349" t="s">
        <v>2254</v>
      </c>
      <c r="M3349">
        <f t="shared" si="162"/>
        <v>10</v>
      </c>
      <c r="N3349" t="e">
        <f t="shared" si="163"/>
        <v>#VALUE!</v>
      </c>
      <c r="O3349" t="e">
        <f t="shared" si="164"/>
        <v>#VALUE!</v>
      </c>
    </row>
    <row r="3350" spans="1:15" hidden="1" x14ac:dyDescent="0.25">
      <c r="A3350" t="s">
        <v>121</v>
      </c>
      <c r="B3350" t="s">
        <v>18</v>
      </c>
      <c r="C3350" t="s">
        <v>113</v>
      </c>
      <c r="D3350" s="3">
        <v>43446</v>
      </c>
      <c r="E3350" t="s">
        <v>122</v>
      </c>
      <c r="F3350">
        <v>-109608</v>
      </c>
      <c r="G3350" t="s">
        <v>2257</v>
      </c>
      <c r="H3350" t="s">
        <v>249</v>
      </c>
      <c r="I3350" t="s">
        <v>101</v>
      </c>
      <c r="J3350" t="s">
        <v>32</v>
      </c>
      <c r="L3350" t="s">
        <v>801</v>
      </c>
      <c r="M3350" t="e">
        <f t="shared" si="162"/>
        <v>#VALUE!</v>
      </c>
      <c r="N3350" t="e">
        <f t="shared" si="163"/>
        <v>#VALUE!</v>
      </c>
      <c r="O3350" t="e">
        <f t="shared" si="164"/>
        <v>#VALUE!</v>
      </c>
    </row>
    <row r="3351" spans="1:15" hidden="1" x14ac:dyDescent="0.25">
      <c r="A3351" t="s">
        <v>121</v>
      </c>
      <c r="B3351" t="s">
        <v>18</v>
      </c>
      <c r="C3351" t="s">
        <v>113</v>
      </c>
      <c r="D3351" s="3">
        <v>43448</v>
      </c>
      <c r="E3351" t="s">
        <v>122</v>
      </c>
      <c r="F3351">
        <v>-10200000</v>
      </c>
      <c r="G3351" t="s">
        <v>2256</v>
      </c>
      <c r="H3351" t="s">
        <v>247</v>
      </c>
      <c r="I3351" t="s">
        <v>102</v>
      </c>
      <c r="J3351" t="s">
        <v>32</v>
      </c>
      <c r="L3351" t="s">
        <v>279</v>
      </c>
      <c r="M3351">
        <f t="shared" si="162"/>
        <v>10</v>
      </c>
      <c r="N3351">
        <f t="shared" si="163"/>
        <v>14</v>
      </c>
      <c r="O3351" t="str">
        <f t="shared" si="164"/>
        <v>LCFHR</v>
      </c>
    </row>
    <row r="3352" spans="1:15" hidden="1" x14ac:dyDescent="0.25">
      <c r="A3352" t="s">
        <v>121</v>
      </c>
      <c r="B3352" t="s">
        <v>18</v>
      </c>
      <c r="C3352" t="s">
        <v>113</v>
      </c>
      <c r="D3352" s="3">
        <v>43462</v>
      </c>
      <c r="E3352" t="s">
        <v>122</v>
      </c>
      <c r="F3352">
        <v>-69999.990000000005</v>
      </c>
      <c r="G3352" t="s">
        <v>2255</v>
      </c>
      <c r="H3352" t="s">
        <v>247</v>
      </c>
      <c r="I3352" t="s">
        <v>102</v>
      </c>
      <c r="J3352" t="s">
        <v>32</v>
      </c>
      <c r="L3352" t="s">
        <v>2254</v>
      </c>
      <c r="M3352">
        <f t="shared" si="162"/>
        <v>10</v>
      </c>
      <c r="N3352" t="e">
        <f t="shared" si="163"/>
        <v>#VALUE!</v>
      </c>
      <c r="O3352" t="e">
        <f t="shared" si="164"/>
        <v>#VALUE!</v>
      </c>
    </row>
    <row r="3353" spans="1:15" hidden="1" x14ac:dyDescent="0.25">
      <c r="A3353" t="s">
        <v>121</v>
      </c>
      <c r="B3353" t="s">
        <v>18</v>
      </c>
      <c r="C3353" t="s">
        <v>113</v>
      </c>
      <c r="D3353" s="3">
        <v>43468</v>
      </c>
      <c r="E3353" t="s">
        <v>122</v>
      </c>
      <c r="F3353">
        <v>-28000000</v>
      </c>
      <c r="G3353" t="s">
        <v>2253</v>
      </c>
      <c r="H3353" t="s">
        <v>247</v>
      </c>
      <c r="I3353" t="s">
        <v>102</v>
      </c>
      <c r="J3353" t="s">
        <v>32</v>
      </c>
      <c r="L3353" t="s">
        <v>279</v>
      </c>
      <c r="M3353">
        <f t="shared" si="162"/>
        <v>10</v>
      </c>
      <c r="N3353">
        <f t="shared" si="163"/>
        <v>14</v>
      </c>
      <c r="O3353" t="str">
        <f t="shared" si="164"/>
        <v>LCFHR</v>
      </c>
    </row>
    <row r="3354" spans="1:15" hidden="1" x14ac:dyDescent="0.25">
      <c r="A3354" t="s">
        <v>121</v>
      </c>
      <c r="B3354" t="s">
        <v>18</v>
      </c>
      <c r="C3354" t="s">
        <v>113</v>
      </c>
      <c r="D3354" s="3">
        <v>43469</v>
      </c>
      <c r="E3354" t="s">
        <v>122</v>
      </c>
      <c r="F3354">
        <v>-15000000</v>
      </c>
      <c r="G3354" t="s">
        <v>2252</v>
      </c>
      <c r="H3354" t="s">
        <v>247</v>
      </c>
      <c r="I3354" t="s">
        <v>102</v>
      </c>
      <c r="J3354" t="s">
        <v>32</v>
      </c>
      <c r="L3354" t="s">
        <v>279</v>
      </c>
      <c r="M3354">
        <f t="shared" si="162"/>
        <v>10</v>
      </c>
      <c r="N3354">
        <f t="shared" si="163"/>
        <v>14</v>
      </c>
      <c r="O3354" t="str">
        <f t="shared" si="164"/>
        <v>LCFHR</v>
      </c>
    </row>
    <row r="3355" spans="1:15" hidden="1" x14ac:dyDescent="0.25">
      <c r="A3355" t="s">
        <v>121</v>
      </c>
      <c r="B3355" t="s">
        <v>18</v>
      </c>
      <c r="C3355" t="s">
        <v>113</v>
      </c>
      <c r="D3355" s="3">
        <v>43474</v>
      </c>
      <c r="E3355" t="s">
        <v>122</v>
      </c>
      <c r="F3355">
        <v>-100</v>
      </c>
      <c r="G3355" t="s">
        <v>2251</v>
      </c>
      <c r="H3355" t="s">
        <v>126</v>
      </c>
      <c r="I3355" t="s">
        <v>102</v>
      </c>
      <c r="J3355" t="s">
        <v>32</v>
      </c>
      <c r="L3355" t="s">
        <v>2250</v>
      </c>
      <c r="M3355">
        <f t="shared" si="162"/>
        <v>10</v>
      </c>
      <c r="N3355">
        <f t="shared" si="163"/>
        <v>14</v>
      </c>
      <c r="O3355" t="str">
        <f t="shared" si="164"/>
        <v>LCFHR</v>
      </c>
    </row>
    <row r="3356" spans="1:15" hidden="1" x14ac:dyDescent="0.25">
      <c r="A3356" t="s">
        <v>121</v>
      </c>
      <c r="B3356" t="s">
        <v>18</v>
      </c>
      <c r="C3356" t="s">
        <v>113</v>
      </c>
      <c r="D3356" s="3">
        <v>43483</v>
      </c>
      <c r="E3356" t="s">
        <v>122</v>
      </c>
      <c r="F3356">
        <v>-6000000</v>
      </c>
      <c r="G3356" t="s">
        <v>2249</v>
      </c>
      <c r="H3356" t="s">
        <v>247</v>
      </c>
      <c r="I3356" t="s">
        <v>102</v>
      </c>
      <c r="J3356" t="s">
        <v>32</v>
      </c>
      <c r="L3356" t="s">
        <v>279</v>
      </c>
      <c r="M3356">
        <f t="shared" si="162"/>
        <v>10</v>
      </c>
      <c r="N3356">
        <f t="shared" si="163"/>
        <v>14</v>
      </c>
      <c r="O3356" t="str">
        <f t="shared" si="164"/>
        <v>LCFHR</v>
      </c>
    </row>
    <row r="3357" spans="1:15" hidden="1" x14ac:dyDescent="0.25">
      <c r="A3357" t="s">
        <v>121</v>
      </c>
      <c r="B3357" t="s">
        <v>18</v>
      </c>
      <c r="C3357" t="s">
        <v>113</v>
      </c>
      <c r="D3357" s="3">
        <v>43496</v>
      </c>
      <c r="E3357" t="s">
        <v>122</v>
      </c>
      <c r="F3357">
        <v>-69999.990000000005</v>
      </c>
      <c r="G3357" t="s">
        <v>2248</v>
      </c>
      <c r="H3357" t="s">
        <v>247</v>
      </c>
      <c r="I3357" t="s">
        <v>102</v>
      </c>
      <c r="J3357" t="s">
        <v>32</v>
      </c>
      <c r="L3357" t="s">
        <v>278</v>
      </c>
      <c r="M3357">
        <f t="shared" si="162"/>
        <v>10</v>
      </c>
      <c r="N3357">
        <f t="shared" si="163"/>
        <v>14</v>
      </c>
      <c r="O3357" t="str">
        <f t="shared" si="164"/>
        <v>LCFHR</v>
      </c>
    </row>
    <row r="3358" spans="1:15" hidden="1" x14ac:dyDescent="0.25">
      <c r="A3358" t="s">
        <v>121</v>
      </c>
      <c r="B3358" t="s">
        <v>18</v>
      </c>
      <c r="C3358" t="s">
        <v>113</v>
      </c>
      <c r="D3358" s="3">
        <v>43496</v>
      </c>
      <c r="E3358" t="s">
        <v>122</v>
      </c>
      <c r="F3358">
        <v>-18000000</v>
      </c>
      <c r="G3358" t="s">
        <v>2247</v>
      </c>
      <c r="H3358" t="s">
        <v>247</v>
      </c>
      <c r="I3358" t="s">
        <v>102</v>
      </c>
      <c r="J3358" t="s">
        <v>32</v>
      </c>
      <c r="L3358" t="s">
        <v>279</v>
      </c>
      <c r="M3358">
        <f t="shared" si="162"/>
        <v>10</v>
      </c>
      <c r="N3358">
        <f t="shared" si="163"/>
        <v>14</v>
      </c>
      <c r="O3358" t="str">
        <f t="shared" si="164"/>
        <v>LCFHR</v>
      </c>
    </row>
    <row r="3359" spans="1:15" hidden="1" x14ac:dyDescent="0.25">
      <c r="A3359" t="s">
        <v>121</v>
      </c>
      <c r="B3359" t="s">
        <v>18</v>
      </c>
      <c r="C3359" t="s">
        <v>113</v>
      </c>
      <c r="D3359" s="3">
        <v>43500</v>
      </c>
      <c r="E3359" t="s">
        <v>122</v>
      </c>
      <c r="F3359">
        <v>-17500000</v>
      </c>
      <c r="G3359" t="s">
        <v>2246</v>
      </c>
      <c r="H3359" t="s">
        <v>247</v>
      </c>
      <c r="I3359" t="s">
        <v>102</v>
      </c>
      <c r="J3359" t="s">
        <v>32</v>
      </c>
      <c r="L3359" t="s">
        <v>279</v>
      </c>
      <c r="M3359">
        <f t="shared" si="162"/>
        <v>10</v>
      </c>
      <c r="N3359">
        <f t="shared" si="163"/>
        <v>14</v>
      </c>
      <c r="O3359" t="str">
        <f t="shared" si="164"/>
        <v>LCFHR</v>
      </c>
    </row>
    <row r="3360" spans="1:15" hidden="1" x14ac:dyDescent="0.25">
      <c r="A3360" t="s">
        <v>121</v>
      </c>
      <c r="B3360" t="s">
        <v>18</v>
      </c>
      <c r="C3360" t="s">
        <v>113</v>
      </c>
      <c r="D3360" s="3">
        <v>43500</v>
      </c>
      <c r="E3360" t="s">
        <v>122</v>
      </c>
      <c r="F3360">
        <v>-4000000</v>
      </c>
      <c r="G3360" t="s">
        <v>2245</v>
      </c>
      <c r="H3360" t="s">
        <v>247</v>
      </c>
      <c r="I3360" t="s">
        <v>102</v>
      </c>
      <c r="J3360" t="s">
        <v>32</v>
      </c>
      <c r="L3360" t="s">
        <v>279</v>
      </c>
      <c r="M3360">
        <f t="shared" si="162"/>
        <v>10</v>
      </c>
      <c r="N3360">
        <f t="shared" si="163"/>
        <v>14</v>
      </c>
      <c r="O3360" t="str">
        <f t="shared" si="164"/>
        <v>LCFHR</v>
      </c>
    </row>
    <row r="3361" spans="1:15" hidden="1" x14ac:dyDescent="0.25">
      <c r="A3361" t="s">
        <v>121</v>
      </c>
      <c r="B3361" t="s">
        <v>18</v>
      </c>
      <c r="C3361" t="s">
        <v>113</v>
      </c>
      <c r="D3361" s="3">
        <v>43502</v>
      </c>
      <c r="E3361" t="s">
        <v>122</v>
      </c>
      <c r="F3361">
        <v>-6200000</v>
      </c>
      <c r="G3361" t="s">
        <v>2244</v>
      </c>
      <c r="H3361" t="s">
        <v>247</v>
      </c>
      <c r="I3361" t="s">
        <v>102</v>
      </c>
      <c r="J3361" t="s">
        <v>32</v>
      </c>
      <c r="L3361" t="s">
        <v>2243</v>
      </c>
      <c r="M3361">
        <f t="shared" si="162"/>
        <v>10</v>
      </c>
      <c r="N3361">
        <f t="shared" si="163"/>
        <v>14</v>
      </c>
      <c r="O3361" t="str">
        <f t="shared" si="164"/>
        <v>LCREE</v>
      </c>
    </row>
    <row r="3362" spans="1:15" hidden="1" x14ac:dyDescent="0.25">
      <c r="A3362" t="s">
        <v>121</v>
      </c>
      <c r="B3362" t="s">
        <v>18</v>
      </c>
      <c r="C3362" t="s">
        <v>113</v>
      </c>
      <c r="D3362" s="3">
        <v>43516</v>
      </c>
      <c r="E3362" t="s">
        <v>122</v>
      </c>
      <c r="F3362">
        <v>-31000000</v>
      </c>
      <c r="G3362" t="s">
        <v>2242</v>
      </c>
      <c r="H3362" t="s">
        <v>247</v>
      </c>
      <c r="I3362" t="s">
        <v>102</v>
      </c>
      <c r="J3362" t="s">
        <v>32</v>
      </c>
      <c r="L3362" t="s">
        <v>279</v>
      </c>
      <c r="M3362">
        <f t="shared" si="162"/>
        <v>10</v>
      </c>
      <c r="N3362">
        <f t="shared" si="163"/>
        <v>14</v>
      </c>
      <c r="O3362" t="str">
        <f t="shared" si="164"/>
        <v>LCFHR</v>
      </c>
    </row>
    <row r="3363" spans="1:15" hidden="1" x14ac:dyDescent="0.25">
      <c r="A3363" t="s">
        <v>121</v>
      </c>
      <c r="B3363" t="s">
        <v>18</v>
      </c>
      <c r="C3363" t="s">
        <v>113</v>
      </c>
      <c r="D3363" s="3">
        <v>43516</v>
      </c>
      <c r="E3363" t="s">
        <v>122</v>
      </c>
      <c r="F3363">
        <v>-9750000</v>
      </c>
      <c r="G3363" t="s">
        <v>2241</v>
      </c>
      <c r="H3363" t="s">
        <v>247</v>
      </c>
      <c r="I3363" t="s">
        <v>102</v>
      </c>
      <c r="J3363" t="s">
        <v>32</v>
      </c>
      <c r="L3363" t="s">
        <v>279</v>
      </c>
      <c r="M3363">
        <f t="shared" si="162"/>
        <v>10</v>
      </c>
      <c r="N3363">
        <f t="shared" si="163"/>
        <v>14</v>
      </c>
      <c r="O3363" t="str">
        <f t="shared" si="164"/>
        <v>LCFHR</v>
      </c>
    </row>
    <row r="3364" spans="1:15" hidden="1" x14ac:dyDescent="0.25">
      <c r="A3364" t="s">
        <v>121</v>
      </c>
      <c r="B3364" t="s">
        <v>18</v>
      </c>
      <c r="C3364" t="s">
        <v>113</v>
      </c>
      <c r="D3364" s="3">
        <v>43518</v>
      </c>
      <c r="E3364" t="s">
        <v>122</v>
      </c>
      <c r="F3364">
        <v>-14000000</v>
      </c>
      <c r="G3364" t="s">
        <v>2240</v>
      </c>
      <c r="H3364" t="s">
        <v>247</v>
      </c>
      <c r="I3364" t="s">
        <v>102</v>
      </c>
      <c r="J3364" t="s">
        <v>32</v>
      </c>
      <c r="L3364" t="s">
        <v>279</v>
      </c>
      <c r="M3364">
        <f t="shared" si="162"/>
        <v>10</v>
      </c>
      <c r="N3364">
        <f t="shared" si="163"/>
        <v>14</v>
      </c>
      <c r="O3364" t="str">
        <f t="shared" si="164"/>
        <v>LCFHR</v>
      </c>
    </row>
    <row r="3365" spans="1:15" hidden="1" x14ac:dyDescent="0.25">
      <c r="A3365" t="s">
        <v>121</v>
      </c>
      <c r="B3365" t="s">
        <v>18</v>
      </c>
      <c r="C3365" t="s">
        <v>113</v>
      </c>
      <c r="D3365" s="3">
        <v>43521</v>
      </c>
      <c r="E3365" t="s">
        <v>122</v>
      </c>
      <c r="F3365">
        <v>-24800000</v>
      </c>
      <c r="G3365" t="s">
        <v>2239</v>
      </c>
      <c r="H3365" t="s">
        <v>247</v>
      </c>
      <c r="I3365" t="s">
        <v>102</v>
      </c>
      <c r="J3365" t="s">
        <v>32</v>
      </c>
      <c r="L3365" t="s">
        <v>279</v>
      </c>
      <c r="M3365">
        <f t="shared" si="162"/>
        <v>10</v>
      </c>
      <c r="N3365">
        <f t="shared" si="163"/>
        <v>14</v>
      </c>
      <c r="O3365" t="str">
        <f t="shared" si="164"/>
        <v>LCFHR</v>
      </c>
    </row>
    <row r="3366" spans="1:15" hidden="1" x14ac:dyDescent="0.25">
      <c r="A3366" t="s">
        <v>121</v>
      </c>
      <c r="B3366" t="s">
        <v>18</v>
      </c>
      <c r="C3366" t="s">
        <v>113</v>
      </c>
      <c r="D3366" s="3">
        <v>43521</v>
      </c>
      <c r="E3366" t="s">
        <v>122</v>
      </c>
      <c r="F3366">
        <v>-10000000</v>
      </c>
      <c r="G3366" t="s">
        <v>2238</v>
      </c>
      <c r="H3366" t="s">
        <v>247</v>
      </c>
      <c r="I3366" t="s">
        <v>102</v>
      </c>
      <c r="J3366" t="s">
        <v>32</v>
      </c>
      <c r="L3366" t="s">
        <v>279</v>
      </c>
      <c r="M3366">
        <f t="shared" si="162"/>
        <v>10</v>
      </c>
      <c r="N3366">
        <f t="shared" si="163"/>
        <v>14</v>
      </c>
      <c r="O3366" t="str">
        <f t="shared" si="164"/>
        <v>LCFHR</v>
      </c>
    </row>
    <row r="3367" spans="1:15" hidden="1" x14ac:dyDescent="0.25">
      <c r="A3367" t="s">
        <v>121</v>
      </c>
      <c r="B3367" t="s">
        <v>18</v>
      </c>
      <c r="C3367" t="s">
        <v>113</v>
      </c>
      <c r="D3367" s="3">
        <v>43524</v>
      </c>
      <c r="E3367" t="s">
        <v>122</v>
      </c>
      <c r="F3367">
        <v>-69999.990000000005</v>
      </c>
      <c r="G3367" t="s">
        <v>2237</v>
      </c>
      <c r="H3367" t="s">
        <v>247</v>
      </c>
      <c r="I3367" t="s">
        <v>102</v>
      </c>
      <c r="J3367" t="s">
        <v>32</v>
      </c>
      <c r="L3367" t="s">
        <v>2236</v>
      </c>
      <c r="M3367">
        <f t="shared" si="162"/>
        <v>10</v>
      </c>
      <c r="N3367">
        <f t="shared" si="163"/>
        <v>14</v>
      </c>
      <c r="O3367" t="str">
        <f t="shared" si="164"/>
        <v>LCHFR</v>
      </c>
    </row>
    <row r="3368" spans="1:15" hidden="1" x14ac:dyDescent="0.25">
      <c r="A3368" t="s">
        <v>121</v>
      </c>
      <c r="B3368" t="s">
        <v>18</v>
      </c>
      <c r="C3368" t="s">
        <v>113</v>
      </c>
      <c r="D3368" s="3">
        <v>43531</v>
      </c>
      <c r="E3368" t="s">
        <v>122</v>
      </c>
      <c r="F3368">
        <v>-19652375.84</v>
      </c>
      <c r="G3368" t="s">
        <v>2235</v>
      </c>
      <c r="H3368" t="s">
        <v>247</v>
      </c>
      <c r="I3368" t="s">
        <v>102</v>
      </c>
      <c r="J3368" t="s">
        <v>32</v>
      </c>
      <c r="L3368" t="s">
        <v>279</v>
      </c>
      <c r="M3368">
        <f t="shared" si="162"/>
        <v>10</v>
      </c>
      <c r="N3368">
        <f t="shared" si="163"/>
        <v>14</v>
      </c>
      <c r="O3368" t="str">
        <f t="shared" si="164"/>
        <v>LCFHR</v>
      </c>
    </row>
    <row r="3369" spans="1:15" hidden="1" x14ac:dyDescent="0.25">
      <c r="A3369" t="s">
        <v>121</v>
      </c>
      <c r="B3369" t="s">
        <v>18</v>
      </c>
      <c r="C3369" t="s">
        <v>113</v>
      </c>
      <c r="D3369" s="3">
        <v>43532</v>
      </c>
      <c r="E3369" t="s">
        <v>122</v>
      </c>
      <c r="F3369">
        <v>-11000000</v>
      </c>
      <c r="G3369" t="s">
        <v>2234</v>
      </c>
      <c r="H3369" t="s">
        <v>247</v>
      </c>
      <c r="I3369" t="s">
        <v>102</v>
      </c>
      <c r="J3369" t="s">
        <v>32</v>
      </c>
      <c r="L3369" t="s">
        <v>279</v>
      </c>
      <c r="M3369">
        <f t="shared" si="162"/>
        <v>10</v>
      </c>
      <c r="N3369">
        <f t="shared" si="163"/>
        <v>14</v>
      </c>
      <c r="O3369" t="str">
        <f t="shared" si="164"/>
        <v>LCFHR</v>
      </c>
    </row>
    <row r="3370" spans="1:15" hidden="1" x14ac:dyDescent="0.25">
      <c r="A3370" t="s">
        <v>121</v>
      </c>
      <c r="B3370" t="s">
        <v>18</v>
      </c>
      <c r="C3370" t="s">
        <v>113</v>
      </c>
      <c r="D3370" s="3">
        <v>43543</v>
      </c>
      <c r="E3370" t="s">
        <v>122</v>
      </c>
      <c r="F3370">
        <v>-4500000</v>
      </c>
      <c r="G3370" t="s">
        <v>2233</v>
      </c>
      <c r="H3370" t="s">
        <v>247</v>
      </c>
      <c r="I3370" t="s">
        <v>102</v>
      </c>
      <c r="J3370" t="s">
        <v>32</v>
      </c>
      <c r="L3370" t="s">
        <v>2140</v>
      </c>
      <c r="M3370">
        <f t="shared" si="162"/>
        <v>10</v>
      </c>
      <c r="N3370">
        <f t="shared" si="163"/>
        <v>14</v>
      </c>
      <c r="O3370" t="str">
        <f t="shared" si="164"/>
        <v>LCFHR</v>
      </c>
    </row>
    <row r="3371" spans="1:15" hidden="1" x14ac:dyDescent="0.25">
      <c r="A3371" t="s">
        <v>121</v>
      </c>
      <c r="B3371" t="s">
        <v>18</v>
      </c>
      <c r="C3371" t="s">
        <v>113</v>
      </c>
      <c r="D3371" s="3">
        <v>43543</v>
      </c>
      <c r="E3371" t="s">
        <v>122</v>
      </c>
      <c r="F3371">
        <v>-4500000</v>
      </c>
      <c r="G3371" t="s">
        <v>2233</v>
      </c>
      <c r="H3371" t="s">
        <v>247</v>
      </c>
      <c r="I3371" t="s">
        <v>102</v>
      </c>
      <c r="J3371" t="s">
        <v>32</v>
      </c>
      <c r="L3371" t="s">
        <v>2140</v>
      </c>
      <c r="M3371">
        <f t="shared" si="162"/>
        <v>10</v>
      </c>
      <c r="N3371">
        <f t="shared" si="163"/>
        <v>14</v>
      </c>
      <c r="O3371" t="str">
        <f t="shared" si="164"/>
        <v>LCFHR</v>
      </c>
    </row>
    <row r="3372" spans="1:15" hidden="1" x14ac:dyDescent="0.25">
      <c r="A3372" t="s">
        <v>121</v>
      </c>
      <c r="B3372" t="s">
        <v>18</v>
      </c>
      <c r="C3372" t="s">
        <v>113</v>
      </c>
      <c r="D3372" s="3">
        <v>43552</v>
      </c>
      <c r="E3372" t="s">
        <v>122</v>
      </c>
      <c r="F3372">
        <v>-43000000</v>
      </c>
      <c r="G3372" t="s">
        <v>2232</v>
      </c>
      <c r="H3372" t="s">
        <v>247</v>
      </c>
      <c r="I3372" t="s">
        <v>102</v>
      </c>
      <c r="J3372" t="s">
        <v>32</v>
      </c>
      <c r="L3372" t="s">
        <v>279</v>
      </c>
      <c r="M3372">
        <f t="shared" si="162"/>
        <v>10</v>
      </c>
      <c r="N3372">
        <f t="shared" si="163"/>
        <v>14</v>
      </c>
      <c r="O3372" t="str">
        <f t="shared" si="164"/>
        <v>LCFHR</v>
      </c>
    </row>
    <row r="3373" spans="1:15" hidden="1" x14ac:dyDescent="0.25">
      <c r="A3373" t="s">
        <v>121</v>
      </c>
      <c r="B3373" t="s">
        <v>18</v>
      </c>
      <c r="C3373" t="s">
        <v>113</v>
      </c>
      <c r="D3373" s="3">
        <v>43553</v>
      </c>
      <c r="E3373" t="s">
        <v>122</v>
      </c>
      <c r="F3373">
        <v>-69999.990000000005</v>
      </c>
      <c r="G3373" t="s">
        <v>2231</v>
      </c>
      <c r="H3373" t="s">
        <v>247</v>
      </c>
      <c r="I3373" t="s">
        <v>102</v>
      </c>
      <c r="J3373" t="s">
        <v>32</v>
      </c>
      <c r="L3373" t="s">
        <v>278</v>
      </c>
      <c r="M3373">
        <f t="shared" si="162"/>
        <v>10</v>
      </c>
      <c r="N3373">
        <f t="shared" si="163"/>
        <v>14</v>
      </c>
      <c r="O3373" t="str">
        <f t="shared" si="164"/>
        <v>LCFHR</v>
      </c>
    </row>
    <row r="3374" spans="1:15" hidden="1" x14ac:dyDescent="0.25">
      <c r="A3374" t="s">
        <v>121</v>
      </c>
      <c r="B3374" t="s">
        <v>18</v>
      </c>
      <c r="C3374" t="s">
        <v>113</v>
      </c>
      <c r="D3374" s="3">
        <v>43553</v>
      </c>
      <c r="E3374" t="s">
        <v>122</v>
      </c>
      <c r="F3374">
        <v>-29000000</v>
      </c>
      <c r="G3374" t="s">
        <v>2230</v>
      </c>
      <c r="H3374" t="s">
        <v>247</v>
      </c>
      <c r="I3374" t="s">
        <v>102</v>
      </c>
      <c r="J3374" t="s">
        <v>32</v>
      </c>
      <c r="L3374" t="s">
        <v>279</v>
      </c>
      <c r="M3374">
        <f t="shared" si="162"/>
        <v>10</v>
      </c>
      <c r="N3374">
        <f t="shared" si="163"/>
        <v>14</v>
      </c>
      <c r="O3374" t="str">
        <f t="shared" si="164"/>
        <v>LCFHR</v>
      </c>
    </row>
    <row r="3375" spans="1:15" hidden="1" x14ac:dyDescent="0.25">
      <c r="A3375" t="s">
        <v>121</v>
      </c>
      <c r="B3375" t="s">
        <v>18</v>
      </c>
      <c r="C3375" t="s">
        <v>113</v>
      </c>
      <c r="D3375" s="3">
        <v>43553</v>
      </c>
      <c r="E3375" t="s">
        <v>122</v>
      </c>
      <c r="F3375">
        <v>-33000000</v>
      </c>
      <c r="G3375" t="s">
        <v>2229</v>
      </c>
      <c r="H3375" t="s">
        <v>247</v>
      </c>
      <c r="I3375" t="s">
        <v>102</v>
      </c>
      <c r="J3375" t="s">
        <v>32</v>
      </c>
      <c r="L3375" t="s">
        <v>2228</v>
      </c>
      <c r="M3375">
        <f t="shared" si="162"/>
        <v>10</v>
      </c>
      <c r="N3375" t="e">
        <f t="shared" si="163"/>
        <v>#VALUE!</v>
      </c>
      <c r="O3375" t="e">
        <f t="shared" si="164"/>
        <v>#VALUE!</v>
      </c>
    </row>
    <row r="3376" spans="1:15" hidden="1" x14ac:dyDescent="0.25">
      <c r="A3376" t="s">
        <v>121</v>
      </c>
      <c r="B3376" t="s">
        <v>18</v>
      </c>
      <c r="C3376" t="s">
        <v>113</v>
      </c>
      <c r="D3376" s="3">
        <v>43580</v>
      </c>
      <c r="E3376" t="s">
        <v>122</v>
      </c>
      <c r="F3376">
        <v>-8754705.8800000008</v>
      </c>
      <c r="G3376" t="s">
        <v>2227</v>
      </c>
      <c r="H3376" t="s">
        <v>247</v>
      </c>
      <c r="I3376" t="s">
        <v>102</v>
      </c>
      <c r="J3376" t="s">
        <v>32</v>
      </c>
      <c r="L3376" t="s">
        <v>279</v>
      </c>
      <c r="M3376">
        <f t="shared" si="162"/>
        <v>10</v>
      </c>
      <c r="N3376">
        <f t="shared" si="163"/>
        <v>14</v>
      </c>
      <c r="O3376" t="str">
        <f t="shared" si="164"/>
        <v>LCFHR</v>
      </c>
    </row>
    <row r="3377" spans="1:15" hidden="1" x14ac:dyDescent="0.25">
      <c r="A3377" t="s">
        <v>121</v>
      </c>
      <c r="B3377" t="s">
        <v>18</v>
      </c>
      <c r="C3377" t="s">
        <v>113</v>
      </c>
      <c r="D3377" s="3">
        <v>43585</v>
      </c>
      <c r="E3377" t="s">
        <v>122</v>
      </c>
      <c r="F3377">
        <v>-69999.990000000005</v>
      </c>
      <c r="G3377" t="s">
        <v>2226</v>
      </c>
      <c r="H3377" t="s">
        <v>247</v>
      </c>
      <c r="I3377" t="s">
        <v>102</v>
      </c>
      <c r="J3377" t="s">
        <v>32</v>
      </c>
      <c r="L3377" t="s">
        <v>278</v>
      </c>
      <c r="M3377">
        <f t="shared" si="162"/>
        <v>10</v>
      </c>
      <c r="N3377">
        <f t="shared" si="163"/>
        <v>14</v>
      </c>
      <c r="O3377" t="str">
        <f t="shared" si="164"/>
        <v>LCFHR</v>
      </c>
    </row>
    <row r="3378" spans="1:15" hidden="1" x14ac:dyDescent="0.25">
      <c r="A3378" t="s">
        <v>121</v>
      </c>
      <c r="B3378" t="s">
        <v>18</v>
      </c>
      <c r="C3378" t="s">
        <v>113</v>
      </c>
      <c r="D3378" s="3">
        <v>43588</v>
      </c>
      <c r="E3378" t="s">
        <v>122</v>
      </c>
      <c r="F3378">
        <v>-5000000</v>
      </c>
      <c r="G3378" t="s">
        <v>2225</v>
      </c>
      <c r="H3378" t="s">
        <v>247</v>
      </c>
      <c r="I3378" t="s">
        <v>102</v>
      </c>
      <c r="J3378" t="s">
        <v>32</v>
      </c>
      <c r="L3378" t="s">
        <v>279</v>
      </c>
      <c r="M3378">
        <f t="shared" si="162"/>
        <v>10</v>
      </c>
      <c r="N3378">
        <f t="shared" si="163"/>
        <v>14</v>
      </c>
      <c r="O3378" t="str">
        <f t="shared" si="164"/>
        <v>LCFHR</v>
      </c>
    </row>
    <row r="3379" spans="1:15" hidden="1" x14ac:dyDescent="0.25">
      <c r="A3379" t="s">
        <v>121</v>
      </c>
      <c r="B3379" t="s">
        <v>18</v>
      </c>
      <c r="C3379" t="s">
        <v>113</v>
      </c>
      <c r="D3379" s="3">
        <v>43592</v>
      </c>
      <c r="E3379" t="s">
        <v>122</v>
      </c>
      <c r="F3379">
        <v>-25000000</v>
      </c>
      <c r="G3379" t="s">
        <v>2224</v>
      </c>
      <c r="H3379" t="s">
        <v>247</v>
      </c>
      <c r="I3379" t="s">
        <v>102</v>
      </c>
      <c r="J3379" t="s">
        <v>32</v>
      </c>
      <c r="L3379" t="s">
        <v>279</v>
      </c>
      <c r="M3379">
        <f t="shared" si="162"/>
        <v>10</v>
      </c>
      <c r="N3379">
        <f t="shared" si="163"/>
        <v>14</v>
      </c>
      <c r="O3379" t="str">
        <f t="shared" si="164"/>
        <v>LCFHR</v>
      </c>
    </row>
    <row r="3380" spans="1:15" hidden="1" x14ac:dyDescent="0.25">
      <c r="A3380" t="s">
        <v>121</v>
      </c>
      <c r="B3380" t="s">
        <v>18</v>
      </c>
      <c r="C3380" t="s">
        <v>113</v>
      </c>
      <c r="D3380" s="3">
        <v>43593</v>
      </c>
      <c r="E3380" t="s">
        <v>122</v>
      </c>
      <c r="F3380">
        <v>-27000000</v>
      </c>
      <c r="G3380" t="s">
        <v>2223</v>
      </c>
      <c r="H3380" t="s">
        <v>247</v>
      </c>
      <c r="I3380" t="s">
        <v>102</v>
      </c>
      <c r="J3380" t="s">
        <v>32</v>
      </c>
      <c r="L3380" t="s">
        <v>279</v>
      </c>
      <c r="M3380">
        <f t="shared" si="162"/>
        <v>10</v>
      </c>
      <c r="N3380">
        <f t="shared" si="163"/>
        <v>14</v>
      </c>
      <c r="O3380" t="str">
        <f t="shared" si="164"/>
        <v>LCFHR</v>
      </c>
    </row>
    <row r="3381" spans="1:15" hidden="1" x14ac:dyDescent="0.25">
      <c r="A3381" t="s">
        <v>121</v>
      </c>
      <c r="B3381" t="s">
        <v>18</v>
      </c>
      <c r="C3381" t="s">
        <v>113</v>
      </c>
      <c r="D3381" s="3">
        <v>43599</v>
      </c>
      <c r="E3381" t="s">
        <v>122</v>
      </c>
      <c r="F3381">
        <v>-34000000</v>
      </c>
      <c r="G3381" t="s">
        <v>2222</v>
      </c>
      <c r="H3381" t="s">
        <v>247</v>
      </c>
      <c r="I3381" t="s">
        <v>102</v>
      </c>
      <c r="J3381" t="s">
        <v>32</v>
      </c>
      <c r="L3381" t="s">
        <v>279</v>
      </c>
      <c r="M3381">
        <f t="shared" si="162"/>
        <v>10</v>
      </c>
      <c r="N3381">
        <f t="shared" si="163"/>
        <v>14</v>
      </c>
      <c r="O3381" t="str">
        <f t="shared" si="164"/>
        <v>LCFHR</v>
      </c>
    </row>
    <row r="3382" spans="1:15" hidden="1" x14ac:dyDescent="0.25">
      <c r="A3382" t="s">
        <v>121</v>
      </c>
      <c r="B3382" t="s">
        <v>18</v>
      </c>
      <c r="C3382" t="s">
        <v>113</v>
      </c>
      <c r="D3382" s="3">
        <v>43602</v>
      </c>
      <c r="E3382" t="s">
        <v>122</v>
      </c>
      <c r="F3382">
        <v>-19000000</v>
      </c>
      <c r="G3382" t="s">
        <v>2221</v>
      </c>
      <c r="H3382" t="s">
        <v>247</v>
      </c>
      <c r="I3382" t="s">
        <v>102</v>
      </c>
      <c r="J3382" t="s">
        <v>32</v>
      </c>
      <c r="L3382" t="s">
        <v>279</v>
      </c>
      <c r="M3382">
        <f t="shared" si="162"/>
        <v>10</v>
      </c>
      <c r="N3382">
        <f t="shared" si="163"/>
        <v>14</v>
      </c>
      <c r="O3382" t="str">
        <f t="shared" si="164"/>
        <v>LCFHR</v>
      </c>
    </row>
    <row r="3383" spans="1:15" hidden="1" x14ac:dyDescent="0.25">
      <c r="A3383" t="s">
        <v>121</v>
      </c>
      <c r="B3383" t="s">
        <v>18</v>
      </c>
      <c r="C3383" t="s">
        <v>113</v>
      </c>
      <c r="D3383" s="3">
        <v>43609</v>
      </c>
      <c r="E3383" t="s">
        <v>122</v>
      </c>
      <c r="F3383">
        <v>-30000000</v>
      </c>
      <c r="G3383" t="s">
        <v>2220</v>
      </c>
      <c r="H3383" t="s">
        <v>247</v>
      </c>
      <c r="I3383" t="s">
        <v>102</v>
      </c>
      <c r="J3383" t="s">
        <v>32</v>
      </c>
      <c r="L3383" t="s">
        <v>279</v>
      </c>
      <c r="M3383">
        <f t="shared" si="162"/>
        <v>10</v>
      </c>
      <c r="N3383">
        <f t="shared" si="163"/>
        <v>14</v>
      </c>
      <c r="O3383" t="str">
        <f t="shared" si="164"/>
        <v>LCFHR</v>
      </c>
    </row>
    <row r="3384" spans="1:15" hidden="1" x14ac:dyDescent="0.25">
      <c r="A3384" t="s">
        <v>121</v>
      </c>
      <c r="B3384" t="s">
        <v>18</v>
      </c>
      <c r="C3384" t="s">
        <v>113</v>
      </c>
      <c r="D3384" s="3">
        <v>43616</v>
      </c>
      <c r="E3384" t="s">
        <v>122</v>
      </c>
      <c r="F3384">
        <v>-69999.990000000005</v>
      </c>
      <c r="G3384" t="s">
        <v>2219</v>
      </c>
      <c r="H3384" t="s">
        <v>247</v>
      </c>
      <c r="I3384" t="s">
        <v>102</v>
      </c>
      <c r="J3384" t="s">
        <v>32</v>
      </c>
      <c r="L3384" t="s">
        <v>278</v>
      </c>
      <c r="M3384">
        <f t="shared" si="162"/>
        <v>10</v>
      </c>
      <c r="N3384">
        <f t="shared" si="163"/>
        <v>14</v>
      </c>
      <c r="O3384" t="str">
        <f t="shared" si="164"/>
        <v>LCFHR</v>
      </c>
    </row>
    <row r="3385" spans="1:15" hidden="1" x14ac:dyDescent="0.25">
      <c r="A3385" t="s">
        <v>121</v>
      </c>
      <c r="B3385" t="s">
        <v>18</v>
      </c>
      <c r="C3385" t="s">
        <v>113</v>
      </c>
      <c r="D3385" s="3">
        <v>43621</v>
      </c>
      <c r="E3385" t="s">
        <v>122</v>
      </c>
      <c r="F3385">
        <v>-34000000</v>
      </c>
      <c r="G3385" t="s">
        <v>2218</v>
      </c>
      <c r="H3385" t="s">
        <v>247</v>
      </c>
      <c r="I3385" t="s">
        <v>102</v>
      </c>
      <c r="J3385" t="s">
        <v>32</v>
      </c>
      <c r="L3385" t="s">
        <v>279</v>
      </c>
      <c r="M3385">
        <f t="shared" si="162"/>
        <v>10</v>
      </c>
      <c r="N3385">
        <f t="shared" si="163"/>
        <v>14</v>
      </c>
      <c r="O3385" t="str">
        <f t="shared" si="164"/>
        <v>LCFHR</v>
      </c>
    </row>
    <row r="3386" spans="1:15" hidden="1" x14ac:dyDescent="0.25">
      <c r="A3386" t="s">
        <v>121</v>
      </c>
      <c r="B3386" t="s">
        <v>18</v>
      </c>
      <c r="C3386" t="s">
        <v>113</v>
      </c>
      <c r="D3386" s="3">
        <v>43622</v>
      </c>
      <c r="E3386" t="s">
        <v>122</v>
      </c>
      <c r="F3386">
        <v>-319573.25</v>
      </c>
      <c r="G3386" t="s">
        <v>2217</v>
      </c>
      <c r="H3386" t="s">
        <v>247</v>
      </c>
      <c r="I3386" t="s">
        <v>102</v>
      </c>
      <c r="J3386" t="s">
        <v>32</v>
      </c>
      <c r="L3386" t="s">
        <v>278</v>
      </c>
      <c r="M3386">
        <f t="shared" si="162"/>
        <v>10</v>
      </c>
      <c r="N3386">
        <f t="shared" si="163"/>
        <v>14</v>
      </c>
      <c r="O3386" t="str">
        <f t="shared" si="164"/>
        <v>LCFHR</v>
      </c>
    </row>
    <row r="3387" spans="1:15" hidden="1" x14ac:dyDescent="0.25">
      <c r="A3387" t="s">
        <v>121</v>
      </c>
      <c r="B3387" t="s">
        <v>18</v>
      </c>
      <c r="C3387" t="s">
        <v>113</v>
      </c>
      <c r="D3387" s="3">
        <v>43622</v>
      </c>
      <c r="E3387" t="s">
        <v>122</v>
      </c>
      <c r="F3387">
        <v>-20500000</v>
      </c>
      <c r="G3387" t="s">
        <v>2216</v>
      </c>
      <c r="H3387" t="s">
        <v>247</v>
      </c>
      <c r="I3387" t="s">
        <v>102</v>
      </c>
      <c r="J3387" t="s">
        <v>32</v>
      </c>
      <c r="L3387" t="s">
        <v>279</v>
      </c>
      <c r="M3387">
        <f t="shared" si="162"/>
        <v>10</v>
      </c>
      <c r="N3387">
        <f t="shared" si="163"/>
        <v>14</v>
      </c>
      <c r="O3387" t="str">
        <f t="shared" si="164"/>
        <v>LCFHR</v>
      </c>
    </row>
    <row r="3388" spans="1:15" hidden="1" x14ac:dyDescent="0.25">
      <c r="A3388" t="s">
        <v>121</v>
      </c>
      <c r="B3388" t="s">
        <v>18</v>
      </c>
      <c r="C3388" t="s">
        <v>113</v>
      </c>
      <c r="D3388" s="3">
        <v>43623</v>
      </c>
      <c r="E3388" t="s">
        <v>122</v>
      </c>
      <c r="F3388">
        <v>-5000000</v>
      </c>
      <c r="G3388" t="s">
        <v>2215</v>
      </c>
      <c r="H3388" t="s">
        <v>247</v>
      </c>
      <c r="I3388" t="s">
        <v>102</v>
      </c>
      <c r="J3388" t="s">
        <v>32</v>
      </c>
      <c r="L3388" t="s">
        <v>279</v>
      </c>
      <c r="M3388">
        <f t="shared" si="162"/>
        <v>10</v>
      </c>
      <c r="N3388">
        <f t="shared" si="163"/>
        <v>14</v>
      </c>
      <c r="O3388" t="str">
        <f t="shared" si="164"/>
        <v>LCFHR</v>
      </c>
    </row>
    <row r="3389" spans="1:15" hidden="1" x14ac:dyDescent="0.25">
      <c r="A3389" t="s">
        <v>121</v>
      </c>
      <c r="B3389" t="s">
        <v>18</v>
      </c>
      <c r="C3389" t="s">
        <v>113</v>
      </c>
      <c r="D3389" s="3">
        <v>43626</v>
      </c>
      <c r="E3389" t="s">
        <v>122</v>
      </c>
      <c r="F3389">
        <v>-2000000</v>
      </c>
      <c r="G3389" t="s">
        <v>2214</v>
      </c>
      <c r="H3389" t="s">
        <v>247</v>
      </c>
      <c r="I3389" t="s">
        <v>102</v>
      </c>
      <c r="J3389" t="s">
        <v>32</v>
      </c>
      <c r="L3389" t="s">
        <v>279</v>
      </c>
      <c r="M3389">
        <f t="shared" si="162"/>
        <v>10</v>
      </c>
      <c r="N3389">
        <f t="shared" si="163"/>
        <v>14</v>
      </c>
      <c r="O3389" t="str">
        <f t="shared" si="164"/>
        <v>LCFHR</v>
      </c>
    </row>
    <row r="3390" spans="1:15" hidden="1" x14ac:dyDescent="0.25">
      <c r="A3390" t="s">
        <v>121</v>
      </c>
      <c r="B3390" t="s">
        <v>18</v>
      </c>
      <c r="C3390" t="s">
        <v>113</v>
      </c>
      <c r="D3390" s="3">
        <v>43629</v>
      </c>
      <c r="E3390" t="s">
        <v>122</v>
      </c>
      <c r="F3390">
        <v>-318200</v>
      </c>
      <c r="G3390" t="s">
        <v>2213</v>
      </c>
      <c r="H3390" t="s">
        <v>247</v>
      </c>
      <c r="I3390" t="s">
        <v>102</v>
      </c>
      <c r="J3390" t="s">
        <v>32</v>
      </c>
      <c r="L3390" t="s">
        <v>278</v>
      </c>
      <c r="M3390">
        <f t="shared" si="162"/>
        <v>10</v>
      </c>
      <c r="N3390">
        <f t="shared" si="163"/>
        <v>14</v>
      </c>
      <c r="O3390" t="str">
        <f t="shared" si="164"/>
        <v>LCFHR</v>
      </c>
    </row>
    <row r="3391" spans="1:15" hidden="1" x14ac:dyDescent="0.25">
      <c r="A3391" t="s">
        <v>121</v>
      </c>
      <c r="B3391" t="s">
        <v>18</v>
      </c>
      <c r="C3391" t="s">
        <v>113</v>
      </c>
      <c r="D3391" s="3">
        <v>43642</v>
      </c>
      <c r="E3391" t="s">
        <v>122</v>
      </c>
      <c r="F3391">
        <v>-15000000</v>
      </c>
      <c r="G3391" t="s">
        <v>2212</v>
      </c>
      <c r="H3391" t="s">
        <v>247</v>
      </c>
      <c r="I3391" t="s">
        <v>102</v>
      </c>
      <c r="J3391" t="s">
        <v>32</v>
      </c>
      <c r="L3391" t="s">
        <v>279</v>
      </c>
      <c r="M3391">
        <f t="shared" si="162"/>
        <v>10</v>
      </c>
      <c r="N3391">
        <f t="shared" si="163"/>
        <v>14</v>
      </c>
      <c r="O3391" t="str">
        <f t="shared" si="164"/>
        <v>LCFHR</v>
      </c>
    </row>
    <row r="3392" spans="1:15" hidden="1" x14ac:dyDescent="0.25">
      <c r="A3392" t="s">
        <v>121</v>
      </c>
      <c r="B3392" t="s">
        <v>18</v>
      </c>
      <c r="C3392" t="s">
        <v>113</v>
      </c>
      <c r="D3392" s="3">
        <v>43643</v>
      </c>
      <c r="E3392" t="s">
        <v>122</v>
      </c>
      <c r="F3392">
        <v>-69999.990000000005</v>
      </c>
      <c r="G3392" t="s">
        <v>2211</v>
      </c>
      <c r="H3392" t="s">
        <v>247</v>
      </c>
      <c r="I3392" t="s">
        <v>102</v>
      </c>
      <c r="J3392" t="s">
        <v>32</v>
      </c>
      <c r="L3392" t="s">
        <v>278</v>
      </c>
      <c r="M3392">
        <f t="shared" si="162"/>
        <v>10</v>
      </c>
      <c r="N3392">
        <f t="shared" si="163"/>
        <v>14</v>
      </c>
      <c r="O3392" t="str">
        <f t="shared" si="164"/>
        <v>LCFHR</v>
      </c>
    </row>
    <row r="3393" spans="1:15" hidden="1" x14ac:dyDescent="0.25">
      <c r="A3393" t="s">
        <v>121</v>
      </c>
      <c r="B3393" t="s">
        <v>18</v>
      </c>
      <c r="C3393" t="s">
        <v>113</v>
      </c>
      <c r="D3393" s="3">
        <v>43648</v>
      </c>
      <c r="E3393" t="s">
        <v>122</v>
      </c>
      <c r="F3393">
        <v>-6000000</v>
      </c>
      <c r="G3393" t="s">
        <v>2210</v>
      </c>
      <c r="H3393" t="s">
        <v>247</v>
      </c>
      <c r="I3393" t="s">
        <v>102</v>
      </c>
      <c r="J3393" t="s">
        <v>32</v>
      </c>
      <c r="L3393" t="s">
        <v>279</v>
      </c>
      <c r="M3393">
        <f t="shared" si="162"/>
        <v>10</v>
      </c>
      <c r="N3393">
        <f t="shared" si="163"/>
        <v>14</v>
      </c>
      <c r="O3393" t="str">
        <f t="shared" si="164"/>
        <v>LCFHR</v>
      </c>
    </row>
    <row r="3394" spans="1:15" hidden="1" x14ac:dyDescent="0.25">
      <c r="A3394" t="s">
        <v>121</v>
      </c>
      <c r="B3394" t="s">
        <v>18</v>
      </c>
      <c r="C3394" t="s">
        <v>113</v>
      </c>
      <c r="D3394" s="3">
        <v>43657</v>
      </c>
      <c r="E3394" t="s">
        <v>122</v>
      </c>
      <c r="F3394">
        <v>-2000000</v>
      </c>
      <c r="G3394" t="s">
        <v>2209</v>
      </c>
      <c r="H3394" t="s">
        <v>247</v>
      </c>
      <c r="I3394" t="s">
        <v>102</v>
      </c>
      <c r="J3394" t="s">
        <v>32</v>
      </c>
      <c r="L3394" t="s">
        <v>279</v>
      </c>
      <c r="M3394">
        <f t="shared" si="162"/>
        <v>10</v>
      </c>
      <c r="N3394">
        <f t="shared" si="163"/>
        <v>14</v>
      </c>
      <c r="O3394" t="str">
        <f t="shared" si="164"/>
        <v>LCFHR</v>
      </c>
    </row>
    <row r="3395" spans="1:15" hidden="1" x14ac:dyDescent="0.25">
      <c r="A3395" t="s">
        <v>121</v>
      </c>
      <c r="B3395" t="s">
        <v>18</v>
      </c>
      <c r="C3395" t="s">
        <v>113</v>
      </c>
      <c r="D3395" s="3">
        <v>43665</v>
      </c>
      <c r="E3395" t="s">
        <v>122</v>
      </c>
      <c r="F3395">
        <v>-2100000</v>
      </c>
      <c r="G3395" t="s">
        <v>2208</v>
      </c>
      <c r="H3395" t="s">
        <v>247</v>
      </c>
      <c r="I3395" t="s">
        <v>102</v>
      </c>
      <c r="J3395" t="s">
        <v>32</v>
      </c>
      <c r="L3395" t="s">
        <v>279</v>
      </c>
      <c r="M3395">
        <f t="shared" ref="M3395:M3458" si="165">FIND("from",L3395,1)+LEN($M$1)+1</f>
        <v>10</v>
      </c>
      <c r="N3395">
        <f t="shared" ref="N3395:N3458" si="166">FIND("to",L3395)-LEN($N$1)</f>
        <v>14</v>
      </c>
      <c r="O3395" t="str">
        <f t="shared" ref="O3395:O3458" si="167">MID(L3395,M3395,N3395-M3395+1)</f>
        <v>LCFHR</v>
      </c>
    </row>
    <row r="3396" spans="1:15" hidden="1" x14ac:dyDescent="0.25">
      <c r="A3396" t="s">
        <v>121</v>
      </c>
      <c r="B3396" t="s">
        <v>18</v>
      </c>
      <c r="C3396" t="s">
        <v>113</v>
      </c>
      <c r="D3396" s="3">
        <v>43665</v>
      </c>
      <c r="E3396" t="s">
        <v>122</v>
      </c>
      <c r="F3396">
        <v>-6500000</v>
      </c>
      <c r="G3396" t="s">
        <v>2207</v>
      </c>
      <c r="H3396" t="s">
        <v>247</v>
      </c>
      <c r="I3396" t="s">
        <v>102</v>
      </c>
      <c r="J3396" t="s">
        <v>32</v>
      </c>
      <c r="L3396" t="s">
        <v>279</v>
      </c>
      <c r="M3396">
        <f t="shared" si="165"/>
        <v>10</v>
      </c>
      <c r="N3396">
        <f t="shared" si="166"/>
        <v>14</v>
      </c>
      <c r="O3396" t="str">
        <f t="shared" si="167"/>
        <v>LCFHR</v>
      </c>
    </row>
    <row r="3397" spans="1:15" hidden="1" x14ac:dyDescent="0.25">
      <c r="A3397" t="s">
        <v>121</v>
      </c>
      <c r="B3397" t="s">
        <v>18</v>
      </c>
      <c r="C3397" t="s">
        <v>113</v>
      </c>
      <c r="D3397" s="3">
        <v>43671</v>
      </c>
      <c r="E3397" t="s">
        <v>122</v>
      </c>
      <c r="F3397">
        <v>-5000000</v>
      </c>
      <c r="G3397" t="s">
        <v>2206</v>
      </c>
      <c r="H3397" t="s">
        <v>247</v>
      </c>
      <c r="I3397" t="s">
        <v>101</v>
      </c>
      <c r="J3397" t="s">
        <v>32</v>
      </c>
      <c r="L3397" t="s">
        <v>279</v>
      </c>
      <c r="M3397">
        <f t="shared" si="165"/>
        <v>10</v>
      </c>
      <c r="N3397">
        <f t="shared" si="166"/>
        <v>14</v>
      </c>
      <c r="O3397" t="str">
        <f t="shared" si="167"/>
        <v>LCFHR</v>
      </c>
    </row>
    <row r="3398" spans="1:15" hidden="1" x14ac:dyDescent="0.25">
      <c r="A3398" t="s">
        <v>121</v>
      </c>
      <c r="B3398" t="s">
        <v>18</v>
      </c>
      <c r="C3398" t="s">
        <v>113</v>
      </c>
      <c r="D3398" s="3">
        <v>43676</v>
      </c>
      <c r="E3398" t="s">
        <v>122</v>
      </c>
      <c r="F3398">
        <v>-13000000</v>
      </c>
      <c r="G3398" t="s">
        <v>2205</v>
      </c>
      <c r="H3398" t="s">
        <v>247</v>
      </c>
      <c r="I3398" t="s">
        <v>102</v>
      </c>
      <c r="J3398" t="s">
        <v>32</v>
      </c>
      <c r="L3398" t="s">
        <v>279</v>
      </c>
      <c r="M3398">
        <f t="shared" si="165"/>
        <v>10</v>
      </c>
      <c r="N3398">
        <f t="shared" si="166"/>
        <v>14</v>
      </c>
      <c r="O3398" t="str">
        <f t="shared" si="167"/>
        <v>LCFHR</v>
      </c>
    </row>
    <row r="3399" spans="1:15" hidden="1" x14ac:dyDescent="0.25">
      <c r="A3399" t="s">
        <v>121</v>
      </c>
      <c r="B3399" t="s">
        <v>18</v>
      </c>
      <c r="C3399" t="s">
        <v>113</v>
      </c>
      <c r="D3399" s="3">
        <v>43677</v>
      </c>
      <c r="E3399" t="s">
        <v>122</v>
      </c>
      <c r="F3399">
        <v>-69999.990000000005</v>
      </c>
      <c r="G3399" t="s">
        <v>2204</v>
      </c>
      <c r="H3399" t="s">
        <v>247</v>
      </c>
      <c r="I3399" t="s">
        <v>102</v>
      </c>
      <c r="J3399" t="s">
        <v>32</v>
      </c>
      <c r="L3399" t="s">
        <v>278</v>
      </c>
      <c r="M3399">
        <f t="shared" si="165"/>
        <v>10</v>
      </c>
      <c r="N3399">
        <f t="shared" si="166"/>
        <v>14</v>
      </c>
      <c r="O3399" t="str">
        <f t="shared" si="167"/>
        <v>LCFHR</v>
      </c>
    </row>
    <row r="3400" spans="1:15" hidden="1" x14ac:dyDescent="0.25">
      <c r="A3400" t="s">
        <v>121</v>
      </c>
      <c r="B3400" t="s">
        <v>18</v>
      </c>
      <c r="C3400" t="s">
        <v>113</v>
      </c>
      <c r="D3400" s="3">
        <v>43679</v>
      </c>
      <c r="E3400" t="s">
        <v>122</v>
      </c>
      <c r="F3400">
        <v>-10000000</v>
      </c>
      <c r="G3400" t="s">
        <v>2203</v>
      </c>
      <c r="H3400" t="s">
        <v>247</v>
      </c>
      <c r="I3400" t="s">
        <v>102</v>
      </c>
      <c r="J3400" t="s">
        <v>32</v>
      </c>
      <c r="L3400" t="s">
        <v>279</v>
      </c>
      <c r="M3400">
        <f t="shared" si="165"/>
        <v>10</v>
      </c>
      <c r="N3400">
        <f t="shared" si="166"/>
        <v>14</v>
      </c>
      <c r="O3400" t="str">
        <f t="shared" si="167"/>
        <v>LCFHR</v>
      </c>
    </row>
    <row r="3401" spans="1:15" hidden="1" x14ac:dyDescent="0.25">
      <c r="A3401" t="s">
        <v>121</v>
      </c>
      <c r="B3401" t="s">
        <v>18</v>
      </c>
      <c r="C3401" t="s">
        <v>113</v>
      </c>
      <c r="D3401" s="3">
        <v>43693</v>
      </c>
      <c r="E3401" t="s">
        <v>122</v>
      </c>
      <c r="F3401">
        <v>-90000000</v>
      </c>
      <c r="G3401" t="s">
        <v>2202</v>
      </c>
      <c r="H3401" t="s">
        <v>247</v>
      </c>
      <c r="I3401" t="s">
        <v>102</v>
      </c>
      <c r="J3401" t="s">
        <v>32</v>
      </c>
      <c r="L3401" t="s">
        <v>279</v>
      </c>
      <c r="M3401">
        <f t="shared" si="165"/>
        <v>10</v>
      </c>
      <c r="N3401">
        <f t="shared" si="166"/>
        <v>14</v>
      </c>
      <c r="O3401" t="str">
        <f t="shared" si="167"/>
        <v>LCFHR</v>
      </c>
    </row>
    <row r="3402" spans="1:15" hidden="1" x14ac:dyDescent="0.25">
      <c r="A3402" t="s">
        <v>121</v>
      </c>
      <c r="B3402" t="s">
        <v>18</v>
      </c>
      <c r="C3402" t="s">
        <v>113</v>
      </c>
      <c r="D3402" s="3">
        <v>43697</v>
      </c>
      <c r="E3402" t="s">
        <v>122</v>
      </c>
      <c r="F3402">
        <v>-8000000</v>
      </c>
      <c r="G3402" t="s">
        <v>2201</v>
      </c>
      <c r="H3402" t="s">
        <v>247</v>
      </c>
      <c r="I3402" t="s">
        <v>102</v>
      </c>
      <c r="J3402" t="s">
        <v>32</v>
      </c>
      <c r="L3402" t="s">
        <v>279</v>
      </c>
      <c r="M3402">
        <f t="shared" si="165"/>
        <v>10</v>
      </c>
      <c r="N3402">
        <f t="shared" si="166"/>
        <v>14</v>
      </c>
      <c r="O3402" t="str">
        <f t="shared" si="167"/>
        <v>LCFHR</v>
      </c>
    </row>
    <row r="3403" spans="1:15" hidden="1" x14ac:dyDescent="0.25">
      <c r="A3403" t="s">
        <v>121</v>
      </c>
      <c r="B3403" t="s">
        <v>18</v>
      </c>
      <c r="C3403" t="s">
        <v>113</v>
      </c>
      <c r="D3403" s="3">
        <v>43705</v>
      </c>
      <c r="E3403" t="s">
        <v>122</v>
      </c>
      <c r="F3403">
        <v>-53000000</v>
      </c>
      <c r="G3403" t="s">
        <v>2200</v>
      </c>
      <c r="H3403" t="s">
        <v>247</v>
      </c>
      <c r="I3403" t="s">
        <v>102</v>
      </c>
      <c r="J3403" t="s">
        <v>32</v>
      </c>
      <c r="L3403" t="s">
        <v>279</v>
      </c>
      <c r="M3403">
        <f t="shared" si="165"/>
        <v>10</v>
      </c>
      <c r="N3403">
        <f t="shared" si="166"/>
        <v>14</v>
      </c>
      <c r="O3403" t="str">
        <f t="shared" si="167"/>
        <v>LCFHR</v>
      </c>
    </row>
    <row r="3404" spans="1:15" hidden="1" x14ac:dyDescent="0.25">
      <c r="A3404" t="s">
        <v>121</v>
      </c>
      <c r="B3404" t="s">
        <v>18</v>
      </c>
      <c r="C3404" t="s">
        <v>113</v>
      </c>
      <c r="D3404" s="3">
        <v>43706</v>
      </c>
      <c r="E3404" t="s">
        <v>122</v>
      </c>
      <c r="F3404">
        <v>-12000000</v>
      </c>
      <c r="G3404" t="s">
        <v>2199</v>
      </c>
      <c r="H3404" t="s">
        <v>247</v>
      </c>
      <c r="I3404" t="s">
        <v>102</v>
      </c>
      <c r="J3404" t="s">
        <v>32</v>
      </c>
      <c r="L3404" t="s">
        <v>279</v>
      </c>
      <c r="M3404">
        <f t="shared" si="165"/>
        <v>10</v>
      </c>
      <c r="N3404">
        <f t="shared" si="166"/>
        <v>14</v>
      </c>
      <c r="O3404" t="str">
        <f t="shared" si="167"/>
        <v>LCFHR</v>
      </c>
    </row>
    <row r="3405" spans="1:15" hidden="1" x14ac:dyDescent="0.25">
      <c r="A3405" t="s">
        <v>121</v>
      </c>
      <c r="B3405" t="s">
        <v>18</v>
      </c>
      <c r="C3405" t="s">
        <v>113</v>
      </c>
      <c r="D3405" s="3">
        <v>43707</v>
      </c>
      <c r="E3405" t="s">
        <v>122</v>
      </c>
      <c r="F3405">
        <v>-69999.990000000005</v>
      </c>
      <c r="G3405" t="s">
        <v>2198</v>
      </c>
      <c r="H3405" t="s">
        <v>247</v>
      </c>
      <c r="I3405" t="s">
        <v>102</v>
      </c>
      <c r="J3405" t="s">
        <v>32</v>
      </c>
      <c r="L3405" t="s">
        <v>278</v>
      </c>
      <c r="M3405">
        <f t="shared" si="165"/>
        <v>10</v>
      </c>
      <c r="N3405">
        <f t="shared" si="166"/>
        <v>14</v>
      </c>
      <c r="O3405" t="str">
        <f t="shared" si="167"/>
        <v>LCFHR</v>
      </c>
    </row>
    <row r="3406" spans="1:15" hidden="1" x14ac:dyDescent="0.25">
      <c r="A3406" t="s">
        <v>121</v>
      </c>
      <c r="B3406" t="s">
        <v>18</v>
      </c>
      <c r="C3406" t="s">
        <v>113</v>
      </c>
      <c r="D3406" s="3">
        <v>43718</v>
      </c>
      <c r="E3406" t="s">
        <v>122</v>
      </c>
      <c r="F3406">
        <v>-182679.86</v>
      </c>
      <c r="G3406" t="s">
        <v>2197</v>
      </c>
      <c r="H3406" t="s">
        <v>247</v>
      </c>
      <c r="I3406" t="s">
        <v>102</v>
      </c>
      <c r="J3406" t="s">
        <v>32</v>
      </c>
      <c r="L3406" t="s">
        <v>279</v>
      </c>
      <c r="M3406">
        <f t="shared" si="165"/>
        <v>10</v>
      </c>
      <c r="N3406">
        <f t="shared" si="166"/>
        <v>14</v>
      </c>
      <c r="O3406" t="str">
        <f t="shared" si="167"/>
        <v>LCFHR</v>
      </c>
    </row>
    <row r="3407" spans="1:15" hidden="1" x14ac:dyDescent="0.25">
      <c r="A3407" t="s">
        <v>121</v>
      </c>
      <c r="B3407" t="s">
        <v>18</v>
      </c>
      <c r="C3407" t="s">
        <v>113</v>
      </c>
      <c r="D3407" s="3">
        <v>43719</v>
      </c>
      <c r="E3407" t="s">
        <v>122</v>
      </c>
      <c r="F3407">
        <v>-2670085</v>
      </c>
      <c r="G3407" t="s">
        <v>2196</v>
      </c>
      <c r="H3407" t="s">
        <v>247</v>
      </c>
      <c r="I3407" t="s">
        <v>102</v>
      </c>
      <c r="J3407" t="s">
        <v>32</v>
      </c>
      <c r="L3407" t="s">
        <v>2194</v>
      </c>
      <c r="M3407">
        <f t="shared" si="165"/>
        <v>10</v>
      </c>
      <c r="N3407">
        <f t="shared" si="166"/>
        <v>14</v>
      </c>
      <c r="O3407" t="str">
        <f t="shared" si="167"/>
        <v>LCFHR</v>
      </c>
    </row>
    <row r="3408" spans="1:15" hidden="1" x14ac:dyDescent="0.25">
      <c r="A3408" t="s">
        <v>121</v>
      </c>
      <c r="B3408" t="s">
        <v>18</v>
      </c>
      <c r="C3408" t="s">
        <v>113</v>
      </c>
      <c r="D3408" s="3">
        <v>43719</v>
      </c>
      <c r="E3408" t="s">
        <v>122</v>
      </c>
      <c r="F3408">
        <v>-4753</v>
      </c>
      <c r="G3408" t="s">
        <v>2195</v>
      </c>
      <c r="H3408" t="s">
        <v>247</v>
      </c>
      <c r="I3408" t="s">
        <v>102</v>
      </c>
      <c r="J3408" t="s">
        <v>32</v>
      </c>
      <c r="L3408" t="s">
        <v>2194</v>
      </c>
      <c r="M3408">
        <f t="shared" si="165"/>
        <v>10</v>
      </c>
      <c r="N3408">
        <f t="shared" si="166"/>
        <v>14</v>
      </c>
      <c r="O3408" t="str">
        <f t="shared" si="167"/>
        <v>LCFHR</v>
      </c>
    </row>
    <row r="3409" spans="1:15" hidden="1" x14ac:dyDescent="0.25">
      <c r="A3409" t="s">
        <v>121</v>
      </c>
      <c r="B3409" t="s">
        <v>18</v>
      </c>
      <c r="C3409" t="s">
        <v>113</v>
      </c>
      <c r="D3409" s="3">
        <v>43721</v>
      </c>
      <c r="E3409" t="s">
        <v>122</v>
      </c>
      <c r="F3409">
        <v>-57250000</v>
      </c>
      <c r="G3409" t="s">
        <v>2193</v>
      </c>
      <c r="H3409" t="s">
        <v>249</v>
      </c>
      <c r="I3409" t="s">
        <v>102</v>
      </c>
      <c r="J3409" t="s">
        <v>32</v>
      </c>
      <c r="L3409" t="s">
        <v>1878</v>
      </c>
      <c r="M3409">
        <f t="shared" si="165"/>
        <v>10</v>
      </c>
      <c r="N3409">
        <f t="shared" si="166"/>
        <v>14</v>
      </c>
      <c r="O3409" t="str">
        <f t="shared" si="167"/>
        <v>LCFHR</v>
      </c>
    </row>
    <row r="3410" spans="1:15" hidden="1" x14ac:dyDescent="0.25">
      <c r="A3410" t="s">
        <v>121</v>
      </c>
      <c r="B3410" t="s">
        <v>18</v>
      </c>
      <c r="C3410" t="s">
        <v>113</v>
      </c>
      <c r="D3410" s="3">
        <v>43732</v>
      </c>
      <c r="E3410" t="s">
        <v>122</v>
      </c>
      <c r="F3410">
        <v>-39000000</v>
      </c>
      <c r="G3410" t="s">
        <v>2192</v>
      </c>
      <c r="H3410" t="s">
        <v>247</v>
      </c>
      <c r="I3410" t="s">
        <v>102</v>
      </c>
      <c r="J3410" t="s">
        <v>32</v>
      </c>
      <c r="L3410" t="s">
        <v>279</v>
      </c>
      <c r="M3410">
        <f t="shared" si="165"/>
        <v>10</v>
      </c>
      <c r="N3410">
        <f t="shared" si="166"/>
        <v>14</v>
      </c>
      <c r="O3410" t="str">
        <f t="shared" si="167"/>
        <v>LCFHR</v>
      </c>
    </row>
    <row r="3411" spans="1:15" hidden="1" x14ac:dyDescent="0.25">
      <c r="A3411" t="s">
        <v>121</v>
      </c>
      <c r="B3411" t="s">
        <v>18</v>
      </c>
      <c r="C3411" t="s">
        <v>113</v>
      </c>
      <c r="D3411" s="3">
        <v>43733</v>
      </c>
      <c r="E3411" t="s">
        <v>122</v>
      </c>
      <c r="F3411">
        <v>-8000000</v>
      </c>
      <c r="G3411" t="s">
        <v>2191</v>
      </c>
      <c r="H3411" t="s">
        <v>249</v>
      </c>
      <c r="I3411" t="s">
        <v>102</v>
      </c>
      <c r="J3411" t="s">
        <v>32</v>
      </c>
      <c r="L3411" t="s">
        <v>2190</v>
      </c>
      <c r="M3411">
        <f t="shared" si="165"/>
        <v>10</v>
      </c>
      <c r="N3411">
        <f t="shared" si="166"/>
        <v>14</v>
      </c>
      <c r="O3411" t="str">
        <f t="shared" si="167"/>
        <v>LCFHR</v>
      </c>
    </row>
    <row r="3412" spans="1:15" hidden="1" x14ac:dyDescent="0.25">
      <c r="A3412" t="s">
        <v>121</v>
      </c>
      <c r="B3412" t="s">
        <v>18</v>
      </c>
      <c r="C3412" t="s">
        <v>113</v>
      </c>
      <c r="D3412" s="3">
        <v>43738</v>
      </c>
      <c r="E3412" t="s">
        <v>122</v>
      </c>
      <c r="F3412">
        <v>-69999.990000000005</v>
      </c>
      <c r="G3412" t="s">
        <v>2189</v>
      </c>
      <c r="H3412" t="s">
        <v>247</v>
      </c>
      <c r="I3412" t="s">
        <v>102</v>
      </c>
      <c r="J3412" t="s">
        <v>32</v>
      </c>
      <c r="L3412" t="s">
        <v>278</v>
      </c>
      <c r="M3412">
        <f t="shared" si="165"/>
        <v>10</v>
      </c>
      <c r="N3412">
        <f t="shared" si="166"/>
        <v>14</v>
      </c>
      <c r="O3412" t="str">
        <f t="shared" si="167"/>
        <v>LCFHR</v>
      </c>
    </row>
    <row r="3413" spans="1:15" hidden="1" x14ac:dyDescent="0.25">
      <c r="A3413" t="s">
        <v>121</v>
      </c>
      <c r="B3413" t="s">
        <v>18</v>
      </c>
      <c r="C3413" t="s">
        <v>113</v>
      </c>
      <c r="D3413" s="3">
        <v>43739</v>
      </c>
      <c r="E3413" t="s">
        <v>122</v>
      </c>
      <c r="F3413">
        <v>-26000000</v>
      </c>
      <c r="G3413" t="s">
        <v>2188</v>
      </c>
      <c r="H3413" t="s">
        <v>247</v>
      </c>
      <c r="I3413" t="s">
        <v>102</v>
      </c>
      <c r="J3413" t="s">
        <v>32</v>
      </c>
      <c r="L3413" t="s">
        <v>279</v>
      </c>
      <c r="M3413">
        <f t="shared" si="165"/>
        <v>10</v>
      </c>
      <c r="N3413">
        <f t="shared" si="166"/>
        <v>14</v>
      </c>
      <c r="O3413" t="str">
        <f t="shared" si="167"/>
        <v>LCFHR</v>
      </c>
    </row>
    <row r="3414" spans="1:15" hidden="1" x14ac:dyDescent="0.25">
      <c r="A3414" t="s">
        <v>121</v>
      </c>
      <c r="B3414" t="s">
        <v>18</v>
      </c>
      <c r="C3414" t="s">
        <v>113</v>
      </c>
      <c r="D3414" s="3">
        <v>43742</v>
      </c>
      <c r="E3414" t="s">
        <v>122</v>
      </c>
      <c r="F3414">
        <v>-712540.75</v>
      </c>
      <c r="G3414" t="s">
        <v>2187</v>
      </c>
      <c r="H3414" t="s">
        <v>247</v>
      </c>
      <c r="I3414" t="s">
        <v>101</v>
      </c>
      <c r="J3414" t="s">
        <v>32</v>
      </c>
      <c r="L3414" t="s">
        <v>279</v>
      </c>
      <c r="M3414">
        <f t="shared" si="165"/>
        <v>10</v>
      </c>
      <c r="N3414">
        <f t="shared" si="166"/>
        <v>14</v>
      </c>
      <c r="O3414" t="str">
        <f t="shared" si="167"/>
        <v>LCFHR</v>
      </c>
    </row>
    <row r="3415" spans="1:15" hidden="1" x14ac:dyDescent="0.25">
      <c r="A3415" t="s">
        <v>121</v>
      </c>
      <c r="B3415" t="s">
        <v>18</v>
      </c>
      <c r="C3415" t="s">
        <v>113</v>
      </c>
      <c r="D3415" s="3">
        <v>43742</v>
      </c>
      <c r="E3415" t="s">
        <v>122</v>
      </c>
      <c r="F3415">
        <v>-3000000</v>
      </c>
      <c r="G3415" t="s">
        <v>2186</v>
      </c>
      <c r="H3415" t="s">
        <v>247</v>
      </c>
      <c r="I3415" t="s">
        <v>102</v>
      </c>
      <c r="J3415" t="s">
        <v>32</v>
      </c>
      <c r="L3415" t="s">
        <v>279</v>
      </c>
      <c r="M3415">
        <f t="shared" si="165"/>
        <v>10</v>
      </c>
      <c r="N3415">
        <f t="shared" si="166"/>
        <v>14</v>
      </c>
      <c r="O3415" t="str">
        <f t="shared" si="167"/>
        <v>LCFHR</v>
      </c>
    </row>
    <row r="3416" spans="1:15" hidden="1" x14ac:dyDescent="0.25">
      <c r="A3416" t="s">
        <v>121</v>
      </c>
      <c r="B3416" t="s">
        <v>18</v>
      </c>
      <c r="C3416" t="s">
        <v>113</v>
      </c>
      <c r="D3416" s="3">
        <v>43746</v>
      </c>
      <c r="E3416" t="s">
        <v>122</v>
      </c>
      <c r="F3416">
        <v>-5000000</v>
      </c>
      <c r="G3416" t="s">
        <v>2185</v>
      </c>
      <c r="H3416" t="s">
        <v>247</v>
      </c>
      <c r="I3416" t="s">
        <v>102</v>
      </c>
      <c r="J3416" t="s">
        <v>32</v>
      </c>
      <c r="L3416" t="s">
        <v>279</v>
      </c>
      <c r="M3416">
        <f t="shared" si="165"/>
        <v>10</v>
      </c>
      <c r="N3416">
        <f t="shared" si="166"/>
        <v>14</v>
      </c>
      <c r="O3416" t="str">
        <f t="shared" si="167"/>
        <v>LCFHR</v>
      </c>
    </row>
    <row r="3417" spans="1:15" hidden="1" x14ac:dyDescent="0.25">
      <c r="A3417" t="s">
        <v>121</v>
      </c>
      <c r="B3417" t="s">
        <v>18</v>
      </c>
      <c r="C3417" t="s">
        <v>113</v>
      </c>
      <c r="D3417" s="3">
        <v>43747</v>
      </c>
      <c r="E3417" t="s">
        <v>122</v>
      </c>
      <c r="F3417">
        <v>-5000000</v>
      </c>
      <c r="G3417" t="s">
        <v>2184</v>
      </c>
      <c r="H3417" t="s">
        <v>247</v>
      </c>
      <c r="I3417" t="s">
        <v>102</v>
      </c>
      <c r="J3417" t="s">
        <v>32</v>
      </c>
      <c r="L3417" t="s">
        <v>279</v>
      </c>
      <c r="M3417">
        <f t="shared" si="165"/>
        <v>10</v>
      </c>
      <c r="N3417">
        <f t="shared" si="166"/>
        <v>14</v>
      </c>
      <c r="O3417" t="str">
        <f t="shared" si="167"/>
        <v>LCFHR</v>
      </c>
    </row>
    <row r="3418" spans="1:15" hidden="1" x14ac:dyDescent="0.25">
      <c r="A3418" t="s">
        <v>121</v>
      </c>
      <c r="B3418" t="s">
        <v>18</v>
      </c>
      <c r="C3418" t="s">
        <v>113</v>
      </c>
      <c r="D3418" s="3">
        <v>43748</v>
      </c>
      <c r="E3418" t="s">
        <v>122</v>
      </c>
      <c r="F3418">
        <v>-500000</v>
      </c>
      <c r="G3418" t="s">
        <v>2183</v>
      </c>
      <c r="H3418" t="s">
        <v>249</v>
      </c>
      <c r="I3418" t="s">
        <v>102</v>
      </c>
      <c r="J3418" t="s">
        <v>32</v>
      </c>
      <c r="L3418" t="s">
        <v>1878</v>
      </c>
      <c r="M3418">
        <f t="shared" si="165"/>
        <v>10</v>
      </c>
      <c r="N3418">
        <f t="shared" si="166"/>
        <v>14</v>
      </c>
      <c r="O3418" t="str">
        <f t="shared" si="167"/>
        <v>LCFHR</v>
      </c>
    </row>
    <row r="3419" spans="1:15" hidden="1" x14ac:dyDescent="0.25">
      <c r="A3419" t="s">
        <v>121</v>
      </c>
      <c r="B3419" t="s">
        <v>18</v>
      </c>
      <c r="C3419" t="s">
        <v>113</v>
      </c>
      <c r="D3419" s="3">
        <v>43748</v>
      </c>
      <c r="E3419" t="s">
        <v>122</v>
      </c>
      <c r="F3419">
        <v>-10000000</v>
      </c>
      <c r="G3419" t="s">
        <v>2182</v>
      </c>
      <c r="H3419" t="s">
        <v>247</v>
      </c>
      <c r="I3419" t="s">
        <v>102</v>
      </c>
      <c r="J3419" t="s">
        <v>32</v>
      </c>
      <c r="L3419" t="s">
        <v>279</v>
      </c>
      <c r="M3419">
        <f t="shared" si="165"/>
        <v>10</v>
      </c>
      <c r="N3419">
        <f t="shared" si="166"/>
        <v>14</v>
      </c>
      <c r="O3419" t="str">
        <f t="shared" si="167"/>
        <v>LCFHR</v>
      </c>
    </row>
    <row r="3420" spans="1:15" hidden="1" x14ac:dyDescent="0.25">
      <c r="A3420" t="s">
        <v>121</v>
      </c>
      <c r="B3420" t="s">
        <v>18</v>
      </c>
      <c r="C3420" t="s">
        <v>113</v>
      </c>
      <c r="D3420" s="3">
        <v>43753</v>
      </c>
      <c r="E3420" t="s">
        <v>122</v>
      </c>
      <c r="F3420">
        <v>-4900000</v>
      </c>
      <c r="G3420" t="s">
        <v>2181</v>
      </c>
      <c r="H3420" t="s">
        <v>249</v>
      </c>
      <c r="I3420" t="s">
        <v>102</v>
      </c>
      <c r="J3420" t="s">
        <v>32</v>
      </c>
      <c r="L3420" t="s">
        <v>1878</v>
      </c>
      <c r="M3420">
        <f t="shared" si="165"/>
        <v>10</v>
      </c>
      <c r="N3420">
        <f t="shared" si="166"/>
        <v>14</v>
      </c>
      <c r="O3420" t="str">
        <f t="shared" si="167"/>
        <v>LCFHR</v>
      </c>
    </row>
    <row r="3421" spans="1:15" hidden="1" x14ac:dyDescent="0.25">
      <c r="A3421" t="s">
        <v>121</v>
      </c>
      <c r="B3421" t="s">
        <v>18</v>
      </c>
      <c r="C3421" t="s">
        <v>113</v>
      </c>
      <c r="D3421" s="3">
        <v>43753</v>
      </c>
      <c r="E3421" t="s">
        <v>122</v>
      </c>
      <c r="F3421">
        <v>-25000000</v>
      </c>
      <c r="G3421" t="s">
        <v>2180</v>
      </c>
      <c r="H3421" t="s">
        <v>247</v>
      </c>
      <c r="I3421" t="s">
        <v>102</v>
      </c>
      <c r="J3421" t="s">
        <v>32</v>
      </c>
      <c r="L3421" t="s">
        <v>279</v>
      </c>
      <c r="M3421">
        <f t="shared" si="165"/>
        <v>10</v>
      </c>
      <c r="N3421">
        <f t="shared" si="166"/>
        <v>14</v>
      </c>
      <c r="O3421" t="str">
        <f t="shared" si="167"/>
        <v>LCFHR</v>
      </c>
    </row>
    <row r="3422" spans="1:15" hidden="1" x14ac:dyDescent="0.25">
      <c r="A3422" t="s">
        <v>121</v>
      </c>
      <c r="B3422" t="s">
        <v>18</v>
      </c>
      <c r="C3422" t="s">
        <v>113</v>
      </c>
      <c r="D3422" s="3">
        <v>43755</v>
      </c>
      <c r="E3422" t="s">
        <v>122</v>
      </c>
      <c r="F3422">
        <v>-22000000</v>
      </c>
      <c r="G3422" t="s">
        <v>2179</v>
      </c>
      <c r="H3422" t="s">
        <v>247</v>
      </c>
      <c r="I3422" t="s">
        <v>102</v>
      </c>
      <c r="J3422" t="s">
        <v>32</v>
      </c>
      <c r="L3422" t="s">
        <v>279</v>
      </c>
      <c r="M3422">
        <f t="shared" si="165"/>
        <v>10</v>
      </c>
      <c r="N3422">
        <f t="shared" si="166"/>
        <v>14</v>
      </c>
      <c r="O3422" t="str">
        <f t="shared" si="167"/>
        <v>LCFHR</v>
      </c>
    </row>
    <row r="3423" spans="1:15" hidden="1" x14ac:dyDescent="0.25">
      <c r="A3423" t="s">
        <v>121</v>
      </c>
      <c r="B3423" t="s">
        <v>18</v>
      </c>
      <c r="C3423" t="s">
        <v>113</v>
      </c>
      <c r="D3423" s="3">
        <v>43756</v>
      </c>
      <c r="E3423" t="s">
        <v>122</v>
      </c>
      <c r="F3423">
        <v>-3800000</v>
      </c>
      <c r="G3423" t="s">
        <v>2178</v>
      </c>
      <c r="H3423" t="s">
        <v>249</v>
      </c>
      <c r="I3423" t="s">
        <v>102</v>
      </c>
      <c r="J3423" t="s">
        <v>32</v>
      </c>
      <c r="L3423" t="s">
        <v>1878</v>
      </c>
      <c r="M3423">
        <f t="shared" si="165"/>
        <v>10</v>
      </c>
      <c r="N3423">
        <f t="shared" si="166"/>
        <v>14</v>
      </c>
      <c r="O3423" t="str">
        <f t="shared" si="167"/>
        <v>LCFHR</v>
      </c>
    </row>
    <row r="3424" spans="1:15" hidden="1" x14ac:dyDescent="0.25">
      <c r="A3424" t="s">
        <v>121</v>
      </c>
      <c r="B3424" t="s">
        <v>18</v>
      </c>
      <c r="C3424" t="s">
        <v>113</v>
      </c>
      <c r="D3424" s="3">
        <v>43760</v>
      </c>
      <c r="E3424" t="s">
        <v>122</v>
      </c>
      <c r="F3424">
        <v>-38000000</v>
      </c>
      <c r="G3424" t="s">
        <v>2177</v>
      </c>
      <c r="H3424" t="s">
        <v>249</v>
      </c>
      <c r="I3424" t="s">
        <v>102</v>
      </c>
      <c r="J3424" t="s">
        <v>32</v>
      </c>
      <c r="L3424" t="s">
        <v>1878</v>
      </c>
      <c r="M3424">
        <f t="shared" si="165"/>
        <v>10</v>
      </c>
      <c r="N3424">
        <f t="shared" si="166"/>
        <v>14</v>
      </c>
      <c r="O3424" t="str">
        <f t="shared" si="167"/>
        <v>LCFHR</v>
      </c>
    </row>
    <row r="3425" spans="1:15" hidden="1" x14ac:dyDescent="0.25">
      <c r="A3425" t="s">
        <v>121</v>
      </c>
      <c r="B3425" t="s">
        <v>18</v>
      </c>
      <c r="C3425" t="s">
        <v>113</v>
      </c>
      <c r="D3425" s="3">
        <v>43761</v>
      </c>
      <c r="E3425" t="s">
        <v>122</v>
      </c>
      <c r="F3425">
        <v>-8600000</v>
      </c>
      <c r="G3425" t="s">
        <v>2176</v>
      </c>
      <c r="H3425" t="s">
        <v>249</v>
      </c>
      <c r="I3425" t="s">
        <v>102</v>
      </c>
      <c r="J3425" t="s">
        <v>32</v>
      </c>
      <c r="L3425" t="s">
        <v>1878</v>
      </c>
      <c r="M3425">
        <f t="shared" si="165"/>
        <v>10</v>
      </c>
      <c r="N3425">
        <f t="shared" si="166"/>
        <v>14</v>
      </c>
      <c r="O3425" t="str">
        <f t="shared" si="167"/>
        <v>LCFHR</v>
      </c>
    </row>
    <row r="3426" spans="1:15" hidden="1" x14ac:dyDescent="0.25">
      <c r="A3426" t="s">
        <v>121</v>
      </c>
      <c r="B3426" t="s">
        <v>18</v>
      </c>
      <c r="C3426" t="s">
        <v>113</v>
      </c>
      <c r="D3426" s="3">
        <v>43762</v>
      </c>
      <c r="E3426" t="s">
        <v>122</v>
      </c>
      <c r="F3426">
        <v>-9500000</v>
      </c>
      <c r="G3426" t="s">
        <v>2175</v>
      </c>
      <c r="H3426" t="s">
        <v>249</v>
      </c>
      <c r="I3426" t="s">
        <v>102</v>
      </c>
      <c r="J3426" t="s">
        <v>32</v>
      </c>
      <c r="L3426" t="s">
        <v>1878</v>
      </c>
      <c r="M3426">
        <f t="shared" si="165"/>
        <v>10</v>
      </c>
      <c r="N3426">
        <f t="shared" si="166"/>
        <v>14</v>
      </c>
      <c r="O3426" t="str">
        <f t="shared" si="167"/>
        <v>LCFHR</v>
      </c>
    </row>
    <row r="3427" spans="1:15" hidden="1" x14ac:dyDescent="0.25">
      <c r="A3427" t="s">
        <v>121</v>
      </c>
      <c r="B3427" t="s">
        <v>18</v>
      </c>
      <c r="C3427" t="s">
        <v>113</v>
      </c>
      <c r="D3427" s="3">
        <v>43763</v>
      </c>
      <c r="E3427" t="s">
        <v>122</v>
      </c>
      <c r="F3427">
        <v>-29500000</v>
      </c>
      <c r="G3427" t="s">
        <v>2174</v>
      </c>
      <c r="H3427" t="s">
        <v>247</v>
      </c>
      <c r="I3427" t="s">
        <v>102</v>
      </c>
      <c r="J3427" t="s">
        <v>32</v>
      </c>
      <c r="L3427" t="s">
        <v>2173</v>
      </c>
      <c r="M3427" t="e">
        <f t="shared" si="165"/>
        <v>#VALUE!</v>
      </c>
      <c r="N3427">
        <f t="shared" si="166"/>
        <v>3</v>
      </c>
      <c r="O3427" t="e">
        <f t="shared" si="167"/>
        <v>#VALUE!</v>
      </c>
    </row>
    <row r="3428" spans="1:15" hidden="1" x14ac:dyDescent="0.25">
      <c r="A3428" t="s">
        <v>121</v>
      </c>
      <c r="B3428" t="s">
        <v>18</v>
      </c>
      <c r="C3428" t="s">
        <v>113</v>
      </c>
      <c r="D3428" s="3">
        <v>43763</v>
      </c>
      <c r="E3428" t="s">
        <v>122</v>
      </c>
      <c r="F3428">
        <v>-32000000</v>
      </c>
      <c r="G3428" t="s">
        <v>2172</v>
      </c>
      <c r="H3428" t="s">
        <v>247</v>
      </c>
      <c r="I3428" t="s">
        <v>102</v>
      </c>
      <c r="J3428" t="s">
        <v>32</v>
      </c>
      <c r="L3428" t="s">
        <v>279</v>
      </c>
      <c r="M3428">
        <f t="shared" si="165"/>
        <v>10</v>
      </c>
      <c r="N3428">
        <f t="shared" si="166"/>
        <v>14</v>
      </c>
      <c r="O3428" t="str">
        <f t="shared" si="167"/>
        <v>LCFHR</v>
      </c>
    </row>
    <row r="3429" spans="1:15" hidden="1" x14ac:dyDescent="0.25">
      <c r="A3429" t="s">
        <v>121</v>
      </c>
      <c r="B3429" t="s">
        <v>18</v>
      </c>
      <c r="C3429" t="s">
        <v>113</v>
      </c>
      <c r="D3429" s="3">
        <v>43766</v>
      </c>
      <c r="E3429" t="s">
        <v>122</v>
      </c>
      <c r="F3429">
        <v>-4600000</v>
      </c>
      <c r="G3429" t="s">
        <v>2171</v>
      </c>
      <c r="H3429" t="s">
        <v>247</v>
      </c>
      <c r="I3429" t="s">
        <v>102</v>
      </c>
      <c r="J3429" t="s">
        <v>32</v>
      </c>
      <c r="L3429" t="s">
        <v>279</v>
      </c>
      <c r="M3429">
        <f t="shared" si="165"/>
        <v>10</v>
      </c>
      <c r="N3429">
        <f t="shared" si="166"/>
        <v>14</v>
      </c>
      <c r="O3429" t="str">
        <f t="shared" si="167"/>
        <v>LCFHR</v>
      </c>
    </row>
    <row r="3430" spans="1:15" hidden="1" x14ac:dyDescent="0.25">
      <c r="A3430" t="s">
        <v>121</v>
      </c>
      <c r="B3430" t="s">
        <v>18</v>
      </c>
      <c r="C3430" t="s">
        <v>113</v>
      </c>
      <c r="D3430" s="3">
        <v>43766</v>
      </c>
      <c r="E3430" t="s">
        <v>122</v>
      </c>
      <c r="F3430">
        <v>-4400000</v>
      </c>
      <c r="G3430" t="s">
        <v>2170</v>
      </c>
      <c r="H3430" t="s">
        <v>249</v>
      </c>
      <c r="I3430" t="s">
        <v>102</v>
      </c>
      <c r="J3430" t="s">
        <v>32</v>
      </c>
      <c r="L3430" t="s">
        <v>1878</v>
      </c>
      <c r="M3430">
        <f t="shared" si="165"/>
        <v>10</v>
      </c>
      <c r="N3430">
        <f t="shared" si="166"/>
        <v>14</v>
      </c>
      <c r="O3430" t="str">
        <f t="shared" si="167"/>
        <v>LCFHR</v>
      </c>
    </row>
    <row r="3431" spans="1:15" hidden="1" x14ac:dyDescent="0.25">
      <c r="A3431" t="s">
        <v>121</v>
      </c>
      <c r="B3431" t="s">
        <v>18</v>
      </c>
      <c r="C3431" t="s">
        <v>113</v>
      </c>
      <c r="D3431" s="3">
        <v>43768</v>
      </c>
      <c r="E3431" t="s">
        <v>122</v>
      </c>
      <c r="F3431">
        <v>-3000000</v>
      </c>
      <c r="G3431" t="s">
        <v>2169</v>
      </c>
      <c r="H3431" t="s">
        <v>249</v>
      </c>
      <c r="I3431" t="s">
        <v>102</v>
      </c>
      <c r="J3431" t="s">
        <v>32</v>
      </c>
      <c r="L3431" t="s">
        <v>1878</v>
      </c>
      <c r="M3431">
        <f t="shared" si="165"/>
        <v>10</v>
      </c>
      <c r="N3431">
        <f t="shared" si="166"/>
        <v>14</v>
      </c>
      <c r="O3431" t="str">
        <f t="shared" si="167"/>
        <v>LCFHR</v>
      </c>
    </row>
    <row r="3432" spans="1:15" hidden="1" x14ac:dyDescent="0.25">
      <c r="A3432" t="s">
        <v>121</v>
      </c>
      <c r="B3432" t="s">
        <v>18</v>
      </c>
      <c r="C3432" t="s">
        <v>113</v>
      </c>
      <c r="D3432" s="3">
        <v>43773</v>
      </c>
      <c r="E3432" t="s">
        <v>122</v>
      </c>
      <c r="F3432">
        <v>-15000000</v>
      </c>
      <c r="G3432" t="s">
        <v>2168</v>
      </c>
      <c r="H3432" t="s">
        <v>247</v>
      </c>
      <c r="I3432" t="s">
        <v>102</v>
      </c>
      <c r="J3432" t="s">
        <v>32</v>
      </c>
      <c r="L3432" t="s">
        <v>279</v>
      </c>
      <c r="M3432">
        <f t="shared" si="165"/>
        <v>10</v>
      </c>
      <c r="N3432">
        <f t="shared" si="166"/>
        <v>14</v>
      </c>
      <c r="O3432" t="str">
        <f t="shared" si="167"/>
        <v>LCFHR</v>
      </c>
    </row>
    <row r="3433" spans="1:15" hidden="1" x14ac:dyDescent="0.25">
      <c r="A3433" t="s">
        <v>121</v>
      </c>
      <c r="B3433" t="s">
        <v>18</v>
      </c>
      <c r="C3433" t="s">
        <v>113</v>
      </c>
      <c r="D3433" s="3">
        <v>43773</v>
      </c>
      <c r="E3433" t="s">
        <v>122</v>
      </c>
      <c r="F3433">
        <v>-8300000</v>
      </c>
      <c r="G3433" t="s">
        <v>2167</v>
      </c>
      <c r="H3433" t="s">
        <v>249</v>
      </c>
      <c r="I3433" t="s">
        <v>102</v>
      </c>
      <c r="J3433" t="s">
        <v>32</v>
      </c>
      <c r="L3433" t="s">
        <v>1878</v>
      </c>
      <c r="M3433">
        <f t="shared" si="165"/>
        <v>10</v>
      </c>
      <c r="N3433">
        <f t="shared" si="166"/>
        <v>14</v>
      </c>
      <c r="O3433" t="str">
        <f t="shared" si="167"/>
        <v>LCFHR</v>
      </c>
    </row>
    <row r="3434" spans="1:15" hidden="1" x14ac:dyDescent="0.25">
      <c r="A3434" t="s">
        <v>121</v>
      </c>
      <c r="B3434" t="s">
        <v>18</v>
      </c>
      <c r="C3434" t="s">
        <v>113</v>
      </c>
      <c r="D3434" s="3">
        <v>43774</v>
      </c>
      <c r="E3434" t="s">
        <v>122</v>
      </c>
      <c r="F3434">
        <v>-583913.27</v>
      </c>
      <c r="G3434" t="s">
        <v>2166</v>
      </c>
      <c r="H3434" t="s">
        <v>247</v>
      </c>
      <c r="I3434" t="s">
        <v>102</v>
      </c>
      <c r="J3434" t="s">
        <v>32</v>
      </c>
      <c r="L3434" t="s">
        <v>279</v>
      </c>
      <c r="M3434">
        <f t="shared" si="165"/>
        <v>10</v>
      </c>
      <c r="N3434">
        <f t="shared" si="166"/>
        <v>14</v>
      </c>
      <c r="O3434" t="str">
        <f t="shared" si="167"/>
        <v>LCFHR</v>
      </c>
    </row>
    <row r="3435" spans="1:15" hidden="1" x14ac:dyDescent="0.25">
      <c r="A3435" t="s">
        <v>121</v>
      </c>
      <c r="B3435" t="s">
        <v>18</v>
      </c>
      <c r="C3435" t="s">
        <v>113</v>
      </c>
      <c r="D3435" s="3">
        <v>43775</v>
      </c>
      <c r="E3435" t="s">
        <v>122</v>
      </c>
      <c r="F3435">
        <v>-8000000</v>
      </c>
      <c r="G3435" t="s">
        <v>2165</v>
      </c>
      <c r="H3435" t="s">
        <v>247</v>
      </c>
      <c r="I3435" t="s">
        <v>102</v>
      </c>
      <c r="J3435" t="s">
        <v>32</v>
      </c>
      <c r="L3435" t="s">
        <v>279</v>
      </c>
      <c r="M3435">
        <f t="shared" si="165"/>
        <v>10</v>
      </c>
      <c r="N3435">
        <f t="shared" si="166"/>
        <v>14</v>
      </c>
      <c r="O3435" t="str">
        <f t="shared" si="167"/>
        <v>LCFHR</v>
      </c>
    </row>
    <row r="3436" spans="1:15" hidden="1" x14ac:dyDescent="0.25">
      <c r="A3436" t="s">
        <v>121</v>
      </c>
      <c r="B3436" t="s">
        <v>18</v>
      </c>
      <c r="C3436" t="s">
        <v>113</v>
      </c>
      <c r="D3436" s="3">
        <v>43776</v>
      </c>
      <c r="E3436" t="s">
        <v>122</v>
      </c>
      <c r="F3436">
        <v>-9000000</v>
      </c>
      <c r="G3436" t="s">
        <v>2164</v>
      </c>
      <c r="H3436" t="s">
        <v>247</v>
      </c>
      <c r="I3436" t="s">
        <v>102</v>
      </c>
      <c r="J3436" t="s">
        <v>32</v>
      </c>
      <c r="L3436" t="s">
        <v>279</v>
      </c>
      <c r="M3436">
        <f t="shared" si="165"/>
        <v>10</v>
      </c>
      <c r="N3436">
        <f t="shared" si="166"/>
        <v>14</v>
      </c>
      <c r="O3436" t="str">
        <f t="shared" si="167"/>
        <v>LCFHR</v>
      </c>
    </row>
    <row r="3437" spans="1:15" hidden="1" x14ac:dyDescent="0.25">
      <c r="A3437" t="s">
        <v>121</v>
      </c>
      <c r="B3437" t="s">
        <v>18</v>
      </c>
      <c r="C3437" t="s">
        <v>113</v>
      </c>
      <c r="D3437" s="3">
        <v>43776</v>
      </c>
      <c r="E3437" t="s">
        <v>122</v>
      </c>
      <c r="F3437">
        <v>-500000</v>
      </c>
      <c r="G3437" t="s">
        <v>2163</v>
      </c>
      <c r="H3437" t="s">
        <v>249</v>
      </c>
      <c r="I3437" t="s">
        <v>102</v>
      </c>
      <c r="J3437" t="s">
        <v>32</v>
      </c>
      <c r="L3437" t="s">
        <v>1878</v>
      </c>
      <c r="M3437">
        <f t="shared" si="165"/>
        <v>10</v>
      </c>
      <c r="N3437">
        <f t="shared" si="166"/>
        <v>14</v>
      </c>
      <c r="O3437" t="str">
        <f t="shared" si="167"/>
        <v>LCFHR</v>
      </c>
    </row>
    <row r="3438" spans="1:15" hidden="1" x14ac:dyDescent="0.25">
      <c r="A3438" t="s">
        <v>121</v>
      </c>
      <c r="B3438" t="s">
        <v>18</v>
      </c>
      <c r="C3438" t="s">
        <v>113</v>
      </c>
      <c r="D3438" s="3">
        <v>43777</v>
      </c>
      <c r="E3438" t="s">
        <v>122</v>
      </c>
      <c r="F3438">
        <v>-1100000</v>
      </c>
      <c r="G3438" t="s">
        <v>2162</v>
      </c>
      <c r="H3438" t="s">
        <v>249</v>
      </c>
      <c r="I3438" t="s">
        <v>102</v>
      </c>
      <c r="J3438" t="s">
        <v>32</v>
      </c>
      <c r="L3438" t="s">
        <v>1878</v>
      </c>
      <c r="M3438">
        <f t="shared" si="165"/>
        <v>10</v>
      </c>
      <c r="N3438">
        <f t="shared" si="166"/>
        <v>14</v>
      </c>
      <c r="O3438" t="str">
        <f t="shared" si="167"/>
        <v>LCFHR</v>
      </c>
    </row>
    <row r="3439" spans="1:15" hidden="1" x14ac:dyDescent="0.25">
      <c r="A3439" t="s">
        <v>121</v>
      </c>
      <c r="B3439" t="s">
        <v>18</v>
      </c>
      <c r="C3439" t="s">
        <v>113</v>
      </c>
      <c r="D3439" s="3">
        <v>43781</v>
      </c>
      <c r="E3439" t="s">
        <v>122</v>
      </c>
      <c r="F3439">
        <v>-2800000</v>
      </c>
      <c r="G3439" t="s">
        <v>2161</v>
      </c>
      <c r="H3439" t="s">
        <v>249</v>
      </c>
      <c r="I3439" t="s">
        <v>102</v>
      </c>
      <c r="J3439" t="s">
        <v>32</v>
      </c>
      <c r="L3439" t="s">
        <v>1878</v>
      </c>
      <c r="M3439">
        <f t="shared" si="165"/>
        <v>10</v>
      </c>
      <c r="N3439">
        <f t="shared" si="166"/>
        <v>14</v>
      </c>
      <c r="O3439" t="str">
        <f t="shared" si="167"/>
        <v>LCFHR</v>
      </c>
    </row>
    <row r="3440" spans="1:15" hidden="1" x14ac:dyDescent="0.25">
      <c r="A3440" t="s">
        <v>121</v>
      </c>
      <c r="B3440" t="s">
        <v>18</v>
      </c>
      <c r="C3440" t="s">
        <v>113</v>
      </c>
      <c r="D3440" s="3">
        <v>43782</v>
      </c>
      <c r="E3440" t="s">
        <v>122</v>
      </c>
      <c r="F3440">
        <v>-20000000</v>
      </c>
      <c r="G3440" t="s">
        <v>2160</v>
      </c>
      <c r="H3440" t="s">
        <v>249</v>
      </c>
      <c r="I3440" t="s">
        <v>102</v>
      </c>
      <c r="J3440" t="s">
        <v>32</v>
      </c>
      <c r="L3440" t="s">
        <v>1878</v>
      </c>
      <c r="M3440">
        <f t="shared" si="165"/>
        <v>10</v>
      </c>
      <c r="N3440">
        <f t="shared" si="166"/>
        <v>14</v>
      </c>
      <c r="O3440" t="str">
        <f t="shared" si="167"/>
        <v>LCFHR</v>
      </c>
    </row>
    <row r="3441" spans="1:15" hidden="1" x14ac:dyDescent="0.25">
      <c r="A3441" t="s">
        <v>121</v>
      </c>
      <c r="B3441" t="s">
        <v>18</v>
      </c>
      <c r="C3441" t="s">
        <v>113</v>
      </c>
      <c r="D3441" s="3">
        <v>43788</v>
      </c>
      <c r="E3441" t="s">
        <v>122</v>
      </c>
      <c r="F3441">
        <v>-23300000</v>
      </c>
      <c r="G3441" t="s">
        <v>2159</v>
      </c>
      <c r="H3441" t="s">
        <v>247</v>
      </c>
      <c r="I3441" t="s">
        <v>102</v>
      </c>
      <c r="J3441" t="s">
        <v>32</v>
      </c>
      <c r="L3441" t="s">
        <v>279</v>
      </c>
      <c r="M3441">
        <f t="shared" si="165"/>
        <v>10</v>
      </c>
      <c r="N3441">
        <f t="shared" si="166"/>
        <v>14</v>
      </c>
      <c r="O3441" t="str">
        <f t="shared" si="167"/>
        <v>LCFHR</v>
      </c>
    </row>
    <row r="3442" spans="1:15" hidden="1" x14ac:dyDescent="0.25">
      <c r="A3442" t="s">
        <v>121</v>
      </c>
      <c r="B3442" t="s">
        <v>18</v>
      </c>
      <c r="C3442" t="s">
        <v>113</v>
      </c>
      <c r="D3442" s="3">
        <v>43788</v>
      </c>
      <c r="E3442" t="s">
        <v>122</v>
      </c>
      <c r="F3442">
        <v>-21500000</v>
      </c>
      <c r="G3442" t="s">
        <v>2158</v>
      </c>
      <c r="H3442" t="s">
        <v>247</v>
      </c>
      <c r="I3442" t="s">
        <v>102</v>
      </c>
      <c r="J3442" t="s">
        <v>32</v>
      </c>
      <c r="L3442" t="s">
        <v>279</v>
      </c>
      <c r="M3442">
        <f t="shared" si="165"/>
        <v>10</v>
      </c>
      <c r="N3442">
        <f t="shared" si="166"/>
        <v>14</v>
      </c>
      <c r="O3442" t="str">
        <f t="shared" si="167"/>
        <v>LCFHR</v>
      </c>
    </row>
    <row r="3443" spans="1:15" hidden="1" x14ac:dyDescent="0.25">
      <c r="A3443" t="s">
        <v>121</v>
      </c>
      <c r="B3443" t="s">
        <v>18</v>
      </c>
      <c r="C3443" t="s">
        <v>113</v>
      </c>
      <c r="D3443" s="3">
        <v>43788</v>
      </c>
      <c r="E3443" t="s">
        <v>122</v>
      </c>
      <c r="F3443">
        <v>-4300000</v>
      </c>
      <c r="G3443" t="s">
        <v>2157</v>
      </c>
      <c r="H3443" t="s">
        <v>247</v>
      </c>
      <c r="I3443" t="s">
        <v>102</v>
      </c>
      <c r="J3443" t="s">
        <v>32</v>
      </c>
      <c r="L3443" t="s">
        <v>279</v>
      </c>
      <c r="M3443">
        <f t="shared" si="165"/>
        <v>10</v>
      </c>
      <c r="N3443">
        <f t="shared" si="166"/>
        <v>14</v>
      </c>
      <c r="O3443" t="str">
        <f t="shared" si="167"/>
        <v>LCFHR</v>
      </c>
    </row>
    <row r="3444" spans="1:15" hidden="1" x14ac:dyDescent="0.25">
      <c r="A3444" t="s">
        <v>121</v>
      </c>
      <c r="B3444" t="s">
        <v>18</v>
      </c>
      <c r="C3444" t="s">
        <v>113</v>
      </c>
      <c r="D3444" s="3">
        <v>43790</v>
      </c>
      <c r="E3444" t="s">
        <v>122</v>
      </c>
      <c r="F3444">
        <v>-1200000</v>
      </c>
      <c r="G3444" t="s">
        <v>2156</v>
      </c>
      <c r="H3444" t="s">
        <v>247</v>
      </c>
      <c r="I3444" t="s">
        <v>102</v>
      </c>
      <c r="J3444" t="s">
        <v>32</v>
      </c>
      <c r="L3444" t="s">
        <v>279</v>
      </c>
      <c r="M3444">
        <f t="shared" si="165"/>
        <v>10</v>
      </c>
      <c r="N3444">
        <f t="shared" si="166"/>
        <v>14</v>
      </c>
      <c r="O3444" t="str">
        <f t="shared" si="167"/>
        <v>LCFHR</v>
      </c>
    </row>
    <row r="3445" spans="1:15" hidden="1" x14ac:dyDescent="0.25">
      <c r="A3445" t="s">
        <v>121</v>
      </c>
      <c r="B3445" t="s">
        <v>18</v>
      </c>
      <c r="C3445" t="s">
        <v>113</v>
      </c>
      <c r="D3445" s="3">
        <v>43791</v>
      </c>
      <c r="E3445" t="s">
        <v>122</v>
      </c>
      <c r="F3445">
        <v>-1400000</v>
      </c>
      <c r="G3445" t="s">
        <v>2155</v>
      </c>
      <c r="H3445" t="s">
        <v>249</v>
      </c>
      <c r="I3445" t="s">
        <v>102</v>
      </c>
      <c r="J3445" t="s">
        <v>32</v>
      </c>
      <c r="L3445" t="s">
        <v>1878</v>
      </c>
      <c r="M3445">
        <f t="shared" si="165"/>
        <v>10</v>
      </c>
      <c r="N3445">
        <f t="shared" si="166"/>
        <v>14</v>
      </c>
      <c r="O3445" t="str">
        <f t="shared" si="167"/>
        <v>LCFHR</v>
      </c>
    </row>
    <row r="3446" spans="1:15" hidden="1" x14ac:dyDescent="0.25">
      <c r="A3446" t="s">
        <v>121</v>
      </c>
      <c r="B3446" t="s">
        <v>18</v>
      </c>
      <c r="C3446" t="s">
        <v>113</v>
      </c>
      <c r="D3446" s="3">
        <v>43794</v>
      </c>
      <c r="E3446" t="s">
        <v>122</v>
      </c>
      <c r="F3446">
        <v>-1100000</v>
      </c>
      <c r="G3446" t="s">
        <v>2154</v>
      </c>
      <c r="H3446" t="s">
        <v>249</v>
      </c>
      <c r="I3446" t="s">
        <v>102</v>
      </c>
      <c r="J3446" t="s">
        <v>32</v>
      </c>
      <c r="L3446" t="s">
        <v>1878</v>
      </c>
      <c r="M3446">
        <f t="shared" si="165"/>
        <v>10</v>
      </c>
      <c r="N3446">
        <f t="shared" si="166"/>
        <v>14</v>
      </c>
      <c r="O3446" t="str">
        <f t="shared" si="167"/>
        <v>LCFHR</v>
      </c>
    </row>
    <row r="3447" spans="1:15" hidden="1" x14ac:dyDescent="0.25">
      <c r="A3447" t="s">
        <v>121</v>
      </c>
      <c r="B3447" t="s">
        <v>18</v>
      </c>
      <c r="C3447" t="s">
        <v>113</v>
      </c>
      <c r="D3447" s="3">
        <v>43795</v>
      </c>
      <c r="E3447" t="s">
        <v>122</v>
      </c>
      <c r="F3447">
        <v>-25300000</v>
      </c>
      <c r="G3447" t="s">
        <v>2153</v>
      </c>
      <c r="H3447" t="s">
        <v>247</v>
      </c>
      <c r="I3447" t="s">
        <v>102</v>
      </c>
      <c r="J3447" t="s">
        <v>32</v>
      </c>
      <c r="L3447" t="s">
        <v>279</v>
      </c>
      <c r="M3447">
        <f t="shared" si="165"/>
        <v>10</v>
      </c>
      <c r="N3447">
        <f t="shared" si="166"/>
        <v>14</v>
      </c>
      <c r="O3447" t="str">
        <f t="shared" si="167"/>
        <v>LCFHR</v>
      </c>
    </row>
    <row r="3448" spans="1:15" hidden="1" x14ac:dyDescent="0.25">
      <c r="A3448" t="s">
        <v>121</v>
      </c>
      <c r="B3448" t="s">
        <v>18</v>
      </c>
      <c r="C3448" t="s">
        <v>113</v>
      </c>
      <c r="D3448" s="3">
        <v>43796</v>
      </c>
      <c r="E3448" t="s">
        <v>122</v>
      </c>
      <c r="F3448">
        <v>-69999.990000000005</v>
      </c>
      <c r="G3448" t="s">
        <v>2152</v>
      </c>
      <c r="H3448" t="s">
        <v>247</v>
      </c>
      <c r="I3448" t="s">
        <v>102</v>
      </c>
      <c r="J3448" t="s">
        <v>32</v>
      </c>
      <c r="L3448" t="s">
        <v>278</v>
      </c>
      <c r="M3448">
        <f t="shared" si="165"/>
        <v>10</v>
      </c>
      <c r="N3448">
        <f t="shared" si="166"/>
        <v>14</v>
      </c>
      <c r="O3448" t="str">
        <f t="shared" si="167"/>
        <v>LCFHR</v>
      </c>
    </row>
    <row r="3449" spans="1:15" hidden="1" x14ac:dyDescent="0.25">
      <c r="A3449" t="s">
        <v>121</v>
      </c>
      <c r="B3449" t="s">
        <v>18</v>
      </c>
      <c r="C3449" t="s">
        <v>113</v>
      </c>
      <c r="D3449" s="3">
        <v>43798</v>
      </c>
      <c r="E3449" t="s">
        <v>122</v>
      </c>
      <c r="F3449">
        <v>-13000000</v>
      </c>
      <c r="G3449" t="s">
        <v>2151</v>
      </c>
      <c r="H3449" t="s">
        <v>247</v>
      </c>
      <c r="I3449" t="s">
        <v>102</v>
      </c>
      <c r="J3449" t="s">
        <v>32</v>
      </c>
      <c r="L3449" t="s">
        <v>279</v>
      </c>
      <c r="M3449">
        <f t="shared" si="165"/>
        <v>10</v>
      </c>
      <c r="N3449">
        <f t="shared" si="166"/>
        <v>14</v>
      </c>
      <c r="O3449" t="str">
        <f t="shared" si="167"/>
        <v>LCFHR</v>
      </c>
    </row>
    <row r="3450" spans="1:15" hidden="1" x14ac:dyDescent="0.25">
      <c r="A3450" t="s">
        <v>121</v>
      </c>
      <c r="B3450" t="s">
        <v>18</v>
      </c>
      <c r="C3450" t="s">
        <v>113</v>
      </c>
      <c r="D3450" s="3">
        <v>43801</v>
      </c>
      <c r="E3450" t="s">
        <v>122</v>
      </c>
      <c r="F3450">
        <v>-6000000</v>
      </c>
      <c r="G3450" t="s">
        <v>2150</v>
      </c>
      <c r="H3450" t="s">
        <v>247</v>
      </c>
      <c r="I3450" t="s">
        <v>102</v>
      </c>
      <c r="J3450" t="s">
        <v>32</v>
      </c>
      <c r="L3450" t="s">
        <v>279</v>
      </c>
      <c r="M3450">
        <f t="shared" si="165"/>
        <v>10</v>
      </c>
      <c r="N3450">
        <f t="shared" si="166"/>
        <v>14</v>
      </c>
      <c r="O3450" t="str">
        <f t="shared" si="167"/>
        <v>LCFHR</v>
      </c>
    </row>
    <row r="3451" spans="1:15" hidden="1" x14ac:dyDescent="0.25">
      <c r="A3451" t="s">
        <v>121</v>
      </c>
      <c r="B3451" t="s">
        <v>18</v>
      </c>
      <c r="C3451" t="s">
        <v>113</v>
      </c>
      <c r="D3451" s="3">
        <v>43803</v>
      </c>
      <c r="E3451" t="s">
        <v>122</v>
      </c>
      <c r="F3451">
        <v>-720690</v>
      </c>
      <c r="G3451" t="s">
        <v>2149</v>
      </c>
      <c r="H3451" t="s">
        <v>247</v>
      </c>
      <c r="I3451" t="s">
        <v>102</v>
      </c>
      <c r="J3451" t="s">
        <v>32</v>
      </c>
      <c r="L3451" t="s">
        <v>279</v>
      </c>
      <c r="M3451">
        <f t="shared" si="165"/>
        <v>10</v>
      </c>
      <c r="N3451">
        <f t="shared" si="166"/>
        <v>14</v>
      </c>
      <c r="O3451" t="str">
        <f t="shared" si="167"/>
        <v>LCFHR</v>
      </c>
    </row>
    <row r="3452" spans="1:15" hidden="1" x14ac:dyDescent="0.25">
      <c r="A3452" t="s">
        <v>121</v>
      </c>
      <c r="B3452" t="s">
        <v>18</v>
      </c>
      <c r="C3452" t="s">
        <v>113</v>
      </c>
      <c r="D3452" s="3">
        <v>43803</v>
      </c>
      <c r="E3452" t="s">
        <v>122</v>
      </c>
      <c r="F3452">
        <v>-10400000</v>
      </c>
      <c r="G3452" t="s">
        <v>2148</v>
      </c>
      <c r="H3452" t="s">
        <v>249</v>
      </c>
      <c r="I3452" t="s">
        <v>102</v>
      </c>
      <c r="J3452" t="s">
        <v>32</v>
      </c>
      <c r="L3452" t="s">
        <v>1878</v>
      </c>
      <c r="M3452">
        <f t="shared" si="165"/>
        <v>10</v>
      </c>
      <c r="N3452">
        <f t="shared" si="166"/>
        <v>14</v>
      </c>
      <c r="O3452" t="str">
        <f t="shared" si="167"/>
        <v>LCFHR</v>
      </c>
    </row>
    <row r="3453" spans="1:15" hidden="1" x14ac:dyDescent="0.25">
      <c r="A3453" t="s">
        <v>121</v>
      </c>
      <c r="B3453" t="s">
        <v>18</v>
      </c>
      <c r="C3453" t="s">
        <v>113</v>
      </c>
      <c r="D3453" s="3">
        <v>43804</v>
      </c>
      <c r="E3453" t="s">
        <v>122</v>
      </c>
      <c r="F3453">
        <v>-12800000</v>
      </c>
      <c r="G3453" t="s">
        <v>2147</v>
      </c>
      <c r="H3453" t="s">
        <v>249</v>
      </c>
      <c r="I3453" t="s">
        <v>102</v>
      </c>
      <c r="J3453" t="s">
        <v>32</v>
      </c>
      <c r="L3453" t="s">
        <v>1878</v>
      </c>
      <c r="M3453">
        <f t="shared" si="165"/>
        <v>10</v>
      </c>
      <c r="N3453">
        <f t="shared" si="166"/>
        <v>14</v>
      </c>
      <c r="O3453" t="str">
        <f t="shared" si="167"/>
        <v>LCFHR</v>
      </c>
    </row>
    <row r="3454" spans="1:15" hidden="1" x14ac:dyDescent="0.25">
      <c r="A3454" t="s">
        <v>121</v>
      </c>
      <c r="B3454" t="s">
        <v>18</v>
      </c>
      <c r="C3454" t="s">
        <v>113</v>
      </c>
      <c r="D3454" s="3">
        <v>43810</v>
      </c>
      <c r="E3454" t="s">
        <v>122</v>
      </c>
      <c r="F3454">
        <v>-40500000</v>
      </c>
      <c r="G3454" t="s">
        <v>2146</v>
      </c>
      <c r="H3454" t="s">
        <v>247</v>
      </c>
      <c r="I3454" t="s">
        <v>102</v>
      </c>
      <c r="J3454" t="s">
        <v>32</v>
      </c>
      <c r="L3454" t="s">
        <v>279</v>
      </c>
      <c r="M3454">
        <f t="shared" si="165"/>
        <v>10</v>
      </c>
      <c r="N3454">
        <f t="shared" si="166"/>
        <v>14</v>
      </c>
      <c r="O3454" t="str">
        <f t="shared" si="167"/>
        <v>LCFHR</v>
      </c>
    </row>
    <row r="3455" spans="1:15" hidden="1" x14ac:dyDescent="0.25">
      <c r="A3455" t="s">
        <v>121</v>
      </c>
      <c r="B3455" t="s">
        <v>18</v>
      </c>
      <c r="C3455" t="s">
        <v>113</v>
      </c>
      <c r="D3455" s="3">
        <v>43810</v>
      </c>
      <c r="E3455" t="s">
        <v>122</v>
      </c>
      <c r="F3455">
        <v>-25000000</v>
      </c>
      <c r="G3455" t="s">
        <v>2145</v>
      </c>
      <c r="H3455" t="s">
        <v>247</v>
      </c>
      <c r="I3455" t="s">
        <v>102</v>
      </c>
      <c r="J3455" t="s">
        <v>32</v>
      </c>
      <c r="L3455" t="s">
        <v>279</v>
      </c>
      <c r="M3455">
        <f t="shared" si="165"/>
        <v>10</v>
      </c>
      <c r="N3455">
        <f t="shared" si="166"/>
        <v>14</v>
      </c>
      <c r="O3455" t="str">
        <f t="shared" si="167"/>
        <v>LCFHR</v>
      </c>
    </row>
    <row r="3456" spans="1:15" hidden="1" x14ac:dyDescent="0.25">
      <c r="A3456" t="s">
        <v>121</v>
      </c>
      <c r="B3456" t="s">
        <v>18</v>
      </c>
      <c r="C3456" t="s">
        <v>113</v>
      </c>
      <c r="D3456" s="3">
        <v>43812</v>
      </c>
      <c r="E3456" t="s">
        <v>122</v>
      </c>
      <c r="F3456">
        <v>-2200000</v>
      </c>
      <c r="G3456" t="s">
        <v>2144</v>
      </c>
      <c r="H3456" t="s">
        <v>249</v>
      </c>
      <c r="I3456" t="s">
        <v>102</v>
      </c>
      <c r="J3456" t="s">
        <v>32</v>
      </c>
      <c r="L3456" t="s">
        <v>1878</v>
      </c>
      <c r="M3456">
        <f t="shared" si="165"/>
        <v>10</v>
      </c>
      <c r="N3456">
        <f t="shared" si="166"/>
        <v>14</v>
      </c>
      <c r="O3456" t="str">
        <f t="shared" si="167"/>
        <v>LCFHR</v>
      </c>
    </row>
    <row r="3457" spans="1:15" hidden="1" x14ac:dyDescent="0.25">
      <c r="A3457" t="s">
        <v>121</v>
      </c>
      <c r="B3457" t="s">
        <v>18</v>
      </c>
      <c r="C3457" t="s">
        <v>113</v>
      </c>
      <c r="D3457" s="3">
        <v>43815</v>
      </c>
      <c r="E3457" t="s">
        <v>122</v>
      </c>
      <c r="F3457">
        <v>-400000</v>
      </c>
      <c r="G3457" t="s">
        <v>2143</v>
      </c>
      <c r="H3457" t="s">
        <v>249</v>
      </c>
      <c r="I3457" t="s">
        <v>102</v>
      </c>
      <c r="J3457" t="s">
        <v>32</v>
      </c>
      <c r="L3457" t="s">
        <v>1878</v>
      </c>
      <c r="M3457">
        <f t="shared" si="165"/>
        <v>10</v>
      </c>
      <c r="N3457">
        <f t="shared" si="166"/>
        <v>14</v>
      </c>
      <c r="O3457" t="str">
        <f t="shared" si="167"/>
        <v>LCFHR</v>
      </c>
    </row>
    <row r="3458" spans="1:15" hidden="1" x14ac:dyDescent="0.25">
      <c r="A3458" t="s">
        <v>121</v>
      </c>
      <c r="B3458" t="s">
        <v>18</v>
      </c>
      <c r="C3458" t="s">
        <v>113</v>
      </c>
      <c r="D3458" s="3">
        <v>43816</v>
      </c>
      <c r="E3458" t="s">
        <v>122</v>
      </c>
      <c r="F3458">
        <v>-9000000</v>
      </c>
      <c r="G3458" t="s">
        <v>2142</v>
      </c>
      <c r="H3458" t="s">
        <v>247</v>
      </c>
      <c r="I3458" t="s">
        <v>102</v>
      </c>
      <c r="J3458" t="s">
        <v>32</v>
      </c>
      <c r="L3458" t="s">
        <v>279</v>
      </c>
      <c r="M3458">
        <f t="shared" si="165"/>
        <v>10</v>
      </c>
      <c r="N3458">
        <f t="shared" si="166"/>
        <v>14</v>
      </c>
      <c r="O3458" t="str">
        <f t="shared" si="167"/>
        <v>LCFHR</v>
      </c>
    </row>
    <row r="3459" spans="1:15" hidden="1" x14ac:dyDescent="0.25">
      <c r="A3459" t="s">
        <v>121</v>
      </c>
      <c r="B3459" t="s">
        <v>18</v>
      </c>
      <c r="C3459" t="s">
        <v>113</v>
      </c>
      <c r="D3459" s="3">
        <v>43817</v>
      </c>
      <c r="E3459" t="s">
        <v>122</v>
      </c>
      <c r="F3459">
        <v>-660990</v>
      </c>
      <c r="G3459" t="s">
        <v>2141</v>
      </c>
      <c r="H3459" t="s">
        <v>247</v>
      </c>
      <c r="I3459" t="s">
        <v>102</v>
      </c>
      <c r="J3459" t="s">
        <v>32</v>
      </c>
      <c r="L3459" t="s">
        <v>2140</v>
      </c>
      <c r="M3459">
        <f t="shared" ref="M3459:M3522" si="168">FIND("from",L3459,1)+LEN($M$1)+1</f>
        <v>10</v>
      </c>
      <c r="N3459">
        <f t="shared" ref="N3459:N3522" si="169">FIND("to",L3459)-LEN($N$1)</f>
        <v>14</v>
      </c>
      <c r="O3459" t="str">
        <f t="shared" ref="O3459:O3522" si="170">MID(L3459,M3459,N3459-M3459+1)</f>
        <v>LCFHR</v>
      </c>
    </row>
    <row r="3460" spans="1:15" hidden="1" x14ac:dyDescent="0.25">
      <c r="A3460" t="s">
        <v>121</v>
      </c>
      <c r="B3460" t="s">
        <v>18</v>
      </c>
      <c r="C3460" t="s">
        <v>113</v>
      </c>
      <c r="D3460" s="3">
        <v>43819</v>
      </c>
      <c r="E3460" t="s">
        <v>122</v>
      </c>
      <c r="F3460">
        <v>-3400000</v>
      </c>
      <c r="G3460" t="s">
        <v>2139</v>
      </c>
      <c r="H3460" t="s">
        <v>249</v>
      </c>
      <c r="I3460" t="s">
        <v>102</v>
      </c>
      <c r="J3460" t="s">
        <v>32</v>
      </c>
      <c r="L3460" t="s">
        <v>1878</v>
      </c>
      <c r="M3460">
        <f t="shared" si="168"/>
        <v>10</v>
      </c>
      <c r="N3460">
        <f t="shared" si="169"/>
        <v>14</v>
      </c>
      <c r="O3460" t="str">
        <f t="shared" si="170"/>
        <v>LCFHR</v>
      </c>
    </row>
    <row r="3461" spans="1:15" hidden="1" x14ac:dyDescent="0.25">
      <c r="A3461" t="s">
        <v>121</v>
      </c>
      <c r="B3461" t="s">
        <v>18</v>
      </c>
      <c r="C3461" t="s">
        <v>113</v>
      </c>
      <c r="D3461" s="3">
        <v>43826</v>
      </c>
      <c r="E3461" t="s">
        <v>122</v>
      </c>
      <c r="F3461">
        <v>-35000000</v>
      </c>
      <c r="G3461" t="s">
        <v>2138</v>
      </c>
      <c r="H3461" t="s">
        <v>247</v>
      </c>
      <c r="I3461" t="s">
        <v>102</v>
      </c>
      <c r="J3461" t="s">
        <v>32</v>
      </c>
      <c r="L3461" t="s">
        <v>279</v>
      </c>
      <c r="M3461">
        <f t="shared" si="168"/>
        <v>10</v>
      </c>
      <c r="N3461">
        <f t="shared" si="169"/>
        <v>14</v>
      </c>
      <c r="O3461" t="str">
        <f t="shared" si="170"/>
        <v>LCFHR</v>
      </c>
    </row>
    <row r="3462" spans="1:15" hidden="1" x14ac:dyDescent="0.25">
      <c r="A3462" t="s">
        <v>121</v>
      </c>
      <c r="B3462" t="s">
        <v>18</v>
      </c>
      <c r="C3462" t="s">
        <v>113</v>
      </c>
      <c r="D3462" s="3">
        <v>43829</v>
      </c>
      <c r="E3462" t="s">
        <v>122</v>
      </c>
      <c r="F3462">
        <v>-69999.990000000005</v>
      </c>
      <c r="G3462" t="s">
        <v>2137</v>
      </c>
      <c r="H3462" t="s">
        <v>247</v>
      </c>
      <c r="I3462" t="s">
        <v>102</v>
      </c>
      <c r="J3462" t="s">
        <v>32</v>
      </c>
      <c r="L3462" t="s">
        <v>278</v>
      </c>
      <c r="M3462">
        <f t="shared" si="168"/>
        <v>10</v>
      </c>
      <c r="N3462">
        <f t="shared" si="169"/>
        <v>14</v>
      </c>
      <c r="O3462" t="str">
        <f t="shared" si="170"/>
        <v>LCFHR</v>
      </c>
    </row>
    <row r="3463" spans="1:15" hidden="1" x14ac:dyDescent="0.25">
      <c r="A3463" t="s">
        <v>121</v>
      </c>
      <c r="B3463" t="s">
        <v>18</v>
      </c>
      <c r="C3463" t="s">
        <v>113</v>
      </c>
      <c r="D3463" s="3">
        <v>43829</v>
      </c>
      <c r="E3463" t="s">
        <v>122</v>
      </c>
      <c r="F3463">
        <v>-40000000</v>
      </c>
      <c r="G3463" t="s">
        <v>2136</v>
      </c>
      <c r="H3463" t="s">
        <v>247</v>
      </c>
      <c r="I3463" t="s">
        <v>102</v>
      </c>
      <c r="J3463" t="s">
        <v>32</v>
      </c>
      <c r="L3463" t="s">
        <v>279</v>
      </c>
      <c r="M3463">
        <f t="shared" si="168"/>
        <v>10</v>
      </c>
      <c r="N3463">
        <f t="shared" si="169"/>
        <v>14</v>
      </c>
      <c r="O3463" t="str">
        <f t="shared" si="170"/>
        <v>LCFHR</v>
      </c>
    </row>
    <row r="3464" spans="1:15" hidden="1" x14ac:dyDescent="0.25">
      <c r="A3464" t="s">
        <v>121</v>
      </c>
      <c r="B3464" t="s">
        <v>18</v>
      </c>
      <c r="C3464" t="s">
        <v>113</v>
      </c>
      <c r="D3464" s="3">
        <v>43829</v>
      </c>
      <c r="E3464" t="s">
        <v>122</v>
      </c>
      <c r="F3464">
        <v>-12600000</v>
      </c>
      <c r="G3464" t="s">
        <v>2135</v>
      </c>
      <c r="H3464" t="s">
        <v>247</v>
      </c>
      <c r="I3464" t="s">
        <v>102</v>
      </c>
      <c r="J3464" t="s">
        <v>32</v>
      </c>
      <c r="L3464" t="s">
        <v>279</v>
      </c>
      <c r="M3464">
        <f t="shared" si="168"/>
        <v>10</v>
      </c>
      <c r="N3464">
        <f t="shared" si="169"/>
        <v>14</v>
      </c>
      <c r="O3464" t="str">
        <f t="shared" si="170"/>
        <v>LCFHR</v>
      </c>
    </row>
    <row r="3465" spans="1:15" hidden="1" x14ac:dyDescent="0.25">
      <c r="A3465" t="s">
        <v>121</v>
      </c>
      <c r="B3465" t="s">
        <v>18</v>
      </c>
      <c r="C3465" t="s">
        <v>113</v>
      </c>
      <c r="D3465" s="3">
        <v>43833</v>
      </c>
      <c r="E3465" t="s">
        <v>122</v>
      </c>
      <c r="F3465">
        <v>-500000</v>
      </c>
      <c r="G3465" t="s">
        <v>2134</v>
      </c>
      <c r="H3465" t="s">
        <v>249</v>
      </c>
      <c r="I3465" t="s">
        <v>102</v>
      </c>
      <c r="J3465" t="s">
        <v>32</v>
      </c>
      <c r="L3465" t="s">
        <v>1878</v>
      </c>
      <c r="M3465">
        <f t="shared" si="168"/>
        <v>10</v>
      </c>
      <c r="N3465">
        <f t="shared" si="169"/>
        <v>14</v>
      </c>
      <c r="O3465" t="str">
        <f t="shared" si="170"/>
        <v>LCFHR</v>
      </c>
    </row>
    <row r="3466" spans="1:15" hidden="1" x14ac:dyDescent="0.25">
      <c r="A3466" t="s">
        <v>121</v>
      </c>
      <c r="B3466" t="s">
        <v>18</v>
      </c>
      <c r="C3466" t="s">
        <v>113</v>
      </c>
      <c r="D3466" s="3">
        <v>43836</v>
      </c>
      <c r="E3466" t="s">
        <v>122</v>
      </c>
      <c r="F3466">
        <v>-931913.18</v>
      </c>
      <c r="G3466" t="s">
        <v>2133</v>
      </c>
      <c r="H3466" t="s">
        <v>247</v>
      </c>
      <c r="I3466" t="s">
        <v>102</v>
      </c>
      <c r="J3466" t="s">
        <v>32</v>
      </c>
      <c r="L3466" t="s">
        <v>279</v>
      </c>
      <c r="M3466">
        <f t="shared" si="168"/>
        <v>10</v>
      </c>
      <c r="N3466">
        <f t="shared" si="169"/>
        <v>14</v>
      </c>
      <c r="O3466" t="str">
        <f t="shared" si="170"/>
        <v>LCFHR</v>
      </c>
    </row>
    <row r="3467" spans="1:15" hidden="1" x14ac:dyDescent="0.25">
      <c r="A3467" t="s">
        <v>121</v>
      </c>
      <c r="B3467" t="s">
        <v>18</v>
      </c>
      <c r="C3467" t="s">
        <v>113</v>
      </c>
      <c r="D3467" s="3">
        <v>43840</v>
      </c>
      <c r="E3467" t="s">
        <v>122</v>
      </c>
      <c r="F3467">
        <v>-3700000</v>
      </c>
      <c r="G3467" t="s">
        <v>2132</v>
      </c>
      <c r="H3467" t="s">
        <v>249</v>
      </c>
      <c r="I3467" t="s">
        <v>102</v>
      </c>
      <c r="J3467" t="s">
        <v>32</v>
      </c>
      <c r="L3467" t="s">
        <v>1878</v>
      </c>
      <c r="M3467">
        <f t="shared" si="168"/>
        <v>10</v>
      </c>
      <c r="N3467">
        <f t="shared" si="169"/>
        <v>14</v>
      </c>
      <c r="O3467" t="str">
        <f t="shared" si="170"/>
        <v>LCFHR</v>
      </c>
    </row>
    <row r="3468" spans="1:15" hidden="1" x14ac:dyDescent="0.25">
      <c r="A3468" t="s">
        <v>121</v>
      </c>
      <c r="B3468" t="s">
        <v>18</v>
      </c>
      <c r="C3468" t="s">
        <v>113</v>
      </c>
      <c r="D3468" s="3">
        <v>43843</v>
      </c>
      <c r="E3468" t="s">
        <v>122</v>
      </c>
      <c r="F3468">
        <v>-300000</v>
      </c>
      <c r="G3468" t="s">
        <v>2131</v>
      </c>
      <c r="H3468" t="s">
        <v>249</v>
      </c>
      <c r="I3468" t="s">
        <v>102</v>
      </c>
      <c r="J3468" t="s">
        <v>32</v>
      </c>
      <c r="L3468" t="s">
        <v>1878</v>
      </c>
      <c r="M3468">
        <f t="shared" si="168"/>
        <v>10</v>
      </c>
      <c r="N3468">
        <f t="shared" si="169"/>
        <v>14</v>
      </c>
      <c r="O3468" t="str">
        <f t="shared" si="170"/>
        <v>LCFHR</v>
      </c>
    </row>
    <row r="3469" spans="1:15" hidden="1" x14ac:dyDescent="0.25">
      <c r="A3469" t="s">
        <v>121</v>
      </c>
      <c r="B3469" t="s">
        <v>18</v>
      </c>
      <c r="C3469" t="s">
        <v>113</v>
      </c>
      <c r="D3469" s="3">
        <v>43844</v>
      </c>
      <c r="E3469" t="s">
        <v>122</v>
      </c>
      <c r="F3469">
        <v>-5000000</v>
      </c>
      <c r="G3469" t="s">
        <v>2130</v>
      </c>
      <c r="H3469" t="s">
        <v>247</v>
      </c>
      <c r="I3469" t="s">
        <v>102</v>
      </c>
      <c r="J3469" t="s">
        <v>32</v>
      </c>
      <c r="L3469" t="s">
        <v>279</v>
      </c>
      <c r="M3469">
        <f t="shared" si="168"/>
        <v>10</v>
      </c>
      <c r="N3469">
        <f t="shared" si="169"/>
        <v>14</v>
      </c>
      <c r="O3469" t="str">
        <f t="shared" si="170"/>
        <v>LCFHR</v>
      </c>
    </row>
    <row r="3470" spans="1:15" hidden="1" x14ac:dyDescent="0.25">
      <c r="A3470" t="s">
        <v>121</v>
      </c>
      <c r="B3470" t="s">
        <v>18</v>
      </c>
      <c r="C3470" t="s">
        <v>113</v>
      </c>
      <c r="D3470" s="3">
        <v>43845</v>
      </c>
      <c r="E3470" t="s">
        <v>122</v>
      </c>
      <c r="F3470">
        <v>-2600000</v>
      </c>
      <c r="G3470" t="s">
        <v>2129</v>
      </c>
      <c r="H3470" t="s">
        <v>249</v>
      </c>
      <c r="I3470" t="s">
        <v>102</v>
      </c>
      <c r="J3470" t="s">
        <v>32</v>
      </c>
      <c r="L3470" t="s">
        <v>1878</v>
      </c>
      <c r="M3470">
        <f t="shared" si="168"/>
        <v>10</v>
      </c>
      <c r="N3470">
        <f t="shared" si="169"/>
        <v>14</v>
      </c>
      <c r="O3470" t="str">
        <f t="shared" si="170"/>
        <v>LCFHR</v>
      </c>
    </row>
    <row r="3471" spans="1:15" hidden="1" x14ac:dyDescent="0.25">
      <c r="A3471" t="s">
        <v>121</v>
      </c>
      <c r="B3471" t="s">
        <v>18</v>
      </c>
      <c r="C3471" t="s">
        <v>113</v>
      </c>
      <c r="D3471" s="3">
        <v>43847</v>
      </c>
      <c r="E3471" t="s">
        <v>122</v>
      </c>
      <c r="F3471">
        <v>-35000000</v>
      </c>
      <c r="G3471" t="s">
        <v>2128</v>
      </c>
      <c r="H3471" t="s">
        <v>247</v>
      </c>
      <c r="I3471" t="s">
        <v>102</v>
      </c>
      <c r="J3471" t="s">
        <v>32</v>
      </c>
      <c r="L3471" t="s">
        <v>279</v>
      </c>
      <c r="M3471">
        <f t="shared" si="168"/>
        <v>10</v>
      </c>
      <c r="N3471">
        <f t="shared" si="169"/>
        <v>14</v>
      </c>
      <c r="O3471" t="str">
        <f t="shared" si="170"/>
        <v>LCFHR</v>
      </c>
    </row>
    <row r="3472" spans="1:15" hidden="1" x14ac:dyDescent="0.25">
      <c r="A3472" t="s">
        <v>121</v>
      </c>
      <c r="B3472" t="s">
        <v>18</v>
      </c>
      <c r="C3472" t="s">
        <v>113</v>
      </c>
      <c r="D3472" s="3">
        <v>43853</v>
      </c>
      <c r="E3472" t="s">
        <v>122</v>
      </c>
      <c r="F3472">
        <v>-6600000</v>
      </c>
      <c r="G3472" t="s">
        <v>2127</v>
      </c>
      <c r="H3472" t="s">
        <v>249</v>
      </c>
      <c r="I3472" t="s">
        <v>102</v>
      </c>
      <c r="J3472" t="s">
        <v>32</v>
      </c>
      <c r="L3472" t="s">
        <v>1878</v>
      </c>
      <c r="M3472">
        <f t="shared" si="168"/>
        <v>10</v>
      </c>
      <c r="N3472">
        <f t="shared" si="169"/>
        <v>14</v>
      </c>
      <c r="O3472" t="str">
        <f t="shared" si="170"/>
        <v>LCFHR</v>
      </c>
    </row>
    <row r="3473" spans="1:15" hidden="1" x14ac:dyDescent="0.25">
      <c r="A3473" t="s">
        <v>121</v>
      </c>
      <c r="B3473" t="s">
        <v>18</v>
      </c>
      <c r="C3473" t="s">
        <v>113</v>
      </c>
      <c r="D3473" s="3">
        <v>43853</v>
      </c>
      <c r="E3473" t="s">
        <v>122</v>
      </c>
      <c r="F3473">
        <v>-3800000</v>
      </c>
      <c r="G3473" t="s">
        <v>2126</v>
      </c>
      <c r="H3473" t="s">
        <v>249</v>
      </c>
      <c r="I3473" t="s">
        <v>102</v>
      </c>
      <c r="J3473" t="s">
        <v>32</v>
      </c>
      <c r="L3473" t="s">
        <v>1878</v>
      </c>
      <c r="M3473">
        <f t="shared" si="168"/>
        <v>10</v>
      </c>
      <c r="N3473">
        <f t="shared" si="169"/>
        <v>14</v>
      </c>
      <c r="O3473" t="str">
        <f t="shared" si="170"/>
        <v>LCFHR</v>
      </c>
    </row>
    <row r="3474" spans="1:15" hidden="1" x14ac:dyDescent="0.25">
      <c r="A3474" t="s">
        <v>121</v>
      </c>
      <c r="B3474" t="s">
        <v>18</v>
      </c>
      <c r="C3474" t="s">
        <v>113</v>
      </c>
      <c r="D3474" s="3">
        <v>43853</v>
      </c>
      <c r="E3474" t="s">
        <v>122</v>
      </c>
      <c r="F3474">
        <v>-10936.81</v>
      </c>
      <c r="G3474" t="s">
        <v>2125</v>
      </c>
      <c r="H3474" t="s">
        <v>249</v>
      </c>
      <c r="I3474" t="s">
        <v>102</v>
      </c>
      <c r="J3474" t="s">
        <v>32</v>
      </c>
      <c r="L3474" t="s">
        <v>1878</v>
      </c>
      <c r="M3474">
        <f t="shared" si="168"/>
        <v>10</v>
      </c>
      <c r="N3474">
        <f t="shared" si="169"/>
        <v>14</v>
      </c>
      <c r="O3474" t="str">
        <f t="shared" si="170"/>
        <v>LCFHR</v>
      </c>
    </row>
    <row r="3475" spans="1:15" hidden="1" x14ac:dyDescent="0.25">
      <c r="A3475" t="s">
        <v>121</v>
      </c>
      <c r="B3475" t="s">
        <v>18</v>
      </c>
      <c r="C3475" t="s">
        <v>113</v>
      </c>
      <c r="D3475" s="3">
        <v>43854</v>
      </c>
      <c r="E3475" t="s">
        <v>122</v>
      </c>
      <c r="F3475">
        <v>-22000000</v>
      </c>
      <c r="G3475" t="s">
        <v>2124</v>
      </c>
      <c r="H3475" t="s">
        <v>247</v>
      </c>
      <c r="I3475" t="s">
        <v>102</v>
      </c>
      <c r="J3475" t="s">
        <v>32</v>
      </c>
      <c r="L3475" t="s">
        <v>279</v>
      </c>
      <c r="M3475">
        <f t="shared" si="168"/>
        <v>10</v>
      </c>
      <c r="N3475">
        <f t="shared" si="169"/>
        <v>14</v>
      </c>
      <c r="O3475" t="str">
        <f t="shared" si="170"/>
        <v>LCFHR</v>
      </c>
    </row>
    <row r="3476" spans="1:15" hidden="1" x14ac:dyDescent="0.25">
      <c r="A3476" t="s">
        <v>121</v>
      </c>
      <c r="B3476" t="s">
        <v>18</v>
      </c>
      <c r="C3476" t="s">
        <v>113</v>
      </c>
      <c r="D3476" s="3">
        <v>43857</v>
      </c>
      <c r="E3476" t="s">
        <v>122</v>
      </c>
      <c r="F3476">
        <v>-6000000</v>
      </c>
      <c r="G3476" t="s">
        <v>2123</v>
      </c>
      <c r="H3476" t="s">
        <v>247</v>
      </c>
      <c r="I3476" t="s">
        <v>102</v>
      </c>
      <c r="J3476" t="s">
        <v>32</v>
      </c>
      <c r="L3476" t="s">
        <v>279</v>
      </c>
      <c r="M3476">
        <f t="shared" si="168"/>
        <v>10</v>
      </c>
      <c r="N3476">
        <f t="shared" si="169"/>
        <v>14</v>
      </c>
      <c r="O3476" t="str">
        <f t="shared" si="170"/>
        <v>LCFHR</v>
      </c>
    </row>
    <row r="3477" spans="1:15" hidden="1" x14ac:dyDescent="0.25">
      <c r="A3477" t="s">
        <v>121</v>
      </c>
      <c r="B3477" t="s">
        <v>18</v>
      </c>
      <c r="C3477" t="s">
        <v>113</v>
      </c>
      <c r="D3477" s="3">
        <v>43859</v>
      </c>
      <c r="E3477" t="s">
        <v>122</v>
      </c>
      <c r="F3477">
        <v>-9700000</v>
      </c>
      <c r="G3477" t="s">
        <v>2122</v>
      </c>
      <c r="H3477" t="s">
        <v>249</v>
      </c>
      <c r="I3477" t="s">
        <v>102</v>
      </c>
      <c r="J3477" t="s">
        <v>32</v>
      </c>
      <c r="L3477" t="s">
        <v>1878</v>
      </c>
      <c r="M3477">
        <f t="shared" si="168"/>
        <v>10</v>
      </c>
      <c r="N3477">
        <f t="shared" si="169"/>
        <v>14</v>
      </c>
      <c r="O3477" t="str">
        <f t="shared" si="170"/>
        <v>LCFHR</v>
      </c>
    </row>
    <row r="3478" spans="1:15" hidden="1" x14ac:dyDescent="0.25">
      <c r="A3478" t="s">
        <v>121</v>
      </c>
      <c r="B3478" t="s">
        <v>18</v>
      </c>
      <c r="C3478" t="s">
        <v>113</v>
      </c>
      <c r="D3478" s="3">
        <v>43860</v>
      </c>
      <c r="E3478" t="s">
        <v>122</v>
      </c>
      <c r="F3478">
        <v>-200000000</v>
      </c>
      <c r="G3478" t="s">
        <v>2121</v>
      </c>
      <c r="H3478" t="s">
        <v>247</v>
      </c>
      <c r="I3478" t="s">
        <v>102</v>
      </c>
      <c r="J3478" t="s">
        <v>32</v>
      </c>
      <c r="L3478" t="s">
        <v>279</v>
      </c>
      <c r="M3478">
        <f t="shared" si="168"/>
        <v>10</v>
      </c>
      <c r="N3478">
        <f t="shared" si="169"/>
        <v>14</v>
      </c>
      <c r="O3478" t="str">
        <f t="shared" si="170"/>
        <v>LCFHR</v>
      </c>
    </row>
    <row r="3479" spans="1:15" hidden="1" x14ac:dyDescent="0.25">
      <c r="A3479" t="s">
        <v>121</v>
      </c>
      <c r="B3479" t="s">
        <v>18</v>
      </c>
      <c r="C3479" t="s">
        <v>113</v>
      </c>
      <c r="D3479" s="3">
        <v>43860</v>
      </c>
      <c r="E3479" t="s">
        <v>122</v>
      </c>
      <c r="F3479">
        <v>-200000000</v>
      </c>
      <c r="G3479" t="s">
        <v>2120</v>
      </c>
      <c r="H3479" t="s">
        <v>247</v>
      </c>
      <c r="I3479" t="s">
        <v>102</v>
      </c>
      <c r="J3479" t="s">
        <v>32</v>
      </c>
      <c r="L3479" t="s">
        <v>279</v>
      </c>
      <c r="M3479">
        <f t="shared" si="168"/>
        <v>10</v>
      </c>
      <c r="N3479">
        <f t="shared" si="169"/>
        <v>14</v>
      </c>
      <c r="O3479" t="str">
        <f t="shared" si="170"/>
        <v>LCFHR</v>
      </c>
    </row>
    <row r="3480" spans="1:15" hidden="1" x14ac:dyDescent="0.25">
      <c r="A3480" t="s">
        <v>121</v>
      </c>
      <c r="B3480" t="s">
        <v>18</v>
      </c>
      <c r="C3480" t="s">
        <v>113</v>
      </c>
      <c r="D3480" s="3">
        <v>43860</v>
      </c>
      <c r="E3480" t="s">
        <v>122</v>
      </c>
      <c r="F3480">
        <v>-175000000</v>
      </c>
      <c r="G3480" t="s">
        <v>2119</v>
      </c>
      <c r="H3480" t="s">
        <v>247</v>
      </c>
      <c r="I3480" t="s">
        <v>102</v>
      </c>
      <c r="J3480" t="s">
        <v>32</v>
      </c>
      <c r="L3480" t="s">
        <v>279</v>
      </c>
      <c r="M3480">
        <f t="shared" si="168"/>
        <v>10</v>
      </c>
      <c r="N3480">
        <f t="shared" si="169"/>
        <v>14</v>
      </c>
      <c r="O3480" t="str">
        <f t="shared" si="170"/>
        <v>LCFHR</v>
      </c>
    </row>
    <row r="3481" spans="1:15" hidden="1" x14ac:dyDescent="0.25">
      <c r="A3481" t="s">
        <v>121</v>
      </c>
      <c r="B3481" t="s">
        <v>18</v>
      </c>
      <c r="C3481" t="s">
        <v>113</v>
      </c>
      <c r="D3481" s="3">
        <v>43860</v>
      </c>
      <c r="E3481" t="s">
        <v>122</v>
      </c>
      <c r="F3481">
        <v>-164000000</v>
      </c>
      <c r="G3481" t="s">
        <v>2118</v>
      </c>
      <c r="H3481" t="s">
        <v>247</v>
      </c>
      <c r="I3481" t="s">
        <v>102</v>
      </c>
      <c r="J3481" t="s">
        <v>32</v>
      </c>
      <c r="L3481" t="s">
        <v>279</v>
      </c>
      <c r="M3481">
        <f t="shared" si="168"/>
        <v>10</v>
      </c>
      <c r="N3481">
        <f t="shared" si="169"/>
        <v>14</v>
      </c>
      <c r="O3481" t="str">
        <f t="shared" si="170"/>
        <v>LCFHR</v>
      </c>
    </row>
    <row r="3482" spans="1:15" hidden="1" x14ac:dyDescent="0.25">
      <c r="A3482" t="s">
        <v>121</v>
      </c>
      <c r="B3482" t="s">
        <v>18</v>
      </c>
      <c r="C3482" t="s">
        <v>113</v>
      </c>
      <c r="D3482" s="3">
        <v>43861</v>
      </c>
      <c r="E3482" t="s">
        <v>122</v>
      </c>
      <c r="F3482">
        <v>-46800000</v>
      </c>
      <c r="G3482" t="s">
        <v>2117</v>
      </c>
      <c r="H3482" t="s">
        <v>249</v>
      </c>
      <c r="I3482" t="s">
        <v>102</v>
      </c>
      <c r="J3482" t="s">
        <v>32</v>
      </c>
      <c r="L3482" t="s">
        <v>1878</v>
      </c>
      <c r="M3482">
        <f t="shared" si="168"/>
        <v>10</v>
      </c>
      <c r="N3482">
        <f t="shared" si="169"/>
        <v>14</v>
      </c>
      <c r="O3482" t="str">
        <f t="shared" si="170"/>
        <v>LCFHR</v>
      </c>
    </row>
    <row r="3483" spans="1:15" hidden="1" x14ac:dyDescent="0.25">
      <c r="A3483" t="s">
        <v>121</v>
      </c>
      <c r="B3483" t="s">
        <v>18</v>
      </c>
      <c r="C3483" t="s">
        <v>113</v>
      </c>
      <c r="D3483" s="3">
        <v>43866</v>
      </c>
      <c r="E3483" t="s">
        <v>122</v>
      </c>
      <c r="F3483">
        <v>-69999.990000000005</v>
      </c>
      <c r="G3483" t="s">
        <v>2116</v>
      </c>
      <c r="H3483" t="s">
        <v>247</v>
      </c>
      <c r="I3483" t="s">
        <v>102</v>
      </c>
      <c r="J3483" t="s">
        <v>32</v>
      </c>
      <c r="L3483" t="s">
        <v>278</v>
      </c>
      <c r="M3483">
        <f t="shared" si="168"/>
        <v>10</v>
      </c>
      <c r="N3483">
        <f t="shared" si="169"/>
        <v>14</v>
      </c>
      <c r="O3483" t="str">
        <f t="shared" si="170"/>
        <v>LCFHR</v>
      </c>
    </row>
    <row r="3484" spans="1:15" hidden="1" x14ac:dyDescent="0.25">
      <c r="A3484" t="s">
        <v>121</v>
      </c>
      <c r="B3484" t="s">
        <v>18</v>
      </c>
      <c r="C3484" t="s">
        <v>113</v>
      </c>
      <c r="D3484" s="3">
        <v>43866</v>
      </c>
      <c r="E3484" t="s">
        <v>122</v>
      </c>
      <c r="F3484">
        <v>-5200000</v>
      </c>
      <c r="G3484" t="s">
        <v>2115</v>
      </c>
      <c r="H3484" t="s">
        <v>249</v>
      </c>
      <c r="I3484" t="s">
        <v>102</v>
      </c>
      <c r="J3484" t="s">
        <v>32</v>
      </c>
      <c r="L3484" t="s">
        <v>1878</v>
      </c>
      <c r="M3484">
        <f t="shared" si="168"/>
        <v>10</v>
      </c>
      <c r="N3484">
        <f t="shared" si="169"/>
        <v>14</v>
      </c>
      <c r="O3484" t="str">
        <f t="shared" si="170"/>
        <v>LCFHR</v>
      </c>
    </row>
    <row r="3485" spans="1:15" hidden="1" x14ac:dyDescent="0.25">
      <c r="A3485" t="s">
        <v>121</v>
      </c>
      <c r="B3485" t="s">
        <v>18</v>
      </c>
      <c r="C3485" t="s">
        <v>113</v>
      </c>
      <c r="D3485" s="3">
        <v>43867</v>
      </c>
      <c r="E3485" t="s">
        <v>122</v>
      </c>
      <c r="F3485">
        <v>-6200000</v>
      </c>
      <c r="G3485" t="s">
        <v>2114</v>
      </c>
      <c r="H3485" t="s">
        <v>249</v>
      </c>
      <c r="I3485" t="s">
        <v>102</v>
      </c>
      <c r="J3485" t="s">
        <v>32</v>
      </c>
      <c r="L3485" t="s">
        <v>1878</v>
      </c>
      <c r="M3485">
        <f t="shared" si="168"/>
        <v>10</v>
      </c>
      <c r="N3485">
        <f t="shared" si="169"/>
        <v>14</v>
      </c>
      <c r="O3485" t="str">
        <f t="shared" si="170"/>
        <v>LCFHR</v>
      </c>
    </row>
    <row r="3486" spans="1:15" hidden="1" x14ac:dyDescent="0.25">
      <c r="A3486" t="s">
        <v>121</v>
      </c>
      <c r="B3486" t="s">
        <v>18</v>
      </c>
      <c r="C3486" t="s">
        <v>113</v>
      </c>
      <c r="D3486" s="3">
        <v>43868</v>
      </c>
      <c r="E3486" t="s">
        <v>122</v>
      </c>
      <c r="F3486">
        <v>-34300000</v>
      </c>
      <c r="G3486" t="s">
        <v>2113</v>
      </c>
      <c r="H3486" t="s">
        <v>249</v>
      </c>
      <c r="I3486" t="s">
        <v>102</v>
      </c>
      <c r="J3486" t="s">
        <v>32</v>
      </c>
      <c r="L3486" t="s">
        <v>1878</v>
      </c>
      <c r="M3486">
        <f t="shared" si="168"/>
        <v>10</v>
      </c>
      <c r="N3486">
        <f t="shared" si="169"/>
        <v>14</v>
      </c>
      <c r="O3486" t="str">
        <f t="shared" si="170"/>
        <v>LCFHR</v>
      </c>
    </row>
    <row r="3487" spans="1:15" hidden="1" x14ac:dyDescent="0.25">
      <c r="A3487" t="s">
        <v>121</v>
      </c>
      <c r="B3487" t="s">
        <v>18</v>
      </c>
      <c r="C3487" t="s">
        <v>113</v>
      </c>
      <c r="D3487" s="3">
        <v>43868</v>
      </c>
      <c r="E3487" t="s">
        <v>122</v>
      </c>
      <c r="F3487">
        <v>-1142810.27</v>
      </c>
      <c r="G3487" t="s">
        <v>2112</v>
      </c>
      <c r="H3487" t="s">
        <v>247</v>
      </c>
      <c r="I3487" t="s">
        <v>101</v>
      </c>
      <c r="J3487" t="s">
        <v>32</v>
      </c>
      <c r="L3487" t="s">
        <v>279</v>
      </c>
      <c r="M3487">
        <f t="shared" si="168"/>
        <v>10</v>
      </c>
      <c r="N3487">
        <f t="shared" si="169"/>
        <v>14</v>
      </c>
      <c r="O3487" t="str">
        <f t="shared" si="170"/>
        <v>LCFHR</v>
      </c>
    </row>
    <row r="3488" spans="1:15" hidden="1" x14ac:dyDescent="0.25">
      <c r="A3488" t="s">
        <v>121</v>
      </c>
      <c r="B3488" t="s">
        <v>18</v>
      </c>
      <c r="C3488" t="s">
        <v>113</v>
      </c>
      <c r="D3488" s="3">
        <v>43871</v>
      </c>
      <c r="E3488" t="s">
        <v>122</v>
      </c>
      <c r="F3488">
        <v>-10300000</v>
      </c>
      <c r="G3488" t="s">
        <v>2111</v>
      </c>
      <c r="H3488" t="s">
        <v>249</v>
      </c>
      <c r="I3488" t="s">
        <v>102</v>
      </c>
      <c r="J3488" t="s">
        <v>32</v>
      </c>
      <c r="L3488" t="s">
        <v>1878</v>
      </c>
      <c r="M3488">
        <f t="shared" si="168"/>
        <v>10</v>
      </c>
      <c r="N3488">
        <f t="shared" si="169"/>
        <v>14</v>
      </c>
      <c r="O3488" t="str">
        <f t="shared" si="170"/>
        <v>LCFHR</v>
      </c>
    </row>
    <row r="3489" spans="1:15" hidden="1" x14ac:dyDescent="0.25">
      <c r="A3489" t="s">
        <v>121</v>
      </c>
      <c r="B3489" t="s">
        <v>18</v>
      </c>
      <c r="C3489" t="s">
        <v>113</v>
      </c>
      <c r="D3489" s="3">
        <v>43874</v>
      </c>
      <c r="E3489" t="s">
        <v>122</v>
      </c>
      <c r="F3489">
        <v>-2000000</v>
      </c>
      <c r="G3489" t="s">
        <v>2110</v>
      </c>
      <c r="H3489" t="s">
        <v>249</v>
      </c>
      <c r="I3489" t="s">
        <v>102</v>
      </c>
      <c r="J3489" t="s">
        <v>32</v>
      </c>
      <c r="L3489" t="s">
        <v>1878</v>
      </c>
      <c r="M3489">
        <f t="shared" si="168"/>
        <v>10</v>
      </c>
      <c r="N3489">
        <f t="shared" si="169"/>
        <v>14</v>
      </c>
      <c r="O3489" t="str">
        <f t="shared" si="170"/>
        <v>LCFHR</v>
      </c>
    </row>
    <row r="3490" spans="1:15" hidden="1" x14ac:dyDescent="0.25">
      <c r="A3490" t="s">
        <v>121</v>
      </c>
      <c r="B3490" t="s">
        <v>18</v>
      </c>
      <c r="C3490" t="s">
        <v>113</v>
      </c>
      <c r="D3490" s="3">
        <v>43874</v>
      </c>
      <c r="E3490" t="s">
        <v>122</v>
      </c>
      <c r="F3490">
        <v>-1600000</v>
      </c>
      <c r="G3490" t="s">
        <v>2109</v>
      </c>
      <c r="H3490" t="s">
        <v>249</v>
      </c>
      <c r="I3490" t="s">
        <v>102</v>
      </c>
      <c r="J3490" t="s">
        <v>32</v>
      </c>
      <c r="L3490" t="s">
        <v>1878</v>
      </c>
      <c r="M3490">
        <f t="shared" si="168"/>
        <v>10</v>
      </c>
      <c r="N3490">
        <f t="shared" si="169"/>
        <v>14</v>
      </c>
      <c r="O3490" t="str">
        <f t="shared" si="170"/>
        <v>LCFHR</v>
      </c>
    </row>
    <row r="3491" spans="1:15" hidden="1" x14ac:dyDescent="0.25">
      <c r="A3491" t="s">
        <v>121</v>
      </c>
      <c r="B3491" t="s">
        <v>18</v>
      </c>
      <c r="C3491" t="s">
        <v>113</v>
      </c>
      <c r="D3491" s="3">
        <v>43875</v>
      </c>
      <c r="E3491" t="s">
        <v>122</v>
      </c>
      <c r="F3491">
        <v>-6000000</v>
      </c>
      <c r="G3491" t="s">
        <v>2108</v>
      </c>
      <c r="H3491" t="s">
        <v>247</v>
      </c>
      <c r="I3491" t="s">
        <v>102</v>
      </c>
      <c r="J3491" t="s">
        <v>32</v>
      </c>
      <c r="L3491" t="s">
        <v>279</v>
      </c>
      <c r="M3491">
        <f t="shared" si="168"/>
        <v>10</v>
      </c>
      <c r="N3491">
        <f t="shared" si="169"/>
        <v>14</v>
      </c>
      <c r="O3491" t="str">
        <f t="shared" si="170"/>
        <v>LCFHR</v>
      </c>
    </row>
    <row r="3492" spans="1:15" hidden="1" x14ac:dyDescent="0.25">
      <c r="A3492" t="s">
        <v>121</v>
      </c>
      <c r="B3492" t="s">
        <v>18</v>
      </c>
      <c r="C3492" t="s">
        <v>113</v>
      </c>
      <c r="D3492" s="3">
        <v>43879</v>
      </c>
      <c r="E3492" t="s">
        <v>122</v>
      </c>
      <c r="F3492">
        <v>-10200000</v>
      </c>
      <c r="G3492" t="s">
        <v>2107</v>
      </c>
      <c r="H3492" t="s">
        <v>249</v>
      </c>
      <c r="I3492" t="s">
        <v>102</v>
      </c>
      <c r="J3492" t="s">
        <v>32</v>
      </c>
      <c r="L3492" t="s">
        <v>1878</v>
      </c>
      <c r="M3492">
        <f t="shared" si="168"/>
        <v>10</v>
      </c>
      <c r="N3492">
        <f t="shared" si="169"/>
        <v>14</v>
      </c>
      <c r="O3492" t="str">
        <f t="shared" si="170"/>
        <v>LCFHR</v>
      </c>
    </row>
    <row r="3493" spans="1:15" hidden="1" x14ac:dyDescent="0.25">
      <c r="A3493" t="s">
        <v>121</v>
      </c>
      <c r="B3493" t="s">
        <v>18</v>
      </c>
      <c r="C3493" t="s">
        <v>113</v>
      </c>
      <c r="D3493" s="3">
        <v>43880</v>
      </c>
      <c r="E3493" t="s">
        <v>122</v>
      </c>
      <c r="F3493">
        <v>-19500000</v>
      </c>
      <c r="G3493" t="s">
        <v>2106</v>
      </c>
      <c r="H3493" t="s">
        <v>249</v>
      </c>
      <c r="I3493" t="s">
        <v>102</v>
      </c>
      <c r="J3493" t="s">
        <v>32</v>
      </c>
      <c r="L3493" t="s">
        <v>1878</v>
      </c>
      <c r="M3493">
        <f t="shared" si="168"/>
        <v>10</v>
      </c>
      <c r="N3493">
        <f t="shared" si="169"/>
        <v>14</v>
      </c>
      <c r="O3493" t="str">
        <f t="shared" si="170"/>
        <v>LCFHR</v>
      </c>
    </row>
    <row r="3494" spans="1:15" hidden="1" x14ac:dyDescent="0.25">
      <c r="A3494" t="s">
        <v>121</v>
      </c>
      <c r="B3494" t="s">
        <v>18</v>
      </c>
      <c r="C3494" t="s">
        <v>113</v>
      </c>
      <c r="D3494" s="3">
        <v>43886</v>
      </c>
      <c r="E3494" t="s">
        <v>122</v>
      </c>
      <c r="F3494">
        <v>-3500000</v>
      </c>
      <c r="G3494" t="s">
        <v>2105</v>
      </c>
      <c r="H3494" t="s">
        <v>247</v>
      </c>
      <c r="I3494" t="s">
        <v>102</v>
      </c>
      <c r="J3494" t="s">
        <v>32</v>
      </c>
      <c r="L3494" t="s">
        <v>279</v>
      </c>
      <c r="M3494">
        <f t="shared" si="168"/>
        <v>10</v>
      </c>
      <c r="N3494">
        <f t="shared" si="169"/>
        <v>14</v>
      </c>
      <c r="O3494" t="str">
        <f t="shared" si="170"/>
        <v>LCFHR</v>
      </c>
    </row>
    <row r="3495" spans="1:15" hidden="1" x14ac:dyDescent="0.25">
      <c r="A3495" t="s">
        <v>121</v>
      </c>
      <c r="B3495" t="s">
        <v>18</v>
      </c>
      <c r="C3495" t="s">
        <v>113</v>
      </c>
      <c r="D3495" s="3">
        <v>43888</v>
      </c>
      <c r="E3495" t="s">
        <v>122</v>
      </c>
      <c r="F3495">
        <v>-5800000</v>
      </c>
      <c r="G3495" t="s">
        <v>2104</v>
      </c>
      <c r="H3495" t="s">
        <v>249</v>
      </c>
      <c r="I3495" t="s">
        <v>102</v>
      </c>
      <c r="J3495" t="s">
        <v>32</v>
      </c>
      <c r="L3495" t="s">
        <v>1878</v>
      </c>
      <c r="M3495">
        <f t="shared" si="168"/>
        <v>10</v>
      </c>
      <c r="N3495">
        <f t="shared" si="169"/>
        <v>14</v>
      </c>
      <c r="O3495" t="str">
        <f t="shared" si="170"/>
        <v>LCFHR</v>
      </c>
    </row>
    <row r="3496" spans="1:15" hidden="1" x14ac:dyDescent="0.25">
      <c r="A3496" t="s">
        <v>121</v>
      </c>
      <c r="B3496" t="s">
        <v>18</v>
      </c>
      <c r="C3496" t="s">
        <v>113</v>
      </c>
      <c r="D3496" s="3">
        <v>43889</v>
      </c>
      <c r="E3496" t="s">
        <v>122</v>
      </c>
      <c r="F3496">
        <v>-69999.990000000005</v>
      </c>
      <c r="G3496" t="s">
        <v>2103</v>
      </c>
      <c r="H3496" t="s">
        <v>247</v>
      </c>
      <c r="I3496" t="s">
        <v>102</v>
      </c>
      <c r="J3496" t="s">
        <v>32</v>
      </c>
      <c r="L3496" t="s">
        <v>278</v>
      </c>
      <c r="M3496">
        <f t="shared" si="168"/>
        <v>10</v>
      </c>
      <c r="N3496">
        <f t="shared" si="169"/>
        <v>14</v>
      </c>
      <c r="O3496" t="str">
        <f t="shared" si="170"/>
        <v>LCFHR</v>
      </c>
    </row>
    <row r="3497" spans="1:15" hidden="1" x14ac:dyDescent="0.25">
      <c r="A3497" t="s">
        <v>121</v>
      </c>
      <c r="B3497" t="s">
        <v>18</v>
      </c>
      <c r="C3497" t="s">
        <v>113</v>
      </c>
      <c r="D3497" s="3">
        <v>43889</v>
      </c>
      <c r="E3497" t="s">
        <v>122</v>
      </c>
      <c r="F3497">
        <v>-19500000</v>
      </c>
      <c r="G3497" t="s">
        <v>2102</v>
      </c>
      <c r="H3497" t="s">
        <v>249</v>
      </c>
      <c r="I3497" t="s">
        <v>102</v>
      </c>
      <c r="J3497" t="s">
        <v>32</v>
      </c>
      <c r="L3497" t="s">
        <v>1878</v>
      </c>
      <c r="M3497">
        <f t="shared" si="168"/>
        <v>10</v>
      </c>
      <c r="N3497">
        <f t="shared" si="169"/>
        <v>14</v>
      </c>
      <c r="O3497" t="str">
        <f t="shared" si="170"/>
        <v>LCFHR</v>
      </c>
    </row>
    <row r="3498" spans="1:15" hidden="1" x14ac:dyDescent="0.25">
      <c r="A3498" t="s">
        <v>121</v>
      </c>
      <c r="B3498" t="s">
        <v>18</v>
      </c>
      <c r="C3498" t="s">
        <v>113</v>
      </c>
      <c r="D3498" s="3">
        <v>43892</v>
      </c>
      <c r="E3498" t="s">
        <v>122</v>
      </c>
      <c r="F3498">
        <v>-4500000</v>
      </c>
      <c r="G3498" t="s">
        <v>2101</v>
      </c>
      <c r="H3498" t="s">
        <v>247</v>
      </c>
      <c r="I3498" t="s">
        <v>102</v>
      </c>
      <c r="J3498" t="s">
        <v>32</v>
      </c>
      <c r="L3498" t="s">
        <v>279</v>
      </c>
      <c r="M3498">
        <f t="shared" si="168"/>
        <v>10</v>
      </c>
      <c r="N3498">
        <f t="shared" si="169"/>
        <v>14</v>
      </c>
      <c r="O3498" t="str">
        <f t="shared" si="170"/>
        <v>LCFHR</v>
      </c>
    </row>
    <row r="3499" spans="1:15" hidden="1" x14ac:dyDescent="0.25">
      <c r="A3499" t="s">
        <v>121</v>
      </c>
      <c r="B3499" t="s">
        <v>18</v>
      </c>
      <c r="C3499" t="s">
        <v>113</v>
      </c>
      <c r="D3499" s="3">
        <v>43895</v>
      </c>
      <c r="E3499" t="s">
        <v>122</v>
      </c>
      <c r="F3499">
        <v>-10000000</v>
      </c>
      <c r="G3499" t="s">
        <v>2100</v>
      </c>
      <c r="H3499" t="s">
        <v>247</v>
      </c>
      <c r="I3499" t="s">
        <v>102</v>
      </c>
      <c r="J3499" t="s">
        <v>32</v>
      </c>
      <c r="L3499" t="s">
        <v>279</v>
      </c>
      <c r="M3499">
        <f t="shared" si="168"/>
        <v>10</v>
      </c>
      <c r="N3499">
        <f t="shared" si="169"/>
        <v>14</v>
      </c>
      <c r="O3499" t="str">
        <f t="shared" si="170"/>
        <v>LCFHR</v>
      </c>
    </row>
    <row r="3500" spans="1:15" hidden="1" x14ac:dyDescent="0.25">
      <c r="A3500" t="s">
        <v>121</v>
      </c>
      <c r="B3500" t="s">
        <v>18</v>
      </c>
      <c r="C3500" t="s">
        <v>113</v>
      </c>
      <c r="D3500" s="3">
        <v>43896</v>
      </c>
      <c r="E3500" t="s">
        <v>122</v>
      </c>
      <c r="F3500">
        <v>-2000000</v>
      </c>
      <c r="G3500" t="s">
        <v>2099</v>
      </c>
      <c r="H3500" t="s">
        <v>247</v>
      </c>
      <c r="I3500" t="s">
        <v>102</v>
      </c>
      <c r="J3500" t="s">
        <v>32</v>
      </c>
      <c r="L3500" t="s">
        <v>279</v>
      </c>
      <c r="M3500">
        <f t="shared" si="168"/>
        <v>10</v>
      </c>
      <c r="N3500">
        <f t="shared" si="169"/>
        <v>14</v>
      </c>
      <c r="O3500" t="str">
        <f t="shared" si="170"/>
        <v>LCFHR</v>
      </c>
    </row>
    <row r="3501" spans="1:15" hidden="1" x14ac:dyDescent="0.25">
      <c r="A3501" t="s">
        <v>121</v>
      </c>
      <c r="B3501" t="s">
        <v>18</v>
      </c>
      <c r="C3501" t="s">
        <v>113</v>
      </c>
      <c r="D3501" s="3">
        <v>43899</v>
      </c>
      <c r="E3501" t="s">
        <v>122</v>
      </c>
      <c r="F3501">
        <v>-4000000</v>
      </c>
      <c r="G3501" t="s">
        <v>2098</v>
      </c>
      <c r="H3501" t="s">
        <v>247</v>
      </c>
      <c r="I3501" t="s">
        <v>102</v>
      </c>
      <c r="J3501" t="s">
        <v>32</v>
      </c>
      <c r="L3501" t="s">
        <v>279</v>
      </c>
      <c r="M3501">
        <f t="shared" si="168"/>
        <v>10</v>
      </c>
      <c r="N3501">
        <f t="shared" si="169"/>
        <v>14</v>
      </c>
      <c r="O3501" t="str">
        <f t="shared" si="170"/>
        <v>LCFHR</v>
      </c>
    </row>
    <row r="3502" spans="1:15" hidden="1" x14ac:dyDescent="0.25">
      <c r="A3502" t="s">
        <v>121</v>
      </c>
      <c r="B3502" t="s">
        <v>18</v>
      </c>
      <c r="C3502" t="s">
        <v>113</v>
      </c>
      <c r="D3502" s="3">
        <v>43900</v>
      </c>
      <c r="E3502" t="s">
        <v>122</v>
      </c>
      <c r="F3502">
        <v>-500000</v>
      </c>
      <c r="G3502" t="s">
        <v>2097</v>
      </c>
      <c r="H3502" t="s">
        <v>249</v>
      </c>
      <c r="I3502" t="s">
        <v>101</v>
      </c>
      <c r="J3502" t="s">
        <v>32</v>
      </c>
      <c r="L3502" t="s">
        <v>1878</v>
      </c>
      <c r="M3502">
        <f t="shared" si="168"/>
        <v>10</v>
      </c>
      <c r="N3502">
        <f t="shared" si="169"/>
        <v>14</v>
      </c>
      <c r="O3502" t="str">
        <f t="shared" si="170"/>
        <v>LCFHR</v>
      </c>
    </row>
    <row r="3503" spans="1:15" hidden="1" x14ac:dyDescent="0.25">
      <c r="A3503" t="s">
        <v>121</v>
      </c>
      <c r="B3503" t="s">
        <v>18</v>
      </c>
      <c r="C3503" t="s">
        <v>113</v>
      </c>
      <c r="D3503" s="3">
        <v>43901</v>
      </c>
      <c r="E3503" t="s">
        <v>122</v>
      </c>
      <c r="F3503">
        <v>-47800000</v>
      </c>
      <c r="G3503" t="s">
        <v>2096</v>
      </c>
      <c r="H3503" t="s">
        <v>249</v>
      </c>
      <c r="I3503" t="s">
        <v>102</v>
      </c>
      <c r="J3503" t="s">
        <v>32</v>
      </c>
      <c r="L3503" t="s">
        <v>1878</v>
      </c>
      <c r="M3503">
        <f t="shared" si="168"/>
        <v>10</v>
      </c>
      <c r="N3503">
        <f t="shared" si="169"/>
        <v>14</v>
      </c>
      <c r="O3503" t="str">
        <f t="shared" si="170"/>
        <v>LCFHR</v>
      </c>
    </row>
    <row r="3504" spans="1:15" hidden="1" x14ac:dyDescent="0.25">
      <c r="A3504" t="s">
        <v>121</v>
      </c>
      <c r="B3504" t="s">
        <v>18</v>
      </c>
      <c r="C3504" t="s">
        <v>113</v>
      </c>
      <c r="D3504" s="3">
        <v>43902</v>
      </c>
      <c r="E3504" t="s">
        <v>122</v>
      </c>
      <c r="F3504">
        <v>-49200000</v>
      </c>
      <c r="G3504" t="s">
        <v>2095</v>
      </c>
      <c r="H3504" t="s">
        <v>249</v>
      </c>
      <c r="I3504" t="s">
        <v>102</v>
      </c>
      <c r="J3504" t="s">
        <v>32</v>
      </c>
      <c r="L3504" t="s">
        <v>1878</v>
      </c>
      <c r="M3504">
        <f t="shared" si="168"/>
        <v>10</v>
      </c>
      <c r="N3504">
        <f t="shared" si="169"/>
        <v>14</v>
      </c>
      <c r="O3504" t="str">
        <f t="shared" si="170"/>
        <v>LCFHR</v>
      </c>
    </row>
    <row r="3505" spans="1:15" hidden="1" x14ac:dyDescent="0.25">
      <c r="A3505" t="s">
        <v>121</v>
      </c>
      <c r="B3505" t="s">
        <v>18</v>
      </c>
      <c r="C3505" t="s">
        <v>113</v>
      </c>
      <c r="D3505" s="3">
        <v>43903</v>
      </c>
      <c r="E3505" t="s">
        <v>122</v>
      </c>
      <c r="F3505">
        <v>-154000000</v>
      </c>
      <c r="G3505" t="s">
        <v>2094</v>
      </c>
      <c r="H3505" t="s">
        <v>247</v>
      </c>
      <c r="I3505" t="s">
        <v>102</v>
      </c>
      <c r="J3505" t="s">
        <v>32</v>
      </c>
      <c r="L3505" t="s">
        <v>279</v>
      </c>
      <c r="M3505">
        <f t="shared" si="168"/>
        <v>10</v>
      </c>
      <c r="N3505">
        <f t="shared" si="169"/>
        <v>14</v>
      </c>
      <c r="O3505" t="str">
        <f t="shared" si="170"/>
        <v>LCFHR</v>
      </c>
    </row>
    <row r="3506" spans="1:15" hidden="1" x14ac:dyDescent="0.25">
      <c r="A3506" t="s">
        <v>121</v>
      </c>
      <c r="B3506" t="s">
        <v>18</v>
      </c>
      <c r="C3506" t="s">
        <v>113</v>
      </c>
      <c r="D3506" s="3">
        <v>43903</v>
      </c>
      <c r="E3506" t="s">
        <v>122</v>
      </c>
      <c r="F3506">
        <v>-18000000</v>
      </c>
      <c r="G3506" t="s">
        <v>2093</v>
      </c>
      <c r="H3506" t="s">
        <v>247</v>
      </c>
      <c r="I3506" t="s">
        <v>102</v>
      </c>
      <c r="J3506" t="s">
        <v>32</v>
      </c>
      <c r="L3506" t="s">
        <v>279</v>
      </c>
      <c r="M3506">
        <f t="shared" si="168"/>
        <v>10</v>
      </c>
      <c r="N3506">
        <f t="shared" si="169"/>
        <v>14</v>
      </c>
      <c r="O3506" t="str">
        <f t="shared" si="170"/>
        <v>LCFHR</v>
      </c>
    </row>
    <row r="3507" spans="1:15" hidden="1" x14ac:dyDescent="0.25">
      <c r="A3507" t="s">
        <v>121</v>
      </c>
      <c r="B3507" t="s">
        <v>18</v>
      </c>
      <c r="C3507" t="s">
        <v>113</v>
      </c>
      <c r="D3507" s="3">
        <v>43903</v>
      </c>
      <c r="E3507" t="s">
        <v>122</v>
      </c>
      <c r="F3507">
        <v>-4117329.1</v>
      </c>
      <c r="G3507" t="s">
        <v>2092</v>
      </c>
      <c r="H3507" t="s">
        <v>247</v>
      </c>
      <c r="I3507" t="s">
        <v>102</v>
      </c>
      <c r="J3507" t="s">
        <v>32</v>
      </c>
      <c r="L3507" t="s">
        <v>2091</v>
      </c>
      <c r="M3507">
        <f t="shared" si="168"/>
        <v>10</v>
      </c>
      <c r="N3507">
        <f t="shared" si="169"/>
        <v>14</v>
      </c>
      <c r="O3507" t="str">
        <f t="shared" si="170"/>
        <v>LCFHR</v>
      </c>
    </row>
    <row r="3508" spans="1:15" hidden="1" x14ac:dyDescent="0.25">
      <c r="A3508" t="s">
        <v>121</v>
      </c>
      <c r="B3508" t="s">
        <v>18</v>
      </c>
      <c r="C3508" t="s">
        <v>113</v>
      </c>
      <c r="D3508" s="3">
        <v>43903</v>
      </c>
      <c r="E3508" t="s">
        <v>122</v>
      </c>
      <c r="F3508">
        <v>-800000</v>
      </c>
      <c r="G3508" t="s">
        <v>2090</v>
      </c>
      <c r="H3508" t="s">
        <v>249</v>
      </c>
      <c r="I3508" t="s">
        <v>102</v>
      </c>
      <c r="J3508" t="s">
        <v>32</v>
      </c>
      <c r="L3508" t="s">
        <v>1878</v>
      </c>
      <c r="M3508">
        <f t="shared" si="168"/>
        <v>10</v>
      </c>
      <c r="N3508">
        <f t="shared" si="169"/>
        <v>14</v>
      </c>
      <c r="O3508" t="str">
        <f t="shared" si="170"/>
        <v>LCFHR</v>
      </c>
    </row>
    <row r="3509" spans="1:15" hidden="1" x14ac:dyDescent="0.25">
      <c r="A3509" t="s">
        <v>121</v>
      </c>
      <c r="B3509" t="s">
        <v>18</v>
      </c>
      <c r="C3509" t="s">
        <v>113</v>
      </c>
      <c r="D3509" s="3">
        <v>43907</v>
      </c>
      <c r="E3509" t="s">
        <v>122</v>
      </c>
      <c r="F3509">
        <v>-1000000</v>
      </c>
      <c r="G3509" t="s">
        <v>2089</v>
      </c>
      <c r="H3509" t="s">
        <v>249</v>
      </c>
      <c r="I3509" t="s">
        <v>102</v>
      </c>
      <c r="J3509" t="s">
        <v>32</v>
      </c>
      <c r="L3509" t="s">
        <v>1878</v>
      </c>
      <c r="M3509">
        <f t="shared" si="168"/>
        <v>10</v>
      </c>
      <c r="N3509">
        <f t="shared" si="169"/>
        <v>14</v>
      </c>
      <c r="O3509" t="str">
        <f t="shared" si="170"/>
        <v>LCFHR</v>
      </c>
    </row>
    <row r="3510" spans="1:15" hidden="1" x14ac:dyDescent="0.25">
      <c r="A3510" t="s">
        <v>121</v>
      </c>
      <c r="B3510" t="s">
        <v>18</v>
      </c>
      <c r="C3510" t="s">
        <v>113</v>
      </c>
      <c r="D3510" s="3">
        <v>43909</v>
      </c>
      <c r="E3510" t="s">
        <v>122</v>
      </c>
      <c r="F3510">
        <v>-1000000</v>
      </c>
      <c r="G3510" t="s">
        <v>2088</v>
      </c>
      <c r="H3510" t="s">
        <v>249</v>
      </c>
      <c r="I3510" t="s">
        <v>102</v>
      </c>
      <c r="J3510" t="s">
        <v>32</v>
      </c>
      <c r="L3510" t="s">
        <v>1878</v>
      </c>
      <c r="M3510">
        <f t="shared" si="168"/>
        <v>10</v>
      </c>
      <c r="N3510">
        <f t="shared" si="169"/>
        <v>14</v>
      </c>
      <c r="O3510" t="str">
        <f t="shared" si="170"/>
        <v>LCFHR</v>
      </c>
    </row>
    <row r="3511" spans="1:15" hidden="1" x14ac:dyDescent="0.25">
      <c r="A3511" t="s">
        <v>121</v>
      </c>
      <c r="B3511" t="s">
        <v>18</v>
      </c>
      <c r="C3511" t="s">
        <v>113</v>
      </c>
      <c r="D3511" s="3">
        <v>43910</v>
      </c>
      <c r="E3511" t="s">
        <v>122</v>
      </c>
      <c r="F3511">
        <v>-5500000</v>
      </c>
      <c r="G3511" t="s">
        <v>2087</v>
      </c>
      <c r="H3511" t="s">
        <v>247</v>
      </c>
      <c r="I3511" t="s">
        <v>102</v>
      </c>
      <c r="J3511" t="s">
        <v>32</v>
      </c>
      <c r="L3511" t="s">
        <v>279</v>
      </c>
      <c r="M3511">
        <f t="shared" si="168"/>
        <v>10</v>
      </c>
      <c r="N3511">
        <f t="shared" si="169"/>
        <v>14</v>
      </c>
      <c r="O3511" t="str">
        <f t="shared" si="170"/>
        <v>LCFHR</v>
      </c>
    </row>
    <row r="3512" spans="1:15" hidden="1" x14ac:dyDescent="0.25">
      <c r="A3512" t="s">
        <v>121</v>
      </c>
      <c r="B3512" t="s">
        <v>18</v>
      </c>
      <c r="C3512" t="s">
        <v>113</v>
      </c>
      <c r="D3512" s="3">
        <v>43913</v>
      </c>
      <c r="E3512" t="s">
        <v>122</v>
      </c>
      <c r="F3512">
        <v>-20200000</v>
      </c>
      <c r="G3512" t="s">
        <v>2086</v>
      </c>
      <c r="H3512" t="s">
        <v>249</v>
      </c>
      <c r="I3512" t="s">
        <v>102</v>
      </c>
      <c r="J3512" t="s">
        <v>32</v>
      </c>
      <c r="L3512" t="s">
        <v>1878</v>
      </c>
      <c r="M3512">
        <f t="shared" si="168"/>
        <v>10</v>
      </c>
      <c r="N3512">
        <f t="shared" si="169"/>
        <v>14</v>
      </c>
      <c r="O3512" t="str">
        <f t="shared" si="170"/>
        <v>LCFHR</v>
      </c>
    </row>
    <row r="3513" spans="1:15" hidden="1" x14ac:dyDescent="0.25">
      <c r="A3513" t="s">
        <v>121</v>
      </c>
      <c r="B3513" t="s">
        <v>18</v>
      </c>
      <c r="C3513" t="s">
        <v>113</v>
      </c>
      <c r="D3513" s="3">
        <v>43913</v>
      </c>
      <c r="E3513" t="s">
        <v>122</v>
      </c>
      <c r="F3513">
        <v>-6900000</v>
      </c>
      <c r="G3513" t="s">
        <v>2085</v>
      </c>
      <c r="H3513" t="s">
        <v>247</v>
      </c>
      <c r="I3513" t="s">
        <v>102</v>
      </c>
      <c r="J3513" t="s">
        <v>32</v>
      </c>
      <c r="L3513" t="s">
        <v>279</v>
      </c>
      <c r="M3513">
        <f t="shared" si="168"/>
        <v>10</v>
      </c>
      <c r="N3513">
        <f t="shared" si="169"/>
        <v>14</v>
      </c>
      <c r="O3513" t="str">
        <f t="shared" si="170"/>
        <v>LCFHR</v>
      </c>
    </row>
    <row r="3514" spans="1:15" hidden="1" x14ac:dyDescent="0.25">
      <c r="A3514" t="s">
        <v>121</v>
      </c>
      <c r="B3514" t="s">
        <v>18</v>
      </c>
      <c r="C3514" t="s">
        <v>113</v>
      </c>
      <c r="D3514" s="3">
        <v>43915</v>
      </c>
      <c r="E3514" t="s">
        <v>122</v>
      </c>
      <c r="F3514">
        <v>-46700000</v>
      </c>
      <c r="G3514" t="s">
        <v>2084</v>
      </c>
      <c r="H3514" t="s">
        <v>247</v>
      </c>
      <c r="I3514" t="s">
        <v>102</v>
      </c>
      <c r="J3514" t="s">
        <v>32</v>
      </c>
      <c r="L3514" t="s">
        <v>279</v>
      </c>
      <c r="M3514">
        <f t="shared" si="168"/>
        <v>10</v>
      </c>
      <c r="N3514">
        <f t="shared" si="169"/>
        <v>14</v>
      </c>
      <c r="O3514" t="str">
        <f t="shared" si="170"/>
        <v>LCFHR</v>
      </c>
    </row>
    <row r="3515" spans="1:15" hidden="1" x14ac:dyDescent="0.25">
      <c r="A3515" t="s">
        <v>121</v>
      </c>
      <c r="B3515" t="s">
        <v>18</v>
      </c>
      <c r="C3515" t="s">
        <v>113</v>
      </c>
      <c r="D3515" s="3">
        <v>43916</v>
      </c>
      <c r="E3515" t="s">
        <v>122</v>
      </c>
      <c r="F3515">
        <v>-11200000</v>
      </c>
      <c r="G3515" t="s">
        <v>2083</v>
      </c>
      <c r="H3515" t="s">
        <v>126</v>
      </c>
      <c r="I3515" t="s">
        <v>102</v>
      </c>
      <c r="J3515" t="s">
        <v>32</v>
      </c>
      <c r="L3515" t="s">
        <v>2082</v>
      </c>
      <c r="M3515">
        <f t="shared" si="168"/>
        <v>10</v>
      </c>
      <c r="N3515">
        <f t="shared" si="169"/>
        <v>18</v>
      </c>
      <c r="O3515" t="str">
        <f t="shared" si="170"/>
        <v>Tuebor Op</v>
      </c>
    </row>
    <row r="3516" spans="1:15" hidden="1" x14ac:dyDescent="0.25">
      <c r="A3516" t="s">
        <v>121</v>
      </c>
      <c r="B3516" t="s">
        <v>18</v>
      </c>
      <c r="C3516" t="s">
        <v>113</v>
      </c>
      <c r="D3516" s="3">
        <v>43916</v>
      </c>
      <c r="E3516" t="s">
        <v>122</v>
      </c>
      <c r="F3516">
        <v>-2100000</v>
      </c>
      <c r="G3516" t="s">
        <v>2081</v>
      </c>
      <c r="H3516" t="s">
        <v>247</v>
      </c>
      <c r="I3516" t="s">
        <v>102</v>
      </c>
      <c r="J3516" t="s">
        <v>32</v>
      </c>
      <c r="L3516" t="s">
        <v>279</v>
      </c>
      <c r="M3516">
        <f t="shared" si="168"/>
        <v>10</v>
      </c>
      <c r="N3516">
        <f t="shared" si="169"/>
        <v>14</v>
      </c>
      <c r="O3516" t="str">
        <f t="shared" si="170"/>
        <v>LCFHR</v>
      </c>
    </row>
    <row r="3517" spans="1:15" hidden="1" x14ac:dyDescent="0.25">
      <c r="A3517" t="s">
        <v>121</v>
      </c>
      <c r="B3517" t="s">
        <v>18</v>
      </c>
      <c r="C3517" t="s">
        <v>113</v>
      </c>
      <c r="D3517" s="3">
        <v>43917</v>
      </c>
      <c r="E3517" t="s">
        <v>122</v>
      </c>
      <c r="F3517">
        <v>-2100000</v>
      </c>
      <c r="G3517" t="s">
        <v>2080</v>
      </c>
      <c r="H3517" t="s">
        <v>247</v>
      </c>
      <c r="I3517" t="s">
        <v>102</v>
      </c>
      <c r="J3517" t="s">
        <v>32</v>
      </c>
      <c r="L3517" t="s">
        <v>279</v>
      </c>
      <c r="M3517">
        <f t="shared" si="168"/>
        <v>10</v>
      </c>
      <c r="N3517">
        <f t="shared" si="169"/>
        <v>14</v>
      </c>
      <c r="O3517" t="str">
        <f t="shared" si="170"/>
        <v>LCFHR</v>
      </c>
    </row>
    <row r="3518" spans="1:15" hidden="1" x14ac:dyDescent="0.25">
      <c r="A3518" t="s">
        <v>121</v>
      </c>
      <c r="B3518" t="s">
        <v>18</v>
      </c>
      <c r="C3518" t="s">
        <v>113</v>
      </c>
      <c r="D3518" s="3">
        <v>43917</v>
      </c>
      <c r="E3518" t="s">
        <v>122</v>
      </c>
      <c r="F3518">
        <v>-1800000</v>
      </c>
      <c r="G3518" t="s">
        <v>2079</v>
      </c>
      <c r="H3518" t="s">
        <v>126</v>
      </c>
      <c r="I3518" t="s">
        <v>102</v>
      </c>
      <c r="J3518" t="s">
        <v>32</v>
      </c>
      <c r="L3518" t="s">
        <v>2078</v>
      </c>
      <c r="M3518">
        <f t="shared" si="168"/>
        <v>10</v>
      </c>
      <c r="N3518">
        <f t="shared" si="169"/>
        <v>14</v>
      </c>
      <c r="O3518" t="str">
        <f t="shared" si="170"/>
        <v>LCFHR</v>
      </c>
    </row>
    <row r="3519" spans="1:15" hidden="1" x14ac:dyDescent="0.25">
      <c r="A3519" t="s">
        <v>121</v>
      </c>
      <c r="B3519" t="s">
        <v>18</v>
      </c>
      <c r="C3519" t="s">
        <v>113</v>
      </c>
      <c r="D3519" s="3">
        <v>43920</v>
      </c>
      <c r="E3519" t="s">
        <v>122</v>
      </c>
      <c r="F3519">
        <v>-8900000</v>
      </c>
      <c r="G3519" t="s">
        <v>2077</v>
      </c>
      <c r="H3519" t="s">
        <v>247</v>
      </c>
      <c r="I3519" t="s">
        <v>102</v>
      </c>
      <c r="J3519" t="s">
        <v>32</v>
      </c>
      <c r="L3519" t="s">
        <v>279</v>
      </c>
      <c r="M3519">
        <f t="shared" si="168"/>
        <v>10</v>
      </c>
      <c r="N3519">
        <f t="shared" si="169"/>
        <v>14</v>
      </c>
      <c r="O3519" t="str">
        <f t="shared" si="170"/>
        <v>LCFHR</v>
      </c>
    </row>
    <row r="3520" spans="1:15" hidden="1" x14ac:dyDescent="0.25">
      <c r="A3520" t="s">
        <v>121</v>
      </c>
      <c r="B3520" t="s">
        <v>18</v>
      </c>
      <c r="C3520" t="s">
        <v>113</v>
      </c>
      <c r="D3520" s="3">
        <v>43920</v>
      </c>
      <c r="E3520" t="s">
        <v>122</v>
      </c>
      <c r="F3520">
        <v>-2850000</v>
      </c>
      <c r="G3520" t="s">
        <v>2076</v>
      </c>
      <c r="H3520" t="s">
        <v>247</v>
      </c>
      <c r="I3520" t="s">
        <v>102</v>
      </c>
      <c r="J3520" t="s">
        <v>32</v>
      </c>
      <c r="L3520" t="s">
        <v>279</v>
      </c>
      <c r="M3520">
        <f t="shared" si="168"/>
        <v>10</v>
      </c>
      <c r="N3520">
        <f t="shared" si="169"/>
        <v>14</v>
      </c>
      <c r="O3520" t="str">
        <f t="shared" si="170"/>
        <v>LCFHR</v>
      </c>
    </row>
    <row r="3521" spans="1:15" hidden="1" x14ac:dyDescent="0.25">
      <c r="A3521" t="s">
        <v>121</v>
      </c>
      <c r="B3521" t="s">
        <v>18</v>
      </c>
      <c r="C3521" t="s">
        <v>113</v>
      </c>
      <c r="D3521" s="3">
        <v>43920</v>
      </c>
      <c r="E3521" t="s">
        <v>122</v>
      </c>
      <c r="F3521">
        <v>-1000000</v>
      </c>
      <c r="G3521" t="s">
        <v>2075</v>
      </c>
      <c r="H3521" t="s">
        <v>126</v>
      </c>
      <c r="I3521" t="s">
        <v>102</v>
      </c>
      <c r="J3521" t="s">
        <v>32</v>
      </c>
      <c r="L3521" t="s">
        <v>1974</v>
      </c>
      <c r="M3521">
        <f t="shared" si="168"/>
        <v>10</v>
      </c>
      <c r="N3521">
        <f t="shared" si="169"/>
        <v>14</v>
      </c>
      <c r="O3521" t="str">
        <f t="shared" si="170"/>
        <v>LCFHR</v>
      </c>
    </row>
    <row r="3522" spans="1:15" hidden="1" x14ac:dyDescent="0.25">
      <c r="A3522" t="s">
        <v>121</v>
      </c>
      <c r="B3522" t="s">
        <v>18</v>
      </c>
      <c r="C3522" t="s">
        <v>113</v>
      </c>
      <c r="D3522" s="3">
        <v>43921</v>
      </c>
      <c r="E3522" t="s">
        <v>122</v>
      </c>
      <c r="F3522">
        <v>-850000</v>
      </c>
      <c r="G3522" t="s">
        <v>2074</v>
      </c>
      <c r="H3522" t="s">
        <v>126</v>
      </c>
      <c r="I3522" t="s">
        <v>102</v>
      </c>
      <c r="J3522" t="s">
        <v>32</v>
      </c>
      <c r="L3522" t="s">
        <v>1974</v>
      </c>
      <c r="M3522">
        <f t="shared" si="168"/>
        <v>10</v>
      </c>
      <c r="N3522">
        <f t="shared" si="169"/>
        <v>14</v>
      </c>
      <c r="O3522" t="str">
        <f t="shared" si="170"/>
        <v>LCFHR</v>
      </c>
    </row>
    <row r="3523" spans="1:15" hidden="1" x14ac:dyDescent="0.25">
      <c r="A3523" t="s">
        <v>121</v>
      </c>
      <c r="B3523" t="s">
        <v>18</v>
      </c>
      <c r="C3523" t="s">
        <v>113</v>
      </c>
      <c r="D3523" s="3">
        <v>43922</v>
      </c>
      <c r="E3523" t="s">
        <v>122</v>
      </c>
      <c r="F3523">
        <v>-4445000</v>
      </c>
      <c r="G3523" t="s">
        <v>2073</v>
      </c>
      <c r="H3523" t="s">
        <v>126</v>
      </c>
      <c r="I3523" t="s">
        <v>102</v>
      </c>
      <c r="J3523" t="s">
        <v>32</v>
      </c>
      <c r="L3523" t="s">
        <v>1974</v>
      </c>
      <c r="M3523">
        <f t="shared" ref="M3523:M3586" si="171">FIND("from",L3523,1)+LEN($M$1)+1</f>
        <v>10</v>
      </c>
      <c r="N3523">
        <f t="shared" ref="N3523:N3586" si="172">FIND("to",L3523)-LEN($N$1)</f>
        <v>14</v>
      </c>
      <c r="O3523" t="str">
        <f t="shared" ref="O3523:O3586" si="173">MID(L3523,M3523,N3523-M3523+1)</f>
        <v>LCFHR</v>
      </c>
    </row>
    <row r="3524" spans="1:15" hidden="1" x14ac:dyDescent="0.25">
      <c r="A3524" t="s">
        <v>121</v>
      </c>
      <c r="B3524" t="s">
        <v>18</v>
      </c>
      <c r="C3524" t="s">
        <v>113</v>
      </c>
      <c r="D3524" s="3">
        <v>43924</v>
      </c>
      <c r="E3524" t="s">
        <v>122</v>
      </c>
      <c r="F3524">
        <v>-3000000</v>
      </c>
      <c r="G3524" t="s">
        <v>2072</v>
      </c>
      <c r="H3524" t="s">
        <v>249</v>
      </c>
      <c r="I3524" t="s">
        <v>102</v>
      </c>
      <c r="J3524" t="s">
        <v>32</v>
      </c>
      <c r="L3524" t="s">
        <v>2017</v>
      </c>
      <c r="M3524" t="e">
        <f t="shared" si="171"/>
        <v>#VALUE!</v>
      </c>
      <c r="N3524">
        <f t="shared" si="172"/>
        <v>13</v>
      </c>
      <c r="O3524" t="e">
        <f t="shared" si="173"/>
        <v>#VALUE!</v>
      </c>
    </row>
    <row r="3525" spans="1:15" hidden="1" x14ac:dyDescent="0.25">
      <c r="A3525" t="s">
        <v>121</v>
      </c>
      <c r="B3525" t="s">
        <v>18</v>
      </c>
      <c r="C3525" t="s">
        <v>113</v>
      </c>
      <c r="D3525" s="3">
        <v>43924</v>
      </c>
      <c r="E3525" t="s">
        <v>122</v>
      </c>
      <c r="F3525">
        <v>-1680000</v>
      </c>
      <c r="G3525" t="s">
        <v>2071</v>
      </c>
      <c r="H3525" t="s">
        <v>126</v>
      </c>
      <c r="I3525" t="s">
        <v>102</v>
      </c>
      <c r="J3525" t="s">
        <v>32</v>
      </c>
      <c r="L3525" t="s">
        <v>1974</v>
      </c>
      <c r="M3525">
        <f t="shared" si="171"/>
        <v>10</v>
      </c>
      <c r="N3525">
        <f t="shared" si="172"/>
        <v>14</v>
      </c>
      <c r="O3525" t="str">
        <f t="shared" si="173"/>
        <v>LCFHR</v>
      </c>
    </row>
    <row r="3526" spans="1:15" hidden="1" x14ac:dyDescent="0.25">
      <c r="A3526" t="s">
        <v>121</v>
      </c>
      <c r="B3526" t="s">
        <v>18</v>
      </c>
      <c r="C3526" t="s">
        <v>113</v>
      </c>
      <c r="D3526" s="3">
        <v>43927</v>
      </c>
      <c r="E3526" t="s">
        <v>122</v>
      </c>
      <c r="F3526">
        <v>-5650000</v>
      </c>
      <c r="G3526" t="s">
        <v>2070</v>
      </c>
      <c r="H3526" t="s">
        <v>249</v>
      </c>
      <c r="I3526" t="s">
        <v>102</v>
      </c>
      <c r="J3526" t="s">
        <v>32</v>
      </c>
      <c r="L3526" t="s">
        <v>1878</v>
      </c>
      <c r="M3526">
        <f t="shared" si="171"/>
        <v>10</v>
      </c>
      <c r="N3526">
        <f t="shared" si="172"/>
        <v>14</v>
      </c>
      <c r="O3526" t="str">
        <f t="shared" si="173"/>
        <v>LCFHR</v>
      </c>
    </row>
    <row r="3527" spans="1:15" hidden="1" x14ac:dyDescent="0.25">
      <c r="A3527" t="s">
        <v>121</v>
      </c>
      <c r="B3527" t="s">
        <v>18</v>
      </c>
      <c r="C3527" t="s">
        <v>113</v>
      </c>
      <c r="D3527" s="3">
        <v>43927</v>
      </c>
      <c r="E3527" t="s">
        <v>122</v>
      </c>
      <c r="F3527">
        <v>-2100000</v>
      </c>
      <c r="G3527" t="s">
        <v>2069</v>
      </c>
      <c r="H3527" t="s">
        <v>247</v>
      </c>
      <c r="I3527" t="s">
        <v>102</v>
      </c>
      <c r="J3527" t="s">
        <v>32</v>
      </c>
      <c r="L3527" t="s">
        <v>279</v>
      </c>
      <c r="M3527">
        <f t="shared" si="171"/>
        <v>10</v>
      </c>
      <c r="N3527">
        <f t="shared" si="172"/>
        <v>14</v>
      </c>
      <c r="O3527" t="str">
        <f t="shared" si="173"/>
        <v>LCFHR</v>
      </c>
    </row>
    <row r="3528" spans="1:15" hidden="1" x14ac:dyDescent="0.25">
      <c r="A3528" t="s">
        <v>121</v>
      </c>
      <c r="B3528" t="s">
        <v>18</v>
      </c>
      <c r="C3528" t="s">
        <v>113</v>
      </c>
      <c r="D3528" s="3">
        <v>43928</v>
      </c>
      <c r="E3528" t="s">
        <v>122</v>
      </c>
      <c r="F3528">
        <v>-90000000</v>
      </c>
      <c r="G3528" t="s">
        <v>2068</v>
      </c>
      <c r="H3528" t="s">
        <v>126</v>
      </c>
      <c r="I3528" t="s">
        <v>102</v>
      </c>
      <c r="J3528" t="s">
        <v>32</v>
      </c>
      <c r="L3528" t="s">
        <v>1974</v>
      </c>
      <c r="M3528">
        <f t="shared" si="171"/>
        <v>10</v>
      </c>
      <c r="N3528">
        <f t="shared" si="172"/>
        <v>14</v>
      </c>
      <c r="O3528" t="str">
        <f t="shared" si="173"/>
        <v>LCFHR</v>
      </c>
    </row>
    <row r="3529" spans="1:15" hidden="1" x14ac:dyDescent="0.25">
      <c r="A3529" t="s">
        <v>121</v>
      </c>
      <c r="B3529" t="s">
        <v>18</v>
      </c>
      <c r="C3529" t="s">
        <v>113</v>
      </c>
      <c r="D3529" s="3">
        <v>43928</v>
      </c>
      <c r="E3529" t="s">
        <v>122</v>
      </c>
      <c r="F3529">
        <v>-40650000</v>
      </c>
      <c r="G3529" t="s">
        <v>2067</v>
      </c>
      <c r="H3529" t="s">
        <v>126</v>
      </c>
      <c r="I3529" t="s">
        <v>102</v>
      </c>
      <c r="J3529" t="s">
        <v>32</v>
      </c>
      <c r="L3529" t="s">
        <v>1974</v>
      </c>
      <c r="M3529">
        <f t="shared" si="171"/>
        <v>10</v>
      </c>
      <c r="N3529">
        <f t="shared" si="172"/>
        <v>14</v>
      </c>
      <c r="O3529" t="str">
        <f t="shared" si="173"/>
        <v>LCFHR</v>
      </c>
    </row>
    <row r="3530" spans="1:15" hidden="1" x14ac:dyDescent="0.25">
      <c r="A3530" t="s">
        <v>121</v>
      </c>
      <c r="B3530" t="s">
        <v>18</v>
      </c>
      <c r="C3530" t="s">
        <v>113</v>
      </c>
      <c r="D3530" s="3">
        <v>43929</v>
      </c>
      <c r="E3530" t="s">
        <v>122</v>
      </c>
      <c r="F3530">
        <v>-68655.899999999994</v>
      </c>
      <c r="G3530" t="s">
        <v>2066</v>
      </c>
      <c r="H3530" t="s">
        <v>247</v>
      </c>
      <c r="I3530" t="s">
        <v>102</v>
      </c>
      <c r="J3530" t="s">
        <v>32</v>
      </c>
      <c r="L3530" t="s">
        <v>278</v>
      </c>
      <c r="M3530">
        <f t="shared" si="171"/>
        <v>10</v>
      </c>
      <c r="N3530">
        <f t="shared" si="172"/>
        <v>14</v>
      </c>
      <c r="O3530" t="str">
        <f t="shared" si="173"/>
        <v>LCFHR</v>
      </c>
    </row>
    <row r="3531" spans="1:15" hidden="1" x14ac:dyDescent="0.25">
      <c r="A3531" t="s">
        <v>121</v>
      </c>
      <c r="B3531" t="s">
        <v>18</v>
      </c>
      <c r="C3531" t="s">
        <v>113</v>
      </c>
      <c r="D3531" s="3">
        <v>43929</v>
      </c>
      <c r="E3531" t="s">
        <v>122</v>
      </c>
      <c r="F3531">
        <v>-117000000</v>
      </c>
      <c r="G3531" t="s">
        <v>2065</v>
      </c>
      <c r="H3531" t="s">
        <v>247</v>
      </c>
      <c r="I3531" t="s">
        <v>102</v>
      </c>
      <c r="J3531" t="s">
        <v>32</v>
      </c>
      <c r="L3531" t="s">
        <v>279</v>
      </c>
      <c r="M3531">
        <f t="shared" si="171"/>
        <v>10</v>
      </c>
      <c r="N3531">
        <f t="shared" si="172"/>
        <v>14</v>
      </c>
      <c r="O3531" t="str">
        <f t="shared" si="173"/>
        <v>LCFHR</v>
      </c>
    </row>
    <row r="3532" spans="1:15" hidden="1" x14ac:dyDescent="0.25">
      <c r="A3532" t="s">
        <v>121</v>
      </c>
      <c r="B3532" t="s">
        <v>18</v>
      </c>
      <c r="C3532" t="s">
        <v>113</v>
      </c>
      <c r="D3532" s="3">
        <v>43930</v>
      </c>
      <c r="E3532" t="s">
        <v>122</v>
      </c>
      <c r="F3532">
        <v>-90000000</v>
      </c>
      <c r="G3532" t="s">
        <v>2064</v>
      </c>
      <c r="H3532" t="s">
        <v>126</v>
      </c>
      <c r="I3532" t="s">
        <v>102</v>
      </c>
      <c r="J3532" t="s">
        <v>32</v>
      </c>
      <c r="L3532" t="s">
        <v>1974</v>
      </c>
      <c r="M3532">
        <f t="shared" si="171"/>
        <v>10</v>
      </c>
      <c r="N3532">
        <f t="shared" si="172"/>
        <v>14</v>
      </c>
      <c r="O3532" t="str">
        <f t="shared" si="173"/>
        <v>LCFHR</v>
      </c>
    </row>
    <row r="3533" spans="1:15" hidden="1" x14ac:dyDescent="0.25">
      <c r="A3533" t="s">
        <v>121</v>
      </c>
      <c r="B3533" t="s">
        <v>18</v>
      </c>
      <c r="C3533" t="s">
        <v>113</v>
      </c>
      <c r="D3533" s="3">
        <v>43930</v>
      </c>
      <c r="E3533" t="s">
        <v>122</v>
      </c>
      <c r="F3533">
        <v>-63000000</v>
      </c>
      <c r="G3533" t="s">
        <v>2063</v>
      </c>
      <c r="H3533" t="s">
        <v>126</v>
      </c>
      <c r="I3533" t="s">
        <v>102</v>
      </c>
      <c r="J3533" t="s">
        <v>32</v>
      </c>
      <c r="L3533" t="s">
        <v>1974</v>
      </c>
      <c r="M3533">
        <f t="shared" si="171"/>
        <v>10</v>
      </c>
      <c r="N3533">
        <f t="shared" si="172"/>
        <v>14</v>
      </c>
      <c r="O3533" t="str">
        <f t="shared" si="173"/>
        <v>LCFHR</v>
      </c>
    </row>
    <row r="3534" spans="1:15" hidden="1" x14ac:dyDescent="0.25">
      <c r="A3534" t="s">
        <v>121</v>
      </c>
      <c r="B3534" t="s">
        <v>18</v>
      </c>
      <c r="C3534" t="s">
        <v>113</v>
      </c>
      <c r="D3534" s="3">
        <v>43930</v>
      </c>
      <c r="E3534" t="s">
        <v>122</v>
      </c>
      <c r="F3534">
        <v>-8600000</v>
      </c>
      <c r="G3534" t="s">
        <v>2062</v>
      </c>
      <c r="H3534" t="s">
        <v>249</v>
      </c>
      <c r="I3534" t="s">
        <v>102</v>
      </c>
      <c r="J3534" t="s">
        <v>32</v>
      </c>
      <c r="L3534" t="s">
        <v>1878</v>
      </c>
      <c r="M3534">
        <f t="shared" si="171"/>
        <v>10</v>
      </c>
      <c r="N3534">
        <f t="shared" si="172"/>
        <v>14</v>
      </c>
      <c r="O3534" t="str">
        <f t="shared" si="173"/>
        <v>LCFHR</v>
      </c>
    </row>
    <row r="3535" spans="1:15" hidden="1" x14ac:dyDescent="0.25">
      <c r="A3535" t="s">
        <v>121</v>
      </c>
      <c r="B3535" t="s">
        <v>18</v>
      </c>
      <c r="C3535" t="s">
        <v>113</v>
      </c>
      <c r="D3535" s="3">
        <v>43934</v>
      </c>
      <c r="E3535" t="s">
        <v>122</v>
      </c>
      <c r="F3535">
        <v>-15000000</v>
      </c>
      <c r="G3535" t="s">
        <v>2061</v>
      </c>
      <c r="H3535" t="s">
        <v>247</v>
      </c>
      <c r="I3535" t="s">
        <v>102</v>
      </c>
      <c r="J3535" t="s">
        <v>32</v>
      </c>
      <c r="L3535" t="s">
        <v>279</v>
      </c>
      <c r="M3535">
        <f t="shared" si="171"/>
        <v>10</v>
      </c>
      <c r="N3535">
        <f t="shared" si="172"/>
        <v>14</v>
      </c>
      <c r="O3535" t="str">
        <f t="shared" si="173"/>
        <v>LCFHR</v>
      </c>
    </row>
    <row r="3536" spans="1:15" hidden="1" x14ac:dyDescent="0.25">
      <c r="A3536" t="s">
        <v>121</v>
      </c>
      <c r="B3536" t="s">
        <v>18</v>
      </c>
      <c r="C3536" t="s">
        <v>113</v>
      </c>
      <c r="D3536" s="3">
        <v>43934</v>
      </c>
      <c r="E3536" t="s">
        <v>122</v>
      </c>
      <c r="F3536">
        <v>-500000</v>
      </c>
      <c r="G3536" t="s">
        <v>2060</v>
      </c>
      <c r="H3536" t="s">
        <v>249</v>
      </c>
      <c r="I3536" t="s">
        <v>426</v>
      </c>
      <c r="J3536" t="s">
        <v>32</v>
      </c>
      <c r="L3536" t="s">
        <v>1878</v>
      </c>
      <c r="M3536">
        <f t="shared" si="171"/>
        <v>10</v>
      </c>
      <c r="N3536">
        <f t="shared" si="172"/>
        <v>14</v>
      </c>
      <c r="O3536" t="str">
        <f t="shared" si="173"/>
        <v>LCFHR</v>
      </c>
    </row>
    <row r="3537" spans="1:15" hidden="1" x14ac:dyDescent="0.25">
      <c r="A3537" t="s">
        <v>121</v>
      </c>
      <c r="B3537" t="s">
        <v>18</v>
      </c>
      <c r="C3537" t="s">
        <v>113</v>
      </c>
      <c r="D3537" s="3">
        <v>43935</v>
      </c>
      <c r="E3537" t="s">
        <v>122</v>
      </c>
      <c r="F3537">
        <v>-9200000</v>
      </c>
      <c r="G3537" t="s">
        <v>2059</v>
      </c>
      <c r="H3537" t="s">
        <v>126</v>
      </c>
      <c r="I3537" t="s">
        <v>102</v>
      </c>
      <c r="J3537" t="s">
        <v>32</v>
      </c>
      <c r="L3537" t="s">
        <v>1974</v>
      </c>
      <c r="M3537">
        <f t="shared" si="171"/>
        <v>10</v>
      </c>
      <c r="N3537">
        <f t="shared" si="172"/>
        <v>14</v>
      </c>
      <c r="O3537" t="str">
        <f t="shared" si="173"/>
        <v>LCFHR</v>
      </c>
    </row>
    <row r="3538" spans="1:15" hidden="1" x14ac:dyDescent="0.25">
      <c r="A3538" t="s">
        <v>121</v>
      </c>
      <c r="B3538" t="s">
        <v>18</v>
      </c>
      <c r="C3538" t="s">
        <v>113</v>
      </c>
      <c r="D3538" s="3">
        <v>43935</v>
      </c>
      <c r="E3538" t="s">
        <v>122</v>
      </c>
      <c r="F3538">
        <v>-1510000</v>
      </c>
      <c r="G3538" t="s">
        <v>2058</v>
      </c>
      <c r="H3538" t="s">
        <v>249</v>
      </c>
      <c r="I3538" t="s">
        <v>102</v>
      </c>
      <c r="J3538" t="s">
        <v>32</v>
      </c>
      <c r="L3538" t="s">
        <v>1878</v>
      </c>
      <c r="M3538">
        <f t="shared" si="171"/>
        <v>10</v>
      </c>
      <c r="N3538">
        <f t="shared" si="172"/>
        <v>14</v>
      </c>
      <c r="O3538" t="str">
        <f t="shared" si="173"/>
        <v>LCFHR</v>
      </c>
    </row>
    <row r="3539" spans="1:15" hidden="1" x14ac:dyDescent="0.25">
      <c r="A3539" t="s">
        <v>121</v>
      </c>
      <c r="B3539" t="s">
        <v>18</v>
      </c>
      <c r="C3539" t="s">
        <v>113</v>
      </c>
      <c r="D3539" s="3">
        <v>43936</v>
      </c>
      <c r="E3539" t="s">
        <v>122</v>
      </c>
      <c r="F3539">
        <v>-1000000</v>
      </c>
      <c r="G3539" t="s">
        <v>2057</v>
      </c>
      <c r="H3539" t="s">
        <v>249</v>
      </c>
      <c r="I3539" t="s">
        <v>102</v>
      </c>
      <c r="J3539" t="s">
        <v>32</v>
      </c>
      <c r="L3539" t="s">
        <v>1878</v>
      </c>
      <c r="M3539">
        <f t="shared" si="171"/>
        <v>10</v>
      </c>
      <c r="N3539">
        <f t="shared" si="172"/>
        <v>14</v>
      </c>
      <c r="O3539" t="str">
        <f t="shared" si="173"/>
        <v>LCFHR</v>
      </c>
    </row>
    <row r="3540" spans="1:15" hidden="1" x14ac:dyDescent="0.25">
      <c r="A3540" t="s">
        <v>121</v>
      </c>
      <c r="B3540" t="s">
        <v>18</v>
      </c>
      <c r="C3540" t="s">
        <v>113</v>
      </c>
      <c r="D3540" s="3">
        <v>43937</v>
      </c>
      <c r="E3540" t="s">
        <v>122</v>
      </c>
      <c r="F3540">
        <v>-34300000</v>
      </c>
      <c r="G3540" t="s">
        <v>2056</v>
      </c>
      <c r="H3540" t="s">
        <v>249</v>
      </c>
      <c r="I3540" t="s">
        <v>102</v>
      </c>
      <c r="J3540" t="s">
        <v>32</v>
      </c>
      <c r="L3540" t="s">
        <v>1878</v>
      </c>
      <c r="M3540">
        <f t="shared" si="171"/>
        <v>10</v>
      </c>
      <c r="N3540">
        <f t="shared" si="172"/>
        <v>14</v>
      </c>
      <c r="O3540" t="str">
        <f t="shared" si="173"/>
        <v>LCFHR</v>
      </c>
    </row>
    <row r="3541" spans="1:15" hidden="1" x14ac:dyDescent="0.25">
      <c r="A3541" t="s">
        <v>121</v>
      </c>
      <c r="B3541" t="s">
        <v>18</v>
      </c>
      <c r="C3541" t="s">
        <v>113</v>
      </c>
      <c r="D3541" s="3">
        <v>43938</v>
      </c>
      <c r="E3541" t="s">
        <v>122</v>
      </c>
      <c r="F3541">
        <v>-36300000</v>
      </c>
      <c r="G3541" t="s">
        <v>2055</v>
      </c>
      <c r="H3541" t="s">
        <v>249</v>
      </c>
      <c r="I3541" t="s">
        <v>102</v>
      </c>
      <c r="J3541" t="s">
        <v>32</v>
      </c>
      <c r="L3541" t="s">
        <v>1878</v>
      </c>
      <c r="M3541">
        <f t="shared" si="171"/>
        <v>10</v>
      </c>
      <c r="N3541">
        <f t="shared" si="172"/>
        <v>14</v>
      </c>
      <c r="O3541" t="str">
        <f t="shared" si="173"/>
        <v>LCFHR</v>
      </c>
    </row>
    <row r="3542" spans="1:15" hidden="1" x14ac:dyDescent="0.25">
      <c r="A3542" t="s">
        <v>121</v>
      </c>
      <c r="B3542" t="s">
        <v>18</v>
      </c>
      <c r="C3542" t="s">
        <v>113</v>
      </c>
      <c r="D3542" s="3">
        <v>43943</v>
      </c>
      <c r="E3542" t="s">
        <v>122</v>
      </c>
      <c r="F3542">
        <v>-86500000</v>
      </c>
      <c r="G3542" t="s">
        <v>2054</v>
      </c>
      <c r="H3542" t="s">
        <v>126</v>
      </c>
      <c r="I3542" t="s">
        <v>102</v>
      </c>
      <c r="J3542" t="s">
        <v>32</v>
      </c>
      <c r="L3542" t="s">
        <v>1974</v>
      </c>
      <c r="M3542">
        <f t="shared" si="171"/>
        <v>10</v>
      </c>
      <c r="N3542">
        <f t="shared" si="172"/>
        <v>14</v>
      </c>
      <c r="O3542" t="str">
        <f t="shared" si="173"/>
        <v>LCFHR</v>
      </c>
    </row>
    <row r="3543" spans="1:15" hidden="1" x14ac:dyDescent="0.25">
      <c r="A3543" t="s">
        <v>121</v>
      </c>
      <c r="B3543" t="s">
        <v>18</v>
      </c>
      <c r="C3543" t="s">
        <v>113</v>
      </c>
      <c r="D3543" s="3">
        <v>43943</v>
      </c>
      <c r="E3543" t="s">
        <v>122</v>
      </c>
      <c r="F3543">
        <v>-37500000</v>
      </c>
      <c r="G3543" t="s">
        <v>2053</v>
      </c>
      <c r="H3543" t="s">
        <v>126</v>
      </c>
      <c r="I3543" t="s">
        <v>102</v>
      </c>
      <c r="J3543" t="s">
        <v>32</v>
      </c>
      <c r="L3543" t="s">
        <v>1974</v>
      </c>
      <c r="M3543">
        <f t="shared" si="171"/>
        <v>10</v>
      </c>
      <c r="N3543">
        <f t="shared" si="172"/>
        <v>14</v>
      </c>
      <c r="O3543" t="str">
        <f t="shared" si="173"/>
        <v>LCFHR</v>
      </c>
    </row>
    <row r="3544" spans="1:15" hidden="1" x14ac:dyDescent="0.25">
      <c r="A3544" t="s">
        <v>121</v>
      </c>
      <c r="B3544" t="s">
        <v>18</v>
      </c>
      <c r="C3544" t="s">
        <v>113</v>
      </c>
      <c r="D3544" s="3">
        <v>43944</v>
      </c>
      <c r="E3544" t="s">
        <v>122</v>
      </c>
      <c r="F3544">
        <v>-15940000</v>
      </c>
      <c r="G3544" t="s">
        <v>2052</v>
      </c>
      <c r="H3544" t="s">
        <v>247</v>
      </c>
      <c r="I3544" t="s">
        <v>102</v>
      </c>
      <c r="J3544" t="s">
        <v>32</v>
      </c>
      <c r="L3544" t="s">
        <v>279</v>
      </c>
      <c r="M3544">
        <f t="shared" si="171"/>
        <v>10</v>
      </c>
      <c r="N3544">
        <f t="shared" si="172"/>
        <v>14</v>
      </c>
      <c r="O3544" t="str">
        <f t="shared" si="173"/>
        <v>LCFHR</v>
      </c>
    </row>
    <row r="3545" spans="1:15" hidden="1" x14ac:dyDescent="0.25">
      <c r="A3545" t="s">
        <v>121</v>
      </c>
      <c r="B3545" t="s">
        <v>18</v>
      </c>
      <c r="C3545" t="s">
        <v>113</v>
      </c>
      <c r="D3545" s="3">
        <v>43944</v>
      </c>
      <c r="E3545" t="s">
        <v>122</v>
      </c>
      <c r="F3545">
        <v>-33300000</v>
      </c>
      <c r="G3545" t="s">
        <v>2051</v>
      </c>
      <c r="H3545" t="s">
        <v>249</v>
      </c>
      <c r="I3545" t="s">
        <v>102</v>
      </c>
      <c r="J3545" t="s">
        <v>32</v>
      </c>
      <c r="L3545" t="s">
        <v>1878</v>
      </c>
      <c r="M3545">
        <f t="shared" si="171"/>
        <v>10</v>
      </c>
      <c r="N3545">
        <f t="shared" si="172"/>
        <v>14</v>
      </c>
      <c r="O3545" t="str">
        <f t="shared" si="173"/>
        <v>LCFHR</v>
      </c>
    </row>
    <row r="3546" spans="1:15" hidden="1" x14ac:dyDescent="0.25">
      <c r="A3546" t="s">
        <v>121</v>
      </c>
      <c r="B3546" t="s">
        <v>18</v>
      </c>
      <c r="C3546" t="s">
        <v>113</v>
      </c>
      <c r="D3546" s="3">
        <v>43945</v>
      </c>
      <c r="E3546" t="s">
        <v>122</v>
      </c>
      <c r="F3546">
        <v>-105000000</v>
      </c>
      <c r="G3546" t="s">
        <v>2050</v>
      </c>
      <c r="H3546" t="s">
        <v>247</v>
      </c>
      <c r="I3546" t="s">
        <v>102</v>
      </c>
      <c r="J3546" t="s">
        <v>32</v>
      </c>
      <c r="L3546" t="s">
        <v>279</v>
      </c>
      <c r="M3546">
        <f t="shared" si="171"/>
        <v>10</v>
      </c>
      <c r="N3546">
        <f t="shared" si="172"/>
        <v>14</v>
      </c>
      <c r="O3546" t="str">
        <f t="shared" si="173"/>
        <v>LCFHR</v>
      </c>
    </row>
    <row r="3547" spans="1:15" hidden="1" x14ac:dyDescent="0.25">
      <c r="A3547" t="s">
        <v>121</v>
      </c>
      <c r="B3547" t="s">
        <v>18</v>
      </c>
      <c r="C3547" t="s">
        <v>113</v>
      </c>
      <c r="D3547" s="3">
        <v>43948</v>
      </c>
      <c r="E3547" t="s">
        <v>122</v>
      </c>
      <c r="F3547">
        <v>-166500000</v>
      </c>
      <c r="G3547" t="s">
        <v>2049</v>
      </c>
      <c r="H3547" t="s">
        <v>247</v>
      </c>
      <c r="I3547" t="s">
        <v>102</v>
      </c>
      <c r="J3547" t="s">
        <v>32</v>
      </c>
      <c r="L3547" t="s">
        <v>279</v>
      </c>
      <c r="M3547">
        <f t="shared" si="171"/>
        <v>10</v>
      </c>
      <c r="N3547">
        <f t="shared" si="172"/>
        <v>14</v>
      </c>
      <c r="O3547" t="str">
        <f t="shared" si="173"/>
        <v>LCFHR</v>
      </c>
    </row>
    <row r="3548" spans="1:15" hidden="1" x14ac:dyDescent="0.25">
      <c r="A3548" t="s">
        <v>121</v>
      </c>
      <c r="B3548" t="s">
        <v>18</v>
      </c>
      <c r="C3548" t="s">
        <v>113</v>
      </c>
      <c r="D3548" s="3">
        <v>43948</v>
      </c>
      <c r="E3548" t="s">
        <v>122</v>
      </c>
      <c r="F3548">
        <v>-8100000</v>
      </c>
      <c r="G3548" t="s">
        <v>2048</v>
      </c>
      <c r="H3548" t="s">
        <v>247</v>
      </c>
      <c r="I3548" t="s">
        <v>102</v>
      </c>
      <c r="J3548" t="s">
        <v>32</v>
      </c>
      <c r="L3548" t="s">
        <v>279</v>
      </c>
      <c r="M3548">
        <f t="shared" si="171"/>
        <v>10</v>
      </c>
      <c r="N3548">
        <f t="shared" si="172"/>
        <v>14</v>
      </c>
      <c r="O3548" t="str">
        <f t="shared" si="173"/>
        <v>LCFHR</v>
      </c>
    </row>
    <row r="3549" spans="1:15" hidden="1" x14ac:dyDescent="0.25">
      <c r="A3549" t="s">
        <v>121</v>
      </c>
      <c r="B3549" t="s">
        <v>18</v>
      </c>
      <c r="C3549" t="s">
        <v>113</v>
      </c>
      <c r="D3549" s="3">
        <v>43949</v>
      </c>
      <c r="E3549" t="s">
        <v>122</v>
      </c>
      <c r="F3549">
        <v>-95000000</v>
      </c>
      <c r="G3549" t="s">
        <v>2047</v>
      </c>
      <c r="H3549" t="s">
        <v>126</v>
      </c>
      <c r="I3549" t="s">
        <v>102</v>
      </c>
      <c r="J3549" t="s">
        <v>32</v>
      </c>
      <c r="L3549" t="s">
        <v>1974</v>
      </c>
      <c r="M3549">
        <f t="shared" si="171"/>
        <v>10</v>
      </c>
      <c r="N3549">
        <f t="shared" si="172"/>
        <v>14</v>
      </c>
      <c r="O3549" t="str">
        <f t="shared" si="173"/>
        <v>LCFHR</v>
      </c>
    </row>
    <row r="3550" spans="1:15" hidden="1" x14ac:dyDescent="0.25">
      <c r="A3550" t="s">
        <v>121</v>
      </c>
      <c r="B3550" t="s">
        <v>18</v>
      </c>
      <c r="C3550" t="s">
        <v>113</v>
      </c>
      <c r="D3550" s="3">
        <v>43949</v>
      </c>
      <c r="E3550" t="s">
        <v>122</v>
      </c>
      <c r="F3550">
        <v>-90000000</v>
      </c>
      <c r="G3550" t="s">
        <v>2046</v>
      </c>
      <c r="H3550" t="s">
        <v>126</v>
      </c>
      <c r="I3550" t="s">
        <v>102</v>
      </c>
      <c r="J3550" t="s">
        <v>32</v>
      </c>
      <c r="L3550" t="s">
        <v>1974</v>
      </c>
      <c r="M3550">
        <f t="shared" si="171"/>
        <v>10</v>
      </c>
      <c r="N3550">
        <f t="shared" si="172"/>
        <v>14</v>
      </c>
      <c r="O3550" t="str">
        <f t="shared" si="173"/>
        <v>LCFHR</v>
      </c>
    </row>
    <row r="3551" spans="1:15" hidden="1" x14ac:dyDescent="0.25">
      <c r="A3551" t="s">
        <v>121</v>
      </c>
      <c r="B3551" t="s">
        <v>18</v>
      </c>
      <c r="C3551" t="s">
        <v>113</v>
      </c>
      <c r="D3551" s="3">
        <v>43949</v>
      </c>
      <c r="E3551" t="s">
        <v>122</v>
      </c>
      <c r="F3551">
        <v>-70000000</v>
      </c>
      <c r="G3551" t="s">
        <v>2045</v>
      </c>
      <c r="H3551" t="s">
        <v>126</v>
      </c>
      <c r="I3551" t="s">
        <v>102</v>
      </c>
      <c r="J3551" t="s">
        <v>32</v>
      </c>
      <c r="L3551" t="s">
        <v>1974</v>
      </c>
      <c r="M3551">
        <f t="shared" si="171"/>
        <v>10</v>
      </c>
      <c r="N3551">
        <f t="shared" si="172"/>
        <v>14</v>
      </c>
      <c r="O3551" t="str">
        <f t="shared" si="173"/>
        <v>LCFHR</v>
      </c>
    </row>
    <row r="3552" spans="1:15" hidden="1" x14ac:dyDescent="0.25">
      <c r="A3552" t="s">
        <v>121</v>
      </c>
      <c r="B3552" t="s">
        <v>18</v>
      </c>
      <c r="C3552" t="s">
        <v>113</v>
      </c>
      <c r="D3552" s="3">
        <v>43949</v>
      </c>
      <c r="E3552" t="s">
        <v>122</v>
      </c>
      <c r="F3552">
        <v>-41500000</v>
      </c>
      <c r="G3552" t="s">
        <v>2044</v>
      </c>
      <c r="H3552" t="s">
        <v>126</v>
      </c>
      <c r="I3552" t="s">
        <v>102</v>
      </c>
      <c r="J3552" t="s">
        <v>32</v>
      </c>
      <c r="L3552" t="s">
        <v>1974</v>
      </c>
      <c r="M3552">
        <f t="shared" si="171"/>
        <v>10</v>
      </c>
      <c r="N3552">
        <f t="shared" si="172"/>
        <v>14</v>
      </c>
      <c r="O3552" t="str">
        <f t="shared" si="173"/>
        <v>LCFHR</v>
      </c>
    </row>
    <row r="3553" spans="1:15" hidden="1" x14ac:dyDescent="0.25">
      <c r="A3553" t="s">
        <v>121</v>
      </c>
      <c r="B3553" t="s">
        <v>18</v>
      </c>
      <c r="C3553" t="s">
        <v>113</v>
      </c>
      <c r="D3553" s="3">
        <v>43951</v>
      </c>
      <c r="E3553" t="s">
        <v>122</v>
      </c>
      <c r="F3553">
        <v>-61666.66</v>
      </c>
      <c r="G3553" t="s">
        <v>2043</v>
      </c>
      <c r="H3553" t="s">
        <v>247</v>
      </c>
      <c r="I3553" t="s">
        <v>102</v>
      </c>
      <c r="J3553" t="s">
        <v>32</v>
      </c>
      <c r="L3553" t="s">
        <v>278</v>
      </c>
      <c r="M3553">
        <f t="shared" si="171"/>
        <v>10</v>
      </c>
      <c r="N3553">
        <f t="shared" si="172"/>
        <v>14</v>
      </c>
      <c r="O3553" t="str">
        <f t="shared" si="173"/>
        <v>LCFHR</v>
      </c>
    </row>
    <row r="3554" spans="1:15" hidden="1" x14ac:dyDescent="0.25">
      <c r="A3554" t="s">
        <v>121</v>
      </c>
      <c r="B3554" t="s">
        <v>18</v>
      </c>
      <c r="C3554" t="s">
        <v>113</v>
      </c>
      <c r="D3554" s="3">
        <v>43952</v>
      </c>
      <c r="E3554" t="s">
        <v>122</v>
      </c>
      <c r="F3554">
        <v>-90000000</v>
      </c>
      <c r="G3554" t="s">
        <v>2042</v>
      </c>
      <c r="H3554" t="s">
        <v>126</v>
      </c>
      <c r="I3554" t="s">
        <v>102</v>
      </c>
      <c r="J3554" t="s">
        <v>32</v>
      </c>
      <c r="L3554" t="s">
        <v>1974</v>
      </c>
      <c r="M3554">
        <f t="shared" si="171"/>
        <v>10</v>
      </c>
      <c r="N3554">
        <f t="shared" si="172"/>
        <v>14</v>
      </c>
      <c r="O3554" t="str">
        <f t="shared" si="173"/>
        <v>LCFHR</v>
      </c>
    </row>
    <row r="3555" spans="1:15" hidden="1" x14ac:dyDescent="0.25">
      <c r="A3555" t="s">
        <v>121</v>
      </c>
      <c r="B3555" t="s">
        <v>18</v>
      </c>
      <c r="C3555" t="s">
        <v>113</v>
      </c>
      <c r="D3555" s="3">
        <v>43952</v>
      </c>
      <c r="E3555" t="s">
        <v>122</v>
      </c>
      <c r="F3555">
        <v>-80000000</v>
      </c>
      <c r="G3555" t="s">
        <v>2041</v>
      </c>
      <c r="H3555" t="s">
        <v>126</v>
      </c>
      <c r="I3555" t="s">
        <v>102</v>
      </c>
      <c r="J3555" t="s">
        <v>32</v>
      </c>
      <c r="L3555" t="s">
        <v>1974</v>
      </c>
      <c r="M3555">
        <f t="shared" si="171"/>
        <v>10</v>
      </c>
      <c r="N3555">
        <f t="shared" si="172"/>
        <v>14</v>
      </c>
      <c r="O3555" t="str">
        <f t="shared" si="173"/>
        <v>LCFHR</v>
      </c>
    </row>
    <row r="3556" spans="1:15" hidden="1" x14ac:dyDescent="0.25">
      <c r="A3556" t="s">
        <v>121</v>
      </c>
      <c r="B3556" t="s">
        <v>18</v>
      </c>
      <c r="C3556" t="s">
        <v>113</v>
      </c>
      <c r="D3556" s="3">
        <v>43952</v>
      </c>
      <c r="E3556" t="s">
        <v>122</v>
      </c>
      <c r="F3556">
        <v>-43500000</v>
      </c>
      <c r="G3556" t="s">
        <v>2040</v>
      </c>
      <c r="H3556" t="s">
        <v>126</v>
      </c>
      <c r="I3556" t="s">
        <v>102</v>
      </c>
      <c r="J3556" t="s">
        <v>32</v>
      </c>
      <c r="L3556" t="s">
        <v>1974</v>
      </c>
      <c r="M3556">
        <f t="shared" si="171"/>
        <v>10</v>
      </c>
      <c r="N3556">
        <f t="shared" si="172"/>
        <v>14</v>
      </c>
      <c r="O3556" t="str">
        <f t="shared" si="173"/>
        <v>LCFHR</v>
      </c>
    </row>
    <row r="3557" spans="1:15" hidden="1" x14ac:dyDescent="0.25">
      <c r="A3557" t="s">
        <v>121</v>
      </c>
      <c r="B3557" t="s">
        <v>18</v>
      </c>
      <c r="C3557" t="s">
        <v>113</v>
      </c>
      <c r="D3557" s="3">
        <v>43952</v>
      </c>
      <c r="E3557" t="s">
        <v>122</v>
      </c>
      <c r="F3557">
        <v>-36000000</v>
      </c>
      <c r="G3557" t="s">
        <v>2039</v>
      </c>
      <c r="H3557" t="s">
        <v>126</v>
      </c>
      <c r="I3557" t="s">
        <v>102</v>
      </c>
      <c r="J3557" t="s">
        <v>32</v>
      </c>
      <c r="L3557" t="s">
        <v>1974</v>
      </c>
      <c r="M3557">
        <f t="shared" si="171"/>
        <v>10</v>
      </c>
      <c r="N3557">
        <f t="shared" si="172"/>
        <v>14</v>
      </c>
      <c r="O3557" t="str">
        <f t="shared" si="173"/>
        <v>LCFHR</v>
      </c>
    </row>
    <row r="3558" spans="1:15" hidden="1" x14ac:dyDescent="0.25">
      <c r="A3558" t="s">
        <v>121</v>
      </c>
      <c r="B3558" t="s">
        <v>18</v>
      </c>
      <c r="C3558" t="s">
        <v>113</v>
      </c>
      <c r="D3558" s="3">
        <v>43957</v>
      </c>
      <c r="E3558" t="s">
        <v>122</v>
      </c>
      <c r="F3558">
        <v>-2100000</v>
      </c>
      <c r="G3558" t="s">
        <v>2038</v>
      </c>
      <c r="H3558" t="s">
        <v>247</v>
      </c>
      <c r="I3558" t="s">
        <v>102</v>
      </c>
      <c r="J3558" t="s">
        <v>32</v>
      </c>
      <c r="L3558" t="s">
        <v>279</v>
      </c>
      <c r="M3558">
        <f t="shared" si="171"/>
        <v>10</v>
      </c>
      <c r="N3558">
        <f t="shared" si="172"/>
        <v>14</v>
      </c>
      <c r="O3558" t="str">
        <f t="shared" si="173"/>
        <v>LCFHR</v>
      </c>
    </row>
    <row r="3559" spans="1:15" hidden="1" x14ac:dyDescent="0.25">
      <c r="A3559" t="s">
        <v>121</v>
      </c>
      <c r="B3559" t="s">
        <v>18</v>
      </c>
      <c r="C3559" t="s">
        <v>113</v>
      </c>
      <c r="D3559" s="3">
        <v>43957</v>
      </c>
      <c r="E3559" t="s">
        <v>122</v>
      </c>
      <c r="F3559">
        <v>-1500000</v>
      </c>
      <c r="G3559" t="s">
        <v>2037</v>
      </c>
      <c r="H3559" t="s">
        <v>247</v>
      </c>
      <c r="I3559" t="s">
        <v>102</v>
      </c>
      <c r="J3559" t="s">
        <v>32</v>
      </c>
      <c r="L3559" t="s">
        <v>279</v>
      </c>
      <c r="M3559">
        <f t="shared" si="171"/>
        <v>10</v>
      </c>
      <c r="N3559">
        <f t="shared" si="172"/>
        <v>14</v>
      </c>
      <c r="O3559" t="str">
        <f t="shared" si="173"/>
        <v>LCFHR</v>
      </c>
    </row>
    <row r="3560" spans="1:15" hidden="1" x14ac:dyDescent="0.25">
      <c r="A3560" t="s">
        <v>121</v>
      </c>
      <c r="B3560" t="s">
        <v>18</v>
      </c>
      <c r="C3560" t="s">
        <v>113</v>
      </c>
      <c r="D3560" s="3">
        <v>43957</v>
      </c>
      <c r="E3560" t="s">
        <v>122</v>
      </c>
      <c r="F3560">
        <v>-1250000</v>
      </c>
      <c r="G3560" t="s">
        <v>2036</v>
      </c>
      <c r="H3560" t="s">
        <v>247</v>
      </c>
      <c r="I3560" t="s">
        <v>102</v>
      </c>
      <c r="J3560" t="s">
        <v>32</v>
      </c>
      <c r="L3560" t="s">
        <v>279</v>
      </c>
      <c r="M3560">
        <f t="shared" si="171"/>
        <v>10</v>
      </c>
      <c r="N3560">
        <f t="shared" si="172"/>
        <v>14</v>
      </c>
      <c r="O3560" t="str">
        <f t="shared" si="173"/>
        <v>LCFHR</v>
      </c>
    </row>
    <row r="3561" spans="1:15" hidden="1" x14ac:dyDescent="0.25">
      <c r="A3561" t="s">
        <v>121</v>
      </c>
      <c r="B3561" t="s">
        <v>18</v>
      </c>
      <c r="C3561" t="s">
        <v>113</v>
      </c>
      <c r="D3561" s="3">
        <v>43957</v>
      </c>
      <c r="E3561" t="s">
        <v>122</v>
      </c>
      <c r="F3561">
        <v>-1096009.8799999999</v>
      </c>
      <c r="G3561" t="s">
        <v>2035</v>
      </c>
      <c r="H3561" t="s">
        <v>247</v>
      </c>
      <c r="I3561" t="s">
        <v>102</v>
      </c>
      <c r="J3561" t="s">
        <v>32</v>
      </c>
      <c r="L3561" t="s">
        <v>279</v>
      </c>
      <c r="M3561">
        <f t="shared" si="171"/>
        <v>10</v>
      </c>
      <c r="N3561">
        <f t="shared" si="172"/>
        <v>14</v>
      </c>
      <c r="O3561" t="str">
        <f t="shared" si="173"/>
        <v>LCFHR</v>
      </c>
    </row>
    <row r="3562" spans="1:15" hidden="1" x14ac:dyDescent="0.25">
      <c r="A3562" t="s">
        <v>121</v>
      </c>
      <c r="B3562" t="s">
        <v>18</v>
      </c>
      <c r="C3562" t="s">
        <v>113</v>
      </c>
      <c r="D3562" s="3">
        <v>43957</v>
      </c>
      <c r="E3562" t="s">
        <v>122</v>
      </c>
      <c r="F3562">
        <v>-100000</v>
      </c>
      <c r="G3562" t="s">
        <v>2034</v>
      </c>
      <c r="H3562" t="s">
        <v>247</v>
      </c>
      <c r="I3562" t="s">
        <v>102</v>
      </c>
      <c r="J3562" t="s">
        <v>32</v>
      </c>
      <c r="L3562" t="s">
        <v>2002</v>
      </c>
      <c r="M3562">
        <f t="shared" si="171"/>
        <v>10</v>
      </c>
      <c r="N3562">
        <f t="shared" si="172"/>
        <v>14</v>
      </c>
      <c r="O3562" t="str">
        <f t="shared" si="173"/>
        <v>LCFHR</v>
      </c>
    </row>
    <row r="3563" spans="1:15" hidden="1" x14ac:dyDescent="0.25">
      <c r="A3563" t="s">
        <v>121</v>
      </c>
      <c r="B3563" t="s">
        <v>18</v>
      </c>
      <c r="C3563" t="s">
        <v>113</v>
      </c>
      <c r="D3563" s="3">
        <v>43958</v>
      </c>
      <c r="E3563" t="s">
        <v>122</v>
      </c>
      <c r="F3563">
        <v>-5650000</v>
      </c>
      <c r="G3563" t="s">
        <v>2033</v>
      </c>
      <c r="H3563" t="s">
        <v>247</v>
      </c>
      <c r="I3563" t="s">
        <v>102</v>
      </c>
      <c r="J3563" t="s">
        <v>32</v>
      </c>
      <c r="L3563" t="s">
        <v>279</v>
      </c>
      <c r="M3563">
        <f t="shared" si="171"/>
        <v>10</v>
      </c>
      <c r="N3563">
        <f t="shared" si="172"/>
        <v>14</v>
      </c>
      <c r="O3563" t="str">
        <f t="shared" si="173"/>
        <v>LCFHR</v>
      </c>
    </row>
    <row r="3564" spans="1:15" hidden="1" x14ac:dyDescent="0.25">
      <c r="A3564" t="s">
        <v>121</v>
      </c>
      <c r="B3564" t="s">
        <v>18</v>
      </c>
      <c r="C3564" t="s">
        <v>113</v>
      </c>
      <c r="D3564" s="3">
        <v>43958</v>
      </c>
      <c r="E3564" t="s">
        <v>122</v>
      </c>
      <c r="F3564">
        <v>-200000</v>
      </c>
      <c r="G3564" t="s">
        <v>2032</v>
      </c>
      <c r="H3564" t="s">
        <v>247</v>
      </c>
      <c r="I3564" t="s">
        <v>102</v>
      </c>
      <c r="J3564" t="s">
        <v>32</v>
      </c>
      <c r="L3564" t="s">
        <v>279</v>
      </c>
      <c r="M3564">
        <f t="shared" si="171"/>
        <v>10</v>
      </c>
      <c r="N3564">
        <f t="shared" si="172"/>
        <v>14</v>
      </c>
      <c r="O3564" t="str">
        <f t="shared" si="173"/>
        <v>LCFHR</v>
      </c>
    </row>
    <row r="3565" spans="1:15" hidden="1" x14ac:dyDescent="0.25">
      <c r="A3565" t="s">
        <v>121</v>
      </c>
      <c r="B3565" t="s">
        <v>18</v>
      </c>
      <c r="C3565" t="s">
        <v>113</v>
      </c>
      <c r="D3565" s="3">
        <v>43959</v>
      </c>
      <c r="E3565" t="s">
        <v>122</v>
      </c>
      <c r="F3565">
        <v>-99000000</v>
      </c>
      <c r="G3565" t="s">
        <v>2031</v>
      </c>
      <c r="H3565" t="s">
        <v>247</v>
      </c>
      <c r="I3565" t="s">
        <v>102</v>
      </c>
      <c r="J3565" t="s">
        <v>32</v>
      </c>
      <c r="L3565" t="s">
        <v>279</v>
      </c>
      <c r="M3565">
        <f t="shared" si="171"/>
        <v>10</v>
      </c>
      <c r="N3565">
        <f t="shared" si="172"/>
        <v>14</v>
      </c>
      <c r="O3565" t="str">
        <f t="shared" si="173"/>
        <v>LCFHR</v>
      </c>
    </row>
    <row r="3566" spans="1:15" hidden="1" x14ac:dyDescent="0.25">
      <c r="A3566" t="s">
        <v>121</v>
      </c>
      <c r="B3566" t="s">
        <v>18</v>
      </c>
      <c r="C3566" t="s">
        <v>113</v>
      </c>
      <c r="D3566" s="3">
        <v>43959</v>
      </c>
      <c r="E3566" t="s">
        <v>122</v>
      </c>
      <c r="F3566">
        <v>-500000</v>
      </c>
      <c r="G3566" t="s">
        <v>2030</v>
      </c>
      <c r="H3566" t="s">
        <v>247</v>
      </c>
      <c r="I3566" t="s">
        <v>102</v>
      </c>
      <c r="J3566" t="s">
        <v>32</v>
      </c>
      <c r="L3566" t="s">
        <v>279</v>
      </c>
      <c r="M3566">
        <f t="shared" si="171"/>
        <v>10</v>
      </c>
      <c r="N3566">
        <f t="shared" si="172"/>
        <v>14</v>
      </c>
      <c r="O3566" t="str">
        <f t="shared" si="173"/>
        <v>LCFHR</v>
      </c>
    </row>
    <row r="3567" spans="1:15" hidden="1" x14ac:dyDescent="0.25">
      <c r="A3567" t="s">
        <v>121</v>
      </c>
      <c r="B3567" t="s">
        <v>18</v>
      </c>
      <c r="C3567" t="s">
        <v>113</v>
      </c>
      <c r="D3567" s="3">
        <v>43959</v>
      </c>
      <c r="E3567" t="s">
        <v>122</v>
      </c>
      <c r="F3567">
        <v>-30000</v>
      </c>
      <c r="G3567" t="s">
        <v>2029</v>
      </c>
      <c r="H3567" t="s">
        <v>247</v>
      </c>
      <c r="I3567" t="s">
        <v>102</v>
      </c>
      <c r="J3567" t="s">
        <v>32</v>
      </c>
      <c r="L3567" t="s">
        <v>2002</v>
      </c>
      <c r="M3567">
        <f t="shared" si="171"/>
        <v>10</v>
      </c>
      <c r="N3567">
        <f t="shared" si="172"/>
        <v>14</v>
      </c>
      <c r="O3567" t="str">
        <f t="shared" si="173"/>
        <v>LCFHR</v>
      </c>
    </row>
    <row r="3568" spans="1:15" hidden="1" x14ac:dyDescent="0.25">
      <c r="A3568" t="s">
        <v>121</v>
      </c>
      <c r="B3568" t="s">
        <v>18</v>
      </c>
      <c r="C3568" t="s">
        <v>113</v>
      </c>
      <c r="D3568" s="3">
        <v>43963</v>
      </c>
      <c r="E3568" t="s">
        <v>122</v>
      </c>
      <c r="F3568">
        <v>-1100000</v>
      </c>
      <c r="G3568" t="s">
        <v>2028</v>
      </c>
      <c r="H3568" t="s">
        <v>249</v>
      </c>
      <c r="I3568" t="s">
        <v>102</v>
      </c>
      <c r="J3568" t="s">
        <v>32</v>
      </c>
      <c r="L3568" t="s">
        <v>1878</v>
      </c>
      <c r="M3568">
        <f t="shared" si="171"/>
        <v>10</v>
      </c>
      <c r="N3568">
        <f t="shared" si="172"/>
        <v>14</v>
      </c>
      <c r="O3568" t="str">
        <f t="shared" si="173"/>
        <v>LCFHR</v>
      </c>
    </row>
    <row r="3569" spans="1:15" hidden="1" x14ac:dyDescent="0.25">
      <c r="A3569" t="s">
        <v>121</v>
      </c>
      <c r="B3569" t="s">
        <v>18</v>
      </c>
      <c r="C3569" t="s">
        <v>113</v>
      </c>
      <c r="D3569" s="3">
        <v>43966</v>
      </c>
      <c r="E3569" t="s">
        <v>122</v>
      </c>
      <c r="F3569">
        <v>-4200000</v>
      </c>
      <c r="G3569" t="s">
        <v>2027</v>
      </c>
      <c r="H3569" t="s">
        <v>249</v>
      </c>
      <c r="I3569" t="s">
        <v>102</v>
      </c>
      <c r="J3569" t="s">
        <v>32</v>
      </c>
      <c r="L3569" t="s">
        <v>1878</v>
      </c>
      <c r="M3569">
        <f t="shared" si="171"/>
        <v>10</v>
      </c>
      <c r="N3569">
        <f t="shared" si="172"/>
        <v>14</v>
      </c>
      <c r="O3569" t="str">
        <f t="shared" si="173"/>
        <v>LCFHR</v>
      </c>
    </row>
    <row r="3570" spans="1:15" hidden="1" x14ac:dyDescent="0.25">
      <c r="A3570" t="s">
        <v>121</v>
      </c>
      <c r="B3570" t="s">
        <v>18</v>
      </c>
      <c r="C3570" t="s">
        <v>113</v>
      </c>
      <c r="D3570" s="3">
        <v>43980</v>
      </c>
      <c r="E3570" t="s">
        <v>122</v>
      </c>
      <c r="F3570">
        <v>-61666.66</v>
      </c>
      <c r="G3570" t="s">
        <v>2026</v>
      </c>
      <c r="H3570" t="s">
        <v>247</v>
      </c>
      <c r="I3570" t="s">
        <v>102</v>
      </c>
      <c r="J3570" t="s">
        <v>32</v>
      </c>
      <c r="L3570" t="s">
        <v>278</v>
      </c>
      <c r="M3570">
        <f t="shared" si="171"/>
        <v>10</v>
      </c>
      <c r="N3570">
        <f t="shared" si="172"/>
        <v>14</v>
      </c>
      <c r="O3570" t="str">
        <f t="shared" si="173"/>
        <v>LCFHR</v>
      </c>
    </row>
    <row r="3571" spans="1:15" hidden="1" x14ac:dyDescent="0.25">
      <c r="A3571" t="s">
        <v>121</v>
      </c>
      <c r="B3571" t="s">
        <v>18</v>
      </c>
      <c r="C3571" t="s">
        <v>113</v>
      </c>
      <c r="D3571" s="3">
        <v>43983</v>
      </c>
      <c r="E3571" t="s">
        <v>122</v>
      </c>
      <c r="F3571">
        <v>-100000</v>
      </c>
      <c r="G3571" t="s">
        <v>2025</v>
      </c>
      <c r="H3571" t="s">
        <v>247</v>
      </c>
      <c r="I3571" t="s">
        <v>102</v>
      </c>
      <c r="J3571" t="s">
        <v>32</v>
      </c>
      <c r="L3571" t="s">
        <v>279</v>
      </c>
      <c r="M3571">
        <f t="shared" si="171"/>
        <v>10</v>
      </c>
      <c r="N3571">
        <f t="shared" si="172"/>
        <v>14</v>
      </c>
      <c r="O3571" t="str">
        <f t="shared" si="173"/>
        <v>LCFHR</v>
      </c>
    </row>
    <row r="3572" spans="1:15" hidden="1" x14ac:dyDescent="0.25">
      <c r="A3572" t="s">
        <v>121</v>
      </c>
      <c r="B3572" t="s">
        <v>18</v>
      </c>
      <c r="C3572" t="s">
        <v>113</v>
      </c>
      <c r="D3572" s="3">
        <v>43985</v>
      </c>
      <c r="E3572" t="s">
        <v>122</v>
      </c>
      <c r="F3572">
        <v>-16000000</v>
      </c>
      <c r="G3572" t="s">
        <v>2024</v>
      </c>
      <c r="H3572" t="s">
        <v>247</v>
      </c>
      <c r="I3572" t="s">
        <v>102</v>
      </c>
      <c r="J3572" t="s">
        <v>32</v>
      </c>
      <c r="L3572" t="s">
        <v>279</v>
      </c>
      <c r="M3572">
        <f t="shared" si="171"/>
        <v>10</v>
      </c>
      <c r="N3572">
        <f t="shared" si="172"/>
        <v>14</v>
      </c>
      <c r="O3572" t="str">
        <f t="shared" si="173"/>
        <v>LCFHR</v>
      </c>
    </row>
    <row r="3573" spans="1:15" hidden="1" x14ac:dyDescent="0.25">
      <c r="A3573" t="s">
        <v>121</v>
      </c>
      <c r="B3573" t="s">
        <v>18</v>
      </c>
      <c r="C3573" t="s">
        <v>113</v>
      </c>
      <c r="D3573" s="3">
        <v>43985</v>
      </c>
      <c r="E3573" t="s">
        <v>122</v>
      </c>
      <c r="F3573">
        <v>-2500000</v>
      </c>
      <c r="G3573" t="s">
        <v>2023</v>
      </c>
      <c r="H3573" t="s">
        <v>249</v>
      </c>
      <c r="I3573" t="s">
        <v>102</v>
      </c>
      <c r="J3573" t="s">
        <v>32</v>
      </c>
      <c r="L3573" t="s">
        <v>1878</v>
      </c>
      <c r="M3573">
        <f t="shared" si="171"/>
        <v>10</v>
      </c>
      <c r="N3573">
        <f t="shared" si="172"/>
        <v>14</v>
      </c>
      <c r="O3573" t="str">
        <f t="shared" si="173"/>
        <v>LCFHR</v>
      </c>
    </row>
    <row r="3574" spans="1:15" hidden="1" x14ac:dyDescent="0.25">
      <c r="A3574" t="s">
        <v>121</v>
      </c>
      <c r="B3574" t="s">
        <v>18</v>
      </c>
      <c r="C3574" t="s">
        <v>113</v>
      </c>
      <c r="D3574" s="3">
        <v>43987</v>
      </c>
      <c r="E3574" t="s">
        <v>122</v>
      </c>
      <c r="F3574">
        <v>-87720000</v>
      </c>
      <c r="G3574" t="s">
        <v>2022</v>
      </c>
      <c r="H3574" t="s">
        <v>247</v>
      </c>
      <c r="I3574" t="s">
        <v>102</v>
      </c>
      <c r="J3574" t="s">
        <v>32</v>
      </c>
      <c r="L3574" t="s">
        <v>279</v>
      </c>
      <c r="M3574">
        <f t="shared" si="171"/>
        <v>10</v>
      </c>
      <c r="N3574">
        <f t="shared" si="172"/>
        <v>14</v>
      </c>
      <c r="O3574" t="str">
        <f t="shared" si="173"/>
        <v>LCFHR</v>
      </c>
    </row>
    <row r="3575" spans="1:15" hidden="1" x14ac:dyDescent="0.25">
      <c r="A3575" t="s">
        <v>121</v>
      </c>
      <c r="B3575" t="s">
        <v>18</v>
      </c>
      <c r="C3575" t="s">
        <v>113</v>
      </c>
      <c r="D3575" s="3">
        <v>43987</v>
      </c>
      <c r="E3575" t="s">
        <v>122</v>
      </c>
      <c r="F3575">
        <v>-12200000</v>
      </c>
      <c r="G3575" t="s">
        <v>2021</v>
      </c>
      <c r="H3575" t="s">
        <v>249</v>
      </c>
      <c r="I3575" t="s">
        <v>102</v>
      </c>
      <c r="J3575" t="s">
        <v>32</v>
      </c>
      <c r="L3575" t="s">
        <v>1878</v>
      </c>
      <c r="M3575">
        <f t="shared" si="171"/>
        <v>10</v>
      </c>
      <c r="N3575">
        <f t="shared" si="172"/>
        <v>14</v>
      </c>
      <c r="O3575" t="str">
        <f t="shared" si="173"/>
        <v>LCFHR</v>
      </c>
    </row>
    <row r="3576" spans="1:15" hidden="1" x14ac:dyDescent="0.25">
      <c r="A3576" t="s">
        <v>121</v>
      </c>
      <c r="B3576" t="s">
        <v>18</v>
      </c>
      <c r="C3576" t="s">
        <v>113</v>
      </c>
      <c r="D3576" s="3">
        <v>43990</v>
      </c>
      <c r="E3576" t="s">
        <v>122</v>
      </c>
      <c r="F3576">
        <v>-2400000</v>
      </c>
      <c r="G3576" t="s">
        <v>2020</v>
      </c>
      <c r="H3576" t="s">
        <v>247</v>
      </c>
      <c r="I3576" t="s">
        <v>102</v>
      </c>
      <c r="J3576" t="s">
        <v>32</v>
      </c>
      <c r="L3576" t="s">
        <v>279</v>
      </c>
      <c r="M3576">
        <f t="shared" si="171"/>
        <v>10</v>
      </c>
      <c r="N3576">
        <f t="shared" si="172"/>
        <v>14</v>
      </c>
      <c r="O3576" t="str">
        <f t="shared" si="173"/>
        <v>LCFHR</v>
      </c>
    </row>
    <row r="3577" spans="1:15" hidden="1" x14ac:dyDescent="0.25">
      <c r="A3577" t="s">
        <v>121</v>
      </c>
      <c r="B3577" t="s">
        <v>18</v>
      </c>
      <c r="C3577" t="s">
        <v>113</v>
      </c>
      <c r="D3577" s="3">
        <v>43991</v>
      </c>
      <c r="E3577" t="s">
        <v>122</v>
      </c>
      <c r="F3577">
        <v>-1100000</v>
      </c>
      <c r="G3577" t="s">
        <v>2019</v>
      </c>
      <c r="H3577" t="s">
        <v>247</v>
      </c>
      <c r="I3577" t="s">
        <v>102</v>
      </c>
      <c r="J3577" t="s">
        <v>32</v>
      </c>
      <c r="L3577" t="s">
        <v>279</v>
      </c>
      <c r="M3577">
        <f t="shared" si="171"/>
        <v>10</v>
      </c>
      <c r="N3577">
        <f t="shared" si="172"/>
        <v>14</v>
      </c>
      <c r="O3577" t="str">
        <f t="shared" si="173"/>
        <v>LCFHR</v>
      </c>
    </row>
    <row r="3578" spans="1:15" hidden="1" x14ac:dyDescent="0.25">
      <c r="A3578" t="s">
        <v>121</v>
      </c>
      <c r="B3578" t="s">
        <v>18</v>
      </c>
      <c r="C3578" t="s">
        <v>113</v>
      </c>
      <c r="D3578" s="3">
        <v>43993</v>
      </c>
      <c r="E3578" t="s">
        <v>122</v>
      </c>
      <c r="F3578">
        <v>-10600000</v>
      </c>
      <c r="G3578" t="s">
        <v>2018</v>
      </c>
      <c r="H3578" t="s">
        <v>249</v>
      </c>
      <c r="I3578" t="s">
        <v>102</v>
      </c>
      <c r="J3578" t="s">
        <v>32</v>
      </c>
      <c r="L3578" t="s">
        <v>2017</v>
      </c>
      <c r="M3578" t="e">
        <f t="shared" si="171"/>
        <v>#VALUE!</v>
      </c>
      <c r="N3578">
        <f t="shared" si="172"/>
        <v>13</v>
      </c>
      <c r="O3578" t="e">
        <f t="shared" si="173"/>
        <v>#VALUE!</v>
      </c>
    </row>
    <row r="3579" spans="1:15" hidden="1" x14ac:dyDescent="0.25">
      <c r="A3579" t="s">
        <v>121</v>
      </c>
      <c r="B3579" t="s">
        <v>18</v>
      </c>
      <c r="C3579" t="s">
        <v>113</v>
      </c>
      <c r="D3579" s="3">
        <v>44008</v>
      </c>
      <c r="E3579" t="s">
        <v>122</v>
      </c>
      <c r="F3579">
        <v>-77500000</v>
      </c>
      <c r="G3579" t="s">
        <v>2016</v>
      </c>
      <c r="H3579" t="s">
        <v>126</v>
      </c>
      <c r="I3579" t="s">
        <v>102</v>
      </c>
      <c r="J3579" t="s">
        <v>32</v>
      </c>
      <c r="L3579" t="s">
        <v>1943</v>
      </c>
      <c r="M3579">
        <f t="shared" si="171"/>
        <v>10</v>
      </c>
      <c r="N3579">
        <f t="shared" si="172"/>
        <v>14</v>
      </c>
      <c r="O3579" t="str">
        <f t="shared" si="173"/>
        <v>LCFHR</v>
      </c>
    </row>
    <row r="3580" spans="1:15" hidden="1" x14ac:dyDescent="0.25">
      <c r="A3580" t="s">
        <v>121</v>
      </c>
      <c r="B3580" t="s">
        <v>18</v>
      </c>
      <c r="C3580" t="s">
        <v>113</v>
      </c>
      <c r="D3580" s="3">
        <v>44012</v>
      </c>
      <c r="E3580" t="s">
        <v>122</v>
      </c>
      <c r="F3580">
        <v>-61666.66</v>
      </c>
      <c r="G3580" t="s">
        <v>2015</v>
      </c>
      <c r="H3580" t="s">
        <v>247</v>
      </c>
      <c r="I3580" t="s">
        <v>102</v>
      </c>
      <c r="J3580" t="s">
        <v>32</v>
      </c>
      <c r="L3580" t="s">
        <v>278</v>
      </c>
      <c r="M3580">
        <f t="shared" si="171"/>
        <v>10</v>
      </c>
      <c r="N3580">
        <f t="shared" si="172"/>
        <v>14</v>
      </c>
      <c r="O3580" t="str">
        <f t="shared" si="173"/>
        <v>LCFHR</v>
      </c>
    </row>
    <row r="3581" spans="1:15" hidden="1" x14ac:dyDescent="0.25">
      <c r="A3581" t="s">
        <v>121</v>
      </c>
      <c r="B3581" t="s">
        <v>18</v>
      </c>
      <c r="C3581" t="s">
        <v>113</v>
      </c>
      <c r="D3581" s="3">
        <v>44020</v>
      </c>
      <c r="E3581" t="s">
        <v>122</v>
      </c>
      <c r="F3581">
        <v>-1450000</v>
      </c>
      <c r="G3581" t="s">
        <v>2014</v>
      </c>
      <c r="H3581" t="s">
        <v>249</v>
      </c>
      <c r="I3581" t="s">
        <v>101</v>
      </c>
      <c r="J3581" t="s">
        <v>32</v>
      </c>
      <c r="L3581" t="s">
        <v>2013</v>
      </c>
      <c r="M3581">
        <f t="shared" si="171"/>
        <v>10</v>
      </c>
      <c r="N3581">
        <f t="shared" si="172"/>
        <v>14</v>
      </c>
      <c r="O3581" t="str">
        <f t="shared" si="173"/>
        <v>LCFHR</v>
      </c>
    </row>
    <row r="3582" spans="1:15" hidden="1" x14ac:dyDescent="0.25">
      <c r="A3582" t="s">
        <v>121</v>
      </c>
      <c r="B3582" t="s">
        <v>18</v>
      </c>
      <c r="C3582" t="s">
        <v>113</v>
      </c>
      <c r="D3582" s="3">
        <v>44027</v>
      </c>
      <c r="E3582" t="s">
        <v>122</v>
      </c>
      <c r="F3582">
        <v>-22300000</v>
      </c>
      <c r="G3582" t="s">
        <v>2012</v>
      </c>
      <c r="H3582" t="s">
        <v>249</v>
      </c>
      <c r="I3582" t="s">
        <v>102</v>
      </c>
      <c r="J3582" t="s">
        <v>32</v>
      </c>
      <c r="L3582" t="s">
        <v>1878</v>
      </c>
      <c r="M3582">
        <f t="shared" si="171"/>
        <v>10</v>
      </c>
      <c r="N3582">
        <f t="shared" si="172"/>
        <v>14</v>
      </c>
      <c r="O3582" t="str">
        <f t="shared" si="173"/>
        <v>LCFHR</v>
      </c>
    </row>
    <row r="3583" spans="1:15" hidden="1" x14ac:dyDescent="0.25">
      <c r="A3583" t="s">
        <v>121</v>
      </c>
      <c r="B3583" t="s">
        <v>18</v>
      </c>
      <c r="C3583" t="s">
        <v>113</v>
      </c>
      <c r="D3583" s="3">
        <v>44029</v>
      </c>
      <c r="E3583" t="s">
        <v>122</v>
      </c>
      <c r="F3583">
        <v>-12000000</v>
      </c>
      <c r="G3583" t="s">
        <v>2011</v>
      </c>
      <c r="H3583" t="s">
        <v>249</v>
      </c>
      <c r="I3583" t="s">
        <v>102</v>
      </c>
      <c r="J3583" t="s">
        <v>32</v>
      </c>
      <c r="L3583" t="s">
        <v>1878</v>
      </c>
      <c r="M3583">
        <f t="shared" si="171"/>
        <v>10</v>
      </c>
      <c r="N3583">
        <f t="shared" si="172"/>
        <v>14</v>
      </c>
      <c r="O3583" t="str">
        <f t="shared" si="173"/>
        <v>LCFHR</v>
      </c>
    </row>
    <row r="3584" spans="1:15" hidden="1" x14ac:dyDescent="0.25">
      <c r="A3584" t="s">
        <v>121</v>
      </c>
      <c r="B3584" t="s">
        <v>18</v>
      </c>
      <c r="C3584" t="s">
        <v>113</v>
      </c>
      <c r="D3584" s="3">
        <v>44040</v>
      </c>
      <c r="E3584" t="s">
        <v>122</v>
      </c>
      <c r="F3584">
        <v>-5500000</v>
      </c>
      <c r="G3584" t="s">
        <v>2010</v>
      </c>
      <c r="H3584" t="s">
        <v>126</v>
      </c>
      <c r="I3584" t="s">
        <v>102</v>
      </c>
      <c r="J3584" t="s">
        <v>32</v>
      </c>
      <c r="L3584" t="s">
        <v>1943</v>
      </c>
      <c r="M3584">
        <f t="shared" si="171"/>
        <v>10</v>
      </c>
      <c r="N3584">
        <f t="shared" si="172"/>
        <v>14</v>
      </c>
      <c r="O3584" t="str">
        <f t="shared" si="173"/>
        <v>LCFHR</v>
      </c>
    </row>
    <row r="3585" spans="1:15" hidden="1" x14ac:dyDescent="0.25">
      <c r="A3585" t="s">
        <v>121</v>
      </c>
      <c r="B3585" t="s">
        <v>18</v>
      </c>
      <c r="C3585" t="s">
        <v>113</v>
      </c>
      <c r="D3585" s="3">
        <v>44043</v>
      </c>
      <c r="E3585" t="s">
        <v>122</v>
      </c>
      <c r="F3585">
        <v>-61666.66</v>
      </c>
      <c r="G3585" t="s">
        <v>2009</v>
      </c>
      <c r="H3585" t="s">
        <v>247</v>
      </c>
      <c r="I3585" t="s">
        <v>102</v>
      </c>
      <c r="J3585" t="s">
        <v>32</v>
      </c>
      <c r="L3585" t="s">
        <v>278</v>
      </c>
      <c r="M3585">
        <f t="shared" si="171"/>
        <v>10</v>
      </c>
      <c r="N3585">
        <f t="shared" si="172"/>
        <v>14</v>
      </c>
      <c r="O3585" t="str">
        <f t="shared" si="173"/>
        <v>LCFHR</v>
      </c>
    </row>
    <row r="3586" spans="1:15" hidden="1" x14ac:dyDescent="0.25">
      <c r="A3586" t="s">
        <v>121</v>
      </c>
      <c r="B3586" t="s">
        <v>18</v>
      </c>
      <c r="C3586" t="s">
        <v>113</v>
      </c>
      <c r="D3586" s="3">
        <v>44057</v>
      </c>
      <c r="E3586" t="s">
        <v>122</v>
      </c>
      <c r="F3586">
        <v>-9000000</v>
      </c>
      <c r="G3586" t="s">
        <v>2008</v>
      </c>
      <c r="H3586" t="s">
        <v>126</v>
      </c>
      <c r="I3586" t="s">
        <v>102</v>
      </c>
      <c r="J3586" t="s">
        <v>32</v>
      </c>
      <c r="L3586" t="s">
        <v>1943</v>
      </c>
      <c r="M3586">
        <f t="shared" si="171"/>
        <v>10</v>
      </c>
      <c r="N3586">
        <f t="shared" si="172"/>
        <v>14</v>
      </c>
      <c r="O3586" t="str">
        <f t="shared" si="173"/>
        <v>LCFHR</v>
      </c>
    </row>
    <row r="3587" spans="1:15" hidden="1" x14ac:dyDescent="0.25">
      <c r="A3587" t="s">
        <v>121</v>
      </c>
      <c r="B3587" t="s">
        <v>18</v>
      </c>
      <c r="C3587" t="s">
        <v>113</v>
      </c>
      <c r="D3587" s="3">
        <v>44074</v>
      </c>
      <c r="E3587" t="s">
        <v>122</v>
      </c>
      <c r="F3587">
        <v>-61666.66</v>
      </c>
      <c r="G3587" t="s">
        <v>2007</v>
      </c>
      <c r="H3587" t="s">
        <v>247</v>
      </c>
      <c r="I3587" t="s">
        <v>102</v>
      </c>
      <c r="J3587" t="s">
        <v>32</v>
      </c>
      <c r="L3587" t="s">
        <v>278</v>
      </c>
      <c r="M3587">
        <f t="shared" ref="M3587:M3650" si="174">FIND("from",L3587,1)+LEN($M$1)+1</f>
        <v>10</v>
      </c>
      <c r="N3587">
        <f t="shared" ref="N3587:N3650" si="175">FIND("to",L3587)-LEN($N$1)</f>
        <v>14</v>
      </c>
      <c r="O3587" t="str">
        <f t="shared" ref="O3587:O3650" si="176">MID(L3587,M3587,N3587-M3587+1)</f>
        <v>LCFHR</v>
      </c>
    </row>
    <row r="3588" spans="1:15" hidden="1" x14ac:dyDescent="0.25">
      <c r="A3588" t="s">
        <v>121</v>
      </c>
      <c r="B3588" t="s">
        <v>18</v>
      </c>
      <c r="C3588" t="s">
        <v>113</v>
      </c>
      <c r="D3588" s="3">
        <v>44083</v>
      </c>
      <c r="E3588" t="s">
        <v>122</v>
      </c>
      <c r="F3588">
        <v>-2500000</v>
      </c>
      <c r="G3588" t="s">
        <v>2006</v>
      </c>
      <c r="H3588" t="s">
        <v>126</v>
      </c>
      <c r="I3588" t="s">
        <v>102</v>
      </c>
      <c r="J3588" t="s">
        <v>32</v>
      </c>
      <c r="L3588" t="s">
        <v>1943</v>
      </c>
      <c r="M3588">
        <f t="shared" si="174"/>
        <v>10</v>
      </c>
      <c r="N3588">
        <f t="shared" si="175"/>
        <v>14</v>
      </c>
      <c r="O3588" t="str">
        <f t="shared" si="176"/>
        <v>LCFHR</v>
      </c>
    </row>
    <row r="3589" spans="1:15" hidden="1" x14ac:dyDescent="0.25">
      <c r="A3589" t="s">
        <v>121</v>
      </c>
      <c r="B3589" t="s">
        <v>18</v>
      </c>
      <c r="C3589" t="s">
        <v>113</v>
      </c>
      <c r="D3589" s="3">
        <v>44104</v>
      </c>
      <c r="E3589" t="s">
        <v>122</v>
      </c>
      <c r="F3589">
        <v>-61666.66</v>
      </c>
      <c r="G3589" t="s">
        <v>2005</v>
      </c>
      <c r="H3589" t="s">
        <v>247</v>
      </c>
      <c r="I3589" t="s">
        <v>102</v>
      </c>
      <c r="J3589" t="s">
        <v>32</v>
      </c>
      <c r="L3589" t="s">
        <v>278</v>
      </c>
      <c r="M3589">
        <f t="shared" si="174"/>
        <v>10</v>
      </c>
      <c r="N3589">
        <f t="shared" si="175"/>
        <v>14</v>
      </c>
      <c r="O3589" t="str">
        <f t="shared" si="176"/>
        <v>LCFHR</v>
      </c>
    </row>
    <row r="3590" spans="1:15" hidden="1" x14ac:dyDescent="0.25">
      <c r="A3590" t="s">
        <v>121</v>
      </c>
      <c r="B3590" t="s">
        <v>18</v>
      </c>
      <c r="C3590" t="s">
        <v>113</v>
      </c>
      <c r="D3590" s="3">
        <v>44104</v>
      </c>
      <c r="E3590" t="s">
        <v>122</v>
      </c>
      <c r="F3590">
        <v>-24070891</v>
      </c>
      <c r="G3590" t="s">
        <v>2004</v>
      </c>
      <c r="H3590" t="s">
        <v>247</v>
      </c>
      <c r="I3590" t="s">
        <v>102</v>
      </c>
      <c r="J3590" t="s">
        <v>32</v>
      </c>
      <c r="L3590" t="s">
        <v>278</v>
      </c>
      <c r="M3590">
        <f t="shared" si="174"/>
        <v>10</v>
      </c>
      <c r="N3590">
        <f t="shared" si="175"/>
        <v>14</v>
      </c>
      <c r="O3590" t="str">
        <f t="shared" si="176"/>
        <v>LCFHR</v>
      </c>
    </row>
    <row r="3591" spans="1:15" hidden="1" x14ac:dyDescent="0.25">
      <c r="A3591" t="s">
        <v>121</v>
      </c>
      <c r="B3591" t="s">
        <v>18</v>
      </c>
      <c r="C3591" t="s">
        <v>113</v>
      </c>
      <c r="D3591" s="3">
        <v>44110</v>
      </c>
      <c r="E3591" t="s">
        <v>122</v>
      </c>
      <c r="F3591">
        <v>-3500000</v>
      </c>
      <c r="G3591" t="s">
        <v>2003</v>
      </c>
      <c r="H3591" t="s">
        <v>247</v>
      </c>
      <c r="I3591" t="s">
        <v>102</v>
      </c>
      <c r="J3591" t="s">
        <v>32</v>
      </c>
      <c r="L3591" t="s">
        <v>2002</v>
      </c>
      <c r="M3591">
        <f t="shared" si="174"/>
        <v>10</v>
      </c>
      <c r="N3591">
        <f t="shared" si="175"/>
        <v>14</v>
      </c>
      <c r="O3591" t="str">
        <f t="shared" si="176"/>
        <v>LCFHR</v>
      </c>
    </row>
    <row r="3592" spans="1:15" hidden="1" x14ac:dyDescent="0.25">
      <c r="A3592" t="s">
        <v>121</v>
      </c>
      <c r="B3592" t="s">
        <v>18</v>
      </c>
      <c r="C3592" t="s">
        <v>113</v>
      </c>
      <c r="D3592" s="3">
        <v>44118</v>
      </c>
      <c r="E3592" t="s">
        <v>122</v>
      </c>
      <c r="F3592">
        <v>-10000000</v>
      </c>
      <c r="G3592" t="s">
        <v>2001</v>
      </c>
      <c r="H3592" t="s">
        <v>126</v>
      </c>
      <c r="I3592" t="s">
        <v>102</v>
      </c>
      <c r="J3592" t="s">
        <v>32</v>
      </c>
      <c r="L3592" t="s">
        <v>1943</v>
      </c>
      <c r="M3592">
        <f t="shared" si="174"/>
        <v>10</v>
      </c>
      <c r="N3592">
        <f t="shared" si="175"/>
        <v>14</v>
      </c>
      <c r="O3592" t="str">
        <f t="shared" si="176"/>
        <v>LCFHR</v>
      </c>
    </row>
    <row r="3593" spans="1:15" hidden="1" x14ac:dyDescent="0.25">
      <c r="A3593" t="s">
        <v>121</v>
      </c>
      <c r="B3593" t="s">
        <v>18</v>
      </c>
      <c r="C3593" t="s">
        <v>113</v>
      </c>
      <c r="D3593" s="3">
        <v>44134</v>
      </c>
      <c r="E3593" t="s">
        <v>122</v>
      </c>
      <c r="F3593">
        <v>-36000000</v>
      </c>
      <c r="G3593" t="s">
        <v>2000</v>
      </c>
      <c r="H3593" t="s">
        <v>126</v>
      </c>
      <c r="I3593" t="s">
        <v>102</v>
      </c>
      <c r="J3593" t="s">
        <v>32</v>
      </c>
      <c r="L3593" t="s">
        <v>1943</v>
      </c>
      <c r="M3593">
        <f t="shared" si="174"/>
        <v>10</v>
      </c>
      <c r="N3593">
        <f t="shared" si="175"/>
        <v>14</v>
      </c>
      <c r="O3593" t="str">
        <f t="shared" si="176"/>
        <v>LCFHR</v>
      </c>
    </row>
    <row r="3594" spans="1:15" hidden="1" x14ac:dyDescent="0.25">
      <c r="A3594" t="s">
        <v>121</v>
      </c>
      <c r="B3594" t="s">
        <v>18</v>
      </c>
      <c r="C3594" t="s">
        <v>113</v>
      </c>
      <c r="D3594" s="3">
        <v>44137</v>
      </c>
      <c r="E3594" t="s">
        <v>122</v>
      </c>
      <c r="F3594">
        <v>-6500000</v>
      </c>
      <c r="G3594" t="s">
        <v>1999</v>
      </c>
      <c r="H3594" t="s">
        <v>126</v>
      </c>
      <c r="I3594" t="s">
        <v>102</v>
      </c>
      <c r="J3594" t="s">
        <v>32</v>
      </c>
      <c r="L3594" t="s">
        <v>1943</v>
      </c>
      <c r="M3594">
        <f t="shared" si="174"/>
        <v>10</v>
      </c>
      <c r="N3594">
        <f t="shared" si="175"/>
        <v>14</v>
      </c>
      <c r="O3594" t="str">
        <f t="shared" si="176"/>
        <v>LCFHR</v>
      </c>
    </row>
    <row r="3595" spans="1:15" hidden="1" x14ac:dyDescent="0.25">
      <c r="A3595" t="s">
        <v>121</v>
      </c>
      <c r="B3595" t="s">
        <v>18</v>
      </c>
      <c r="C3595" t="s">
        <v>113</v>
      </c>
      <c r="D3595" s="3">
        <v>44137</v>
      </c>
      <c r="E3595" t="s">
        <v>122</v>
      </c>
      <c r="F3595">
        <v>-3500000</v>
      </c>
      <c r="G3595" t="s">
        <v>1998</v>
      </c>
      <c r="H3595" t="s">
        <v>249</v>
      </c>
      <c r="I3595" t="s">
        <v>102</v>
      </c>
      <c r="J3595" t="s">
        <v>32</v>
      </c>
      <c r="L3595" t="s">
        <v>1878</v>
      </c>
      <c r="M3595">
        <f t="shared" si="174"/>
        <v>10</v>
      </c>
      <c r="N3595">
        <f t="shared" si="175"/>
        <v>14</v>
      </c>
      <c r="O3595" t="str">
        <f t="shared" si="176"/>
        <v>LCFHR</v>
      </c>
    </row>
    <row r="3596" spans="1:15" hidden="1" x14ac:dyDescent="0.25">
      <c r="A3596" t="s">
        <v>121</v>
      </c>
      <c r="B3596" t="s">
        <v>18</v>
      </c>
      <c r="C3596" t="s">
        <v>113</v>
      </c>
      <c r="D3596" s="3">
        <v>44155</v>
      </c>
      <c r="E3596" t="s">
        <v>122</v>
      </c>
      <c r="F3596">
        <v>-300000</v>
      </c>
      <c r="G3596" t="s">
        <v>1997</v>
      </c>
      <c r="H3596" t="s">
        <v>249</v>
      </c>
      <c r="I3596" t="s">
        <v>102</v>
      </c>
      <c r="J3596" t="s">
        <v>32</v>
      </c>
      <c r="L3596" t="s">
        <v>1878</v>
      </c>
      <c r="M3596">
        <f t="shared" si="174"/>
        <v>10</v>
      </c>
      <c r="N3596">
        <f t="shared" si="175"/>
        <v>14</v>
      </c>
      <c r="O3596" t="str">
        <f t="shared" si="176"/>
        <v>LCFHR</v>
      </c>
    </row>
    <row r="3597" spans="1:15" hidden="1" x14ac:dyDescent="0.25">
      <c r="A3597" t="s">
        <v>121</v>
      </c>
      <c r="B3597" t="s">
        <v>18</v>
      </c>
      <c r="C3597" t="s">
        <v>113</v>
      </c>
      <c r="D3597" s="3">
        <v>44160</v>
      </c>
      <c r="E3597" t="s">
        <v>122</v>
      </c>
      <c r="F3597">
        <v>-10900000</v>
      </c>
      <c r="G3597" t="s">
        <v>1996</v>
      </c>
      <c r="H3597" t="s">
        <v>126</v>
      </c>
      <c r="I3597" t="s">
        <v>102</v>
      </c>
      <c r="J3597" t="s">
        <v>19</v>
      </c>
      <c r="L3597" t="s">
        <v>1943</v>
      </c>
      <c r="M3597">
        <f t="shared" si="174"/>
        <v>10</v>
      </c>
      <c r="N3597">
        <f t="shared" si="175"/>
        <v>14</v>
      </c>
      <c r="O3597" t="str">
        <f t="shared" si="176"/>
        <v>LCFHR</v>
      </c>
    </row>
    <row r="3598" spans="1:15" hidden="1" x14ac:dyDescent="0.25">
      <c r="A3598" t="s">
        <v>121</v>
      </c>
      <c r="B3598" t="s">
        <v>18</v>
      </c>
      <c r="C3598" t="s">
        <v>113</v>
      </c>
      <c r="D3598" s="3">
        <v>44179</v>
      </c>
      <c r="E3598" t="s">
        <v>122</v>
      </c>
      <c r="F3598">
        <v>-96000</v>
      </c>
      <c r="G3598" t="s">
        <v>1995</v>
      </c>
      <c r="H3598" t="s">
        <v>1994</v>
      </c>
      <c r="I3598" t="s">
        <v>102</v>
      </c>
      <c r="J3598" t="s">
        <v>32</v>
      </c>
      <c r="L3598" t="s">
        <v>278</v>
      </c>
      <c r="M3598">
        <f t="shared" si="174"/>
        <v>10</v>
      </c>
      <c r="N3598">
        <f t="shared" si="175"/>
        <v>14</v>
      </c>
      <c r="O3598" t="str">
        <f t="shared" si="176"/>
        <v>LCFHR</v>
      </c>
    </row>
    <row r="3599" spans="1:15" hidden="1" x14ac:dyDescent="0.25">
      <c r="A3599" t="s">
        <v>121</v>
      </c>
      <c r="B3599" t="s">
        <v>18</v>
      </c>
      <c r="C3599" t="s">
        <v>113</v>
      </c>
      <c r="D3599" s="3">
        <v>44180</v>
      </c>
      <c r="E3599" t="s">
        <v>122</v>
      </c>
      <c r="F3599">
        <v>-142300</v>
      </c>
      <c r="G3599" t="s">
        <v>1993</v>
      </c>
      <c r="H3599" t="s">
        <v>247</v>
      </c>
      <c r="I3599" t="s">
        <v>102</v>
      </c>
      <c r="J3599" t="s">
        <v>32</v>
      </c>
      <c r="L3599" t="s">
        <v>278</v>
      </c>
      <c r="M3599">
        <f t="shared" si="174"/>
        <v>10</v>
      </c>
      <c r="N3599">
        <f t="shared" si="175"/>
        <v>14</v>
      </c>
      <c r="O3599" t="str">
        <f t="shared" si="176"/>
        <v>LCFHR</v>
      </c>
    </row>
    <row r="3600" spans="1:15" hidden="1" x14ac:dyDescent="0.25">
      <c r="A3600" t="s">
        <v>121</v>
      </c>
      <c r="B3600" t="s">
        <v>18</v>
      </c>
      <c r="C3600" t="s">
        <v>113</v>
      </c>
      <c r="D3600" s="3">
        <v>44183</v>
      </c>
      <c r="E3600" t="s">
        <v>122</v>
      </c>
      <c r="F3600">
        <v>-99000000</v>
      </c>
      <c r="G3600" t="s">
        <v>1992</v>
      </c>
      <c r="H3600" t="s">
        <v>126</v>
      </c>
      <c r="I3600" t="s">
        <v>102</v>
      </c>
      <c r="J3600" t="s">
        <v>32</v>
      </c>
      <c r="L3600" t="s">
        <v>1974</v>
      </c>
      <c r="M3600">
        <f t="shared" si="174"/>
        <v>10</v>
      </c>
      <c r="N3600">
        <f t="shared" si="175"/>
        <v>14</v>
      </c>
      <c r="O3600" t="str">
        <f t="shared" si="176"/>
        <v>LCFHR</v>
      </c>
    </row>
    <row r="3601" spans="1:15" hidden="1" x14ac:dyDescent="0.25">
      <c r="A3601" t="s">
        <v>121</v>
      </c>
      <c r="B3601" t="s">
        <v>18</v>
      </c>
      <c r="C3601" t="s">
        <v>113</v>
      </c>
      <c r="D3601" s="3">
        <v>44201</v>
      </c>
      <c r="E3601" t="s">
        <v>122</v>
      </c>
      <c r="F3601">
        <v>-27000000</v>
      </c>
      <c r="G3601" t="s">
        <v>1991</v>
      </c>
      <c r="H3601" t="s">
        <v>126</v>
      </c>
      <c r="I3601" t="s">
        <v>102</v>
      </c>
      <c r="J3601" t="s">
        <v>32</v>
      </c>
      <c r="L3601" t="s">
        <v>1943</v>
      </c>
      <c r="M3601">
        <f t="shared" si="174"/>
        <v>10</v>
      </c>
      <c r="N3601">
        <f t="shared" si="175"/>
        <v>14</v>
      </c>
      <c r="O3601" t="str">
        <f t="shared" si="176"/>
        <v>LCFHR</v>
      </c>
    </row>
    <row r="3602" spans="1:15" hidden="1" x14ac:dyDescent="0.25">
      <c r="A3602" t="s">
        <v>121</v>
      </c>
      <c r="B3602" t="s">
        <v>18</v>
      </c>
      <c r="C3602" t="s">
        <v>113</v>
      </c>
      <c r="D3602" s="3">
        <v>44201</v>
      </c>
      <c r="E3602" t="s">
        <v>122</v>
      </c>
      <c r="F3602">
        <v>-18500000</v>
      </c>
      <c r="G3602" t="s">
        <v>1990</v>
      </c>
      <c r="H3602" t="s">
        <v>249</v>
      </c>
      <c r="I3602" t="s">
        <v>102</v>
      </c>
      <c r="J3602" t="s">
        <v>32</v>
      </c>
      <c r="L3602" t="s">
        <v>1878</v>
      </c>
      <c r="M3602">
        <f t="shared" si="174"/>
        <v>10</v>
      </c>
      <c r="N3602">
        <f t="shared" si="175"/>
        <v>14</v>
      </c>
      <c r="O3602" t="str">
        <f t="shared" si="176"/>
        <v>LCFHR</v>
      </c>
    </row>
    <row r="3603" spans="1:15" hidden="1" x14ac:dyDescent="0.25">
      <c r="A3603" t="s">
        <v>121</v>
      </c>
      <c r="B3603" t="s">
        <v>18</v>
      </c>
      <c r="C3603" t="s">
        <v>113</v>
      </c>
      <c r="D3603" s="3">
        <v>44204</v>
      </c>
      <c r="E3603" t="s">
        <v>122</v>
      </c>
      <c r="F3603">
        <v>-151226.23000000001</v>
      </c>
      <c r="G3603" t="s">
        <v>1989</v>
      </c>
      <c r="H3603" t="s">
        <v>249</v>
      </c>
      <c r="I3603" t="s">
        <v>102</v>
      </c>
      <c r="J3603" t="s">
        <v>32</v>
      </c>
      <c r="L3603" t="s">
        <v>1988</v>
      </c>
      <c r="M3603">
        <f t="shared" si="174"/>
        <v>40</v>
      </c>
      <c r="N3603">
        <f t="shared" si="175"/>
        <v>44</v>
      </c>
      <c r="O3603" t="str">
        <f t="shared" si="176"/>
        <v>LCFHR</v>
      </c>
    </row>
    <row r="3604" spans="1:15" hidden="1" x14ac:dyDescent="0.25">
      <c r="A3604" t="s">
        <v>121</v>
      </c>
      <c r="B3604" t="s">
        <v>18</v>
      </c>
      <c r="C3604" t="s">
        <v>113</v>
      </c>
      <c r="D3604" s="3">
        <v>44208</v>
      </c>
      <c r="E3604" t="s">
        <v>122</v>
      </c>
      <c r="F3604">
        <v>-1000000</v>
      </c>
      <c r="G3604" t="s">
        <v>1987</v>
      </c>
      <c r="H3604" t="s">
        <v>249</v>
      </c>
      <c r="I3604" t="s">
        <v>102</v>
      </c>
      <c r="J3604" t="s">
        <v>32</v>
      </c>
      <c r="L3604" t="s">
        <v>1878</v>
      </c>
      <c r="M3604">
        <f t="shared" si="174"/>
        <v>10</v>
      </c>
      <c r="N3604">
        <f t="shared" si="175"/>
        <v>14</v>
      </c>
      <c r="O3604" t="str">
        <f t="shared" si="176"/>
        <v>LCFHR</v>
      </c>
    </row>
    <row r="3605" spans="1:15" hidden="1" x14ac:dyDescent="0.25">
      <c r="A3605" t="s">
        <v>121</v>
      </c>
      <c r="B3605" t="s">
        <v>18</v>
      </c>
      <c r="C3605" t="s">
        <v>113</v>
      </c>
      <c r="D3605" s="3">
        <v>44209</v>
      </c>
      <c r="E3605" t="s">
        <v>122</v>
      </c>
      <c r="F3605">
        <v>-48000000</v>
      </c>
      <c r="G3605" t="s">
        <v>1986</v>
      </c>
      <c r="H3605" t="s">
        <v>126</v>
      </c>
      <c r="I3605" t="s">
        <v>102</v>
      </c>
      <c r="J3605" t="s">
        <v>32</v>
      </c>
      <c r="L3605" t="s">
        <v>1943</v>
      </c>
      <c r="M3605">
        <f t="shared" si="174"/>
        <v>10</v>
      </c>
      <c r="N3605">
        <f t="shared" si="175"/>
        <v>14</v>
      </c>
      <c r="O3605" t="str">
        <f t="shared" si="176"/>
        <v>LCFHR</v>
      </c>
    </row>
    <row r="3606" spans="1:15" hidden="1" x14ac:dyDescent="0.25">
      <c r="A3606" t="s">
        <v>121</v>
      </c>
      <c r="B3606" t="s">
        <v>18</v>
      </c>
      <c r="C3606" t="s">
        <v>113</v>
      </c>
      <c r="D3606" s="3">
        <v>44210</v>
      </c>
      <c r="E3606" t="s">
        <v>122</v>
      </c>
      <c r="F3606">
        <v>-600000</v>
      </c>
      <c r="G3606" t="s">
        <v>1985</v>
      </c>
      <c r="H3606" t="s">
        <v>247</v>
      </c>
      <c r="I3606" t="s">
        <v>102</v>
      </c>
      <c r="J3606" t="s">
        <v>32</v>
      </c>
      <c r="L3606" t="s">
        <v>278</v>
      </c>
      <c r="M3606">
        <f t="shared" si="174"/>
        <v>10</v>
      </c>
      <c r="N3606">
        <f t="shared" si="175"/>
        <v>14</v>
      </c>
      <c r="O3606" t="str">
        <f t="shared" si="176"/>
        <v>LCFHR</v>
      </c>
    </row>
    <row r="3607" spans="1:15" hidden="1" x14ac:dyDescent="0.25">
      <c r="A3607" t="s">
        <v>121</v>
      </c>
      <c r="B3607" t="s">
        <v>18</v>
      </c>
      <c r="C3607" t="s">
        <v>113</v>
      </c>
      <c r="D3607" s="3">
        <v>44211</v>
      </c>
      <c r="E3607" t="s">
        <v>122</v>
      </c>
      <c r="F3607">
        <v>-13400000</v>
      </c>
      <c r="G3607" t="s">
        <v>1984</v>
      </c>
      <c r="H3607" t="s">
        <v>247</v>
      </c>
      <c r="I3607" t="s">
        <v>102</v>
      </c>
      <c r="J3607" t="s">
        <v>32</v>
      </c>
      <c r="L3607" t="s">
        <v>279</v>
      </c>
      <c r="M3607">
        <f t="shared" si="174"/>
        <v>10</v>
      </c>
      <c r="N3607">
        <f t="shared" si="175"/>
        <v>14</v>
      </c>
      <c r="O3607" t="str">
        <f t="shared" si="176"/>
        <v>LCFHR</v>
      </c>
    </row>
    <row r="3608" spans="1:15" hidden="1" x14ac:dyDescent="0.25">
      <c r="A3608" t="s">
        <v>121</v>
      </c>
      <c r="B3608" t="s">
        <v>18</v>
      </c>
      <c r="C3608" t="s">
        <v>113</v>
      </c>
      <c r="D3608" s="3">
        <v>44221</v>
      </c>
      <c r="E3608" t="s">
        <v>122</v>
      </c>
      <c r="F3608">
        <v>-60000000</v>
      </c>
      <c r="G3608" t="s">
        <v>1983</v>
      </c>
      <c r="H3608" t="s">
        <v>126</v>
      </c>
      <c r="I3608" t="s">
        <v>102</v>
      </c>
      <c r="J3608" t="s">
        <v>32</v>
      </c>
      <c r="L3608" t="s">
        <v>1943</v>
      </c>
      <c r="M3608">
        <f t="shared" si="174"/>
        <v>10</v>
      </c>
      <c r="N3608">
        <f t="shared" si="175"/>
        <v>14</v>
      </c>
      <c r="O3608" t="str">
        <f t="shared" si="176"/>
        <v>LCFHR</v>
      </c>
    </row>
    <row r="3609" spans="1:15" hidden="1" x14ac:dyDescent="0.25">
      <c r="A3609" t="s">
        <v>121</v>
      </c>
      <c r="B3609" t="s">
        <v>18</v>
      </c>
      <c r="C3609" t="s">
        <v>113</v>
      </c>
      <c r="D3609" s="3">
        <v>44232</v>
      </c>
      <c r="E3609" t="s">
        <v>122</v>
      </c>
      <c r="F3609">
        <v>-1800000</v>
      </c>
      <c r="G3609" t="s">
        <v>1982</v>
      </c>
      <c r="H3609" t="s">
        <v>126</v>
      </c>
      <c r="I3609" t="s">
        <v>102</v>
      </c>
      <c r="J3609" t="s">
        <v>32</v>
      </c>
      <c r="L3609" t="s">
        <v>1943</v>
      </c>
      <c r="M3609">
        <f t="shared" si="174"/>
        <v>10</v>
      </c>
      <c r="N3609">
        <f t="shared" si="175"/>
        <v>14</v>
      </c>
      <c r="O3609" t="str">
        <f t="shared" si="176"/>
        <v>LCFHR</v>
      </c>
    </row>
    <row r="3610" spans="1:15" hidden="1" x14ac:dyDescent="0.25">
      <c r="A3610" t="s">
        <v>121</v>
      </c>
      <c r="B3610" t="s">
        <v>18</v>
      </c>
      <c r="C3610" t="s">
        <v>113</v>
      </c>
      <c r="D3610" s="3">
        <v>44244</v>
      </c>
      <c r="E3610" t="s">
        <v>122</v>
      </c>
      <c r="F3610">
        <v>-6000000</v>
      </c>
      <c r="G3610" t="s">
        <v>1981</v>
      </c>
      <c r="H3610" t="s">
        <v>249</v>
      </c>
      <c r="I3610" t="s">
        <v>102</v>
      </c>
      <c r="J3610" t="s">
        <v>32</v>
      </c>
      <c r="L3610" t="s">
        <v>1878</v>
      </c>
      <c r="M3610">
        <f t="shared" si="174"/>
        <v>10</v>
      </c>
      <c r="N3610">
        <f t="shared" si="175"/>
        <v>14</v>
      </c>
      <c r="O3610" t="str">
        <f t="shared" si="176"/>
        <v>LCFHR</v>
      </c>
    </row>
    <row r="3611" spans="1:15" hidden="1" x14ac:dyDescent="0.25">
      <c r="A3611" t="s">
        <v>121</v>
      </c>
      <c r="B3611" t="s">
        <v>18</v>
      </c>
      <c r="C3611" t="s">
        <v>113</v>
      </c>
      <c r="D3611" s="3">
        <v>44260</v>
      </c>
      <c r="E3611" t="s">
        <v>122</v>
      </c>
      <c r="F3611">
        <v>-2500000</v>
      </c>
      <c r="G3611" t="s">
        <v>1980</v>
      </c>
      <c r="H3611" t="s">
        <v>126</v>
      </c>
      <c r="I3611" t="s">
        <v>102</v>
      </c>
      <c r="J3611" t="s">
        <v>32</v>
      </c>
      <c r="L3611" t="s">
        <v>1943</v>
      </c>
      <c r="M3611">
        <f t="shared" si="174"/>
        <v>10</v>
      </c>
      <c r="N3611">
        <f t="shared" si="175"/>
        <v>14</v>
      </c>
      <c r="O3611" t="str">
        <f t="shared" si="176"/>
        <v>LCFHR</v>
      </c>
    </row>
    <row r="3612" spans="1:15" hidden="1" x14ac:dyDescent="0.25">
      <c r="A3612" t="s">
        <v>121</v>
      </c>
      <c r="B3612" t="s">
        <v>18</v>
      </c>
      <c r="C3612" t="s">
        <v>113</v>
      </c>
      <c r="D3612" s="3">
        <v>44265</v>
      </c>
      <c r="E3612" t="s">
        <v>122</v>
      </c>
      <c r="F3612">
        <v>-20000000</v>
      </c>
      <c r="G3612" t="s">
        <v>1979</v>
      </c>
      <c r="H3612" t="s">
        <v>126</v>
      </c>
      <c r="I3612" t="s">
        <v>102</v>
      </c>
      <c r="J3612" t="s">
        <v>32</v>
      </c>
      <c r="L3612" t="s">
        <v>1943</v>
      </c>
      <c r="M3612">
        <f t="shared" si="174"/>
        <v>10</v>
      </c>
      <c r="N3612">
        <f t="shared" si="175"/>
        <v>14</v>
      </c>
      <c r="O3612" t="str">
        <f t="shared" si="176"/>
        <v>LCFHR</v>
      </c>
    </row>
    <row r="3613" spans="1:15" hidden="1" x14ac:dyDescent="0.25">
      <c r="A3613" t="s">
        <v>121</v>
      </c>
      <c r="B3613" t="s">
        <v>18</v>
      </c>
      <c r="C3613" t="s">
        <v>113</v>
      </c>
      <c r="D3613" s="3">
        <v>44285</v>
      </c>
      <c r="E3613" t="s">
        <v>122</v>
      </c>
      <c r="F3613">
        <v>-80000000</v>
      </c>
      <c r="G3613" t="s">
        <v>1978</v>
      </c>
      <c r="H3613" t="s">
        <v>126</v>
      </c>
      <c r="I3613" t="s">
        <v>102</v>
      </c>
      <c r="J3613" t="s">
        <v>32</v>
      </c>
      <c r="L3613" t="s">
        <v>1974</v>
      </c>
      <c r="M3613">
        <f t="shared" si="174"/>
        <v>10</v>
      </c>
      <c r="N3613">
        <f t="shared" si="175"/>
        <v>14</v>
      </c>
      <c r="O3613" t="str">
        <f t="shared" si="176"/>
        <v>LCFHR</v>
      </c>
    </row>
    <row r="3614" spans="1:15" hidden="1" x14ac:dyDescent="0.25">
      <c r="A3614" t="s">
        <v>121</v>
      </c>
      <c r="B3614" t="s">
        <v>18</v>
      </c>
      <c r="C3614" t="s">
        <v>113</v>
      </c>
      <c r="D3614" s="3">
        <v>44291</v>
      </c>
      <c r="E3614" t="s">
        <v>122</v>
      </c>
      <c r="F3614">
        <v>-25000000</v>
      </c>
      <c r="G3614" t="s">
        <v>1977</v>
      </c>
      <c r="H3614" t="s">
        <v>126</v>
      </c>
      <c r="I3614" t="s">
        <v>102</v>
      </c>
      <c r="J3614" t="s">
        <v>32</v>
      </c>
      <c r="L3614" t="s">
        <v>1974</v>
      </c>
      <c r="M3614">
        <f t="shared" si="174"/>
        <v>10</v>
      </c>
      <c r="N3614">
        <f t="shared" si="175"/>
        <v>14</v>
      </c>
      <c r="O3614" t="str">
        <f t="shared" si="176"/>
        <v>LCFHR</v>
      </c>
    </row>
    <row r="3615" spans="1:15" hidden="1" x14ac:dyDescent="0.25">
      <c r="A3615" t="s">
        <v>121</v>
      </c>
      <c r="B3615" t="s">
        <v>18</v>
      </c>
      <c r="C3615" t="s">
        <v>113</v>
      </c>
      <c r="D3615" s="3">
        <v>44292</v>
      </c>
      <c r="E3615" t="s">
        <v>122</v>
      </c>
      <c r="F3615">
        <v>-3500000</v>
      </c>
      <c r="G3615" t="s">
        <v>1976</v>
      </c>
      <c r="H3615" t="s">
        <v>126</v>
      </c>
      <c r="I3615" t="s">
        <v>102</v>
      </c>
      <c r="J3615" t="s">
        <v>32</v>
      </c>
      <c r="L3615" t="s">
        <v>1974</v>
      </c>
      <c r="M3615">
        <f t="shared" si="174"/>
        <v>10</v>
      </c>
      <c r="N3615">
        <f t="shared" si="175"/>
        <v>14</v>
      </c>
      <c r="O3615" t="str">
        <f t="shared" si="176"/>
        <v>LCFHR</v>
      </c>
    </row>
    <row r="3616" spans="1:15" hidden="1" x14ac:dyDescent="0.25">
      <c r="A3616" t="s">
        <v>121</v>
      </c>
      <c r="B3616" t="s">
        <v>18</v>
      </c>
      <c r="C3616" t="s">
        <v>113</v>
      </c>
      <c r="D3616" s="3">
        <v>44295</v>
      </c>
      <c r="E3616" t="s">
        <v>122</v>
      </c>
      <c r="F3616">
        <v>-7000000</v>
      </c>
      <c r="G3616" t="s">
        <v>1975</v>
      </c>
      <c r="H3616" t="s">
        <v>126</v>
      </c>
      <c r="I3616" t="s">
        <v>102</v>
      </c>
      <c r="J3616" t="s">
        <v>32</v>
      </c>
      <c r="L3616" t="s">
        <v>1974</v>
      </c>
      <c r="M3616">
        <f t="shared" si="174"/>
        <v>10</v>
      </c>
      <c r="N3616">
        <f t="shared" si="175"/>
        <v>14</v>
      </c>
      <c r="O3616" t="str">
        <f t="shared" si="176"/>
        <v>LCFHR</v>
      </c>
    </row>
    <row r="3617" spans="1:15" hidden="1" x14ac:dyDescent="0.25">
      <c r="A3617" t="s">
        <v>121</v>
      </c>
      <c r="B3617" t="s">
        <v>18</v>
      </c>
      <c r="C3617" t="s">
        <v>113</v>
      </c>
      <c r="D3617" s="3">
        <v>44306</v>
      </c>
      <c r="E3617" t="s">
        <v>122</v>
      </c>
      <c r="F3617">
        <v>-99000000</v>
      </c>
      <c r="G3617" t="s">
        <v>1973</v>
      </c>
      <c r="H3617" t="s">
        <v>247</v>
      </c>
      <c r="I3617" t="s">
        <v>102</v>
      </c>
      <c r="J3617" t="s">
        <v>32</v>
      </c>
      <c r="L3617" t="s">
        <v>278</v>
      </c>
      <c r="M3617">
        <f t="shared" si="174"/>
        <v>10</v>
      </c>
      <c r="N3617">
        <f t="shared" si="175"/>
        <v>14</v>
      </c>
      <c r="O3617" t="str">
        <f t="shared" si="176"/>
        <v>LCFHR</v>
      </c>
    </row>
    <row r="3618" spans="1:15" hidden="1" x14ac:dyDescent="0.25">
      <c r="A3618" t="s">
        <v>121</v>
      </c>
      <c r="B3618" t="s">
        <v>18</v>
      </c>
      <c r="C3618" t="s">
        <v>113</v>
      </c>
      <c r="D3618" s="3">
        <v>44307</v>
      </c>
      <c r="E3618" t="s">
        <v>122</v>
      </c>
      <c r="F3618">
        <v>-30000000</v>
      </c>
      <c r="G3618" t="s">
        <v>1972</v>
      </c>
      <c r="H3618" t="s">
        <v>247</v>
      </c>
      <c r="I3618" t="s">
        <v>102</v>
      </c>
      <c r="J3618" t="s">
        <v>32</v>
      </c>
      <c r="L3618" t="s">
        <v>278</v>
      </c>
      <c r="M3618">
        <f t="shared" si="174"/>
        <v>10</v>
      </c>
      <c r="N3618">
        <f t="shared" si="175"/>
        <v>14</v>
      </c>
      <c r="O3618" t="str">
        <f t="shared" si="176"/>
        <v>LCFHR</v>
      </c>
    </row>
    <row r="3619" spans="1:15" hidden="1" x14ac:dyDescent="0.25">
      <c r="A3619" t="s">
        <v>121</v>
      </c>
      <c r="B3619" t="s">
        <v>18</v>
      </c>
      <c r="C3619" t="s">
        <v>113</v>
      </c>
      <c r="D3619" s="3">
        <v>44312</v>
      </c>
      <c r="E3619" t="s">
        <v>122</v>
      </c>
      <c r="F3619">
        <v>-99000000</v>
      </c>
      <c r="G3619" t="s">
        <v>1971</v>
      </c>
      <c r="H3619" t="s">
        <v>247</v>
      </c>
      <c r="I3619" t="s">
        <v>102</v>
      </c>
      <c r="J3619" t="s">
        <v>32</v>
      </c>
      <c r="L3619" t="s">
        <v>278</v>
      </c>
      <c r="M3619">
        <f t="shared" si="174"/>
        <v>10</v>
      </c>
      <c r="N3619">
        <f t="shared" si="175"/>
        <v>14</v>
      </c>
      <c r="O3619" t="str">
        <f t="shared" si="176"/>
        <v>LCFHR</v>
      </c>
    </row>
    <row r="3620" spans="1:15" hidden="1" x14ac:dyDescent="0.25">
      <c r="A3620" t="s">
        <v>121</v>
      </c>
      <c r="B3620" t="s">
        <v>18</v>
      </c>
      <c r="C3620" t="s">
        <v>113</v>
      </c>
      <c r="D3620" s="3">
        <v>44312</v>
      </c>
      <c r="E3620" t="s">
        <v>122</v>
      </c>
      <c r="F3620">
        <v>-30000000</v>
      </c>
      <c r="G3620" t="s">
        <v>1970</v>
      </c>
      <c r="H3620" t="s">
        <v>247</v>
      </c>
      <c r="I3620" t="s">
        <v>102</v>
      </c>
      <c r="J3620" t="s">
        <v>32</v>
      </c>
      <c r="L3620" t="s">
        <v>278</v>
      </c>
      <c r="M3620">
        <f t="shared" si="174"/>
        <v>10</v>
      </c>
      <c r="N3620">
        <f t="shared" si="175"/>
        <v>14</v>
      </c>
      <c r="O3620" t="str">
        <f t="shared" si="176"/>
        <v>LCFHR</v>
      </c>
    </row>
    <row r="3621" spans="1:15" hidden="1" x14ac:dyDescent="0.25">
      <c r="A3621" t="s">
        <v>121</v>
      </c>
      <c r="B3621" t="s">
        <v>18</v>
      </c>
      <c r="C3621" t="s">
        <v>113</v>
      </c>
      <c r="D3621" s="3">
        <v>44320</v>
      </c>
      <c r="E3621" t="s">
        <v>122</v>
      </c>
      <c r="F3621">
        <v>-20000000</v>
      </c>
      <c r="G3621" t="s">
        <v>1969</v>
      </c>
      <c r="H3621" t="s">
        <v>247</v>
      </c>
      <c r="I3621" t="s">
        <v>102</v>
      </c>
      <c r="J3621" t="s">
        <v>32</v>
      </c>
      <c r="L3621" t="s">
        <v>278</v>
      </c>
      <c r="M3621">
        <f t="shared" si="174"/>
        <v>10</v>
      </c>
      <c r="N3621">
        <f t="shared" si="175"/>
        <v>14</v>
      </c>
      <c r="O3621" t="str">
        <f t="shared" si="176"/>
        <v>LCFHR</v>
      </c>
    </row>
    <row r="3622" spans="1:15" hidden="1" x14ac:dyDescent="0.25">
      <c r="A3622" t="s">
        <v>121</v>
      </c>
      <c r="B3622" t="s">
        <v>18</v>
      </c>
      <c r="C3622" t="s">
        <v>113</v>
      </c>
      <c r="D3622" s="3">
        <v>44323</v>
      </c>
      <c r="E3622" t="s">
        <v>122</v>
      </c>
      <c r="F3622">
        <v>-3500000</v>
      </c>
      <c r="G3622" t="s">
        <v>1968</v>
      </c>
      <c r="H3622" t="s">
        <v>247</v>
      </c>
      <c r="I3622" t="s">
        <v>102</v>
      </c>
      <c r="J3622" t="s">
        <v>32</v>
      </c>
      <c r="L3622" t="s">
        <v>278</v>
      </c>
      <c r="M3622">
        <f t="shared" si="174"/>
        <v>10</v>
      </c>
      <c r="N3622">
        <f t="shared" si="175"/>
        <v>14</v>
      </c>
      <c r="O3622" t="str">
        <f t="shared" si="176"/>
        <v>LCFHR</v>
      </c>
    </row>
    <row r="3623" spans="1:15" hidden="1" x14ac:dyDescent="0.25">
      <c r="A3623" t="s">
        <v>121</v>
      </c>
      <c r="B3623" t="s">
        <v>18</v>
      </c>
      <c r="C3623" t="s">
        <v>113</v>
      </c>
      <c r="D3623" s="3">
        <v>44336</v>
      </c>
      <c r="E3623" t="s">
        <v>122</v>
      </c>
      <c r="F3623">
        <v>-99000000</v>
      </c>
      <c r="G3623" t="s">
        <v>1967</v>
      </c>
      <c r="H3623" t="s">
        <v>247</v>
      </c>
      <c r="I3623" t="s">
        <v>102</v>
      </c>
      <c r="J3623" t="s">
        <v>32</v>
      </c>
      <c r="L3623" t="s">
        <v>278</v>
      </c>
      <c r="M3623">
        <f t="shared" si="174"/>
        <v>10</v>
      </c>
      <c r="N3623">
        <f t="shared" si="175"/>
        <v>14</v>
      </c>
      <c r="O3623" t="str">
        <f t="shared" si="176"/>
        <v>LCFHR</v>
      </c>
    </row>
    <row r="3624" spans="1:15" hidden="1" x14ac:dyDescent="0.25">
      <c r="A3624" t="s">
        <v>121</v>
      </c>
      <c r="B3624" t="s">
        <v>18</v>
      </c>
      <c r="C3624" t="s">
        <v>113</v>
      </c>
      <c r="D3624" s="3">
        <v>44341</v>
      </c>
      <c r="E3624" t="s">
        <v>122</v>
      </c>
      <c r="F3624">
        <v>-99000000</v>
      </c>
      <c r="G3624" t="s">
        <v>1966</v>
      </c>
      <c r="H3624" t="s">
        <v>247</v>
      </c>
      <c r="I3624" t="s">
        <v>102</v>
      </c>
      <c r="J3624" t="s">
        <v>32</v>
      </c>
      <c r="L3624" t="s">
        <v>278</v>
      </c>
      <c r="M3624">
        <f t="shared" si="174"/>
        <v>10</v>
      </c>
      <c r="N3624">
        <f t="shared" si="175"/>
        <v>14</v>
      </c>
      <c r="O3624" t="str">
        <f t="shared" si="176"/>
        <v>LCFHR</v>
      </c>
    </row>
    <row r="3625" spans="1:15" hidden="1" x14ac:dyDescent="0.25">
      <c r="A3625" t="s">
        <v>121</v>
      </c>
      <c r="B3625" t="s">
        <v>18</v>
      </c>
      <c r="C3625" t="s">
        <v>113</v>
      </c>
      <c r="D3625" s="3">
        <v>44344</v>
      </c>
      <c r="E3625" t="s">
        <v>122</v>
      </c>
      <c r="F3625">
        <v>-99000000</v>
      </c>
      <c r="G3625" t="s">
        <v>1965</v>
      </c>
      <c r="H3625" t="s">
        <v>247</v>
      </c>
      <c r="I3625" t="s">
        <v>102</v>
      </c>
      <c r="J3625" t="s">
        <v>32</v>
      </c>
      <c r="L3625" t="s">
        <v>278</v>
      </c>
      <c r="M3625">
        <f t="shared" si="174"/>
        <v>10</v>
      </c>
      <c r="N3625">
        <f t="shared" si="175"/>
        <v>14</v>
      </c>
      <c r="O3625" t="str">
        <f t="shared" si="176"/>
        <v>LCFHR</v>
      </c>
    </row>
    <row r="3626" spans="1:15" hidden="1" x14ac:dyDescent="0.25">
      <c r="A3626" t="s">
        <v>121</v>
      </c>
      <c r="B3626" t="s">
        <v>18</v>
      </c>
      <c r="C3626" t="s">
        <v>113</v>
      </c>
      <c r="D3626" s="3">
        <v>44349</v>
      </c>
      <c r="E3626" t="s">
        <v>122</v>
      </c>
      <c r="F3626">
        <v>-99000000</v>
      </c>
      <c r="G3626" t="s">
        <v>1964</v>
      </c>
      <c r="H3626" t="s">
        <v>247</v>
      </c>
      <c r="I3626" t="s">
        <v>102</v>
      </c>
      <c r="J3626" t="s">
        <v>32</v>
      </c>
      <c r="L3626" t="s">
        <v>278</v>
      </c>
      <c r="M3626">
        <f t="shared" si="174"/>
        <v>10</v>
      </c>
      <c r="N3626">
        <f t="shared" si="175"/>
        <v>14</v>
      </c>
      <c r="O3626" t="str">
        <f t="shared" si="176"/>
        <v>LCFHR</v>
      </c>
    </row>
    <row r="3627" spans="1:15" hidden="1" x14ac:dyDescent="0.25">
      <c r="A3627" t="s">
        <v>121</v>
      </c>
      <c r="B3627" t="s">
        <v>18</v>
      </c>
      <c r="C3627" t="s">
        <v>113</v>
      </c>
      <c r="D3627" s="3">
        <v>44349</v>
      </c>
      <c r="E3627" t="s">
        <v>122</v>
      </c>
      <c r="F3627">
        <v>-11200000</v>
      </c>
      <c r="G3627" t="s">
        <v>1963</v>
      </c>
      <c r="H3627" t="s">
        <v>247</v>
      </c>
      <c r="I3627" t="s">
        <v>102</v>
      </c>
      <c r="J3627" t="s">
        <v>32</v>
      </c>
      <c r="L3627" t="s">
        <v>278</v>
      </c>
      <c r="M3627">
        <f t="shared" si="174"/>
        <v>10</v>
      </c>
      <c r="N3627">
        <f t="shared" si="175"/>
        <v>14</v>
      </c>
      <c r="O3627" t="str">
        <f t="shared" si="176"/>
        <v>LCFHR</v>
      </c>
    </row>
    <row r="3628" spans="1:15" hidden="1" x14ac:dyDescent="0.25">
      <c r="A3628" t="s">
        <v>121</v>
      </c>
      <c r="B3628" t="s">
        <v>18</v>
      </c>
      <c r="C3628" t="s">
        <v>113</v>
      </c>
      <c r="D3628" s="3">
        <v>44354</v>
      </c>
      <c r="E3628" t="s">
        <v>122</v>
      </c>
      <c r="F3628">
        <v>-2400000</v>
      </c>
      <c r="G3628" t="s">
        <v>1962</v>
      </c>
      <c r="H3628" t="s">
        <v>126</v>
      </c>
      <c r="I3628" t="s">
        <v>102</v>
      </c>
      <c r="J3628" t="s">
        <v>32</v>
      </c>
      <c r="L3628" t="s">
        <v>1943</v>
      </c>
      <c r="M3628">
        <f t="shared" si="174"/>
        <v>10</v>
      </c>
      <c r="N3628">
        <f t="shared" si="175"/>
        <v>14</v>
      </c>
      <c r="O3628" t="str">
        <f t="shared" si="176"/>
        <v>LCFHR</v>
      </c>
    </row>
    <row r="3629" spans="1:15" hidden="1" x14ac:dyDescent="0.25">
      <c r="A3629" t="s">
        <v>121</v>
      </c>
      <c r="B3629" t="s">
        <v>18</v>
      </c>
      <c r="C3629" t="s">
        <v>113</v>
      </c>
      <c r="D3629" s="3">
        <v>44354</v>
      </c>
      <c r="E3629" t="s">
        <v>122</v>
      </c>
      <c r="F3629">
        <v>-981000</v>
      </c>
      <c r="G3629" t="s">
        <v>1961</v>
      </c>
      <c r="H3629" t="s">
        <v>247</v>
      </c>
      <c r="I3629" t="s">
        <v>102</v>
      </c>
      <c r="J3629" t="s">
        <v>32</v>
      </c>
      <c r="L3629" t="s">
        <v>278</v>
      </c>
      <c r="M3629">
        <f t="shared" si="174"/>
        <v>10</v>
      </c>
      <c r="N3629">
        <f t="shared" si="175"/>
        <v>14</v>
      </c>
      <c r="O3629" t="str">
        <f t="shared" si="176"/>
        <v>LCFHR</v>
      </c>
    </row>
    <row r="3630" spans="1:15" hidden="1" x14ac:dyDescent="0.25">
      <c r="A3630" t="s">
        <v>121</v>
      </c>
      <c r="B3630" t="s">
        <v>18</v>
      </c>
      <c r="C3630" t="s">
        <v>113</v>
      </c>
      <c r="D3630" s="3">
        <v>44361</v>
      </c>
      <c r="E3630" t="s">
        <v>122</v>
      </c>
      <c r="F3630">
        <v>-75000000</v>
      </c>
      <c r="G3630" t="s">
        <v>1960</v>
      </c>
      <c r="H3630" t="s">
        <v>247</v>
      </c>
      <c r="I3630" t="s">
        <v>102</v>
      </c>
      <c r="J3630" t="s">
        <v>32</v>
      </c>
      <c r="L3630" t="s">
        <v>278</v>
      </c>
      <c r="M3630">
        <f t="shared" si="174"/>
        <v>10</v>
      </c>
      <c r="N3630">
        <f t="shared" si="175"/>
        <v>14</v>
      </c>
      <c r="O3630" t="str">
        <f t="shared" si="176"/>
        <v>LCFHR</v>
      </c>
    </row>
    <row r="3631" spans="1:15" hidden="1" x14ac:dyDescent="0.25">
      <c r="A3631" t="s">
        <v>121</v>
      </c>
      <c r="B3631" t="s">
        <v>18</v>
      </c>
      <c r="C3631" t="s">
        <v>113</v>
      </c>
      <c r="D3631" s="3">
        <v>44364</v>
      </c>
      <c r="E3631" t="s">
        <v>122</v>
      </c>
      <c r="F3631">
        <v>-75000000</v>
      </c>
      <c r="G3631" t="s">
        <v>1959</v>
      </c>
      <c r="H3631" t="s">
        <v>247</v>
      </c>
      <c r="I3631" t="s">
        <v>102</v>
      </c>
      <c r="J3631" t="s">
        <v>32</v>
      </c>
      <c r="L3631" t="s">
        <v>278</v>
      </c>
      <c r="M3631">
        <f t="shared" si="174"/>
        <v>10</v>
      </c>
      <c r="N3631">
        <f t="shared" si="175"/>
        <v>14</v>
      </c>
      <c r="O3631" t="str">
        <f t="shared" si="176"/>
        <v>LCFHR</v>
      </c>
    </row>
    <row r="3632" spans="1:15" hidden="1" x14ac:dyDescent="0.25">
      <c r="A3632" t="s">
        <v>121</v>
      </c>
      <c r="B3632" t="s">
        <v>18</v>
      </c>
      <c r="C3632" t="s">
        <v>113</v>
      </c>
      <c r="D3632" s="3">
        <v>44370</v>
      </c>
      <c r="E3632" t="s">
        <v>122</v>
      </c>
      <c r="F3632">
        <v>-99000000</v>
      </c>
      <c r="G3632" t="s">
        <v>1958</v>
      </c>
      <c r="H3632" t="s">
        <v>247</v>
      </c>
      <c r="I3632" t="s">
        <v>102</v>
      </c>
      <c r="J3632" t="s">
        <v>32</v>
      </c>
      <c r="L3632" t="s">
        <v>278</v>
      </c>
      <c r="M3632">
        <f t="shared" si="174"/>
        <v>10</v>
      </c>
      <c r="N3632">
        <f t="shared" si="175"/>
        <v>14</v>
      </c>
      <c r="O3632" t="str">
        <f t="shared" si="176"/>
        <v>LCFHR</v>
      </c>
    </row>
    <row r="3633" spans="1:15" hidden="1" x14ac:dyDescent="0.25">
      <c r="A3633" t="s">
        <v>121</v>
      </c>
      <c r="B3633" t="s">
        <v>18</v>
      </c>
      <c r="C3633" t="s">
        <v>113</v>
      </c>
      <c r="D3633" s="3">
        <v>44370</v>
      </c>
      <c r="E3633" t="s">
        <v>122</v>
      </c>
      <c r="F3633">
        <v>-97000000</v>
      </c>
      <c r="G3633" t="s">
        <v>1957</v>
      </c>
      <c r="H3633" t="s">
        <v>126</v>
      </c>
      <c r="I3633" t="s">
        <v>102</v>
      </c>
      <c r="J3633" t="s">
        <v>32</v>
      </c>
      <c r="L3633" t="s">
        <v>1943</v>
      </c>
      <c r="M3633">
        <f t="shared" si="174"/>
        <v>10</v>
      </c>
      <c r="N3633">
        <f t="shared" si="175"/>
        <v>14</v>
      </c>
      <c r="O3633" t="str">
        <f t="shared" si="176"/>
        <v>LCFHR</v>
      </c>
    </row>
    <row r="3634" spans="1:15" hidden="1" x14ac:dyDescent="0.25">
      <c r="A3634" t="s">
        <v>121</v>
      </c>
      <c r="B3634" t="s">
        <v>18</v>
      </c>
      <c r="C3634" t="s">
        <v>113</v>
      </c>
      <c r="D3634" s="3">
        <v>44370</v>
      </c>
      <c r="E3634" t="s">
        <v>122</v>
      </c>
      <c r="F3634">
        <v>-96000000</v>
      </c>
      <c r="G3634" t="s">
        <v>1956</v>
      </c>
      <c r="H3634" t="s">
        <v>126</v>
      </c>
      <c r="I3634" t="s">
        <v>102</v>
      </c>
      <c r="J3634" t="s">
        <v>32</v>
      </c>
      <c r="L3634" t="s">
        <v>1943</v>
      </c>
      <c r="M3634">
        <f t="shared" si="174"/>
        <v>10</v>
      </c>
      <c r="N3634">
        <f t="shared" si="175"/>
        <v>14</v>
      </c>
      <c r="O3634" t="str">
        <f t="shared" si="176"/>
        <v>LCFHR</v>
      </c>
    </row>
    <row r="3635" spans="1:15" hidden="1" x14ac:dyDescent="0.25">
      <c r="A3635" t="s">
        <v>121</v>
      </c>
      <c r="B3635" t="s">
        <v>18</v>
      </c>
      <c r="C3635" t="s">
        <v>113</v>
      </c>
      <c r="D3635" s="3">
        <v>44370</v>
      </c>
      <c r="E3635" t="s">
        <v>122</v>
      </c>
      <c r="F3635">
        <v>-95000000</v>
      </c>
      <c r="G3635" t="s">
        <v>1955</v>
      </c>
      <c r="H3635" t="s">
        <v>126</v>
      </c>
      <c r="I3635" t="s">
        <v>102</v>
      </c>
      <c r="J3635" t="s">
        <v>32</v>
      </c>
      <c r="L3635" t="s">
        <v>1949</v>
      </c>
      <c r="M3635">
        <f t="shared" si="174"/>
        <v>10</v>
      </c>
      <c r="N3635">
        <f t="shared" si="175"/>
        <v>14</v>
      </c>
      <c r="O3635" t="str">
        <f t="shared" si="176"/>
        <v>LCFHR</v>
      </c>
    </row>
    <row r="3636" spans="1:15" hidden="1" x14ac:dyDescent="0.25">
      <c r="A3636" t="s">
        <v>121</v>
      </c>
      <c r="B3636" t="s">
        <v>18</v>
      </c>
      <c r="C3636" t="s">
        <v>113</v>
      </c>
      <c r="D3636" s="3">
        <v>44370</v>
      </c>
      <c r="E3636" t="s">
        <v>122</v>
      </c>
      <c r="F3636">
        <v>-94000000</v>
      </c>
      <c r="G3636" t="s">
        <v>1954</v>
      </c>
      <c r="H3636" t="s">
        <v>126</v>
      </c>
      <c r="I3636" t="s">
        <v>102</v>
      </c>
      <c r="J3636" t="s">
        <v>32</v>
      </c>
      <c r="L3636" t="s">
        <v>1949</v>
      </c>
      <c r="M3636">
        <f t="shared" si="174"/>
        <v>10</v>
      </c>
      <c r="N3636">
        <f t="shared" si="175"/>
        <v>14</v>
      </c>
      <c r="O3636" t="str">
        <f t="shared" si="176"/>
        <v>LCFHR</v>
      </c>
    </row>
    <row r="3637" spans="1:15" hidden="1" x14ac:dyDescent="0.25">
      <c r="A3637" t="s">
        <v>121</v>
      </c>
      <c r="B3637" t="s">
        <v>18</v>
      </c>
      <c r="C3637" t="s">
        <v>113</v>
      </c>
      <c r="D3637" s="3">
        <v>44370</v>
      </c>
      <c r="E3637" t="s">
        <v>122</v>
      </c>
      <c r="F3637">
        <v>-98000000</v>
      </c>
      <c r="G3637" t="s">
        <v>1953</v>
      </c>
      <c r="H3637" t="s">
        <v>247</v>
      </c>
      <c r="I3637" t="s">
        <v>102</v>
      </c>
      <c r="J3637" t="s">
        <v>32</v>
      </c>
      <c r="L3637" t="s">
        <v>420</v>
      </c>
      <c r="M3637">
        <f t="shared" si="174"/>
        <v>10</v>
      </c>
      <c r="N3637">
        <f t="shared" si="175"/>
        <v>20</v>
      </c>
      <c r="O3637" t="str">
        <f t="shared" si="176"/>
        <v>LCF Trading</v>
      </c>
    </row>
    <row r="3638" spans="1:15" hidden="1" x14ac:dyDescent="0.25">
      <c r="A3638" t="s">
        <v>121</v>
      </c>
      <c r="B3638" t="s">
        <v>18</v>
      </c>
      <c r="C3638" t="s">
        <v>113</v>
      </c>
      <c r="D3638" s="3">
        <v>44370</v>
      </c>
      <c r="E3638" t="s">
        <v>122</v>
      </c>
      <c r="F3638">
        <v>-30000000</v>
      </c>
      <c r="G3638" t="s">
        <v>1952</v>
      </c>
      <c r="H3638" t="s">
        <v>126</v>
      </c>
      <c r="I3638" t="s">
        <v>102</v>
      </c>
      <c r="J3638" t="s">
        <v>32</v>
      </c>
      <c r="L3638" t="s">
        <v>1943</v>
      </c>
      <c r="M3638">
        <f t="shared" si="174"/>
        <v>10</v>
      </c>
      <c r="N3638">
        <f t="shared" si="175"/>
        <v>14</v>
      </c>
      <c r="O3638" t="str">
        <f t="shared" si="176"/>
        <v>LCFHR</v>
      </c>
    </row>
    <row r="3639" spans="1:15" hidden="1" x14ac:dyDescent="0.25">
      <c r="A3639" t="s">
        <v>121</v>
      </c>
      <c r="B3639" t="s">
        <v>18</v>
      </c>
      <c r="C3639" t="s">
        <v>113</v>
      </c>
      <c r="D3639" s="3">
        <v>44370</v>
      </c>
      <c r="E3639" t="s">
        <v>122</v>
      </c>
      <c r="F3639">
        <v>-19000000</v>
      </c>
      <c r="G3639" t="s">
        <v>1951</v>
      </c>
      <c r="H3639" t="s">
        <v>126</v>
      </c>
      <c r="I3639" t="s">
        <v>102</v>
      </c>
      <c r="J3639" t="s">
        <v>32</v>
      </c>
      <c r="L3639" t="s">
        <v>1943</v>
      </c>
      <c r="M3639">
        <f t="shared" si="174"/>
        <v>10</v>
      </c>
      <c r="N3639">
        <f t="shared" si="175"/>
        <v>14</v>
      </c>
      <c r="O3639" t="str">
        <f t="shared" si="176"/>
        <v>LCFHR</v>
      </c>
    </row>
    <row r="3640" spans="1:15" hidden="1" x14ac:dyDescent="0.25">
      <c r="A3640" t="s">
        <v>121</v>
      </c>
      <c r="B3640" t="s">
        <v>18</v>
      </c>
      <c r="C3640" t="s">
        <v>113</v>
      </c>
      <c r="D3640" s="3">
        <v>44370</v>
      </c>
      <c r="E3640" t="s">
        <v>122</v>
      </c>
      <c r="F3640">
        <v>-11000000</v>
      </c>
      <c r="G3640" t="s">
        <v>1950</v>
      </c>
      <c r="H3640" t="s">
        <v>126</v>
      </c>
      <c r="I3640" t="s">
        <v>102</v>
      </c>
      <c r="J3640" t="s">
        <v>32</v>
      </c>
      <c r="L3640" t="s">
        <v>1949</v>
      </c>
      <c r="M3640">
        <f t="shared" si="174"/>
        <v>10</v>
      </c>
      <c r="N3640">
        <f t="shared" si="175"/>
        <v>14</v>
      </c>
      <c r="O3640" t="str">
        <f t="shared" si="176"/>
        <v>LCFHR</v>
      </c>
    </row>
    <row r="3641" spans="1:15" hidden="1" x14ac:dyDescent="0.25">
      <c r="A3641" t="s">
        <v>121</v>
      </c>
      <c r="B3641" t="s">
        <v>18</v>
      </c>
      <c r="C3641" t="s">
        <v>113</v>
      </c>
      <c r="D3641" s="3">
        <v>44376</v>
      </c>
      <c r="E3641" t="s">
        <v>122</v>
      </c>
      <c r="F3641">
        <v>-60000000</v>
      </c>
      <c r="G3641" t="s">
        <v>1948</v>
      </c>
      <c r="H3641" t="s">
        <v>247</v>
      </c>
      <c r="I3641" t="s">
        <v>102</v>
      </c>
      <c r="J3641" t="s">
        <v>32</v>
      </c>
      <c r="L3641" t="s">
        <v>279</v>
      </c>
      <c r="M3641">
        <f t="shared" si="174"/>
        <v>10</v>
      </c>
      <c r="N3641">
        <f t="shared" si="175"/>
        <v>14</v>
      </c>
      <c r="O3641" t="str">
        <f t="shared" si="176"/>
        <v>LCFHR</v>
      </c>
    </row>
    <row r="3642" spans="1:15" hidden="1" x14ac:dyDescent="0.25">
      <c r="A3642" t="s">
        <v>121</v>
      </c>
      <c r="B3642" t="s">
        <v>18</v>
      </c>
      <c r="C3642" t="s">
        <v>113</v>
      </c>
      <c r="D3642" s="3">
        <v>44376</v>
      </c>
      <c r="E3642" t="s">
        <v>122</v>
      </c>
      <c r="F3642">
        <v>-99000000</v>
      </c>
      <c r="G3642" t="s">
        <v>1947</v>
      </c>
      <c r="H3642" t="s">
        <v>126</v>
      </c>
      <c r="I3642" t="s">
        <v>102</v>
      </c>
      <c r="J3642" t="s">
        <v>32</v>
      </c>
      <c r="L3642" t="s">
        <v>1943</v>
      </c>
      <c r="M3642">
        <f t="shared" si="174"/>
        <v>10</v>
      </c>
      <c r="N3642">
        <f t="shared" si="175"/>
        <v>14</v>
      </c>
      <c r="O3642" t="str">
        <f t="shared" si="176"/>
        <v>LCFHR</v>
      </c>
    </row>
    <row r="3643" spans="1:15" hidden="1" x14ac:dyDescent="0.25">
      <c r="A3643" t="s">
        <v>121</v>
      </c>
      <c r="B3643" t="s">
        <v>18</v>
      </c>
      <c r="C3643" t="s">
        <v>113</v>
      </c>
      <c r="D3643" s="3">
        <v>44376</v>
      </c>
      <c r="E3643" t="s">
        <v>122</v>
      </c>
      <c r="F3643">
        <v>-99000000</v>
      </c>
      <c r="G3643" t="s">
        <v>1946</v>
      </c>
      <c r="H3643" t="s">
        <v>126</v>
      </c>
      <c r="I3643" t="s">
        <v>102</v>
      </c>
      <c r="J3643" t="s">
        <v>32</v>
      </c>
      <c r="L3643" t="s">
        <v>1943</v>
      </c>
      <c r="M3643">
        <f t="shared" si="174"/>
        <v>10</v>
      </c>
      <c r="N3643">
        <f t="shared" si="175"/>
        <v>14</v>
      </c>
      <c r="O3643" t="str">
        <f t="shared" si="176"/>
        <v>LCFHR</v>
      </c>
    </row>
    <row r="3644" spans="1:15" hidden="1" x14ac:dyDescent="0.25">
      <c r="A3644" t="s">
        <v>121</v>
      </c>
      <c r="B3644" t="s">
        <v>18</v>
      </c>
      <c r="C3644" t="s">
        <v>113</v>
      </c>
      <c r="D3644" s="3">
        <v>44376</v>
      </c>
      <c r="E3644" t="s">
        <v>122</v>
      </c>
      <c r="F3644">
        <v>-97000000</v>
      </c>
      <c r="G3644" t="s">
        <v>1945</v>
      </c>
      <c r="H3644" t="s">
        <v>126</v>
      </c>
      <c r="I3644" t="s">
        <v>102</v>
      </c>
      <c r="J3644" t="s">
        <v>32</v>
      </c>
      <c r="L3644" t="s">
        <v>1943</v>
      </c>
      <c r="M3644">
        <f t="shared" si="174"/>
        <v>10</v>
      </c>
      <c r="N3644">
        <f t="shared" si="175"/>
        <v>14</v>
      </c>
      <c r="O3644" t="str">
        <f t="shared" si="176"/>
        <v>LCFHR</v>
      </c>
    </row>
    <row r="3645" spans="1:15" hidden="1" x14ac:dyDescent="0.25">
      <c r="A3645" t="s">
        <v>121</v>
      </c>
      <c r="B3645" t="s">
        <v>18</v>
      </c>
      <c r="C3645" t="s">
        <v>113</v>
      </c>
      <c r="D3645" s="3">
        <v>44376</v>
      </c>
      <c r="E3645" t="s">
        <v>122</v>
      </c>
      <c r="F3645">
        <v>-22000000</v>
      </c>
      <c r="G3645" t="s">
        <v>1944</v>
      </c>
      <c r="H3645" t="s">
        <v>126</v>
      </c>
      <c r="I3645" t="s">
        <v>102</v>
      </c>
      <c r="J3645" t="s">
        <v>32</v>
      </c>
      <c r="L3645" t="s">
        <v>1943</v>
      </c>
      <c r="M3645">
        <f t="shared" si="174"/>
        <v>10</v>
      </c>
      <c r="N3645">
        <f t="shared" si="175"/>
        <v>14</v>
      </c>
      <c r="O3645" t="str">
        <f t="shared" si="176"/>
        <v>LCFHR</v>
      </c>
    </row>
    <row r="3646" spans="1:15" hidden="1" x14ac:dyDescent="0.25">
      <c r="A3646" t="s">
        <v>121</v>
      </c>
      <c r="B3646" t="s">
        <v>18</v>
      </c>
      <c r="C3646" t="s">
        <v>113</v>
      </c>
      <c r="D3646" s="3">
        <v>44386</v>
      </c>
      <c r="E3646" t="s">
        <v>122</v>
      </c>
      <c r="F3646">
        <v>-2000000</v>
      </c>
      <c r="G3646" t="s">
        <v>1942</v>
      </c>
      <c r="H3646" t="s">
        <v>126</v>
      </c>
      <c r="I3646" t="s">
        <v>102</v>
      </c>
      <c r="J3646" t="s">
        <v>32</v>
      </c>
      <c r="L3646" t="s">
        <v>1860</v>
      </c>
      <c r="M3646">
        <f t="shared" si="174"/>
        <v>10</v>
      </c>
      <c r="N3646">
        <f t="shared" si="175"/>
        <v>18</v>
      </c>
      <c r="O3646" t="str">
        <f t="shared" si="176"/>
        <v>LCFHR JPM</v>
      </c>
    </row>
    <row r="3647" spans="1:15" hidden="1" x14ac:dyDescent="0.25">
      <c r="A3647" t="s">
        <v>121</v>
      </c>
      <c r="B3647" t="s">
        <v>18</v>
      </c>
      <c r="C3647" t="s">
        <v>113</v>
      </c>
      <c r="D3647" s="3">
        <v>44420</v>
      </c>
      <c r="E3647" t="s">
        <v>122</v>
      </c>
      <c r="F3647">
        <v>-2600000</v>
      </c>
      <c r="G3647" t="s">
        <v>1941</v>
      </c>
      <c r="H3647" t="s">
        <v>247</v>
      </c>
      <c r="I3647" t="s">
        <v>102</v>
      </c>
      <c r="J3647" t="s">
        <v>32</v>
      </c>
      <c r="L3647" t="s">
        <v>278</v>
      </c>
      <c r="M3647">
        <f t="shared" si="174"/>
        <v>10</v>
      </c>
      <c r="N3647">
        <f t="shared" si="175"/>
        <v>14</v>
      </c>
      <c r="O3647" t="str">
        <f t="shared" si="176"/>
        <v>LCFHR</v>
      </c>
    </row>
    <row r="3648" spans="1:15" hidden="1" x14ac:dyDescent="0.25">
      <c r="A3648" t="s">
        <v>121</v>
      </c>
      <c r="B3648" t="s">
        <v>18</v>
      </c>
      <c r="C3648" t="s">
        <v>113</v>
      </c>
      <c r="D3648" s="3">
        <v>44449</v>
      </c>
      <c r="E3648" t="s">
        <v>122</v>
      </c>
      <c r="F3648">
        <v>-1600000</v>
      </c>
      <c r="G3648" t="s">
        <v>1940</v>
      </c>
      <c r="H3648" t="s">
        <v>126</v>
      </c>
      <c r="I3648" t="s">
        <v>102</v>
      </c>
      <c r="J3648" t="s">
        <v>32</v>
      </c>
      <c r="L3648" t="s">
        <v>1939</v>
      </c>
      <c r="M3648">
        <f t="shared" si="174"/>
        <v>10</v>
      </c>
      <c r="N3648">
        <f t="shared" si="175"/>
        <v>18</v>
      </c>
      <c r="O3648" t="str">
        <f t="shared" si="176"/>
        <v>LCFHR JPM</v>
      </c>
    </row>
    <row r="3649" spans="1:15" hidden="1" x14ac:dyDescent="0.25">
      <c r="A3649" t="s">
        <v>121</v>
      </c>
      <c r="B3649" t="s">
        <v>18</v>
      </c>
      <c r="C3649" t="s">
        <v>113</v>
      </c>
      <c r="D3649" s="3">
        <v>44476</v>
      </c>
      <c r="E3649" t="s">
        <v>122</v>
      </c>
      <c r="F3649">
        <v>-2000000</v>
      </c>
      <c r="G3649" t="s">
        <v>1938</v>
      </c>
      <c r="H3649" t="s">
        <v>126</v>
      </c>
      <c r="I3649" t="s">
        <v>102</v>
      </c>
      <c r="J3649" t="s">
        <v>32</v>
      </c>
      <c r="L3649" t="s">
        <v>1860</v>
      </c>
      <c r="M3649">
        <f t="shared" si="174"/>
        <v>10</v>
      </c>
      <c r="N3649">
        <f t="shared" si="175"/>
        <v>18</v>
      </c>
      <c r="O3649" t="str">
        <f t="shared" si="176"/>
        <v>LCFHR JPM</v>
      </c>
    </row>
    <row r="3650" spans="1:15" hidden="1" x14ac:dyDescent="0.25">
      <c r="A3650" t="s">
        <v>121</v>
      </c>
      <c r="B3650" t="s">
        <v>18</v>
      </c>
      <c r="C3650" t="s">
        <v>113</v>
      </c>
      <c r="D3650" s="3">
        <v>44484</v>
      </c>
      <c r="E3650" t="s">
        <v>122</v>
      </c>
      <c r="F3650">
        <v>-397000</v>
      </c>
      <c r="G3650" t="s">
        <v>1937</v>
      </c>
      <c r="H3650" t="s">
        <v>247</v>
      </c>
      <c r="I3650" t="s">
        <v>102</v>
      </c>
      <c r="J3650" t="s">
        <v>32</v>
      </c>
      <c r="L3650" t="s">
        <v>279</v>
      </c>
      <c r="M3650">
        <f t="shared" si="174"/>
        <v>10</v>
      </c>
      <c r="N3650">
        <f t="shared" si="175"/>
        <v>14</v>
      </c>
      <c r="O3650" t="str">
        <f t="shared" si="176"/>
        <v>LCFHR</v>
      </c>
    </row>
    <row r="3651" spans="1:15" hidden="1" x14ac:dyDescent="0.25">
      <c r="A3651" t="s">
        <v>121</v>
      </c>
      <c r="B3651" t="s">
        <v>18</v>
      </c>
      <c r="C3651" t="s">
        <v>113</v>
      </c>
      <c r="D3651" s="3">
        <v>44530</v>
      </c>
      <c r="E3651" t="s">
        <v>122</v>
      </c>
      <c r="F3651">
        <v>-60000</v>
      </c>
      <c r="G3651" t="s">
        <v>1936</v>
      </c>
      <c r="H3651" t="s">
        <v>247</v>
      </c>
      <c r="I3651" t="s">
        <v>102</v>
      </c>
      <c r="J3651" t="s">
        <v>32</v>
      </c>
      <c r="L3651" t="s">
        <v>1935</v>
      </c>
      <c r="M3651">
        <f t="shared" ref="M3651:M3714" si="177">FIND("from",L3651,1)+LEN($M$1)+1</f>
        <v>10</v>
      </c>
      <c r="N3651">
        <f t="shared" ref="N3651:N3714" si="178">FIND("to",L3651)-LEN($N$1)</f>
        <v>24</v>
      </c>
      <c r="O3651" t="str">
        <f t="shared" ref="O3651:O3714" si="179">MID(L3651,M3651,N3651-M3651+1)</f>
        <v>LCFHR - Trading</v>
      </c>
    </row>
    <row r="3652" spans="1:15" hidden="1" x14ac:dyDescent="0.25">
      <c r="A3652" t="s">
        <v>121</v>
      </c>
      <c r="B3652" t="s">
        <v>18</v>
      </c>
      <c r="C3652" t="s">
        <v>113</v>
      </c>
      <c r="D3652" s="3">
        <v>44581</v>
      </c>
      <c r="E3652" t="s">
        <v>122</v>
      </c>
      <c r="F3652">
        <v>-1134134</v>
      </c>
      <c r="G3652" t="s">
        <v>1934</v>
      </c>
      <c r="H3652" t="s">
        <v>126</v>
      </c>
      <c r="I3652" t="s">
        <v>102</v>
      </c>
      <c r="J3652" t="s">
        <v>32</v>
      </c>
      <c r="L3652" t="s">
        <v>1860</v>
      </c>
      <c r="M3652">
        <f t="shared" si="177"/>
        <v>10</v>
      </c>
      <c r="N3652">
        <f t="shared" si="178"/>
        <v>18</v>
      </c>
      <c r="O3652" t="str">
        <f t="shared" si="179"/>
        <v>LCFHR JPM</v>
      </c>
    </row>
    <row r="3653" spans="1:15" hidden="1" x14ac:dyDescent="0.25">
      <c r="A3653" t="s">
        <v>121</v>
      </c>
      <c r="B3653" t="s">
        <v>18</v>
      </c>
      <c r="C3653" t="s">
        <v>113</v>
      </c>
      <c r="D3653" s="3">
        <v>44614</v>
      </c>
      <c r="E3653" t="s">
        <v>122</v>
      </c>
      <c r="F3653">
        <v>-30000</v>
      </c>
      <c r="G3653" t="s">
        <v>1933</v>
      </c>
      <c r="H3653" t="s">
        <v>247</v>
      </c>
      <c r="I3653" t="s">
        <v>102</v>
      </c>
      <c r="J3653" t="s">
        <v>32</v>
      </c>
      <c r="L3653" t="s">
        <v>1928</v>
      </c>
      <c r="M3653">
        <f t="shared" si="177"/>
        <v>10</v>
      </c>
      <c r="N3653">
        <f t="shared" si="178"/>
        <v>18</v>
      </c>
      <c r="O3653" t="str">
        <f t="shared" si="179"/>
        <v>LCFHR JPM</v>
      </c>
    </row>
    <row r="3654" spans="1:15" hidden="1" x14ac:dyDescent="0.25">
      <c r="A3654" t="s">
        <v>121</v>
      </c>
      <c r="B3654" t="s">
        <v>18</v>
      </c>
      <c r="C3654" t="s">
        <v>113</v>
      </c>
      <c r="D3654" s="3">
        <v>44915</v>
      </c>
      <c r="E3654" t="s">
        <v>122</v>
      </c>
      <c r="F3654">
        <v>-3100000</v>
      </c>
      <c r="G3654" t="s">
        <v>1932</v>
      </c>
      <c r="H3654" t="s">
        <v>126</v>
      </c>
      <c r="I3654" t="s">
        <v>102</v>
      </c>
      <c r="J3654" t="s">
        <v>32</v>
      </c>
      <c r="L3654" t="s">
        <v>1848</v>
      </c>
      <c r="M3654">
        <f t="shared" si="177"/>
        <v>10</v>
      </c>
      <c r="N3654">
        <f t="shared" si="178"/>
        <v>22</v>
      </c>
      <c r="O3654" t="str">
        <f t="shared" si="179"/>
        <v>LCFHR Trading</v>
      </c>
    </row>
    <row r="3655" spans="1:15" hidden="1" x14ac:dyDescent="0.25">
      <c r="A3655" t="s">
        <v>121</v>
      </c>
      <c r="B3655" t="s">
        <v>18</v>
      </c>
      <c r="C3655" t="s">
        <v>113</v>
      </c>
      <c r="D3655" s="3">
        <v>44965</v>
      </c>
      <c r="E3655" t="s">
        <v>122</v>
      </c>
      <c r="F3655">
        <v>-714000</v>
      </c>
      <c r="G3655" t="s">
        <v>1931</v>
      </c>
      <c r="H3655" t="s">
        <v>126</v>
      </c>
      <c r="I3655" t="s">
        <v>102</v>
      </c>
      <c r="J3655" t="s">
        <v>32</v>
      </c>
      <c r="L3655" t="s">
        <v>1860</v>
      </c>
      <c r="M3655">
        <f t="shared" si="177"/>
        <v>10</v>
      </c>
      <c r="N3655">
        <f t="shared" si="178"/>
        <v>18</v>
      </c>
      <c r="O3655" t="str">
        <f t="shared" si="179"/>
        <v>LCFHR JPM</v>
      </c>
    </row>
    <row r="3656" spans="1:15" hidden="1" x14ac:dyDescent="0.25">
      <c r="A3656" t="s">
        <v>121</v>
      </c>
      <c r="B3656" t="s">
        <v>18</v>
      </c>
      <c r="C3656" t="s">
        <v>113</v>
      </c>
      <c r="D3656" s="3">
        <v>44998</v>
      </c>
      <c r="E3656" t="s">
        <v>122</v>
      </c>
      <c r="F3656">
        <v>-37000000</v>
      </c>
      <c r="G3656" t="s">
        <v>1930</v>
      </c>
      <c r="H3656" t="s">
        <v>249</v>
      </c>
      <c r="I3656" t="s">
        <v>102</v>
      </c>
      <c r="J3656" t="s">
        <v>32</v>
      </c>
      <c r="L3656" t="s">
        <v>1823</v>
      </c>
      <c r="M3656">
        <f t="shared" si="177"/>
        <v>10</v>
      </c>
      <c r="N3656">
        <f t="shared" si="178"/>
        <v>22</v>
      </c>
      <c r="O3656" t="str">
        <f t="shared" si="179"/>
        <v>LCFHR Trading</v>
      </c>
    </row>
    <row r="3657" spans="1:15" hidden="1" x14ac:dyDescent="0.25">
      <c r="A3657" t="s">
        <v>121</v>
      </c>
      <c r="B3657" t="s">
        <v>18</v>
      </c>
      <c r="C3657" t="s">
        <v>113</v>
      </c>
      <c r="D3657" s="3">
        <v>44998</v>
      </c>
      <c r="E3657" t="s">
        <v>122</v>
      </c>
      <c r="F3657">
        <v>-95000</v>
      </c>
      <c r="G3657" t="s">
        <v>1929</v>
      </c>
      <c r="H3657" t="s">
        <v>247</v>
      </c>
      <c r="I3657" t="s">
        <v>102</v>
      </c>
      <c r="J3657" t="s">
        <v>32</v>
      </c>
      <c r="L3657" t="s">
        <v>1928</v>
      </c>
      <c r="M3657">
        <f t="shared" si="177"/>
        <v>10</v>
      </c>
      <c r="N3657">
        <f t="shared" si="178"/>
        <v>18</v>
      </c>
      <c r="O3657" t="str">
        <f t="shared" si="179"/>
        <v>LCFHR JPM</v>
      </c>
    </row>
    <row r="3658" spans="1:15" hidden="1" x14ac:dyDescent="0.25">
      <c r="A3658" t="s">
        <v>121</v>
      </c>
      <c r="B3658" t="s">
        <v>18</v>
      </c>
      <c r="C3658" t="s">
        <v>113</v>
      </c>
      <c r="D3658" s="3">
        <v>45000</v>
      </c>
      <c r="E3658" t="s">
        <v>122</v>
      </c>
      <c r="F3658">
        <v>-9500000</v>
      </c>
      <c r="G3658" t="s">
        <v>1927</v>
      </c>
      <c r="H3658" t="s">
        <v>249</v>
      </c>
      <c r="I3658" t="s">
        <v>102</v>
      </c>
      <c r="J3658" t="s">
        <v>32</v>
      </c>
      <c r="L3658" t="s">
        <v>1919</v>
      </c>
      <c r="M3658">
        <f t="shared" si="177"/>
        <v>10</v>
      </c>
      <c r="N3658">
        <f t="shared" si="178"/>
        <v>18</v>
      </c>
      <c r="O3658" t="str">
        <f t="shared" si="179"/>
        <v>LCFHR JPM</v>
      </c>
    </row>
    <row r="3659" spans="1:15" hidden="1" x14ac:dyDescent="0.25">
      <c r="A3659" t="s">
        <v>121</v>
      </c>
      <c r="B3659" t="s">
        <v>18</v>
      </c>
      <c r="C3659" t="s">
        <v>113</v>
      </c>
      <c r="D3659" s="3">
        <v>45000</v>
      </c>
      <c r="E3659" t="s">
        <v>122</v>
      </c>
      <c r="F3659">
        <v>-1000000</v>
      </c>
      <c r="G3659" t="s">
        <v>1926</v>
      </c>
      <c r="H3659" t="s">
        <v>247</v>
      </c>
      <c r="I3659" t="s">
        <v>102</v>
      </c>
      <c r="J3659" t="s">
        <v>32</v>
      </c>
      <c r="L3659" t="s">
        <v>278</v>
      </c>
      <c r="M3659">
        <f t="shared" si="177"/>
        <v>10</v>
      </c>
      <c r="N3659">
        <f t="shared" si="178"/>
        <v>14</v>
      </c>
      <c r="O3659" t="str">
        <f t="shared" si="179"/>
        <v>LCFHR</v>
      </c>
    </row>
    <row r="3660" spans="1:15" hidden="1" x14ac:dyDescent="0.25">
      <c r="A3660" t="s">
        <v>121</v>
      </c>
      <c r="B3660" t="s">
        <v>18</v>
      </c>
      <c r="C3660" t="s">
        <v>113</v>
      </c>
      <c r="D3660" s="3">
        <v>45000</v>
      </c>
      <c r="E3660" t="s">
        <v>122</v>
      </c>
      <c r="F3660">
        <v>-500000</v>
      </c>
      <c r="G3660" t="s">
        <v>1925</v>
      </c>
      <c r="H3660" t="s">
        <v>247</v>
      </c>
      <c r="I3660" t="s">
        <v>102</v>
      </c>
      <c r="J3660" t="s">
        <v>32</v>
      </c>
      <c r="L3660" t="s">
        <v>278</v>
      </c>
      <c r="M3660">
        <f t="shared" si="177"/>
        <v>10</v>
      </c>
      <c r="N3660">
        <f t="shared" si="178"/>
        <v>14</v>
      </c>
      <c r="O3660" t="str">
        <f t="shared" si="179"/>
        <v>LCFHR</v>
      </c>
    </row>
    <row r="3661" spans="1:15" hidden="1" x14ac:dyDescent="0.25">
      <c r="A3661" t="s">
        <v>121</v>
      </c>
      <c r="B3661" t="s">
        <v>18</v>
      </c>
      <c r="C3661" t="s">
        <v>113</v>
      </c>
      <c r="D3661" s="3">
        <v>45001</v>
      </c>
      <c r="E3661" t="s">
        <v>122</v>
      </c>
      <c r="F3661">
        <v>-30000000</v>
      </c>
      <c r="G3661" t="s">
        <v>1924</v>
      </c>
      <c r="H3661" t="s">
        <v>247</v>
      </c>
      <c r="I3661" t="s">
        <v>102</v>
      </c>
      <c r="J3661" t="s">
        <v>32</v>
      </c>
      <c r="L3661" t="s">
        <v>279</v>
      </c>
      <c r="M3661">
        <f t="shared" si="177"/>
        <v>10</v>
      </c>
      <c r="N3661">
        <f t="shared" si="178"/>
        <v>14</v>
      </c>
      <c r="O3661" t="str">
        <f t="shared" si="179"/>
        <v>LCFHR</v>
      </c>
    </row>
    <row r="3662" spans="1:15" hidden="1" x14ac:dyDescent="0.25">
      <c r="A3662" t="s">
        <v>121</v>
      </c>
      <c r="B3662" t="s">
        <v>18</v>
      </c>
      <c r="C3662" t="s">
        <v>113</v>
      </c>
      <c r="D3662" s="3">
        <v>45005</v>
      </c>
      <c r="E3662" t="s">
        <v>122</v>
      </c>
      <c r="F3662">
        <v>-1000000</v>
      </c>
      <c r="G3662" t="s">
        <v>1923</v>
      </c>
      <c r="H3662" t="s">
        <v>247</v>
      </c>
      <c r="I3662" t="s">
        <v>102</v>
      </c>
      <c r="J3662" t="s">
        <v>32</v>
      </c>
      <c r="L3662" t="s">
        <v>277</v>
      </c>
      <c r="M3662">
        <f t="shared" si="177"/>
        <v>10</v>
      </c>
      <c r="N3662">
        <f t="shared" si="178"/>
        <v>22</v>
      </c>
      <c r="O3662" t="str">
        <f t="shared" si="179"/>
        <v>LCFHR Trading</v>
      </c>
    </row>
    <row r="3663" spans="1:15" hidden="1" x14ac:dyDescent="0.25">
      <c r="A3663" t="s">
        <v>121</v>
      </c>
      <c r="B3663" t="s">
        <v>18</v>
      </c>
      <c r="C3663" t="s">
        <v>113</v>
      </c>
      <c r="D3663" s="3">
        <v>45007</v>
      </c>
      <c r="E3663" t="s">
        <v>122</v>
      </c>
      <c r="F3663">
        <v>-35000000</v>
      </c>
      <c r="G3663" t="s">
        <v>1922</v>
      </c>
      <c r="H3663" t="s">
        <v>247</v>
      </c>
      <c r="I3663" t="s">
        <v>102</v>
      </c>
      <c r="J3663" t="s">
        <v>32</v>
      </c>
      <c r="L3663" t="s">
        <v>1921</v>
      </c>
      <c r="M3663">
        <f t="shared" si="177"/>
        <v>10</v>
      </c>
      <c r="N3663">
        <f t="shared" si="178"/>
        <v>18</v>
      </c>
      <c r="O3663" t="str">
        <f t="shared" si="179"/>
        <v>LCFHR JPM</v>
      </c>
    </row>
    <row r="3664" spans="1:15" hidden="1" x14ac:dyDescent="0.25">
      <c r="A3664" t="s">
        <v>121</v>
      </c>
      <c r="B3664" t="s">
        <v>18</v>
      </c>
      <c r="C3664" t="s">
        <v>113</v>
      </c>
      <c r="D3664" s="3">
        <v>45012</v>
      </c>
      <c r="E3664" t="s">
        <v>122</v>
      </c>
      <c r="F3664">
        <v>-65400000</v>
      </c>
      <c r="G3664" t="s">
        <v>1920</v>
      </c>
      <c r="H3664" t="s">
        <v>249</v>
      </c>
      <c r="I3664" t="s">
        <v>102</v>
      </c>
      <c r="J3664" t="s">
        <v>32</v>
      </c>
      <c r="L3664" t="s">
        <v>1919</v>
      </c>
      <c r="M3664">
        <f t="shared" si="177"/>
        <v>10</v>
      </c>
      <c r="N3664">
        <f t="shared" si="178"/>
        <v>18</v>
      </c>
      <c r="O3664" t="str">
        <f t="shared" si="179"/>
        <v>LCFHR JPM</v>
      </c>
    </row>
    <row r="3665" spans="1:15" hidden="1" x14ac:dyDescent="0.25">
      <c r="A3665" t="s">
        <v>121</v>
      </c>
      <c r="B3665" t="s">
        <v>18</v>
      </c>
      <c r="C3665" t="s">
        <v>113</v>
      </c>
      <c r="D3665" s="3">
        <v>45013</v>
      </c>
      <c r="E3665" t="s">
        <v>122</v>
      </c>
      <c r="F3665">
        <v>-99000000</v>
      </c>
      <c r="G3665" t="s">
        <v>1918</v>
      </c>
      <c r="H3665" t="s">
        <v>249</v>
      </c>
      <c r="I3665" t="s">
        <v>102</v>
      </c>
      <c r="J3665" t="s">
        <v>32</v>
      </c>
      <c r="L3665" t="s">
        <v>1917</v>
      </c>
      <c r="M3665">
        <f t="shared" si="177"/>
        <v>10</v>
      </c>
      <c r="N3665">
        <f t="shared" si="178"/>
        <v>18</v>
      </c>
      <c r="O3665" t="str">
        <f t="shared" si="179"/>
        <v>LCFHR JPM</v>
      </c>
    </row>
    <row r="3666" spans="1:15" hidden="1" x14ac:dyDescent="0.25">
      <c r="A3666" t="s">
        <v>121</v>
      </c>
      <c r="B3666" t="s">
        <v>18</v>
      </c>
      <c r="C3666" t="s">
        <v>113</v>
      </c>
      <c r="D3666" s="3">
        <v>45014</v>
      </c>
      <c r="E3666" t="s">
        <v>122</v>
      </c>
      <c r="F3666">
        <v>-286000</v>
      </c>
      <c r="G3666" t="s">
        <v>1916</v>
      </c>
      <c r="H3666" t="s">
        <v>247</v>
      </c>
      <c r="I3666" t="s">
        <v>102</v>
      </c>
      <c r="J3666" t="s">
        <v>32</v>
      </c>
      <c r="L3666" t="s">
        <v>1915</v>
      </c>
      <c r="M3666">
        <f t="shared" si="177"/>
        <v>10</v>
      </c>
      <c r="N3666">
        <f t="shared" si="178"/>
        <v>18</v>
      </c>
      <c r="O3666" t="str">
        <f t="shared" si="179"/>
        <v>LCFHR JPM</v>
      </c>
    </row>
    <row r="3667" spans="1:15" hidden="1" x14ac:dyDescent="0.25">
      <c r="A3667" t="s">
        <v>121</v>
      </c>
      <c r="B3667" t="s">
        <v>18</v>
      </c>
      <c r="C3667" t="s">
        <v>113</v>
      </c>
      <c r="D3667" s="3">
        <v>45014</v>
      </c>
      <c r="E3667" t="s">
        <v>122</v>
      </c>
      <c r="F3667">
        <v>-37000000</v>
      </c>
      <c r="G3667" t="s">
        <v>1914</v>
      </c>
      <c r="H3667" t="s">
        <v>249</v>
      </c>
      <c r="I3667" t="s">
        <v>102</v>
      </c>
      <c r="J3667" t="s">
        <v>32</v>
      </c>
      <c r="L3667" t="s">
        <v>1898</v>
      </c>
      <c r="M3667">
        <f t="shared" si="177"/>
        <v>10</v>
      </c>
      <c r="N3667">
        <f t="shared" si="178"/>
        <v>22</v>
      </c>
      <c r="O3667" t="str">
        <f t="shared" si="179"/>
        <v>LCFHR Trading</v>
      </c>
    </row>
    <row r="3668" spans="1:15" hidden="1" x14ac:dyDescent="0.25">
      <c r="A3668" t="s">
        <v>121</v>
      </c>
      <c r="B3668" t="s">
        <v>18</v>
      </c>
      <c r="C3668" t="s">
        <v>113</v>
      </c>
      <c r="D3668" s="3">
        <v>45014</v>
      </c>
      <c r="E3668" t="s">
        <v>122</v>
      </c>
      <c r="F3668">
        <v>-10000000</v>
      </c>
      <c r="G3668" t="s">
        <v>1913</v>
      </c>
      <c r="H3668" t="s">
        <v>247</v>
      </c>
      <c r="I3668" t="s">
        <v>102</v>
      </c>
      <c r="J3668" t="s">
        <v>32</v>
      </c>
      <c r="L3668" t="s">
        <v>257</v>
      </c>
      <c r="M3668">
        <f t="shared" si="177"/>
        <v>10</v>
      </c>
      <c r="N3668">
        <f t="shared" si="178"/>
        <v>22</v>
      </c>
      <c r="O3668" t="str">
        <f t="shared" si="179"/>
        <v>LCFHR Trading</v>
      </c>
    </row>
    <row r="3669" spans="1:15" hidden="1" x14ac:dyDescent="0.25">
      <c r="A3669" t="s">
        <v>121</v>
      </c>
      <c r="B3669" t="s">
        <v>18</v>
      </c>
      <c r="C3669" t="s">
        <v>113</v>
      </c>
      <c r="D3669" s="3">
        <v>45020</v>
      </c>
      <c r="E3669" t="s">
        <v>122</v>
      </c>
      <c r="F3669">
        <v>-70000000</v>
      </c>
      <c r="G3669" t="s">
        <v>1912</v>
      </c>
      <c r="H3669" t="s">
        <v>247</v>
      </c>
      <c r="I3669" t="s">
        <v>102</v>
      </c>
      <c r="J3669" t="s">
        <v>32</v>
      </c>
      <c r="L3669" t="s">
        <v>257</v>
      </c>
      <c r="M3669">
        <f t="shared" si="177"/>
        <v>10</v>
      </c>
      <c r="N3669">
        <f t="shared" si="178"/>
        <v>22</v>
      </c>
      <c r="O3669" t="str">
        <f t="shared" si="179"/>
        <v>LCFHR Trading</v>
      </c>
    </row>
    <row r="3670" spans="1:15" hidden="1" x14ac:dyDescent="0.25">
      <c r="A3670" t="s">
        <v>121</v>
      </c>
      <c r="B3670" t="s">
        <v>18</v>
      </c>
      <c r="C3670" t="s">
        <v>113</v>
      </c>
      <c r="D3670" s="3">
        <v>45022</v>
      </c>
      <c r="E3670" t="s">
        <v>122</v>
      </c>
      <c r="F3670">
        <v>-35966700</v>
      </c>
      <c r="G3670" t="s">
        <v>1911</v>
      </c>
      <c r="H3670" t="s">
        <v>126</v>
      </c>
      <c r="I3670" t="s">
        <v>102</v>
      </c>
      <c r="J3670" t="s">
        <v>32</v>
      </c>
      <c r="L3670" t="s">
        <v>1848</v>
      </c>
      <c r="M3670">
        <f t="shared" si="177"/>
        <v>10</v>
      </c>
      <c r="N3670">
        <f t="shared" si="178"/>
        <v>22</v>
      </c>
      <c r="O3670" t="str">
        <f t="shared" si="179"/>
        <v>LCFHR Trading</v>
      </c>
    </row>
    <row r="3671" spans="1:15" hidden="1" x14ac:dyDescent="0.25">
      <c r="A3671" t="s">
        <v>121</v>
      </c>
      <c r="B3671" t="s">
        <v>18</v>
      </c>
      <c r="C3671" t="s">
        <v>113</v>
      </c>
      <c r="D3671" s="3">
        <v>45022</v>
      </c>
      <c r="E3671" t="s">
        <v>122</v>
      </c>
      <c r="F3671">
        <v>-2913500</v>
      </c>
      <c r="G3671" t="s">
        <v>1910</v>
      </c>
      <c r="H3671" t="s">
        <v>247</v>
      </c>
      <c r="I3671" t="s">
        <v>102</v>
      </c>
      <c r="J3671" t="s">
        <v>32</v>
      </c>
      <c r="L3671" t="s">
        <v>257</v>
      </c>
      <c r="M3671">
        <f t="shared" si="177"/>
        <v>10</v>
      </c>
      <c r="N3671">
        <f t="shared" si="178"/>
        <v>22</v>
      </c>
      <c r="O3671" t="str">
        <f t="shared" si="179"/>
        <v>LCFHR Trading</v>
      </c>
    </row>
    <row r="3672" spans="1:15" hidden="1" x14ac:dyDescent="0.25">
      <c r="A3672" t="s">
        <v>121</v>
      </c>
      <c r="B3672" t="s">
        <v>18</v>
      </c>
      <c r="C3672" t="s">
        <v>113</v>
      </c>
      <c r="D3672" s="3">
        <v>45022</v>
      </c>
      <c r="E3672" t="s">
        <v>122</v>
      </c>
      <c r="F3672">
        <v>-700000</v>
      </c>
      <c r="G3672" t="s">
        <v>1909</v>
      </c>
      <c r="H3672" t="s">
        <v>247</v>
      </c>
      <c r="I3672" t="s">
        <v>102</v>
      </c>
      <c r="J3672" t="s">
        <v>32</v>
      </c>
      <c r="L3672" t="s">
        <v>277</v>
      </c>
      <c r="M3672">
        <f t="shared" si="177"/>
        <v>10</v>
      </c>
      <c r="N3672">
        <f t="shared" si="178"/>
        <v>22</v>
      </c>
      <c r="O3672" t="str">
        <f t="shared" si="179"/>
        <v>LCFHR Trading</v>
      </c>
    </row>
    <row r="3673" spans="1:15" hidden="1" x14ac:dyDescent="0.25">
      <c r="A3673" t="s">
        <v>121</v>
      </c>
      <c r="B3673" t="s">
        <v>18</v>
      </c>
      <c r="C3673" t="s">
        <v>113</v>
      </c>
      <c r="D3673" s="3">
        <v>45026</v>
      </c>
      <c r="E3673" t="s">
        <v>122</v>
      </c>
      <c r="F3673">
        <v>-20000000</v>
      </c>
      <c r="G3673" t="s">
        <v>1908</v>
      </c>
      <c r="H3673" t="s">
        <v>247</v>
      </c>
      <c r="I3673" t="s">
        <v>102</v>
      </c>
      <c r="J3673" t="s">
        <v>32</v>
      </c>
      <c r="L3673" t="s">
        <v>257</v>
      </c>
      <c r="M3673">
        <f t="shared" si="177"/>
        <v>10</v>
      </c>
      <c r="N3673">
        <f t="shared" si="178"/>
        <v>22</v>
      </c>
      <c r="O3673" t="str">
        <f t="shared" si="179"/>
        <v>LCFHR Trading</v>
      </c>
    </row>
    <row r="3674" spans="1:15" hidden="1" x14ac:dyDescent="0.25">
      <c r="A3674" t="s">
        <v>121</v>
      </c>
      <c r="B3674" t="s">
        <v>18</v>
      </c>
      <c r="C3674" t="s">
        <v>113</v>
      </c>
      <c r="D3674" s="3">
        <v>45026</v>
      </c>
      <c r="E3674" t="s">
        <v>122</v>
      </c>
      <c r="F3674">
        <v>-84608.320000000007</v>
      </c>
      <c r="G3674" t="s">
        <v>1907</v>
      </c>
      <c r="H3674" t="s">
        <v>247</v>
      </c>
      <c r="I3674" t="s">
        <v>102</v>
      </c>
      <c r="J3674" t="s">
        <v>32</v>
      </c>
      <c r="L3674" t="s">
        <v>257</v>
      </c>
      <c r="M3674">
        <f t="shared" si="177"/>
        <v>10</v>
      </c>
      <c r="N3674">
        <f t="shared" si="178"/>
        <v>22</v>
      </c>
      <c r="O3674" t="str">
        <f t="shared" si="179"/>
        <v>LCFHR Trading</v>
      </c>
    </row>
    <row r="3675" spans="1:15" hidden="1" x14ac:dyDescent="0.25">
      <c r="A3675" t="s">
        <v>121</v>
      </c>
      <c r="B3675" t="s">
        <v>18</v>
      </c>
      <c r="C3675" t="s">
        <v>113</v>
      </c>
      <c r="D3675" s="3">
        <v>45027</v>
      </c>
      <c r="E3675" t="s">
        <v>122</v>
      </c>
      <c r="F3675">
        <v>-50000000</v>
      </c>
      <c r="G3675" t="s">
        <v>1906</v>
      </c>
      <c r="H3675" t="s">
        <v>247</v>
      </c>
      <c r="I3675" t="s">
        <v>102</v>
      </c>
      <c r="J3675" t="s">
        <v>32</v>
      </c>
      <c r="L3675" t="s">
        <v>257</v>
      </c>
      <c r="M3675">
        <f t="shared" si="177"/>
        <v>10</v>
      </c>
      <c r="N3675">
        <f t="shared" si="178"/>
        <v>22</v>
      </c>
      <c r="O3675" t="str">
        <f t="shared" si="179"/>
        <v>LCFHR Trading</v>
      </c>
    </row>
    <row r="3676" spans="1:15" hidden="1" x14ac:dyDescent="0.25">
      <c r="A3676" t="s">
        <v>121</v>
      </c>
      <c r="B3676" t="s">
        <v>18</v>
      </c>
      <c r="C3676" t="s">
        <v>113</v>
      </c>
      <c r="D3676" s="3">
        <v>45029</v>
      </c>
      <c r="E3676" t="s">
        <v>122</v>
      </c>
      <c r="F3676">
        <v>-41300000</v>
      </c>
      <c r="G3676" t="s">
        <v>1905</v>
      </c>
      <c r="H3676" t="s">
        <v>247</v>
      </c>
      <c r="I3676" t="s">
        <v>102</v>
      </c>
      <c r="J3676" t="s">
        <v>32</v>
      </c>
      <c r="L3676" t="s">
        <v>257</v>
      </c>
      <c r="M3676">
        <f t="shared" si="177"/>
        <v>10</v>
      </c>
      <c r="N3676">
        <f t="shared" si="178"/>
        <v>22</v>
      </c>
      <c r="O3676" t="str">
        <f t="shared" si="179"/>
        <v>LCFHR Trading</v>
      </c>
    </row>
    <row r="3677" spans="1:15" hidden="1" x14ac:dyDescent="0.25">
      <c r="A3677" t="s">
        <v>121</v>
      </c>
      <c r="B3677" t="s">
        <v>18</v>
      </c>
      <c r="C3677" t="s">
        <v>113</v>
      </c>
      <c r="D3677" s="3">
        <v>45033</v>
      </c>
      <c r="E3677" t="s">
        <v>122</v>
      </c>
      <c r="F3677">
        <v>-1000000</v>
      </c>
      <c r="G3677" t="s">
        <v>1904</v>
      </c>
      <c r="H3677" t="s">
        <v>249</v>
      </c>
      <c r="I3677" t="s">
        <v>102</v>
      </c>
      <c r="J3677" t="s">
        <v>32</v>
      </c>
      <c r="L3677" t="s">
        <v>1903</v>
      </c>
      <c r="M3677">
        <f t="shared" si="177"/>
        <v>10</v>
      </c>
      <c r="N3677">
        <f t="shared" si="178"/>
        <v>22</v>
      </c>
      <c r="O3677" t="str">
        <f t="shared" si="179"/>
        <v>LCFHR Trading</v>
      </c>
    </row>
    <row r="3678" spans="1:15" hidden="1" x14ac:dyDescent="0.25">
      <c r="A3678" t="s">
        <v>121</v>
      </c>
      <c r="B3678" t="s">
        <v>18</v>
      </c>
      <c r="C3678" t="s">
        <v>113</v>
      </c>
      <c r="D3678" s="3">
        <v>45034</v>
      </c>
      <c r="E3678" t="s">
        <v>122</v>
      </c>
      <c r="F3678">
        <v>-10000000</v>
      </c>
      <c r="G3678" t="s">
        <v>1902</v>
      </c>
      <c r="H3678" t="s">
        <v>247</v>
      </c>
      <c r="I3678" t="s">
        <v>102</v>
      </c>
      <c r="J3678" t="s">
        <v>32</v>
      </c>
      <c r="L3678" t="s">
        <v>257</v>
      </c>
      <c r="M3678">
        <f t="shared" si="177"/>
        <v>10</v>
      </c>
      <c r="N3678">
        <f t="shared" si="178"/>
        <v>22</v>
      </c>
      <c r="O3678" t="str">
        <f t="shared" si="179"/>
        <v>LCFHR Trading</v>
      </c>
    </row>
    <row r="3679" spans="1:15" hidden="1" x14ac:dyDescent="0.25">
      <c r="A3679" t="s">
        <v>121</v>
      </c>
      <c r="B3679" t="s">
        <v>18</v>
      </c>
      <c r="C3679" t="s">
        <v>113</v>
      </c>
      <c r="D3679" s="3">
        <v>45035</v>
      </c>
      <c r="E3679" t="s">
        <v>122</v>
      </c>
      <c r="F3679">
        <v>-800000</v>
      </c>
      <c r="G3679" t="s">
        <v>1901</v>
      </c>
      <c r="H3679" t="s">
        <v>249</v>
      </c>
      <c r="I3679" t="s">
        <v>102</v>
      </c>
      <c r="J3679" t="s">
        <v>32</v>
      </c>
      <c r="L3679" t="s">
        <v>1823</v>
      </c>
      <c r="M3679">
        <f t="shared" si="177"/>
        <v>10</v>
      </c>
      <c r="N3679">
        <f t="shared" si="178"/>
        <v>22</v>
      </c>
      <c r="O3679" t="str">
        <f t="shared" si="179"/>
        <v>LCFHR Trading</v>
      </c>
    </row>
    <row r="3680" spans="1:15" hidden="1" x14ac:dyDescent="0.25">
      <c r="A3680" t="s">
        <v>121</v>
      </c>
      <c r="B3680" t="s">
        <v>18</v>
      </c>
      <c r="C3680" t="s">
        <v>113</v>
      </c>
      <c r="D3680" s="3">
        <v>45036</v>
      </c>
      <c r="E3680" t="s">
        <v>122</v>
      </c>
      <c r="F3680">
        <v>-80000000</v>
      </c>
      <c r="G3680" t="s">
        <v>1900</v>
      </c>
      <c r="H3680" t="s">
        <v>247</v>
      </c>
      <c r="I3680" t="s">
        <v>102</v>
      </c>
      <c r="J3680" t="s">
        <v>32</v>
      </c>
      <c r="L3680" t="s">
        <v>277</v>
      </c>
      <c r="M3680">
        <f t="shared" si="177"/>
        <v>10</v>
      </c>
      <c r="N3680">
        <f t="shared" si="178"/>
        <v>22</v>
      </c>
      <c r="O3680" t="str">
        <f t="shared" si="179"/>
        <v>LCFHR Trading</v>
      </c>
    </row>
    <row r="3681" spans="1:15" hidden="1" x14ac:dyDescent="0.25">
      <c r="A3681" t="s">
        <v>121</v>
      </c>
      <c r="B3681" t="s">
        <v>18</v>
      </c>
      <c r="C3681" t="s">
        <v>113</v>
      </c>
      <c r="D3681" s="3">
        <v>45036</v>
      </c>
      <c r="E3681" t="s">
        <v>122</v>
      </c>
      <c r="F3681">
        <v>-3000000</v>
      </c>
      <c r="G3681" t="s">
        <v>1899</v>
      </c>
      <c r="H3681" t="s">
        <v>249</v>
      </c>
      <c r="I3681" t="s">
        <v>102</v>
      </c>
      <c r="J3681" t="s">
        <v>32</v>
      </c>
      <c r="L3681" t="s">
        <v>1898</v>
      </c>
      <c r="M3681">
        <f t="shared" si="177"/>
        <v>10</v>
      </c>
      <c r="N3681">
        <f t="shared" si="178"/>
        <v>22</v>
      </c>
      <c r="O3681" t="str">
        <f t="shared" si="179"/>
        <v>LCFHR Trading</v>
      </c>
    </row>
    <row r="3682" spans="1:15" hidden="1" x14ac:dyDescent="0.25">
      <c r="A3682" t="s">
        <v>121</v>
      </c>
      <c r="B3682" t="s">
        <v>18</v>
      </c>
      <c r="C3682" t="s">
        <v>113</v>
      </c>
      <c r="D3682" s="3">
        <v>45041</v>
      </c>
      <c r="E3682" t="s">
        <v>122</v>
      </c>
      <c r="F3682">
        <v>-50000000</v>
      </c>
      <c r="G3682" t="s">
        <v>1897</v>
      </c>
      <c r="H3682" t="s">
        <v>247</v>
      </c>
      <c r="I3682" t="s">
        <v>102</v>
      </c>
      <c r="J3682" t="s">
        <v>32</v>
      </c>
      <c r="L3682" t="s">
        <v>277</v>
      </c>
      <c r="M3682">
        <f t="shared" si="177"/>
        <v>10</v>
      </c>
      <c r="N3682">
        <f t="shared" si="178"/>
        <v>22</v>
      </c>
      <c r="O3682" t="str">
        <f t="shared" si="179"/>
        <v>LCFHR Trading</v>
      </c>
    </row>
    <row r="3683" spans="1:15" hidden="1" x14ac:dyDescent="0.25">
      <c r="A3683" t="s">
        <v>121</v>
      </c>
      <c r="B3683" t="s">
        <v>18</v>
      </c>
      <c r="C3683" t="s">
        <v>113</v>
      </c>
      <c r="D3683" s="3">
        <v>45042</v>
      </c>
      <c r="E3683" t="s">
        <v>122</v>
      </c>
      <c r="F3683">
        <v>-2000000</v>
      </c>
      <c r="G3683" t="s">
        <v>1896</v>
      </c>
      <c r="H3683" t="s">
        <v>247</v>
      </c>
      <c r="I3683" t="s">
        <v>102</v>
      </c>
      <c r="J3683" t="s">
        <v>32</v>
      </c>
      <c r="L3683" t="s">
        <v>277</v>
      </c>
      <c r="M3683">
        <f t="shared" si="177"/>
        <v>10</v>
      </c>
      <c r="N3683">
        <f t="shared" si="178"/>
        <v>22</v>
      </c>
      <c r="O3683" t="str">
        <f t="shared" si="179"/>
        <v>LCFHR Trading</v>
      </c>
    </row>
    <row r="3684" spans="1:15" hidden="1" x14ac:dyDescent="0.25">
      <c r="A3684" t="s">
        <v>121</v>
      </c>
      <c r="B3684" t="s">
        <v>18</v>
      </c>
      <c r="C3684" t="s">
        <v>113</v>
      </c>
      <c r="D3684" s="3">
        <v>45043</v>
      </c>
      <c r="E3684" t="s">
        <v>122</v>
      </c>
      <c r="F3684">
        <v>-45000000</v>
      </c>
      <c r="G3684" t="s">
        <v>1895</v>
      </c>
      <c r="H3684" t="s">
        <v>126</v>
      </c>
      <c r="I3684" t="s">
        <v>102</v>
      </c>
      <c r="J3684" t="s">
        <v>32</v>
      </c>
      <c r="L3684" t="s">
        <v>1894</v>
      </c>
      <c r="M3684">
        <f t="shared" si="177"/>
        <v>10</v>
      </c>
      <c r="N3684">
        <f t="shared" si="178"/>
        <v>22</v>
      </c>
      <c r="O3684" t="str">
        <f t="shared" si="179"/>
        <v>LCFHR Trading</v>
      </c>
    </row>
    <row r="3685" spans="1:15" hidden="1" x14ac:dyDescent="0.25">
      <c r="A3685" t="s">
        <v>121</v>
      </c>
      <c r="B3685" t="s">
        <v>18</v>
      </c>
      <c r="C3685" t="s">
        <v>113</v>
      </c>
      <c r="D3685" s="3">
        <v>45043</v>
      </c>
      <c r="E3685" t="s">
        <v>122</v>
      </c>
      <c r="F3685">
        <v>-20000000</v>
      </c>
      <c r="G3685" t="s">
        <v>1893</v>
      </c>
      <c r="H3685" t="s">
        <v>247</v>
      </c>
      <c r="I3685" t="s">
        <v>102</v>
      </c>
      <c r="J3685" t="s">
        <v>32</v>
      </c>
      <c r="L3685" t="s">
        <v>277</v>
      </c>
      <c r="M3685">
        <f t="shared" si="177"/>
        <v>10</v>
      </c>
      <c r="N3685">
        <f t="shared" si="178"/>
        <v>22</v>
      </c>
      <c r="O3685" t="str">
        <f t="shared" si="179"/>
        <v>LCFHR Trading</v>
      </c>
    </row>
    <row r="3686" spans="1:15" hidden="1" x14ac:dyDescent="0.25">
      <c r="A3686" t="s">
        <v>121</v>
      </c>
      <c r="B3686" t="s">
        <v>18</v>
      </c>
      <c r="C3686" t="s">
        <v>113</v>
      </c>
      <c r="D3686" s="3">
        <v>45082</v>
      </c>
      <c r="E3686" t="s">
        <v>122</v>
      </c>
      <c r="F3686">
        <v>-83000000</v>
      </c>
      <c r="G3686" t="s">
        <v>1892</v>
      </c>
      <c r="H3686" t="s">
        <v>247</v>
      </c>
      <c r="I3686" t="s">
        <v>102</v>
      </c>
      <c r="J3686" t="s">
        <v>32</v>
      </c>
      <c r="L3686" t="s">
        <v>279</v>
      </c>
      <c r="M3686">
        <f t="shared" si="177"/>
        <v>10</v>
      </c>
      <c r="N3686">
        <f t="shared" si="178"/>
        <v>14</v>
      </c>
      <c r="O3686" t="str">
        <f t="shared" si="179"/>
        <v>LCFHR</v>
      </c>
    </row>
    <row r="3687" spans="1:15" hidden="1" x14ac:dyDescent="0.25">
      <c r="A3687" t="s">
        <v>121</v>
      </c>
      <c r="B3687" t="s">
        <v>18</v>
      </c>
      <c r="C3687" t="s">
        <v>113</v>
      </c>
      <c r="D3687" s="3">
        <v>45082</v>
      </c>
      <c r="E3687" t="s">
        <v>122</v>
      </c>
      <c r="F3687">
        <v>-98000000</v>
      </c>
      <c r="G3687" t="s">
        <v>1891</v>
      </c>
      <c r="H3687" t="s">
        <v>247</v>
      </c>
      <c r="I3687" t="s">
        <v>102</v>
      </c>
      <c r="J3687" t="s">
        <v>32</v>
      </c>
      <c r="L3687" t="s">
        <v>279</v>
      </c>
      <c r="M3687">
        <f t="shared" si="177"/>
        <v>10</v>
      </c>
      <c r="N3687">
        <f t="shared" si="178"/>
        <v>14</v>
      </c>
      <c r="O3687" t="str">
        <f t="shared" si="179"/>
        <v>LCFHR</v>
      </c>
    </row>
    <row r="3688" spans="1:15" hidden="1" x14ac:dyDescent="0.25">
      <c r="A3688" t="s">
        <v>121</v>
      </c>
      <c r="B3688" t="s">
        <v>18</v>
      </c>
      <c r="C3688" t="s">
        <v>113</v>
      </c>
      <c r="D3688" s="3">
        <v>45082</v>
      </c>
      <c r="E3688" t="s">
        <v>122</v>
      </c>
      <c r="F3688">
        <v>-99000000</v>
      </c>
      <c r="G3688" t="s">
        <v>1890</v>
      </c>
      <c r="H3688" t="s">
        <v>247</v>
      </c>
      <c r="I3688" t="s">
        <v>102</v>
      </c>
      <c r="J3688" t="s">
        <v>32</v>
      </c>
      <c r="L3688" t="s">
        <v>279</v>
      </c>
      <c r="M3688">
        <f t="shared" si="177"/>
        <v>10</v>
      </c>
      <c r="N3688">
        <f t="shared" si="178"/>
        <v>14</v>
      </c>
      <c r="O3688" t="str">
        <f t="shared" si="179"/>
        <v>LCFHR</v>
      </c>
    </row>
    <row r="3689" spans="1:15" hidden="1" x14ac:dyDescent="0.25">
      <c r="A3689" t="s">
        <v>121</v>
      </c>
      <c r="B3689" t="s">
        <v>18</v>
      </c>
      <c r="C3689" t="s">
        <v>113</v>
      </c>
      <c r="D3689" s="3">
        <v>45083</v>
      </c>
      <c r="E3689" t="s">
        <v>122</v>
      </c>
      <c r="F3689">
        <v>-3559500</v>
      </c>
      <c r="G3689" t="s">
        <v>1889</v>
      </c>
      <c r="H3689" t="s">
        <v>247</v>
      </c>
      <c r="I3689" t="s">
        <v>102</v>
      </c>
      <c r="J3689" t="s">
        <v>32</v>
      </c>
      <c r="L3689" t="s">
        <v>279</v>
      </c>
      <c r="M3689">
        <f t="shared" si="177"/>
        <v>10</v>
      </c>
      <c r="N3689">
        <f t="shared" si="178"/>
        <v>14</v>
      </c>
      <c r="O3689" t="str">
        <f t="shared" si="179"/>
        <v>LCFHR</v>
      </c>
    </row>
    <row r="3690" spans="1:15" hidden="1" x14ac:dyDescent="0.25">
      <c r="A3690" t="s">
        <v>121</v>
      </c>
      <c r="B3690" t="s">
        <v>18</v>
      </c>
      <c r="C3690" t="s">
        <v>113</v>
      </c>
      <c r="D3690" s="3">
        <v>45084</v>
      </c>
      <c r="E3690" t="s">
        <v>122</v>
      </c>
      <c r="F3690">
        <v>-6000000</v>
      </c>
      <c r="G3690" t="s">
        <v>1888</v>
      </c>
      <c r="H3690" t="s">
        <v>247</v>
      </c>
      <c r="I3690" t="s">
        <v>102</v>
      </c>
      <c r="J3690" t="s">
        <v>32</v>
      </c>
      <c r="L3690" t="s">
        <v>279</v>
      </c>
      <c r="M3690">
        <f t="shared" si="177"/>
        <v>10</v>
      </c>
      <c r="N3690">
        <f t="shared" si="178"/>
        <v>14</v>
      </c>
      <c r="O3690" t="str">
        <f t="shared" si="179"/>
        <v>LCFHR</v>
      </c>
    </row>
    <row r="3691" spans="1:15" hidden="1" x14ac:dyDescent="0.25">
      <c r="A3691" t="s">
        <v>121</v>
      </c>
      <c r="B3691" t="s">
        <v>18</v>
      </c>
      <c r="C3691" t="s">
        <v>113</v>
      </c>
      <c r="D3691" s="3">
        <v>45084</v>
      </c>
      <c r="E3691" t="s">
        <v>122</v>
      </c>
      <c r="F3691">
        <v>-99000000</v>
      </c>
      <c r="G3691" t="s">
        <v>1887</v>
      </c>
      <c r="H3691" t="s">
        <v>247</v>
      </c>
      <c r="I3691" t="s">
        <v>102</v>
      </c>
      <c r="J3691" t="s">
        <v>32</v>
      </c>
      <c r="L3691" t="s">
        <v>279</v>
      </c>
      <c r="M3691">
        <f t="shared" si="177"/>
        <v>10</v>
      </c>
      <c r="N3691">
        <f t="shared" si="178"/>
        <v>14</v>
      </c>
      <c r="O3691" t="str">
        <f t="shared" si="179"/>
        <v>LCFHR</v>
      </c>
    </row>
    <row r="3692" spans="1:15" hidden="1" x14ac:dyDescent="0.25">
      <c r="A3692" t="s">
        <v>121</v>
      </c>
      <c r="B3692" t="s">
        <v>18</v>
      </c>
      <c r="C3692" t="s">
        <v>113</v>
      </c>
      <c r="D3692" s="3">
        <v>45084</v>
      </c>
      <c r="E3692" t="s">
        <v>122</v>
      </c>
      <c r="F3692">
        <v>-1000000</v>
      </c>
      <c r="G3692" t="s">
        <v>1886</v>
      </c>
      <c r="H3692" t="s">
        <v>249</v>
      </c>
      <c r="I3692" t="s">
        <v>102</v>
      </c>
      <c r="J3692" t="s">
        <v>32</v>
      </c>
      <c r="L3692" t="s">
        <v>1823</v>
      </c>
      <c r="M3692">
        <f t="shared" si="177"/>
        <v>10</v>
      </c>
      <c r="N3692">
        <f t="shared" si="178"/>
        <v>22</v>
      </c>
      <c r="O3692" t="str">
        <f t="shared" si="179"/>
        <v>LCFHR Trading</v>
      </c>
    </row>
    <row r="3693" spans="1:15" hidden="1" x14ac:dyDescent="0.25">
      <c r="A3693" t="s">
        <v>121</v>
      </c>
      <c r="B3693" t="s">
        <v>18</v>
      </c>
      <c r="C3693" t="s">
        <v>113</v>
      </c>
      <c r="D3693" s="3">
        <v>45085</v>
      </c>
      <c r="E3693" t="s">
        <v>122</v>
      </c>
      <c r="F3693">
        <v>-95000000</v>
      </c>
      <c r="G3693" t="s">
        <v>1885</v>
      </c>
      <c r="H3693" t="s">
        <v>247</v>
      </c>
      <c r="I3693" t="s">
        <v>102</v>
      </c>
      <c r="J3693" t="s">
        <v>32</v>
      </c>
      <c r="L3693" t="s">
        <v>279</v>
      </c>
      <c r="M3693">
        <f t="shared" si="177"/>
        <v>10</v>
      </c>
      <c r="N3693">
        <f t="shared" si="178"/>
        <v>14</v>
      </c>
      <c r="O3693" t="str">
        <f t="shared" si="179"/>
        <v>LCFHR</v>
      </c>
    </row>
    <row r="3694" spans="1:15" hidden="1" x14ac:dyDescent="0.25">
      <c r="A3694" t="s">
        <v>121</v>
      </c>
      <c r="B3694" t="s">
        <v>18</v>
      </c>
      <c r="C3694" t="s">
        <v>113</v>
      </c>
      <c r="D3694" s="3">
        <v>45089</v>
      </c>
      <c r="E3694" t="s">
        <v>122</v>
      </c>
      <c r="F3694">
        <v>-22700000</v>
      </c>
      <c r="G3694" t="s">
        <v>1884</v>
      </c>
      <c r="H3694" t="s">
        <v>247</v>
      </c>
      <c r="I3694" t="s">
        <v>102</v>
      </c>
      <c r="J3694" t="s">
        <v>32</v>
      </c>
      <c r="L3694" t="s">
        <v>279</v>
      </c>
      <c r="M3694">
        <f t="shared" si="177"/>
        <v>10</v>
      </c>
      <c r="N3694">
        <f t="shared" si="178"/>
        <v>14</v>
      </c>
      <c r="O3694" t="str">
        <f t="shared" si="179"/>
        <v>LCFHR</v>
      </c>
    </row>
    <row r="3695" spans="1:15" hidden="1" x14ac:dyDescent="0.25">
      <c r="A3695" t="s">
        <v>121</v>
      </c>
      <c r="B3695" t="s">
        <v>18</v>
      </c>
      <c r="C3695" t="s">
        <v>113</v>
      </c>
      <c r="D3695" s="3">
        <v>45089</v>
      </c>
      <c r="E3695" t="s">
        <v>122</v>
      </c>
      <c r="F3695">
        <v>-99000000</v>
      </c>
      <c r="G3695" t="s">
        <v>1883</v>
      </c>
      <c r="H3695" t="s">
        <v>247</v>
      </c>
      <c r="I3695" t="s">
        <v>102</v>
      </c>
      <c r="J3695" t="s">
        <v>32</v>
      </c>
      <c r="L3695" t="s">
        <v>279</v>
      </c>
      <c r="M3695">
        <f t="shared" si="177"/>
        <v>10</v>
      </c>
      <c r="N3695">
        <f t="shared" si="178"/>
        <v>14</v>
      </c>
      <c r="O3695" t="str">
        <f t="shared" si="179"/>
        <v>LCFHR</v>
      </c>
    </row>
    <row r="3696" spans="1:15" hidden="1" x14ac:dyDescent="0.25">
      <c r="A3696" t="s">
        <v>121</v>
      </c>
      <c r="B3696" t="s">
        <v>18</v>
      </c>
      <c r="C3696" t="s">
        <v>113</v>
      </c>
      <c r="D3696" s="3">
        <v>45090</v>
      </c>
      <c r="E3696" t="s">
        <v>122</v>
      </c>
      <c r="F3696">
        <v>-48700000</v>
      </c>
      <c r="G3696" t="s">
        <v>1882</v>
      </c>
      <c r="H3696" t="s">
        <v>247</v>
      </c>
      <c r="I3696" t="s">
        <v>102</v>
      </c>
      <c r="J3696" t="s">
        <v>32</v>
      </c>
      <c r="L3696" t="s">
        <v>279</v>
      </c>
      <c r="M3696">
        <f t="shared" si="177"/>
        <v>10</v>
      </c>
      <c r="N3696">
        <f t="shared" si="178"/>
        <v>14</v>
      </c>
      <c r="O3696" t="str">
        <f t="shared" si="179"/>
        <v>LCFHR</v>
      </c>
    </row>
    <row r="3697" spans="1:15" hidden="1" x14ac:dyDescent="0.25">
      <c r="A3697" t="s">
        <v>121</v>
      </c>
      <c r="B3697" t="s">
        <v>18</v>
      </c>
      <c r="C3697" t="s">
        <v>113</v>
      </c>
      <c r="D3697" s="3">
        <v>45092</v>
      </c>
      <c r="E3697" t="s">
        <v>122</v>
      </c>
      <c r="F3697">
        <v>-40000000</v>
      </c>
      <c r="G3697" t="s">
        <v>1881</v>
      </c>
      <c r="H3697" t="s">
        <v>247</v>
      </c>
      <c r="I3697" t="s">
        <v>102</v>
      </c>
      <c r="J3697" t="s">
        <v>32</v>
      </c>
      <c r="L3697" t="s">
        <v>278</v>
      </c>
      <c r="M3697">
        <f t="shared" si="177"/>
        <v>10</v>
      </c>
      <c r="N3697">
        <f t="shared" si="178"/>
        <v>14</v>
      </c>
      <c r="O3697" t="str">
        <f t="shared" si="179"/>
        <v>LCFHR</v>
      </c>
    </row>
    <row r="3698" spans="1:15" hidden="1" x14ac:dyDescent="0.25">
      <c r="A3698" t="s">
        <v>121</v>
      </c>
      <c r="B3698" t="s">
        <v>18</v>
      </c>
      <c r="C3698" t="s">
        <v>113</v>
      </c>
      <c r="D3698" s="3">
        <v>45099</v>
      </c>
      <c r="E3698" t="s">
        <v>122</v>
      </c>
      <c r="F3698">
        <v>-40000000</v>
      </c>
      <c r="G3698" t="s">
        <v>1880</v>
      </c>
      <c r="H3698" t="s">
        <v>247</v>
      </c>
      <c r="I3698" t="s">
        <v>102</v>
      </c>
      <c r="J3698" t="s">
        <v>32</v>
      </c>
      <c r="L3698" t="s">
        <v>279</v>
      </c>
      <c r="M3698">
        <f t="shared" si="177"/>
        <v>10</v>
      </c>
      <c r="N3698">
        <f t="shared" si="178"/>
        <v>14</v>
      </c>
      <c r="O3698" t="str">
        <f t="shared" si="179"/>
        <v>LCFHR</v>
      </c>
    </row>
    <row r="3699" spans="1:15" hidden="1" x14ac:dyDescent="0.25">
      <c r="A3699" t="s">
        <v>121</v>
      </c>
      <c r="B3699" t="s">
        <v>18</v>
      </c>
      <c r="C3699" t="s">
        <v>113</v>
      </c>
      <c r="D3699" s="3">
        <v>45099</v>
      </c>
      <c r="E3699" t="s">
        <v>122</v>
      </c>
      <c r="F3699">
        <v>-7900000</v>
      </c>
      <c r="G3699" t="s">
        <v>1879</v>
      </c>
      <c r="H3699" t="s">
        <v>249</v>
      </c>
      <c r="I3699" t="s">
        <v>102</v>
      </c>
      <c r="J3699" t="s">
        <v>32</v>
      </c>
      <c r="L3699" t="s">
        <v>1878</v>
      </c>
      <c r="M3699">
        <f t="shared" si="177"/>
        <v>10</v>
      </c>
      <c r="N3699">
        <f t="shared" si="178"/>
        <v>14</v>
      </c>
      <c r="O3699" t="str">
        <f t="shared" si="179"/>
        <v>LCFHR</v>
      </c>
    </row>
    <row r="3700" spans="1:15" hidden="1" x14ac:dyDescent="0.25">
      <c r="A3700" t="s">
        <v>121</v>
      </c>
      <c r="B3700" t="s">
        <v>18</v>
      </c>
      <c r="C3700" t="s">
        <v>113</v>
      </c>
      <c r="D3700" s="3">
        <v>45113</v>
      </c>
      <c r="E3700" t="s">
        <v>122</v>
      </c>
      <c r="F3700">
        <v>-527600</v>
      </c>
      <c r="G3700" t="s">
        <v>1877</v>
      </c>
      <c r="H3700" t="s">
        <v>247</v>
      </c>
      <c r="I3700" t="s">
        <v>102</v>
      </c>
      <c r="J3700" t="s">
        <v>32</v>
      </c>
      <c r="L3700" t="s">
        <v>257</v>
      </c>
      <c r="M3700">
        <f t="shared" si="177"/>
        <v>10</v>
      </c>
      <c r="N3700">
        <f t="shared" si="178"/>
        <v>22</v>
      </c>
      <c r="O3700" t="str">
        <f t="shared" si="179"/>
        <v>LCFHR Trading</v>
      </c>
    </row>
    <row r="3701" spans="1:15" hidden="1" x14ac:dyDescent="0.25">
      <c r="A3701" t="s">
        <v>121</v>
      </c>
      <c r="B3701" t="s">
        <v>18</v>
      </c>
      <c r="C3701" t="s">
        <v>113</v>
      </c>
      <c r="D3701" s="3">
        <v>45114</v>
      </c>
      <c r="E3701" t="s">
        <v>122</v>
      </c>
      <c r="F3701">
        <v>-400000</v>
      </c>
      <c r="G3701" t="s">
        <v>1876</v>
      </c>
      <c r="H3701" t="s">
        <v>249</v>
      </c>
      <c r="I3701" t="s">
        <v>102</v>
      </c>
      <c r="J3701" t="s">
        <v>32</v>
      </c>
      <c r="L3701" t="s">
        <v>1823</v>
      </c>
      <c r="M3701">
        <f t="shared" si="177"/>
        <v>10</v>
      </c>
      <c r="N3701">
        <f t="shared" si="178"/>
        <v>22</v>
      </c>
      <c r="O3701" t="str">
        <f t="shared" si="179"/>
        <v>LCFHR Trading</v>
      </c>
    </row>
    <row r="3702" spans="1:15" hidden="1" x14ac:dyDescent="0.25">
      <c r="A3702" t="s">
        <v>121</v>
      </c>
      <c r="B3702" t="s">
        <v>18</v>
      </c>
      <c r="C3702" t="s">
        <v>113</v>
      </c>
      <c r="D3702" s="3">
        <v>45117</v>
      </c>
      <c r="E3702" t="s">
        <v>122</v>
      </c>
      <c r="F3702">
        <v>-99000000</v>
      </c>
      <c r="G3702" t="s">
        <v>1875</v>
      </c>
      <c r="H3702" t="s">
        <v>126</v>
      </c>
      <c r="I3702" t="s">
        <v>102</v>
      </c>
      <c r="J3702" t="s">
        <v>32</v>
      </c>
      <c r="L3702" t="s">
        <v>1848</v>
      </c>
      <c r="M3702">
        <f t="shared" si="177"/>
        <v>10</v>
      </c>
      <c r="N3702">
        <f t="shared" si="178"/>
        <v>22</v>
      </c>
      <c r="O3702" t="str">
        <f t="shared" si="179"/>
        <v>LCFHR Trading</v>
      </c>
    </row>
    <row r="3703" spans="1:15" hidden="1" x14ac:dyDescent="0.25">
      <c r="A3703" t="s">
        <v>121</v>
      </c>
      <c r="B3703" t="s">
        <v>18</v>
      </c>
      <c r="C3703" t="s">
        <v>113</v>
      </c>
      <c r="D3703" s="3">
        <v>45117</v>
      </c>
      <c r="E3703" t="s">
        <v>122</v>
      </c>
      <c r="F3703">
        <v>-15840000</v>
      </c>
      <c r="G3703" t="s">
        <v>1874</v>
      </c>
      <c r="H3703" t="s">
        <v>126</v>
      </c>
      <c r="I3703" t="s">
        <v>102</v>
      </c>
      <c r="J3703" t="s">
        <v>32</v>
      </c>
      <c r="L3703" t="s">
        <v>1848</v>
      </c>
      <c r="M3703">
        <f t="shared" si="177"/>
        <v>10</v>
      </c>
      <c r="N3703">
        <f t="shared" si="178"/>
        <v>22</v>
      </c>
      <c r="O3703" t="str">
        <f t="shared" si="179"/>
        <v>LCFHR Trading</v>
      </c>
    </row>
    <row r="3704" spans="1:15" hidden="1" x14ac:dyDescent="0.25">
      <c r="A3704" t="s">
        <v>121</v>
      </c>
      <c r="B3704" t="s">
        <v>18</v>
      </c>
      <c r="C3704" t="s">
        <v>113</v>
      </c>
      <c r="D3704" s="3">
        <v>45121</v>
      </c>
      <c r="E3704" t="s">
        <v>122</v>
      </c>
      <c r="F3704">
        <v>-29000000</v>
      </c>
      <c r="G3704" t="s">
        <v>1873</v>
      </c>
      <c r="H3704" t="s">
        <v>247</v>
      </c>
      <c r="I3704" t="s">
        <v>426</v>
      </c>
      <c r="J3704" t="s">
        <v>32</v>
      </c>
      <c r="L3704" t="s">
        <v>277</v>
      </c>
      <c r="M3704">
        <f t="shared" si="177"/>
        <v>10</v>
      </c>
      <c r="N3704">
        <f t="shared" si="178"/>
        <v>22</v>
      </c>
      <c r="O3704" t="str">
        <f t="shared" si="179"/>
        <v>LCFHR Trading</v>
      </c>
    </row>
    <row r="3705" spans="1:15" hidden="1" x14ac:dyDescent="0.25">
      <c r="A3705" t="s">
        <v>121</v>
      </c>
      <c r="B3705" t="s">
        <v>18</v>
      </c>
      <c r="C3705" t="s">
        <v>113</v>
      </c>
      <c r="D3705" s="3">
        <v>45132</v>
      </c>
      <c r="E3705" t="s">
        <v>122</v>
      </c>
      <c r="F3705">
        <v>-114800</v>
      </c>
      <c r="G3705" t="s">
        <v>1872</v>
      </c>
      <c r="H3705" t="s">
        <v>247</v>
      </c>
      <c r="I3705" t="s">
        <v>102</v>
      </c>
      <c r="J3705" t="s">
        <v>32</v>
      </c>
      <c r="L3705" t="s">
        <v>1871</v>
      </c>
      <c r="M3705">
        <f t="shared" si="177"/>
        <v>10</v>
      </c>
      <c r="N3705">
        <f t="shared" si="178"/>
        <v>12</v>
      </c>
      <c r="O3705" t="str">
        <f t="shared" si="179"/>
        <v>LCI</v>
      </c>
    </row>
    <row r="3706" spans="1:15" hidden="1" x14ac:dyDescent="0.25">
      <c r="A3706" t="s">
        <v>121</v>
      </c>
      <c r="B3706" t="s">
        <v>18</v>
      </c>
      <c r="C3706" t="s">
        <v>113</v>
      </c>
      <c r="D3706" s="3">
        <v>45138</v>
      </c>
      <c r="E3706" t="s">
        <v>122</v>
      </c>
      <c r="F3706">
        <v>-7500000</v>
      </c>
      <c r="G3706" t="s">
        <v>1870</v>
      </c>
      <c r="H3706" t="s">
        <v>249</v>
      </c>
      <c r="I3706" t="s">
        <v>102</v>
      </c>
      <c r="J3706" t="s">
        <v>32</v>
      </c>
      <c r="L3706" t="s">
        <v>1823</v>
      </c>
      <c r="M3706">
        <f t="shared" si="177"/>
        <v>10</v>
      </c>
      <c r="N3706">
        <f t="shared" si="178"/>
        <v>22</v>
      </c>
      <c r="O3706" t="str">
        <f t="shared" si="179"/>
        <v>LCFHR Trading</v>
      </c>
    </row>
    <row r="3707" spans="1:15" hidden="1" x14ac:dyDescent="0.25">
      <c r="A3707" t="s">
        <v>121</v>
      </c>
      <c r="B3707" t="s">
        <v>18</v>
      </c>
      <c r="C3707" t="s">
        <v>113</v>
      </c>
      <c r="D3707" s="3">
        <v>45142</v>
      </c>
      <c r="E3707" t="s">
        <v>122</v>
      </c>
      <c r="F3707">
        <v>-3158400</v>
      </c>
      <c r="G3707" t="s">
        <v>1869</v>
      </c>
      <c r="H3707" t="s">
        <v>247</v>
      </c>
      <c r="I3707" t="s">
        <v>102</v>
      </c>
      <c r="J3707" t="s">
        <v>32</v>
      </c>
      <c r="L3707" t="s">
        <v>279</v>
      </c>
      <c r="M3707">
        <f t="shared" si="177"/>
        <v>10</v>
      </c>
      <c r="N3707">
        <f t="shared" si="178"/>
        <v>14</v>
      </c>
      <c r="O3707" t="str">
        <f t="shared" si="179"/>
        <v>LCFHR</v>
      </c>
    </row>
    <row r="3708" spans="1:15" hidden="1" x14ac:dyDescent="0.25">
      <c r="A3708" t="s">
        <v>121</v>
      </c>
      <c r="B3708" t="s">
        <v>18</v>
      </c>
      <c r="C3708" t="s">
        <v>113</v>
      </c>
      <c r="D3708" s="3">
        <v>45145</v>
      </c>
      <c r="E3708" t="s">
        <v>122</v>
      </c>
      <c r="F3708">
        <v>-1000000</v>
      </c>
      <c r="G3708" t="s">
        <v>1868</v>
      </c>
      <c r="H3708" t="s">
        <v>126</v>
      </c>
      <c r="I3708" t="s">
        <v>102</v>
      </c>
      <c r="J3708" t="s">
        <v>32</v>
      </c>
      <c r="L3708" t="s">
        <v>1848</v>
      </c>
      <c r="M3708">
        <f t="shared" si="177"/>
        <v>10</v>
      </c>
      <c r="N3708">
        <f t="shared" si="178"/>
        <v>22</v>
      </c>
      <c r="O3708" t="str">
        <f t="shared" si="179"/>
        <v>LCFHR Trading</v>
      </c>
    </row>
    <row r="3709" spans="1:15" hidden="1" x14ac:dyDescent="0.25">
      <c r="A3709" t="s">
        <v>121</v>
      </c>
      <c r="B3709" t="s">
        <v>18</v>
      </c>
      <c r="C3709" t="s">
        <v>113</v>
      </c>
      <c r="D3709" s="3">
        <v>45146</v>
      </c>
      <c r="E3709" t="s">
        <v>122</v>
      </c>
      <c r="F3709">
        <v>-35000000</v>
      </c>
      <c r="G3709" t="s">
        <v>1867</v>
      </c>
      <c r="H3709" t="s">
        <v>247</v>
      </c>
      <c r="I3709" t="s">
        <v>102</v>
      </c>
      <c r="J3709" t="s">
        <v>32</v>
      </c>
      <c r="L3709" t="s">
        <v>279</v>
      </c>
      <c r="M3709">
        <f t="shared" si="177"/>
        <v>10</v>
      </c>
      <c r="N3709">
        <f t="shared" si="178"/>
        <v>14</v>
      </c>
      <c r="O3709" t="str">
        <f t="shared" si="179"/>
        <v>LCFHR</v>
      </c>
    </row>
    <row r="3710" spans="1:15" hidden="1" x14ac:dyDescent="0.25">
      <c r="A3710" t="s">
        <v>121</v>
      </c>
      <c r="B3710" t="s">
        <v>18</v>
      </c>
      <c r="C3710" t="s">
        <v>113</v>
      </c>
      <c r="D3710" s="3">
        <v>45147</v>
      </c>
      <c r="E3710" t="s">
        <v>122</v>
      </c>
      <c r="F3710">
        <v>-24000000</v>
      </c>
      <c r="G3710" t="s">
        <v>1866</v>
      </c>
      <c r="H3710" t="s">
        <v>126</v>
      </c>
      <c r="I3710" t="s">
        <v>102</v>
      </c>
      <c r="J3710" t="s">
        <v>32</v>
      </c>
      <c r="L3710" t="s">
        <v>1860</v>
      </c>
      <c r="M3710">
        <f t="shared" si="177"/>
        <v>10</v>
      </c>
      <c r="N3710">
        <f t="shared" si="178"/>
        <v>18</v>
      </c>
      <c r="O3710" t="str">
        <f t="shared" si="179"/>
        <v>LCFHR JPM</v>
      </c>
    </row>
    <row r="3711" spans="1:15" hidden="1" x14ac:dyDescent="0.25">
      <c r="A3711" t="s">
        <v>121</v>
      </c>
      <c r="B3711" t="s">
        <v>18</v>
      </c>
      <c r="C3711" t="s">
        <v>113</v>
      </c>
      <c r="D3711" s="3">
        <v>45148</v>
      </c>
      <c r="E3711" t="s">
        <v>122</v>
      </c>
      <c r="F3711">
        <v>-30000000</v>
      </c>
      <c r="G3711" t="s">
        <v>1865</v>
      </c>
      <c r="H3711" t="s">
        <v>247</v>
      </c>
      <c r="I3711" t="s">
        <v>102</v>
      </c>
      <c r="J3711" t="s">
        <v>32</v>
      </c>
      <c r="L3711" t="s">
        <v>279</v>
      </c>
      <c r="M3711">
        <f t="shared" si="177"/>
        <v>10</v>
      </c>
      <c r="N3711">
        <f t="shared" si="178"/>
        <v>14</v>
      </c>
      <c r="O3711" t="str">
        <f t="shared" si="179"/>
        <v>LCFHR</v>
      </c>
    </row>
    <row r="3712" spans="1:15" hidden="1" x14ac:dyDescent="0.25">
      <c r="A3712" t="s">
        <v>121</v>
      </c>
      <c r="B3712" t="s">
        <v>18</v>
      </c>
      <c r="C3712" t="s">
        <v>113</v>
      </c>
      <c r="D3712" s="3">
        <v>45149</v>
      </c>
      <c r="E3712" t="s">
        <v>122</v>
      </c>
      <c r="F3712">
        <v>-2400000</v>
      </c>
      <c r="G3712" t="s">
        <v>1864</v>
      </c>
      <c r="H3712" t="s">
        <v>249</v>
      </c>
      <c r="I3712" t="s">
        <v>102</v>
      </c>
      <c r="J3712" t="s">
        <v>32</v>
      </c>
      <c r="L3712" t="s">
        <v>1823</v>
      </c>
      <c r="M3712">
        <f t="shared" si="177"/>
        <v>10</v>
      </c>
      <c r="N3712">
        <f t="shared" si="178"/>
        <v>22</v>
      </c>
      <c r="O3712" t="str">
        <f t="shared" si="179"/>
        <v>LCFHR Trading</v>
      </c>
    </row>
    <row r="3713" spans="1:15" hidden="1" x14ac:dyDescent="0.25">
      <c r="A3713" t="s">
        <v>121</v>
      </c>
      <c r="B3713" t="s">
        <v>18</v>
      </c>
      <c r="C3713" t="s">
        <v>113</v>
      </c>
      <c r="D3713" s="3">
        <v>45152</v>
      </c>
      <c r="E3713" t="s">
        <v>122</v>
      </c>
      <c r="F3713">
        <v>-25000000</v>
      </c>
      <c r="G3713" t="s">
        <v>1863</v>
      </c>
      <c r="H3713" t="s">
        <v>247</v>
      </c>
      <c r="I3713" t="s">
        <v>102</v>
      </c>
      <c r="J3713" t="s">
        <v>32</v>
      </c>
      <c r="L3713" t="s">
        <v>279</v>
      </c>
      <c r="M3713">
        <f t="shared" si="177"/>
        <v>10</v>
      </c>
      <c r="N3713">
        <f t="shared" si="178"/>
        <v>14</v>
      </c>
      <c r="O3713" t="str">
        <f t="shared" si="179"/>
        <v>LCFHR</v>
      </c>
    </row>
    <row r="3714" spans="1:15" hidden="1" x14ac:dyDescent="0.25">
      <c r="A3714" t="s">
        <v>121</v>
      </c>
      <c r="B3714" t="s">
        <v>18</v>
      </c>
      <c r="C3714" t="s">
        <v>113</v>
      </c>
      <c r="D3714" s="3">
        <v>45153</v>
      </c>
      <c r="E3714" t="s">
        <v>122</v>
      </c>
      <c r="F3714">
        <v>-4500000</v>
      </c>
      <c r="G3714" t="s">
        <v>1862</v>
      </c>
      <c r="H3714" t="s">
        <v>249</v>
      </c>
      <c r="I3714" t="s">
        <v>102</v>
      </c>
      <c r="J3714" t="s">
        <v>32</v>
      </c>
      <c r="L3714" t="s">
        <v>1823</v>
      </c>
      <c r="M3714">
        <f t="shared" si="177"/>
        <v>10</v>
      </c>
      <c r="N3714">
        <f t="shared" si="178"/>
        <v>22</v>
      </c>
      <c r="O3714" t="str">
        <f t="shared" si="179"/>
        <v>LCFHR Trading</v>
      </c>
    </row>
    <row r="3715" spans="1:15" hidden="1" x14ac:dyDescent="0.25">
      <c r="A3715" t="s">
        <v>121</v>
      </c>
      <c r="B3715" t="s">
        <v>18</v>
      </c>
      <c r="C3715" t="s">
        <v>113</v>
      </c>
      <c r="D3715" s="3">
        <v>45154</v>
      </c>
      <c r="E3715" t="s">
        <v>122</v>
      </c>
      <c r="F3715">
        <v>-5000000</v>
      </c>
      <c r="G3715" t="s">
        <v>1861</v>
      </c>
      <c r="H3715" t="s">
        <v>126</v>
      </c>
      <c r="I3715" t="s">
        <v>102</v>
      </c>
      <c r="J3715" t="s">
        <v>32</v>
      </c>
      <c r="L3715" t="s">
        <v>1860</v>
      </c>
      <c r="M3715">
        <f t="shared" ref="M3715:M3778" si="180">FIND("from",L3715,1)+LEN($M$1)+1</f>
        <v>10</v>
      </c>
      <c r="N3715">
        <f t="shared" ref="N3715:N3778" si="181">FIND("to",L3715)-LEN($N$1)</f>
        <v>18</v>
      </c>
      <c r="O3715" t="str">
        <f t="shared" ref="O3715:O3778" si="182">MID(L3715,M3715,N3715-M3715+1)</f>
        <v>LCFHR JPM</v>
      </c>
    </row>
    <row r="3716" spans="1:15" hidden="1" x14ac:dyDescent="0.25">
      <c r="A3716" t="s">
        <v>121</v>
      </c>
      <c r="B3716" t="s">
        <v>18</v>
      </c>
      <c r="C3716" t="s">
        <v>113</v>
      </c>
      <c r="D3716" s="3">
        <v>45155</v>
      </c>
      <c r="E3716" t="s">
        <v>122</v>
      </c>
      <c r="F3716">
        <v>-1200000</v>
      </c>
      <c r="G3716" t="s">
        <v>1859</v>
      </c>
      <c r="H3716" t="s">
        <v>249</v>
      </c>
      <c r="I3716" t="s">
        <v>426</v>
      </c>
      <c r="J3716" t="s">
        <v>32</v>
      </c>
      <c r="L3716" t="s">
        <v>1823</v>
      </c>
      <c r="M3716">
        <f t="shared" si="180"/>
        <v>10</v>
      </c>
      <c r="N3716">
        <f t="shared" si="181"/>
        <v>22</v>
      </c>
      <c r="O3716" t="str">
        <f t="shared" si="182"/>
        <v>LCFHR Trading</v>
      </c>
    </row>
    <row r="3717" spans="1:15" hidden="1" x14ac:dyDescent="0.25">
      <c r="A3717" t="s">
        <v>121</v>
      </c>
      <c r="B3717" t="s">
        <v>18</v>
      </c>
      <c r="C3717" t="s">
        <v>113</v>
      </c>
      <c r="D3717" s="3">
        <v>45159</v>
      </c>
      <c r="E3717" t="s">
        <v>122</v>
      </c>
      <c r="F3717">
        <v>-4000000</v>
      </c>
      <c r="G3717" t="s">
        <v>1858</v>
      </c>
      <c r="H3717" t="s">
        <v>247</v>
      </c>
      <c r="I3717" t="s">
        <v>102</v>
      </c>
      <c r="J3717" t="s">
        <v>32</v>
      </c>
      <c r="L3717" t="s">
        <v>257</v>
      </c>
      <c r="M3717">
        <f t="shared" si="180"/>
        <v>10</v>
      </c>
      <c r="N3717">
        <f t="shared" si="181"/>
        <v>22</v>
      </c>
      <c r="O3717" t="str">
        <f t="shared" si="182"/>
        <v>LCFHR Trading</v>
      </c>
    </row>
    <row r="3718" spans="1:15" hidden="1" x14ac:dyDescent="0.25">
      <c r="A3718" t="s">
        <v>121</v>
      </c>
      <c r="B3718" t="s">
        <v>18</v>
      </c>
      <c r="C3718" t="s">
        <v>113</v>
      </c>
      <c r="D3718" s="3">
        <v>45160</v>
      </c>
      <c r="E3718" t="s">
        <v>122</v>
      </c>
      <c r="F3718">
        <v>-60000000</v>
      </c>
      <c r="G3718" t="s">
        <v>1857</v>
      </c>
      <c r="H3718" t="s">
        <v>126</v>
      </c>
      <c r="I3718" t="s">
        <v>102</v>
      </c>
      <c r="J3718" t="s">
        <v>32</v>
      </c>
      <c r="L3718" t="s">
        <v>1828</v>
      </c>
      <c r="M3718">
        <f t="shared" si="180"/>
        <v>10</v>
      </c>
      <c r="N3718">
        <f t="shared" si="181"/>
        <v>22</v>
      </c>
      <c r="O3718" t="str">
        <f t="shared" si="182"/>
        <v>LCFHR Trading</v>
      </c>
    </row>
    <row r="3719" spans="1:15" hidden="1" x14ac:dyDescent="0.25">
      <c r="A3719" t="s">
        <v>121</v>
      </c>
      <c r="B3719" t="s">
        <v>18</v>
      </c>
      <c r="C3719" t="s">
        <v>113</v>
      </c>
      <c r="D3719" s="3">
        <v>45160</v>
      </c>
      <c r="E3719" t="s">
        <v>122</v>
      </c>
      <c r="F3719">
        <v>-2100000</v>
      </c>
      <c r="G3719" t="s">
        <v>1856</v>
      </c>
      <c r="H3719" t="s">
        <v>249</v>
      </c>
      <c r="I3719" t="s">
        <v>102</v>
      </c>
      <c r="J3719" t="s">
        <v>32</v>
      </c>
      <c r="L3719" t="s">
        <v>1823</v>
      </c>
      <c r="M3719">
        <f t="shared" si="180"/>
        <v>10</v>
      </c>
      <c r="N3719">
        <f t="shared" si="181"/>
        <v>22</v>
      </c>
      <c r="O3719" t="str">
        <f t="shared" si="182"/>
        <v>LCFHR Trading</v>
      </c>
    </row>
    <row r="3720" spans="1:15" hidden="1" x14ac:dyDescent="0.25">
      <c r="A3720" t="s">
        <v>121</v>
      </c>
      <c r="B3720" t="s">
        <v>18</v>
      </c>
      <c r="C3720" t="s">
        <v>113</v>
      </c>
      <c r="D3720" s="3">
        <v>45160</v>
      </c>
      <c r="E3720" t="s">
        <v>122</v>
      </c>
      <c r="F3720">
        <v>-10000000</v>
      </c>
      <c r="G3720" t="s">
        <v>1855</v>
      </c>
      <c r="H3720" t="s">
        <v>126</v>
      </c>
      <c r="I3720" t="s">
        <v>102</v>
      </c>
      <c r="J3720" t="s">
        <v>32</v>
      </c>
      <c r="L3720" t="s">
        <v>1848</v>
      </c>
      <c r="M3720">
        <f t="shared" si="180"/>
        <v>10</v>
      </c>
      <c r="N3720">
        <f t="shared" si="181"/>
        <v>22</v>
      </c>
      <c r="O3720" t="str">
        <f t="shared" si="182"/>
        <v>LCFHR Trading</v>
      </c>
    </row>
    <row r="3721" spans="1:15" hidden="1" x14ac:dyDescent="0.25">
      <c r="A3721" t="s">
        <v>121</v>
      </c>
      <c r="B3721" t="s">
        <v>18</v>
      </c>
      <c r="C3721" t="s">
        <v>113</v>
      </c>
      <c r="D3721" s="3">
        <v>45161</v>
      </c>
      <c r="E3721" t="s">
        <v>122</v>
      </c>
      <c r="F3721">
        <v>-74500000</v>
      </c>
      <c r="G3721" t="s">
        <v>1854</v>
      </c>
      <c r="H3721" t="s">
        <v>247</v>
      </c>
      <c r="I3721" t="s">
        <v>102</v>
      </c>
      <c r="J3721" t="s">
        <v>32</v>
      </c>
      <c r="L3721" t="s">
        <v>257</v>
      </c>
      <c r="M3721">
        <f t="shared" si="180"/>
        <v>10</v>
      </c>
      <c r="N3721">
        <f t="shared" si="181"/>
        <v>22</v>
      </c>
      <c r="O3721" t="str">
        <f t="shared" si="182"/>
        <v>LCFHR Trading</v>
      </c>
    </row>
    <row r="3722" spans="1:15" hidden="1" x14ac:dyDescent="0.25">
      <c r="A3722" t="s">
        <v>121</v>
      </c>
      <c r="B3722" t="s">
        <v>18</v>
      </c>
      <c r="C3722" t="s">
        <v>113</v>
      </c>
      <c r="D3722" s="3">
        <v>45161</v>
      </c>
      <c r="E3722" t="s">
        <v>122</v>
      </c>
      <c r="F3722">
        <v>-500000</v>
      </c>
      <c r="G3722" t="s">
        <v>1853</v>
      </c>
      <c r="H3722" t="s">
        <v>249</v>
      </c>
      <c r="I3722" t="s">
        <v>102</v>
      </c>
      <c r="J3722" t="s">
        <v>32</v>
      </c>
      <c r="L3722" t="s">
        <v>1823</v>
      </c>
      <c r="M3722">
        <f t="shared" si="180"/>
        <v>10</v>
      </c>
      <c r="N3722">
        <f t="shared" si="181"/>
        <v>22</v>
      </c>
      <c r="O3722" t="str">
        <f t="shared" si="182"/>
        <v>LCFHR Trading</v>
      </c>
    </row>
    <row r="3723" spans="1:15" hidden="1" x14ac:dyDescent="0.25">
      <c r="A3723" t="s">
        <v>121</v>
      </c>
      <c r="B3723" t="s">
        <v>18</v>
      </c>
      <c r="C3723" t="s">
        <v>113</v>
      </c>
      <c r="D3723" s="3">
        <v>45167</v>
      </c>
      <c r="E3723" t="s">
        <v>122</v>
      </c>
      <c r="F3723">
        <v>-40000000</v>
      </c>
      <c r="G3723" t="s">
        <v>1852</v>
      </c>
      <c r="H3723" t="s">
        <v>126</v>
      </c>
      <c r="I3723" t="s">
        <v>102</v>
      </c>
      <c r="J3723" t="s">
        <v>32</v>
      </c>
      <c r="L3723" t="s">
        <v>1828</v>
      </c>
      <c r="M3723">
        <f t="shared" si="180"/>
        <v>10</v>
      </c>
      <c r="N3723">
        <f t="shared" si="181"/>
        <v>22</v>
      </c>
      <c r="O3723" t="str">
        <f t="shared" si="182"/>
        <v>LCFHR Trading</v>
      </c>
    </row>
    <row r="3724" spans="1:15" hidden="1" x14ac:dyDescent="0.25">
      <c r="A3724" t="s">
        <v>121</v>
      </c>
      <c r="B3724" t="s">
        <v>18</v>
      </c>
      <c r="C3724" t="s">
        <v>113</v>
      </c>
      <c r="D3724" s="3">
        <v>45168</v>
      </c>
      <c r="E3724" t="s">
        <v>122</v>
      </c>
      <c r="F3724">
        <v>-54500000</v>
      </c>
      <c r="G3724" t="s">
        <v>1851</v>
      </c>
      <c r="H3724" t="s">
        <v>247</v>
      </c>
      <c r="I3724" t="s">
        <v>102</v>
      </c>
      <c r="J3724" t="s">
        <v>32</v>
      </c>
      <c r="L3724" t="s">
        <v>257</v>
      </c>
      <c r="M3724">
        <f t="shared" si="180"/>
        <v>10</v>
      </c>
      <c r="N3724">
        <f t="shared" si="181"/>
        <v>22</v>
      </c>
      <c r="O3724" t="str">
        <f t="shared" si="182"/>
        <v>LCFHR Trading</v>
      </c>
    </row>
    <row r="3725" spans="1:15" hidden="1" x14ac:dyDescent="0.25">
      <c r="A3725" t="s">
        <v>121</v>
      </c>
      <c r="B3725" t="s">
        <v>18</v>
      </c>
      <c r="C3725" t="s">
        <v>113</v>
      </c>
      <c r="D3725" s="3">
        <v>45169</v>
      </c>
      <c r="E3725" t="s">
        <v>122</v>
      </c>
      <c r="F3725">
        <v>-70000000</v>
      </c>
      <c r="G3725" t="s">
        <v>1850</v>
      </c>
      <c r="H3725" t="s">
        <v>126</v>
      </c>
      <c r="I3725" t="s">
        <v>102</v>
      </c>
      <c r="J3725" t="s">
        <v>32</v>
      </c>
      <c r="L3725" t="s">
        <v>1828</v>
      </c>
      <c r="M3725">
        <f t="shared" si="180"/>
        <v>10</v>
      </c>
      <c r="N3725">
        <f t="shared" si="181"/>
        <v>22</v>
      </c>
      <c r="O3725" t="str">
        <f t="shared" si="182"/>
        <v>LCFHR Trading</v>
      </c>
    </row>
    <row r="3726" spans="1:15" hidden="1" x14ac:dyDescent="0.25">
      <c r="A3726" t="s">
        <v>121</v>
      </c>
      <c r="B3726" t="s">
        <v>18</v>
      </c>
      <c r="C3726" t="s">
        <v>113</v>
      </c>
      <c r="D3726" s="3">
        <v>45169</v>
      </c>
      <c r="E3726" t="s">
        <v>122</v>
      </c>
      <c r="F3726">
        <v>-13500000</v>
      </c>
      <c r="G3726" t="s">
        <v>1849</v>
      </c>
      <c r="H3726" t="s">
        <v>126</v>
      </c>
      <c r="I3726" t="s">
        <v>102</v>
      </c>
      <c r="J3726" t="s">
        <v>32</v>
      </c>
      <c r="L3726" t="s">
        <v>1848</v>
      </c>
      <c r="M3726">
        <f t="shared" si="180"/>
        <v>10</v>
      </c>
      <c r="N3726">
        <f t="shared" si="181"/>
        <v>22</v>
      </c>
      <c r="O3726" t="str">
        <f t="shared" si="182"/>
        <v>LCFHR Trading</v>
      </c>
    </row>
    <row r="3727" spans="1:15" hidden="1" x14ac:dyDescent="0.25">
      <c r="A3727" t="s">
        <v>121</v>
      </c>
      <c r="B3727" t="s">
        <v>18</v>
      </c>
      <c r="C3727" t="s">
        <v>113</v>
      </c>
      <c r="D3727" s="3">
        <v>45174</v>
      </c>
      <c r="E3727" t="s">
        <v>122</v>
      </c>
      <c r="F3727">
        <v>-30000000</v>
      </c>
      <c r="G3727" t="s">
        <v>1847</v>
      </c>
      <c r="H3727" t="s">
        <v>126</v>
      </c>
      <c r="I3727" t="s">
        <v>102</v>
      </c>
      <c r="J3727" t="s">
        <v>32</v>
      </c>
      <c r="L3727" t="s">
        <v>1828</v>
      </c>
      <c r="M3727">
        <f t="shared" si="180"/>
        <v>10</v>
      </c>
      <c r="N3727">
        <f t="shared" si="181"/>
        <v>22</v>
      </c>
      <c r="O3727" t="str">
        <f t="shared" si="182"/>
        <v>LCFHR Trading</v>
      </c>
    </row>
    <row r="3728" spans="1:15" hidden="1" x14ac:dyDescent="0.25">
      <c r="A3728" t="s">
        <v>121</v>
      </c>
      <c r="B3728" t="s">
        <v>18</v>
      </c>
      <c r="C3728" t="s">
        <v>113</v>
      </c>
      <c r="D3728" s="3">
        <v>45175</v>
      </c>
      <c r="E3728" t="s">
        <v>122</v>
      </c>
      <c r="F3728">
        <v>-2793100</v>
      </c>
      <c r="G3728" t="s">
        <v>1846</v>
      </c>
      <c r="H3728" t="s">
        <v>247</v>
      </c>
      <c r="I3728" t="s">
        <v>102</v>
      </c>
      <c r="J3728" t="s">
        <v>32</v>
      </c>
      <c r="L3728" t="s">
        <v>257</v>
      </c>
      <c r="M3728">
        <f t="shared" si="180"/>
        <v>10</v>
      </c>
      <c r="N3728">
        <f t="shared" si="181"/>
        <v>22</v>
      </c>
      <c r="O3728" t="str">
        <f t="shared" si="182"/>
        <v>LCFHR Trading</v>
      </c>
    </row>
    <row r="3729" spans="1:15" hidden="1" x14ac:dyDescent="0.25">
      <c r="A3729" t="s">
        <v>121</v>
      </c>
      <c r="B3729" t="s">
        <v>18</v>
      </c>
      <c r="C3729" t="s">
        <v>113</v>
      </c>
      <c r="D3729" s="3">
        <v>45175</v>
      </c>
      <c r="E3729" t="s">
        <v>122</v>
      </c>
      <c r="F3729">
        <v>-1200000</v>
      </c>
      <c r="G3729" t="s">
        <v>1845</v>
      </c>
      <c r="H3729" t="s">
        <v>247</v>
      </c>
      <c r="I3729" t="s">
        <v>102</v>
      </c>
      <c r="J3729" t="s">
        <v>32</v>
      </c>
      <c r="L3729" t="s">
        <v>277</v>
      </c>
      <c r="M3729">
        <f t="shared" si="180"/>
        <v>10</v>
      </c>
      <c r="N3729">
        <f t="shared" si="181"/>
        <v>22</v>
      </c>
      <c r="O3729" t="str">
        <f t="shared" si="182"/>
        <v>LCFHR Trading</v>
      </c>
    </row>
    <row r="3730" spans="1:15" hidden="1" x14ac:dyDescent="0.25">
      <c r="A3730" t="s">
        <v>121</v>
      </c>
      <c r="B3730" t="s">
        <v>18</v>
      </c>
      <c r="C3730" t="s">
        <v>113</v>
      </c>
      <c r="D3730" s="3">
        <v>45177</v>
      </c>
      <c r="E3730" t="s">
        <v>122</v>
      </c>
      <c r="F3730">
        <v>-3000000</v>
      </c>
      <c r="G3730" t="s">
        <v>1844</v>
      </c>
      <c r="H3730" t="s">
        <v>247</v>
      </c>
      <c r="I3730" t="s">
        <v>426</v>
      </c>
      <c r="J3730" t="s">
        <v>32</v>
      </c>
      <c r="L3730" t="s">
        <v>257</v>
      </c>
      <c r="M3730">
        <f t="shared" si="180"/>
        <v>10</v>
      </c>
      <c r="N3730">
        <f t="shared" si="181"/>
        <v>22</v>
      </c>
      <c r="O3730" t="str">
        <f t="shared" si="182"/>
        <v>LCFHR Trading</v>
      </c>
    </row>
    <row r="3731" spans="1:15" hidden="1" x14ac:dyDescent="0.25">
      <c r="A3731" t="s">
        <v>121</v>
      </c>
      <c r="B3731" t="s">
        <v>18</v>
      </c>
      <c r="C3731" t="s">
        <v>113</v>
      </c>
      <c r="D3731" s="3">
        <v>45181</v>
      </c>
      <c r="E3731" t="s">
        <v>122</v>
      </c>
      <c r="F3731">
        <v>-25000000</v>
      </c>
      <c r="G3731" t="s">
        <v>1843</v>
      </c>
      <c r="H3731" t="s">
        <v>126</v>
      </c>
      <c r="I3731" t="s">
        <v>102</v>
      </c>
      <c r="J3731" t="s">
        <v>32</v>
      </c>
      <c r="L3731" t="s">
        <v>1828</v>
      </c>
      <c r="M3731">
        <f t="shared" si="180"/>
        <v>10</v>
      </c>
      <c r="N3731">
        <f t="shared" si="181"/>
        <v>22</v>
      </c>
      <c r="O3731" t="str">
        <f t="shared" si="182"/>
        <v>LCFHR Trading</v>
      </c>
    </row>
    <row r="3732" spans="1:15" hidden="1" x14ac:dyDescent="0.25">
      <c r="A3732" t="s">
        <v>121</v>
      </c>
      <c r="B3732" t="s">
        <v>18</v>
      </c>
      <c r="C3732" t="s">
        <v>113</v>
      </c>
      <c r="D3732" s="3">
        <v>45182</v>
      </c>
      <c r="E3732" t="s">
        <v>122</v>
      </c>
      <c r="F3732">
        <v>-24200000</v>
      </c>
      <c r="G3732" t="s">
        <v>1842</v>
      </c>
      <c r="H3732" t="s">
        <v>247</v>
      </c>
      <c r="I3732" t="s">
        <v>102</v>
      </c>
      <c r="J3732" t="s">
        <v>32</v>
      </c>
      <c r="L3732" t="s">
        <v>257</v>
      </c>
      <c r="M3732">
        <f t="shared" si="180"/>
        <v>10</v>
      </c>
      <c r="N3732">
        <f t="shared" si="181"/>
        <v>22</v>
      </c>
      <c r="O3732" t="str">
        <f t="shared" si="182"/>
        <v>LCFHR Trading</v>
      </c>
    </row>
    <row r="3733" spans="1:15" hidden="1" x14ac:dyDescent="0.25">
      <c r="A3733" t="s">
        <v>121</v>
      </c>
      <c r="B3733" t="s">
        <v>18</v>
      </c>
      <c r="C3733" t="s">
        <v>113</v>
      </c>
      <c r="D3733" s="3">
        <v>45183</v>
      </c>
      <c r="E3733" t="s">
        <v>122</v>
      </c>
      <c r="F3733">
        <v>-30000000</v>
      </c>
      <c r="G3733" t="s">
        <v>1841</v>
      </c>
      <c r="H3733" t="s">
        <v>126</v>
      </c>
      <c r="I3733" t="s">
        <v>102</v>
      </c>
      <c r="J3733" t="s">
        <v>32</v>
      </c>
      <c r="L3733" t="s">
        <v>1828</v>
      </c>
      <c r="M3733">
        <f t="shared" si="180"/>
        <v>10</v>
      </c>
      <c r="N3733">
        <f t="shared" si="181"/>
        <v>22</v>
      </c>
      <c r="O3733" t="str">
        <f t="shared" si="182"/>
        <v>LCFHR Trading</v>
      </c>
    </row>
    <row r="3734" spans="1:15" hidden="1" x14ac:dyDescent="0.25">
      <c r="A3734" t="s">
        <v>121</v>
      </c>
      <c r="B3734" t="s">
        <v>18</v>
      </c>
      <c r="C3734" t="s">
        <v>113</v>
      </c>
      <c r="D3734" s="3">
        <v>45184</v>
      </c>
      <c r="E3734" t="s">
        <v>122</v>
      </c>
      <c r="F3734">
        <v>-44600000</v>
      </c>
      <c r="G3734" t="s">
        <v>1840</v>
      </c>
      <c r="H3734" t="s">
        <v>247</v>
      </c>
      <c r="I3734" t="s">
        <v>102</v>
      </c>
      <c r="J3734" t="s">
        <v>32</v>
      </c>
      <c r="L3734" t="s">
        <v>257</v>
      </c>
      <c r="M3734">
        <f t="shared" si="180"/>
        <v>10</v>
      </c>
      <c r="N3734">
        <f t="shared" si="181"/>
        <v>22</v>
      </c>
      <c r="O3734" t="str">
        <f t="shared" si="182"/>
        <v>LCFHR Trading</v>
      </c>
    </row>
    <row r="3735" spans="1:15" hidden="1" x14ac:dyDescent="0.25">
      <c r="A3735" t="s">
        <v>121</v>
      </c>
      <c r="B3735" t="s">
        <v>18</v>
      </c>
      <c r="C3735" t="s">
        <v>113</v>
      </c>
      <c r="D3735" s="3">
        <v>45184</v>
      </c>
      <c r="E3735" t="s">
        <v>122</v>
      </c>
      <c r="F3735">
        <v>-2600000</v>
      </c>
      <c r="G3735" t="s">
        <v>1839</v>
      </c>
      <c r="H3735" t="s">
        <v>249</v>
      </c>
      <c r="I3735" t="s">
        <v>102</v>
      </c>
      <c r="J3735" t="s">
        <v>32</v>
      </c>
      <c r="L3735" t="s">
        <v>1823</v>
      </c>
      <c r="M3735">
        <f t="shared" si="180"/>
        <v>10</v>
      </c>
      <c r="N3735">
        <f t="shared" si="181"/>
        <v>22</v>
      </c>
      <c r="O3735" t="str">
        <f t="shared" si="182"/>
        <v>LCFHR Trading</v>
      </c>
    </row>
    <row r="3736" spans="1:15" hidden="1" x14ac:dyDescent="0.25">
      <c r="A3736" t="s">
        <v>121</v>
      </c>
      <c r="B3736" t="s">
        <v>18</v>
      </c>
      <c r="C3736" t="s">
        <v>113</v>
      </c>
      <c r="D3736" s="3">
        <v>45188</v>
      </c>
      <c r="E3736" t="s">
        <v>122</v>
      </c>
      <c r="F3736">
        <v>-40000000</v>
      </c>
      <c r="G3736" t="s">
        <v>1838</v>
      </c>
      <c r="H3736" t="s">
        <v>126</v>
      </c>
      <c r="I3736" t="s">
        <v>102</v>
      </c>
      <c r="J3736" t="s">
        <v>32</v>
      </c>
      <c r="L3736" t="s">
        <v>269</v>
      </c>
      <c r="M3736">
        <f t="shared" si="180"/>
        <v>10</v>
      </c>
      <c r="N3736">
        <f t="shared" si="181"/>
        <v>18</v>
      </c>
      <c r="O3736" t="str">
        <f t="shared" si="182"/>
        <v>LCFHR PNC</v>
      </c>
    </row>
    <row r="3737" spans="1:15" hidden="1" x14ac:dyDescent="0.25">
      <c r="A3737" t="s">
        <v>121</v>
      </c>
      <c r="B3737" t="s">
        <v>18</v>
      </c>
      <c r="C3737" t="s">
        <v>113</v>
      </c>
      <c r="D3737" s="3">
        <v>45189</v>
      </c>
      <c r="E3737" t="s">
        <v>122</v>
      </c>
      <c r="F3737">
        <v>-49400000</v>
      </c>
      <c r="G3737" t="s">
        <v>1837</v>
      </c>
      <c r="H3737" t="s">
        <v>247</v>
      </c>
      <c r="I3737" t="s">
        <v>102</v>
      </c>
      <c r="J3737" t="s">
        <v>32</v>
      </c>
      <c r="L3737" t="s">
        <v>1836</v>
      </c>
      <c r="M3737">
        <f t="shared" si="180"/>
        <v>10</v>
      </c>
      <c r="N3737">
        <f t="shared" si="181"/>
        <v>12</v>
      </c>
      <c r="O3737" t="str">
        <f t="shared" si="182"/>
        <v>LCI</v>
      </c>
    </row>
    <row r="3738" spans="1:15" hidden="1" x14ac:dyDescent="0.25">
      <c r="A3738" t="s">
        <v>121</v>
      </c>
      <c r="B3738" t="s">
        <v>18</v>
      </c>
      <c r="C3738" t="s">
        <v>113</v>
      </c>
      <c r="D3738" s="3">
        <v>45190</v>
      </c>
      <c r="E3738" t="s">
        <v>122</v>
      </c>
      <c r="F3738">
        <v>-40000000</v>
      </c>
      <c r="G3738" t="s">
        <v>1835</v>
      </c>
      <c r="H3738" t="s">
        <v>126</v>
      </c>
      <c r="I3738" t="s">
        <v>102</v>
      </c>
      <c r="J3738" t="s">
        <v>32</v>
      </c>
      <c r="L3738" t="s">
        <v>1828</v>
      </c>
      <c r="M3738">
        <f t="shared" si="180"/>
        <v>10</v>
      </c>
      <c r="N3738">
        <f t="shared" si="181"/>
        <v>22</v>
      </c>
      <c r="O3738" t="str">
        <f t="shared" si="182"/>
        <v>LCFHR Trading</v>
      </c>
    </row>
    <row r="3739" spans="1:15" hidden="1" x14ac:dyDescent="0.25">
      <c r="A3739" t="s">
        <v>121</v>
      </c>
      <c r="B3739" t="s">
        <v>18</v>
      </c>
      <c r="C3739" t="s">
        <v>113</v>
      </c>
      <c r="D3739" s="3">
        <v>45191</v>
      </c>
      <c r="E3739" t="s">
        <v>122</v>
      </c>
      <c r="F3739">
        <v>-9800000</v>
      </c>
      <c r="G3739" t="s">
        <v>1834</v>
      </c>
      <c r="H3739" t="s">
        <v>247</v>
      </c>
      <c r="I3739" t="s">
        <v>102</v>
      </c>
      <c r="J3739" t="s">
        <v>32</v>
      </c>
      <c r="L3739" t="s">
        <v>257</v>
      </c>
      <c r="M3739">
        <f t="shared" si="180"/>
        <v>10</v>
      </c>
      <c r="N3739">
        <f t="shared" si="181"/>
        <v>22</v>
      </c>
      <c r="O3739" t="str">
        <f t="shared" si="182"/>
        <v>LCFHR Trading</v>
      </c>
    </row>
    <row r="3740" spans="1:15" hidden="1" x14ac:dyDescent="0.25">
      <c r="A3740" t="s">
        <v>121</v>
      </c>
      <c r="B3740" t="s">
        <v>18</v>
      </c>
      <c r="C3740" t="s">
        <v>113</v>
      </c>
      <c r="D3740" s="3">
        <v>45191</v>
      </c>
      <c r="E3740" t="s">
        <v>122</v>
      </c>
      <c r="F3740">
        <v>-5000000</v>
      </c>
      <c r="G3740" t="s">
        <v>1833</v>
      </c>
      <c r="H3740" t="s">
        <v>249</v>
      </c>
      <c r="I3740" t="s">
        <v>102</v>
      </c>
      <c r="J3740" t="s">
        <v>32</v>
      </c>
      <c r="L3740" t="s">
        <v>1832</v>
      </c>
      <c r="M3740">
        <f t="shared" si="180"/>
        <v>10</v>
      </c>
      <c r="N3740">
        <f t="shared" si="181"/>
        <v>22</v>
      </c>
      <c r="O3740" t="str">
        <f t="shared" si="182"/>
        <v>LCFHR Trading</v>
      </c>
    </row>
    <row r="3741" spans="1:15" hidden="1" x14ac:dyDescent="0.25">
      <c r="A3741" t="s">
        <v>121</v>
      </c>
      <c r="B3741" t="s">
        <v>18</v>
      </c>
      <c r="C3741" t="s">
        <v>113</v>
      </c>
      <c r="D3741" s="3">
        <v>45194</v>
      </c>
      <c r="E3741" t="s">
        <v>122</v>
      </c>
      <c r="F3741">
        <v>-9900000</v>
      </c>
      <c r="G3741" t="s">
        <v>1831</v>
      </c>
      <c r="H3741" t="s">
        <v>247</v>
      </c>
      <c r="I3741" t="s">
        <v>102</v>
      </c>
      <c r="J3741" t="s">
        <v>32</v>
      </c>
      <c r="L3741" t="s">
        <v>257</v>
      </c>
      <c r="M3741">
        <f t="shared" si="180"/>
        <v>10</v>
      </c>
      <c r="N3741">
        <f t="shared" si="181"/>
        <v>22</v>
      </c>
      <c r="O3741" t="str">
        <f t="shared" si="182"/>
        <v>LCFHR Trading</v>
      </c>
    </row>
    <row r="3742" spans="1:15" hidden="1" x14ac:dyDescent="0.25">
      <c r="A3742" t="s">
        <v>121</v>
      </c>
      <c r="B3742" t="s">
        <v>18</v>
      </c>
      <c r="C3742" t="s">
        <v>113</v>
      </c>
      <c r="D3742" s="3">
        <v>45196</v>
      </c>
      <c r="E3742" t="s">
        <v>122</v>
      </c>
      <c r="F3742">
        <v>-150000</v>
      </c>
      <c r="G3742" t="s">
        <v>1830</v>
      </c>
      <c r="H3742" t="s">
        <v>247</v>
      </c>
      <c r="I3742" t="s">
        <v>102</v>
      </c>
      <c r="J3742" t="s">
        <v>32</v>
      </c>
      <c r="L3742" t="s">
        <v>277</v>
      </c>
      <c r="M3742">
        <f t="shared" si="180"/>
        <v>10</v>
      </c>
      <c r="N3742">
        <f t="shared" si="181"/>
        <v>22</v>
      </c>
      <c r="O3742" t="str">
        <f t="shared" si="182"/>
        <v>LCFHR Trading</v>
      </c>
    </row>
    <row r="3743" spans="1:15" hidden="1" x14ac:dyDescent="0.25">
      <c r="A3743" t="s">
        <v>121</v>
      </c>
      <c r="B3743" t="s">
        <v>18</v>
      </c>
      <c r="C3743" t="s">
        <v>113</v>
      </c>
      <c r="D3743" s="3">
        <v>45197</v>
      </c>
      <c r="E3743" t="s">
        <v>122</v>
      </c>
      <c r="F3743">
        <v>-55000000</v>
      </c>
      <c r="G3743" t="s">
        <v>1829</v>
      </c>
      <c r="H3743" t="s">
        <v>126</v>
      </c>
      <c r="I3743" t="s">
        <v>102</v>
      </c>
      <c r="J3743" t="s">
        <v>32</v>
      </c>
      <c r="L3743" t="s">
        <v>1828</v>
      </c>
      <c r="M3743">
        <f t="shared" si="180"/>
        <v>10</v>
      </c>
      <c r="N3743">
        <f t="shared" si="181"/>
        <v>22</v>
      </c>
      <c r="O3743" t="str">
        <f t="shared" si="182"/>
        <v>LCFHR Trading</v>
      </c>
    </row>
    <row r="3744" spans="1:15" hidden="1" x14ac:dyDescent="0.25">
      <c r="A3744" t="s">
        <v>121</v>
      </c>
      <c r="B3744" t="s">
        <v>18</v>
      </c>
      <c r="C3744" t="s">
        <v>113</v>
      </c>
      <c r="D3744" s="3">
        <v>45197</v>
      </c>
      <c r="E3744" t="s">
        <v>122</v>
      </c>
      <c r="F3744">
        <v>-4900000</v>
      </c>
      <c r="G3744" t="s">
        <v>1827</v>
      </c>
      <c r="H3744" t="s">
        <v>249</v>
      </c>
      <c r="I3744" t="s">
        <v>102</v>
      </c>
      <c r="J3744" t="s">
        <v>32</v>
      </c>
      <c r="L3744" t="s">
        <v>1823</v>
      </c>
      <c r="M3744">
        <f t="shared" si="180"/>
        <v>10</v>
      </c>
      <c r="N3744">
        <f t="shared" si="181"/>
        <v>22</v>
      </c>
      <c r="O3744" t="str">
        <f t="shared" si="182"/>
        <v>LCFHR Trading</v>
      </c>
    </row>
    <row r="3745" spans="1:15" hidden="1" x14ac:dyDescent="0.25">
      <c r="A3745" t="s">
        <v>121</v>
      </c>
      <c r="B3745" t="s">
        <v>18</v>
      </c>
      <c r="C3745" t="s">
        <v>113</v>
      </c>
      <c r="D3745" s="3">
        <v>45197</v>
      </c>
      <c r="E3745" t="s">
        <v>122</v>
      </c>
      <c r="F3745">
        <v>-100000</v>
      </c>
      <c r="G3745" t="s">
        <v>1826</v>
      </c>
      <c r="H3745" t="s">
        <v>247</v>
      </c>
      <c r="I3745" t="s">
        <v>102</v>
      </c>
      <c r="J3745" t="s">
        <v>32</v>
      </c>
      <c r="L3745" t="s">
        <v>277</v>
      </c>
      <c r="M3745">
        <f t="shared" si="180"/>
        <v>10</v>
      </c>
      <c r="N3745">
        <f t="shared" si="181"/>
        <v>22</v>
      </c>
      <c r="O3745" t="str">
        <f t="shared" si="182"/>
        <v>LCFHR Trading</v>
      </c>
    </row>
    <row r="3746" spans="1:15" hidden="1" x14ac:dyDescent="0.25">
      <c r="A3746" t="s">
        <v>121</v>
      </c>
      <c r="B3746" t="s">
        <v>18</v>
      </c>
      <c r="C3746" t="s">
        <v>113</v>
      </c>
      <c r="D3746" s="3">
        <v>45198</v>
      </c>
      <c r="E3746" t="s">
        <v>122</v>
      </c>
      <c r="F3746">
        <v>-44500000</v>
      </c>
      <c r="G3746" t="s">
        <v>1825</v>
      </c>
      <c r="H3746" t="s">
        <v>247</v>
      </c>
      <c r="I3746" t="s">
        <v>102</v>
      </c>
      <c r="J3746" t="s">
        <v>32</v>
      </c>
      <c r="L3746" t="s">
        <v>257</v>
      </c>
      <c r="M3746">
        <f t="shared" si="180"/>
        <v>10</v>
      </c>
      <c r="N3746">
        <f t="shared" si="181"/>
        <v>22</v>
      </c>
      <c r="O3746" t="str">
        <f t="shared" si="182"/>
        <v>LCFHR Trading</v>
      </c>
    </row>
    <row r="3747" spans="1:15" hidden="1" x14ac:dyDescent="0.25">
      <c r="A3747" t="s">
        <v>121</v>
      </c>
      <c r="B3747" t="s">
        <v>18</v>
      </c>
      <c r="C3747" t="s">
        <v>113</v>
      </c>
      <c r="D3747" s="3">
        <v>45198</v>
      </c>
      <c r="E3747" t="s">
        <v>122</v>
      </c>
      <c r="F3747">
        <v>-2000000</v>
      </c>
      <c r="G3747" t="s">
        <v>1824</v>
      </c>
      <c r="H3747" t="s">
        <v>249</v>
      </c>
      <c r="I3747" t="s">
        <v>102</v>
      </c>
      <c r="J3747" t="s">
        <v>32</v>
      </c>
      <c r="L3747" t="s">
        <v>1823</v>
      </c>
      <c r="M3747">
        <f t="shared" si="180"/>
        <v>10</v>
      </c>
      <c r="N3747">
        <f t="shared" si="181"/>
        <v>22</v>
      </c>
      <c r="O3747" t="str">
        <f t="shared" si="182"/>
        <v>LCFHR Trading</v>
      </c>
    </row>
    <row r="3748" spans="1:15" hidden="1" x14ac:dyDescent="0.25">
      <c r="A3748" t="s">
        <v>121</v>
      </c>
      <c r="B3748" t="s">
        <v>60</v>
      </c>
      <c r="C3748" t="s">
        <v>1790</v>
      </c>
      <c r="D3748" s="3">
        <v>42354</v>
      </c>
      <c r="E3748" t="s">
        <v>122</v>
      </c>
      <c r="F3748">
        <v>-34.99</v>
      </c>
      <c r="G3748" t="s">
        <v>1822</v>
      </c>
      <c r="H3748" t="s">
        <v>249</v>
      </c>
      <c r="I3748" t="s">
        <v>102</v>
      </c>
      <c r="J3748" t="s">
        <v>65</v>
      </c>
      <c r="L3748" t="s">
        <v>1821</v>
      </c>
      <c r="M3748">
        <f t="shared" si="180"/>
        <v>10</v>
      </c>
      <c r="N3748">
        <f t="shared" si="181"/>
        <v>13</v>
      </c>
      <c r="O3748" t="str">
        <f t="shared" si="182"/>
        <v>LCFH</v>
      </c>
    </row>
    <row r="3749" spans="1:15" hidden="1" x14ac:dyDescent="0.25">
      <c r="A3749" t="s">
        <v>121</v>
      </c>
      <c r="B3749" t="s">
        <v>60</v>
      </c>
      <c r="C3749" t="s">
        <v>1790</v>
      </c>
      <c r="D3749" s="3">
        <v>42361</v>
      </c>
      <c r="E3749" t="s">
        <v>122</v>
      </c>
      <c r="F3749">
        <v>-37821.81</v>
      </c>
      <c r="G3749" t="s">
        <v>1820</v>
      </c>
      <c r="H3749" t="s">
        <v>249</v>
      </c>
      <c r="I3749" t="s">
        <v>102</v>
      </c>
      <c r="J3749" t="s">
        <v>65</v>
      </c>
      <c r="L3749" t="s">
        <v>1793</v>
      </c>
      <c r="M3749">
        <f t="shared" si="180"/>
        <v>10</v>
      </c>
      <c r="N3749">
        <f t="shared" si="181"/>
        <v>13</v>
      </c>
      <c r="O3749" t="str">
        <f t="shared" si="182"/>
        <v>LCFH</v>
      </c>
    </row>
    <row r="3750" spans="1:15" hidden="1" x14ac:dyDescent="0.25">
      <c r="A3750" t="s">
        <v>121</v>
      </c>
      <c r="B3750" t="s">
        <v>60</v>
      </c>
      <c r="C3750" t="s">
        <v>1790</v>
      </c>
      <c r="D3750" s="3">
        <v>42362</v>
      </c>
      <c r="E3750" t="s">
        <v>122</v>
      </c>
      <c r="F3750">
        <v>-64664.74</v>
      </c>
      <c r="G3750" t="s">
        <v>1819</v>
      </c>
      <c r="H3750" t="s">
        <v>249</v>
      </c>
      <c r="I3750" t="s">
        <v>101</v>
      </c>
      <c r="J3750" t="s">
        <v>65</v>
      </c>
      <c r="L3750" t="s">
        <v>1793</v>
      </c>
      <c r="M3750">
        <f t="shared" si="180"/>
        <v>10</v>
      </c>
      <c r="N3750">
        <f t="shared" si="181"/>
        <v>13</v>
      </c>
      <c r="O3750" t="str">
        <f t="shared" si="182"/>
        <v>LCFH</v>
      </c>
    </row>
    <row r="3751" spans="1:15" hidden="1" x14ac:dyDescent="0.25">
      <c r="A3751" t="s">
        <v>121</v>
      </c>
      <c r="B3751" t="s">
        <v>60</v>
      </c>
      <c r="C3751" t="s">
        <v>1790</v>
      </c>
      <c r="D3751" s="3">
        <v>42367</v>
      </c>
      <c r="E3751" t="s">
        <v>122</v>
      </c>
      <c r="F3751">
        <v>-7981.08</v>
      </c>
      <c r="G3751" t="s">
        <v>1818</v>
      </c>
      <c r="H3751" t="s">
        <v>249</v>
      </c>
      <c r="I3751" t="s">
        <v>102</v>
      </c>
      <c r="J3751" t="s">
        <v>65</v>
      </c>
      <c r="L3751" t="s">
        <v>1793</v>
      </c>
      <c r="M3751">
        <f t="shared" si="180"/>
        <v>10</v>
      </c>
      <c r="N3751">
        <f t="shared" si="181"/>
        <v>13</v>
      </c>
      <c r="O3751" t="str">
        <f t="shared" si="182"/>
        <v>LCFH</v>
      </c>
    </row>
    <row r="3752" spans="1:15" hidden="1" x14ac:dyDescent="0.25">
      <c r="A3752" t="s">
        <v>121</v>
      </c>
      <c r="B3752" t="s">
        <v>60</v>
      </c>
      <c r="C3752" t="s">
        <v>1790</v>
      </c>
      <c r="D3752" s="3">
        <v>42426</v>
      </c>
      <c r="E3752" t="s">
        <v>122</v>
      </c>
      <c r="F3752">
        <v>-138811.20000000001</v>
      </c>
      <c r="G3752" t="s">
        <v>1817</v>
      </c>
      <c r="H3752" t="s">
        <v>249</v>
      </c>
      <c r="I3752" t="s">
        <v>101</v>
      </c>
      <c r="J3752" t="s">
        <v>65</v>
      </c>
      <c r="L3752" t="s">
        <v>1793</v>
      </c>
      <c r="M3752">
        <f t="shared" si="180"/>
        <v>10</v>
      </c>
      <c r="N3752">
        <f t="shared" si="181"/>
        <v>13</v>
      </c>
      <c r="O3752" t="str">
        <f t="shared" si="182"/>
        <v>LCFH</v>
      </c>
    </row>
    <row r="3753" spans="1:15" hidden="1" x14ac:dyDescent="0.25">
      <c r="A3753" t="s">
        <v>121</v>
      </c>
      <c r="B3753" t="s">
        <v>60</v>
      </c>
      <c r="C3753" t="s">
        <v>1790</v>
      </c>
      <c r="D3753" s="3">
        <v>42432</v>
      </c>
      <c r="E3753" t="s">
        <v>122</v>
      </c>
      <c r="F3753">
        <v>-9897.01</v>
      </c>
      <c r="G3753" t="s">
        <v>1816</v>
      </c>
      <c r="H3753" t="s">
        <v>249</v>
      </c>
      <c r="I3753" t="s">
        <v>102</v>
      </c>
      <c r="J3753" t="s">
        <v>65</v>
      </c>
      <c r="L3753" t="s">
        <v>1793</v>
      </c>
      <c r="M3753">
        <f t="shared" si="180"/>
        <v>10</v>
      </c>
      <c r="N3753">
        <f t="shared" si="181"/>
        <v>13</v>
      </c>
      <c r="O3753" t="str">
        <f t="shared" si="182"/>
        <v>LCFH</v>
      </c>
    </row>
    <row r="3754" spans="1:15" hidden="1" x14ac:dyDescent="0.25">
      <c r="A3754" t="s">
        <v>121</v>
      </c>
      <c r="B3754" t="s">
        <v>60</v>
      </c>
      <c r="C3754" t="s">
        <v>1790</v>
      </c>
      <c r="D3754" s="3">
        <v>42433</v>
      </c>
      <c r="E3754" t="s">
        <v>122</v>
      </c>
      <c r="F3754">
        <v>-395.88</v>
      </c>
      <c r="G3754" t="s">
        <v>1815</v>
      </c>
      <c r="H3754" t="s">
        <v>249</v>
      </c>
      <c r="I3754" t="s">
        <v>102</v>
      </c>
      <c r="J3754" t="s">
        <v>65</v>
      </c>
      <c r="L3754" t="s">
        <v>1793</v>
      </c>
      <c r="M3754">
        <f t="shared" si="180"/>
        <v>10</v>
      </c>
      <c r="N3754">
        <f t="shared" si="181"/>
        <v>13</v>
      </c>
      <c r="O3754" t="str">
        <f t="shared" si="182"/>
        <v>LCFH</v>
      </c>
    </row>
    <row r="3755" spans="1:15" hidden="1" x14ac:dyDescent="0.25">
      <c r="A3755" t="s">
        <v>121</v>
      </c>
      <c r="B3755" t="s">
        <v>60</v>
      </c>
      <c r="C3755" t="s">
        <v>1790</v>
      </c>
      <c r="D3755" s="3">
        <v>42438</v>
      </c>
      <c r="E3755" t="s">
        <v>122</v>
      </c>
      <c r="F3755">
        <v>-1938.95</v>
      </c>
      <c r="G3755" t="s">
        <v>1814</v>
      </c>
      <c r="H3755" t="s">
        <v>249</v>
      </c>
      <c r="I3755" t="s">
        <v>102</v>
      </c>
      <c r="J3755" t="s">
        <v>65</v>
      </c>
      <c r="L3755" t="s">
        <v>1793</v>
      </c>
      <c r="M3755">
        <f t="shared" si="180"/>
        <v>10</v>
      </c>
      <c r="N3755">
        <f t="shared" si="181"/>
        <v>13</v>
      </c>
      <c r="O3755" t="str">
        <f t="shared" si="182"/>
        <v>LCFH</v>
      </c>
    </row>
    <row r="3756" spans="1:15" hidden="1" x14ac:dyDescent="0.25">
      <c r="A3756" t="s">
        <v>121</v>
      </c>
      <c r="B3756" t="s">
        <v>60</v>
      </c>
      <c r="C3756" t="s">
        <v>1790</v>
      </c>
      <c r="D3756" s="3">
        <v>42439</v>
      </c>
      <c r="E3756" t="s">
        <v>122</v>
      </c>
      <c r="F3756">
        <v>-55467.46</v>
      </c>
      <c r="G3756" t="s">
        <v>1813</v>
      </c>
      <c r="H3756" t="s">
        <v>249</v>
      </c>
      <c r="I3756" t="s">
        <v>102</v>
      </c>
      <c r="J3756" t="s">
        <v>65</v>
      </c>
      <c r="L3756" t="s">
        <v>1793</v>
      </c>
      <c r="M3756">
        <f t="shared" si="180"/>
        <v>10</v>
      </c>
      <c r="N3756">
        <f t="shared" si="181"/>
        <v>13</v>
      </c>
      <c r="O3756" t="str">
        <f t="shared" si="182"/>
        <v>LCFH</v>
      </c>
    </row>
    <row r="3757" spans="1:15" hidden="1" x14ac:dyDescent="0.25">
      <c r="A3757" t="s">
        <v>121</v>
      </c>
      <c r="B3757" t="s">
        <v>60</v>
      </c>
      <c r="C3757" t="s">
        <v>1790</v>
      </c>
      <c r="D3757" s="3">
        <v>42440</v>
      </c>
      <c r="E3757" t="s">
        <v>122</v>
      </c>
      <c r="F3757">
        <v>-16147.73</v>
      </c>
      <c r="G3757" t="s">
        <v>1812</v>
      </c>
      <c r="H3757" t="s">
        <v>249</v>
      </c>
      <c r="I3757" t="s">
        <v>102</v>
      </c>
      <c r="J3757" t="s">
        <v>65</v>
      </c>
      <c r="L3757" t="s">
        <v>1793</v>
      </c>
      <c r="M3757">
        <f t="shared" si="180"/>
        <v>10</v>
      </c>
      <c r="N3757">
        <f t="shared" si="181"/>
        <v>13</v>
      </c>
      <c r="O3757" t="str">
        <f t="shared" si="182"/>
        <v>LCFH</v>
      </c>
    </row>
    <row r="3758" spans="1:15" hidden="1" x14ac:dyDescent="0.25">
      <c r="A3758" t="s">
        <v>121</v>
      </c>
      <c r="B3758" t="s">
        <v>60</v>
      </c>
      <c r="C3758" t="s">
        <v>1790</v>
      </c>
      <c r="D3758" s="3">
        <v>42443</v>
      </c>
      <c r="E3758" t="s">
        <v>122</v>
      </c>
      <c r="F3758">
        <v>-208288.74</v>
      </c>
      <c r="G3758" t="s">
        <v>1811</v>
      </c>
      <c r="H3758" t="s">
        <v>249</v>
      </c>
      <c r="I3758" t="s">
        <v>102</v>
      </c>
      <c r="J3758" t="s">
        <v>65</v>
      </c>
      <c r="L3758" t="s">
        <v>1793</v>
      </c>
      <c r="M3758">
        <f t="shared" si="180"/>
        <v>10</v>
      </c>
      <c r="N3758">
        <f t="shared" si="181"/>
        <v>13</v>
      </c>
      <c r="O3758" t="str">
        <f t="shared" si="182"/>
        <v>LCFH</v>
      </c>
    </row>
    <row r="3759" spans="1:15" hidden="1" x14ac:dyDescent="0.25">
      <c r="A3759" t="s">
        <v>121</v>
      </c>
      <c r="B3759" t="s">
        <v>60</v>
      </c>
      <c r="C3759" t="s">
        <v>1790</v>
      </c>
      <c r="D3759" s="3">
        <v>42444</v>
      </c>
      <c r="E3759" t="s">
        <v>122</v>
      </c>
      <c r="F3759">
        <v>-7546.84</v>
      </c>
      <c r="G3759" t="s">
        <v>1810</v>
      </c>
      <c r="H3759" t="s">
        <v>249</v>
      </c>
      <c r="I3759" t="s">
        <v>102</v>
      </c>
      <c r="J3759" t="s">
        <v>65</v>
      </c>
      <c r="L3759" t="s">
        <v>1793</v>
      </c>
      <c r="M3759">
        <f t="shared" si="180"/>
        <v>10</v>
      </c>
      <c r="N3759">
        <f t="shared" si="181"/>
        <v>13</v>
      </c>
      <c r="O3759" t="str">
        <f t="shared" si="182"/>
        <v>LCFH</v>
      </c>
    </row>
    <row r="3760" spans="1:15" hidden="1" x14ac:dyDescent="0.25">
      <c r="A3760" t="s">
        <v>121</v>
      </c>
      <c r="B3760" t="s">
        <v>60</v>
      </c>
      <c r="C3760" t="s">
        <v>1790</v>
      </c>
      <c r="D3760" s="3">
        <v>42578</v>
      </c>
      <c r="E3760" t="s">
        <v>122</v>
      </c>
      <c r="F3760">
        <v>-2800000</v>
      </c>
      <c r="G3760" t="s">
        <v>1809</v>
      </c>
      <c r="H3760" t="s">
        <v>249</v>
      </c>
      <c r="I3760" t="s">
        <v>102</v>
      </c>
      <c r="J3760" t="s">
        <v>65</v>
      </c>
      <c r="L3760" t="s">
        <v>1791</v>
      </c>
      <c r="M3760">
        <f t="shared" si="180"/>
        <v>10</v>
      </c>
      <c r="N3760">
        <f t="shared" si="181"/>
        <v>13</v>
      </c>
      <c r="O3760" t="str">
        <f t="shared" si="182"/>
        <v>LCFH</v>
      </c>
    </row>
    <row r="3761" spans="1:15" hidden="1" x14ac:dyDescent="0.25">
      <c r="A3761" t="s">
        <v>121</v>
      </c>
      <c r="B3761" t="s">
        <v>60</v>
      </c>
      <c r="C3761" t="s">
        <v>1790</v>
      </c>
      <c r="D3761" s="3">
        <v>42583</v>
      </c>
      <c r="E3761" t="s">
        <v>122</v>
      </c>
      <c r="F3761">
        <v>-2800000</v>
      </c>
      <c r="G3761" t="s">
        <v>1808</v>
      </c>
      <c r="H3761" t="s">
        <v>249</v>
      </c>
      <c r="I3761" t="s">
        <v>102</v>
      </c>
      <c r="J3761" t="s">
        <v>65</v>
      </c>
      <c r="L3761" t="s">
        <v>690</v>
      </c>
      <c r="M3761">
        <f t="shared" si="180"/>
        <v>10</v>
      </c>
      <c r="N3761">
        <f t="shared" si="181"/>
        <v>12</v>
      </c>
      <c r="O3761" t="str">
        <f t="shared" si="182"/>
        <v>LCF</v>
      </c>
    </row>
    <row r="3762" spans="1:15" hidden="1" x14ac:dyDescent="0.25">
      <c r="A3762" t="s">
        <v>121</v>
      </c>
      <c r="B3762" t="s">
        <v>60</v>
      </c>
      <c r="C3762" t="s">
        <v>1790</v>
      </c>
      <c r="D3762" s="3">
        <v>42585</v>
      </c>
      <c r="E3762" t="s">
        <v>122</v>
      </c>
      <c r="F3762">
        <v>-2000000</v>
      </c>
      <c r="G3762" t="s">
        <v>1807</v>
      </c>
      <c r="H3762" t="s">
        <v>249</v>
      </c>
      <c r="I3762" t="s">
        <v>102</v>
      </c>
      <c r="J3762" t="s">
        <v>65</v>
      </c>
      <c r="L3762" t="s">
        <v>1791</v>
      </c>
      <c r="M3762">
        <f t="shared" si="180"/>
        <v>10</v>
      </c>
      <c r="N3762">
        <f t="shared" si="181"/>
        <v>13</v>
      </c>
      <c r="O3762" t="str">
        <f t="shared" si="182"/>
        <v>LCFH</v>
      </c>
    </row>
    <row r="3763" spans="1:15" hidden="1" x14ac:dyDescent="0.25">
      <c r="A3763" t="s">
        <v>121</v>
      </c>
      <c r="B3763" t="s">
        <v>60</v>
      </c>
      <c r="C3763" t="s">
        <v>1790</v>
      </c>
      <c r="D3763" s="3">
        <v>42593</v>
      </c>
      <c r="E3763" t="s">
        <v>122</v>
      </c>
      <c r="F3763">
        <v>-2000000</v>
      </c>
      <c r="G3763" t="s">
        <v>1806</v>
      </c>
      <c r="H3763" t="s">
        <v>249</v>
      </c>
      <c r="I3763" t="s">
        <v>102</v>
      </c>
      <c r="J3763" t="s">
        <v>65</v>
      </c>
      <c r="L3763" t="s">
        <v>1791</v>
      </c>
      <c r="M3763">
        <f t="shared" si="180"/>
        <v>10</v>
      </c>
      <c r="N3763">
        <f t="shared" si="181"/>
        <v>13</v>
      </c>
      <c r="O3763" t="str">
        <f t="shared" si="182"/>
        <v>LCFH</v>
      </c>
    </row>
    <row r="3764" spans="1:15" hidden="1" x14ac:dyDescent="0.25">
      <c r="A3764" t="s">
        <v>121</v>
      </c>
      <c r="B3764" t="s">
        <v>60</v>
      </c>
      <c r="C3764" t="s">
        <v>1790</v>
      </c>
      <c r="D3764" s="3">
        <v>42633</v>
      </c>
      <c r="E3764" t="s">
        <v>122</v>
      </c>
      <c r="F3764">
        <v>-1000000</v>
      </c>
      <c r="G3764" t="s">
        <v>1805</v>
      </c>
      <c r="H3764" t="s">
        <v>249</v>
      </c>
      <c r="I3764" t="s">
        <v>102</v>
      </c>
      <c r="J3764" t="s">
        <v>65</v>
      </c>
      <c r="L3764" t="s">
        <v>1791</v>
      </c>
      <c r="M3764">
        <f t="shared" si="180"/>
        <v>10</v>
      </c>
      <c r="N3764">
        <f t="shared" si="181"/>
        <v>13</v>
      </c>
      <c r="O3764" t="str">
        <f t="shared" si="182"/>
        <v>LCFH</v>
      </c>
    </row>
    <row r="3765" spans="1:15" hidden="1" x14ac:dyDescent="0.25">
      <c r="A3765" t="s">
        <v>121</v>
      </c>
      <c r="B3765" t="s">
        <v>60</v>
      </c>
      <c r="C3765" t="s">
        <v>1790</v>
      </c>
      <c r="D3765" s="3">
        <v>42713</v>
      </c>
      <c r="E3765" t="s">
        <v>122</v>
      </c>
      <c r="F3765">
        <v>-2000000</v>
      </c>
      <c r="G3765" t="s">
        <v>1804</v>
      </c>
      <c r="H3765" t="s">
        <v>247</v>
      </c>
      <c r="I3765" t="s">
        <v>102</v>
      </c>
      <c r="J3765" t="s">
        <v>65</v>
      </c>
      <c r="L3765" t="s">
        <v>1791</v>
      </c>
      <c r="M3765">
        <f t="shared" si="180"/>
        <v>10</v>
      </c>
      <c r="N3765">
        <f t="shared" si="181"/>
        <v>13</v>
      </c>
      <c r="O3765" t="str">
        <f t="shared" si="182"/>
        <v>LCFH</v>
      </c>
    </row>
    <row r="3766" spans="1:15" hidden="1" x14ac:dyDescent="0.25">
      <c r="A3766" t="s">
        <v>121</v>
      </c>
      <c r="B3766" t="s">
        <v>60</v>
      </c>
      <c r="C3766" t="s">
        <v>1790</v>
      </c>
      <c r="D3766" s="3">
        <v>42915</v>
      </c>
      <c r="E3766" t="s">
        <v>122</v>
      </c>
      <c r="F3766">
        <v>-33725234.549999997</v>
      </c>
      <c r="G3766" t="s">
        <v>1803</v>
      </c>
      <c r="H3766" t="s">
        <v>247</v>
      </c>
      <c r="I3766" t="s">
        <v>102</v>
      </c>
      <c r="J3766" t="s">
        <v>65</v>
      </c>
      <c r="L3766" t="s">
        <v>1791</v>
      </c>
      <c r="M3766">
        <f t="shared" si="180"/>
        <v>10</v>
      </c>
      <c r="N3766">
        <f t="shared" si="181"/>
        <v>13</v>
      </c>
      <c r="O3766" t="str">
        <f t="shared" si="182"/>
        <v>LCFH</v>
      </c>
    </row>
    <row r="3767" spans="1:15" hidden="1" x14ac:dyDescent="0.25">
      <c r="A3767" t="s">
        <v>121</v>
      </c>
      <c r="B3767" t="s">
        <v>60</v>
      </c>
      <c r="C3767" t="s">
        <v>1790</v>
      </c>
      <c r="D3767" s="3">
        <v>43070</v>
      </c>
      <c r="E3767" t="s">
        <v>122</v>
      </c>
      <c r="F3767">
        <v>-220727.03</v>
      </c>
      <c r="G3767" t="s">
        <v>1802</v>
      </c>
      <c r="H3767" t="s">
        <v>247</v>
      </c>
      <c r="I3767" t="s">
        <v>102</v>
      </c>
      <c r="J3767" t="s">
        <v>65</v>
      </c>
      <c r="L3767" t="s">
        <v>1793</v>
      </c>
      <c r="M3767">
        <f t="shared" si="180"/>
        <v>10</v>
      </c>
      <c r="N3767">
        <f t="shared" si="181"/>
        <v>13</v>
      </c>
      <c r="O3767" t="str">
        <f t="shared" si="182"/>
        <v>LCFH</v>
      </c>
    </row>
    <row r="3768" spans="1:15" hid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s">
        <v>122</v>
      </c>
      <c r="F3768">
        <v>-23677.040000000001</v>
      </c>
      <c r="G3768" t="s">
        <v>1801</v>
      </c>
      <c r="H3768" t="s">
        <v>247</v>
      </c>
      <c r="I3768" t="s">
        <v>102</v>
      </c>
      <c r="J3768" t="s">
        <v>65</v>
      </c>
      <c r="L3768" t="s">
        <v>1793</v>
      </c>
      <c r="M3768">
        <f t="shared" si="180"/>
        <v>10</v>
      </c>
      <c r="N3768">
        <f t="shared" si="181"/>
        <v>13</v>
      </c>
      <c r="O3768" t="str">
        <f t="shared" si="182"/>
        <v>LCFH</v>
      </c>
    </row>
    <row r="3769" spans="1:15" hidden="1" x14ac:dyDescent="0.25">
      <c r="A3769" t="s">
        <v>121</v>
      </c>
      <c r="B3769" t="s">
        <v>60</v>
      </c>
      <c r="C3769" t="s">
        <v>1790</v>
      </c>
      <c r="D3769" s="3">
        <v>43074</v>
      </c>
      <c r="E3769" t="s">
        <v>122</v>
      </c>
      <c r="F3769">
        <v>-15788.6</v>
      </c>
      <c r="G3769" t="s">
        <v>1800</v>
      </c>
      <c r="H3769" t="s">
        <v>247</v>
      </c>
      <c r="I3769" t="s">
        <v>102</v>
      </c>
      <c r="J3769" t="s">
        <v>65</v>
      </c>
      <c r="L3769" t="s">
        <v>1793</v>
      </c>
      <c r="M3769">
        <f t="shared" si="180"/>
        <v>10</v>
      </c>
      <c r="N3769">
        <f t="shared" si="181"/>
        <v>13</v>
      </c>
      <c r="O3769" t="str">
        <f t="shared" si="182"/>
        <v>LCFH</v>
      </c>
    </row>
    <row r="3770" spans="1:15" hidden="1" x14ac:dyDescent="0.25">
      <c r="A3770" t="s">
        <v>121</v>
      </c>
      <c r="B3770" t="s">
        <v>60</v>
      </c>
      <c r="C3770" t="s">
        <v>1790</v>
      </c>
      <c r="D3770" s="3">
        <v>43075</v>
      </c>
      <c r="E3770" t="s">
        <v>122</v>
      </c>
      <c r="F3770">
        <v>-39454.230000000003</v>
      </c>
      <c r="G3770" t="s">
        <v>1799</v>
      </c>
      <c r="H3770" t="s">
        <v>247</v>
      </c>
      <c r="I3770" t="s">
        <v>102</v>
      </c>
      <c r="J3770" t="s">
        <v>65</v>
      </c>
      <c r="L3770" t="s">
        <v>1793</v>
      </c>
      <c r="M3770">
        <f t="shared" si="180"/>
        <v>10</v>
      </c>
      <c r="N3770">
        <f t="shared" si="181"/>
        <v>13</v>
      </c>
      <c r="O3770" t="str">
        <f t="shared" si="182"/>
        <v>LCFH</v>
      </c>
    </row>
    <row r="3771" spans="1:15" hidden="1" x14ac:dyDescent="0.25">
      <c r="A3771" t="s">
        <v>121</v>
      </c>
      <c r="B3771" t="s">
        <v>60</v>
      </c>
      <c r="C3771" t="s">
        <v>1790</v>
      </c>
      <c r="D3771" s="3">
        <v>43088</v>
      </c>
      <c r="E3771" t="s">
        <v>122</v>
      </c>
      <c r="F3771">
        <v>-1147069</v>
      </c>
      <c r="G3771" t="s">
        <v>1798</v>
      </c>
      <c r="H3771" t="s">
        <v>247</v>
      </c>
      <c r="I3771" t="s">
        <v>102</v>
      </c>
      <c r="J3771" t="s">
        <v>65</v>
      </c>
      <c r="L3771" t="s">
        <v>1793</v>
      </c>
      <c r="M3771">
        <f t="shared" si="180"/>
        <v>10</v>
      </c>
      <c r="N3771">
        <f t="shared" si="181"/>
        <v>13</v>
      </c>
      <c r="O3771" t="str">
        <f t="shared" si="182"/>
        <v>LCFH</v>
      </c>
    </row>
    <row r="3772" spans="1:15" hidden="1" x14ac:dyDescent="0.25">
      <c r="A3772" t="s">
        <v>121</v>
      </c>
      <c r="B3772" t="s">
        <v>60</v>
      </c>
      <c r="C3772" t="s">
        <v>1790</v>
      </c>
      <c r="D3772" s="3">
        <v>43447</v>
      </c>
      <c r="E3772" t="s">
        <v>122</v>
      </c>
      <c r="F3772">
        <v>-18838</v>
      </c>
      <c r="G3772" t="s">
        <v>1797</v>
      </c>
      <c r="H3772" t="s">
        <v>249</v>
      </c>
      <c r="I3772" t="s">
        <v>102</v>
      </c>
      <c r="J3772" t="s">
        <v>65</v>
      </c>
      <c r="L3772" t="s">
        <v>1791</v>
      </c>
      <c r="M3772">
        <f t="shared" si="180"/>
        <v>10</v>
      </c>
      <c r="N3772">
        <f t="shared" si="181"/>
        <v>13</v>
      </c>
      <c r="O3772" t="str">
        <f t="shared" si="182"/>
        <v>LCFH</v>
      </c>
    </row>
    <row r="3773" spans="1:15" hidden="1" x14ac:dyDescent="0.25">
      <c r="A3773" t="s">
        <v>121</v>
      </c>
      <c r="B3773" t="s">
        <v>60</v>
      </c>
      <c r="C3773" t="s">
        <v>1790</v>
      </c>
      <c r="D3773" s="3">
        <v>43447</v>
      </c>
      <c r="E3773" t="s">
        <v>122</v>
      </c>
      <c r="F3773">
        <v>-7000</v>
      </c>
      <c r="G3773" t="s">
        <v>1796</v>
      </c>
      <c r="H3773" t="s">
        <v>249</v>
      </c>
      <c r="I3773" t="s">
        <v>102</v>
      </c>
      <c r="J3773" t="s">
        <v>65</v>
      </c>
      <c r="L3773" t="s">
        <v>1791</v>
      </c>
      <c r="M3773">
        <f t="shared" si="180"/>
        <v>10</v>
      </c>
      <c r="N3773">
        <f t="shared" si="181"/>
        <v>13</v>
      </c>
      <c r="O3773" t="str">
        <f t="shared" si="182"/>
        <v>LCFH</v>
      </c>
    </row>
    <row r="3774" spans="1:15" hidden="1" x14ac:dyDescent="0.25">
      <c r="A3774" t="s">
        <v>121</v>
      </c>
      <c r="B3774" t="s">
        <v>60</v>
      </c>
      <c r="C3774" t="s">
        <v>1790</v>
      </c>
      <c r="D3774" s="3">
        <v>43448</v>
      </c>
      <c r="E3774" t="s">
        <v>122</v>
      </c>
      <c r="F3774">
        <v>-313118</v>
      </c>
      <c r="G3774" t="s">
        <v>1795</v>
      </c>
      <c r="H3774" t="s">
        <v>249</v>
      </c>
      <c r="I3774" t="s">
        <v>102</v>
      </c>
      <c r="J3774" t="s">
        <v>65</v>
      </c>
      <c r="L3774" t="s">
        <v>1280</v>
      </c>
      <c r="M3774">
        <f t="shared" si="180"/>
        <v>10</v>
      </c>
      <c r="N3774">
        <f t="shared" si="181"/>
        <v>13</v>
      </c>
      <c r="O3774" t="str">
        <f t="shared" si="182"/>
        <v>LCFH</v>
      </c>
    </row>
    <row r="3775" spans="1:15" hidden="1" x14ac:dyDescent="0.25">
      <c r="A3775" t="s">
        <v>121</v>
      </c>
      <c r="B3775" t="s">
        <v>60</v>
      </c>
      <c r="C3775" t="s">
        <v>1790</v>
      </c>
      <c r="D3775" s="3">
        <v>43629</v>
      </c>
      <c r="E3775" t="s">
        <v>122</v>
      </c>
      <c r="F3775">
        <v>-30441.48</v>
      </c>
      <c r="G3775" t="s">
        <v>1794</v>
      </c>
      <c r="H3775" t="s">
        <v>247</v>
      </c>
      <c r="I3775" t="s">
        <v>102</v>
      </c>
      <c r="J3775" t="s">
        <v>65</v>
      </c>
      <c r="L3775" t="s">
        <v>1793</v>
      </c>
      <c r="M3775">
        <f t="shared" si="180"/>
        <v>10</v>
      </c>
      <c r="N3775">
        <f t="shared" si="181"/>
        <v>13</v>
      </c>
      <c r="O3775" t="str">
        <f t="shared" si="182"/>
        <v>LCFH</v>
      </c>
    </row>
    <row r="3776" spans="1:15" hidden="1" x14ac:dyDescent="0.25">
      <c r="A3776" t="s">
        <v>121</v>
      </c>
      <c r="B3776" t="s">
        <v>60</v>
      </c>
      <c r="C3776" t="s">
        <v>1790</v>
      </c>
      <c r="D3776" s="3">
        <v>43719</v>
      </c>
      <c r="E3776" t="s">
        <v>122</v>
      </c>
      <c r="F3776">
        <v>-3668</v>
      </c>
      <c r="G3776" t="s">
        <v>1792</v>
      </c>
      <c r="H3776" t="s">
        <v>247</v>
      </c>
      <c r="I3776" t="s">
        <v>102</v>
      </c>
      <c r="J3776" t="s">
        <v>65</v>
      </c>
      <c r="L3776" t="s">
        <v>1791</v>
      </c>
      <c r="M3776">
        <f t="shared" si="180"/>
        <v>10</v>
      </c>
      <c r="N3776">
        <f t="shared" si="181"/>
        <v>13</v>
      </c>
      <c r="O3776" t="str">
        <f t="shared" si="182"/>
        <v>LCFH</v>
      </c>
    </row>
    <row r="3777" spans="1:15" hidden="1" x14ac:dyDescent="0.25">
      <c r="A3777" t="s">
        <v>121</v>
      </c>
      <c r="B3777" t="s">
        <v>60</v>
      </c>
      <c r="C3777" t="s">
        <v>1790</v>
      </c>
      <c r="D3777" s="3">
        <v>44721</v>
      </c>
      <c r="E3777" t="s">
        <v>122</v>
      </c>
      <c r="F3777">
        <v>-1200000</v>
      </c>
      <c r="G3777" t="s">
        <v>1789</v>
      </c>
      <c r="H3777" t="s">
        <v>247</v>
      </c>
      <c r="I3777" t="s">
        <v>102</v>
      </c>
      <c r="J3777" t="s">
        <v>65</v>
      </c>
      <c r="L3777" t="s">
        <v>1788</v>
      </c>
      <c r="M3777">
        <f t="shared" si="180"/>
        <v>10</v>
      </c>
      <c r="N3777">
        <f t="shared" si="181"/>
        <v>17</v>
      </c>
      <c r="O3777" t="str">
        <f t="shared" si="182"/>
        <v>LCFH JPM</v>
      </c>
    </row>
    <row r="3778" spans="1:15" hidden="1" x14ac:dyDescent="0.25">
      <c r="A3778" t="s">
        <v>121</v>
      </c>
      <c r="B3778" t="s">
        <v>59</v>
      </c>
      <c r="C3778" t="s">
        <v>248</v>
      </c>
      <c r="D3778" s="3">
        <v>42177</v>
      </c>
      <c r="E3778" t="s">
        <v>122</v>
      </c>
      <c r="F3778">
        <v>-68200</v>
      </c>
      <c r="G3778" t="s">
        <v>1787</v>
      </c>
      <c r="H3778" t="s">
        <v>249</v>
      </c>
      <c r="I3778" t="s">
        <v>102</v>
      </c>
      <c r="J3778" t="s">
        <v>63</v>
      </c>
      <c r="L3778" t="s">
        <v>1719</v>
      </c>
      <c r="M3778">
        <f t="shared" si="180"/>
        <v>10</v>
      </c>
      <c r="N3778">
        <f t="shared" si="181"/>
        <v>14</v>
      </c>
      <c r="O3778" t="str">
        <f t="shared" si="182"/>
        <v>LTRS1</v>
      </c>
    </row>
    <row r="3779" spans="1:15" hidden="1" x14ac:dyDescent="0.25">
      <c r="A3779" t="s">
        <v>121</v>
      </c>
      <c r="B3779" t="s">
        <v>59</v>
      </c>
      <c r="C3779" t="s">
        <v>248</v>
      </c>
      <c r="D3779" s="3">
        <v>42367</v>
      </c>
      <c r="E3779" t="s">
        <v>122</v>
      </c>
      <c r="F3779">
        <v>-181944.22</v>
      </c>
      <c r="G3779" t="s">
        <v>1786</v>
      </c>
      <c r="H3779" t="s">
        <v>249</v>
      </c>
      <c r="I3779" t="s">
        <v>102</v>
      </c>
      <c r="J3779" t="s">
        <v>63</v>
      </c>
      <c r="L3779" t="s">
        <v>1768</v>
      </c>
      <c r="M3779">
        <f t="shared" ref="M3779:M3842" si="183">FIND("from",L3779,1)+LEN($M$1)+1</f>
        <v>10</v>
      </c>
      <c r="N3779">
        <f t="shared" ref="N3779:N3842" si="184">FIND("to",L3779)-LEN($N$1)</f>
        <v>14</v>
      </c>
      <c r="O3779" t="str">
        <f t="shared" ref="O3779:O3842" si="185">MID(L3779,M3779,N3779-M3779+1)</f>
        <v>LTRS1</v>
      </c>
    </row>
    <row r="3780" spans="1:15" hidden="1" x14ac:dyDescent="0.25">
      <c r="A3780" t="s">
        <v>121</v>
      </c>
      <c r="B3780" t="s">
        <v>59</v>
      </c>
      <c r="C3780" t="s">
        <v>248</v>
      </c>
      <c r="D3780" s="3">
        <v>42426</v>
      </c>
      <c r="E3780" t="s">
        <v>122</v>
      </c>
      <c r="F3780">
        <v>-138811.20000000001</v>
      </c>
      <c r="G3780" t="s">
        <v>1785</v>
      </c>
      <c r="H3780" t="s">
        <v>249</v>
      </c>
      <c r="I3780" t="s">
        <v>101</v>
      </c>
      <c r="J3780" t="s">
        <v>63</v>
      </c>
      <c r="L3780" t="s">
        <v>1768</v>
      </c>
      <c r="M3780">
        <f t="shared" si="183"/>
        <v>10</v>
      </c>
      <c r="N3780">
        <f t="shared" si="184"/>
        <v>14</v>
      </c>
      <c r="O3780" t="str">
        <f t="shared" si="185"/>
        <v>LTRS1</v>
      </c>
    </row>
    <row r="3781" spans="1:15" hidden="1" x14ac:dyDescent="0.25">
      <c r="A3781" t="s">
        <v>121</v>
      </c>
      <c r="B3781" t="s">
        <v>59</v>
      </c>
      <c r="C3781" t="s">
        <v>248</v>
      </c>
      <c r="D3781" s="3">
        <v>42432</v>
      </c>
      <c r="E3781" t="s">
        <v>122</v>
      </c>
      <c r="F3781">
        <v>-9897.01</v>
      </c>
      <c r="G3781" t="s">
        <v>1784</v>
      </c>
      <c r="H3781" t="s">
        <v>249</v>
      </c>
      <c r="I3781" t="s">
        <v>102</v>
      </c>
      <c r="J3781" t="s">
        <v>63</v>
      </c>
      <c r="L3781" t="s">
        <v>1765</v>
      </c>
      <c r="M3781">
        <f t="shared" si="183"/>
        <v>10</v>
      </c>
      <c r="N3781">
        <f t="shared" si="184"/>
        <v>14</v>
      </c>
      <c r="O3781" t="str">
        <f t="shared" si="185"/>
        <v>LTRS1</v>
      </c>
    </row>
    <row r="3782" spans="1:15" hidden="1" x14ac:dyDescent="0.25">
      <c r="A3782" t="s">
        <v>121</v>
      </c>
      <c r="B3782" t="s">
        <v>59</v>
      </c>
      <c r="C3782" t="s">
        <v>248</v>
      </c>
      <c r="D3782" s="3">
        <v>42433</v>
      </c>
      <c r="E3782" t="s">
        <v>122</v>
      </c>
      <c r="F3782">
        <v>-395.88</v>
      </c>
      <c r="G3782" t="s">
        <v>1783</v>
      </c>
      <c r="H3782" t="s">
        <v>249</v>
      </c>
      <c r="I3782" t="s">
        <v>102</v>
      </c>
      <c r="J3782" t="s">
        <v>63</v>
      </c>
      <c r="L3782" t="s">
        <v>1782</v>
      </c>
      <c r="M3782" t="e">
        <f t="shared" si="183"/>
        <v>#VALUE!</v>
      </c>
      <c r="N3782">
        <f t="shared" si="184"/>
        <v>3</v>
      </c>
      <c r="O3782" t="e">
        <f t="shared" si="185"/>
        <v>#VALUE!</v>
      </c>
    </row>
    <row r="3783" spans="1:15" hidden="1" x14ac:dyDescent="0.25">
      <c r="A3783" t="s">
        <v>121</v>
      </c>
      <c r="B3783" t="s">
        <v>59</v>
      </c>
      <c r="C3783" t="s">
        <v>248</v>
      </c>
      <c r="D3783" s="3">
        <v>42438</v>
      </c>
      <c r="E3783" t="s">
        <v>122</v>
      </c>
      <c r="F3783">
        <v>-1938.95</v>
      </c>
      <c r="G3783" t="s">
        <v>1781</v>
      </c>
      <c r="H3783" t="s">
        <v>249</v>
      </c>
      <c r="I3783" t="s">
        <v>102</v>
      </c>
      <c r="J3783" t="s">
        <v>63</v>
      </c>
      <c r="L3783" t="s">
        <v>1768</v>
      </c>
      <c r="M3783">
        <f t="shared" si="183"/>
        <v>10</v>
      </c>
      <c r="N3783">
        <f t="shared" si="184"/>
        <v>14</v>
      </c>
      <c r="O3783" t="str">
        <f t="shared" si="185"/>
        <v>LTRS1</v>
      </c>
    </row>
    <row r="3784" spans="1:15" hidden="1" x14ac:dyDescent="0.25">
      <c r="A3784" t="s">
        <v>121</v>
      </c>
      <c r="B3784" t="s">
        <v>59</v>
      </c>
      <c r="C3784" t="s">
        <v>248</v>
      </c>
      <c r="D3784" s="3">
        <v>42439</v>
      </c>
      <c r="E3784" t="s">
        <v>122</v>
      </c>
      <c r="F3784">
        <v>-55467.46</v>
      </c>
      <c r="G3784" t="s">
        <v>1780</v>
      </c>
      <c r="H3784" t="s">
        <v>249</v>
      </c>
      <c r="I3784" t="s">
        <v>102</v>
      </c>
      <c r="J3784" t="s">
        <v>37</v>
      </c>
      <c r="L3784" t="s">
        <v>1768</v>
      </c>
      <c r="M3784">
        <f t="shared" si="183"/>
        <v>10</v>
      </c>
      <c r="N3784">
        <f t="shared" si="184"/>
        <v>14</v>
      </c>
      <c r="O3784" t="str">
        <f t="shared" si="185"/>
        <v>LTRS1</v>
      </c>
    </row>
    <row r="3785" spans="1:15" hidden="1" x14ac:dyDescent="0.25">
      <c r="A3785" t="s">
        <v>121</v>
      </c>
      <c r="B3785" t="s">
        <v>59</v>
      </c>
      <c r="C3785" t="s">
        <v>248</v>
      </c>
      <c r="D3785" s="3">
        <v>42440</v>
      </c>
      <c r="E3785" t="s">
        <v>122</v>
      </c>
      <c r="F3785">
        <v>-16147.73</v>
      </c>
      <c r="G3785" t="s">
        <v>1779</v>
      </c>
      <c r="H3785" t="s">
        <v>249</v>
      </c>
      <c r="I3785" t="s">
        <v>102</v>
      </c>
      <c r="J3785" t="s">
        <v>63</v>
      </c>
      <c r="L3785" t="s">
        <v>1768</v>
      </c>
      <c r="M3785">
        <f t="shared" si="183"/>
        <v>10</v>
      </c>
      <c r="N3785">
        <f t="shared" si="184"/>
        <v>14</v>
      </c>
      <c r="O3785" t="str">
        <f t="shared" si="185"/>
        <v>LTRS1</v>
      </c>
    </row>
    <row r="3786" spans="1:15" hidden="1" x14ac:dyDescent="0.25">
      <c r="A3786" t="s">
        <v>121</v>
      </c>
      <c r="B3786" t="s">
        <v>59</v>
      </c>
      <c r="C3786" t="s">
        <v>248</v>
      </c>
      <c r="D3786" s="3">
        <v>42443</v>
      </c>
      <c r="E3786" t="s">
        <v>122</v>
      </c>
      <c r="F3786">
        <v>-208288.74</v>
      </c>
      <c r="G3786" t="s">
        <v>1778</v>
      </c>
      <c r="H3786" t="s">
        <v>249</v>
      </c>
      <c r="I3786" t="s">
        <v>102</v>
      </c>
      <c r="J3786" t="s">
        <v>63</v>
      </c>
      <c r="L3786" t="s">
        <v>1768</v>
      </c>
      <c r="M3786">
        <f t="shared" si="183"/>
        <v>10</v>
      </c>
      <c r="N3786">
        <f t="shared" si="184"/>
        <v>14</v>
      </c>
      <c r="O3786" t="str">
        <f t="shared" si="185"/>
        <v>LTRS1</v>
      </c>
    </row>
    <row r="3787" spans="1:15" hidden="1" x14ac:dyDescent="0.25">
      <c r="A3787" t="s">
        <v>121</v>
      </c>
      <c r="B3787" t="s">
        <v>59</v>
      </c>
      <c r="C3787" t="s">
        <v>248</v>
      </c>
      <c r="D3787" s="3">
        <v>42443</v>
      </c>
      <c r="E3787" t="s">
        <v>122</v>
      </c>
      <c r="F3787">
        <v>-3394470.51</v>
      </c>
      <c r="G3787" t="s">
        <v>1777</v>
      </c>
      <c r="H3787" t="s">
        <v>249</v>
      </c>
      <c r="I3787" t="s">
        <v>102</v>
      </c>
      <c r="J3787" t="s">
        <v>63</v>
      </c>
      <c r="L3787" t="s">
        <v>1719</v>
      </c>
      <c r="M3787">
        <f t="shared" si="183"/>
        <v>10</v>
      </c>
      <c r="N3787">
        <f t="shared" si="184"/>
        <v>14</v>
      </c>
      <c r="O3787" t="str">
        <f t="shared" si="185"/>
        <v>LTRS1</v>
      </c>
    </row>
    <row r="3788" spans="1:15" hidden="1" x14ac:dyDescent="0.25">
      <c r="A3788" t="s">
        <v>121</v>
      </c>
      <c r="B3788" t="s">
        <v>59</v>
      </c>
      <c r="C3788" t="s">
        <v>248</v>
      </c>
      <c r="D3788" s="3">
        <v>42444</v>
      </c>
      <c r="E3788" t="s">
        <v>122</v>
      </c>
      <c r="F3788">
        <v>-7546.84</v>
      </c>
      <c r="G3788" t="s">
        <v>1776</v>
      </c>
      <c r="H3788" t="s">
        <v>249</v>
      </c>
      <c r="I3788" t="s">
        <v>102</v>
      </c>
      <c r="J3788" t="s">
        <v>63</v>
      </c>
      <c r="L3788" t="s">
        <v>1768</v>
      </c>
      <c r="M3788">
        <f t="shared" si="183"/>
        <v>10</v>
      </c>
      <c r="N3788">
        <f t="shared" si="184"/>
        <v>14</v>
      </c>
      <c r="O3788" t="str">
        <f t="shared" si="185"/>
        <v>LTRS1</v>
      </c>
    </row>
    <row r="3789" spans="1:15" hidden="1" x14ac:dyDescent="0.25">
      <c r="A3789" t="s">
        <v>121</v>
      </c>
      <c r="B3789" t="s">
        <v>59</v>
      </c>
      <c r="C3789" t="s">
        <v>248</v>
      </c>
      <c r="D3789" s="3">
        <v>42444</v>
      </c>
      <c r="E3789" t="s">
        <v>122</v>
      </c>
      <c r="F3789">
        <v>-610240</v>
      </c>
      <c r="G3789" t="s">
        <v>1775</v>
      </c>
      <c r="H3789" t="s">
        <v>249</v>
      </c>
      <c r="I3789" t="s">
        <v>102</v>
      </c>
      <c r="J3789" t="s">
        <v>63</v>
      </c>
      <c r="L3789" t="s">
        <v>1719</v>
      </c>
      <c r="M3789">
        <f t="shared" si="183"/>
        <v>10</v>
      </c>
      <c r="N3789">
        <f t="shared" si="184"/>
        <v>14</v>
      </c>
      <c r="O3789" t="str">
        <f t="shared" si="185"/>
        <v>LTRS1</v>
      </c>
    </row>
    <row r="3790" spans="1:15" hidden="1" x14ac:dyDescent="0.25">
      <c r="A3790" t="s">
        <v>121</v>
      </c>
      <c r="B3790" t="s">
        <v>59</v>
      </c>
      <c r="C3790" t="s">
        <v>248</v>
      </c>
      <c r="D3790" s="3">
        <v>42718</v>
      </c>
      <c r="E3790" t="s">
        <v>122</v>
      </c>
      <c r="F3790">
        <v>-1474248.48</v>
      </c>
      <c r="G3790" t="s">
        <v>1774</v>
      </c>
      <c r="H3790" t="s">
        <v>247</v>
      </c>
      <c r="I3790" t="s">
        <v>102</v>
      </c>
      <c r="J3790" t="s">
        <v>63</v>
      </c>
      <c r="L3790" t="s">
        <v>1719</v>
      </c>
      <c r="M3790">
        <f t="shared" si="183"/>
        <v>10</v>
      </c>
      <c r="N3790">
        <f t="shared" si="184"/>
        <v>14</v>
      </c>
      <c r="O3790" t="str">
        <f t="shared" si="185"/>
        <v>LTRS1</v>
      </c>
    </row>
    <row r="3791" spans="1:15" hidden="1" x14ac:dyDescent="0.25">
      <c r="A3791" t="s">
        <v>121</v>
      </c>
      <c r="B3791" t="s">
        <v>59</v>
      </c>
      <c r="C3791" t="s">
        <v>248</v>
      </c>
      <c r="D3791" s="3">
        <v>43070</v>
      </c>
      <c r="E3791" t="s">
        <v>122</v>
      </c>
      <c r="F3791">
        <v>-220727.03</v>
      </c>
      <c r="G3791" t="s">
        <v>1773</v>
      </c>
      <c r="H3791" t="s">
        <v>247</v>
      </c>
      <c r="I3791" t="s">
        <v>102</v>
      </c>
      <c r="J3791" t="s">
        <v>63</v>
      </c>
      <c r="L3791" t="s">
        <v>1768</v>
      </c>
      <c r="M3791">
        <f t="shared" si="183"/>
        <v>10</v>
      </c>
      <c r="N3791">
        <f t="shared" si="184"/>
        <v>14</v>
      </c>
      <c r="O3791" t="str">
        <f t="shared" si="185"/>
        <v>LTRS1</v>
      </c>
    </row>
    <row r="3792" spans="1:15" hidden="1" x14ac:dyDescent="0.25">
      <c r="A3792" t="s">
        <v>121</v>
      </c>
      <c r="B3792" t="s">
        <v>59</v>
      </c>
      <c r="C3792" t="s">
        <v>248</v>
      </c>
      <c r="D3792" s="3">
        <v>43073</v>
      </c>
      <c r="E3792" t="s">
        <v>122</v>
      </c>
      <c r="F3792">
        <v>-23677.040000000001</v>
      </c>
      <c r="G3792" t="s">
        <v>1772</v>
      </c>
      <c r="H3792" t="s">
        <v>247</v>
      </c>
      <c r="I3792" t="s">
        <v>102</v>
      </c>
      <c r="J3792" t="s">
        <v>63</v>
      </c>
      <c r="L3792" t="s">
        <v>1768</v>
      </c>
      <c r="M3792">
        <f t="shared" si="183"/>
        <v>10</v>
      </c>
      <c r="N3792">
        <f t="shared" si="184"/>
        <v>14</v>
      </c>
      <c r="O3792" t="str">
        <f t="shared" si="185"/>
        <v>LTRS1</v>
      </c>
    </row>
    <row r="3793" spans="1:15" hidden="1" x14ac:dyDescent="0.25">
      <c r="A3793" t="s">
        <v>121</v>
      </c>
      <c r="B3793" t="s">
        <v>59</v>
      </c>
      <c r="C3793" t="s">
        <v>248</v>
      </c>
      <c r="D3793" s="3">
        <v>43074</v>
      </c>
      <c r="E3793" t="s">
        <v>122</v>
      </c>
      <c r="F3793">
        <v>-15788.6</v>
      </c>
      <c r="G3793" t="s">
        <v>1771</v>
      </c>
      <c r="H3793" t="s">
        <v>247</v>
      </c>
      <c r="I3793" t="s">
        <v>102</v>
      </c>
      <c r="J3793" t="s">
        <v>63</v>
      </c>
      <c r="L3793" t="s">
        <v>1765</v>
      </c>
      <c r="M3793">
        <f t="shared" si="183"/>
        <v>10</v>
      </c>
      <c r="N3793">
        <f t="shared" si="184"/>
        <v>14</v>
      </c>
      <c r="O3793" t="str">
        <f t="shared" si="185"/>
        <v>LTRS1</v>
      </c>
    </row>
    <row r="3794" spans="1:15" hidden="1" x14ac:dyDescent="0.25">
      <c r="A3794" t="s">
        <v>121</v>
      </c>
      <c r="B3794" t="s">
        <v>59</v>
      </c>
      <c r="C3794" t="s">
        <v>248</v>
      </c>
      <c r="D3794" s="3">
        <v>43075</v>
      </c>
      <c r="E3794" t="s">
        <v>122</v>
      </c>
      <c r="F3794">
        <v>-39454.230000000003</v>
      </c>
      <c r="G3794" t="s">
        <v>1770</v>
      </c>
      <c r="H3794" t="s">
        <v>247</v>
      </c>
      <c r="I3794" t="s">
        <v>102</v>
      </c>
      <c r="J3794" t="s">
        <v>63</v>
      </c>
      <c r="L3794" t="s">
        <v>1765</v>
      </c>
      <c r="M3794">
        <f t="shared" si="183"/>
        <v>10</v>
      </c>
      <c r="N3794">
        <f t="shared" si="184"/>
        <v>14</v>
      </c>
      <c r="O3794" t="str">
        <f t="shared" si="185"/>
        <v>LTRS1</v>
      </c>
    </row>
    <row r="3795" spans="1:15" hidden="1" x14ac:dyDescent="0.25">
      <c r="A3795" t="s">
        <v>121</v>
      </c>
      <c r="B3795" t="s">
        <v>59</v>
      </c>
      <c r="C3795" t="s">
        <v>248</v>
      </c>
      <c r="D3795" s="3">
        <v>43264</v>
      </c>
      <c r="E3795" t="s">
        <v>122</v>
      </c>
      <c r="F3795">
        <v>-92</v>
      </c>
      <c r="G3795" t="s">
        <v>1769</v>
      </c>
      <c r="H3795" t="s">
        <v>249</v>
      </c>
      <c r="I3795" t="s">
        <v>102</v>
      </c>
      <c r="J3795" t="s">
        <v>63</v>
      </c>
      <c r="L3795" t="s">
        <v>1768</v>
      </c>
      <c r="M3795">
        <f t="shared" si="183"/>
        <v>10</v>
      </c>
      <c r="N3795">
        <f t="shared" si="184"/>
        <v>14</v>
      </c>
      <c r="O3795" t="str">
        <f t="shared" si="185"/>
        <v>LTRS1</v>
      </c>
    </row>
    <row r="3796" spans="1:15" hidden="1" x14ac:dyDescent="0.25">
      <c r="A3796" t="s">
        <v>121</v>
      </c>
      <c r="B3796" t="s">
        <v>59</v>
      </c>
      <c r="C3796" t="s">
        <v>248</v>
      </c>
      <c r="D3796" s="3">
        <v>43446</v>
      </c>
      <c r="E3796" t="s">
        <v>122</v>
      </c>
      <c r="F3796">
        <v>-1092000</v>
      </c>
      <c r="G3796" t="s">
        <v>1767</v>
      </c>
      <c r="H3796" t="s">
        <v>249</v>
      </c>
      <c r="I3796" t="s">
        <v>101</v>
      </c>
      <c r="J3796" t="s">
        <v>63</v>
      </c>
      <c r="L3796" t="s">
        <v>801</v>
      </c>
      <c r="M3796" t="e">
        <f t="shared" si="183"/>
        <v>#VALUE!</v>
      </c>
      <c r="N3796" t="e">
        <f t="shared" si="184"/>
        <v>#VALUE!</v>
      </c>
      <c r="O3796" t="e">
        <f t="shared" si="185"/>
        <v>#VALUE!</v>
      </c>
    </row>
    <row r="3797" spans="1:15" hidden="1" x14ac:dyDescent="0.25">
      <c r="A3797" t="s">
        <v>121</v>
      </c>
      <c r="B3797" t="s">
        <v>59</v>
      </c>
      <c r="C3797" t="s">
        <v>248</v>
      </c>
      <c r="D3797" s="3">
        <v>43629</v>
      </c>
      <c r="E3797" t="s">
        <v>122</v>
      </c>
      <c r="F3797">
        <v>-30441.48</v>
      </c>
      <c r="G3797" t="s">
        <v>1766</v>
      </c>
      <c r="H3797" t="s">
        <v>247</v>
      </c>
      <c r="I3797" t="s">
        <v>102</v>
      </c>
      <c r="J3797" t="s">
        <v>63</v>
      </c>
      <c r="L3797" t="s">
        <v>1765</v>
      </c>
      <c r="M3797">
        <f t="shared" si="183"/>
        <v>10</v>
      </c>
      <c r="N3797">
        <f t="shared" si="184"/>
        <v>14</v>
      </c>
      <c r="O3797" t="str">
        <f t="shared" si="185"/>
        <v>LTRS1</v>
      </c>
    </row>
    <row r="3798" spans="1:15" hidden="1" x14ac:dyDescent="0.25">
      <c r="A3798" t="s">
        <v>121</v>
      </c>
      <c r="B3798" t="s">
        <v>59</v>
      </c>
      <c r="C3798" t="s">
        <v>248</v>
      </c>
      <c r="D3798" s="3">
        <v>43753</v>
      </c>
      <c r="E3798" t="s">
        <v>122</v>
      </c>
      <c r="F3798">
        <v>-234290</v>
      </c>
      <c r="G3798" t="s">
        <v>1764</v>
      </c>
      <c r="H3798" t="s">
        <v>247</v>
      </c>
      <c r="I3798" t="s">
        <v>101</v>
      </c>
      <c r="J3798" t="s">
        <v>63</v>
      </c>
      <c r="L3798" t="s">
        <v>1719</v>
      </c>
      <c r="M3798">
        <f t="shared" si="183"/>
        <v>10</v>
      </c>
      <c r="N3798">
        <f t="shared" si="184"/>
        <v>14</v>
      </c>
      <c r="O3798" t="str">
        <f t="shared" si="185"/>
        <v>LTRS1</v>
      </c>
    </row>
    <row r="3799" spans="1:15" hidden="1" x14ac:dyDescent="0.25">
      <c r="A3799" t="s">
        <v>121</v>
      </c>
      <c r="B3799" t="s">
        <v>59</v>
      </c>
      <c r="C3799" t="s">
        <v>248</v>
      </c>
      <c r="D3799" s="3">
        <v>43921</v>
      </c>
      <c r="E3799" t="s">
        <v>122</v>
      </c>
      <c r="F3799">
        <v>-1450000</v>
      </c>
      <c r="G3799" t="s">
        <v>1763</v>
      </c>
      <c r="H3799" t="s">
        <v>126</v>
      </c>
      <c r="I3799" t="s">
        <v>102</v>
      </c>
      <c r="J3799" t="s">
        <v>63</v>
      </c>
      <c r="L3799" t="s">
        <v>1762</v>
      </c>
      <c r="M3799">
        <f t="shared" si="183"/>
        <v>10</v>
      </c>
      <c r="N3799">
        <f t="shared" si="184"/>
        <v>14</v>
      </c>
      <c r="O3799" t="str">
        <f t="shared" si="185"/>
        <v>LTRS1</v>
      </c>
    </row>
    <row r="3800" spans="1:15" hidden="1" x14ac:dyDescent="0.25">
      <c r="A3800" t="s">
        <v>121</v>
      </c>
      <c r="B3800" t="s">
        <v>59</v>
      </c>
      <c r="C3800" t="s">
        <v>248</v>
      </c>
      <c r="D3800" s="3">
        <v>44306</v>
      </c>
      <c r="E3800" t="s">
        <v>122</v>
      </c>
      <c r="F3800">
        <v>-99000000</v>
      </c>
      <c r="G3800" t="s">
        <v>1761</v>
      </c>
      <c r="H3800" t="s">
        <v>126</v>
      </c>
      <c r="I3800" t="s">
        <v>102</v>
      </c>
      <c r="J3800" t="s">
        <v>63</v>
      </c>
      <c r="L3800" t="s">
        <v>1717</v>
      </c>
      <c r="M3800">
        <f t="shared" si="183"/>
        <v>10</v>
      </c>
      <c r="N3800">
        <f t="shared" si="184"/>
        <v>14</v>
      </c>
      <c r="O3800" t="str">
        <f t="shared" si="185"/>
        <v>LTRS1</v>
      </c>
    </row>
    <row r="3801" spans="1:15" hidden="1" x14ac:dyDescent="0.25">
      <c r="A3801" t="s">
        <v>121</v>
      </c>
      <c r="B3801" t="s">
        <v>59</v>
      </c>
      <c r="C3801" t="s">
        <v>248</v>
      </c>
      <c r="D3801" s="3">
        <v>44307</v>
      </c>
      <c r="E3801" t="s">
        <v>122</v>
      </c>
      <c r="F3801">
        <v>-30000000</v>
      </c>
      <c r="G3801" t="s">
        <v>1760</v>
      </c>
      <c r="H3801" t="s">
        <v>247</v>
      </c>
      <c r="I3801" t="s">
        <v>102</v>
      </c>
      <c r="J3801" t="s">
        <v>63</v>
      </c>
      <c r="L3801" t="s">
        <v>1715</v>
      </c>
      <c r="M3801">
        <f t="shared" si="183"/>
        <v>10</v>
      </c>
      <c r="N3801">
        <f t="shared" si="184"/>
        <v>14</v>
      </c>
      <c r="O3801" t="str">
        <f t="shared" si="185"/>
        <v>LTRS1</v>
      </c>
    </row>
    <row r="3802" spans="1:15" hidden="1" x14ac:dyDescent="0.25">
      <c r="A3802" t="s">
        <v>121</v>
      </c>
      <c r="B3802" t="s">
        <v>59</v>
      </c>
      <c r="C3802" t="s">
        <v>248</v>
      </c>
      <c r="D3802" s="3">
        <v>44312</v>
      </c>
      <c r="E3802" t="s">
        <v>122</v>
      </c>
      <c r="F3802">
        <v>-99000000</v>
      </c>
      <c r="G3802" t="s">
        <v>1759</v>
      </c>
      <c r="H3802" t="s">
        <v>247</v>
      </c>
      <c r="I3802" t="s">
        <v>102</v>
      </c>
      <c r="J3802" t="s">
        <v>63</v>
      </c>
      <c r="L3802" t="s">
        <v>1719</v>
      </c>
      <c r="M3802">
        <f t="shared" si="183"/>
        <v>10</v>
      </c>
      <c r="N3802">
        <f t="shared" si="184"/>
        <v>14</v>
      </c>
      <c r="O3802" t="str">
        <f t="shared" si="185"/>
        <v>LTRS1</v>
      </c>
    </row>
    <row r="3803" spans="1:15" hidden="1" x14ac:dyDescent="0.25">
      <c r="A3803" t="s">
        <v>121</v>
      </c>
      <c r="B3803" t="s">
        <v>59</v>
      </c>
      <c r="C3803" t="s">
        <v>248</v>
      </c>
      <c r="D3803" s="3">
        <v>44312</v>
      </c>
      <c r="E3803" t="s">
        <v>122</v>
      </c>
      <c r="F3803">
        <v>-30000000</v>
      </c>
      <c r="G3803" t="s">
        <v>1758</v>
      </c>
      <c r="H3803" t="s">
        <v>247</v>
      </c>
      <c r="I3803" t="s">
        <v>102</v>
      </c>
      <c r="J3803" t="s">
        <v>63</v>
      </c>
      <c r="L3803" t="s">
        <v>1719</v>
      </c>
      <c r="M3803">
        <f t="shared" si="183"/>
        <v>10</v>
      </c>
      <c r="N3803">
        <f t="shared" si="184"/>
        <v>14</v>
      </c>
      <c r="O3803" t="str">
        <f t="shared" si="185"/>
        <v>LTRS1</v>
      </c>
    </row>
    <row r="3804" spans="1:15" hidden="1" x14ac:dyDescent="0.25">
      <c r="A3804" t="s">
        <v>121</v>
      </c>
      <c r="B3804" t="s">
        <v>59</v>
      </c>
      <c r="C3804" t="s">
        <v>248</v>
      </c>
      <c r="D3804" s="3">
        <v>44320</v>
      </c>
      <c r="E3804" t="s">
        <v>122</v>
      </c>
      <c r="F3804">
        <v>-20000000</v>
      </c>
      <c r="G3804" t="s">
        <v>1757</v>
      </c>
      <c r="H3804" t="s">
        <v>247</v>
      </c>
      <c r="I3804" t="s">
        <v>102</v>
      </c>
      <c r="J3804" t="s">
        <v>63</v>
      </c>
      <c r="L3804" t="s">
        <v>1715</v>
      </c>
      <c r="M3804">
        <f t="shared" si="183"/>
        <v>10</v>
      </c>
      <c r="N3804">
        <f t="shared" si="184"/>
        <v>14</v>
      </c>
      <c r="O3804" t="str">
        <f t="shared" si="185"/>
        <v>LTRS1</v>
      </c>
    </row>
    <row r="3805" spans="1:15" hidden="1" x14ac:dyDescent="0.25">
      <c r="A3805" t="s">
        <v>121</v>
      </c>
      <c r="B3805" t="s">
        <v>59</v>
      </c>
      <c r="C3805" t="s">
        <v>248</v>
      </c>
      <c r="D3805" s="3">
        <v>44323</v>
      </c>
      <c r="E3805" t="s">
        <v>122</v>
      </c>
      <c r="F3805">
        <v>-3689927.3</v>
      </c>
      <c r="G3805" t="s">
        <v>1756</v>
      </c>
      <c r="H3805" t="s">
        <v>247</v>
      </c>
      <c r="I3805" t="s">
        <v>102</v>
      </c>
      <c r="J3805" t="s">
        <v>63</v>
      </c>
      <c r="L3805" t="s">
        <v>1755</v>
      </c>
      <c r="M3805">
        <f t="shared" si="183"/>
        <v>10</v>
      </c>
      <c r="N3805">
        <f t="shared" si="184"/>
        <v>14</v>
      </c>
      <c r="O3805" t="str">
        <f t="shared" si="185"/>
        <v>LTRS1</v>
      </c>
    </row>
    <row r="3806" spans="1:15" hidden="1" x14ac:dyDescent="0.25">
      <c r="A3806" t="s">
        <v>121</v>
      </c>
      <c r="B3806" t="s">
        <v>59</v>
      </c>
      <c r="C3806" t="s">
        <v>248</v>
      </c>
      <c r="D3806" s="3">
        <v>44336</v>
      </c>
      <c r="E3806" t="s">
        <v>122</v>
      </c>
      <c r="F3806">
        <v>-99000000</v>
      </c>
      <c r="G3806" t="s">
        <v>1754</v>
      </c>
      <c r="H3806" t="s">
        <v>247</v>
      </c>
      <c r="I3806" t="s">
        <v>102</v>
      </c>
      <c r="J3806" t="s">
        <v>63</v>
      </c>
      <c r="L3806" t="s">
        <v>1715</v>
      </c>
      <c r="M3806">
        <f t="shared" si="183"/>
        <v>10</v>
      </c>
      <c r="N3806">
        <f t="shared" si="184"/>
        <v>14</v>
      </c>
      <c r="O3806" t="str">
        <f t="shared" si="185"/>
        <v>LTRS1</v>
      </c>
    </row>
    <row r="3807" spans="1:15" hidden="1" x14ac:dyDescent="0.25">
      <c r="A3807" t="s">
        <v>121</v>
      </c>
      <c r="B3807" t="s">
        <v>59</v>
      </c>
      <c r="C3807" t="s">
        <v>248</v>
      </c>
      <c r="D3807" s="3">
        <v>44341</v>
      </c>
      <c r="E3807" t="s">
        <v>122</v>
      </c>
      <c r="F3807">
        <v>-99000000</v>
      </c>
      <c r="G3807" t="s">
        <v>1753</v>
      </c>
      <c r="H3807" t="s">
        <v>247</v>
      </c>
      <c r="I3807" t="s">
        <v>102</v>
      </c>
      <c r="J3807" t="s">
        <v>63</v>
      </c>
      <c r="L3807" t="s">
        <v>1715</v>
      </c>
      <c r="M3807">
        <f t="shared" si="183"/>
        <v>10</v>
      </c>
      <c r="N3807">
        <f t="shared" si="184"/>
        <v>14</v>
      </c>
      <c r="O3807" t="str">
        <f t="shared" si="185"/>
        <v>LTRS1</v>
      </c>
    </row>
    <row r="3808" spans="1:15" hidden="1" x14ac:dyDescent="0.25">
      <c r="A3808" t="s">
        <v>121</v>
      </c>
      <c r="B3808" t="s">
        <v>59</v>
      </c>
      <c r="C3808" t="s">
        <v>248</v>
      </c>
      <c r="D3808" s="3">
        <v>44344</v>
      </c>
      <c r="E3808" t="s">
        <v>122</v>
      </c>
      <c r="F3808">
        <v>-99000000</v>
      </c>
      <c r="G3808" t="s">
        <v>1752</v>
      </c>
      <c r="H3808" t="s">
        <v>247</v>
      </c>
      <c r="I3808" t="s">
        <v>102</v>
      </c>
      <c r="J3808" t="s">
        <v>63</v>
      </c>
      <c r="L3808" t="s">
        <v>1715</v>
      </c>
      <c r="M3808">
        <f t="shared" si="183"/>
        <v>10</v>
      </c>
      <c r="N3808">
        <f t="shared" si="184"/>
        <v>14</v>
      </c>
      <c r="O3808" t="str">
        <f t="shared" si="185"/>
        <v>LTRS1</v>
      </c>
    </row>
    <row r="3809" spans="1:15" hidden="1" x14ac:dyDescent="0.25">
      <c r="A3809" t="s">
        <v>121</v>
      </c>
      <c r="B3809" t="s">
        <v>59</v>
      </c>
      <c r="C3809" t="s">
        <v>248</v>
      </c>
      <c r="D3809" s="3">
        <v>44349</v>
      </c>
      <c r="E3809" t="s">
        <v>122</v>
      </c>
      <c r="F3809">
        <v>-99000000</v>
      </c>
      <c r="G3809" t="s">
        <v>1751</v>
      </c>
      <c r="H3809" t="s">
        <v>247</v>
      </c>
      <c r="I3809" t="s">
        <v>102</v>
      </c>
      <c r="J3809" t="s">
        <v>63</v>
      </c>
      <c r="L3809" t="s">
        <v>1719</v>
      </c>
      <c r="M3809">
        <f t="shared" si="183"/>
        <v>10</v>
      </c>
      <c r="N3809">
        <f t="shared" si="184"/>
        <v>14</v>
      </c>
      <c r="O3809" t="str">
        <f t="shared" si="185"/>
        <v>LTRS1</v>
      </c>
    </row>
    <row r="3810" spans="1:15" hidden="1" x14ac:dyDescent="0.25">
      <c r="A3810" t="s">
        <v>121</v>
      </c>
      <c r="B3810" t="s">
        <v>59</v>
      </c>
      <c r="C3810" t="s">
        <v>248</v>
      </c>
      <c r="D3810" s="3">
        <v>44349</v>
      </c>
      <c r="E3810" t="s">
        <v>122</v>
      </c>
      <c r="F3810">
        <v>-11200000</v>
      </c>
      <c r="G3810" t="s">
        <v>1750</v>
      </c>
      <c r="H3810" t="s">
        <v>247</v>
      </c>
      <c r="I3810" t="s">
        <v>102</v>
      </c>
      <c r="J3810" t="s">
        <v>63</v>
      </c>
      <c r="L3810" t="s">
        <v>1719</v>
      </c>
      <c r="M3810">
        <f t="shared" si="183"/>
        <v>10</v>
      </c>
      <c r="N3810">
        <f t="shared" si="184"/>
        <v>14</v>
      </c>
      <c r="O3810" t="str">
        <f t="shared" si="185"/>
        <v>LTRS1</v>
      </c>
    </row>
    <row r="3811" spans="1:15" hidden="1" x14ac:dyDescent="0.25">
      <c r="A3811" t="s">
        <v>121</v>
      </c>
      <c r="B3811" t="s">
        <v>59</v>
      </c>
      <c r="C3811" t="s">
        <v>248</v>
      </c>
      <c r="D3811" s="3">
        <v>44354</v>
      </c>
      <c r="E3811" t="s">
        <v>122</v>
      </c>
      <c r="F3811">
        <v>-500000</v>
      </c>
      <c r="G3811" t="s">
        <v>1749</v>
      </c>
      <c r="H3811" t="s">
        <v>247</v>
      </c>
      <c r="I3811" t="s">
        <v>102</v>
      </c>
      <c r="J3811" t="s">
        <v>63</v>
      </c>
      <c r="L3811" t="s">
        <v>1719</v>
      </c>
      <c r="M3811">
        <f t="shared" si="183"/>
        <v>10</v>
      </c>
      <c r="N3811">
        <f t="shared" si="184"/>
        <v>14</v>
      </c>
      <c r="O3811" t="str">
        <f t="shared" si="185"/>
        <v>LTRS1</v>
      </c>
    </row>
    <row r="3812" spans="1:15" hidden="1" x14ac:dyDescent="0.25">
      <c r="A3812" t="s">
        <v>121</v>
      </c>
      <c r="B3812" t="s">
        <v>59</v>
      </c>
      <c r="C3812" t="s">
        <v>248</v>
      </c>
      <c r="D3812" s="3">
        <v>44361</v>
      </c>
      <c r="E3812" t="s">
        <v>122</v>
      </c>
      <c r="F3812">
        <v>-75000000</v>
      </c>
      <c r="G3812" t="s">
        <v>1748</v>
      </c>
      <c r="H3812" t="s">
        <v>247</v>
      </c>
      <c r="I3812" t="s">
        <v>102</v>
      </c>
      <c r="J3812" t="s">
        <v>63</v>
      </c>
      <c r="L3812" t="s">
        <v>1715</v>
      </c>
      <c r="M3812">
        <f t="shared" si="183"/>
        <v>10</v>
      </c>
      <c r="N3812">
        <f t="shared" si="184"/>
        <v>14</v>
      </c>
      <c r="O3812" t="str">
        <f t="shared" si="185"/>
        <v>LTRS1</v>
      </c>
    </row>
    <row r="3813" spans="1:15" hidden="1" x14ac:dyDescent="0.25">
      <c r="A3813" t="s">
        <v>121</v>
      </c>
      <c r="B3813" t="s">
        <v>59</v>
      </c>
      <c r="C3813" t="s">
        <v>248</v>
      </c>
      <c r="D3813" s="3">
        <v>44364</v>
      </c>
      <c r="E3813" t="s">
        <v>122</v>
      </c>
      <c r="F3813">
        <v>-75000000</v>
      </c>
      <c r="G3813" t="s">
        <v>1747</v>
      </c>
      <c r="H3813" t="s">
        <v>247</v>
      </c>
      <c r="I3813" t="s">
        <v>102</v>
      </c>
      <c r="J3813" t="s">
        <v>63</v>
      </c>
      <c r="L3813" t="s">
        <v>1715</v>
      </c>
      <c r="M3813">
        <f t="shared" si="183"/>
        <v>10</v>
      </c>
      <c r="N3813">
        <f t="shared" si="184"/>
        <v>14</v>
      </c>
      <c r="O3813" t="str">
        <f t="shared" si="185"/>
        <v>LTRS1</v>
      </c>
    </row>
    <row r="3814" spans="1:15" hidden="1" x14ac:dyDescent="0.25">
      <c r="A3814" t="s">
        <v>121</v>
      </c>
      <c r="B3814" t="s">
        <v>59</v>
      </c>
      <c r="C3814" t="s">
        <v>248</v>
      </c>
      <c r="D3814" s="3">
        <v>44370</v>
      </c>
      <c r="E3814" t="s">
        <v>122</v>
      </c>
      <c r="F3814">
        <v>-99000000</v>
      </c>
      <c r="G3814" t="s">
        <v>1746</v>
      </c>
      <c r="H3814" t="s">
        <v>247</v>
      </c>
      <c r="I3814" t="s">
        <v>102</v>
      </c>
      <c r="J3814" t="s">
        <v>63</v>
      </c>
      <c r="L3814" t="s">
        <v>1715</v>
      </c>
      <c r="M3814">
        <f t="shared" si="183"/>
        <v>10</v>
      </c>
      <c r="N3814">
        <f t="shared" si="184"/>
        <v>14</v>
      </c>
      <c r="O3814" t="str">
        <f t="shared" si="185"/>
        <v>LTRS1</v>
      </c>
    </row>
    <row r="3815" spans="1:15" hidden="1" x14ac:dyDescent="0.25">
      <c r="A3815" t="s">
        <v>121</v>
      </c>
      <c r="B3815" t="s">
        <v>59</v>
      </c>
      <c r="C3815" t="s">
        <v>248</v>
      </c>
      <c r="D3815" s="3">
        <v>44370</v>
      </c>
      <c r="E3815" t="s">
        <v>122</v>
      </c>
      <c r="F3815">
        <v>-98000000</v>
      </c>
      <c r="G3815" t="s">
        <v>1745</v>
      </c>
      <c r="H3815" t="s">
        <v>247</v>
      </c>
      <c r="I3815" t="s">
        <v>102</v>
      </c>
      <c r="J3815" t="s">
        <v>63</v>
      </c>
      <c r="L3815" t="s">
        <v>1715</v>
      </c>
      <c r="M3815">
        <f t="shared" si="183"/>
        <v>10</v>
      </c>
      <c r="N3815">
        <f t="shared" si="184"/>
        <v>14</v>
      </c>
      <c r="O3815" t="str">
        <f t="shared" si="185"/>
        <v>LTRS1</v>
      </c>
    </row>
    <row r="3816" spans="1:15" hidden="1" x14ac:dyDescent="0.25">
      <c r="A3816" t="s">
        <v>121</v>
      </c>
      <c r="B3816" t="s">
        <v>59</v>
      </c>
      <c r="C3816" t="s">
        <v>248</v>
      </c>
      <c r="D3816" s="3">
        <v>44376</v>
      </c>
      <c r="E3816" t="s">
        <v>122</v>
      </c>
      <c r="F3816">
        <v>-99000000</v>
      </c>
      <c r="G3816" t="s">
        <v>1744</v>
      </c>
      <c r="H3816" t="s">
        <v>247</v>
      </c>
      <c r="I3816" t="s">
        <v>102</v>
      </c>
      <c r="J3816" t="s">
        <v>63</v>
      </c>
      <c r="L3816" t="s">
        <v>1741</v>
      </c>
      <c r="M3816">
        <f t="shared" si="183"/>
        <v>10</v>
      </c>
      <c r="N3816">
        <f t="shared" si="184"/>
        <v>14</v>
      </c>
      <c r="O3816" t="str">
        <f t="shared" si="185"/>
        <v>LTRS1</v>
      </c>
    </row>
    <row r="3817" spans="1:15" hidden="1" x14ac:dyDescent="0.25">
      <c r="A3817" t="s">
        <v>121</v>
      </c>
      <c r="B3817" t="s">
        <v>59</v>
      </c>
      <c r="C3817" t="s">
        <v>248</v>
      </c>
      <c r="D3817" s="3">
        <v>44376</v>
      </c>
      <c r="E3817" t="s">
        <v>122</v>
      </c>
      <c r="F3817">
        <v>-99000000</v>
      </c>
      <c r="G3817" t="s">
        <v>1743</v>
      </c>
      <c r="H3817" t="s">
        <v>247</v>
      </c>
      <c r="I3817" t="s">
        <v>102</v>
      </c>
      <c r="J3817" t="s">
        <v>63</v>
      </c>
      <c r="L3817" t="s">
        <v>1741</v>
      </c>
      <c r="M3817">
        <f t="shared" si="183"/>
        <v>10</v>
      </c>
      <c r="N3817">
        <f t="shared" si="184"/>
        <v>14</v>
      </c>
      <c r="O3817" t="str">
        <f t="shared" si="185"/>
        <v>LTRS1</v>
      </c>
    </row>
    <row r="3818" spans="1:15" hidden="1" x14ac:dyDescent="0.25">
      <c r="A3818" t="s">
        <v>121</v>
      </c>
      <c r="B3818" t="s">
        <v>59</v>
      </c>
      <c r="C3818" t="s">
        <v>248</v>
      </c>
      <c r="D3818" s="3">
        <v>44376</v>
      </c>
      <c r="E3818" t="s">
        <v>122</v>
      </c>
      <c r="F3818">
        <v>-97000000</v>
      </c>
      <c r="G3818" t="s">
        <v>1742</v>
      </c>
      <c r="H3818" t="s">
        <v>247</v>
      </c>
      <c r="I3818" t="s">
        <v>102</v>
      </c>
      <c r="J3818" t="s">
        <v>63</v>
      </c>
      <c r="L3818" t="s">
        <v>1741</v>
      </c>
      <c r="M3818">
        <f t="shared" si="183"/>
        <v>10</v>
      </c>
      <c r="N3818">
        <f t="shared" si="184"/>
        <v>14</v>
      </c>
      <c r="O3818" t="str">
        <f t="shared" si="185"/>
        <v>LTRS1</v>
      </c>
    </row>
    <row r="3819" spans="1:15" hidden="1" x14ac:dyDescent="0.25">
      <c r="A3819" t="s">
        <v>121</v>
      </c>
      <c r="B3819" t="s">
        <v>59</v>
      </c>
      <c r="C3819" t="s">
        <v>248</v>
      </c>
      <c r="D3819" s="3">
        <v>44420</v>
      </c>
      <c r="E3819" t="s">
        <v>122</v>
      </c>
      <c r="F3819">
        <v>-3400000</v>
      </c>
      <c r="G3819" t="s">
        <v>1740</v>
      </c>
      <c r="H3819" t="s">
        <v>247</v>
      </c>
      <c r="I3819" t="s">
        <v>102</v>
      </c>
      <c r="J3819" t="s">
        <v>63</v>
      </c>
      <c r="L3819" t="s">
        <v>1739</v>
      </c>
      <c r="M3819">
        <f t="shared" si="183"/>
        <v>10</v>
      </c>
      <c r="N3819">
        <f t="shared" si="184"/>
        <v>13</v>
      </c>
      <c r="O3819" t="str">
        <f t="shared" si="185"/>
        <v>TRS1</v>
      </c>
    </row>
    <row r="3820" spans="1:15" hidden="1" x14ac:dyDescent="0.25">
      <c r="A3820" t="s">
        <v>121</v>
      </c>
      <c r="B3820" t="s">
        <v>59</v>
      </c>
      <c r="C3820" t="s">
        <v>248</v>
      </c>
      <c r="D3820" s="3">
        <v>44468</v>
      </c>
      <c r="E3820" t="s">
        <v>122</v>
      </c>
      <c r="F3820">
        <v>-25000000</v>
      </c>
      <c r="G3820" t="s">
        <v>1738</v>
      </c>
      <c r="H3820" t="s">
        <v>126</v>
      </c>
      <c r="I3820" t="s">
        <v>102</v>
      </c>
      <c r="J3820" t="s">
        <v>63</v>
      </c>
      <c r="L3820" t="s">
        <v>1737</v>
      </c>
      <c r="M3820">
        <f t="shared" si="183"/>
        <v>10</v>
      </c>
      <c r="N3820">
        <f t="shared" si="184"/>
        <v>13</v>
      </c>
      <c r="O3820" t="str">
        <f t="shared" si="185"/>
        <v>TRS1</v>
      </c>
    </row>
    <row r="3821" spans="1:15" hidden="1" x14ac:dyDescent="0.25">
      <c r="A3821" t="s">
        <v>121</v>
      </c>
      <c r="B3821" t="s">
        <v>59</v>
      </c>
      <c r="C3821" t="s">
        <v>248</v>
      </c>
      <c r="D3821" s="3">
        <v>44504</v>
      </c>
      <c r="E3821" t="s">
        <v>122</v>
      </c>
      <c r="F3821">
        <v>-25000000</v>
      </c>
      <c r="G3821" t="s">
        <v>1736</v>
      </c>
      <c r="H3821" t="s">
        <v>126</v>
      </c>
      <c r="I3821" t="s">
        <v>102</v>
      </c>
      <c r="J3821" t="s">
        <v>63</v>
      </c>
      <c r="L3821" t="s">
        <v>1734</v>
      </c>
      <c r="M3821">
        <f t="shared" si="183"/>
        <v>10</v>
      </c>
      <c r="N3821">
        <f t="shared" si="184"/>
        <v>17</v>
      </c>
      <c r="O3821" t="str">
        <f t="shared" si="185"/>
        <v>TRS1 JPM</v>
      </c>
    </row>
    <row r="3822" spans="1:15" hidden="1" x14ac:dyDescent="0.25">
      <c r="A3822" t="s">
        <v>121</v>
      </c>
      <c r="B3822" t="s">
        <v>59</v>
      </c>
      <c r="C3822" t="s">
        <v>248</v>
      </c>
      <c r="D3822" s="3">
        <v>44512</v>
      </c>
      <c r="E3822" t="s">
        <v>122</v>
      </c>
      <c r="F3822">
        <v>-49000000</v>
      </c>
      <c r="G3822" t="s">
        <v>1735</v>
      </c>
      <c r="H3822" t="s">
        <v>126</v>
      </c>
      <c r="I3822" t="s">
        <v>102</v>
      </c>
      <c r="J3822" t="s">
        <v>63</v>
      </c>
      <c r="L3822" t="s">
        <v>1734</v>
      </c>
      <c r="M3822">
        <f t="shared" si="183"/>
        <v>10</v>
      </c>
      <c r="N3822">
        <f t="shared" si="184"/>
        <v>17</v>
      </c>
      <c r="O3822" t="str">
        <f t="shared" si="185"/>
        <v>TRS1 JPM</v>
      </c>
    </row>
    <row r="3823" spans="1:15" hidden="1" x14ac:dyDescent="0.25">
      <c r="A3823" t="s">
        <v>121</v>
      </c>
      <c r="B3823" t="s">
        <v>59</v>
      </c>
      <c r="C3823" t="s">
        <v>248</v>
      </c>
      <c r="D3823" s="3">
        <v>44676</v>
      </c>
      <c r="E3823" t="s">
        <v>122</v>
      </c>
      <c r="F3823">
        <v>-1068000</v>
      </c>
      <c r="G3823" t="s">
        <v>1733</v>
      </c>
      <c r="H3823" t="s">
        <v>247</v>
      </c>
      <c r="I3823" t="s">
        <v>102</v>
      </c>
      <c r="J3823" t="s">
        <v>63</v>
      </c>
      <c r="L3823" t="s">
        <v>1732</v>
      </c>
      <c r="M3823">
        <f t="shared" si="183"/>
        <v>10</v>
      </c>
      <c r="N3823">
        <f t="shared" si="184"/>
        <v>18</v>
      </c>
      <c r="O3823" t="str">
        <f t="shared" si="185"/>
        <v>LTRS1 JPM</v>
      </c>
    </row>
    <row r="3824" spans="1:15" hidden="1" x14ac:dyDescent="0.25">
      <c r="A3824" t="s">
        <v>121</v>
      </c>
      <c r="B3824" t="s">
        <v>59</v>
      </c>
      <c r="C3824" t="s">
        <v>248</v>
      </c>
      <c r="D3824" s="3">
        <v>44721</v>
      </c>
      <c r="E3824" t="s">
        <v>122</v>
      </c>
      <c r="F3824">
        <v>-1200000</v>
      </c>
      <c r="G3824" t="s">
        <v>1731</v>
      </c>
      <c r="H3824" t="s">
        <v>126</v>
      </c>
      <c r="I3824" t="s">
        <v>102</v>
      </c>
      <c r="J3824" t="s">
        <v>63</v>
      </c>
      <c r="L3824" t="s">
        <v>1730</v>
      </c>
      <c r="M3824">
        <f t="shared" si="183"/>
        <v>10</v>
      </c>
      <c r="N3824">
        <f t="shared" si="184"/>
        <v>18</v>
      </c>
      <c r="O3824" t="str">
        <f t="shared" si="185"/>
        <v>LTRS1 JPM</v>
      </c>
    </row>
    <row r="3825" spans="1:15" hidden="1" x14ac:dyDescent="0.25">
      <c r="A3825" t="s">
        <v>121</v>
      </c>
      <c r="B3825" t="s">
        <v>59</v>
      </c>
      <c r="C3825" t="s">
        <v>248</v>
      </c>
      <c r="D3825" s="3">
        <v>45036</v>
      </c>
      <c r="E3825" t="s">
        <v>122</v>
      </c>
      <c r="F3825">
        <v>-30000000</v>
      </c>
      <c r="G3825" t="s">
        <v>1729</v>
      </c>
      <c r="H3825" t="s">
        <v>247</v>
      </c>
      <c r="I3825" t="s">
        <v>102</v>
      </c>
      <c r="J3825" t="s">
        <v>63</v>
      </c>
      <c r="L3825" t="s">
        <v>1719</v>
      </c>
      <c r="M3825">
        <f t="shared" si="183"/>
        <v>10</v>
      </c>
      <c r="N3825">
        <f t="shared" si="184"/>
        <v>14</v>
      </c>
      <c r="O3825" t="str">
        <f t="shared" si="185"/>
        <v>LTRS1</v>
      </c>
    </row>
    <row r="3826" spans="1:15" hidden="1" x14ac:dyDescent="0.25">
      <c r="A3826" t="s">
        <v>121</v>
      </c>
      <c r="B3826" t="s">
        <v>59</v>
      </c>
      <c r="C3826" t="s">
        <v>248</v>
      </c>
      <c r="D3826" s="3">
        <v>45036</v>
      </c>
      <c r="E3826" t="s">
        <v>122</v>
      </c>
      <c r="F3826">
        <v>-25000000</v>
      </c>
      <c r="G3826" t="s">
        <v>1728</v>
      </c>
      <c r="H3826" t="s">
        <v>126</v>
      </c>
      <c r="I3826" t="s">
        <v>102</v>
      </c>
      <c r="J3826" t="s">
        <v>63</v>
      </c>
      <c r="L3826" t="s">
        <v>1725</v>
      </c>
      <c r="M3826">
        <f t="shared" si="183"/>
        <v>10</v>
      </c>
      <c r="N3826">
        <f t="shared" si="184"/>
        <v>14</v>
      </c>
      <c r="O3826" t="str">
        <f t="shared" si="185"/>
        <v>LTRS1</v>
      </c>
    </row>
    <row r="3827" spans="1:15" hidden="1" x14ac:dyDescent="0.25">
      <c r="A3827" t="s">
        <v>121</v>
      </c>
      <c r="B3827" t="s">
        <v>59</v>
      </c>
      <c r="C3827" t="s">
        <v>248</v>
      </c>
      <c r="D3827" s="3">
        <v>45041</v>
      </c>
      <c r="E3827" t="s">
        <v>122</v>
      </c>
      <c r="F3827">
        <v>-15000000</v>
      </c>
      <c r="G3827" t="s">
        <v>1727</v>
      </c>
      <c r="H3827" t="s">
        <v>247</v>
      </c>
      <c r="I3827" t="s">
        <v>102</v>
      </c>
      <c r="J3827" t="s">
        <v>63</v>
      </c>
      <c r="L3827" t="s">
        <v>1715</v>
      </c>
      <c r="M3827">
        <f t="shared" si="183"/>
        <v>10</v>
      </c>
      <c r="N3827">
        <f t="shared" si="184"/>
        <v>14</v>
      </c>
      <c r="O3827" t="str">
        <f t="shared" si="185"/>
        <v>LTRS1</v>
      </c>
    </row>
    <row r="3828" spans="1:15" hidden="1" x14ac:dyDescent="0.25">
      <c r="A3828" t="s">
        <v>121</v>
      </c>
      <c r="B3828" t="s">
        <v>59</v>
      </c>
      <c r="C3828" t="s">
        <v>248</v>
      </c>
      <c r="D3828" s="3">
        <v>45041</v>
      </c>
      <c r="E3828" t="s">
        <v>122</v>
      </c>
      <c r="F3828">
        <v>-15000000</v>
      </c>
      <c r="G3828" t="s">
        <v>1726</v>
      </c>
      <c r="H3828" t="s">
        <v>126</v>
      </c>
      <c r="I3828" t="s">
        <v>102</v>
      </c>
      <c r="J3828" t="s">
        <v>63</v>
      </c>
      <c r="L3828" t="s">
        <v>1725</v>
      </c>
      <c r="M3828">
        <f t="shared" si="183"/>
        <v>10</v>
      </c>
      <c r="N3828">
        <f t="shared" si="184"/>
        <v>14</v>
      </c>
      <c r="O3828" t="str">
        <f t="shared" si="185"/>
        <v>LTRS1</v>
      </c>
    </row>
    <row r="3829" spans="1:15" hidden="1" x14ac:dyDescent="0.25">
      <c r="A3829" t="s">
        <v>121</v>
      </c>
      <c r="B3829" t="s">
        <v>59</v>
      </c>
      <c r="C3829" t="s">
        <v>248</v>
      </c>
      <c r="D3829" s="3">
        <v>45042</v>
      </c>
      <c r="E3829" t="s">
        <v>122</v>
      </c>
      <c r="F3829">
        <v>-2000000</v>
      </c>
      <c r="G3829" t="s">
        <v>1724</v>
      </c>
      <c r="H3829" t="s">
        <v>247</v>
      </c>
      <c r="I3829" t="s">
        <v>102</v>
      </c>
      <c r="J3829" t="s">
        <v>63</v>
      </c>
      <c r="L3829" t="s">
        <v>1715</v>
      </c>
      <c r="M3829">
        <f t="shared" si="183"/>
        <v>10</v>
      </c>
      <c r="N3829">
        <f t="shared" si="184"/>
        <v>14</v>
      </c>
      <c r="O3829" t="str">
        <f t="shared" si="185"/>
        <v>LTRS1</v>
      </c>
    </row>
    <row r="3830" spans="1:15" hidden="1" x14ac:dyDescent="0.25">
      <c r="A3830" t="s">
        <v>121</v>
      </c>
      <c r="B3830" t="s">
        <v>59</v>
      </c>
      <c r="C3830" t="s">
        <v>248</v>
      </c>
      <c r="D3830" s="3">
        <v>45043</v>
      </c>
      <c r="E3830" t="s">
        <v>122</v>
      </c>
      <c r="F3830">
        <v>-5000000</v>
      </c>
      <c r="G3830" t="s">
        <v>1723</v>
      </c>
      <c r="H3830" t="s">
        <v>247</v>
      </c>
      <c r="I3830" t="s">
        <v>102</v>
      </c>
      <c r="J3830" t="s">
        <v>63</v>
      </c>
      <c r="L3830" t="s">
        <v>1715</v>
      </c>
      <c r="M3830">
        <f t="shared" si="183"/>
        <v>10</v>
      </c>
      <c r="N3830">
        <f t="shared" si="184"/>
        <v>14</v>
      </c>
      <c r="O3830" t="str">
        <f t="shared" si="185"/>
        <v>LTRS1</v>
      </c>
    </row>
    <row r="3831" spans="1:15" hidden="1" x14ac:dyDescent="0.25">
      <c r="A3831" t="s">
        <v>121</v>
      </c>
      <c r="B3831" t="s">
        <v>59</v>
      </c>
      <c r="C3831" t="s">
        <v>248</v>
      </c>
      <c r="D3831" s="3">
        <v>45043</v>
      </c>
      <c r="E3831" t="s">
        <v>122</v>
      </c>
      <c r="F3831">
        <v>-10000000</v>
      </c>
      <c r="G3831" t="s">
        <v>1722</v>
      </c>
      <c r="H3831" t="s">
        <v>126</v>
      </c>
      <c r="I3831" t="s">
        <v>102</v>
      </c>
      <c r="J3831" t="s">
        <v>63</v>
      </c>
      <c r="L3831" t="s">
        <v>1721</v>
      </c>
      <c r="M3831">
        <f t="shared" si="183"/>
        <v>10</v>
      </c>
      <c r="N3831">
        <f t="shared" si="184"/>
        <v>15</v>
      </c>
      <c r="O3831" t="str">
        <f t="shared" si="185"/>
        <v>LTRS 1</v>
      </c>
    </row>
    <row r="3832" spans="1:15" hidden="1" x14ac:dyDescent="0.25">
      <c r="A3832" t="s">
        <v>121</v>
      </c>
      <c r="B3832" t="s">
        <v>59</v>
      </c>
      <c r="C3832" t="s">
        <v>248</v>
      </c>
      <c r="D3832" s="3">
        <v>45092</v>
      </c>
      <c r="E3832" t="s">
        <v>122</v>
      </c>
      <c r="F3832">
        <v>-16000000</v>
      </c>
      <c r="G3832" t="s">
        <v>1720</v>
      </c>
      <c r="H3832" t="s">
        <v>247</v>
      </c>
      <c r="I3832" t="s">
        <v>102</v>
      </c>
      <c r="J3832" t="s">
        <v>63</v>
      </c>
      <c r="L3832" t="s">
        <v>1719</v>
      </c>
      <c r="M3832">
        <f t="shared" si="183"/>
        <v>10</v>
      </c>
      <c r="N3832">
        <f t="shared" si="184"/>
        <v>14</v>
      </c>
      <c r="O3832" t="str">
        <f t="shared" si="185"/>
        <v>LTRS1</v>
      </c>
    </row>
    <row r="3833" spans="1:15" hidden="1" x14ac:dyDescent="0.25">
      <c r="A3833" t="s">
        <v>121</v>
      </c>
      <c r="B3833" t="s">
        <v>59</v>
      </c>
      <c r="C3833" t="s">
        <v>248</v>
      </c>
      <c r="D3833" s="3">
        <v>45105</v>
      </c>
      <c r="E3833" t="s">
        <v>122</v>
      </c>
      <c r="F3833">
        <v>-20000000</v>
      </c>
      <c r="G3833" t="s">
        <v>1718</v>
      </c>
      <c r="H3833" t="s">
        <v>126</v>
      </c>
      <c r="I3833" t="s">
        <v>102</v>
      </c>
      <c r="J3833" t="s">
        <v>63</v>
      </c>
      <c r="L3833" t="s">
        <v>1717</v>
      </c>
      <c r="M3833">
        <f t="shared" si="183"/>
        <v>10</v>
      </c>
      <c r="N3833">
        <f t="shared" si="184"/>
        <v>14</v>
      </c>
      <c r="O3833" t="str">
        <f t="shared" si="185"/>
        <v>LTRS1</v>
      </c>
    </row>
    <row r="3834" spans="1:15" hidden="1" x14ac:dyDescent="0.25">
      <c r="A3834" t="s">
        <v>121</v>
      </c>
      <c r="B3834" t="s">
        <v>59</v>
      </c>
      <c r="C3834" t="s">
        <v>248</v>
      </c>
      <c r="D3834" s="3">
        <v>45121</v>
      </c>
      <c r="E3834" t="s">
        <v>122</v>
      </c>
      <c r="F3834">
        <v>-1000000</v>
      </c>
      <c r="G3834" t="s">
        <v>1716</v>
      </c>
      <c r="H3834" t="s">
        <v>247</v>
      </c>
      <c r="I3834" t="s">
        <v>426</v>
      </c>
      <c r="J3834" t="s">
        <v>63</v>
      </c>
      <c r="L3834" t="s">
        <v>1715</v>
      </c>
      <c r="M3834">
        <f t="shared" si="183"/>
        <v>10</v>
      </c>
      <c r="N3834">
        <f t="shared" si="184"/>
        <v>14</v>
      </c>
      <c r="O3834" t="str">
        <f t="shared" si="185"/>
        <v>LTRS1</v>
      </c>
    </row>
    <row r="3835" spans="1:15" hidden="1" x14ac:dyDescent="0.25">
      <c r="A3835" t="s">
        <v>121</v>
      </c>
      <c r="B3835" t="s">
        <v>36</v>
      </c>
      <c r="C3835" t="s">
        <v>1683</v>
      </c>
      <c r="D3835" s="3">
        <v>42177</v>
      </c>
      <c r="E3835" t="s">
        <v>122</v>
      </c>
      <c r="F3835">
        <v>-10100</v>
      </c>
      <c r="G3835" t="s">
        <v>1714</v>
      </c>
      <c r="H3835" t="s">
        <v>249</v>
      </c>
      <c r="I3835" t="s">
        <v>102</v>
      </c>
      <c r="J3835" t="s">
        <v>37</v>
      </c>
      <c r="L3835" t="s">
        <v>1687</v>
      </c>
      <c r="M3835">
        <f t="shared" si="183"/>
        <v>10</v>
      </c>
      <c r="N3835">
        <f t="shared" si="184"/>
        <v>14</v>
      </c>
      <c r="O3835" t="str">
        <f t="shared" si="185"/>
        <v>LTRS3</v>
      </c>
    </row>
    <row r="3836" spans="1:15" hidden="1" x14ac:dyDescent="0.25">
      <c r="A3836" t="s">
        <v>121</v>
      </c>
      <c r="B3836" t="s">
        <v>36</v>
      </c>
      <c r="C3836" t="s">
        <v>1683</v>
      </c>
      <c r="D3836" s="3">
        <v>42443</v>
      </c>
      <c r="E3836" t="s">
        <v>122</v>
      </c>
      <c r="F3836">
        <v>-245620.64</v>
      </c>
      <c r="G3836" t="s">
        <v>1713</v>
      </c>
      <c r="H3836" t="s">
        <v>249</v>
      </c>
      <c r="I3836" t="s">
        <v>102</v>
      </c>
      <c r="J3836" t="s">
        <v>37</v>
      </c>
      <c r="L3836" t="s">
        <v>1687</v>
      </c>
      <c r="M3836">
        <f t="shared" si="183"/>
        <v>10</v>
      </c>
      <c r="N3836">
        <f t="shared" si="184"/>
        <v>14</v>
      </c>
      <c r="O3836" t="str">
        <f t="shared" si="185"/>
        <v>LTRS3</v>
      </c>
    </row>
    <row r="3837" spans="1:15" hidden="1" x14ac:dyDescent="0.25">
      <c r="A3837" t="s">
        <v>121</v>
      </c>
      <c r="B3837" t="s">
        <v>36</v>
      </c>
      <c r="C3837" t="s">
        <v>1683</v>
      </c>
      <c r="D3837" s="3">
        <v>42444</v>
      </c>
      <c r="E3837" t="s">
        <v>122</v>
      </c>
      <c r="F3837">
        <v>-74381</v>
      </c>
      <c r="G3837" t="s">
        <v>1712</v>
      </c>
      <c r="H3837" t="s">
        <v>249</v>
      </c>
      <c r="I3837" t="s">
        <v>102</v>
      </c>
      <c r="J3837" t="s">
        <v>37</v>
      </c>
      <c r="L3837" t="s">
        <v>1687</v>
      </c>
      <c r="M3837">
        <f t="shared" si="183"/>
        <v>10</v>
      </c>
      <c r="N3837">
        <f t="shared" si="184"/>
        <v>14</v>
      </c>
      <c r="O3837" t="str">
        <f t="shared" si="185"/>
        <v>LTRS3</v>
      </c>
    </row>
    <row r="3838" spans="1:15" hidden="1" x14ac:dyDescent="0.25">
      <c r="A3838" t="s">
        <v>121</v>
      </c>
      <c r="B3838" t="s">
        <v>36</v>
      </c>
      <c r="C3838" t="s">
        <v>1683</v>
      </c>
      <c r="D3838" s="3">
        <v>42453</v>
      </c>
      <c r="E3838" t="s">
        <v>122</v>
      </c>
      <c r="F3838">
        <v>-2000000</v>
      </c>
      <c r="G3838" t="s">
        <v>1711</v>
      </c>
      <c r="H3838" t="s">
        <v>249</v>
      </c>
      <c r="I3838" t="s">
        <v>102</v>
      </c>
      <c r="J3838" t="s">
        <v>37</v>
      </c>
      <c r="L3838" t="s">
        <v>1687</v>
      </c>
      <c r="M3838">
        <f t="shared" si="183"/>
        <v>10</v>
      </c>
      <c r="N3838">
        <f t="shared" si="184"/>
        <v>14</v>
      </c>
      <c r="O3838" t="str">
        <f t="shared" si="185"/>
        <v>LTRS3</v>
      </c>
    </row>
    <row r="3839" spans="1:15" hidden="1" x14ac:dyDescent="0.25">
      <c r="A3839" t="s">
        <v>121</v>
      </c>
      <c r="B3839" t="s">
        <v>36</v>
      </c>
      <c r="C3839" t="s">
        <v>1683</v>
      </c>
      <c r="D3839" s="3">
        <v>42453</v>
      </c>
      <c r="E3839" t="s">
        <v>122</v>
      </c>
      <c r="F3839">
        <v>-2000000</v>
      </c>
      <c r="G3839" t="s">
        <v>1710</v>
      </c>
      <c r="H3839" t="s">
        <v>249</v>
      </c>
      <c r="I3839" t="s">
        <v>102</v>
      </c>
      <c r="J3839" t="s">
        <v>37</v>
      </c>
      <c r="L3839" t="s">
        <v>1685</v>
      </c>
      <c r="M3839">
        <f t="shared" si="183"/>
        <v>10</v>
      </c>
      <c r="N3839">
        <f t="shared" si="184"/>
        <v>14</v>
      </c>
      <c r="O3839" t="str">
        <f t="shared" si="185"/>
        <v>LTRS3</v>
      </c>
    </row>
    <row r="3840" spans="1:15" hidden="1" x14ac:dyDescent="0.25">
      <c r="A3840" t="s">
        <v>121</v>
      </c>
      <c r="B3840" t="s">
        <v>36</v>
      </c>
      <c r="C3840" t="s">
        <v>1683</v>
      </c>
      <c r="D3840" s="3">
        <v>42531</v>
      </c>
      <c r="E3840" t="s">
        <v>122</v>
      </c>
      <c r="F3840">
        <v>-2000000</v>
      </c>
      <c r="G3840" t="s">
        <v>1709</v>
      </c>
      <c r="H3840" t="s">
        <v>249</v>
      </c>
      <c r="I3840" t="s">
        <v>102</v>
      </c>
      <c r="J3840" t="s">
        <v>37</v>
      </c>
      <c r="L3840" t="s">
        <v>1687</v>
      </c>
      <c r="M3840">
        <f t="shared" si="183"/>
        <v>10</v>
      </c>
      <c r="N3840">
        <f t="shared" si="184"/>
        <v>14</v>
      </c>
      <c r="O3840" t="str">
        <f t="shared" si="185"/>
        <v>LTRS3</v>
      </c>
    </row>
    <row r="3841" spans="1:15" hidden="1" x14ac:dyDescent="0.25">
      <c r="A3841" t="s">
        <v>121</v>
      </c>
      <c r="B3841" t="s">
        <v>36</v>
      </c>
      <c r="C3841" t="s">
        <v>1683</v>
      </c>
      <c r="D3841" s="3">
        <v>42642</v>
      </c>
      <c r="E3841" t="s">
        <v>122</v>
      </c>
      <c r="F3841">
        <v>-150000000</v>
      </c>
      <c r="G3841" t="s">
        <v>1708</v>
      </c>
      <c r="H3841" t="s">
        <v>249</v>
      </c>
      <c r="I3841" t="s">
        <v>102</v>
      </c>
      <c r="J3841" t="s">
        <v>37</v>
      </c>
      <c r="L3841" t="s">
        <v>1687</v>
      </c>
      <c r="M3841">
        <f t="shared" si="183"/>
        <v>10</v>
      </c>
      <c r="N3841">
        <f t="shared" si="184"/>
        <v>14</v>
      </c>
      <c r="O3841" t="str">
        <f t="shared" si="185"/>
        <v>LTRS3</v>
      </c>
    </row>
    <row r="3842" spans="1:15" hidden="1" x14ac:dyDescent="0.25">
      <c r="A3842" t="s">
        <v>121</v>
      </c>
      <c r="B3842" t="s">
        <v>36</v>
      </c>
      <c r="C3842" t="s">
        <v>1683</v>
      </c>
      <c r="D3842" s="3">
        <v>42718</v>
      </c>
      <c r="E3842" t="s">
        <v>122</v>
      </c>
      <c r="F3842">
        <v>-159995</v>
      </c>
      <c r="G3842" t="s">
        <v>1707</v>
      </c>
      <c r="H3842" t="s">
        <v>247</v>
      </c>
      <c r="I3842" t="s">
        <v>102</v>
      </c>
      <c r="J3842" t="s">
        <v>37</v>
      </c>
      <c r="L3842" t="s">
        <v>1687</v>
      </c>
      <c r="M3842">
        <f t="shared" si="183"/>
        <v>10</v>
      </c>
      <c r="N3842">
        <f t="shared" si="184"/>
        <v>14</v>
      </c>
      <c r="O3842" t="str">
        <f t="shared" si="185"/>
        <v>LTRS3</v>
      </c>
    </row>
    <row r="3843" spans="1:15" hidden="1" x14ac:dyDescent="0.25">
      <c r="A3843" t="s">
        <v>121</v>
      </c>
      <c r="B3843" t="s">
        <v>36</v>
      </c>
      <c r="C3843" t="s">
        <v>1683</v>
      </c>
      <c r="D3843" s="3">
        <v>42724</v>
      </c>
      <c r="E3843" t="s">
        <v>122</v>
      </c>
      <c r="F3843">
        <v>-5000000</v>
      </c>
      <c r="G3843" t="s">
        <v>1706</v>
      </c>
      <c r="H3843" t="s">
        <v>247</v>
      </c>
      <c r="I3843" t="s">
        <v>102</v>
      </c>
      <c r="J3843" t="s">
        <v>37</v>
      </c>
      <c r="L3843" t="s">
        <v>1685</v>
      </c>
      <c r="M3843">
        <f t="shared" ref="M3843:M3906" si="186">FIND("from",L3843,1)+LEN($M$1)+1</f>
        <v>10</v>
      </c>
      <c r="N3843">
        <f t="shared" ref="N3843:N3906" si="187">FIND("to",L3843)-LEN($N$1)</f>
        <v>14</v>
      </c>
      <c r="O3843" t="str">
        <f t="shared" ref="O3843:O3906" si="188">MID(L3843,M3843,N3843-M3843+1)</f>
        <v>LTRS3</v>
      </c>
    </row>
    <row r="3844" spans="1:15" hidden="1" x14ac:dyDescent="0.25">
      <c r="A3844" t="s">
        <v>121</v>
      </c>
      <c r="B3844" t="s">
        <v>36</v>
      </c>
      <c r="C3844" t="s">
        <v>1683</v>
      </c>
      <c r="D3844" s="3">
        <v>42790</v>
      </c>
      <c r="E3844" t="s">
        <v>122</v>
      </c>
      <c r="F3844">
        <v>-3000000</v>
      </c>
      <c r="G3844" t="s">
        <v>1705</v>
      </c>
      <c r="H3844" t="s">
        <v>247</v>
      </c>
      <c r="I3844" t="s">
        <v>102</v>
      </c>
      <c r="J3844" t="s">
        <v>37</v>
      </c>
      <c r="L3844" t="s">
        <v>1687</v>
      </c>
      <c r="M3844">
        <f t="shared" si="186"/>
        <v>10</v>
      </c>
      <c r="N3844">
        <f t="shared" si="187"/>
        <v>14</v>
      </c>
      <c r="O3844" t="str">
        <f t="shared" si="188"/>
        <v>LTRS3</v>
      </c>
    </row>
    <row r="3845" spans="1:15" hidden="1" x14ac:dyDescent="0.25">
      <c r="A3845" t="s">
        <v>121</v>
      </c>
      <c r="B3845" t="s">
        <v>36</v>
      </c>
      <c r="C3845" t="s">
        <v>1683</v>
      </c>
      <c r="D3845" s="3">
        <v>42993</v>
      </c>
      <c r="E3845" t="s">
        <v>122</v>
      </c>
      <c r="F3845">
        <v>-5000000</v>
      </c>
      <c r="G3845" t="s">
        <v>1704</v>
      </c>
      <c r="H3845" t="s">
        <v>247</v>
      </c>
      <c r="I3845" t="s">
        <v>102</v>
      </c>
      <c r="J3845" t="s">
        <v>37</v>
      </c>
      <c r="L3845" t="s">
        <v>1687</v>
      </c>
      <c r="M3845">
        <f t="shared" si="186"/>
        <v>10</v>
      </c>
      <c r="N3845">
        <f t="shared" si="187"/>
        <v>14</v>
      </c>
      <c r="O3845" t="str">
        <f t="shared" si="188"/>
        <v>LTRS3</v>
      </c>
    </row>
    <row r="3846" spans="1:15" hidden="1" x14ac:dyDescent="0.25">
      <c r="A3846" t="s">
        <v>121</v>
      </c>
      <c r="B3846" t="s">
        <v>36</v>
      </c>
      <c r="C3846" t="s">
        <v>1683</v>
      </c>
      <c r="D3846" s="3">
        <v>43005</v>
      </c>
      <c r="E3846" t="s">
        <v>122</v>
      </c>
      <c r="F3846">
        <v>-10000000</v>
      </c>
      <c r="G3846" t="s">
        <v>1703</v>
      </c>
      <c r="H3846" t="s">
        <v>247</v>
      </c>
      <c r="I3846" t="s">
        <v>102</v>
      </c>
      <c r="J3846" t="s">
        <v>37</v>
      </c>
      <c r="L3846" t="s">
        <v>1687</v>
      </c>
      <c r="M3846">
        <f t="shared" si="186"/>
        <v>10</v>
      </c>
      <c r="N3846">
        <f t="shared" si="187"/>
        <v>14</v>
      </c>
      <c r="O3846" t="str">
        <f t="shared" si="188"/>
        <v>LTRS3</v>
      </c>
    </row>
    <row r="3847" spans="1:15" hidden="1" x14ac:dyDescent="0.25">
      <c r="A3847" t="s">
        <v>121</v>
      </c>
      <c r="B3847" t="s">
        <v>36</v>
      </c>
      <c r="C3847" t="s">
        <v>1683</v>
      </c>
      <c r="D3847" s="3">
        <v>43020</v>
      </c>
      <c r="E3847" t="s">
        <v>122</v>
      </c>
      <c r="F3847">
        <v>-44656402.850000001</v>
      </c>
      <c r="G3847" t="s">
        <v>1702</v>
      </c>
      <c r="H3847" t="s">
        <v>247</v>
      </c>
      <c r="I3847" t="s">
        <v>101</v>
      </c>
      <c r="J3847" t="s">
        <v>37</v>
      </c>
      <c r="L3847" t="s">
        <v>1701</v>
      </c>
      <c r="M3847" t="e">
        <f t="shared" si="186"/>
        <v>#VALUE!</v>
      </c>
      <c r="N3847">
        <f t="shared" si="187"/>
        <v>3</v>
      </c>
      <c r="O3847" t="e">
        <f t="shared" si="188"/>
        <v>#VALUE!</v>
      </c>
    </row>
    <row r="3848" spans="1:15" hidden="1" x14ac:dyDescent="0.25">
      <c r="A3848" t="s">
        <v>121</v>
      </c>
      <c r="B3848" t="s">
        <v>36</v>
      </c>
      <c r="C3848" t="s">
        <v>1683</v>
      </c>
      <c r="D3848" s="3">
        <v>43020</v>
      </c>
      <c r="E3848" t="s">
        <v>122</v>
      </c>
      <c r="F3848">
        <v>-50000000</v>
      </c>
      <c r="G3848" t="s">
        <v>1700</v>
      </c>
      <c r="H3848" t="s">
        <v>247</v>
      </c>
      <c r="I3848" t="s">
        <v>102</v>
      </c>
      <c r="J3848" t="s">
        <v>37</v>
      </c>
      <c r="L3848" t="s">
        <v>1699</v>
      </c>
      <c r="M3848">
        <f t="shared" si="186"/>
        <v>10</v>
      </c>
      <c r="N3848" t="e">
        <f t="shared" si="187"/>
        <v>#VALUE!</v>
      </c>
      <c r="O3848" t="e">
        <f t="shared" si="188"/>
        <v>#VALUE!</v>
      </c>
    </row>
    <row r="3849" spans="1:15" hidden="1" x14ac:dyDescent="0.25">
      <c r="A3849" t="s">
        <v>121</v>
      </c>
      <c r="B3849" t="s">
        <v>36</v>
      </c>
      <c r="C3849" t="s">
        <v>1683</v>
      </c>
      <c r="D3849" s="3">
        <v>43033</v>
      </c>
      <c r="E3849" t="s">
        <v>122</v>
      </c>
      <c r="F3849">
        <v>-47000000</v>
      </c>
      <c r="G3849" t="s">
        <v>1698</v>
      </c>
      <c r="H3849" t="s">
        <v>247</v>
      </c>
      <c r="I3849" t="s">
        <v>102</v>
      </c>
      <c r="J3849" t="s">
        <v>37</v>
      </c>
      <c r="L3849" t="s">
        <v>1685</v>
      </c>
      <c r="M3849">
        <f t="shared" si="186"/>
        <v>10</v>
      </c>
      <c r="N3849">
        <f t="shared" si="187"/>
        <v>14</v>
      </c>
      <c r="O3849" t="str">
        <f t="shared" si="188"/>
        <v>LTRS3</v>
      </c>
    </row>
    <row r="3850" spans="1:15" hidden="1" x14ac:dyDescent="0.25">
      <c r="A3850" t="s">
        <v>121</v>
      </c>
      <c r="B3850" t="s">
        <v>36</v>
      </c>
      <c r="C3850" t="s">
        <v>1683</v>
      </c>
      <c r="D3850" s="3">
        <v>43033</v>
      </c>
      <c r="E3850" t="s">
        <v>122</v>
      </c>
      <c r="F3850">
        <v>-12000000</v>
      </c>
      <c r="G3850" t="s">
        <v>1697</v>
      </c>
      <c r="H3850" t="s">
        <v>247</v>
      </c>
      <c r="I3850" t="s">
        <v>102</v>
      </c>
      <c r="J3850" t="s">
        <v>37</v>
      </c>
      <c r="L3850" t="s">
        <v>1685</v>
      </c>
      <c r="M3850">
        <f t="shared" si="186"/>
        <v>10</v>
      </c>
      <c r="N3850">
        <f t="shared" si="187"/>
        <v>14</v>
      </c>
      <c r="O3850" t="str">
        <f t="shared" si="188"/>
        <v>LTRS3</v>
      </c>
    </row>
    <row r="3851" spans="1:15" hidden="1" x14ac:dyDescent="0.25">
      <c r="A3851" t="s">
        <v>121</v>
      </c>
      <c r="B3851" t="s">
        <v>36</v>
      </c>
      <c r="C3851" t="s">
        <v>1683</v>
      </c>
      <c r="D3851" s="3">
        <v>43165</v>
      </c>
      <c r="E3851" t="s">
        <v>122</v>
      </c>
      <c r="F3851">
        <v>-3200173.15</v>
      </c>
      <c r="G3851" t="s">
        <v>1696</v>
      </c>
      <c r="H3851" t="s">
        <v>247</v>
      </c>
      <c r="I3851" t="s">
        <v>102</v>
      </c>
      <c r="J3851" t="s">
        <v>37</v>
      </c>
      <c r="L3851" t="s">
        <v>1687</v>
      </c>
      <c r="M3851">
        <f t="shared" si="186"/>
        <v>10</v>
      </c>
      <c r="N3851">
        <f t="shared" si="187"/>
        <v>14</v>
      </c>
      <c r="O3851" t="str">
        <f t="shared" si="188"/>
        <v>LTRS3</v>
      </c>
    </row>
    <row r="3852" spans="1:15" hidden="1" x14ac:dyDescent="0.25">
      <c r="A3852" t="s">
        <v>121</v>
      </c>
      <c r="B3852" t="s">
        <v>36</v>
      </c>
      <c r="C3852" t="s">
        <v>1683</v>
      </c>
      <c r="D3852" s="3">
        <v>43188</v>
      </c>
      <c r="E3852" t="s">
        <v>122</v>
      </c>
      <c r="F3852">
        <v>-30500000</v>
      </c>
      <c r="G3852" t="s">
        <v>1695</v>
      </c>
      <c r="H3852" t="s">
        <v>247</v>
      </c>
      <c r="I3852" t="s">
        <v>102</v>
      </c>
      <c r="J3852" t="s">
        <v>37</v>
      </c>
      <c r="L3852" t="s">
        <v>1681</v>
      </c>
      <c r="M3852">
        <f t="shared" si="186"/>
        <v>10</v>
      </c>
      <c r="N3852">
        <f t="shared" si="187"/>
        <v>14</v>
      </c>
      <c r="O3852" t="str">
        <f t="shared" si="188"/>
        <v>LTRS3</v>
      </c>
    </row>
    <row r="3853" spans="1:15" hidden="1" x14ac:dyDescent="0.25">
      <c r="A3853" t="s">
        <v>121</v>
      </c>
      <c r="B3853" t="s">
        <v>36</v>
      </c>
      <c r="C3853" t="s">
        <v>1683</v>
      </c>
      <c r="D3853" s="3">
        <v>43367</v>
      </c>
      <c r="E3853" t="s">
        <v>122</v>
      </c>
      <c r="F3853">
        <v>-12009.1</v>
      </c>
      <c r="G3853" t="s">
        <v>1694</v>
      </c>
      <c r="H3853" t="s">
        <v>247</v>
      </c>
      <c r="I3853" t="s">
        <v>102</v>
      </c>
      <c r="J3853" t="s">
        <v>37</v>
      </c>
      <c r="L3853" t="s">
        <v>1681</v>
      </c>
      <c r="M3853">
        <f t="shared" si="186"/>
        <v>10</v>
      </c>
      <c r="N3853">
        <f t="shared" si="187"/>
        <v>14</v>
      </c>
      <c r="O3853" t="str">
        <f t="shared" si="188"/>
        <v>LTRS3</v>
      </c>
    </row>
    <row r="3854" spans="1:15" hidden="1" x14ac:dyDescent="0.25">
      <c r="A3854" t="s">
        <v>121</v>
      </c>
      <c r="B3854" t="s">
        <v>36</v>
      </c>
      <c r="C3854" t="s">
        <v>1683</v>
      </c>
      <c r="D3854" s="3">
        <v>43370</v>
      </c>
      <c r="E3854" t="s">
        <v>122</v>
      </c>
      <c r="F3854">
        <v>-31400000</v>
      </c>
      <c r="G3854" t="s">
        <v>1693</v>
      </c>
      <c r="H3854" t="s">
        <v>247</v>
      </c>
      <c r="I3854" t="s">
        <v>102</v>
      </c>
      <c r="J3854" t="s">
        <v>37</v>
      </c>
      <c r="L3854" t="s">
        <v>1681</v>
      </c>
      <c r="M3854">
        <f t="shared" si="186"/>
        <v>10</v>
      </c>
      <c r="N3854">
        <f t="shared" si="187"/>
        <v>14</v>
      </c>
      <c r="O3854" t="str">
        <f t="shared" si="188"/>
        <v>LTRS3</v>
      </c>
    </row>
    <row r="3855" spans="1:15" hidden="1" x14ac:dyDescent="0.25">
      <c r="A3855" t="s">
        <v>121</v>
      </c>
      <c r="B3855" t="s">
        <v>36</v>
      </c>
      <c r="C3855" t="s">
        <v>1683</v>
      </c>
      <c r="D3855" s="3">
        <v>43371</v>
      </c>
      <c r="E3855" t="s">
        <v>122</v>
      </c>
      <c r="F3855">
        <v>-25000000</v>
      </c>
      <c r="G3855" t="s">
        <v>1692</v>
      </c>
      <c r="H3855" t="s">
        <v>247</v>
      </c>
      <c r="I3855" t="s">
        <v>102</v>
      </c>
      <c r="J3855" t="s">
        <v>37</v>
      </c>
      <c r="L3855" t="s">
        <v>1681</v>
      </c>
      <c r="M3855">
        <f t="shared" si="186"/>
        <v>10</v>
      </c>
      <c r="N3855">
        <f t="shared" si="187"/>
        <v>14</v>
      </c>
      <c r="O3855" t="str">
        <f t="shared" si="188"/>
        <v>LTRS3</v>
      </c>
    </row>
    <row r="3856" spans="1:15" hidden="1" x14ac:dyDescent="0.25">
      <c r="A3856" t="s">
        <v>121</v>
      </c>
      <c r="B3856" t="s">
        <v>36</v>
      </c>
      <c r="C3856" t="s">
        <v>1683</v>
      </c>
      <c r="D3856" s="3">
        <v>43446</v>
      </c>
      <c r="E3856" t="s">
        <v>122</v>
      </c>
      <c r="F3856">
        <v>-180000</v>
      </c>
      <c r="G3856" t="s">
        <v>1691</v>
      </c>
      <c r="H3856" t="s">
        <v>249</v>
      </c>
      <c r="I3856" t="s">
        <v>101</v>
      </c>
      <c r="J3856" t="s">
        <v>37</v>
      </c>
      <c r="L3856" t="s">
        <v>801</v>
      </c>
      <c r="M3856" t="e">
        <f t="shared" si="186"/>
        <v>#VALUE!</v>
      </c>
      <c r="N3856" t="e">
        <f t="shared" si="187"/>
        <v>#VALUE!</v>
      </c>
      <c r="O3856" t="e">
        <f t="shared" si="188"/>
        <v>#VALUE!</v>
      </c>
    </row>
    <row r="3857" spans="1:15" hidden="1" x14ac:dyDescent="0.25">
      <c r="A3857" t="s">
        <v>121</v>
      </c>
      <c r="B3857" t="s">
        <v>36</v>
      </c>
      <c r="C3857" t="s">
        <v>1683</v>
      </c>
      <c r="D3857" s="3">
        <v>43719</v>
      </c>
      <c r="E3857" t="s">
        <v>122</v>
      </c>
      <c r="F3857">
        <v>-74601</v>
      </c>
      <c r="G3857" t="s">
        <v>1690</v>
      </c>
      <c r="H3857" t="s">
        <v>247</v>
      </c>
      <c r="I3857" t="s">
        <v>102</v>
      </c>
      <c r="J3857" t="s">
        <v>37</v>
      </c>
      <c r="L3857" t="s">
        <v>1689</v>
      </c>
      <c r="M3857">
        <f t="shared" si="186"/>
        <v>10</v>
      </c>
      <c r="N3857">
        <f t="shared" si="187"/>
        <v>13</v>
      </c>
      <c r="O3857" t="str">
        <f t="shared" si="188"/>
        <v>TRS3</v>
      </c>
    </row>
    <row r="3858" spans="1:15" hidden="1" x14ac:dyDescent="0.25">
      <c r="A3858" t="s">
        <v>121</v>
      </c>
      <c r="B3858" t="s">
        <v>36</v>
      </c>
      <c r="C3858" t="s">
        <v>1683</v>
      </c>
      <c r="D3858" s="3">
        <v>43738</v>
      </c>
      <c r="E3858" t="s">
        <v>122</v>
      </c>
      <c r="F3858">
        <v>-21000000</v>
      </c>
      <c r="G3858" t="s">
        <v>1688</v>
      </c>
      <c r="H3858" t="s">
        <v>247</v>
      </c>
      <c r="I3858" t="s">
        <v>101</v>
      </c>
      <c r="J3858" t="s">
        <v>37</v>
      </c>
      <c r="L3858" t="s">
        <v>1687</v>
      </c>
      <c r="M3858">
        <f t="shared" si="186"/>
        <v>10</v>
      </c>
      <c r="N3858">
        <f t="shared" si="187"/>
        <v>14</v>
      </c>
      <c r="O3858" t="str">
        <f t="shared" si="188"/>
        <v>LTRS3</v>
      </c>
    </row>
    <row r="3859" spans="1:15" hidden="1" x14ac:dyDescent="0.25">
      <c r="A3859" t="s">
        <v>121</v>
      </c>
      <c r="B3859" t="s">
        <v>36</v>
      </c>
      <c r="C3859" t="s">
        <v>1683</v>
      </c>
      <c r="D3859" s="3">
        <v>43902</v>
      </c>
      <c r="E3859" t="s">
        <v>122</v>
      </c>
      <c r="F3859">
        <v>-37000000</v>
      </c>
      <c r="G3859" t="s">
        <v>1686</v>
      </c>
      <c r="H3859" t="s">
        <v>247</v>
      </c>
      <c r="I3859" t="s">
        <v>102</v>
      </c>
      <c r="J3859" t="s">
        <v>37</v>
      </c>
      <c r="L3859" t="s">
        <v>1685</v>
      </c>
      <c r="M3859">
        <f t="shared" si="186"/>
        <v>10</v>
      </c>
      <c r="N3859">
        <f t="shared" si="187"/>
        <v>14</v>
      </c>
      <c r="O3859" t="str">
        <f t="shared" si="188"/>
        <v>LTRS3</v>
      </c>
    </row>
    <row r="3860" spans="1:15" hidden="1" x14ac:dyDescent="0.25">
      <c r="A3860" t="s">
        <v>121</v>
      </c>
      <c r="B3860" t="s">
        <v>36</v>
      </c>
      <c r="C3860" t="s">
        <v>1683</v>
      </c>
      <c r="D3860" s="3">
        <v>43908</v>
      </c>
      <c r="E3860" t="s">
        <v>122</v>
      </c>
      <c r="F3860">
        <v>-700000</v>
      </c>
      <c r="G3860" t="s">
        <v>1684</v>
      </c>
      <c r="H3860" t="s">
        <v>247</v>
      </c>
      <c r="I3860" t="s">
        <v>101</v>
      </c>
      <c r="J3860" t="s">
        <v>37</v>
      </c>
      <c r="L3860" t="s">
        <v>1681</v>
      </c>
      <c r="M3860">
        <f t="shared" si="186"/>
        <v>10</v>
      </c>
      <c r="N3860">
        <f t="shared" si="187"/>
        <v>14</v>
      </c>
      <c r="O3860" t="str">
        <f t="shared" si="188"/>
        <v>LTRS3</v>
      </c>
    </row>
    <row r="3861" spans="1:15" hidden="1" x14ac:dyDescent="0.25">
      <c r="A3861" t="s">
        <v>121</v>
      </c>
      <c r="B3861" t="s">
        <v>36</v>
      </c>
      <c r="C3861" t="s">
        <v>1683</v>
      </c>
      <c r="D3861" s="3">
        <v>44011</v>
      </c>
      <c r="E3861" t="s">
        <v>122</v>
      </c>
      <c r="F3861">
        <v>-225000</v>
      </c>
      <c r="G3861" t="s">
        <v>1682</v>
      </c>
      <c r="H3861" t="s">
        <v>247</v>
      </c>
      <c r="I3861" t="s">
        <v>102</v>
      </c>
      <c r="J3861" t="s">
        <v>37</v>
      </c>
      <c r="L3861" t="s">
        <v>1681</v>
      </c>
      <c r="M3861">
        <f t="shared" si="186"/>
        <v>10</v>
      </c>
      <c r="N3861">
        <f t="shared" si="187"/>
        <v>14</v>
      </c>
      <c r="O3861" t="str">
        <f t="shared" si="188"/>
        <v>LTRS3</v>
      </c>
    </row>
    <row r="3862" spans="1:15" hidden="1" x14ac:dyDescent="0.25">
      <c r="A3862" t="s">
        <v>121</v>
      </c>
      <c r="B3862" t="s">
        <v>1670</v>
      </c>
      <c r="C3862" t="s">
        <v>1669</v>
      </c>
      <c r="D3862" s="3">
        <v>42396</v>
      </c>
      <c r="E3862" t="s">
        <v>122</v>
      </c>
      <c r="F3862">
        <v>-42652.23</v>
      </c>
      <c r="G3862" t="s">
        <v>1680</v>
      </c>
      <c r="H3862" t="s">
        <v>249</v>
      </c>
      <c r="I3862" t="s">
        <v>102</v>
      </c>
      <c r="J3862" t="s">
        <v>1667</v>
      </c>
      <c r="L3862" t="s">
        <v>1666</v>
      </c>
      <c r="M3862">
        <f t="shared" si="186"/>
        <v>10</v>
      </c>
      <c r="N3862">
        <f t="shared" si="187"/>
        <v>14</v>
      </c>
      <c r="O3862" t="str">
        <f t="shared" si="188"/>
        <v>CPPJV</v>
      </c>
    </row>
    <row r="3863" spans="1:15" hidden="1" x14ac:dyDescent="0.25">
      <c r="A3863" t="s">
        <v>121</v>
      </c>
      <c r="B3863" t="s">
        <v>1670</v>
      </c>
      <c r="C3863" t="s">
        <v>1669</v>
      </c>
      <c r="D3863" s="3">
        <v>42436</v>
      </c>
      <c r="E3863" t="s">
        <v>122</v>
      </c>
      <c r="F3863">
        <v>-363561.52</v>
      </c>
      <c r="G3863" t="s">
        <v>1679</v>
      </c>
      <c r="H3863" t="s">
        <v>249</v>
      </c>
      <c r="I3863" t="s">
        <v>102</v>
      </c>
      <c r="J3863" t="s">
        <v>1667</v>
      </c>
      <c r="L3863" t="s">
        <v>1666</v>
      </c>
      <c r="M3863">
        <f t="shared" si="186"/>
        <v>10</v>
      </c>
      <c r="N3863">
        <f t="shared" si="187"/>
        <v>14</v>
      </c>
      <c r="O3863" t="str">
        <f t="shared" si="188"/>
        <v>CPPJV</v>
      </c>
    </row>
    <row r="3864" spans="1:15" hidden="1" x14ac:dyDescent="0.25">
      <c r="A3864" t="s">
        <v>121</v>
      </c>
      <c r="B3864" t="s">
        <v>1670</v>
      </c>
      <c r="C3864" t="s">
        <v>1669</v>
      </c>
      <c r="D3864" s="3">
        <v>42443</v>
      </c>
      <c r="E3864" t="s">
        <v>122</v>
      </c>
      <c r="F3864">
        <v>-44.75</v>
      </c>
      <c r="G3864" t="s">
        <v>1678</v>
      </c>
      <c r="H3864" t="s">
        <v>249</v>
      </c>
      <c r="I3864" t="s">
        <v>102</v>
      </c>
      <c r="J3864" t="s">
        <v>1667</v>
      </c>
      <c r="L3864" t="s">
        <v>1677</v>
      </c>
      <c r="M3864">
        <f t="shared" si="186"/>
        <v>10</v>
      </c>
      <c r="N3864">
        <f t="shared" si="187"/>
        <v>14</v>
      </c>
      <c r="O3864" t="str">
        <f t="shared" si="188"/>
        <v>CPPJV</v>
      </c>
    </row>
    <row r="3865" spans="1:15" hidden="1" x14ac:dyDescent="0.25">
      <c r="A3865" t="s">
        <v>121</v>
      </c>
      <c r="B3865" t="s">
        <v>1670</v>
      </c>
      <c r="C3865" t="s">
        <v>1669</v>
      </c>
      <c r="D3865" s="3">
        <v>42473</v>
      </c>
      <c r="E3865" t="s">
        <v>122</v>
      </c>
      <c r="F3865">
        <v>-103244.29</v>
      </c>
      <c r="G3865" t="s">
        <v>1676</v>
      </c>
      <c r="H3865" t="s">
        <v>249</v>
      </c>
      <c r="I3865" t="s">
        <v>102</v>
      </c>
      <c r="J3865" t="s">
        <v>1667</v>
      </c>
      <c r="L3865" t="s">
        <v>1666</v>
      </c>
      <c r="M3865">
        <f t="shared" si="186"/>
        <v>10</v>
      </c>
      <c r="N3865">
        <f t="shared" si="187"/>
        <v>14</v>
      </c>
      <c r="O3865" t="str">
        <f t="shared" si="188"/>
        <v>CPPJV</v>
      </c>
    </row>
    <row r="3866" spans="1:15" hidden="1" x14ac:dyDescent="0.25">
      <c r="A3866" t="s">
        <v>121</v>
      </c>
      <c r="B3866" t="s">
        <v>1670</v>
      </c>
      <c r="C3866" t="s">
        <v>1669</v>
      </c>
      <c r="D3866" s="3">
        <v>42494</v>
      </c>
      <c r="E3866" t="s">
        <v>122</v>
      </c>
      <c r="F3866">
        <v>-6482327.0899999999</v>
      </c>
      <c r="G3866" t="s">
        <v>1675</v>
      </c>
      <c r="H3866" t="s">
        <v>249</v>
      </c>
      <c r="I3866" t="s">
        <v>102</v>
      </c>
      <c r="J3866" t="s">
        <v>1674</v>
      </c>
      <c r="L3866" t="s">
        <v>1666</v>
      </c>
      <c r="M3866">
        <f t="shared" si="186"/>
        <v>10</v>
      </c>
      <c r="N3866">
        <f t="shared" si="187"/>
        <v>14</v>
      </c>
      <c r="O3866" t="str">
        <f t="shared" si="188"/>
        <v>CPPJV</v>
      </c>
    </row>
    <row r="3867" spans="1:15" hidden="1" x14ac:dyDescent="0.25">
      <c r="A3867" t="s">
        <v>121</v>
      </c>
      <c r="B3867" t="s">
        <v>1670</v>
      </c>
      <c r="C3867" t="s">
        <v>1669</v>
      </c>
      <c r="D3867" s="3">
        <v>42501</v>
      </c>
      <c r="E3867" t="s">
        <v>122</v>
      </c>
      <c r="F3867">
        <v>-126865.3</v>
      </c>
      <c r="G3867" t="s">
        <v>1673</v>
      </c>
      <c r="H3867" t="s">
        <v>249</v>
      </c>
      <c r="I3867" t="s">
        <v>102</v>
      </c>
      <c r="J3867" t="s">
        <v>1667</v>
      </c>
      <c r="L3867" t="s">
        <v>1666</v>
      </c>
      <c r="M3867">
        <f t="shared" si="186"/>
        <v>10</v>
      </c>
      <c r="N3867">
        <f t="shared" si="187"/>
        <v>14</v>
      </c>
      <c r="O3867" t="str">
        <f t="shared" si="188"/>
        <v>CPPJV</v>
      </c>
    </row>
    <row r="3868" spans="1:15" hidden="1" x14ac:dyDescent="0.25">
      <c r="A3868" t="s">
        <v>121</v>
      </c>
      <c r="B3868" t="s">
        <v>1670</v>
      </c>
      <c r="C3868" t="s">
        <v>1669</v>
      </c>
      <c r="D3868" s="3">
        <v>42530</v>
      </c>
      <c r="E3868" t="s">
        <v>122</v>
      </c>
      <c r="F3868">
        <v>-165904.03</v>
      </c>
      <c r="G3868" t="s">
        <v>1672</v>
      </c>
      <c r="H3868" t="s">
        <v>249</v>
      </c>
      <c r="I3868" t="s">
        <v>102</v>
      </c>
      <c r="J3868" t="s">
        <v>1667</v>
      </c>
      <c r="L3868" t="s">
        <v>1666</v>
      </c>
      <c r="M3868">
        <f t="shared" si="186"/>
        <v>10</v>
      </c>
      <c r="N3868">
        <f t="shared" si="187"/>
        <v>14</v>
      </c>
      <c r="O3868" t="str">
        <f t="shared" si="188"/>
        <v>CPPJV</v>
      </c>
    </row>
    <row r="3869" spans="1:15" hidden="1" x14ac:dyDescent="0.25">
      <c r="A3869" t="s">
        <v>121</v>
      </c>
      <c r="B3869" t="s">
        <v>1670</v>
      </c>
      <c r="C3869" t="s">
        <v>1669</v>
      </c>
      <c r="D3869" s="3">
        <v>42559</v>
      </c>
      <c r="E3869" t="s">
        <v>122</v>
      </c>
      <c r="F3869">
        <v>-14269.24</v>
      </c>
      <c r="G3869" t="s">
        <v>1671</v>
      </c>
      <c r="H3869" t="s">
        <v>249</v>
      </c>
      <c r="I3869" t="s">
        <v>102</v>
      </c>
      <c r="J3869" t="s">
        <v>1667</v>
      </c>
      <c r="L3869" t="s">
        <v>1666</v>
      </c>
      <c r="M3869">
        <f t="shared" si="186"/>
        <v>10</v>
      </c>
      <c r="N3869">
        <f t="shared" si="187"/>
        <v>14</v>
      </c>
      <c r="O3869" t="str">
        <f t="shared" si="188"/>
        <v>CPPJV</v>
      </c>
    </row>
    <row r="3870" spans="1:15" hidden="1" x14ac:dyDescent="0.25">
      <c r="A3870" t="s">
        <v>121</v>
      </c>
      <c r="B3870" t="s">
        <v>1670</v>
      </c>
      <c r="C3870" t="s">
        <v>1669</v>
      </c>
      <c r="D3870" s="3">
        <v>42593</v>
      </c>
      <c r="E3870" t="s">
        <v>122</v>
      </c>
      <c r="F3870">
        <v>-13740.5</v>
      </c>
      <c r="G3870" t="s">
        <v>1668</v>
      </c>
      <c r="H3870" t="s">
        <v>249</v>
      </c>
      <c r="I3870" t="s">
        <v>102</v>
      </c>
      <c r="J3870" t="s">
        <v>1667</v>
      </c>
      <c r="L3870" t="s">
        <v>1666</v>
      </c>
      <c r="M3870">
        <f t="shared" si="186"/>
        <v>10</v>
      </c>
      <c r="N3870">
        <f t="shared" si="187"/>
        <v>14</v>
      </c>
      <c r="O3870" t="str">
        <f t="shared" si="188"/>
        <v>CPPJV</v>
      </c>
    </row>
    <row r="3871" spans="1:15" hidden="1" x14ac:dyDescent="0.25">
      <c r="A3871" t="s">
        <v>121</v>
      </c>
      <c r="B3871" t="s">
        <v>58</v>
      </c>
      <c r="C3871" t="s">
        <v>1582</v>
      </c>
      <c r="D3871" s="3">
        <v>42439</v>
      </c>
      <c r="E3871" t="s">
        <v>122</v>
      </c>
      <c r="F3871">
        <v>-10000000</v>
      </c>
      <c r="G3871" t="s">
        <v>1665</v>
      </c>
      <c r="H3871" t="s">
        <v>249</v>
      </c>
      <c r="I3871" t="s">
        <v>102</v>
      </c>
      <c r="J3871" t="s">
        <v>62</v>
      </c>
      <c r="L3871" t="s">
        <v>1590</v>
      </c>
      <c r="M3871">
        <f t="shared" si="186"/>
        <v>10</v>
      </c>
      <c r="N3871">
        <f t="shared" si="187"/>
        <v>14</v>
      </c>
      <c r="O3871" t="str">
        <f t="shared" si="188"/>
        <v>LCBSR</v>
      </c>
    </row>
    <row r="3872" spans="1:15" hidden="1" x14ac:dyDescent="0.25">
      <c r="A3872" t="s">
        <v>121</v>
      </c>
      <c r="B3872" t="s">
        <v>58</v>
      </c>
      <c r="C3872" t="s">
        <v>1582</v>
      </c>
      <c r="D3872" s="3">
        <v>42445</v>
      </c>
      <c r="E3872" t="s">
        <v>122</v>
      </c>
      <c r="F3872">
        <v>-5300000</v>
      </c>
      <c r="G3872" t="s">
        <v>1664</v>
      </c>
      <c r="H3872" t="s">
        <v>249</v>
      </c>
      <c r="I3872" t="s">
        <v>102</v>
      </c>
      <c r="J3872" t="s">
        <v>62</v>
      </c>
      <c r="L3872" t="s">
        <v>1590</v>
      </c>
      <c r="M3872">
        <f t="shared" si="186"/>
        <v>10</v>
      </c>
      <c r="N3872">
        <f t="shared" si="187"/>
        <v>14</v>
      </c>
      <c r="O3872" t="str">
        <f t="shared" si="188"/>
        <v>LCBSR</v>
      </c>
    </row>
    <row r="3873" spans="1:15" hidden="1" x14ac:dyDescent="0.25">
      <c r="A3873" t="s">
        <v>121</v>
      </c>
      <c r="B3873" t="s">
        <v>58</v>
      </c>
      <c r="C3873" t="s">
        <v>1582</v>
      </c>
      <c r="D3873" s="3">
        <v>42461</v>
      </c>
      <c r="E3873" t="s">
        <v>122</v>
      </c>
      <c r="F3873">
        <v>-21047568.57</v>
      </c>
      <c r="G3873" t="s">
        <v>1663</v>
      </c>
      <c r="H3873" t="s">
        <v>249</v>
      </c>
      <c r="I3873" t="s">
        <v>102</v>
      </c>
      <c r="J3873" t="s">
        <v>62</v>
      </c>
      <c r="L3873" t="s">
        <v>1590</v>
      </c>
      <c r="M3873">
        <f t="shared" si="186"/>
        <v>10</v>
      </c>
      <c r="N3873">
        <f t="shared" si="187"/>
        <v>14</v>
      </c>
      <c r="O3873" t="str">
        <f t="shared" si="188"/>
        <v>LCBSR</v>
      </c>
    </row>
    <row r="3874" spans="1:15" hidden="1" x14ac:dyDescent="0.25">
      <c r="A3874" t="s">
        <v>121</v>
      </c>
      <c r="B3874" t="s">
        <v>58</v>
      </c>
      <c r="C3874" t="s">
        <v>1582</v>
      </c>
      <c r="D3874" s="3">
        <v>42468</v>
      </c>
      <c r="E3874" t="s">
        <v>122</v>
      </c>
      <c r="F3874">
        <v>-12000000</v>
      </c>
      <c r="G3874" t="s">
        <v>1662</v>
      </c>
      <c r="H3874" t="s">
        <v>249</v>
      </c>
      <c r="I3874" t="s">
        <v>102</v>
      </c>
      <c r="J3874" t="s">
        <v>62</v>
      </c>
      <c r="L3874" t="s">
        <v>1590</v>
      </c>
      <c r="M3874">
        <f t="shared" si="186"/>
        <v>10</v>
      </c>
      <c r="N3874">
        <f t="shared" si="187"/>
        <v>14</v>
      </c>
      <c r="O3874" t="str">
        <f t="shared" si="188"/>
        <v>LCBSR</v>
      </c>
    </row>
    <row r="3875" spans="1:15" hidden="1" x14ac:dyDescent="0.25">
      <c r="A3875" t="s">
        <v>121</v>
      </c>
      <c r="B3875" t="s">
        <v>58</v>
      </c>
      <c r="C3875" t="s">
        <v>1582</v>
      </c>
      <c r="D3875" s="3">
        <v>42479</v>
      </c>
      <c r="E3875" t="s">
        <v>122</v>
      </c>
      <c r="F3875">
        <v>-9000000</v>
      </c>
      <c r="G3875" t="s">
        <v>1661</v>
      </c>
      <c r="H3875" t="s">
        <v>249</v>
      </c>
      <c r="I3875" t="s">
        <v>102</v>
      </c>
      <c r="J3875" t="s">
        <v>62</v>
      </c>
      <c r="L3875" t="s">
        <v>1590</v>
      </c>
      <c r="M3875">
        <f t="shared" si="186"/>
        <v>10</v>
      </c>
      <c r="N3875">
        <f t="shared" si="187"/>
        <v>14</v>
      </c>
      <c r="O3875" t="str">
        <f t="shared" si="188"/>
        <v>LCBSR</v>
      </c>
    </row>
    <row r="3876" spans="1:15" hidden="1" x14ac:dyDescent="0.25">
      <c r="A3876" t="s">
        <v>121</v>
      </c>
      <c r="B3876" t="s">
        <v>58</v>
      </c>
      <c r="C3876" t="s">
        <v>1582</v>
      </c>
      <c r="D3876" s="3">
        <v>42486</v>
      </c>
      <c r="E3876" t="s">
        <v>122</v>
      </c>
      <c r="F3876">
        <v>-1000000</v>
      </c>
      <c r="G3876" t="s">
        <v>1660</v>
      </c>
      <c r="H3876" t="s">
        <v>249</v>
      </c>
      <c r="I3876" t="s">
        <v>102</v>
      </c>
      <c r="J3876" t="s">
        <v>62</v>
      </c>
      <c r="L3876" t="s">
        <v>1590</v>
      </c>
      <c r="M3876">
        <f t="shared" si="186"/>
        <v>10</v>
      </c>
      <c r="N3876">
        <f t="shared" si="187"/>
        <v>14</v>
      </c>
      <c r="O3876" t="str">
        <f t="shared" si="188"/>
        <v>LCBSR</v>
      </c>
    </row>
    <row r="3877" spans="1:15" hidden="1" x14ac:dyDescent="0.25">
      <c r="A3877" t="s">
        <v>121</v>
      </c>
      <c r="B3877" t="s">
        <v>58</v>
      </c>
      <c r="C3877" t="s">
        <v>1582</v>
      </c>
      <c r="D3877" s="3">
        <v>42492</v>
      </c>
      <c r="E3877" t="s">
        <v>122</v>
      </c>
      <c r="F3877">
        <v>-2000000</v>
      </c>
      <c r="G3877" t="s">
        <v>1659</v>
      </c>
      <c r="H3877" t="s">
        <v>249</v>
      </c>
      <c r="I3877" t="s">
        <v>102</v>
      </c>
      <c r="J3877" t="s">
        <v>62</v>
      </c>
      <c r="L3877" t="s">
        <v>1590</v>
      </c>
      <c r="M3877">
        <f t="shared" si="186"/>
        <v>10</v>
      </c>
      <c r="N3877">
        <f t="shared" si="187"/>
        <v>14</v>
      </c>
      <c r="O3877" t="str">
        <f t="shared" si="188"/>
        <v>LCBSR</v>
      </c>
    </row>
    <row r="3878" spans="1:15" hidden="1" x14ac:dyDescent="0.25">
      <c r="A3878" t="s">
        <v>121</v>
      </c>
      <c r="B3878" t="s">
        <v>58</v>
      </c>
      <c r="C3878" t="s">
        <v>1582</v>
      </c>
      <c r="D3878" s="3">
        <v>42493</v>
      </c>
      <c r="E3878" t="s">
        <v>122</v>
      </c>
      <c r="F3878">
        <v>-3000000</v>
      </c>
      <c r="G3878" t="s">
        <v>1658</v>
      </c>
      <c r="H3878" t="s">
        <v>249</v>
      </c>
      <c r="I3878" t="s">
        <v>102</v>
      </c>
      <c r="J3878" t="s">
        <v>62</v>
      </c>
      <c r="L3878" t="s">
        <v>1590</v>
      </c>
      <c r="M3878">
        <f t="shared" si="186"/>
        <v>10</v>
      </c>
      <c r="N3878">
        <f t="shared" si="187"/>
        <v>14</v>
      </c>
      <c r="O3878" t="str">
        <f t="shared" si="188"/>
        <v>LCBSR</v>
      </c>
    </row>
    <row r="3879" spans="1:15" hidden="1" x14ac:dyDescent="0.25">
      <c r="A3879" t="s">
        <v>121</v>
      </c>
      <c r="B3879" t="s">
        <v>58</v>
      </c>
      <c r="C3879" t="s">
        <v>1582</v>
      </c>
      <c r="D3879" s="3">
        <v>42494</v>
      </c>
      <c r="E3879" t="s">
        <v>122</v>
      </c>
      <c r="F3879">
        <v>-6931946.3399999999</v>
      </c>
      <c r="G3879" t="s">
        <v>1657</v>
      </c>
      <c r="H3879" t="s">
        <v>249</v>
      </c>
      <c r="I3879" t="s">
        <v>102</v>
      </c>
      <c r="J3879" t="s">
        <v>62</v>
      </c>
      <c r="L3879" t="s">
        <v>1590</v>
      </c>
      <c r="M3879">
        <f t="shared" si="186"/>
        <v>10</v>
      </c>
      <c r="N3879">
        <f t="shared" si="187"/>
        <v>14</v>
      </c>
      <c r="O3879" t="str">
        <f t="shared" si="188"/>
        <v>LCBSR</v>
      </c>
    </row>
    <row r="3880" spans="1:15" hidden="1" x14ac:dyDescent="0.25">
      <c r="A3880" t="s">
        <v>121</v>
      </c>
      <c r="B3880" t="s">
        <v>58</v>
      </c>
      <c r="C3880" t="s">
        <v>1582</v>
      </c>
      <c r="D3880" s="3">
        <v>42510</v>
      </c>
      <c r="E3880" t="s">
        <v>122</v>
      </c>
      <c r="F3880">
        <v>-7000000</v>
      </c>
      <c r="G3880" t="s">
        <v>1656</v>
      </c>
      <c r="H3880" t="s">
        <v>249</v>
      </c>
      <c r="I3880" t="s">
        <v>102</v>
      </c>
      <c r="J3880" t="s">
        <v>62</v>
      </c>
      <c r="L3880" t="s">
        <v>1590</v>
      </c>
      <c r="M3880">
        <f t="shared" si="186"/>
        <v>10</v>
      </c>
      <c r="N3880">
        <f t="shared" si="187"/>
        <v>14</v>
      </c>
      <c r="O3880" t="str">
        <f t="shared" si="188"/>
        <v>LCBSR</v>
      </c>
    </row>
    <row r="3881" spans="1:15" hidden="1" x14ac:dyDescent="0.25">
      <c r="A3881" t="s">
        <v>121</v>
      </c>
      <c r="B3881" t="s">
        <v>58</v>
      </c>
      <c r="C3881" t="s">
        <v>1582</v>
      </c>
      <c r="D3881" s="3">
        <v>42524</v>
      </c>
      <c r="E3881" t="s">
        <v>122</v>
      </c>
      <c r="F3881">
        <v>-54904658.93</v>
      </c>
      <c r="G3881" t="s">
        <v>1655</v>
      </c>
      <c r="H3881" t="s">
        <v>249</v>
      </c>
      <c r="I3881" t="s">
        <v>102</v>
      </c>
      <c r="J3881" t="s">
        <v>62</v>
      </c>
      <c r="L3881" t="s">
        <v>1590</v>
      </c>
      <c r="M3881">
        <f t="shared" si="186"/>
        <v>10</v>
      </c>
      <c r="N3881">
        <f t="shared" si="187"/>
        <v>14</v>
      </c>
      <c r="O3881" t="str">
        <f t="shared" si="188"/>
        <v>LCBSR</v>
      </c>
    </row>
    <row r="3882" spans="1:15" hidden="1" x14ac:dyDescent="0.25">
      <c r="A3882" t="s">
        <v>121</v>
      </c>
      <c r="B3882" t="s">
        <v>58</v>
      </c>
      <c r="C3882" t="s">
        <v>1582</v>
      </c>
      <c r="D3882" s="3">
        <v>42534</v>
      </c>
      <c r="E3882" t="s">
        <v>122</v>
      </c>
      <c r="F3882">
        <v>-8474058.5999999996</v>
      </c>
      <c r="G3882" t="s">
        <v>1654</v>
      </c>
      <c r="H3882" t="s">
        <v>249</v>
      </c>
      <c r="I3882" t="s">
        <v>102</v>
      </c>
      <c r="J3882" t="s">
        <v>62</v>
      </c>
      <c r="L3882" t="s">
        <v>1590</v>
      </c>
      <c r="M3882">
        <f t="shared" si="186"/>
        <v>10</v>
      </c>
      <c r="N3882">
        <f t="shared" si="187"/>
        <v>14</v>
      </c>
      <c r="O3882" t="str">
        <f t="shared" si="188"/>
        <v>LCBSR</v>
      </c>
    </row>
    <row r="3883" spans="1:15" hidden="1" x14ac:dyDescent="0.25">
      <c r="A3883" t="s">
        <v>121</v>
      </c>
      <c r="B3883" t="s">
        <v>58</v>
      </c>
      <c r="C3883" t="s">
        <v>1582</v>
      </c>
      <c r="D3883" s="3">
        <v>42535</v>
      </c>
      <c r="E3883" t="s">
        <v>122</v>
      </c>
      <c r="F3883">
        <v>-195043.41</v>
      </c>
      <c r="G3883" t="s">
        <v>1653</v>
      </c>
      <c r="H3883" t="s">
        <v>249</v>
      </c>
      <c r="I3883" t="s">
        <v>102</v>
      </c>
      <c r="J3883" t="s">
        <v>62</v>
      </c>
      <c r="L3883" t="s">
        <v>1590</v>
      </c>
      <c r="M3883">
        <f t="shared" si="186"/>
        <v>10</v>
      </c>
      <c r="N3883">
        <f t="shared" si="187"/>
        <v>14</v>
      </c>
      <c r="O3883" t="str">
        <f t="shared" si="188"/>
        <v>LCBSR</v>
      </c>
    </row>
    <row r="3884" spans="1:15" hidden="1" x14ac:dyDescent="0.25">
      <c r="A3884" t="s">
        <v>121</v>
      </c>
      <c r="B3884" t="s">
        <v>58</v>
      </c>
      <c r="C3884" t="s">
        <v>1582</v>
      </c>
      <c r="D3884" s="3">
        <v>42538</v>
      </c>
      <c r="E3884" t="s">
        <v>122</v>
      </c>
      <c r="F3884">
        <v>-8109175.29</v>
      </c>
      <c r="G3884" t="s">
        <v>1652</v>
      </c>
      <c r="H3884" t="s">
        <v>249</v>
      </c>
      <c r="I3884" t="s">
        <v>102</v>
      </c>
      <c r="J3884" t="s">
        <v>62</v>
      </c>
      <c r="L3884" t="s">
        <v>1590</v>
      </c>
      <c r="M3884">
        <f t="shared" si="186"/>
        <v>10</v>
      </c>
      <c r="N3884">
        <f t="shared" si="187"/>
        <v>14</v>
      </c>
      <c r="O3884" t="str">
        <f t="shared" si="188"/>
        <v>LCBSR</v>
      </c>
    </row>
    <row r="3885" spans="1:15" hidden="1" x14ac:dyDescent="0.25">
      <c r="A3885" t="s">
        <v>121</v>
      </c>
      <c r="B3885" t="s">
        <v>58</v>
      </c>
      <c r="C3885" t="s">
        <v>1582</v>
      </c>
      <c r="D3885" s="3">
        <v>42545</v>
      </c>
      <c r="E3885" t="s">
        <v>122</v>
      </c>
      <c r="F3885">
        <v>-10618909.85</v>
      </c>
      <c r="G3885" t="s">
        <v>1651</v>
      </c>
      <c r="H3885" t="s">
        <v>249</v>
      </c>
      <c r="I3885" t="s">
        <v>102</v>
      </c>
      <c r="J3885" t="s">
        <v>62</v>
      </c>
      <c r="L3885" t="s">
        <v>1590</v>
      </c>
      <c r="M3885">
        <f t="shared" si="186"/>
        <v>10</v>
      </c>
      <c r="N3885">
        <f t="shared" si="187"/>
        <v>14</v>
      </c>
      <c r="O3885" t="str">
        <f t="shared" si="188"/>
        <v>LCBSR</v>
      </c>
    </row>
    <row r="3886" spans="1:15" hidden="1" x14ac:dyDescent="0.25">
      <c r="A3886" t="s">
        <v>121</v>
      </c>
      <c r="B3886" t="s">
        <v>58</v>
      </c>
      <c r="C3886" t="s">
        <v>1582</v>
      </c>
      <c r="D3886" s="3">
        <v>42557</v>
      </c>
      <c r="E3886" t="s">
        <v>122</v>
      </c>
      <c r="F3886">
        <v>-94000000</v>
      </c>
      <c r="G3886" t="s">
        <v>1650</v>
      </c>
      <c r="H3886" t="s">
        <v>249</v>
      </c>
      <c r="I3886" t="s">
        <v>102</v>
      </c>
      <c r="J3886" t="s">
        <v>62</v>
      </c>
      <c r="L3886" t="s">
        <v>1590</v>
      </c>
      <c r="M3886">
        <f t="shared" si="186"/>
        <v>10</v>
      </c>
      <c r="N3886">
        <f t="shared" si="187"/>
        <v>14</v>
      </c>
      <c r="O3886" t="str">
        <f t="shared" si="188"/>
        <v>LCBSR</v>
      </c>
    </row>
    <row r="3887" spans="1:15" hidden="1" x14ac:dyDescent="0.25">
      <c r="A3887" t="s">
        <v>121</v>
      </c>
      <c r="B3887" t="s">
        <v>58</v>
      </c>
      <c r="C3887" t="s">
        <v>1582</v>
      </c>
      <c r="D3887" s="3">
        <v>42562</v>
      </c>
      <c r="E3887" t="s">
        <v>122</v>
      </c>
      <c r="F3887">
        <v>-14706659.970000001</v>
      </c>
      <c r="G3887" t="s">
        <v>1649</v>
      </c>
      <c r="H3887" t="s">
        <v>249</v>
      </c>
      <c r="I3887" t="s">
        <v>102</v>
      </c>
      <c r="J3887" t="s">
        <v>62</v>
      </c>
      <c r="L3887" t="s">
        <v>1590</v>
      </c>
      <c r="M3887">
        <f t="shared" si="186"/>
        <v>10</v>
      </c>
      <c r="N3887">
        <f t="shared" si="187"/>
        <v>14</v>
      </c>
      <c r="O3887" t="str">
        <f t="shared" si="188"/>
        <v>LCBSR</v>
      </c>
    </row>
    <row r="3888" spans="1:15" hidden="1" x14ac:dyDescent="0.25">
      <c r="A3888" t="s">
        <v>121</v>
      </c>
      <c r="B3888" t="s">
        <v>58</v>
      </c>
      <c r="C3888" t="s">
        <v>1582</v>
      </c>
      <c r="D3888" s="3">
        <v>42566</v>
      </c>
      <c r="E3888" t="s">
        <v>122</v>
      </c>
      <c r="F3888">
        <v>-40000000</v>
      </c>
      <c r="G3888" t="s">
        <v>1648</v>
      </c>
      <c r="H3888" t="s">
        <v>249</v>
      </c>
      <c r="I3888" t="s">
        <v>102</v>
      </c>
      <c r="J3888" t="s">
        <v>62</v>
      </c>
      <c r="L3888" t="s">
        <v>1590</v>
      </c>
      <c r="M3888">
        <f t="shared" si="186"/>
        <v>10</v>
      </c>
      <c r="N3888">
        <f t="shared" si="187"/>
        <v>14</v>
      </c>
      <c r="O3888" t="str">
        <f t="shared" si="188"/>
        <v>LCBSR</v>
      </c>
    </row>
    <row r="3889" spans="1:15" hidden="1" x14ac:dyDescent="0.25">
      <c r="A3889" t="s">
        <v>121</v>
      </c>
      <c r="B3889" t="s">
        <v>58</v>
      </c>
      <c r="C3889" t="s">
        <v>1582</v>
      </c>
      <c r="D3889" s="3">
        <v>42569</v>
      </c>
      <c r="E3889" t="s">
        <v>122</v>
      </c>
      <c r="F3889">
        <v>-7000000</v>
      </c>
      <c r="G3889" t="s">
        <v>1647</v>
      </c>
      <c r="H3889" t="s">
        <v>249</v>
      </c>
      <c r="I3889" t="s">
        <v>102</v>
      </c>
      <c r="J3889" t="s">
        <v>62</v>
      </c>
      <c r="L3889" t="s">
        <v>1590</v>
      </c>
      <c r="M3889">
        <f t="shared" si="186"/>
        <v>10</v>
      </c>
      <c r="N3889">
        <f t="shared" si="187"/>
        <v>14</v>
      </c>
      <c r="O3889" t="str">
        <f t="shared" si="188"/>
        <v>LCBSR</v>
      </c>
    </row>
    <row r="3890" spans="1:15" hidden="1" x14ac:dyDescent="0.25">
      <c r="A3890" t="s">
        <v>121</v>
      </c>
      <c r="B3890" t="s">
        <v>58</v>
      </c>
      <c r="C3890" t="s">
        <v>1582</v>
      </c>
      <c r="D3890" s="3">
        <v>42573</v>
      </c>
      <c r="E3890" t="s">
        <v>122</v>
      </c>
      <c r="F3890">
        <v>-2178415.62</v>
      </c>
      <c r="G3890" t="s">
        <v>1646</v>
      </c>
      <c r="H3890" t="s">
        <v>249</v>
      </c>
      <c r="I3890" t="s">
        <v>102</v>
      </c>
      <c r="J3890" t="s">
        <v>62</v>
      </c>
      <c r="L3890" t="s">
        <v>1590</v>
      </c>
      <c r="M3890">
        <f t="shared" si="186"/>
        <v>10</v>
      </c>
      <c r="N3890">
        <f t="shared" si="187"/>
        <v>14</v>
      </c>
      <c r="O3890" t="str">
        <f t="shared" si="188"/>
        <v>LCBSR</v>
      </c>
    </row>
    <row r="3891" spans="1:15" hidden="1" x14ac:dyDescent="0.25">
      <c r="A3891" t="s">
        <v>121</v>
      </c>
      <c r="B3891" t="s">
        <v>58</v>
      </c>
      <c r="C3891" t="s">
        <v>1582</v>
      </c>
      <c r="D3891" s="3">
        <v>42583</v>
      </c>
      <c r="E3891" t="s">
        <v>122</v>
      </c>
      <c r="F3891">
        <v>-12283982.640000001</v>
      </c>
      <c r="G3891" t="s">
        <v>1645</v>
      </c>
      <c r="H3891" t="s">
        <v>249</v>
      </c>
      <c r="I3891" t="s">
        <v>102</v>
      </c>
      <c r="J3891" t="s">
        <v>62</v>
      </c>
      <c r="L3891" t="s">
        <v>1590</v>
      </c>
      <c r="M3891">
        <f t="shared" si="186"/>
        <v>10</v>
      </c>
      <c r="N3891">
        <f t="shared" si="187"/>
        <v>14</v>
      </c>
      <c r="O3891" t="str">
        <f t="shared" si="188"/>
        <v>LCBSR</v>
      </c>
    </row>
    <row r="3892" spans="1:15" hidden="1" x14ac:dyDescent="0.25">
      <c r="A3892" t="s">
        <v>121</v>
      </c>
      <c r="B3892" t="s">
        <v>58</v>
      </c>
      <c r="C3892" t="s">
        <v>1582</v>
      </c>
      <c r="D3892" s="3">
        <v>42584</v>
      </c>
      <c r="E3892" t="s">
        <v>122</v>
      </c>
      <c r="F3892">
        <v>-13000000</v>
      </c>
      <c r="G3892" t="s">
        <v>1644</v>
      </c>
      <c r="H3892" t="s">
        <v>249</v>
      </c>
      <c r="I3892" t="s">
        <v>101</v>
      </c>
      <c r="J3892" t="s">
        <v>62</v>
      </c>
      <c r="L3892" t="s">
        <v>1590</v>
      </c>
      <c r="M3892">
        <f t="shared" si="186"/>
        <v>10</v>
      </c>
      <c r="N3892">
        <f t="shared" si="187"/>
        <v>14</v>
      </c>
      <c r="O3892" t="str">
        <f t="shared" si="188"/>
        <v>LCBSR</v>
      </c>
    </row>
    <row r="3893" spans="1:15" hidden="1" x14ac:dyDescent="0.25">
      <c r="A3893" t="s">
        <v>121</v>
      </c>
      <c r="B3893" t="s">
        <v>58</v>
      </c>
      <c r="C3893" t="s">
        <v>1582</v>
      </c>
      <c r="D3893" s="3">
        <v>42593</v>
      </c>
      <c r="E3893" t="s">
        <v>122</v>
      </c>
      <c r="F3893">
        <v>-5360000</v>
      </c>
      <c r="G3893" t="s">
        <v>1643</v>
      </c>
      <c r="H3893" t="s">
        <v>249</v>
      </c>
      <c r="I3893" t="s">
        <v>102</v>
      </c>
      <c r="J3893" t="s">
        <v>62</v>
      </c>
      <c r="L3893" t="s">
        <v>1590</v>
      </c>
      <c r="M3893">
        <f t="shared" si="186"/>
        <v>10</v>
      </c>
      <c r="N3893">
        <f t="shared" si="187"/>
        <v>14</v>
      </c>
      <c r="O3893" t="str">
        <f t="shared" si="188"/>
        <v>LCBSR</v>
      </c>
    </row>
    <row r="3894" spans="1:15" hidden="1" x14ac:dyDescent="0.25">
      <c r="A3894" t="s">
        <v>121</v>
      </c>
      <c r="B3894" t="s">
        <v>58</v>
      </c>
      <c r="C3894" t="s">
        <v>1582</v>
      </c>
      <c r="D3894" s="3">
        <v>42593</v>
      </c>
      <c r="E3894" t="s">
        <v>122</v>
      </c>
      <c r="F3894">
        <v>-1532155.41</v>
      </c>
      <c r="G3894" t="s">
        <v>1642</v>
      </c>
      <c r="H3894" t="s">
        <v>249</v>
      </c>
      <c r="I3894" t="s">
        <v>102</v>
      </c>
      <c r="J3894" t="s">
        <v>62</v>
      </c>
      <c r="L3894" t="s">
        <v>1590</v>
      </c>
      <c r="M3894">
        <f t="shared" si="186"/>
        <v>10</v>
      </c>
      <c r="N3894">
        <f t="shared" si="187"/>
        <v>14</v>
      </c>
      <c r="O3894" t="str">
        <f t="shared" si="188"/>
        <v>LCBSR</v>
      </c>
    </row>
    <row r="3895" spans="1:15" hidden="1" x14ac:dyDescent="0.25">
      <c r="A3895" t="s">
        <v>121</v>
      </c>
      <c r="B3895" t="s">
        <v>58</v>
      </c>
      <c r="C3895" t="s">
        <v>1582</v>
      </c>
      <c r="D3895" s="3">
        <v>42594</v>
      </c>
      <c r="E3895" t="s">
        <v>122</v>
      </c>
      <c r="F3895">
        <v>-8475000</v>
      </c>
      <c r="G3895" t="s">
        <v>1641</v>
      </c>
      <c r="H3895" t="s">
        <v>249</v>
      </c>
      <c r="I3895" t="s">
        <v>102</v>
      </c>
      <c r="J3895" t="s">
        <v>62</v>
      </c>
      <c r="L3895" t="s">
        <v>1590</v>
      </c>
      <c r="M3895">
        <f t="shared" si="186"/>
        <v>10</v>
      </c>
      <c r="N3895">
        <f t="shared" si="187"/>
        <v>14</v>
      </c>
      <c r="O3895" t="str">
        <f t="shared" si="188"/>
        <v>LCBSR</v>
      </c>
    </row>
    <row r="3896" spans="1:15" hidden="1" x14ac:dyDescent="0.25">
      <c r="A3896" t="s">
        <v>121</v>
      </c>
      <c r="B3896" t="s">
        <v>58</v>
      </c>
      <c r="C3896" t="s">
        <v>1582</v>
      </c>
      <c r="D3896" s="3">
        <v>42601</v>
      </c>
      <c r="E3896" t="s">
        <v>122</v>
      </c>
      <c r="F3896">
        <v>-1469606.21</v>
      </c>
      <c r="G3896" t="s">
        <v>1640</v>
      </c>
      <c r="H3896" t="s">
        <v>249</v>
      </c>
      <c r="I3896" t="s">
        <v>102</v>
      </c>
      <c r="J3896" t="s">
        <v>62</v>
      </c>
      <c r="L3896" t="s">
        <v>1590</v>
      </c>
      <c r="M3896">
        <f t="shared" si="186"/>
        <v>10</v>
      </c>
      <c r="N3896">
        <f t="shared" si="187"/>
        <v>14</v>
      </c>
      <c r="O3896" t="str">
        <f t="shared" si="188"/>
        <v>LCBSR</v>
      </c>
    </row>
    <row r="3897" spans="1:15" hidden="1" x14ac:dyDescent="0.25">
      <c r="A3897" t="s">
        <v>121</v>
      </c>
      <c r="B3897" t="s">
        <v>58</v>
      </c>
      <c r="C3897" t="s">
        <v>1582</v>
      </c>
      <c r="D3897" s="3">
        <v>42612</v>
      </c>
      <c r="E3897" t="s">
        <v>122</v>
      </c>
      <c r="F3897">
        <v>-7328737.5599999996</v>
      </c>
      <c r="G3897" t="s">
        <v>1639</v>
      </c>
      <c r="H3897" t="s">
        <v>249</v>
      </c>
      <c r="I3897" t="s">
        <v>102</v>
      </c>
      <c r="J3897" t="s">
        <v>62</v>
      </c>
      <c r="L3897" t="s">
        <v>1590</v>
      </c>
      <c r="M3897">
        <f t="shared" si="186"/>
        <v>10</v>
      </c>
      <c r="N3897">
        <f t="shared" si="187"/>
        <v>14</v>
      </c>
      <c r="O3897" t="str">
        <f t="shared" si="188"/>
        <v>LCBSR</v>
      </c>
    </row>
    <row r="3898" spans="1:15" hidden="1" x14ac:dyDescent="0.25">
      <c r="A3898" t="s">
        <v>121</v>
      </c>
      <c r="B3898" t="s">
        <v>58</v>
      </c>
      <c r="C3898" t="s">
        <v>1582</v>
      </c>
      <c r="D3898" s="3">
        <v>42632</v>
      </c>
      <c r="E3898" t="s">
        <v>122</v>
      </c>
      <c r="F3898">
        <v>-7845643.54</v>
      </c>
      <c r="G3898" t="s">
        <v>1638</v>
      </c>
      <c r="H3898" t="s">
        <v>249</v>
      </c>
      <c r="I3898" t="s">
        <v>102</v>
      </c>
      <c r="J3898" t="s">
        <v>62</v>
      </c>
      <c r="L3898" t="s">
        <v>1590</v>
      </c>
      <c r="M3898">
        <f t="shared" si="186"/>
        <v>10</v>
      </c>
      <c r="N3898">
        <f t="shared" si="187"/>
        <v>14</v>
      </c>
      <c r="O3898" t="str">
        <f t="shared" si="188"/>
        <v>LCBSR</v>
      </c>
    </row>
    <row r="3899" spans="1:15" hidden="1" x14ac:dyDescent="0.25">
      <c r="A3899" t="s">
        <v>121</v>
      </c>
      <c r="B3899" t="s">
        <v>58</v>
      </c>
      <c r="C3899" t="s">
        <v>1582</v>
      </c>
      <c r="D3899" s="3">
        <v>42632</v>
      </c>
      <c r="E3899" t="s">
        <v>122</v>
      </c>
      <c r="F3899">
        <v>-15806853.65</v>
      </c>
      <c r="G3899" t="s">
        <v>1637</v>
      </c>
      <c r="H3899" t="s">
        <v>249</v>
      </c>
      <c r="I3899" t="s">
        <v>102</v>
      </c>
      <c r="J3899" t="s">
        <v>62</v>
      </c>
      <c r="L3899" t="s">
        <v>1590</v>
      </c>
      <c r="M3899">
        <f t="shared" si="186"/>
        <v>10</v>
      </c>
      <c r="N3899">
        <f t="shared" si="187"/>
        <v>14</v>
      </c>
      <c r="O3899" t="str">
        <f t="shared" si="188"/>
        <v>LCBSR</v>
      </c>
    </row>
    <row r="3900" spans="1:15" hidden="1" x14ac:dyDescent="0.25">
      <c r="A3900" t="s">
        <v>121</v>
      </c>
      <c r="B3900" t="s">
        <v>58</v>
      </c>
      <c r="C3900" t="s">
        <v>1582</v>
      </c>
      <c r="D3900" s="3">
        <v>42633</v>
      </c>
      <c r="E3900" t="s">
        <v>122</v>
      </c>
      <c r="F3900">
        <v>-10001022.5</v>
      </c>
      <c r="G3900" t="s">
        <v>1636</v>
      </c>
      <c r="H3900" t="s">
        <v>249</v>
      </c>
      <c r="I3900" t="s">
        <v>102</v>
      </c>
      <c r="J3900" t="s">
        <v>62</v>
      </c>
      <c r="L3900" t="s">
        <v>1590</v>
      </c>
      <c r="M3900">
        <f t="shared" si="186"/>
        <v>10</v>
      </c>
      <c r="N3900">
        <f t="shared" si="187"/>
        <v>14</v>
      </c>
      <c r="O3900" t="str">
        <f t="shared" si="188"/>
        <v>LCBSR</v>
      </c>
    </row>
    <row r="3901" spans="1:15" hidden="1" x14ac:dyDescent="0.25">
      <c r="A3901" t="s">
        <v>121</v>
      </c>
      <c r="B3901" t="s">
        <v>58</v>
      </c>
      <c r="C3901" t="s">
        <v>1582</v>
      </c>
      <c r="D3901" s="3">
        <v>42635</v>
      </c>
      <c r="E3901" t="s">
        <v>122</v>
      </c>
      <c r="F3901">
        <v>-6528500</v>
      </c>
      <c r="G3901" t="s">
        <v>1635</v>
      </c>
      <c r="H3901" t="s">
        <v>249</v>
      </c>
      <c r="I3901" t="s">
        <v>102</v>
      </c>
      <c r="J3901" t="s">
        <v>62</v>
      </c>
      <c r="L3901" t="s">
        <v>1590</v>
      </c>
      <c r="M3901">
        <f t="shared" si="186"/>
        <v>10</v>
      </c>
      <c r="N3901">
        <f t="shared" si="187"/>
        <v>14</v>
      </c>
      <c r="O3901" t="str">
        <f t="shared" si="188"/>
        <v>LCBSR</v>
      </c>
    </row>
    <row r="3902" spans="1:15" hidden="1" x14ac:dyDescent="0.25">
      <c r="A3902" t="s">
        <v>121</v>
      </c>
      <c r="B3902" t="s">
        <v>58</v>
      </c>
      <c r="C3902" t="s">
        <v>1582</v>
      </c>
      <c r="D3902" s="3">
        <v>42643</v>
      </c>
      <c r="E3902" t="s">
        <v>122</v>
      </c>
      <c r="F3902">
        <v>-56695866.039999999</v>
      </c>
      <c r="G3902" t="s">
        <v>1634</v>
      </c>
      <c r="H3902" t="s">
        <v>249</v>
      </c>
      <c r="I3902" t="s">
        <v>102</v>
      </c>
      <c r="J3902" t="s">
        <v>62</v>
      </c>
      <c r="L3902" t="s">
        <v>1599</v>
      </c>
      <c r="M3902">
        <f t="shared" si="186"/>
        <v>10</v>
      </c>
      <c r="N3902">
        <f t="shared" si="187"/>
        <v>14</v>
      </c>
      <c r="O3902" t="str">
        <f t="shared" si="188"/>
        <v>LCBSR</v>
      </c>
    </row>
    <row r="3903" spans="1:15" hidden="1" x14ac:dyDescent="0.25">
      <c r="A3903" t="s">
        <v>121</v>
      </c>
      <c r="B3903" t="s">
        <v>58</v>
      </c>
      <c r="C3903" t="s">
        <v>1582</v>
      </c>
      <c r="D3903" s="3">
        <v>42646</v>
      </c>
      <c r="E3903" t="s">
        <v>122</v>
      </c>
      <c r="F3903">
        <v>-15230310.42</v>
      </c>
      <c r="G3903" t="s">
        <v>1633</v>
      </c>
      <c r="H3903" t="s">
        <v>249</v>
      </c>
      <c r="I3903" t="s">
        <v>102</v>
      </c>
      <c r="J3903" t="s">
        <v>62</v>
      </c>
      <c r="L3903" t="s">
        <v>1590</v>
      </c>
      <c r="M3903">
        <f t="shared" si="186"/>
        <v>10</v>
      </c>
      <c r="N3903">
        <f t="shared" si="187"/>
        <v>14</v>
      </c>
      <c r="O3903" t="str">
        <f t="shared" si="188"/>
        <v>LCBSR</v>
      </c>
    </row>
    <row r="3904" spans="1:15" hidden="1" x14ac:dyDescent="0.25">
      <c r="A3904" t="s">
        <v>121</v>
      </c>
      <c r="B3904" t="s">
        <v>58</v>
      </c>
      <c r="C3904" t="s">
        <v>1582</v>
      </c>
      <c r="D3904" s="3">
        <v>42648</v>
      </c>
      <c r="E3904" t="s">
        <v>122</v>
      </c>
      <c r="F3904">
        <v>-291045.05</v>
      </c>
      <c r="G3904" t="s">
        <v>1632</v>
      </c>
      <c r="H3904" t="s">
        <v>249</v>
      </c>
      <c r="I3904" t="s">
        <v>102</v>
      </c>
      <c r="J3904" t="s">
        <v>62</v>
      </c>
      <c r="L3904" t="s">
        <v>1590</v>
      </c>
      <c r="M3904">
        <f t="shared" si="186"/>
        <v>10</v>
      </c>
      <c r="N3904">
        <f t="shared" si="187"/>
        <v>14</v>
      </c>
      <c r="O3904" t="str">
        <f t="shared" si="188"/>
        <v>LCBSR</v>
      </c>
    </row>
    <row r="3905" spans="1:15" hidden="1" x14ac:dyDescent="0.25">
      <c r="A3905" t="s">
        <v>121</v>
      </c>
      <c r="B3905" t="s">
        <v>58</v>
      </c>
      <c r="C3905" t="s">
        <v>1582</v>
      </c>
      <c r="D3905" s="3">
        <v>42655</v>
      </c>
      <c r="E3905" t="s">
        <v>122</v>
      </c>
      <c r="F3905">
        <v>-11590412.029999999</v>
      </c>
      <c r="G3905" t="s">
        <v>1631</v>
      </c>
      <c r="H3905" t="s">
        <v>249</v>
      </c>
      <c r="I3905" t="s">
        <v>102</v>
      </c>
      <c r="J3905" t="s">
        <v>62</v>
      </c>
      <c r="L3905" t="s">
        <v>1590</v>
      </c>
      <c r="M3905">
        <f t="shared" si="186"/>
        <v>10</v>
      </c>
      <c r="N3905">
        <f t="shared" si="187"/>
        <v>14</v>
      </c>
      <c r="O3905" t="str">
        <f t="shared" si="188"/>
        <v>LCBSR</v>
      </c>
    </row>
    <row r="3906" spans="1:15" hidden="1" x14ac:dyDescent="0.25">
      <c r="A3906" t="s">
        <v>121</v>
      </c>
      <c r="B3906" t="s">
        <v>58</v>
      </c>
      <c r="C3906" t="s">
        <v>1582</v>
      </c>
      <c r="D3906" s="3">
        <v>42661</v>
      </c>
      <c r="E3906" t="s">
        <v>122</v>
      </c>
      <c r="F3906">
        <v>-4590688.58</v>
      </c>
      <c r="G3906" t="s">
        <v>1630</v>
      </c>
      <c r="H3906" t="s">
        <v>247</v>
      </c>
      <c r="I3906" t="s">
        <v>102</v>
      </c>
      <c r="J3906" t="s">
        <v>62</v>
      </c>
      <c r="L3906" t="s">
        <v>1590</v>
      </c>
      <c r="M3906">
        <f t="shared" si="186"/>
        <v>10</v>
      </c>
      <c r="N3906">
        <f t="shared" si="187"/>
        <v>14</v>
      </c>
      <c r="O3906" t="str">
        <f t="shared" si="188"/>
        <v>LCBSR</v>
      </c>
    </row>
    <row r="3907" spans="1:15" hidden="1" x14ac:dyDescent="0.25">
      <c r="A3907" t="s">
        <v>121</v>
      </c>
      <c r="B3907" t="s">
        <v>58</v>
      </c>
      <c r="C3907" t="s">
        <v>1582</v>
      </c>
      <c r="D3907" s="3">
        <v>42669</v>
      </c>
      <c r="E3907" t="s">
        <v>122</v>
      </c>
      <c r="F3907">
        <v>-28681500</v>
      </c>
      <c r="G3907" t="s">
        <v>1629</v>
      </c>
      <c r="H3907" t="s">
        <v>247</v>
      </c>
      <c r="I3907" t="s">
        <v>102</v>
      </c>
      <c r="J3907" t="s">
        <v>62</v>
      </c>
      <c r="L3907" t="s">
        <v>1590</v>
      </c>
      <c r="M3907">
        <f t="shared" ref="M3907:M3970" si="189">FIND("from",L3907,1)+LEN($M$1)+1</f>
        <v>10</v>
      </c>
      <c r="N3907">
        <f t="shared" ref="N3907:N3970" si="190">FIND("to",L3907)-LEN($N$1)</f>
        <v>14</v>
      </c>
      <c r="O3907" t="str">
        <f t="shared" ref="O3907:O3970" si="191">MID(L3907,M3907,N3907-M3907+1)</f>
        <v>LCBSR</v>
      </c>
    </row>
    <row r="3908" spans="1:15" hidden="1" x14ac:dyDescent="0.25">
      <c r="A3908" t="s">
        <v>121</v>
      </c>
      <c r="B3908" t="s">
        <v>58</v>
      </c>
      <c r="C3908" t="s">
        <v>1582</v>
      </c>
      <c r="D3908" s="3">
        <v>42675</v>
      </c>
      <c r="E3908" t="s">
        <v>122</v>
      </c>
      <c r="F3908">
        <v>-10296080</v>
      </c>
      <c r="G3908" t="s">
        <v>1628</v>
      </c>
      <c r="H3908" t="s">
        <v>247</v>
      </c>
      <c r="I3908" t="s">
        <v>102</v>
      </c>
      <c r="J3908" t="s">
        <v>62</v>
      </c>
      <c r="L3908" t="s">
        <v>1590</v>
      </c>
      <c r="M3908">
        <f t="shared" si="189"/>
        <v>10</v>
      </c>
      <c r="N3908">
        <f t="shared" si="190"/>
        <v>14</v>
      </c>
      <c r="O3908" t="str">
        <f t="shared" si="191"/>
        <v>LCBSR</v>
      </c>
    </row>
    <row r="3909" spans="1:15" hidden="1" x14ac:dyDescent="0.25">
      <c r="A3909" t="s">
        <v>121</v>
      </c>
      <c r="B3909" t="s">
        <v>58</v>
      </c>
      <c r="C3909" t="s">
        <v>1582</v>
      </c>
      <c r="D3909" s="3">
        <v>42678</v>
      </c>
      <c r="E3909" t="s">
        <v>122</v>
      </c>
      <c r="F3909">
        <v>-11871231.67</v>
      </c>
      <c r="G3909" t="s">
        <v>1627</v>
      </c>
      <c r="H3909" t="s">
        <v>247</v>
      </c>
      <c r="I3909" t="s">
        <v>102</v>
      </c>
      <c r="J3909" t="s">
        <v>62</v>
      </c>
      <c r="L3909" t="s">
        <v>1590</v>
      </c>
      <c r="M3909">
        <f t="shared" si="189"/>
        <v>10</v>
      </c>
      <c r="N3909">
        <f t="shared" si="190"/>
        <v>14</v>
      </c>
      <c r="O3909" t="str">
        <f t="shared" si="191"/>
        <v>LCBSR</v>
      </c>
    </row>
    <row r="3910" spans="1:15" hidden="1" x14ac:dyDescent="0.25">
      <c r="A3910" t="s">
        <v>121</v>
      </c>
      <c r="B3910" t="s">
        <v>58</v>
      </c>
      <c r="C3910" t="s">
        <v>1582</v>
      </c>
      <c r="D3910" s="3">
        <v>42689</v>
      </c>
      <c r="E3910" t="s">
        <v>122</v>
      </c>
      <c r="F3910">
        <v>-1424614.55</v>
      </c>
      <c r="G3910" t="s">
        <v>1626</v>
      </c>
      <c r="H3910" t="s">
        <v>247</v>
      </c>
      <c r="I3910" t="s">
        <v>102</v>
      </c>
      <c r="J3910" t="s">
        <v>62</v>
      </c>
      <c r="L3910" t="s">
        <v>1590</v>
      </c>
      <c r="M3910">
        <f t="shared" si="189"/>
        <v>10</v>
      </c>
      <c r="N3910">
        <f t="shared" si="190"/>
        <v>14</v>
      </c>
      <c r="O3910" t="str">
        <f t="shared" si="191"/>
        <v>LCBSR</v>
      </c>
    </row>
    <row r="3911" spans="1:15" hidden="1" x14ac:dyDescent="0.25">
      <c r="A3911" t="s">
        <v>121</v>
      </c>
      <c r="B3911" t="s">
        <v>58</v>
      </c>
      <c r="C3911" t="s">
        <v>1582</v>
      </c>
      <c r="D3911" s="3">
        <v>42690</v>
      </c>
      <c r="E3911" t="s">
        <v>122</v>
      </c>
      <c r="F3911">
        <v>-1901979.68</v>
      </c>
      <c r="G3911" t="s">
        <v>1625</v>
      </c>
      <c r="H3911" t="s">
        <v>247</v>
      </c>
      <c r="I3911" t="s">
        <v>102</v>
      </c>
      <c r="J3911" t="s">
        <v>62</v>
      </c>
      <c r="L3911" t="s">
        <v>1590</v>
      </c>
      <c r="M3911">
        <f t="shared" si="189"/>
        <v>10</v>
      </c>
      <c r="N3911">
        <f t="shared" si="190"/>
        <v>14</v>
      </c>
      <c r="O3911" t="str">
        <f t="shared" si="191"/>
        <v>LCBSR</v>
      </c>
    </row>
    <row r="3912" spans="1:15" hidden="1" x14ac:dyDescent="0.25">
      <c r="A3912" t="s">
        <v>121</v>
      </c>
      <c r="B3912" t="s">
        <v>58</v>
      </c>
      <c r="C3912" t="s">
        <v>1582</v>
      </c>
      <c r="D3912" s="3">
        <v>42713</v>
      </c>
      <c r="E3912" t="s">
        <v>122</v>
      </c>
      <c r="F3912">
        <v>-2093018.44</v>
      </c>
      <c r="G3912" t="s">
        <v>1624</v>
      </c>
      <c r="H3912" t="s">
        <v>247</v>
      </c>
      <c r="I3912" t="s">
        <v>102</v>
      </c>
      <c r="J3912" t="s">
        <v>62</v>
      </c>
      <c r="L3912" t="s">
        <v>1590</v>
      </c>
      <c r="M3912">
        <f t="shared" si="189"/>
        <v>10</v>
      </c>
      <c r="N3912">
        <f t="shared" si="190"/>
        <v>14</v>
      </c>
      <c r="O3912" t="str">
        <f t="shared" si="191"/>
        <v>LCBSR</v>
      </c>
    </row>
    <row r="3913" spans="1:15" hidden="1" x14ac:dyDescent="0.25">
      <c r="A3913" t="s">
        <v>121</v>
      </c>
      <c r="B3913" t="s">
        <v>58</v>
      </c>
      <c r="C3913" t="s">
        <v>1582</v>
      </c>
      <c r="D3913" s="3">
        <v>42713</v>
      </c>
      <c r="E3913" t="s">
        <v>122</v>
      </c>
      <c r="F3913">
        <v>-2581207.94</v>
      </c>
      <c r="G3913" t="s">
        <v>1623</v>
      </c>
      <c r="H3913" t="s">
        <v>247</v>
      </c>
      <c r="I3913" t="s">
        <v>102</v>
      </c>
      <c r="J3913" t="s">
        <v>62</v>
      </c>
      <c r="L3913" t="s">
        <v>1599</v>
      </c>
      <c r="M3913">
        <f t="shared" si="189"/>
        <v>10</v>
      </c>
      <c r="N3913">
        <f t="shared" si="190"/>
        <v>14</v>
      </c>
      <c r="O3913" t="str">
        <f t="shared" si="191"/>
        <v>LCBSR</v>
      </c>
    </row>
    <row r="3914" spans="1:15" hidden="1" x14ac:dyDescent="0.25">
      <c r="A3914" t="s">
        <v>121</v>
      </c>
      <c r="B3914" t="s">
        <v>58</v>
      </c>
      <c r="C3914" t="s">
        <v>1582</v>
      </c>
      <c r="D3914" s="3">
        <v>42720</v>
      </c>
      <c r="E3914" t="s">
        <v>122</v>
      </c>
      <c r="F3914">
        <v>-3558957.38</v>
      </c>
      <c r="G3914" t="s">
        <v>1622</v>
      </c>
      <c r="H3914" t="s">
        <v>247</v>
      </c>
      <c r="I3914" t="s">
        <v>102</v>
      </c>
      <c r="J3914" t="s">
        <v>62</v>
      </c>
      <c r="L3914" t="s">
        <v>1590</v>
      </c>
      <c r="M3914">
        <f t="shared" si="189"/>
        <v>10</v>
      </c>
      <c r="N3914">
        <f t="shared" si="190"/>
        <v>14</v>
      </c>
      <c r="O3914" t="str">
        <f t="shared" si="191"/>
        <v>LCBSR</v>
      </c>
    </row>
    <row r="3915" spans="1:15" hidden="1" x14ac:dyDescent="0.25">
      <c r="A3915" t="s">
        <v>121</v>
      </c>
      <c r="B3915" t="s">
        <v>58</v>
      </c>
      <c r="C3915" t="s">
        <v>1582</v>
      </c>
      <c r="D3915" s="3">
        <v>42725</v>
      </c>
      <c r="E3915" t="s">
        <v>122</v>
      </c>
      <c r="F3915">
        <v>-5</v>
      </c>
      <c r="G3915" t="s">
        <v>1621</v>
      </c>
      <c r="H3915" t="s">
        <v>247</v>
      </c>
      <c r="I3915" t="s">
        <v>102</v>
      </c>
      <c r="J3915" t="s">
        <v>62</v>
      </c>
      <c r="L3915" t="s">
        <v>1590</v>
      </c>
      <c r="M3915">
        <f t="shared" si="189"/>
        <v>10</v>
      </c>
      <c r="N3915">
        <f t="shared" si="190"/>
        <v>14</v>
      </c>
      <c r="O3915" t="str">
        <f t="shared" si="191"/>
        <v>LCBSR</v>
      </c>
    </row>
    <row r="3916" spans="1:15" hidden="1" x14ac:dyDescent="0.25">
      <c r="A3916" t="s">
        <v>121</v>
      </c>
      <c r="B3916" t="s">
        <v>58</v>
      </c>
      <c r="C3916" t="s">
        <v>1582</v>
      </c>
      <c r="D3916" s="3">
        <v>42739</v>
      </c>
      <c r="E3916" t="s">
        <v>122</v>
      </c>
      <c r="F3916">
        <v>-983453.38</v>
      </c>
      <c r="G3916" t="s">
        <v>1620</v>
      </c>
      <c r="H3916" t="s">
        <v>247</v>
      </c>
      <c r="I3916" t="s">
        <v>102</v>
      </c>
      <c r="J3916" t="s">
        <v>62</v>
      </c>
      <c r="L3916" t="s">
        <v>1590</v>
      </c>
      <c r="M3916">
        <f t="shared" si="189"/>
        <v>10</v>
      </c>
      <c r="N3916">
        <f t="shared" si="190"/>
        <v>14</v>
      </c>
      <c r="O3916" t="str">
        <f t="shared" si="191"/>
        <v>LCBSR</v>
      </c>
    </row>
    <row r="3917" spans="1:15" hidden="1" x14ac:dyDescent="0.25">
      <c r="A3917" t="s">
        <v>121</v>
      </c>
      <c r="B3917" t="s">
        <v>58</v>
      </c>
      <c r="C3917" t="s">
        <v>1582</v>
      </c>
      <c r="D3917" s="3">
        <v>42739</v>
      </c>
      <c r="E3917" t="s">
        <v>122</v>
      </c>
      <c r="F3917">
        <v>-30532396.52</v>
      </c>
      <c r="G3917" t="s">
        <v>1619</v>
      </c>
      <c r="H3917" t="s">
        <v>247</v>
      </c>
      <c r="I3917" t="s">
        <v>102</v>
      </c>
      <c r="J3917" t="s">
        <v>62</v>
      </c>
      <c r="L3917" t="s">
        <v>1590</v>
      </c>
      <c r="M3917">
        <f t="shared" si="189"/>
        <v>10</v>
      </c>
      <c r="N3917">
        <f t="shared" si="190"/>
        <v>14</v>
      </c>
      <c r="O3917" t="str">
        <f t="shared" si="191"/>
        <v>LCBSR</v>
      </c>
    </row>
    <row r="3918" spans="1:15" hidden="1" x14ac:dyDescent="0.25">
      <c r="A3918" t="s">
        <v>121</v>
      </c>
      <c r="B3918" t="s">
        <v>58</v>
      </c>
      <c r="C3918" t="s">
        <v>1582</v>
      </c>
      <c r="D3918" s="3">
        <v>42741</v>
      </c>
      <c r="E3918" t="s">
        <v>122</v>
      </c>
      <c r="F3918">
        <v>-22770000</v>
      </c>
      <c r="G3918" t="s">
        <v>1618</v>
      </c>
      <c r="H3918" t="s">
        <v>247</v>
      </c>
      <c r="I3918" t="s">
        <v>102</v>
      </c>
      <c r="J3918" t="s">
        <v>62</v>
      </c>
      <c r="L3918" t="s">
        <v>1590</v>
      </c>
      <c r="M3918">
        <f t="shared" si="189"/>
        <v>10</v>
      </c>
      <c r="N3918">
        <f t="shared" si="190"/>
        <v>14</v>
      </c>
      <c r="O3918" t="str">
        <f t="shared" si="191"/>
        <v>LCBSR</v>
      </c>
    </row>
    <row r="3919" spans="1:15" hidden="1" x14ac:dyDescent="0.25">
      <c r="A3919" t="s">
        <v>121</v>
      </c>
      <c r="B3919" t="s">
        <v>58</v>
      </c>
      <c r="C3919" t="s">
        <v>1582</v>
      </c>
      <c r="D3919" s="3">
        <v>42747</v>
      </c>
      <c r="E3919" t="s">
        <v>122</v>
      </c>
      <c r="F3919">
        <v>-3134587.06</v>
      </c>
      <c r="G3919" t="s">
        <v>1617</v>
      </c>
      <c r="H3919" t="s">
        <v>247</v>
      </c>
      <c r="I3919" t="s">
        <v>102</v>
      </c>
      <c r="J3919" t="s">
        <v>62</v>
      </c>
      <c r="L3919" t="s">
        <v>1616</v>
      </c>
      <c r="M3919">
        <f t="shared" si="189"/>
        <v>10</v>
      </c>
      <c r="N3919">
        <f t="shared" si="190"/>
        <v>14</v>
      </c>
      <c r="O3919" t="str">
        <f t="shared" si="191"/>
        <v>LCBSR</v>
      </c>
    </row>
    <row r="3920" spans="1:15" hidden="1" x14ac:dyDescent="0.25">
      <c r="A3920" t="s">
        <v>121</v>
      </c>
      <c r="B3920" t="s">
        <v>58</v>
      </c>
      <c r="C3920" t="s">
        <v>1582</v>
      </c>
      <c r="D3920" s="3">
        <v>42754</v>
      </c>
      <c r="E3920" t="s">
        <v>122</v>
      </c>
      <c r="F3920">
        <v>-5256769.4000000004</v>
      </c>
      <c r="G3920" t="s">
        <v>1615</v>
      </c>
      <c r="H3920" t="s">
        <v>247</v>
      </c>
      <c r="I3920" t="s">
        <v>102</v>
      </c>
      <c r="J3920" t="s">
        <v>62</v>
      </c>
      <c r="L3920" t="s">
        <v>1590</v>
      </c>
      <c r="M3920">
        <f t="shared" si="189"/>
        <v>10</v>
      </c>
      <c r="N3920">
        <f t="shared" si="190"/>
        <v>14</v>
      </c>
      <c r="O3920" t="str">
        <f t="shared" si="191"/>
        <v>LCBSR</v>
      </c>
    </row>
    <row r="3921" spans="1:15" hidden="1" x14ac:dyDescent="0.25">
      <c r="A3921" t="s">
        <v>121</v>
      </c>
      <c r="B3921" t="s">
        <v>58</v>
      </c>
      <c r="C3921" t="s">
        <v>1582</v>
      </c>
      <c r="D3921" s="3">
        <v>42755</v>
      </c>
      <c r="E3921" t="s">
        <v>122</v>
      </c>
      <c r="F3921">
        <v>-9131359.9800000004</v>
      </c>
      <c r="G3921" t="s">
        <v>1614</v>
      </c>
      <c r="H3921" t="s">
        <v>247</v>
      </c>
      <c r="I3921" t="s">
        <v>102</v>
      </c>
      <c r="J3921" t="s">
        <v>62</v>
      </c>
      <c r="L3921" t="s">
        <v>1613</v>
      </c>
      <c r="M3921">
        <f t="shared" si="189"/>
        <v>10</v>
      </c>
      <c r="N3921">
        <f t="shared" si="190"/>
        <v>14</v>
      </c>
      <c r="O3921" t="str">
        <f t="shared" si="191"/>
        <v>LCBSR</v>
      </c>
    </row>
    <row r="3922" spans="1:15" hidden="1" x14ac:dyDescent="0.25">
      <c r="A3922" t="s">
        <v>121</v>
      </c>
      <c r="B3922" t="s">
        <v>58</v>
      </c>
      <c r="C3922" t="s">
        <v>1582</v>
      </c>
      <c r="D3922" s="3">
        <v>42769</v>
      </c>
      <c r="E3922" t="s">
        <v>122</v>
      </c>
      <c r="F3922">
        <v>-384555.4</v>
      </c>
      <c r="G3922" t="s">
        <v>1612</v>
      </c>
      <c r="H3922" t="s">
        <v>247</v>
      </c>
      <c r="I3922" t="s">
        <v>102</v>
      </c>
      <c r="J3922" t="s">
        <v>62</v>
      </c>
      <c r="L3922" t="s">
        <v>1590</v>
      </c>
      <c r="M3922">
        <f t="shared" si="189"/>
        <v>10</v>
      </c>
      <c r="N3922">
        <f t="shared" si="190"/>
        <v>14</v>
      </c>
      <c r="O3922" t="str">
        <f t="shared" si="191"/>
        <v>LCBSR</v>
      </c>
    </row>
    <row r="3923" spans="1:15" hidden="1" x14ac:dyDescent="0.25">
      <c r="A3923" t="s">
        <v>121</v>
      </c>
      <c r="B3923" t="s">
        <v>58</v>
      </c>
      <c r="C3923" t="s">
        <v>1582</v>
      </c>
      <c r="D3923" s="3">
        <v>42772</v>
      </c>
      <c r="E3923" t="s">
        <v>122</v>
      </c>
      <c r="F3923">
        <v>-17962490.460000001</v>
      </c>
      <c r="G3923" t="s">
        <v>1611</v>
      </c>
      <c r="H3923" t="s">
        <v>247</v>
      </c>
      <c r="I3923" t="s">
        <v>102</v>
      </c>
      <c r="J3923" t="s">
        <v>62</v>
      </c>
      <c r="L3923" t="s">
        <v>1590</v>
      </c>
      <c r="M3923">
        <f t="shared" si="189"/>
        <v>10</v>
      </c>
      <c r="N3923">
        <f t="shared" si="190"/>
        <v>14</v>
      </c>
      <c r="O3923" t="str">
        <f t="shared" si="191"/>
        <v>LCBSR</v>
      </c>
    </row>
    <row r="3924" spans="1:15" hidden="1" x14ac:dyDescent="0.25">
      <c r="A3924" t="s">
        <v>121</v>
      </c>
      <c r="B3924" t="s">
        <v>58</v>
      </c>
      <c r="C3924" t="s">
        <v>1582</v>
      </c>
      <c r="D3924" s="3">
        <v>42776</v>
      </c>
      <c r="E3924" t="s">
        <v>122</v>
      </c>
      <c r="F3924">
        <v>-41786911.200000003</v>
      </c>
      <c r="G3924" t="s">
        <v>1610</v>
      </c>
      <c r="H3924" t="s">
        <v>247</v>
      </c>
      <c r="I3924" t="s">
        <v>102</v>
      </c>
      <c r="J3924" t="s">
        <v>62</v>
      </c>
      <c r="L3924" t="s">
        <v>1590</v>
      </c>
      <c r="M3924">
        <f t="shared" si="189"/>
        <v>10</v>
      </c>
      <c r="N3924">
        <f t="shared" si="190"/>
        <v>14</v>
      </c>
      <c r="O3924" t="str">
        <f t="shared" si="191"/>
        <v>LCBSR</v>
      </c>
    </row>
    <row r="3925" spans="1:15" hidden="1" x14ac:dyDescent="0.25">
      <c r="A3925" t="s">
        <v>121</v>
      </c>
      <c r="B3925" t="s">
        <v>58</v>
      </c>
      <c r="C3925" t="s">
        <v>1582</v>
      </c>
      <c r="D3925" s="3">
        <v>42782</v>
      </c>
      <c r="E3925" t="s">
        <v>122</v>
      </c>
      <c r="F3925">
        <v>-13591204.15</v>
      </c>
      <c r="G3925" t="s">
        <v>1609</v>
      </c>
      <c r="H3925" t="s">
        <v>247</v>
      </c>
      <c r="I3925" t="s">
        <v>102</v>
      </c>
      <c r="J3925" t="s">
        <v>62</v>
      </c>
      <c r="L3925" t="s">
        <v>1590</v>
      </c>
      <c r="M3925">
        <f t="shared" si="189"/>
        <v>10</v>
      </c>
      <c r="N3925">
        <f t="shared" si="190"/>
        <v>14</v>
      </c>
      <c r="O3925" t="str">
        <f t="shared" si="191"/>
        <v>LCBSR</v>
      </c>
    </row>
    <row r="3926" spans="1:15" hidden="1" x14ac:dyDescent="0.25">
      <c r="A3926" t="s">
        <v>121</v>
      </c>
      <c r="B3926" t="s">
        <v>58</v>
      </c>
      <c r="C3926" t="s">
        <v>1582</v>
      </c>
      <c r="D3926" s="3">
        <v>42790</v>
      </c>
      <c r="E3926" t="s">
        <v>122</v>
      </c>
      <c r="F3926">
        <v>-12022152.67</v>
      </c>
      <c r="G3926" t="s">
        <v>1608</v>
      </c>
      <c r="H3926" t="s">
        <v>247</v>
      </c>
      <c r="I3926" t="s">
        <v>102</v>
      </c>
      <c r="J3926" t="s">
        <v>62</v>
      </c>
      <c r="L3926" t="s">
        <v>1590</v>
      </c>
      <c r="M3926">
        <f t="shared" si="189"/>
        <v>10</v>
      </c>
      <c r="N3926">
        <f t="shared" si="190"/>
        <v>14</v>
      </c>
      <c r="O3926" t="str">
        <f t="shared" si="191"/>
        <v>LCBSR</v>
      </c>
    </row>
    <row r="3927" spans="1:15" hidden="1" x14ac:dyDescent="0.25">
      <c r="A3927" t="s">
        <v>121</v>
      </c>
      <c r="B3927" t="s">
        <v>58</v>
      </c>
      <c r="C3927" t="s">
        <v>1582</v>
      </c>
      <c r="D3927" s="3">
        <v>42803</v>
      </c>
      <c r="E3927" t="s">
        <v>122</v>
      </c>
      <c r="F3927">
        <v>-2173064.13</v>
      </c>
      <c r="G3927" t="s">
        <v>1607</v>
      </c>
      <c r="H3927" t="s">
        <v>247</v>
      </c>
      <c r="I3927" t="s">
        <v>102</v>
      </c>
      <c r="J3927" t="s">
        <v>62</v>
      </c>
      <c r="L3927" t="s">
        <v>1590</v>
      </c>
      <c r="M3927">
        <f t="shared" si="189"/>
        <v>10</v>
      </c>
      <c r="N3927">
        <f t="shared" si="190"/>
        <v>14</v>
      </c>
      <c r="O3927" t="str">
        <f t="shared" si="191"/>
        <v>LCBSR</v>
      </c>
    </row>
    <row r="3928" spans="1:15" hidden="1" x14ac:dyDescent="0.25">
      <c r="A3928" t="s">
        <v>121</v>
      </c>
      <c r="B3928" t="s">
        <v>58</v>
      </c>
      <c r="C3928" t="s">
        <v>1582</v>
      </c>
      <c r="D3928" s="3">
        <v>42809</v>
      </c>
      <c r="E3928" t="s">
        <v>122</v>
      </c>
      <c r="F3928">
        <v>-4993848.25</v>
      </c>
      <c r="G3928" t="s">
        <v>1606</v>
      </c>
      <c r="H3928" t="s">
        <v>247</v>
      </c>
      <c r="I3928" t="s">
        <v>102</v>
      </c>
      <c r="J3928" t="s">
        <v>62</v>
      </c>
      <c r="L3928" t="s">
        <v>1590</v>
      </c>
      <c r="M3928">
        <f t="shared" si="189"/>
        <v>10</v>
      </c>
      <c r="N3928">
        <f t="shared" si="190"/>
        <v>14</v>
      </c>
      <c r="O3928" t="str">
        <f t="shared" si="191"/>
        <v>LCBSR</v>
      </c>
    </row>
    <row r="3929" spans="1:15" hidden="1" x14ac:dyDescent="0.25">
      <c r="A3929" t="s">
        <v>121</v>
      </c>
      <c r="B3929" t="s">
        <v>58</v>
      </c>
      <c r="C3929" t="s">
        <v>1582</v>
      </c>
      <c r="D3929" s="3">
        <v>42809</v>
      </c>
      <c r="E3929" t="s">
        <v>122</v>
      </c>
      <c r="F3929">
        <v>-2929813.66</v>
      </c>
      <c r="G3929" t="s">
        <v>1605</v>
      </c>
      <c r="H3929" t="s">
        <v>247</v>
      </c>
      <c r="I3929" t="s">
        <v>102</v>
      </c>
      <c r="J3929" t="s">
        <v>1604</v>
      </c>
      <c r="L3929" t="s">
        <v>1590</v>
      </c>
      <c r="M3929">
        <f t="shared" si="189"/>
        <v>10</v>
      </c>
      <c r="N3929">
        <f t="shared" si="190"/>
        <v>14</v>
      </c>
      <c r="O3929" t="str">
        <f t="shared" si="191"/>
        <v>LCBSR</v>
      </c>
    </row>
    <row r="3930" spans="1:15" hidden="1" x14ac:dyDescent="0.25">
      <c r="A3930" t="s">
        <v>121</v>
      </c>
      <c r="B3930" t="s">
        <v>58</v>
      </c>
      <c r="C3930" t="s">
        <v>1582</v>
      </c>
      <c r="D3930" s="3">
        <v>42811</v>
      </c>
      <c r="E3930" t="s">
        <v>122</v>
      </c>
      <c r="F3930">
        <v>-14292.46</v>
      </c>
      <c r="G3930" t="s">
        <v>1603</v>
      </c>
      <c r="H3930" t="s">
        <v>247</v>
      </c>
      <c r="I3930" t="s">
        <v>102</v>
      </c>
      <c r="J3930" t="s">
        <v>62</v>
      </c>
      <c r="L3930" t="s">
        <v>1599</v>
      </c>
      <c r="M3930">
        <f t="shared" si="189"/>
        <v>10</v>
      </c>
      <c r="N3930">
        <f t="shared" si="190"/>
        <v>14</v>
      </c>
      <c r="O3930" t="str">
        <f t="shared" si="191"/>
        <v>LCBSR</v>
      </c>
    </row>
    <row r="3931" spans="1:15" hidden="1" x14ac:dyDescent="0.25">
      <c r="A3931" t="s">
        <v>121</v>
      </c>
      <c r="B3931" t="s">
        <v>58</v>
      </c>
      <c r="C3931" t="s">
        <v>1582</v>
      </c>
      <c r="D3931" s="3">
        <v>42823</v>
      </c>
      <c r="E3931" t="s">
        <v>122</v>
      </c>
      <c r="F3931">
        <v>-92036.72</v>
      </c>
      <c r="G3931" t="s">
        <v>1602</v>
      </c>
      <c r="H3931" t="s">
        <v>247</v>
      </c>
      <c r="I3931" t="s">
        <v>102</v>
      </c>
      <c r="J3931" t="s">
        <v>62</v>
      </c>
      <c r="L3931" t="s">
        <v>1586</v>
      </c>
      <c r="M3931">
        <f t="shared" si="189"/>
        <v>10</v>
      </c>
      <c r="N3931">
        <f t="shared" si="190"/>
        <v>14</v>
      </c>
      <c r="O3931" t="str">
        <f t="shared" si="191"/>
        <v>LCBSR</v>
      </c>
    </row>
    <row r="3932" spans="1:15" hidden="1" x14ac:dyDescent="0.25">
      <c r="A3932" t="s">
        <v>121</v>
      </c>
      <c r="B3932" t="s">
        <v>58</v>
      </c>
      <c r="C3932" t="s">
        <v>1582</v>
      </c>
      <c r="D3932" s="3">
        <v>42825</v>
      </c>
      <c r="E3932" t="s">
        <v>122</v>
      </c>
      <c r="F3932">
        <v>-1891255.77</v>
      </c>
      <c r="G3932" t="s">
        <v>1601</v>
      </c>
      <c r="H3932" t="s">
        <v>247</v>
      </c>
      <c r="I3932" t="s">
        <v>102</v>
      </c>
      <c r="J3932" t="s">
        <v>62</v>
      </c>
      <c r="L3932" t="s">
        <v>1590</v>
      </c>
      <c r="M3932">
        <f t="shared" si="189"/>
        <v>10</v>
      </c>
      <c r="N3932">
        <f t="shared" si="190"/>
        <v>14</v>
      </c>
      <c r="O3932" t="str">
        <f t="shared" si="191"/>
        <v>LCBSR</v>
      </c>
    </row>
    <row r="3933" spans="1:15" hidden="1" x14ac:dyDescent="0.25">
      <c r="A3933" t="s">
        <v>121</v>
      </c>
      <c r="B3933" t="s">
        <v>58</v>
      </c>
      <c r="C3933" t="s">
        <v>1582</v>
      </c>
      <c r="D3933" s="3">
        <v>42828</v>
      </c>
      <c r="E3933" t="s">
        <v>122</v>
      </c>
      <c r="F3933">
        <v>-7799482.2699999996</v>
      </c>
      <c r="G3933" t="s">
        <v>1600</v>
      </c>
      <c r="H3933" t="s">
        <v>247</v>
      </c>
      <c r="I3933" t="s">
        <v>102</v>
      </c>
      <c r="J3933" t="s">
        <v>62</v>
      </c>
      <c r="L3933" t="s">
        <v>1599</v>
      </c>
      <c r="M3933">
        <f t="shared" si="189"/>
        <v>10</v>
      </c>
      <c r="N3933">
        <f t="shared" si="190"/>
        <v>14</v>
      </c>
      <c r="O3933" t="str">
        <f t="shared" si="191"/>
        <v>LCBSR</v>
      </c>
    </row>
    <row r="3934" spans="1:15" hidden="1" x14ac:dyDescent="0.25">
      <c r="A3934" t="s">
        <v>121</v>
      </c>
      <c r="B3934" t="s">
        <v>58</v>
      </c>
      <c r="C3934" t="s">
        <v>1582</v>
      </c>
      <c r="D3934" s="3">
        <v>42829</v>
      </c>
      <c r="E3934" t="s">
        <v>122</v>
      </c>
      <c r="F3934">
        <v>-22000000</v>
      </c>
      <c r="G3934" t="s">
        <v>1598</v>
      </c>
      <c r="H3934" t="s">
        <v>247</v>
      </c>
      <c r="I3934" t="s">
        <v>102</v>
      </c>
      <c r="J3934" t="s">
        <v>62</v>
      </c>
      <c r="L3934" t="s">
        <v>1590</v>
      </c>
      <c r="M3934">
        <f t="shared" si="189"/>
        <v>10</v>
      </c>
      <c r="N3934">
        <f t="shared" si="190"/>
        <v>14</v>
      </c>
      <c r="O3934" t="str">
        <f t="shared" si="191"/>
        <v>LCBSR</v>
      </c>
    </row>
    <row r="3935" spans="1:15" hidden="1" x14ac:dyDescent="0.25">
      <c r="A3935" t="s">
        <v>121</v>
      </c>
      <c r="B3935" t="s">
        <v>58</v>
      </c>
      <c r="C3935" t="s">
        <v>1582</v>
      </c>
      <c r="D3935" s="3">
        <v>42837</v>
      </c>
      <c r="E3935" t="s">
        <v>122</v>
      </c>
      <c r="F3935">
        <v>-1223029.8</v>
      </c>
      <c r="G3935" t="s">
        <v>1597</v>
      </c>
      <c r="H3935" t="s">
        <v>247</v>
      </c>
      <c r="I3935" t="s">
        <v>102</v>
      </c>
      <c r="J3935" t="s">
        <v>62</v>
      </c>
      <c r="L3935" t="s">
        <v>1590</v>
      </c>
      <c r="M3935">
        <f t="shared" si="189"/>
        <v>10</v>
      </c>
      <c r="N3935">
        <f t="shared" si="190"/>
        <v>14</v>
      </c>
      <c r="O3935" t="str">
        <f t="shared" si="191"/>
        <v>LCBSR</v>
      </c>
    </row>
    <row r="3936" spans="1:15" hidden="1" x14ac:dyDescent="0.25">
      <c r="A3936" t="s">
        <v>121</v>
      </c>
      <c r="B3936" t="s">
        <v>58</v>
      </c>
      <c r="C3936" t="s">
        <v>1582</v>
      </c>
      <c r="D3936" s="3">
        <v>42867</v>
      </c>
      <c r="E3936" t="s">
        <v>122</v>
      </c>
      <c r="F3936">
        <v>-14305329.470000001</v>
      </c>
      <c r="G3936" t="s">
        <v>1596</v>
      </c>
      <c r="H3936" t="s">
        <v>247</v>
      </c>
      <c r="I3936" t="s">
        <v>102</v>
      </c>
      <c r="J3936" t="s">
        <v>62</v>
      </c>
      <c r="L3936" t="s">
        <v>1586</v>
      </c>
      <c r="M3936">
        <f t="shared" si="189"/>
        <v>10</v>
      </c>
      <c r="N3936">
        <f t="shared" si="190"/>
        <v>14</v>
      </c>
      <c r="O3936" t="str">
        <f t="shared" si="191"/>
        <v>LCBSR</v>
      </c>
    </row>
    <row r="3937" spans="1:15" hidden="1" x14ac:dyDescent="0.25">
      <c r="A3937" t="s">
        <v>121</v>
      </c>
      <c r="B3937" t="s">
        <v>58</v>
      </c>
      <c r="C3937" t="s">
        <v>1582</v>
      </c>
      <c r="D3937" s="3">
        <v>42888</v>
      </c>
      <c r="E3937" t="s">
        <v>122</v>
      </c>
      <c r="F3937">
        <v>-34609.410000000003</v>
      </c>
      <c r="G3937" t="s">
        <v>1595</v>
      </c>
      <c r="H3937" t="s">
        <v>247</v>
      </c>
      <c r="I3937" t="s">
        <v>102</v>
      </c>
      <c r="J3937" t="s">
        <v>62</v>
      </c>
      <c r="L3937" t="s">
        <v>1590</v>
      </c>
      <c r="M3937">
        <f t="shared" si="189"/>
        <v>10</v>
      </c>
      <c r="N3937">
        <f t="shared" si="190"/>
        <v>14</v>
      </c>
      <c r="O3937" t="str">
        <f t="shared" si="191"/>
        <v>LCBSR</v>
      </c>
    </row>
    <row r="3938" spans="1:15" hidden="1" x14ac:dyDescent="0.25">
      <c r="A3938" t="s">
        <v>121</v>
      </c>
      <c r="B3938" t="s">
        <v>58</v>
      </c>
      <c r="C3938" t="s">
        <v>1582</v>
      </c>
      <c r="D3938" s="3">
        <v>42888</v>
      </c>
      <c r="E3938" t="s">
        <v>122</v>
      </c>
      <c r="F3938">
        <v>-4391.67</v>
      </c>
      <c r="G3938" t="s">
        <v>1594</v>
      </c>
      <c r="H3938" t="s">
        <v>247</v>
      </c>
      <c r="I3938" t="s">
        <v>102</v>
      </c>
      <c r="J3938" t="s">
        <v>62</v>
      </c>
      <c r="L3938" t="s">
        <v>1590</v>
      </c>
      <c r="M3938">
        <f t="shared" si="189"/>
        <v>10</v>
      </c>
      <c r="N3938">
        <f t="shared" si="190"/>
        <v>14</v>
      </c>
      <c r="O3938" t="str">
        <f t="shared" si="191"/>
        <v>LCBSR</v>
      </c>
    </row>
    <row r="3939" spans="1:15" hidden="1" x14ac:dyDescent="0.25">
      <c r="A3939" t="s">
        <v>121</v>
      </c>
      <c r="B3939" t="s">
        <v>58</v>
      </c>
      <c r="C3939" t="s">
        <v>1582</v>
      </c>
      <c r="D3939" s="3">
        <v>42895</v>
      </c>
      <c r="E3939" t="s">
        <v>122</v>
      </c>
      <c r="F3939">
        <v>-4698722.5</v>
      </c>
      <c r="G3939" t="s">
        <v>1593</v>
      </c>
      <c r="H3939" t="s">
        <v>247</v>
      </c>
      <c r="I3939" t="s">
        <v>102</v>
      </c>
      <c r="J3939" t="s">
        <v>62</v>
      </c>
      <c r="L3939" t="s">
        <v>1590</v>
      </c>
      <c r="M3939">
        <f t="shared" si="189"/>
        <v>10</v>
      </c>
      <c r="N3939">
        <f t="shared" si="190"/>
        <v>14</v>
      </c>
      <c r="O3939" t="str">
        <f t="shared" si="191"/>
        <v>LCBSR</v>
      </c>
    </row>
    <row r="3940" spans="1:15" hidden="1" x14ac:dyDescent="0.25">
      <c r="A3940" t="s">
        <v>121</v>
      </c>
      <c r="B3940" t="s">
        <v>58</v>
      </c>
      <c r="C3940" t="s">
        <v>1582</v>
      </c>
      <c r="D3940" s="3">
        <v>42901</v>
      </c>
      <c r="E3940" t="s">
        <v>122</v>
      </c>
      <c r="F3940">
        <v>-1808115.44</v>
      </c>
      <c r="G3940" t="s">
        <v>1592</v>
      </c>
      <c r="H3940" t="s">
        <v>247</v>
      </c>
      <c r="I3940" t="s">
        <v>102</v>
      </c>
      <c r="J3940" t="s">
        <v>62</v>
      </c>
      <c r="L3940" t="s">
        <v>1590</v>
      </c>
      <c r="M3940">
        <f t="shared" si="189"/>
        <v>10</v>
      </c>
      <c r="N3940">
        <f t="shared" si="190"/>
        <v>14</v>
      </c>
      <c r="O3940" t="str">
        <f t="shared" si="191"/>
        <v>LCBSR</v>
      </c>
    </row>
    <row r="3941" spans="1:15" hidden="1" x14ac:dyDescent="0.25">
      <c r="A3941" t="s">
        <v>121</v>
      </c>
      <c r="B3941" t="s">
        <v>58</v>
      </c>
      <c r="C3941" t="s">
        <v>1582</v>
      </c>
      <c r="D3941" s="3">
        <v>42916</v>
      </c>
      <c r="E3941" t="s">
        <v>122</v>
      </c>
      <c r="F3941">
        <v>-59020617.189999998</v>
      </c>
      <c r="G3941" t="s">
        <v>1591</v>
      </c>
      <c r="H3941" t="s">
        <v>247</v>
      </c>
      <c r="I3941" t="s">
        <v>102</v>
      </c>
      <c r="J3941" t="s">
        <v>62</v>
      </c>
      <c r="L3941" t="s">
        <v>1590</v>
      </c>
      <c r="M3941">
        <f t="shared" si="189"/>
        <v>10</v>
      </c>
      <c r="N3941">
        <f t="shared" si="190"/>
        <v>14</v>
      </c>
      <c r="O3941" t="str">
        <f t="shared" si="191"/>
        <v>LCBSR</v>
      </c>
    </row>
    <row r="3942" spans="1:15" hidden="1" x14ac:dyDescent="0.25">
      <c r="A3942" t="s">
        <v>121</v>
      </c>
      <c r="B3942" t="s">
        <v>58</v>
      </c>
      <c r="C3942" t="s">
        <v>1582</v>
      </c>
      <c r="D3942" s="3">
        <v>42919</v>
      </c>
      <c r="E3942" t="s">
        <v>122</v>
      </c>
      <c r="F3942">
        <v>-22800000</v>
      </c>
      <c r="G3942" t="s">
        <v>1589</v>
      </c>
      <c r="H3942" t="s">
        <v>247</v>
      </c>
      <c r="I3942" t="s">
        <v>102</v>
      </c>
      <c r="J3942" t="s">
        <v>62</v>
      </c>
      <c r="L3942" t="s">
        <v>1586</v>
      </c>
      <c r="M3942">
        <f t="shared" si="189"/>
        <v>10</v>
      </c>
      <c r="N3942">
        <f t="shared" si="190"/>
        <v>14</v>
      </c>
      <c r="O3942" t="str">
        <f t="shared" si="191"/>
        <v>LCBSR</v>
      </c>
    </row>
    <row r="3943" spans="1:15" hidden="1" x14ac:dyDescent="0.25">
      <c r="A3943" t="s">
        <v>121</v>
      </c>
      <c r="B3943" t="s">
        <v>58</v>
      </c>
      <c r="C3943" t="s">
        <v>1582</v>
      </c>
      <c r="D3943" s="3">
        <v>42962</v>
      </c>
      <c r="E3943" t="s">
        <v>122</v>
      </c>
      <c r="F3943">
        <v>-3647480.95</v>
      </c>
      <c r="G3943" t="s">
        <v>1588</v>
      </c>
      <c r="H3943" t="s">
        <v>247</v>
      </c>
      <c r="I3943" t="s">
        <v>102</v>
      </c>
      <c r="J3943" t="s">
        <v>62</v>
      </c>
      <c r="L3943" t="s">
        <v>1586</v>
      </c>
      <c r="M3943">
        <f t="shared" si="189"/>
        <v>10</v>
      </c>
      <c r="N3943">
        <f t="shared" si="190"/>
        <v>14</v>
      </c>
      <c r="O3943" t="str">
        <f t="shared" si="191"/>
        <v>LCBSR</v>
      </c>
    </row>
    <row r="3944" spans="1:15" hidden="1" x14ac:dyDescent="0.25">
      <c r="A3944" t="s">
        <v>121</v>
      </c>
      <c r="B3944" t="s">
        <v>58</v>
      </c>
      <c r="C3944" t="s">
        <v>1582</v>
      </c>
      <c r="D3944" s="3">
        <v>42996</v>
      </c>
      <c r="E3944" t="s">
        <v>122</v>
      </c>
      <c r="F3944">
        <v>-1395621.26</v>
      </c>
      <c r="G3944" t="s">
        <v>1587</v>
      </c>
      <c r="H3944" t="s">
        <v>247</v>
      </c>
      <c r="I3944" t="s">
        <v>102</v>
      </c>
      <c r="J3944" t="s">
        <v>62</v>
      </c>
      <c r="L3944" t="s">
        <v>1586</v>
      </c>
      <c r="M3944">
        <f t="shared" si="189"/>
        <v>10</v>
      </c>
      <c r="N3944">
        <f t="shared" si="190"/>
        <v>14</v>
      </c>
      <c r="O3944" t="str">
        <f t="shared" si="191"/>
        <v>LCBSR</v>
      </c>
    </row>
    <row r="3945" spans="1:15" hidden="1" x14ac:dyDescent="0.25">
      <c r="A3945" t="s">
        <v>121</v>
      </c>
      <c r="B3945" t="s">
        <v>67</v>
      </c>
      <c r="C3945" t="s">
        <v>1582</v>
      </c>
      <c r="D3945" s="3">
        <v>43446</v>
      </c>
      <c r="E3945" t="s">
        <v>122</v>
      </c>
      <c r="F3945">
        <v>-1000</v>
      </c>
      <c r="G3945" t="s">
        <v>1585</v>
      </c>
      <c r="H3945" t="s">
        <v>249</v>
      </c>
      <c r="I3945" t="s">
        <v>101</v>
      </c>
      <c r="J3945" t="s">
        <v>62</v>
      </c>
      <c r="L3945" t="s">
        <v>801</v>
      </c>
      <c r="M3945" t="e">
        <f t="shared" si="189"/>
        <v>#VALUE!</v>
      </c>
      <c r="N3945" t="e">
        <f t="shared" si="190"/>
        <v>#VALUE!</v>
      </c>
      <c r="O3945" t="e">
        <f t="shared" si="191"/>
        <v>#VALUE!</v>
      </c>
    </row>
    <row r="3946" spans="1:15" hidden="1" x14ac:dyDescent="0.25">
      <c r="A3946" t="s">
        <v>121</v>
      </c>
      <c r="B3946" t="s">
        <v>67</v>
      </c>
      <c r="C3946" t="s">
        <v>1582</v>
      </c>
      <c r="D3946" s="3">
        <v>43545</v>
      </c>
      <c r="E3946" t="s">
        <v>122</v>
      </c>
      <c r="F3946">
        <v>-13950</v>
      </c>
      <c r="G3946" t="s">
        <v>1584</v>
      </c>
      <c r="H3946" t="s">
        <v>247</v>
      </c>
      <c r="I3946" t="s">
        <v>102</v>
      </c>
      <c r="J3946" t="s">
        <v>62</v>
      </c>
      <c r="L3946" t="s">
        <v>1583</v>
      </c>
      <c r="M3946">
        <f t="shared" si="189"/>
        <v>10</v>
      </c>
      <c r="N3946">
        <f t="shared" si="190"/>
        <v>14</v>
      </c>
      <c r="O3946" t="str">
        <f t="shared" si="191"/>
        <v>LCBSR</v>
      </c>
    </row>
    <row r="3947" spans="1:15" hidden="1" x14ac:dyDescent="0.25">
      <c r="A3947" t="s">
        <v>121</v>
      </c>
      <c r="B3947" t="s">
        <v>67</v>
      </c>
      <c r="C3947" t="s">
        <v>1582</v>
      </c>
      <c r="D3947" s="3">
        <v>43847</v>
      </c>
      <c r="E3947" t="s">
        <v>122</v>
      </c>
      <c r="F3947">
        <v>-397705.49</v>
      </c>
      <c r="G3947" t="s">
        <v>1581</v>
      </c>
      <c r="H3947" t="s">
        <v>247</v>
      </c>
      <c r="I3947" t="s">
        <v>101</v>
      </c>
      <c r="J3947" t="s">
        <v>62</v>
      </c>
      <c r="L3947" t="s">
        <v>1580</v>
      </c>
      <c r="M3947">
        <f t="shared" si="189"/>
        <v>10</v>
      </c>
      <c r="N3947">
        <f t="shared" si="190"/>
        <v>14</v>
      </c>
      <c r="O3947" t="str">
        <f t="shared" si="191"/>
        <v>LCBSR</v>
      </c>
    </row>
    <row r="3948" spans="1:15" hidden="1" x14ac:dyDescent="0.25">
      <c r="A3948" t="s">
        <v>121</v>
      </c>
      <c r="B3948" t="s">
        <v>42</v>
      </c>
      <c r="C3948" t="s">
        <v>1527</v>
      </c>
      <c r="D3948" s="3">
        <v>42087</v>
      </c>
      <c r="E3948" t="s">
        <v>122</v>
      </c>
      <c r="F3948">
        <v>-2667.79</v>
      </c>
      <c r="G3948" t="s">
        <v>1579</v>
      </c>
      <c r="H3948" t="s">
        <v>249</v>
      </c>
      <c r="I3948" t="s">
        <v>102</v>
      </c>
      <c r="J3948" t="s">
        <v>45</v>
      </c>
      <c r="L3948" t="s">
        <v>1530</v>
      </c>
      <c r="M3948">
        <f t="shared" si="189"/>
        <v>10</v>
      </c>
      <c r="N3948">
        <f t="shared" si="190"/>
        <v>14</v>
      </c>
      <c r="O3948" t="str">
        <f t="shared" si="191"/>
        <v>TUET2</v>
      </c>
    </row>
    <row r="3949" spans="1:15" hidden="1" x14ac:dyDescent="0.25">
      <c r="A3949" t="s">
        <v>121</v>
      </c>
      <c r="B3949" t="s">
        <v>42</v>
      </c>
      <c r="C3949" t="s">
        <v>1527</v>
      </c>
      <c r="D3949" s="3">
        <v>42177</v>
      </c>
      <c r="E3949" t="s">
        <v>122</v>
      </c>
      <c r="F3949">
        <v>-42600</v>
      </c>
      <c r="G3949" t="s">
        <v>1578</v>
      </c>
      <c r="H3949" t="s">
        <v>249</v>
      </c>
      <c r="I3949" t="s">
        <v>102</v>
      </c>
      <c r="J3949" t="s">
        <v>45</v>
      </c>
      <c r="L3949" t="s">
        <v>1535</v>
      </c>
      <c r="M3949">
        <f t="shared" si="189"/>
        <v>10</v>
      </c>
      <c r="N3949">
        <f t="shared" si="190"/>
        <v>14</v>
      </c>
      <c r="O3949" t="str">
        <f t="shared" si="191"/>
        <v>TUET2</v>
      </c>
    </row>
    <row r="3950" spans="1:15" hidden="1" x14ac:dyDescent="0.25">
      <c r="A3950" t="s">
        <v>121</v>
      </c>
      <c r="B3950" t="s">
        <v>42</v>
      </c>
      <c r="C3950" t="s">
        <v>1527</v>
      </c>
      <c r="D3950" s="3">
        <v>42265</v>
      </c>
      <c r="E3950" t="s">
        <v>122</v>
      </c>
      <c r="F3950">
        <v>-37500</v>
      </c>
      <c r="G3950" t="s">
        <v>1577</v>
      </c>
      <c r="H3950" t="s">
        <v>249</v>
      </c>
      <c r="I3950" t="s">
        <v>101</v>
      </c>
      <c r="J3950" t="s">
        <v>45</v>
      </c>
      <c r="L3950" t="s">
        <v>1576</v>
      </c>
      <c r="M3950" t="e">
        <f t="shared" si="189"/>
        <v>#VALUE!</v>
      </c>
      <c r="N3950" t="e">
        <f t="shared" si="190"/>
        <v>#VALUE!</v>
      </c>
      <c r="O3950" t="e">
        <f t="shared" si="191"/>
        <v>#VALUE!</v>
      </c>
    </row>
    <row r="3951" spans="1:15" hidden="1" x14ac:dyDescent="0.25">
      <c r="A3951" t="s">
        <v>121</v>
      </c>
      <c r="B3951" t="s">
        <v>42</v>
      </c>
      <c r="C3951" t="s">
        <v>1527</v>
      </c>
      <c r="D3951" s="3">
        <v>42282</v>
      </c>
      <c r="E3951" t="s">
        <v>122</v>
      </c>
      <c r="F3951">
        <v>-8312.5</v>
      </c>
      <c r="G3951" t="s">
        <v>1575</v>
      </c>
      <c r="H3951" t="s">
        <v>249</v>
      </c>
      <c r="I3951" t="s">
        <v>102</v>
      </c>
      <c r="J3951" t="s">
        <v>45</v>
      </c>
      <c r="L3951" t="s">
        <v>1069</v>
      </c>
      <c r="M3951" t="e">
        <f t="shared" si="189"/>
        <v>#VALUE!</v>
      </c>
      <c r="N3951" t="e">
        <f t="shared" si="190"/>
        <v>#VALUE!</v>
      </c>
      <c r="O3951" t="e">
        <f t="shared" si="191"/>
        <v>#VALUE!</v>
      </c>
    </row>
    <row r="3952" spans="1:15" hidden="1" x14ac:dyDescent="0.25">
      <c r="A3952" t="s">
        <v>121</v>
      </c>
      <c r="B3952" t="s">
        <v>42</v>
      </c>
      <c r="C3952" t="s">
        <v>1527</v>
      </c>
      <c r="D3952" s="3">
        <v>42368</v>
      </c>
      <c r="E3952" t="s">
        <v>122</v>
      </c>
      <c r="F3952">
        <v>-6164.91</v>
      </c>
      <c r="G3952" t="s">
        <v>1574</v>
      </c>
      <c r="H3952" t="s">
        <v>249</v>
      </c>
      <c r="I3952" t="s">
        <v>101</v>
      </c>
      <c r="J3952" t="s">
        <v>45</v>
      </c>
      <c r="L3952" t="s">
        <v>1573</v>
      </c>
      <c r="M3952" t="e">
        <f t="shared" si="189"/>
        <v>#VALUE!</v>
      </c>
      <c r="N3952" t="e">
        <f t="shared" si="190"/>
        <v>#VALUE!</v>
      </c>
      <c r="O3952" t="e">
        <f t="shared" si="191"/>
        <v>#VALUE!</v>
      </c>
    </row>
    <row r="3953" spans="1:15" hidden="1" x14ac:dyDescent="0.25">
      <c r="A3953" t="s">
        <v>121</v>
      </c>
      <c r="B3953" t="s">
        <v>42</v>
      </c>
      <c r="C3953" t="s">
        <v>1527</v>
      </c>
      <c r="D3953" s="3">
        <v>42443</v>
      </c>
      <c r="E3953" t="s">
        <v>122</v>
      </c>
      <c r="F3953">
        <v>-4041215.15</v>
      </c>
      <c r="G3953" t="s">
        <v>1572</v>
      </c>
      <c r="H3953" t="s">
        <v>249</v>
      </c>
      <c r="I3953" t="s">
        <v>102</v>
      </c>
      <c r="J3953" t="s">
        <v>45</v>
      </c>
      <c r="L3953" t="s">
        <v>1535</v>
      </c>
      <c r="M3953">
        <f t="shared" si="189"/>
        <v>10</v>
      </c>
      <c r="N3953">
        <f t="shared" si="190"/>
        <v>14</v>
      </c>
      <c r="O3953" t="str">
        <f t="shared" si="191"/>
        <v>TUET2</v>
      </c>
    </row>
    <row r="3954" spans="1:15" hidden="1" x14ac:dyDescent="0.25">
      <c r="A3954" t="s">
        <v>121</v>
      </c>
      <c r="B3954" t="s">
        <v>42</v>
      </c>
      <c r="C3954" t="s">
        <v>1527</v>
      </c>
      <c r="D3954" s="3">
        <v>42444</v>
      </c>
      <c r="E3954" t="s">
        <v>122</v>
      </c>
      <c r="F3954">
        <v>-633240</v>
      </c>
      <c r="G3954" t="s">
        <v>1571</v>
      </c>
      <c r="H3954" t="s">
        <v>249</v>
      </c>
      <c r="I3954" t="s">
        <v>102</v>
      </c>
      <c r="J3954" t="s">
        <v>45</v>
      </c>
      <c r="L3954" t="s">
        <v>1535</v>
      </c>
      <c r="M3954">
        <f t="shared" si="189"/>
        <v>10</v>
      </c>
      <c r="N3954">
        <f t="shared" si="190"/>
        <v>14</v>
      </c>
      <c r="O3954" t="str">
        <f t="shared" si="191"/>
        <v>TUET2</v>
      </c>
    </row>
    <row r="3955" spans="1:15" hidden="1" x14ac:dyDescent="0.25">
      <c r="A3955" t="s">
        <v>121</v>
      </c>
      <c r="B3955" t="s">
        <v>42</v>
      </c>
      <c r="C3955" t="s">
        <v>1527</v>
      </c>
      <c r="D3955" s="3">
        <v>42450</v>
      </c>
      <c r="E3955" t="s">
        <v>122</v>
      </c>
      <c r="F3955">
        <v>-48079.85</v>
      </c>
      <c r="G3955" t="s">
        <v>1570</v>
      </c>
      <c r="H3955" t="s">
        <v>249</v>
      </c>
      <c r="I3955" t="s">
        <v>101</v>
      </c>
      <c r="J3955" t="s">
        <v>45</v>
      </c>
      <c r="L3955" t="s">
        <v>1569</v>
      </c>
      <c r="M3955" t="e">
        <f t="shared" si="189"/>
        <v>#VALUE!</v>
      </c>
      <c r="N3955" t="e">
        <f t="shared" si="190"/>
        <v>#VALUE!</v>
      </c>
      <c r="O3955" t="e">
        <f t="shared" si="191"/>
        <v>#VALUE!</v>
      </c>
    </row>
    <row r="3956" spans="1:15" hidden="1" x14ac:dyDescent="0.25">
      <c r="A3956" t="s">
        <v>121</v>
      </c>
      <c r="B3956" t="s">
        <v>42</v>
      </c>
      <c r="C3956" t="s">
        <v>1527</v>
      </c>
      <c r="D3956" s="3">
        <v>42471</v>
      </c>
      <c r="E3956" t="s">
        <v>122</v>
      </c>
      <c r="F3956">
        <v>-475199.17</v>
      </c>
      <c r="G3956" t="s">
        <v>1568</v>
      </c>
      <c r="H3956" t="s">
        <v>249</v>
      </c>
      <c r="I3956" t="s">
        <v>102</v>
      </c>
      <c r="J3956" t="s">
        <v>45</v>
      </c>
      <c r="L3956" t="s">
        <v>1559</v>
      </c>
      <c r="M3956">
        <f t="shared" si="189"/>
        <v>10</v>
      </c>
      <c r="N3956">
        <f t="shared" si="190"/>
        <v>14</v>
      </c>
      <c r="O3956" t="str">
        <f t="shared" si="191"/>
        <v>TUET2</v>
      </c>
    </row>
    <row r="3957" spans="1:15" hidden="1" x14ac:dyDescent="0.25">
      <c r="A3957" t="s">
        <v>121</v>
      </c>
      <c r="B3957" t="s">
        <v>42</v>
      </c>
      <c r="C3957" t="s">
        <v>1527</v>
      </c>
      <c r="D3957" s="3">
        <v>42502</v>
      </c>
      <c r="E3957" t="s">
        <v>122</v>
      </c>
      <c r="F3957">
        <v>-56208.33</v>
      </c>
      <c r="G3957" t="s">
        <v>1567</v>
      </c>
      <c r="H3957" t="s">
        <v>249</v>
      </c>
      <c r="I3957" t="s">
        <v>102</v>
      </c>
      <c r="J3957" t="s">
        <v>45</v>
      </c>
      <c r="L3957" t="s">
        <v>1559</v>
      </c>
      <c r="M3957">
        <f t="shared" si="189"/>
        <v>10</v>
      </c>
      <c r="N3957">
        <f t="shared" si="190"/>
        <v>14</v>
      </c>
      <c r="O3957" t="str">
        <f t="shared" si="191"/>
        <v>TUET2</v>
      </c>
    </row>
    <row r="3958" spans="1:15" hidden="1" x14ac:dyDescent="0.25">
      <c r="A3958" t="s">
        <v>121</v>
      </c>
      <c r="B3958" t="s">
        <v>42</v>
      </c>
      <c r="C3958" t="s">
        <v>1527</v>
      </c>
      <c r="D3958" s="3">
        <v>42513</v>
      </c>
      <c r="E3958" t="s">
        <v>122</v>
      </c>
      <c r="F3958">
        <v>-135250</v>
      </c>
      <c r="G3958" t="s">
        <v>1566</v>
      </c>
      <c r="H3958" t="s">
        <v>249</v>
      </c>
      <c r="I3958" t="s">
        <v>102</v>
      </c>
      <c r="J3958" t="s">
        <v>45</v>
      </c>
      <c r="L3958" t="s">
        <v>1535</v>
      </c>
      <c r="M3958">
        <f t="shared" si="189"/>
        <v>10</v>
      </c>
      <c r="N3958">
        <f t="shared" si="190"/>
        <v>14</v>
      </c>
      <c r="O3958" t="str">
        <f t="shared" si="191"/>
        <v>TUET2</v>
      </c>
    </row>
    <row r="3959" spans="1:15" hidden="1" x14ac:dyDescent="0.25">
      <c r="A3959" t="s">
        <v>121</v>
      </c>
      <c r="B3959" t="s">
        <v>42</v>
      </c>
      <c r="C3959" t="s">
        <v>1527</v>
      </c>
      <c r="D3959" s="3">
        <v>42536</v>
      </c>
      <c r="E3959" t="s">
        <v>122</v>
      </c>
      <c r="F3959">
        <v>-59459.6</v>
      </c>
      <c r="G3959" t="s">
        <v>1565</v>
      </c>
      <c r="H3959" t="s">
        <v>249</v>
      </c>
      <c r="I3959" t="s">
        <v>102</v>
      </c>
      <c r="J3959" t="s">
        <v>45</v>
      </c>
      <c r="L3959" t="s">
        <v>1530</v>
      </c>
      <c r="M3959">
        <f t="shared" si="189"/>
        <v>10</v>
      </c>
      <c r="N3959">
        <f t="shared" si="190"/>
        <v>14</v>
      </c>
      <c r="O3959" t="str">
        <f t="shared" si="191"/>
        <v>TUET2</v>
      </c>
    </row>
    <row r="3960" spans="1:15" hidden="1" x14ac:dyDescent="0.25">
      <c r="A3960" t="s">
        <v>121</v>
      </c>
      <c r="B3960" t="s">
        <v>42</v>
      </c>
      <c r="C3960" t="s">
        <v>1527</v>
      </c>
      <c r="D3960" s="3">
        <v>42536</v>
      </c>
      <c r="E3960" t="s">
        <v>122</v>
      </c>
      <c r="F3960">
        <v>-57441.95</v>
      </c>
      <c r="G3960" t="s">
        <v>1564</v>
      </c>
      <c r="H3960" t="s">
        <v>249</v>
      </c>
      <c r="I3960" t="s">
        <v>102</v>
      </c>
      <c r="J3960" t="s">
        <v>45</v>
      </c>
      <c r="L3960" t="s">
        <v>1559</v>
      </c>
      <c r="M3960">
        <f t="shared" si="189"/>
        <v>10</v>
      </c>
      <c r="N3960">
        <f t="shared" si="190"/>
        <v>14</v>
      </c>
      <c r="O3960" t="str">
        <f t="shared" si="191"/>
        <v>TUET2</v>
      </c>
    </row>
    <row r="3961" spans="1:15" hidden="1" x14ac:dyDescent="0.25">
      <c r="A3961" t="s">
        <v>121</v>
      </c>
      <c r="B3961" t="s">
        <v>42</v>
      </c>
      <c r="C3961" t="s">
        <v>1527</v>
      </c>
      <c r="D3961" s="3">
        <v>42577</v>
      </c>
      <c r="E3961" t="s">
        <v>122</v>
      </c>
      <c r="F3961">
        <v>-55608.33</v>
      </c>
      <c r="G3961" t="s">
        <v>1563</v>
      </c>
      <c r="H3961" t="s">
        <v>249</v>
      </c>
      <c r="I3961" t="s">
        <v>101</v>
      </c>
      <c r="J3961" t="s">
        <v>45</v>
      </c>
      <c r="L3961" t="s">
        <v>1530</v>
      </c>
      <c r="M3961">
        <f t="shared" si="189"/>
        <v>10</v>
      </c>
      <c r="N3961">
        <f t="shared" si="190"/>
        <v>14</v>
      </c>
      <c r="O3961" t="str">
        <f t="shared" si="191"/>
        <v>TUET2</v>
      </c>
    </row>
    <row r="3962" spans="1:15" hidden="1" x14ac:dyDescent="0.25">
      <c r="A3962" t="s">
        <v>121</v>
      </c>
      <c r="B3962" t="s">
        <v>42</v>
      </c>
      <c r="C3962" t="s">
        <v>1527</v>
      </c>
      <c r="D3962" s="3">
        <v>42608</v>
      </c>
      <c r="E3962" t="s">
        <v>122</v>
      </c>
      <c r="F3962">
        <v>-10003116.630000001</v>
      </c>
      <c r="G3962" t="s">
        <v>1562</v>
      </c>
      <c r="H3962" t="s">
        <v>249</v>
      </c>
      <c r="I3962" t="s">
        <v>102</v>
      </c>
      <c r="J3962" t="s">
        <v>45</v>
      </c>
      <c r="L3962" t="s">
        <v>1530</v>
      </c>
      <c r="M3962">
        <f t="shared" si="189"/>
        <v>10</v>
      </c>
      <c r="N3962">
        <f t="shared" si="190"/>
        <v>14</v>
      </c>
      <c r="O3962" t="str">
        <f t="shared" si="191"/>
        <v>TUET2</v>
      </c>
    </row>
    <row r="3963" spans="1:15" hidden="1" x14ac:dyDescent="0.25">
      <c r="A3963" t="s">
        <v>121</v>
      </c>
      <c r="B3963" t="s">
        <v>42</v>
      </c>
      <c r="C3963" t="s">
        <v>1527</v>
      </c>
      <c r="D3963" s="3">
        <v>42613</v>
      </c>
      <c r="E3963" t="s">
        <v>122</v>
      </c>
      <c r="F3963">
        <v>-176904.17</v>
      </c>
      <c r="G3963" t="s">
        <v>1561</v>
      </c>
      <c r="H3963" t="s">
        <v>249</v>
      </c>
      <c r="I3963" t="s">
        <v>102</v>
      </c>
      <c r="J3963" t="s">
        <v>45</v>
      </c>
      <c r="L3963" t="s">
        <v>1559</v>
      </c>
      <c r="M3963">
        <f t="shared" si="189"/>
        <v>10</v>
      </c>
      <c r="N3963">
        <f t="shared" si="190"/>
        <v>14</v>
      </c>
      <c r="O3963" t="str">
        <f t="shared" si="191"/>
        <v>TUET2</v>
      </c>
    </row>
    <row r="3964" spans="1:15" hidden="1" x14ac:dyDescent="0.25">
      <c r="A3964" t="s">
        <v>121</v>
      </c>
      <c r="B3964" t="s">
        <v>42</v>
      </c>
      <c r="C3964" t="s">
        <v>1527</v>
      </c>
      <c r="D3964" s="3">
        <v>42622</v>
      </c>
      <c r="E3964" t="s">
        <v>122</v>
      </c>
      <c r="F3964">
        <v>-178609.17</v>
      </c>
      <c r="G3964" t="s">
        <v>1560</v>
      </c>
      <c r="H3964" t="s">
        <v>249</v>
      </c>
      <c r="I3964" t="s">
        <v>102</v>
      </c>
      <c r="J3964" t="s">
        <v>45</v>
      </c>
      <c r="L3964" t="s">
        <v>1559</v>
      </c>
      <c r="M3964">
        <f t="shared" si="189"/>
        <v>10</v>
      </c>
      <c r="N3964">
        <f t="shared" si="190"/>
        <v>14</v>
      </c>
      <c r="O3964" t="str">
        <f t="shared" si="191"/>
        <v>TUET2</v>
      </c>
    </row>
    <row r="3965" spans="1:15" hidden="1" x14ac:dyDescent="0.25">
      <c r="A3965" t="s">
        <v>121</v>
      </c>
      <c r="B3965" t="s">
        <v>42</v>
      </c>
      <c r="C3965" t="s">
        <v>1527</v>
      </c>
      <c r="D3965" s="3">
        <v>42625</v>
      </c>
      <c r="E3965" t="s">
        <v>122</v>
      </c>
      <c r="F3965">
        <v>-3800000</v>
      </c>
      <c r="G3965" t="s">
        <v>1558</v>
      </c>
      <c r="H3965" t="s">
        <v>249</v>
      </c>
      <c r="I3965" t="s">
        <v>102</v>
      </c>
      <c r="J3965" t="s">
        <v>45</v>
      </c>
      <c r="L3965" t="s">
        <v>1530</v>
      </c>
      <c r="M3965">
        <f t="shared" si="189"/>
        <v>10</v>
      </c>
      <c r="N3965">
        <f t="shared" si="190"/>
        <v>14</v>
      </c>
      <c r="O3965" t="str">
        <f t="shared" si="191"/>
        <v>TUET2</v>
      </c>
    </row>
    <row r="3966" spans="1:15" hidden="1" x14ac:dyDescent="0.25">
      <c r="A3966" t="s">
        <v>121</v>
      </c>
      <c r="B3966" t="s">
        <v>42</v>
      </c>
      <c r="C3966" t="s">
        <v>1527</v>
      </c>
      <c r="D3966" s="3">
        <v>42627</v>
      </c>
      <c r="E3966" t="s">
        <v>122</v>
      </c>
      <c r="F3966">
        <v>-19843.849999999999</v>
      </c>
      <c r="G3966" t="s">
        <v>1557</v>
      </c>
      <c r="H3966" t="s">
        <v>249</v>
      </c>
      <c r="I3966" t="s">
        <v>102</v>
      </c>
      <c r="J3966" t="s">
        <v>45</v>
      </c>
      <c r="L3966" t="s">
        <v>1530</v>
      </c>
      <c r="M3966">
        <f t="shared" si="189"/>
        <v>10</v>
      </c>
      <c r="N3966">
        <f t="shared" si="190"/>
        <v>14</v>
      </c>
      <c r="O3966" t="str">
        <f t="shared" si="191"/>
        <v>TUET2</v>
      </c>
    </row>
    <row r="3967" spans="1:15" hidden="1" x14ac:dyDescent="0.25">
      <c r="A3967" t="s">
        <v>121</v>
      </c>
      <c r="B3967" t="s">
        <v>42</v>
      </c>
      <c r="C3967" t="s">
        <v>1527</v>
      </c>
      <c r="D3967" s="3">
        <v>42633</v>
      </c>
      <c r="E3967" t="s">
        <v>122</v>
      </c>
      <c r="F3967">
        <v>-3076.38</v>
      </c>
      <c r="G3967" t="s">
        <v>1556</v>
      </c>
      <c r="H3967" t="s">
        <v>249</v>
      </c>
      <c r="I3967" t="s">
        <v>102</v>
      </c>
      <c r="J3967" t="s">
        <v>45</v>
      </c>
      <c r="L3967" t="s">
        <v>1530</v>
      </c>
      <c r="M3967">
        <f t="shared" si="189"/>
        <v>10</v>
      </c>
      <c r="N3967">
        <f t="shared" si="190"/>
        <v>14</v>
      </c>
      <c r="O3967" t="str">
        <f t="shared" si="191"/>
        <v>TUET2</v>
      </c>
    </row>
    <row r="3968" spans="1:15" hidden="1" x14ac:dyDescent="0.25">
      <c r="A3968" t="s">
        <v>121</v>
      </c>
      <c r="B3968" t="s">
        <v>42</v>
      </c>
      <c r="C3968" t="s">
        <v>1527</v>
      </c>
      <c r="D3968" s="3">
        <v>42642</v>
      </c>
      <c r="E3968" t="s">
        <v>122</v>
      </c>
      <c r="F3968">
        <v>-110000000</v>
      </c>
      <c r="G3968" t="s">
        <v>1555</v>
      </c>
      <c r="H3968" t="s">
        <v>249</v>
      </c>
      <c r="I3968" t="s">
        <v>102</v>
      </c>
      <c r="J3968" t="s">
        <v>45</v>
      </c>
      <c r="L3968" t="s">
        <v>1530</v>
      </c>
      <c r="M3968">
        <f t="shared" si="189"/>
        <v>10</v>
      </c>
      <c r="N3968">
        <f t="shared" si="190"/>
        <v>14</v>
      </c>
      <c r="O3968" t="str">
        <f t="shared" si="191"/>
        <v>TUET2</v>
      </c>
    </row>
    <row r="3969" spans="1:15" hidden="1" x14ac:dyDescent="0.25">
      <c r="A3969" t="s">
        <v>121</v>
      </c>
      <c r="B3969" t="s">
        <v>42</v>
      </c>
      <c r="C3969" t="s">
        <v>1527</v>
      </c>
      <c r="D3969" s="3">
        <v>42718</v>
      </c>
      <c r="E3969" t="s">
        <v>122</v>
      </c>
      <c r="F3969">
        <v>-2002412.78</v>
      </c>
      <c r="G3969" t="s">
        <v>1554</v>
      </c>
      <c r="H3969" t="s">
        <v>247</v>
      </c>
      <c r="I3969" t="s">
        <v>102</v>
      </c>
      <c r="J3969" t="s">
        <v>45</v>
      </c>
      <c r="L3969" t="s">
        <v>1553</v>
      </c>
      <c r="M3969">
        <f t="shared" si="189"/>
        <v>10</v>
      </c>
      <c r="N3969">
        <f t="shared" si="190"/>
        <v>14</v>
      </c>
      <c r="O3969" t="str">
        <f t="shared" si="191"/>
        <v>TUET2</v>
      </c>
    </row>
    <row r="3970" spans="1:15" hidden="1" x14ac:dyDescent="0.25">
      <c r="A3970" t="s">
        <v>121</v>
      </c>
      <c r="B3970" t="s">
        <v>42</v>
      </c>
      <c r="C3970" t="s">
        <v>1527</v>
      </c>
      <c r="D3970" s="3">
        <v>42809</v>
      </c>
      <c r="E3970" t="s">
        <v>122</v>
      </c>
      <c r="F3970">
        <v>-4350036.87</v>
      </c>
      <c r="G3970" t="s">
        <v>1552</v>
      </c>
      <c r="H3970" t="s">
        <v>247</v>
      </c>
      <c r="I3970" t="s">
        <v>102</v>
      </c>
      <c r="J3970" t="s">
        <v>45</v>
      </c>
      <c r="L3970" t="s">
        <v>1530</v>
      </c>
      <c r="M3970">
        <f t="shared" si="189"/>
        <v>10</v>
      </c>
      <c r="N3970">
        <f t="shared" si="190"/>
        <v>14</v>
      </c>
      <c r="O3970" t="str">
        <f t="shared" si="191"/>
        <v>TUET2</v>
      </c>
    </row>
    <row r="3971" spans="1:15" hidden="1" x14ac:dyDescent="0.25">
      <c r="A3971" t="s">
        <v>121</v>
      </c>
      <c r="B3971" t="s">
        <v>42</v>
      </c>
      <c r="C3971" t="s">
        <v>1527</v>
      </c>
      <c r="D3971" s="3">
        <v>42856</v>
      </c>
      <c r="E3971" t="s">
        <v>122</v>
      </c>
      <c r="F3971">
        <v>-9243833.3300000001</v>
      </c>
      <c r="G3971" t="s">
        <v>1551</v>
      </c>
      <c r="H3971" t="s">
        <v>247</v>
      </c>
      <c r="I3971" t="s">
        <v>102</v>
      </c>
      <c r="J3971" t="s">
        <v>45</v>
      </c>
      <c r="L3971" t="s">
        <v>1530</v>
      </c>
      <c r="M3971">
        <f t="shared" ref="M3971:M4034" si="192">FIND("from",L3971,1)+LEN($M$1)+1</f>
        <v>10</v>
      </c>
      <c r="N3971">
        <f t="shared" ref="N3971:N4034" si="193">FIND("to",L3971)-LEN($N$1)</f>
        <v>14</v>
      </c>
      <c r="O3971" t="str">
        <f t="shared" ref="O3971:O4034" si="194">MID(L3971,M3971,N3971-M3971+1)</f>
        <v>TUET2</v>
      </c>
    </row>
    <row r="3972" spans="1:15" hidden="1" x14ac:dyDescent="0.25">
      <c r="A3972" t="s">
        <v>121</v>
      </c>
      <c r="B3972" t="s">
        <v>42</v>
      </c>
      <c r="C3972" t="s">
        <v>1527</v>
      </c>
      <c r="D3972" s="3">
        <v>42894</v>
      </c>
      <c r="E3972" t="s">
        <v>122</v>
      </c>
      <c r="F3972">
        <v>-17100000</v>
      </c>
      <c r="G3972" t="s">
        <v>1550</v>
      </c>
      <c r="H3972" t="s">
        <v>247</v>
      </c>
      <c r="I3972" t="s">
        <v>102</v>
      </c>
      <c r="J3972" t="s">
        <v>45</v>
      </c>
      <c r="L3972" t="s">
        <v>1530</v>
      </c>
      <c r="M3972">
        <f t="shared" si="192"/>
        <v>10</v>
      </c>
      <c r="N3972">
        <f t="shared" si="193"/>
        <v>14</v>
      </c>
      <c r="O3972" t="str">
        <f t="shared" si="194"/>
        <v>TUET2</v>
      </c>
    </row>
    <row r="3973" spans="1:15" hidden="1" x14ac:dyDescent="0.25">
      <c r="A3973" t="s">
        <v>121</v>
      </c>
      <c r="B3973" t="s">
        <v>42</v>
      </c>
      <c r="C3973" t="s">
        <v>1527</v>
      </c>
      <c r="D3973" s="3">
        <v>42933</v>
      </c>
      <c r="E3973" t="s">
        <v>122</v>
      </c>
      <c r="F3973">
        <v>-136250.4</v>
      </c>
      <c r="G3973" t="s">
        <v>1549</v>
      </c>
      <c r="H3973" t="s">
        <v>247</v>
      </c>
      <c r="I3973" t="s">
        <v>102</v>
      </c>
      <c r="J3973" t="s">
        <v>45</v>
      </c>
      <c r="L3973" t="s">
        <v>1530</v>
      </c>
      <c r="M3973">
        <f t="shared" si="192"/>
        <v>10</v>
      </c>
      <c r="N3973">
        <f t="shared" si="193"/>
        <v>14</v>
      </c>
      <c r="O3973" t="str">
        <f t="shared" si="194"/>
        <v>TUET2</v>
      </c>
    </row>
    <row r="3974" spans="1:15" hidden="1" x14ac:dyDescent="0.25">
      <c r="A3974" t="s">
        <v>121</v>
      </c>
      <c r="B3974" t="s">
        <v>42</v>
      </c>
      <c r="C3974" t="s">
        <v>1527</v>
      </c>
      <c r="D3974" s="3">
        <v>42958</v>
      </c>
      <c r="E3974" t="s">
        <v>122</v>
      </c>
      <c r="F3974">
        <v>-533.38</v>
      </c>
      <c r="G3974" t="s">
        <v>1548</v>
      </c>
      <c r="H3974" t="s">
        <v>247</v>
      </c>
      <c r="I3974" t="s">
        <v>102</v>
      </c>
      <c r="J3974" t="s">
        <v>45</v>
      </c>
      <c r="L3974" t="s">
        <v>1535</v>
      </c>
      <c r="M3974">
        <f t="shared" si="192"/>
        <v>10</v>
      </c>
      <c r="N3974">
        <f t="shared" si="193"/>
        <v>14</v>
      </c>
      <c r="O3974" t="str">
        <f t="shared" si="194"/>
        <v>TUET2</v>
      </c>
    </row>
    <row r="3975" spans="1:15" hidden="1" x14ac:dyDescent="0.25">
      <c r="A3975" t="s">
        <v>121</v>
      </c>
      <c r="B3975" t="s">
        <v>42</v>
      </c>
      <c r="C3975" t="s">
        <v>1527</v>
      </c>
      <c r="D3975" s="3">
        <v>43084</v>
      </c>
      <c r="E3975" t="s">
        <v>122</v>
      </c>
      <c r="F3975">
        <v>-258926.06</v>
      </c>
      <c r="G3975" t="s">
        <v>1547</v>
      </c>
      <c r="H3975" t="s">
        <v>247</v>
      </c>
      <c r="I3975" t="s">
        <v>102</v>
      </c>
      <c r="J3975" t="s">
        <v>45</v>
      </c>
      <c r="L3975" t="s">
        <v>1530</v>
      </c>
      <c r="M3975">
        <f t="shared" si="192"/>
        <v>10</v>
      </c>
      <c r="N3975">
        <f t="shared" si="193"/>
        <v>14</v>
      </c>
      <c r="O3975" t="str">
        <f t="shared" si="194"/>
        <v>TUET2</v>
      </c>
    </row>
    <row r="3976" spans="1:15" hidden="1" x14ac:dyDescent="0.25">
      <c r="A3976" t="s">
        <v>121</v>
      </c>
      <c r="B3976" t="s">
        <v>42</v>
      </c>
      <c r="C3976" t="s">
        <v>1527</v>
      </c>
      <c r="D3976" s="3">
        <v>43145</v>
      </c>
      <c r="E3976" t="s">
        <v>122</v>
      </c>
      <c r="F3976">
        <v>-11378.91</v>
      </c>
      <c r="G3976" t="s">
        <v>1546</v>
      </c>
      <c r="H3976" t="s">
        <v>247</v>
      </c>
      <c r="I3976" t="s">
        <v>102</v>
      </c>
      <c r="J3976" t="s">
        <v>45</v>
      </c>
      <c r="L3976" t="s">
        <v>1530</v>
      </c>
      <c r="M3976">
        <f t="shared" si="192"/>
        <v>10</v>
      </c>
      <c r="N3976">
        <f t="shared" si="193"/>
        <v>14</v>
      </c>
      <c r="O3976" t="str">
        <f t="shared" si="194"/>
        <v>TUET2</v>
      </c>
    </row>
    <row r="3977" spans="1:15" hidden="1" x14ac:dyDescent="0.25">
      <c r="A3977" t="s">
        <v>121</v>
      </c>
      <c r="B3977" t="s">
        <v>42</v>
      </c>
      <c r="C3977" t="s">
        <v>1527</v>
      </c>
      <c r="D3977" s="3">
        <v>43175</v>
      </c>
      <c r="E3977" t="s">
        <v>122</v>
      </c>
      <c r="F3977">
        <v>-5478785.1699999999</v>
      </c>
      <c r="G3977" t="s">
        <v>1545</v>
      </c>
      <c r="H3977" t="s">
        <v>247</v>
      </c>
      <c r="I3977" t="s">
        <v>102</v>
      </c>
      <c r="J3977" t="s">
        <v>45</v>
      </c>
      <c r="L3977" t="s">
        <v>1535</v>
      </c>
      <c r="M3977">
        <f t="shared" si="192"/>
        <v>10</v>
      </c>
      <c r="N3977">
        <f t="shared" si="193"/>
        <v>14</v>
      </c>
      <c r="O3977" t="str">
        <f t="shared" si="194"/>
        <v>TUET2</v>
      </c>
    </row>
    <row r="3978" spans="1:15" hidden="1" x14ac:dyDescent="0.25">
      <c r="A3978" t="s">
        <v>121</v>
      </c>
      <c r="B3978" t="s">
        <v>42</v>
      </c>
      <c r="C3978" t="s">
        <v>1527</v>
      </c>
      <c r="D3978" s="3">
        <v>43236</v>
      </c>
      <c r="E3978" t="s">
        <v>122</v>
      </c>
      <c r="F3978">
        <v>-8253101.2199999997</v>
      </c>
      <c r="G3978" t="s">
        <v>1544</v>
      </c>
      <c r="H3978" t="s">
        <v>247</v>
      </c>
      <c r="I3978" t="s">
        <v>102</v>
      </c>
      <c r="J3978" t="s">
        <v>45</v>
      </c>
      <c r="L3978" t="s">
        <v>1535</v>
      </c>
      <c r="M3978">
        <f t="shared" si="192"/>
        <v>10</v>
      </c>
      <c r="N3978">
        <f t="shared" si="193"/>
        <v>14</v>
      </c>
      <c r="O3978" t="str">
        <f t="shared" si="194"/>
        <v>TUET2</v>
      </c>
    </row>
    <row r="3979" spans="1:15" hidden="1" x14ac:dyDescent="0.25">
      <c r="A3979" t="s">
        <v>121</v>
      </c>
      <c r="B3979" t="s">
        <v>42</v>
      </c>
      <c r="C3979" t="s">
        <v>1527</v>
      </c>
      <c r="D3979" s="3">
        <v>43241</v>
      </c>
      <c r="E3979" t="s">
        <v>122</v>
      </c>
      <c r="F3979">
        <v>-86250</v>
      </c>
      <c r="G3979" t="s">
        <v>1543</v>
      </c>
      <c r="H3979" t="s">
        <v>247</v>
      </c>
      <c r="I3979" t="s">
        <v>102</v>
      </c>
      <c r="J3979" t="s">
        <v>45</v>
      </c>
      <c r="L3979" t="s">
        <v>1535</v>
      </c>
      <c r="M3979">
        <f t="shared" si="192"/>
        <v>10</v>
      </c>
      <c r="N3979">
        <f t="shared" si="193"/>
        <v>14</v>
      </c>
      <c r="O3979" t="str">
        <f t="shared" si="194"/>
        <v>TUET2</v>
      </c>
    </row>
    <row r="3980" spans="1:15" hidden="1" x14ac:dyDescent="0.25">
      <c r="A3980" t="s">
        <v>121</v>
      </c>
      <c r="B3980" t="s">
        <v>42</v>
      </c>
      <c r="C3980" t="s">
        <v>1527</v>
      </c>
      <c r="D3980" s="3">
        <v>43257</v>
      </c>
      <c r="E3980" t="s">
        <v>122</v>
      </c>
      <c r="F3980">
        <v>-13708.25</v>
      </c>
      <c r="G3980" t="s">
        <v>1542</v>
      </c>
      <c r="H3980" t="s">
        <v>247</v>
      </c>
      <c r="I3980" t="s">
        <v>102</v>
      </c>
      <c r="J3980" t="s">
        <v>45</v>
      </c>
      <c r="L3980" t="s">
        <v>1535</v>
      </c>
      <c r="M3980">
        <f t="shared" si="192"/>
        <v>10</v>
      </c>
      <c r="N3980">
        <f t="shared" si="193"/>
        <v>14</v>
      </c>
      <c r="O3980" t="str">
        <f t="shared" si="194"/>
        <v>TUET2</v>
      </c>
    </row>
    <row r="3981" spans="1:15" hidden="1" x14ac:dyDescent="0.25">
      <c r="A3981" t="s">
        <v>121</v>
      </c>
      <c r="B3981" t="s">
        <v>42</v>
      </c>
      <c r="C3981" t="s">
        <v>1527</v>
      </c>
      <c r="D3981" s="3">
        <v>43259</v>
      </c>
      <c r="E3981" t="s">
        <v>122</v>
      </c>
      <c r="F3981">
        <v>-83100</v>
      </c>
      <c r="G3981" t="s">
        <v>1541</v>
      </c>
      <c r="H3981" t="s">
        <v>247</v>
      </c>
      <c r="I3981" t="s">
        <v>102</v>
      </c>
      <c r="J3981" t="s">
        <v>45</v>
      </c>
      <c r="L3981" t="s">
        <v>1535</v>
      </c>
      <c r="M3981">
        <f t="shared" si="192"/>
        <v>10</v>
      </c>
      <c r="N3981">
        <f t="shared" si="193"/>
        <v>14</v>
      </c>
      <c r="O3981" t="str">
        <f t="shared" si="194"/>
        <v>TUET2</v>
      </c>
    </row>
    <row r="3982" spans="1:15" hidden="1" x14ac:dyDescent="0.25">
      <c r="A3982" t="s">
        <v>121</v>
      </c>
      <c r="B3982" t="s">
        <v>42</v>
      </c>
      <c r="C3982" t="s">
        <v>1527</v>
      </c>
      <c r="D3982" s="3">
        <v>43446</v>
      </c>
      <c r="E3982" t="s">
        <v>122</v>
      </c>
      <c r="F3982">
        <v>-30000</v>
      </c>
      <c r="G3982" t="s">
        <v>1540</v>
      </c>
      <c r="H3982" t="s">
        <v>249</v>
      </c>
      <c r="I3982" t="s">
        <v>101</v>
      </c>
      <c r="J3982" t="s">
        <v>45</v>
      </c>
      <c r="L3982" t="s">
        <v>801</v>
      </c>
      <c r="M3982" t="e">
        <f t="shared" si="192"/>
        <v>#VALUE!</v>
      </c>
      <c r="N3982" t="e">
        <f t="shared" si="193"/>
        <v>#VALUE!</v>
      </c>
      <c r="O3982" t="e">
        <f t="shared" si="194"/>
        <v>#VALUE!</v>
      </c>
    </row>
    <row r="3983" spans="1:15" hidden="1" x14ac:dyDescent="0.25">
      <c r="A3983" t="s">
        <v>121</v>
      </c>
      <c r="B3983" t="s">
        <v>42</v>
      </c>
      <c r="C3983" t="s">
        <v>1527</v>
      </c>
      <c r="D3983" s="3">
        <v>43719</v>
      </c>
      <c r="E3983" t="s">
        <v>122</v>
      </c>
      <c r="F3983">
        <v>-102004</v>
      </c>
      <c r="G3983" t="s">
        <v>1539</v>
      </c>
      <c r="H3983" t="s">
        <v>247</v>
      </c>
      <c r="I3983" t="s">
        <v>102</v>
      </c>
      <c r="J3983" t="s">
        <v>45</v>
      </c>
      <c r="L3983" t="s">
        <v>1535</v>
      </c>
      <c r="M3983">
        <f t="shared" si="192"/>
        <v>10</v>
      </c>
      <c r="N3983">
        <f t="shared" si="193"/>
        <v>14</v>
      </c>
      <c r="O3983" t="str">
        <f t="shared" si="194"/>
        <v>TUET2</v>
      </c>
    </row>
    <row r="3984" spans="1:15" hidden="1" x14ac:dyDescent="0.25">
      <c r="A3984" t="s">
        <v>121</v>
      </c>
      <c r="B3984" t="s">
        <v>42</v>
      </c>
      <c r="C3984" t="s">
        <v>1527</v>
      </c>
      <c r="D3984" s="3">
        <v>43753</v>
      </c>
      <c r="E3984" t="s">
        <v>122</v>
      </c>
      <c r="F3984">
        <v>-14003</v>
      </c>
      <c r="G3984" t="s">
        <v>1538</v>
      </c>
      <c r="H3984" t="s">
        <v>247</v>
      </c>
      <c r="I3984" t="s">
        <v>101</v>
      </c>
      <c r="J3984" t="s">
        <v>45</v>
      </c>
      <c r="L3984" t="s">
        <v>1535</v>
      </c>
      <c r="M3984">
        <f t="shared" si="192"/>
        <v>10</v>
      </c>
      <c r="N3984">
        <f t="shared" si="193"/>
        <v>14</v>
      </c>
      <c r="O3984" t="str">
        <f t="shared" si="194"/>
        <v>TUET2</v>
      </c>
    </row>
    <row r="3985" spans="1:15" hidden="1" x14ac:dyDescent="0.25">
      <c r="A3985" t="s">
        <v>121</v>
      </c>
      <c r="B3985" t="s">
        <v>42</v>
      </c>
      <c r="C3985" t="s">
        <v>1527</v>
      </c>
      <c r="D3985" s="3">
        <v>44005</v>
      </c>
      <c r="E3985" t="s">
        <v>122</v>
      </c>
      <c r="F3985">
        <v>-373488.26</v>
      </c>
      <c r="G3985" t="s">
        <v>1537</v>
      </c>
      <c r="H3985" t="s">
        <v>247</v>
      </c>
      <c r="I3985" t="s">
        <v>101</v>
      </c>
      <c r="J3985" t="s">
        <v>45</v>
      </c>
      <c r="L3985" t="s">
        <v>1535</v>
      </c>
      <c r="M3985">
        <f t="shared" si="192"/>
        <v>10</v>
      </c>
      <c r="N3985">
        <f t="shared" si="193"/>
        <v>14</v>
      </c>
      <c r="O3985" t="str">
        <f t="shared" si="194"/>
        <v>TUET2</v>
      </c>
    </row>
    <row r="3986" spans="1:15" hidden="1" x14ac:dyDescent="0.25">
      <c r="A3986" t="s">
        <v>121</v>
      </c>
      <c r="B3986" t="s">
        <v>42</v>
      </c>
      <c r="C3986" t="s">
        <v>1527</v>
      </c>
      <c r="D3986" s="3">
        <v>44034</v>
      </c>
      <c r="E3986" t="s">
        <v>122</v>
      </c>
      <c r="F3986">
        <v>-69768.960000000006</v>
      </c>
      <c r="G3986" t="s">
        <v>1536</v>
      </c>
      <c r="H3986" t="s">
        <v>247</v>
      </c>
      <c r="I3986" t="s">
        <v>101</v>
      </c>
      <c r="J3986" t="s">
        <v>45</v>
      </c>
      <c r="L3986" t="s">
        <v>1535</v>
      </c>
      <c r="M3986">
        <f t="shared" si="192"/>
        <v>10</v>
      </c>
      <c r="N3986">
        <f t="shared" si="193"/>
        <v>14</v>
      </c>
      <c r="O3986" t="str">
        <f t="shared" si="194"/>
        <v>TUET2</v>
      </c>
    </row>
    <row r="3987" spans="1:15" hidden="1" x14ac:dyDescent="0.25">
      <c r="A3987" t="s">
        <v>121</v>
      </c>
      <c r="B3987" t="s">
        <v>42</v>
      </c>
      <c r="C3987" t="s">
        <v>1527</v>
      </c>
      <c r="D3987" s="3">
        <v>44049</v>
      </c>
      <c r="E3987" t="s">
        <v>122</v>
      </c>
      <c r="F3987">
        <v>-9674119.3499999996</v>
      </c>
      <c r="G3987" t="s">
        <v>1534</v>
      </c>
      <c r="H3987" t="s">
        <v>247</v>
      </c>
      <c r="I3987" t="s">
        <v>101</v>
      </c>
      <c r="J3987" t="s">
        <v>45</v>
      </c>
      <c r="L3987" t="s">
        <v>1532</v>
      </c>
      <c r="M3987">
        <f t="shared" si="192"/>
        <v>10</v>
      </c>
      <c r="N3987">
        <f t="shared" si="193"/>
        <v>14</v>
      </c>
      <c r="O3987" t="str">
        <f t="shared" si="194"/>
        <v>TUET2</v>
      </c>
    </row>
    <row r="3988" spans="1:15" hidden="1" x14ac:dyDescent="0.25">
      <c r="A3988" t="s">
        <v>121</v>
      </c>
      <c r="B3988" t="s">
        <v>42</v>
      </c>
      <c r="C3988" t="s">
        <v>1527</v>
      </c>
      <c r="D3988" s="3">
        <v>44060</v>
      </c>
      <c r="E3988" t="s">
        <v>122</v>
      </c>
      <c r="F3988">
        <v>-11860676.34</v>
      </c>
      <c r="G3988" t="s">
        <v>1533</v>
      </c>
      <c r="H3988" t="s">
        <v>247</v>
      </c>
      <c r="I3988" t="s">
        <v>102</v>
      </c>
      <c r="J3988" t="s">
        <v>45</v>
      </c>
      <c r="L3988" t="s">
        <v>1532</v>
      </c>
      <c r="M3988">
        <f t="shared" si="192"/>
        <v>10</v>
      </c>
      <c r="N3988">
        <f t="shared" si="193"/>
        <v>14</v>
      </c>
      <c r="O3988" t="str">
        <f t="shared" si="194"/>
        <v>TUET2</v>
      </c>
    </row>
    <row r="3989" spans="1:15" hidden="1" x14ac:dyDescent="0.25">
      <c r="A3989" t="s">
        <v>121</v>
      </c>
      <c r="B3989" t="s">
        <v>42</v>
      </c>
      <c r="C3989" t="s">
        <v>1527</v>
      </c>
      <c r="D3989" s="3">
        <v>44536</v>
      </c>
      <c r="E3989" t="s">
        <v>122</v>
      </c>
      <c r="F3989">
        <v>-10981177.91</v>
      </c>
      <c r="G3989" t="s">
        <v>1531</v>
      </c>
      <c r="H3989" t="s">
        <v>247</v>
      </c>
      <c r="I3989" t="s">
        <v>102</v>
      </c>
      <c r="J3989" t="s">
        <v>45</v>
      </c>
      <c r="L3989" t="s">
        <v>1530</v>
      </c>
      <c r="M3989">
        <f t="shared" si="192"/>
        <v>10</v>
      </c>
      <c r="N3989">
        <f t="shared" si="193"/>
        <v>14</v>
      </c>
      <c r="O3989" t="str">
        <f t="shared" si="194"/>
        <v>TUET2</v>
      </c>
    </row>
    <row r="3990" spans="1:15" hidden="1" x14ac:dyDescent="0.25">
      <c r="A3990" t="s">
        <v>121</v>
      </c>
      <c r="B3990" t="s">
        <v>42</v>
      </c>
      <c r="C3990" t="s">
        <v>1527</v>
      </c>
      <c r="D3990" s="3">
        <v>44538</v>
      </c>
      <c r="E3990" t="s">
        <v>122</v>
      </c>
      <c r="F3990">
        <v>-30000000</v>
      </c>
      <c r="G3990" t="s">
        <v>1529</v>
      </c>
      <c r="H3990" t="s">
        <v>247</v>
      </c>
      <c r="I3990" t="s">
        <v>102</v>
      </c>
      <c r="J3990" t="s">
        <v>45</v>
      </c>
      <c r="L3990" t="s">
        <v>1528</v>
      </c>
      <c r="M3990">
        <f t="shared" si="192"/>
        <v>10</v>
      </c>
      <c r="N3990">
        <f t="shared" si="193"/>
        <v>18</v>
      </c>
      <c r="O3990" t="str">
        <f t="shared" si="194"/>
        <v>TUET2 JPM</v>
      </c>
    </row>
    <row r="3991" spans="1:15" hidden="1" x14ac:dyDescent="0.25">
      <c r="A3991" t="s">
        <v>121</v>
      </c>
      <c r="B3991" t="s">
        <v>42</v>
      </c>
      <c r="C3991" t="s">
        <v>1527</v>
      </c>
      <c r="D3991" s="3">
        <v>44571</v>
      </c>
      <c r="E3991" t="s">
        <v>122</v>
      </c>
      <c r="F3991">
        <v>-159433</v>
      </c>
      <c r="G3991" t="s">
        <v>1526</v>
      </c>
      <c r="H3991" t="s">
        <v>126</v>
      </c>
      <c r="I3991" t="s">
        <v>102</v>
      </c>
      <c r="J3991" t="s">
        <v>45</v>
      </c>
      <c r="L3991" t="s">
        <v>1525</v>
      </c>
      <c r="M3991">
        <f t="shared" si="192"/>
        <v>10</v>
      </c>
      <c r="N3991">
        <f t="shared" si="193"/>
        <v>18</v>
      </c>
      <c r="O3991" t="str">
        <f t="shared" si="194"/>
        <v>TUET2 JPM</v>
      </c>
    </row>
    <row r="3992" spans="1:15" hidden="1" x14ac:dyDescent="0.25">
      <c r="A3992" t="s">
        <v>121</v>
      </c>
      <c r="B3992" t="s">
        <v>1509</v>
      </c>
      <c r="C3992" t="s">
        <v>1508</v>
      </c>
      <c r="D3992" s="3">
        <v>44998</v>
      </c>
      <c r="E3992" t="s">
        <v>122</v>
      </c>
      <c r="F3992">
        <v>-75000000</v>
      </c>
      <c r="G3992" t="s">
        <v>1524</v>
      </c>
      <c r="H3992" t="s">
        <v>249</v>
      </c>
      <c r="I3992" t="s">
        <v>102</v>
      </c>
      <c r="J3992" t="s">
        <v>99</v>
      </c>
      <c r="L3992" t="s">
        <v>1513</v>
      </c>
      <c r="M3992">
        <f t="shared" si="192"/>
        <v>10</v>
      </c>
      <c r="N3992">
        <f t="shared" si="193"/>
        <v>17</v>
      </c>
      <c r="O3992" t="str">
        <f t="shared" si="194"/>
        <v>LCR3 JPM</v>
      </c>
    </row>
    <row r="3993" spans="1:15" hidden="1" x14ac:dyDescent="0.25">
      <c r="A3993" t="s">
        <v>121</v>
      </c>
      <c r="B3993" t="s">
        <v>1509</v>
      </c>
      <c r="C3993" t="s">
        <v>1508</v>
      </c>
      <c r="D3993" s="3">
        <v>45007</v>
      </c>
      <c r="E3993" t="s">
        <v>122</v>
      </c>
      <c r="F3993">
        <v>-20000000</v>
      </c>
      <c r="G3993" t="s">
        <v>1523</v>
      </c>
      <c r="H3993" t="s">
        <v>249</v>
      </c>
      <c r="I3993" t="s">
        <v>102</v>
      </c>
      <c r="J3993" t="s">
        <v>99</v>
      </c>
      <c r="L3993" t="s">
        <v>1511</v>
      </c>
      <c r="M3993">
        <f t="shared" si="192"/>
        <v>10</v>
      </c>
      <c r="N3993">
        <f t="shared" si="193"/>
        <v>13</v>
      </c>
      <c r="O3993" t="str">
        <f t="shared" si="194"/>
        <v>LCR3</v>
      </c>
    </row>
    <row r="3994" spans="1:15" hidden="1" x14ac:dyDescent="0.25">
      <c r="A3994" t="s">
        <v>121</v>
      </c>
      <c r="B3994" t="s">
        <v>1509</v>
      </c>
      <c r="C3994" t="s">
        <v>1508</v>
      </c>
      <c r="D3994" s="3">
        <v>45012</v>
      </c>
      <c r="E3994" t="s">
        <v>122</v>
      </c>
      <c r="F3994">
        <v>-12500000</v>
      </c>
      <c r="G3994" t="s">
        <v>1522</v>
      </c>
      <c r="H3994" t="s">
        <v>249</v>
      </c>
      <c r="I3994" t="s">
        <v>102</v>
      </c>
      <c r="J3994" t="s">
        <v>99</v>
      </c>
      <c r="L3994" t="s">
        <v>1513</v>
      </c>
      <c r="M3994">
        <f t="shared" si="192"/>
        <v>10</v>
      </c>
      <c r="N3994">
        <f t="shared" si="193"/>
        <v>17</v>
      </c>
      <c r="O3994" t="str">
        <f t="shared" si="194"/>
        <v>LCR3 JPM</v>
      </c>
    </row>
    <row r="3995" spans="1:15" hidden="1" x14ac:dyDescent="0.25">
      <c r="A3995" t="s">
        <v>121</v>
      </c>
      <c r="B3995" t="s">
        <v>1509</v>
      </c>
      <c r="C3995" t="s">
        <v>1508</v>
      </c>
      <c r="D3995" s="3">
        <v>45012</v>
      </c>
      <c r="E3995" t="s">
        <v>122</v>
      </c>
      <c r="F3995">
        <v>-600000</v>
      </c>
      <c r="G3995" t="s">
        <v>1521</v>
      </c>
      <c r="H3995" t="s">
        <v>249</v>
      </c>
      <c r="I3995" t="s">
        <v>102</v>
      </c>
      <c r="J3995" t="s">
        <v>99</v>
      </c>
      <c r="L3995" t="s">
        <v>1513</v>
      </c>
      <c r="M3995">
        <f t="shared" si="192"/>
        <v>10</v>
      </c>
      <c r="N3995">
        <f t="shared" si="193"/>
        <v>17</v>
      </c>
      <c r="O3995" t="str">
        <f t="shared" si="194"/>
        <v>LCR3 JPM</v>
      </c>
    </row>
    <row r="3996" spans="1:15" hidden="1" x14ac:dyDescent="0.25">
      <c r="A3996" t="s">
        <v>121</v>
      </c>
      <c r="B3996" t="s">
        <v>1509</v>
      </c>
      <c r="C3996" t="s">
        <v>1508</v>
      </c>
      <c r="D3996" s="3">
        <v>45084</v>
      </c>
      <c r="E3996" t="s">
        <v>122</v>
      </c>
      <c r="F3996">
        <v>-40000000</v>
      </c>
      <c r="G3996" t="s">
        <v>1520</v>
      </c>
      <c r="H3996" t="s">
        <v>249</v>
      </c>
      <c r="I3996" t="s">
        <v>102</v>
      </c>
      <c r="J3996" t="s">
        <v>99</v>
      </c>
      <c r="L3996" t="s">
        <v>1518</v>
      </c>
      <c r="M3996">
        <f t="shared" si="192"/>
        <v>10</v>
      </c>
      <c r="N3996">
        <f t="shared" si="193"/>
        <v>13</v>
      </c>
      <c r="O3996" t="str">
        <f t="shared" si="194"/>
        <v>LCR3</v>
      </c>
    </row>
    <row r="3997" spans="1:15" hidden="1" x14ac:dyDescent="0.25">
      <c r="A3997" t="s">
        <v>121</v>
      </c>
      <c r="B3997" t="s">
        <v>1509</v>
      </c>
      <c r="C3997" t="s">
        <v>1508</v>
      </c>
      <c r="D3997" s="3">
        <v>45089</v>
      </c>
      <c r="E3997" t="s">
        <v>122</v>
      </c>
      <c r="F3997">
        <v>-17000000</v>
      </c>
      <c r="G3997" t="s">
        <v>1519</v>
      </c>
      <c r="H3997" t="s">
        <v>249</v>
      </c>
      <c r="I3997" t="s">
        <v>102</v>
      </c>
      <c r="J3997" t="s">
        <v>99</v>
      </c>
      <c r="L3997" t="s">
        <v>1518</v>
      </c>
      <c r="M3997">
        <f t="shared" si="192"/>
        <v>10</v>
      </c>
      <c r="N3997">
        <f t="shared" si="193"/>
        <v>13</v>
      </c>
      <c r="O3997" t="str">
        <f t="shared" si="194"/>
        <v>LCR3</v>
      </c>
    </row>
    <row r="3998" spans="1:15" hidden="1" x14ac:dyDescent="0.25">
      <c r="A3998" t="s">
        <v>121</v>
      </c>
      <c r="B3998" t="s">
        <v>1509</v>
      </c>
      <c r="C3998" t="s">
        <v>1508</v>
      </c>
      <c r="D3998" s="3">
        <v>45117</v>
      </c>
      <c r="E3998" t="s">
        <v>122</v>
      </c>
      <c r="F3998">
        <v>-33500000</v>
      </c>
      <c r="G3998" t="s">
        <v>1517</v>
      </c>
      <c r="H3998" t="s">
        <v>249</v>
      </c>
      <c r="I3998" t="s">
        <v>102</v>
      </c>
      <c r="J3998" t="s">
        <v>99</v>
      </c>
      <c r="L3998" t="s">
        <v>1506</v>
      </c>
      <c r="M3998">
        <f t="shared" si="192"/>
        <v>10</v>
      </c>
      <c r="N3998">
        <f t="shared" si="193"/>
        <v>13</v>
      </c>
      <c r="O3998" t="str">
        <f t="shared" si="194"/>
        <v>LCR3</v>
      </c>
    </row>
    <row r="3999" spans="1:15" hidden="1" x14ac:dyDescent="0.25">
      <c r="A3999" t="s">
        <v>121</v>
      </c>
      <c r="B3999" t="s">
        <v>1509</v>
      </c>
      <c r="C3999" t="s">
        <v>1508</v>
      </c>
      <c r="D3999" s="3">
        <v>45120</v>
      </c>
      <c r="E3999" t="s">
        <v>122</v>
      </c>
      <c r="F3999">
        <v>-29000000</v>
      </c>
      <c r="G3999" t="s">
        <v>1516</v>
      </c>
      <c r="H3999" t="s">
        <v>249</v>
      </c>
      <c r="I3999" t="s">
        <v>102</v>
      </c>
      <c r="J3999" t="s">
        <v>99</v>
      </c>
      <c r="L3999" t="s">
        <v>1506</v>
      </c>
      <c r="M3999">
        <f t="shared" si="192"/>
        <v>10</v>
      </c>
      <c r="N3999">
        <f t="shared" si="193"/>
        <v>13</v>
      </c>
      <c r="O3999" t="str">
        <f t="shared" si="194"/>
        <v>LCR3</v>
      </c>
    </row>
    <row r="4000" spans="1:15" hidden="1" x14ac:dyDescent="0.25">
      <c r="A4000" t="s">
        <v>121</v>
      </c>
      <c r="B4000" t="s">
        <v>1509</v>
      </c>
      <c r="C4000" t="s">
        <v>1508</v>
      </c>
      <c r="D4000" s="3">
        <v>45135</v>
      </c>
      <c r="E4000" t="s">
        <v>122</v>
      </c>
      <c r="F4000">
        <v>-15000000</v>
      </c>
      <c r="G4000" t="s">
        <v>1515</v>
      </c>
      <c r="H4000" t="s">
        <v>249</v>
      </c>
      <c r="I4000" t="s">
        <v>102</v>
      </c>
      <c r="J4000" t="s">
        <v>99</v>
      </c>
      <c r="L4000" t="s">
        <v>1506</v>
      </c>
      <c r="M4000">
        <f t="shared" si="192"/>
        <v>10</v>
      </c>
      <c r="N4000">
        <f t="shared" si="193"/>
        <v>13</v>
      </c>
      <c r="O4000" t="str">
        <f t="shared" si="194"/>
        <v>LCR3</v>
      </c>
    </row>
    <row r="4001" spans="1:15" hidden="1" x14ac:dyDescent="0.25">
      <c r="A4001" t="s">
        <v>121</v>
      </c>
      <c r="B4001" t="s">
        <v>1509</v>
      </c>
      <c r="C4001" t="s">
        <v>1508</v>
      </c>
      <c r="D4001" s="3">
        <v>45146</v>
      </c>
      <c r="E4001" t="s">
        <v>122</v>
      </c>
      <c r="F4001">
        <v>-99000000</v>
      </c>
      <c r="G4001" t="s">
        <v>1514</v>
      </c>
      <c r="H4001" t="s">
        <v>249</v>
      </c>
      <c r="I4001" t="s">
        <v>102</v>
      </c>
      <c r="J4001" t="s">
        <v>99</v>
      </c>
      <c r="L4001" t="s">
        <v>1513</v>
      </c>
      <c r="M4001">
        <f t="shared" si="192"/>
        <v>10</v>
      </c>
      <c r="N4001">
        <f t="shared" si="193"/>
        <v>17</v>
      </c>
      <c r="O4001" t="str">
        <f t="shared" si="194"/>
        <v>LCR3 JPM</v>
      </c>
    </row>
    <row r="4002" spans="1:15" hidden="1" x14ac:dyDescent="0.25">
      <c r="A4002" t="s">
        <v>121</v>
      </c>
      <c r="B4002" t="s">
        <v>1509</v>
      </c>
      <c r="C4002" t="s">
        <v>1508</v>
      </c>
      <c r="D4002" s="3">
        <v>45148</v>
      </c>
      <c r="E4002" t="s">
        <v>122</v>
      </c>
      <c r="F4002">
        <v>-18000000</v>
      </c>
      <c r="G4002" t="s">
        <v>1512</v>
      </c>
      <c r="H4002" t="s">
        <v>249</v>
      </c>
      <c r="I4002" t="s">
        <v>102</v>
      </c>
      <c r="J4002" t="s">
        <v>99</v>
      </c>
      <c r="L4002" t="s">
        <v>1511</v>
      </c>
      <c r="M4002">
        <f t="shared" si="192"/>
        <v>10</v>
      </c>
      <c r="N4002">
        <f t="shared" si="193"/>
        <v>13</v>
      </c>
      <c r="O4002" t="str">
        <f t="shared" si="194"/>
        <v>LCR3</v>
      </c>
    </row>
    <row r="4003" spans="1:15" hidden="1" x14ac:dyDescent="0.25">
      <c r="A4003" t="s">
        <v>121</v>
      </c>
      <c r="B4003" t="s">
        <v>1509</v>
      </c>
      <c r="C4003" t="s">
        <v>1508</v>
      </c>
      <c r="D4003" s="3">
        <v>45169</v>
      </c>
      <c r="E4003" t="s">
        <v>122</v>
      </c>
      <c r="F4003">
        <v>-13500000</v>
      </c>
      <c r="G4003" t="s">
        <v>1510</v>
      </c>
      <c r="H4003" t="s">
        <v>249</v>
      </c>
      <c r="I4003" t="s">
        <v>102</v>
      </c>
      <c r="J4003" t="s">
        <v>99</v>
      </c>
      <c r="L4003" t="s">
        <v>1506</v>
      </c>
      <c r="M4003">
        <f t="shared" si="192"/>
        <v>10</v>
      </c>
      <c r="N4003">
        <f t="shared" si="193"/>
        <v>13</v>
      </c>
      <c r="O4003" t="str">
        <f t="shared" si="194"/>
        <v>LCR3</v>
      </c>
    </row>
    <row r="4004" spans="1:15" hidden="1" x14ac:dyDescent="0.25">
      <c r="A4004" t="s">
        <v>121</v>
      </c>
      <c r="B4004" t="s">
        <v>1509</v>
      </c>
      <c r="C4004" t="s">
        <v>1508</v>
      </c>
      <c r="D4004" s="3">
        <v>45175</v>
      </c>
      <c r="E4004" t="s">
        <v>122</v>
      </c>
      <c r="F4004">
        <v>-3000000</v>
      </c>
      <c r="G4004" t="s">
        <v>1507</v>
      </c>
      <c r="H4004" t="s">
        <v>249</v>
      </c>
      <c r="I4004" t="s">
        <v>102</v>
      </c>
      <c r="J4004" t="s">
        <v>99</v>
      </c>
      <c r="L4004" t="s">
        <v>1506</v>
      </c>
      <c r="M4004">
        <f t="shared" si="192"/>
        <v>10</v>
      </c>
      <c r="N4004">
        <f t="shared" si="193"/>
        <v>13</v>
      </c>
      <c r="O4004" t="str">
        <f t="shared" si="194"/>
        <v>LCR3</v>
      </c>
    </row>
    <row r="4005" spans="1:15" hidden="1" x14ac:dyDescent="0.25">
      <c r="A4005" t="s">
        <v>121</v>
      </c>
      <c r="B4005" t="s">
        <v>43</v>
      </c>
      <c r="C4005" t="s">
        <v>114</v>
      </c>
      <c r="D4005" s="3">
        <v>42444</v>
      </c>
      <c r="E4005" t="s">
        <v>122</v>
      </c>
      <c r="F4005">
        <v>-1965180</v>
      </c>
      <c r="G4005" t="s">
        <v>1505</v>
      </c>
      <c r="H4005" t="s">
        <v>249</v>
      </c>
      <c r="I4005" t="s">
        <v>102</v>
      </c>
      <c r="J4005" t="s">
        <v>1388</v>
      </c>
      <c r="L4005" t="s">
        <v>1411</v>
      </c>
      <c r="M4005">
        <f t="shared" si="192"/>
        <v>10</v>
      </c>
      <c r="N4005">
        <f t="shared" si="193"/>
        <v>14</v>
      </c>
      <c r="O4005" t="str">
        <f t="shared" si="194"/>
        <v>TUEBR</v>
      </c>
    </row>
    <row r="4006" spans="1:15" hidden="1" x14ac:dyDescent="0.25">
      <c r="A4006" t="s">
        <v>121</v>
      </c>
      <c r="B4006" t="s">
        <v>43</v>
      </c>
      <c r="C4006" t="s">
        <v>114</v>
      </c>
      <c r="D4006" s="3">
        <v>42471</v>
      </c>
      <c r="E4006" t="s">
        <v>122</v>
      </c>
      <c r="F4006">
        <v>-835534.84</v>
      </c>
      <c r="G4006" t="s">
        <v>1504</v>
      </c>
      <c r="H4006" t="s">
        <v>1503</v>
      </c>
      <c r="I4006" t="s">
        <v>102</v>
      </c>
      <c r="J4006" t="s">
        <v>1388</v>
      </c>
      <c r="L4006" t="s">
        <v>1411</v>
      </c>
      <c r="M4006">
        <f t="shared" si="192"/>
        <v>10</v>
      </c>
      <c r="N4006">
        <f t="shared" si="193"/>
        <v>14</v>
      </c>
      <c r="O4006" t="str">
        <f t="shared" si="194"/>
        <v>TUEBR</v>
      </c>
    </row>
    <row r="4007" spans="1:15" hidden="1" x14ac:dyDescent="0.25">
      <c r="A4007" t="s">
        <v>121</v>
      </c>
      <c r="B4007" t="s">
        <v>43</v>
      </c>
      <c r="C4007" t="s">
        <v>114</v>
      </c>
      <c r="D4007" s="3">
        <v>42473</v>
      </c>
      <c r="E4007" t="s">
        <v>122</v>
      </c>
      <c r="F4007">
        <v>-1315086.8799999999</v>
      </c>
      <c r="G4007" t="s">
        <v>1502</v>
      </c>
      <c r="H4007" t="s">
        <v>249</v>
      </c>
      <c r="I4007" t="s">
        <v>102</v>
      </c>
      <c r="J4007" t="s">
        <v>1388</v>
      </c>
      <c r="L4007" t="s">
        <v>1411</v>
      </c>
      <c r="M4007">
        <f t="shared" si="192"/>
        <v>10</v>
      </c>
      <c r="N4007">
        <f t="shared" si="193"/>
        <v>14</v>
      </c>
      <c r="O4007" t="str">
        <f t="shared" si="194"/>
        <v>TUEBR</v>
      </c>
    </row>
    <row r="4008" spans="1:15" hidden="1" x14ac:dyDescent="0.25">
      <c r="A4008" t="s">
        <v>121</v>
      </c>
      <c r="B4008" t="s">
        <v>43</v>
      </c>
      <c r="C4008" t="s">
        <v>114</v>
      </c>
      <c r="D4008" s="3">
        <v>42494</v>
      </c>
      <c r="E4008" t="s">
        <v>122</v>
      </c>
      <c r="F4008">
        <v>-13554750</v>
      </c>
      <c r="G4008" t="s">
        <v>1501</v>
      </c>
      <c r="H4008" t="s">
        <v>249</v>
      </c>
      <c r="I4008" t="s">
        <v>102</v>
      </c>
      <c r="J4008" t="s">
        <v>1388</v>
      </c>
      <c r="L4008" t="s">
        <v>1411</v>
      </c>
      <c r="M4008">
        <f t="shared" si="192"/>
        <v>10</v>
      </c>
      <c r="N4008">
        <f t="shared" si="193"/>
        <v>14</v>
      </c>
      <c r="O4008" t="str">
        <f t="shared" si="194"/>
        <v>TUEBR</v>
      </c>
    </row>
    <row r="4009" spans="1:15" hidden="1" x14ac:dyDescent="0.25">
      <c r="A4009" t="s">
        <v>121</v>
      </c>
      <c r="B4009" t="s">
        <v>43</v>
      </c>
      <c r="C4009" t="s">
        <v>114</v>
      </c>
      <c r="D4009" s="3">
        <v>42501</v>
      </c>
      <c r="E4009" t="s">
        <v>122</v>
      </c>
      <c r="F4009">
        <v>-1993187.09</v>
      </c>
      <c r="G4009" t="s">
        <v>1500</v>
      </c>
      <c r="H4009" t="s">
        <v>249</v>
      </c>
      <c r="I4009" t="s">
        <v>102</v>
      </c>
      <c r="J4009" t="s">
        <v>1388</v>
      </c>
      <c r="L4009" t="s">
        <v>1411</v>
      </c>
      <c r="M4009">
        <f t="shared" si="192"/>
        <v>10</v>
      </c>
      <c r="N4009">
        <f t="shared" si="193"/>
        <v>14</v>
      </c>
      <c r="O4009" t="str">
        <f t="shared" si="194"/>
        <v>TUEBR</v>
      </c>
    </row>
    <row r="4010" spans="1:15" hidden="1" x14ac:dyDescent="0.25">
      <c r="A4010" t="s">
        <v>121</v>
      </c>
      <c r="B4010" t="s">
        <v>43</v>
      </c>
      <c r="C4010" t="s">
        <v>114</v>
      </c>
      <c r="D4010" s="3">
        <v>42503</v>
      </c>
      <c r="E4010" t="s">
        <v>122</v>
      </c>
      <c r="F4010">
        <v>-56208.33</v>
      </c>
      <c r="G4010" t="s">
        <v>1499</v>
      </c>
      <c r="H4010" t="s">
        <v>249</v>
      </c>
      <c r="I4010" t="s">
        <v>102</v>
      </c>
      <c r="J4010" t="s">
        <v>1388</v>
      </c>
      <c r="L4010" t="s">
        <v>1411</v>
      </c>
      <c r="M4010">
        <f t="shared" si="192"/>
        <v>10</v>
      </c>
      <c r="N4010">
        <f t="shared" si="193"/>
        <v>14</v>
      </c>
      <c r="O4010" t="str">
        <f t="shared" si="194"/>
        <v>TUEBR</v>
      </c>
    </row>
    <row r="4011" spans="1:15" hidden="1" x14ac:dyDescent="0.25">
      <c r="A4011" t="s">
        <v>121</v>
      </c>
      <c r="B4011" t="s">
        <v>43</v>
      </c>
      <c r="C4011" t="s">
        <v>114</v>
      </c>
      <c r="D4011" s="3">
        <v>42531</v>
      </c>
      <c r="E4011" t="s">
        <v>122</v>
      </c>
      <c r="F4011">
        <v>-2046941.46</v>
      </c>
      <c r="G4011" t="s">
        <v>1498</v>
      </c>
      <c r="H4011" t="s">
        <v>249</v>
      </c>
      <c r="I4011" t="s">
        <v>102</v>
      </c>
      <c r="J4011" t="s">
        <v>1388</v>
      </c>
      <c r="L4011" t="s">
        <v>1411</v>
      </c>
      <c r="M4011">
        <f t="shared" si="192"/>
        <v>10</v>
      </c>
      <c r="N4011">
        <f t="shared" si="193"/>
        <v>14</v>
      </c>
      <c r="O4011" t="str">
        <f t="shared" si="194"/>
        <v>TUEBR</v>
      </c>
    </row>
    <row r="4012" spans="1:15" hidden="1" x14ac:dyDescent="0.25">
      <c r="A4012" t="s">
        <v>121</v>
      </c>
      <c r="B4012" t="s">
        <v>43</v>
      </c>
      <c r="C4012" t="s">
        <v>114</v>
      </c>
      <c r="D4012" s="3">
        <v>42536</v>
      </c>
      <c r="E4012" t="s">
        <v>122</v>
      </c>
      <c r="F4012">
        <v>-57441.95</v>
      </c>
      <c r="G4012" t="s">
        <v>1497</v>
      </c>
      <c r="H4012" t="s">
        <v>249</v>
      </c>
      <c r="I4012" t="s">
        <v>102</v>
      </c>
      <c r="J4012" t="s">
        <v>1388</v>
      </c>
      <c r="L4012" t="s">
        <v>1411</v>
      </c>
      <c r="M4012">
        <f t="shared" si="192"/>
        <v>10</v>
      </c>
      <c r="N4012">
        <f t="shared" si="193"/>
        <v>14</v>
      </c>
      <c r="O4012" t="str">
        <f t="shared" si="194"/>
        <v>TUEBR</v>
      </c>
    </row>
    <row r="4013" spans="1:15" hidden="1" x14ac:dyDescent="0.25">
      <c r="A4013" t="s">
        <v>121</v>
      </c>
      <c r="B4013" t="s">
        <v>43</v>
      </c>
      <c r="C4013" t="s">
        <v>114</v>
      </c>
      <c r="D4013" s="3">
        <v>42569</v>
      </c>
      <c r="E4013" t="s">
        <v>122</v>
      </c>
      <c r="F4013">
        <v>-2355598.2999999998</v>
      </c>
      <c r="G4013" t="s">
        <v>1496</v>
      </c>
      <c r="H4013" t="s">
        <v>249</v>
      </c>
      <c r="I4013" t="s">
        <v>101</v>
      </c>
      <c r="J4013" t="s">
        <v>1388</v>
      </c>
      <c r="L4013" t="s">
        <v>1411</v>
      </c>
      <c r="M4013">
        <f t="shared" si="192"/>
        <v>10</v>
      </c>
      <c r="N4013">
        <f t="shared" si="193"/>
        <v>14</v>
      </c>
      <c r="O4013" t="str">
        <f t="shared" si="194"/>
        <v>TUEBR</v>
      </c>
    </row>
    <row r="4014" spans="1:15" hidden="1" x14ac:dyDescent="0.25">
      <c r="A4014" t="s">
        <v>121</v>
      </c>
      <c r="B4014" t="s">
        <v>43</v>
      </c>
      <c r="C4014" t="s">
        <v>114</v>
      </c>
      <c r="D4014" s="3">
        <v>42577</v>
      </c>
      <c r="E4014" t="s">
        <v>122</v>
      </c>
      <c r="F4014">
        <v>-226875</v>
      </c>
      <c r="G4014" t="s">
        <v>1495</v>
      </c>
      <c r="H4014" t="s">
        <v>249</v>
      </c>
      <c r="I4014" t="s">
        <v>101</v>
      </c>
      <c r="J4014" t="s">
        <v>45</v>
      </c>
      <c r="L4014" t="s">
        <v>1411</v>
      </c>
      <c r="M4014">
        <f t="shared" si="192"/>
        <v>10</v>
      </c>
      <c r="N4014">
        <f t="shared" si="193"/>
        <v>14</v>
      </c>
      <c r="O4014" t="str">
        <f t="shared" si="194"/>
        <v>TUEBR</v>
      </c>
    </row>
    <row r="4015" spans="1:15" hidden="1" x14ac:dyDescent="0.25">
      <c r="A4015" t="s">
        <v>121</v>
      </c>
      <c r="B4015" t="s">
        <v>43</v>
      </c>
      <c r="C4015" t="s">
        <v>114</v>
      </c>
      <c r="D4015" s="3">
        <v>42585</v>
      </c>
      <c r="E4015" t="s">
        <v>122</v>
      </c>
      <c r="F4015">
        <v>-250000</v>
      </c>
      <c r="G4015" t="s">
        <v>1494</v>
      </c>
      <c r="H4015" t="s">
        <v>249</v>
      </c>
      <c r="I4015" t="s">
        <v>102</v>
      </c>
      <c r="J4015" t="s">
        <v>1388</v>
      </c>
      <c r="L4015" t="s">
        <v>1443</v>
      </c>
      <c r="M4015">
        <f t="shared" si="192"/>
        <v>10</v>
      </c>
      <c r="N4015">
        <f t="shared" si="193"/>
        <v>14</v>
      </c>
      <c r="O4015" t="str">
        <f t="shared" si="194"/>
        <v>TUEBR</v>
      </c>
    </row>
    <row r="4016" spans="1:15" hidden="1" x14ac:dyDescent="0.25">
      <c r="A4016" t="s">
        <v>121</v>
      </c>
      <c r="B4016" t="s">
        <v>43</v>
      </c>
      <c r="C4016" t="s">
        <v>114</v>
      </c>
      <c r="D4016" s="3">
        <v>42593</v>
      </c>
      <c r="E4016" t="s">
        <v>122</v>
      </c>
      <c r="F4016">
        <v>-1945986.72</v>
      </c>
      <c r="G4016" t="s">
        <v>1493</v>
      </c>
      <c r="H4016" t="s">
        <v>249</v>
      </c>
      <c r="I4016" t="s">
        <v>102</v>
      </c>
      <c r="J4016" t="s">
        <v>1388</v>
      </c>
      <c r="L4016" t="s">
        <v>1411</v>
      </c>
      <c r="M4016">
        <f t="shared" si="192"/>
        <v>10</v>
      </c>
      <c r="N4016">
        <f t="shared" si="193"/>
        <v>14</v>
      </c>
      <c r="O4016" t="str">
        <f t="shared" si="194"/>
        <v>TUEBR</v>
      </c>
    </row>
    <row r="4017" spans="1:15" hidden="1" x14ac:dyDescent="0.25">
      <c r="A4017" t="s">
        <v>121</v>
      </c>
      <c r="B4017" t="s">
        <v>43</v>
      </c>
      <c r="C4017" t="s">
        <v>114</v>
      </c>
      <c r="D4017" s="3">
        <v>42608</v>
      </c>
      <c r="E4017" t="s">
        <v>122</v>
      </c>
      <c r="F4017">
        <v>-19652651.899999999</v>
      </c>
      <c r="G4017" t="s">
        <v>1492</v>
      </c>
      <c r="H4017" t="s">
        <v>249</v>
      </c>
      <c r="I4017" t="s">
        <v>102</v>
      </c>
      <c r="J4017" t="s">
        <v>1388</v>
      </c>
      <c r="L4017" t="s">
        <v>1411</v>
      </c>
      <c r="M4017">
        <f t="shared" si="192"/>
        <v>10</v>
      </c>
      <c r="N4017">
        <f t="shared" si="193"/>
        <v>14</v>
      </c>
      <c r="O4017" t="str">
        <f t="shared" si="194"/>
        <v>TUEBR</v>
      </c>
    </row>
    <row r="4018" spans="1:15" hidden="1" x14ac:dyDescent="0.25">
      <c r="A4018" t="s">
        <v>121</v>
      </c>
      <c r="B4018" t="s">
        <v>43</v>
      </c>
      <c r="C4018" t="s">
        <v>114</v>
      </c>
      <c r="D4018" s="3">
        <v>42613</v>
      </c>
      <c r="E4018" t="s">
        <v>122</v>
      </c>
      <c r="F4018">
        <v>-176904.17</v>
      </c>
      <c r="G4018" t="s">
        <v>1491</v>
      </c>
      <c r="H4018" t="s">
        <v>249</v>
      </c>
      <c r="I4018" t="s">
        <v>102</v>
      </c>
      <c r="J4018" t="s">
        <v>1388</v>
      </c>
      <c r="L4018" t="s">
        <v>1411</v>
      </c>
      <c r="M4018">
        <f t="shared" si="192"/>
        <v>10</v>
      </c>
      <c r="N4018">
        <f t="shared" si="193"/>
        <v>14</v>
      </c>
      <c r="O4018" t="str">
        <f t="shared" si="194"/>
        <v>TUEBR</v>
      </c>
    </row>
    <row r="4019" spans="1:15" hidden="1" x14ac:dyDescent="0.25">
      <c r="A4019" t="s">
        <v>121</v>
      </c>
      <c r="B4019" t="s">
        <v>43</v>
      </c>
      <c r="C4019" t="s">
        <v>114</v>
      </c>
      <c r="D4019" s="3">
        <v>42622</v>
      </c>
      <c r="E4019" t="s">
        <v>122</v>
      </c>
      <c r="F4019">
        <v>-11875214.460000001</v>
      </c>
      <c r="G4019" t="s">
        <v>1490</v>
      </c>
      <c r="H4019" t="s">
        <v>249</v>
      </c>
      <c r="I4019" t="s">
        <v>102</v>
      </c>
      <c r="J4019" t="s">
        <v>1388</v>
      </c>
      <c r="L4019" t="s">
        <v>1411</v>
      </c>
      <c r="M4019">
        <f t="shared" si="192"/>
        <v>10</v>
      </c>
      <c r="N4019">
        <f t="shared" si="193"/>
        <v>14</v>
      </c>
      <c r="O4019" t="str">
        <f t="shared" si="194"/>
        <v>TUEBR</v>
      </c>
    </row>
    <row r="4020" spans="1:15" hidden="1" x14ac:dyDescent="0.25">
      <c r="A4020" t="s">
        <v>121</v>
      </c>
      <c r="B4020" t="s">
        <v>43</v>
      </c>
      <c r="C4020" t="s">
        <v>114</v>
      </c>
      <c r="D4020" s="3">
        <v>42634</v>
      </c>
      <c r="E4020" t="s">
        <v>122</v>
      </c>
      <c r="F4020">
        <v>-14625000</v>
      </c>
      <c r="G4020" t="s">
        <v>1489</v>
      </c>
      <c r="H4020" t="s">
        <v>249</v>
      </c>
      <c r="I4020" t="s">
        <v>102</v>
      </c>
      <c r="J4020" t="s">
        <v>1388</v>
      </c>
      <c r="L4020" t="s">
        <v>1443</v>
      </c>
      <c r="M4020">
        <f t="shared" si="192"/>
        <v>10</v>
      </c>
      <c r="N4020">
        <f t="shared" si="193"/>
        <v>14</v>
      </c>
      <c r="O4020" t="str">
        <f t="shared" si="194"/>
        <v>TUEBR</v>
      </c>
    </row>
    <row r="4021" spans="1:15" hidden="1" x14ac:dyDescent="0.25">
      <c r="A4021" t="s">
        <v>121</v>
      </c>
      <c r="B4021" t="s">
        <v>43</v>
      </c>
      <c r="C4021" t="s">
        <v>114</v>
      </c>
      <c r="D4021" s="3">
        <v>42643</v>
      </c>
      <c r="E4021" t="s">
        <v>122</v>
      </c>
      <c r="F4021">
        <v>-5318045.28</v>
      </c>
      <c r="G4021" t="s">
        <v>1488</v>
      </c>
      <c r="H4021" t="s">
        <v>249</v>
      </c>
      <c r="I4021" t="s">
        <v>102</v>
      </c>
      <c r="J4021" t="s">
        <v>1388</v>
      </c>
      <c r="L4021" t="s">
        <v>1411</v>
      </c>
      <c r="M4021">
        <f t="shared" si="192"/>
        <v>10</v>
      </c>
      <c r="N4021">
        <f t="shared" si="193"/>
        <v>14</v>
      </c>
      <c r="O4021" t="str">
        <f t="shared" si="194"/>
        <v>TUEBR</v>
      </c>
    </row>
    <row r="4022" spans="1:15" hidden="1" x14ac:dyDescent="0.25">
      <c r="A4022" t="s">
        <v>121</v>
      </c>
      <c r="B4022" t="s">
        <v>43</v>
      </c>
      <c r="C4022" t="s">
        <v>114</v>
      </c>
      <c r="D4022" s="3">
        <v>42671</v>
      </c>
      <c r="E4022" t="s">
        <v>122</v>
      </c>
      <c r="F4022">
        <v>-7500000</v>
      </c>
      <c r="G4022" t="s">
        <v>1487</v>
      </c>
      <c r="H4022" t="s">
        <v>247</v>
      </c>
      <c r="I4022" t="s">
        <v>101</v>
      </c>
      <c r="J4022" t="s">
        <v>1388</v>
      </c>
      <c r="L4022" t="s">
        <v>1411</v>
      </c>
      <c r="M4022">
        <f t="shared" si="192"/>
        <v>10</v>
      </c>
      <c r="N4022">
        <f t="shared" si="193"/>
        <v>14</v>
      </c>
      <c r="O4022" t="str">
        <f t="shared" si="194"/>
        <v>TUEBR</v>
      </c>
    </row>
    <row r="4023" spans="1:15" hidden="1" x14ac:dyDescent="0.25">
      <c r="A4023" t="s">
        <v>121</v>
      </c>
      <c r="B4023" t="s">
        <v>43</v>
      </c>
      <c r="C4023" t="s">
        <v>114</v>
      </c>
      <c r="D4023" s="3">
        <v>42684</v>
      </c>
      <c r="E4023" t="s">
        <v>122</v>
      </c>
      <c r="F4023">
        <v>-3006363.51</v>
      </c>
      <c r="G4023" t="s">
        <v>1486</v>
      </c>
      <c r="H4023" t="s">
        <v>247</v>
      </c>
      <c r="I4023" t="s">
        <v>102</v>
      </c>
      <c r="J4023" t="s">
        <v>1388</v>
      </c>
      <c r="L4023" t="s">
        <v>1411</v>
      </c>
      <c r="M4023">
        <f t="shared" si="192"/>
        <v>10</v>
      </c>
      <c r="N4023">
        <f t="shared" si="193"/>
        <v>14</v>
      </c>
      <c r="O4023" t="str">
        <f t="shared" si="194"/>
        <v>TUEBR</v>
      </c>
    </row>
    <row r="4024" spans="1:15" hidden="1" x14ac:dyDescent="0.25">
      <c r="A4024" t="s">
        <v>121</v>
      </c>
      <c r="B4024" t="s">
        <v>43</v>
      </c>
      <c r="C4024" t="s">
        <v>114</v>
      </c>
      <c r="D4024" s="3">
        <v>42690</v>
      </c>
      <c r="E4024" t="s">
        <v>122</v>
      </c>
      <c r="F4024">
        <v>-405703.52</v>
      </c>
      <c r="G4024" t="s">
        <v>1485</v>
      </c>
      <c r="H4024" t="s">
        <v>247</v>
      </c>
      <c r="I4024" t="s">
        <v>102</v>
      </c>
      <c r="J4024" t="s">
        <v>1388</v>
      </c>
      <c r="L4024" t="s">
        <v>1411</v>
      </c>
      <c r="M4024">
        <f t="shared" si="192"/>
        <v>10</v>
      </c>
      <c r="N4024">
        <f t="shared" si="193"/>
        <v>14</v>
      </c>
      <c r="O4024" t="str">
        <f t="shared" si="194"/>
        <v>TUEBR</v>
      </c>
    </row>
    <row r="4025" spans="1:15" hidden="1" x14ac:dyDescent="0.25">
      <c r="A4025" t="s">
        <v>121</v>
      </c>
      <c r="B4025" t="s">
        <v>43</v>
      </c>
      <c r="C4025" t="s">
        <v>114</v>
      </c>
      <c r="D4025" s="3">
        <v>42702</v>
      </c>
      <c r="E4025" t="s">
        <v>122</v>
      </c>
      <c r="F4025">
        <v>-75740.63</v>
      </c>
      <c r="G4025" t="s">
        <v>1484</v>
      </c>
      <c r="H4025" t="s">
        <v>247</v>
      </c>
      <c r="I4025" t="s">
        <v>102</v>
      </c>
      <c r="J4025" t="s">
        <v>1388</v>
      </c>
      <c r="L4025" t="s">
        <v>1390</v>
      </c>
      <c r="M4025">
        <f t="shared" si="192"/>
        <v>10</v>
      </c>
      <c r="N4025">
        <f t="shared" si="193"/>
        <v>14</v>
      </c>
      <c r="O4025" t="str">
        <f t="shared" si="194"/>
        <v>TUEBR</v>
      </c>
    </row>
    <row r="4026" spans="1:15" hidden="1" x14ac:dyDescent="0.25">
      <c r="A4026" t="s">
        <v>121</v>
      </c>
      <c r="B4026" t="s">
        <v>43</v>
      </c>
      <c r="C4026" t="s">
        <v>114</v>
      </c>
      <c r="D4026" s="3">
        <v>42706</v>
      </c>
      <c r="E4026" t="s">
        <v>122</v>
      </c>
      <c r="F4026">
        <v>-165000</v>
      </c>
      <c r="G4026" t="s">
        <v>1483</v>
      </c>
      <c r="H4026" t="s">
        <v>247</v>
      </c>
      <c r="I4026" t="s">
        <v>102</v>
      </c>
      <c r="J4026" t="s">
        <v>1388</v>
      </c>
      <c r="L4026" t="s">
        <v>1411</v>
      </c>
      <c r="M4026">
        <f t="shared" si="192"/>
        <v>10</v>
      </c>
      <c r="N4026">
        <f t="shared" si="193"/>
        <v>14</v>
      </c>
      <c r="O4026" t="str">
        <f t="shared" si="194"/>
        <v>TUEBR</v>
      </c>
    </row>
    <row r="4027" spans="1:15" hidden="1" x14ac:dyDescent="0.25">
      <c r="A4027" t="s">
        <v>121</v>
      </c>
      <c r="B4027" t="s">
        <v>43</v>
      </c>
      <c r="C4027" t="s">
        <v>114</v>
      </c>
      <c r="D4027" s="3">
        <v>42713</v>
      </c>
      <c r="E4027" t="s">
        <v>122</v>
      </c>
      <c r="F4027">
        <v>-2851698.23</v>
      </c>
      <c r="G4027" t="s">
        <v>1482</v>
      </c>
      <c r="H4027" t="s">
        <v>247</v>
      </c>
      <c r="I4027" t="s">
        <v>102</v>
      </c>
      <c r="J4027" t="s">
        <v>1388</v>
      </c>
      <c r="L4027" t="s">
        <v>1411</v>
      </c>
      <c r="M4027">
        <f t="shared" si="192"/>
        <v>10</v>
      </c>
      <c r="N4027">
        <f t="shared" si="193"/>
        <v>14</v>
      </c>
      <c r="O4027" t="str">
        <f t="shared" si="194"/>
        <v>TUEBR</v>
      </c>
    </row>
    <row r="4028" spans="1:15" hidden="1" x14ac:dyDescent="0.25">
      <c r="A4028" t="s">
        <v>121</v>
      </c>
      <c r="B4028" t="s">
        <v>43</v>
      </c>
      <c r="C4028" t="s">
        <v>114</v>
      </c>
      <c r="D4028" s="3">
        <v>42720</v>
      </c>
      <c r="E4028" t="s">
        <v>122</v>
      </c>
      <c r="F4028">
        <v>-11500000</v>
      </c>
      <c r="G4028" t="s">
        <v>1481</v>
      </c>
      <c r="H4028" t="s">
        <v>247</v>
      </c>
      <c r="I4028" t="s">
        <v>101</v>
      </c>
      <c r="J4028" t="s">
        <v>1388</v>
      </c>
      <c r="L4028" t="s">
        <v>1411</v>
      </c>
      <c r="M4028">
        <f t="shared" si="192"/>
        <v>10</v>
      </c>
      <c r="N4028">
        <f t="shared" si="193"/>
        <v>14</v>
      </c>
      <c r="O4028" t="str">
        <f t="shared" si="194"/>
        <v>TUEBR</v>
      </c>
    </row>
    <row r="4029" spans="1:15" hidden="1" x14ac:dyDescent="0.25">
      <c r="A4029" t="s">
        <v>121</v>
      </c>
      <c r="B4029" t="s">
        <v>43</v>
      </c>
      <c r="C4029" t="s">
        <v>114</v>
      </c>
      <c r="D4029" s="3">
        <v>42720</v>
      </c>
      <c r="E4029" t="s">
        <v>122</v>
      </c>
      <c r="F4029">
        <v>-524268.4</v>
      </c>
      <c r="G4029" t="s">
        <v>1480</v>
      </c>
      <c r="H4029" t="s">
        <v>247</v>
      </c>
      <c r="I4029" t="s">
        <v>102</v>
      </c>
      <c r="J4029" t="s">
        <v>1388</v>
      </c>
      <c r="L4029" t="s">
        <v>1411</v>
      </c>
      <c r="M4029">
        <f t="shared" si="192"/>
        <v>10</v>
      </c>
      <c r="N4029">
        <f t="shared" si="193"/>
        <v>14</v>
      </c>
      <c r="O4029" t="str">
        <f t="shared" si="194"/>
        <v>TUEBR</v>
      </c>
    </row>
    <row r="4030" spans="1:15" hidden="1" x14ac:dyDescent="0.25">
      <c r="A4030" t="s">
        <v>121</v>
      </c>
      <c r="B4030" t="s">
        <v>43</v>
      </c>
      <c r="C4030" t="s">
        <v>114</v>
      </c>
      <c r="D4030" s="3">
        <v>42723</v>
      </c>
      <c r="E4030" t="s">
        <v>122</v>
      </c>
      <c r="F4030">
        <v>-9797483.1400000006</v>
      </c>
      <c r="G4030" t="s">
        <v>1479</v>
      </c>
      <c r="H4030" t="s">
        <v>247</v>
      </c>
      <c r="I4030" t="s">
        <v>102</v>
      </c>
      <c r="J4030" t="s">
        <v>1388</v>
      </c>
      <c r="L4030" t="s">
        <v>1411</v>
      </c>
      <c r="M4030">
        <f t="shared" si="192"/>
        <v>10</v>
      </c>
      <c r="N4030">
        <f t="shared" si="193"/>
        <v>14</v>
      </c>
      <c r="O4030" t="str">
        <f t="shared" si="194"/>
        <v>TUEBR</v>
      </c>
    </row>
    <row r="4031" spans="1:15" hidden="1" x14ac:dyDescent="0.25">
      <c r="A4031" t="s">
        <v>121</v>
      </c>
      <c r="B4031" t="s">
        <v>43</v>
      </c>
      <c r="C4031" t="s">
        <v>114</v>
      </c>
      <c r="D4031" s="3">
        <v>42733</v>
      </c>
      <c r="E4031" t="s">
        <v>122</v>
      </c>
      <c r="F4031">
        <v>-1202010.6000000001</v>
      </c>
      <c r="G4031" t="s">
        <v>1478</v>
      </c>
      <c r="H4031" t="s">
        <v>247</v>
      </c>
      <c r="I4031" t="s">
        <v>102</v>
      </c>
      <c r="J4031" t="s">
        <v>1388</v>
      </c>
      <c r="L4031" t="s">
        <v>1411</v>
      </c>
      <c r="M4031">
        <f t="shared" si="192"/>
        <v>10</v>
      </c>
      <c r="N4031">
        <f t="shared" si="193"/>
        <v>14</v>
      </c>
      <c r="O4031" t="str">
        <f t="shared" si="194"/>
        <v>TUEBR</v>
      </c>
    </row>
    <row r="4032" spans="1:15" hidden="1" x14ac:dyDescent="0.25">
      <c r="A4032" t="s">
        <v>121</v>
      </c>
      <c r="B4032" t="s">
        <v>43</v>
      </c>
      <c r="C4032" t="s">
        <v>114</v>
      </c>
      <c r="D4032" s="3">
        <v>42741</v>
      </c>
      <c r="E4032" t="s">
        <v>122</v>
      </c>
      <c r="F4032">
        <v>-6310083.9699999997</v>
      </c>
      <c r="G4032" t="s">
        <v>1477</v>
      </c>
      <c r="H4032" t="s">
        <v>247</v>
      </c>
      <c r="I4032" t="s">
        <v>102</v>
      </c>
      <c r="J4032" t="s">
        <v>1388</v>
      </c>
      <c r="L4032" t="s">
        <v>1411</v>
      </c>
      <c r="M4032">
        <f t="shared" si="192"/>
        <v>10</v>
      </c>
      <c r="N4032">
        <f t="shared" si="193"/>
        <v>14</v>
      </c>
      <c r="O4032" t="str">
        <f t="shared" si="194"/>
        <v>TUEBR</v>
      </c>
    </row>
    <row r="4033" spans="1:15" hidden="1" x14ac:dyDescent="0.25">
      <c r="A4033" t="s">
        <v>121</v>
      </c>
      <c r="B4033" t="s">
        <v>43</v>
      </c>
      <c r="C4033" t="s">
        <v>114</v>
      </c>
      <c r="D4033" s="3">
        <v>42745</v>
      </c>
      <c r="E4033" t="s">
        <v>122</v>
      </c>
      <c r="F4033">
        <v>-194779.44</v>
      </c>
      <c r="G4033" t="s">
        <v>1476</v>
      </c>
      <c r="H4033" t="s">
        <v>247</v>
      </c>
      <c r="I4033" t="s">
        <v>102</v>
      </c>
      <c r="J4033" t="s">
        <v>1388</v>
      </c>
      <c r="L4033" t="s">
        <v>1411</v>
      </c>
      <c r="M4033">
        <f t="shared" si="192"/>
        <v>10</v>
      </c>
      <c r="N4033">
        <f t="shared" si="193"/>
        <v>14</v>
      </c>
      <c r="O4033" t="str">
        <f t="shared" si="194"/>
        <v>TUEBR</v>
      </c>
    </row>
    <row r="4034" spans="1:15" hidden="1" x14ac:dyDescent="0.25">
      <c r="A4034" t="s">
        <v>121</v>
      </c>
      <c r="B4034" t="s">
        <v>43</v>
      </c>
      <c r="C4034" t="s">
        <v>114</v>
      </c>
      <c r="D4034" s="3">
        <v>42746</v>
      </c>
      <c r="E4034" t="s">
        <v>122</v>
      </c>
      <c r="F4034">
        <v>-3046424.9</v>
      </c>
      <c r="G4034" t="s">
        <v>1475</v>
      </c>
      <c r="H4034" t="s">
        <v>247</v>
      </c>
      <c r="I4034" t="s">
        <v>102</v>
      </c>
      <c r="J4034" t="s">
        <v>1388</v>
      </c>
      <c r="L4034" t="s">
        <v>1411</v>
      </c>
      <c r="M4034">
        <f t="shared" si="192"/>
        <v>10</v>
      </c>
      <c r="N4034">
        <f t="shared" si="193"/>
        <v>14</v>
      </c>
      <c r="O4034" t="str">
        <f t="shared" si="194"/>
        <v>TUEBR</v>
      </c>
    </row>
    <row r="4035" spans="1:15" hidden="1" x14ac:dyDescent="0.25">
      <c r="A4035" t="s">
        <v>121</v>
      </c>
      <c r="B4035" t="s">
        <v>43</v>
      </c>
      <c r="C4035" t="s">
        <v>114</v>
      </c>
      <c r="D4035" s="3">
        <v>42769</v>
      </c>
      <c r="E4035" t="s">
        <v>122</v>
      </c>
      <c r="F4035">
        <v>-8589498.7400000002</v>
      </c>
      <c r="G4035" t="s">
        <v>1474</v>
      </c>
      <c r="H4035" t="s">
        <v>247</v>
      </c>
      <c r="I4035" t="s">
        <v>102</v>
      </c>
      <c r="J4035" t="s">
        <v>1388</v>
      </c>
      <c r="L4035" t="s">
        <v>1411</v>
      </c>
      <c r="M4035">
        <f t="shared" ref="M4035:M4098" si="195">FIND("from",L4035,1)+LEN($M$1)+1</f>
        <v>10</v>
      </c>
      <c r="N4035">
        <f t="shared" ref="N4035:N4098" si="196">FIND("to",L4035)-LEN($N$1)</f>
        <v>14</v>
      </c>
      <c r="O4035" t="str">
        <f t="shared" ref="O4035:O4098" si="197">MID(L4035,M4035,N4035-M4035+1)</f>
        <v>TUEBR</v>
      </c>
    </row>
    <row r="4036" spans="1:15" hidden="1" x14ac:dyDescent="0.25">
      <c r="A4036" t="s">
        <v>121</v>
      </c>
      <c r="B4036" t="s">
        <v>43</v>
      </c>
      <c r="C4036" t="s">
        <v>114</v>
      </c>
      <c r="D4036" s="3">
        <v>42776</v>
      </c>
      <c r="E4036" t="s">
        <v>122</v>
      </c>
      <c r="F4036">
        <v>-3675190.37</v>
      </c>
      <c r="G4036" t="s">
        <v>1473</v>
      </c>
      <c r="H4036" t="s">
        <v>247</v>
      </c>
      <c r="I4036" t="s">
        <v>102</v>
      </c>
      <c r="J4036" t="s">
        <v>1388</v>
      </c>
      <c r="L4036" t="s">
        <v>1411</v>
      </c>
      <c r="M4036">
        <f t="shared" si="195"/>
        <v>10</v>
      </c>
      <c r="N4036">
        <f t="shared" si="196"/>
        <v>14</v>
      </c>
      <c r="O4036" t="str">
        <f t="shared" si="197"/>
        <v>TUEBR</v>
      </c>
    </row>
    <row r="4037" spans="1:15" hidden="1" x14ac:dyDescent="0.25">
      <c r="A4037" t="s">
        <v>121</v>
      </c>
      <c r="B4037" t="s">
        <v>43</v>
      </c>
      <c r="C4037" t="s">
        <v>114</v>
      </c>
      <c r="D4037" s="3">
        <v>42782</v>
      </c>
      <c r="E4037" t="s">
        <v>122</v>
      </c>
      <c r="F4037">
        <v>-18106.169999999998</v>
      </c>
      <c r="G4037" t="s">
        <v>1472</v>
      </c>
      <c r="H4037" t="s">
        <v>249</v>
      </c>
      <c r="I4037" t="s">
        <v>102</v>
      </c>
      <c r="J4037" t="s">
        <v>1388</v>
      </c>
      <c r="L4037" t="s">
        <v>1443</v>
      </c>
      <c r="M4037">
        <f t="shared" si="195"/>
        <v>10</v>
      </c>
      <c r="N4037">
        <f t="shared" si="196"/>
        <v>14</v>
      </c>
      <c r="O4037" t="str">
        <f t="shared" si="197"/>
        <v>TUEBR</v>
      </c>
    </row>
    <row r="4038" spans="1:15" hidden="1" x14ac:dyDescent="0.25">
      <c r="A4038" t="s">
        <v>121</v>
      </c>
      <c r="B4038" t="s">
        <v>43</v>
      </c>
      <c r="C4038" t="s">
        <v>114</v>
      </c>
      <c r="D4038" s="3">
        <v>42796</v>
      </c>
      <c r="E4038" t="s">
        <v>122</v>
      </c>
      <c r="F4038">
        <v>-35420000</v>
      </c>
      <c r="G4038" t="s">
        <v>1471</v>
      </c>
      <c r="H4038" t="s">
        <v>247</v>
      </c>
      <c r="I4038" t="s">
        <v>102</v>
      </c>
      <c r="J4038" t="s">
        <v>1388</v>
      </c>
      <c r="L4038" t="s">
        <v>1411</v>
      </c>
      <c r="M4038">
        <f t="shared" si="195"/>
        <v>10</v>
      </c>
      <c r="N4038">
        <f t="shared" si="196"/>
        <v>14</v>
      </c>
      <c r="O4038" t="str">
        <f t="shared" si="197"/>
        <v>TUEBR</v>
      </c>
    </row>
    <row r="4039" spans="1:15" hidden="1" x14ac:dyDescent="0.25">
      <c r="A4039" t="s">
        <v>121</v>
      </c>
      <c r="B4039" t="s">
        <v>43</v>
      </c>
      <c r="C4039" t="s">
        <v>114</v>
      </c>
      <c r="D4039" s="3">
        <v>42803</v>
      </c>
      <c r="E4039" t="s">
        <v>122</v>
      </c>
      <c r="F4039">
        <v>-3607521.2</v>
      </c>
      <c r="G4039" t="s">
        <v>1470</v>
      </c>
      <c r="H4039" t="s">
        <v>247</v>
      </c>
      <c r="I4039" t="s">
        <v>102</v>
      </c>
      <c r="J4039" t="s">
        <v>1388</v>
      </c>
      <c r="L4039" t="s">
        <v>1411</v>
      </c>
      <c r="M4039">
        <f t="shared" si="195"/>
        <v>10</v>
      </c>
      <c r="N4039">
        <f t="shared" si="196"/>
        <v>14</v>
      </c>
      <c r="O4039" t="str">
        <f t="shared" si="197"/>
        <v>TUEBR</v>
      </c>
    </row>
    <row r="4040" spans="1:15" hidden="1" x14ac:dyDescent="0.25">
      <c r="A4040" t="s">
        <v>121</v>
      </c>
      <c r="B4040" t="s">
        <v>43</v>
      </c>
      <c r="C4040" t="s">
        <v>114</v>
      </c>
      <c r="D4040" s="3">
        <v>42809</v>
      </c>
      <c r="E4040" t="s">
        <v>122</v>
      </c>
      <c r="F4040">
        <v>-14292.46</v>
      </c>
      <c r="G4040" t="s">
        <v>1469</v>
      </c>
      <c r="H4040" t="s">
        <v>247</v>
      </c>
      <c r="I4040" t="s">
        <v>102</v>
      </c>
      <c r="J4040" t="s">
        <v>1388</v>
      </c>
      <c r="L4040" t="s">
        <v>1443</v>
      </c>
      <c r="M4040">
        <f t="shared" si="195"/>
        <v>10</v>
      </c>
      <c r="N4040">
        <f t="shared" si="196"/>
        <v>14</v>
      </c>
      <c r="O4040" t="str">
        <f t="shared" si="197"/>
        <v>TUEBR</v>
      </c>
    </row>
    <row r="4041" spans="1:15" hidden="1" x14ac:dyDescent="0.25">
      <c r="A4041" t="s">
        <v>121</v>
      </c>
      <c r="B4041" t="s">
        <v>43</v>
      </c>
      <c r="C4041" t="s">
        <v>114</v>
      </c>
      <c r="D4041" s="3">
        <v>42809</v>
      </c>
      <c r="E4041" t="s">
        <v>122</v>
      </c>
      <c r="F4041">
        <v>-739560.69</v>
      </c>
      <c r="G4041" t="s">
        <v>1468</v>
      </c>
      <c r="H4041" t="s">
        <v>247</v>
      </c>
      <c r="I4041" t="s">
        <v>102</v>
      </c>
      <c r="J4041" t="s">
        <v>1388</v>
      </c>
      <c r="L4041" t="s">
        <v>1411</v>
      </c>
      <c r="M4041">
        <f t="shared" si="195"/>
        <v>10</v>
      </c>
      <c r="N4041">
        <f t="shared" si="196"/>
        <v>14</v>
      </c>
      <c r="O4041" t="str">
        <f t="shared" si="197"/>
        <v>TUEBR</v>
      </c>
    </row>
    <row r="4042" spans="1:15" hidden="1" x14ac:dyDescent="0.25">
      <c r="A4042" t="s">
        <v>121</v>
      </c>
      <c r="B4042" t="s">
        <v>43</v>
      </c>
      <c r="C4042" t="s">
        <v>114</v>
      </c>
      <c r="D4042" s="3">
        <v>42825</v>
      </c>
      <c r="E4042" t="s">
        <v>122</v>
      </c>
      <c r="F4042">
        <v>-3326989.4</v>
      </c>
      <c r="G4042" t="s">
        <v>1467</v>
      </c>
      <c r="H4042" t="s">
        <v>247</v>
      </c>
      <c r="I4042" t="s">
        <v>102</v>
      </c>
      <c r="J4042" t="s">
        <v>1388</v>
      </c>
      <c r="L4042" t="s">
        <v>1411</v>
      </c>
      <c r="M4042">
        <f t="shared" si="195"/>
        <v>10</v>
      </c>
      <c r="N4042">
        <f t="shared" si="196"/>
        <v>14</v>
      </c>
      <c r="O4042" t="str">
        <f t="shared" si="197"/>
        <v>TUEBR</v>
      </c>
    </row>
    <row r="4043" spans="1:15" hidden="1" x14ac:dyDescent="0.25">
      <c r="A4043" t="s">
        <v>121</v>
      </c>
      <c r="B4043" t="s">
        <v>43</v>
      </c>
      <c r="C4043" t="s">
        <v>114</v>
      </c>
      <c r="D4043" s="3">
        <v>42828</v>
      </c>
      <c r="E4043" t="s">
        <v>122</v>
      </c>
      <c r="F4043">
        <v>-26414335.030000001</v>
      </c>
      <c r="G4043" t="s">
        <v>1466</v>
      </c>
      <c r="H4043" t="s">
        <v>247</v>
      </c>
      <c r="I4043" t="s">
        <v>102</v>
      </c>
      <c r="J4043" t="s">
        <v>1388</v>
      </c>
      <c r="L4043" t="s">
        <v>1411</v>
      </c>
      <c r="M4043">
        <f t="shared" si="195"/>
        <v>10</v>
      </c>
      <c r="N4043">
        <f t="shared" si="196"/>
        <v>14</v>
      </c>
      <c r="O4043" t="str">
        <f t="shared" si="197"/>
        <v>TUEBR</v>
      </c>
    </row>
    <row r="4044" spans="1:15" hidden="1" x14ac:dyDescent="0.25">
      <c r="A4044" t="s">
        <v>121</v>
      </c>
      <c r="B4044" t="s">
        <v>43</v>
      </c>
      <c r="C4044" t="s">
        <v>114</v>
      </c>
      <c r="D4044" s="3">
        <v>42828</v>
      </c>
      <c r="E4044" t="s">
        <v>122</v>
      </c>
      <c r="F4044">
        <v>-13479079.039999999</v>
      </c>
      <c r="G4044" t="s">
        <v>1465</v>
      </c>
      <c r="H4044" t="s">
        <v>247</v>
      </c>
      <c r="I4044" t="s">
        <v>102</v>
      </c>
      <c r="J4044" t="s">
        <v>1388</v>
      </c>
      <c r="L4044" t="s">
        <v>1390</v>
      </c>
      <c r="M4044">
        <f t="shared" si="195"/>
        <v>10</v>
      </c>
      <c r="N4044">
        <f t="shared" si="196"/>
        <v>14</v>
      </c>
      <c r="O4044" t="str">
        <f t="shared" si="197"/>
        <v>TUEBR</v>
      </c>
    </row>
    <row r="4045" spans="1:15" hidden="1" x14ac:dyDescent="0.25">
      <c r="A4045" t="s">
        <v>121</v>
      </c>
      <c r="B4045" t="s">
        <v>43</v>
      </c>
      <c r="C4045" t="s">
        <v>114</v>
      </c>
      <c r="D4045" s="3">
        <v>42829</v>
      </c>
      <c r="E4045" t="s">
        <v>122</v>
      </c>
      <c r="F4045">
        <v>-70540280</v>
      </c>
      <c r="G4045" t="s">
        <v>1464</v>
      </c>
      <c r="H4045" t="s">
        <v>247</v>
      </c>
      <c r="I4045" t="s">
        <v>102</v>
      </c>
      <c r="J4045" t="s">
        <v>1388</v>
      </c>
      <c r="L4045" t="s">
        <v>1411</v>
      </c>
      <c r="M4045">
        <f t="shared" si="195"/>
        <v>10</v>
      </c>
      <c r="N4045">
        <f t="shared" si="196"/>
        <v>14</v>
      </c>
      <c r="O4045" t="str">
        <f t="shared" si="197"/>
        <v>TUEBR</v>
      </c>
    </row>
    <row r="4046" spans="1:15" hidden="1" x14ac:dyDescent="0.25">
      <c r="A4046" t="s">
        <v>121</v>
      </c>
      <c r="B4046" t="s">
        <v>43</v>
      </c>
      <c r="C4046" t="s">
        <v>114</v>
      </c>
      <c r="D4046" s="3">
        <v>42837</v>
      </c>
      <c r="E4046" t="s">
        <v>122</v>
      </c>
      <c r="F4046">
        <v>-7000754.0999999996</v>
      </c>
      <c r="G4046" t="s">
        <v>1463</v>
      </c>
      <c r="H4046" t="s">
        <v>247</v>
      </c>
      <c r="I4046" t="s">
        <v>102</v>
      </c>
      <c r="J4046" t="s">
        <v>1388</v>
      </c>
      <c r="L4046" t="s">
        <v>1411</v>
      </c>
      <c r="M4046">
        <f t="shared" si="195"/>
        <v>10</v>
      </c>
      <c r="N4046">
        <f t="shared" si="196"/>
        <v>14</v>
      </c>
      <c r="O4046" t="str">
        <f t="shared" si="197"/>
        <v>TUEBR</v>
      </c>
    </row>
    <row r="4047" spans="1:15" hidden="1" x14ac:dyDescent="0.25">
      <c r="A4047" t="s">
        <v>121</v>
      </c>
      <c r="B4047" t="s">
        <v>43</v>
      </c>
      <c r="C4047" t="s">
        <v>114</v>
      </c>
      <c r="D4047" s="3">
        <v>42846</v>
      </c>
      <c r="E4047" t="s">
        <v>122</v>
      </c>
      <c r="F4047">
        <v>-8289235.3300000001</v>
      </c>
      <c r="G4047" t="s">
        <v>1462</v>
      </c>
      <c r="H4047" t="s">
        <v>247</v>
      </c>
      <c r="I4047" t="s">
        <v>102</v>
      </c>
      <c r="J4047" t="s">
        <v>1388</v>
      </c>
      <c r="L4047" t="s">
        <v>1411</v>
      </c>
      <c r="M4047">
        <f t="shared" si="195"/>
        <v>10</v>
      </c>
      <c r="N4047">
        <f t="shared" si="196"/>
        <v>14</v>
      </c>
      <c r="O4047" t="str">
        <f t="shared" si="197"/>
        <v>TUEBR</v>
      </c>
    </row>
    <row r="4048" spans="1:15" hidden="1" x14ac:dyDescent="0.25">
      <c r="A4048" t="s">
        <v>121</v>
      </c>
      <c r="B4048" t="s">
        <v>43</v>
      </c>
      <c r="C4048" t="s">
        <v>114</v>
      </c>
      <c r="D4048" s="3">
        <v>42853</v>
      </c>
      <c r="E4048" t="s">
        <v>122</v>
      </c>
      <c r="F4048">
        <v>-10436308.18</v>
      </c>
      <c r="G4048" t="s">
        <v>1461</v>
      </c>
      <c r="H4048" t="s">
        <v>247</v>
      </c>
      <c r="I4048" t="s">
        <v>102</v>
      </c>
      <c r="J4048" t="s">
        <v>1388</v>
      </c>
      <c r="L4048" t="s">
        <v>1411</v>
      </c>
      <c r="M4048">
        <f t="shared" si="195"/>
        <v>10</v>
      </c>
      <c r="N4048">
        <f t="shared" si="196"/>
        <v>14</v>
      </c>
      <c r="O4048" t="str">
        <f t="shared" si="197"/>
        <v>TUEBR</v>
      </c>
    </row>
    <row r="4049" spans="1:15" hidden="1" x14ac:dyDescent="0.25">
      <c r="A4049" t="s">
        <v>121</v>
      </c>
      <c r="B4049" t="s">
        <v>43</v>
      </c>
      <c r="C4049" t="s">
        <v>114</v>
      </c>
      <c r="D4049" s="3">
        <v>42856</v>
      </c>
      <c r="E4049" t="s">
        <v>122</v>
      </c>
      <c r="F4049">
        <v>-9247927.1799999997</v>
      </c>
      <c r="G4049" t="s">
        <v>1460</v>
      </c>
      <c r="H4049" t="s">
        <v>247</v>
      </c>
      <c r="I4049" t="s">
        <v>102</v>
      </c>
      <c r="J4049" t="s">
        <v>1388</v>
      </c>
      <c r="L4049" t="s">
        <v>1411</v>
      </c>
      <c r="M4049">
        <f t="shared" si="195"/>
        <v>10</v>
      </c>
      <c r="N4049">
        <f t="shared" si="196"/>
        <v>14</v>
      </c>
      <c r="O4049" t="str">
        <f t="shared" si="197"/>
        <v>TUEBR</v>
      </c>
    </row>
    <row r="4050" spans="1:15" hidden="1" x14ac:dyDescent="0.25">
      <c r="A4050" t="s">
        <v>121</v>
      </c>
      <c r="B4050" t="s">
        <v>43</v>
      </c>
      <c r="C4050" t="s">
        <v>114</v>
      </c>
      <c r="D4050" s="3">
        <v>42864</v>
      </c>
      <c r="E4050" t="s">
        <v>122</v>
      </c>
      <c r="F4050">
        <v>-334074.64</v>
      </c>
      <c r="G4050" t="s">
        <v>1459</v>
      </c>
      <c r="H4050" t="s">
        <v>247</v>
      </c>
      <c r="I4050" t="s">
        <v>102</v>
      </c>
      <c r="J4050" t="s">
        <v>1388</v>
      </c>
      <c r="L4050" t="s">
        <v>1411</v>
      </c>
      <c r="M4050">
        <f t="shared" si="195"/>
        <v>10</v>
      </c>
      <c r="N4050">
        <f t="shared" si="196"/>
        <v>14</v>
      </c>
      <c r="O4050" t="str">
        <f t="shared" si="197"/>
        <v>TUEBR</v>
      </c>
    </row>
    <row r="4051" spans="1:15" hidden="1" x14ac:dyDescent="0.25">
      <c r="A4051" t="s">
        <v>121</v>
      </c>
      <c r="B4051" t="s">
        <v>43</v>
      </c>
      <c r="C4051" t="s">
        <v>114</v>
      </c>
      <c r="D4051" s="3">
        <v>42866</v>
      </c>
      <c r="E4051" t="s">
        <v>122</v>
      </c>
      <c r="F4051">
        <v>-3259445.76</v>
      </c>
      <c r="G4051" t="s">
        <v>1458</v>
      </c>
      <c r="H4051" t="s">
        <v>247</v>
      </c>
      <c r="I4051" t="s">
        <v>102</v>
      </c>
      <c r="J4051" t="s">
        <v>1388</v>
      </c>
      <c r="L4051" t="s">
        <v>1411</v>
      </c>
      <c r="M4051">
        <f t="shared" si="195"/>
        <v>10</v>
      </c>
      <c r="N4051">
        <f t="shared" si="196"/>
        <v>14</v>
      </c>
      <c r="O4051" t="str">
        <f t="shared" si="197"/>
        <v>TUEBR</v>
      </c>
    </row>
    <row r="4052" spans="1:15" hidden="1" x14ac:dyDescent="0.25">
      <c r="A4052" t="s">
        <v>121</v>
      </c>
      <c r="B4052" t="s">
        <v>43</v>
      </c>
      <c r="C4052" t="s">
        <v>114</v>
      </c>
      <c r="D4052" s="3">
        <v>42867</v>
      </c>
      <c r="E4052" t="s">
        <v>122</v>
      </c>
      <c r="F4052">
        <v>-14305329.470000001</v>
      </c>
      <c r="G4052" t="s">
        <v>1457</v>
      </c>
      <c r="H4052" t="s">
        <v>247</v>
      </c>
      <c r="I4052" t="s">
        <v>102</v>
      </c>
      <c r="J4052" t="s">
        <v>1388</v>
      </c>
      <c r="L4052" t="s">
        <v>1411</v>
      </c>
      <c r="M4052">
        <f t="shared" si="195"/>
        <v>10</v>
      </c>
      <c r="N4052">
        <f t="shared" si="196"/>
        <v>14</v>
      </c>
      <c r="O4052" t="str">
        <f t="shared" si="197"/>
        <v>TUEBR</v>
      </c>
    </row>
    <row r="4053" spans="1:15" hidden="1" x14ac:dyDescent="0.25">
      <c r="A4053" t="s">
        <v>121</v>
      </c>
      <c r="B4053" t="s">
        <v>43</v>
      </c>
      <c r="C4053" t="s">
        <v>114</v>
      </c>
      <c r="D4053" s="3">
        <v>42870</v>
      </c>
      <c r="E4053" t="s">
        <v>122</v>
      </c>
      <c r="F4053">
        <v>-23705715.109999999</v>
      </c>
      <c r="G4053" t="s">
        <v>1456</v>
      </c>
      <c r="H4053" t="s">
        <v>247</v>
      </c>
      <c r="I4053" t="s">
        <v>102</v>
      </c>
      <c r="J4053" t="s">
        <v>1388</v>
      </c>
      <c r="L4053" t="s">
        <v>1411</v>
      </c>
      <c r="M4053">
        <f t="shared" si="195"/>
        <v>10</v>
      </c>
      <c r="N4053">
        <f t="shared" si="196"/>
        <v>14</v>
      </c>
      <c r="O4053" t="str">
        <f t="shared" si="197"/>
        <v>TUEBR</v>
      </c>
    </row>
    <row r="4054" spans="1:15" hidden="1" x14ac:dyDescent="0.25">
      <c r="A4054" t="s">
        <v>121</v>
      </c>
      <c r="B4054" t="s">
        <v>43</v>
      </c>
      <c r="C4054" t="s">
        <v>114</v>
      </c>
      <c r="D4054" s="3">
        <v>42871</v>
      </c>
      <c r="E4054" t="s">
        <v>122</v>
      </c>
      <c r="F4054">
        <v>-1132303.55</v>
      </c>
      <c r="G4054" t="s">
        <v>1455</v>
      </c>
      <c r="H4054" t="s">
        <v>247</v>
      </c>
      <c r="I4054" t="s">
        <v>102</v>
      </c>
      <c r="J4054" t="s">
        <v>1388</v>
      </c>
      <c r="L4054" t="s">
        <v>1411</v>
      </c>
      <c r="M4054">
        <f t="shared" si="195"/>
        <v>10</v>
      </c>
      <c r="N4054">
        <f t="shared" si="196"/>
        <v>14</v>
      </c>
      <c r="O4054" t="str">
        <f t="shared" si="197"/>
        <v>TUEBR</v>
      </c>
    </row>
    <row r="4055" spans="1:15" hidden="1" x14ac:dyDescent="0.25">
      <c r="A4055" t="s">
        <v>121</v>
      </c>
      <c r="B4055" t="s">
        <v>43</v>
      </c>
      <c r="C4055" t="s">
        <v>114</v>
      </c>
      <c r="D4055" s="3">
        <v>42872</v>
      </c>
      <c r="E4055" t="s">
        <v>122</v>
      </c>
      <c r="F4055">
        <v>-623340.76</v>
      </c>
      <c r="G4055" t="s">
        <v>1454</v>
      </c>
      <c r="H4055" t="s">
        <v>247</v>
      </c>
      <c r="I4055" t="s">
        <v>102</v>
      </c>
      <c r="J4055" t="s">
        <v>1388</v>
      </c>
      <c r="L4055" t="s">
        <v>1411</v>
      </c>
      <c r="M4055">
        <f t="shared" si="195"/>
        <v>10</v>
      </c>
      <c r="N4055">
        <f t="shared" si="196"/>
        <v>14</v>
      </c>
      <c r="O4055" t="str">
        <f t="shared" si="197"/>
        <v>TUEBR</v>
      </c>
    </row>
    <row r="4056" spans="1:15" hidden="1" x14ac:dyDescent="0.25">
      <c r="A4056" t="s">
        <v>121</v>
      </c>
      <c r="B4056" t="s">
        <v>43</v>
      </c>
      <c r="C4056" t="s">
        <v>114</v>
      </c>
      <c r="D4056" s="3">
        <v>42880</v>
      </c>
      <c r="E4056" t="s">
        <v>122</v>
      </c>
      <c r="F4056">
        <v>-8725578.6899999995</v>
      </c>
      <c r="G4056" t="s">
        <v>1453</v>
      </c>
      <c r="H4056" t="s">
        <v>247</v>
      </c>
      <c r="I4056" t="s">
        <v>102</v>
      </c>
      <c r="J4056" t="s">
        <v>1388</v>
      </c>
      <c r="L4056" t="s">
        <v>1411</v>
      </c>
      <c r="M4056">
        <f t="shared" si="195"/>
        <v>10</v>
      </c>
      <c r="N4056">
        <f t="shared" si="196"/>
        <v>14</v>
      </c>
      <c r="O4056" t="str">
        <f t="shared" si="197"/>
        <v>TUEBR</v>
      </c>
    </row>
    <row r="4057" spans="1:15" hidden="1" x14ac:dyDescent="0.25">
      <c r="A4057" t="s">
        <v>121</v>
      </c>
      <c r="B4057" t="s">
        <v>43</v>
      </c>
      <c r="C4057" t="s">
        <v>114</v>
      </c>
      <c r="D4057" s="3">
        <v>42888</v>
      </c>
      <c r="E4057" t="s">
        <v>122</v>
      </c>
      <c r="F4057">
        <v>-22156.34</v>
      </c>
      <c r="G4057" t="s">
        <v>1452</v>
      </c>
      <c r="H4057" t="s">
        <v>247</v>
      </c>
      <c r="I4057" t="s">
        <v>102</v>
      </c>
      <c r="J4057" t="s">
        <v>1388</v>
      </c>
      <c r="L4057" t="s">
        <v>1390</v>
      </c>
      <c r="M4057">
        <f t="shared" si="195"/>
        <v>10</v>
      </c>
      <c r="N4057">
        <f t="shared" si="196"/>
        <v>14</v>
      </c>
      <c r="O4057" t="str">
        <f t="shared" si="197"/>
        <v>TUEBR</v>
      </c>
    </row>
    <row r="4058" spans="1:15" hidden="1" x14ac:dyDescent="0.25">
      <c r="A4058" t="s">
        <v>121</v>
      </c>
      <c r="B4058" t="s">
        <v>43</v>
      </c>
      <c r="C4058" t="s">
        <v>114</v>
      </c>
      <c r="D4058" s="3">
        <v>42888</v>
      </c>
      <c r="E4058" t="s">
        <v>122</v>
      </c>
      <c r="F4058">
        <v>-34609.410000000003</v>
      </c>
      <c r="G4058" t="s">
        <v>1451</v>
      </c>
      <c r="H4058" t="s">
        <v>247</v>
      </c>
      <c r="I4058" t="s">
        <v>102</v>
      </c>
      <c r="J4058" t="s">
        <v>1388</v>
      </c>
      <c r="L4058" t="s">
        <v>1450</v>
      </c>
      <c r="M4058">
        <f t="shared" si="195"/>
        <v>10</v>
      </c>
      <c r="N4058">
        <f t="shared" si="196"/>
        <v>14</v>
      </c>
      <c r="O4058" t="str">
        <f t="shared" si="197"/>
        <v>TUEBR</v>
      </c>
    </row>
    <row r="4059" spans="1:15" hidden="1" x14ac:dyDescent="0.25">
      <c r="A4059" t="s">
        <v>121</v>
      </c>
      <c r="B4059" t="s">
        <v>43</v>
      </c>
      <c r="C4059" t="s">
        <v>114</v>
      </c>
      <c r="D4059" s="3">
        <v>42888</v>
      </c>
      <c r="E4059" t="s">
        <v>122</v>
      </c>
      <c r="F4059">
        <v>-187880</v>
      </c>
      <c r="G4059" t="s">
        <v>1449</v>
      </c>
      <c r="H4059" t="s">
        <v>247</v>
      </c>
      <c r="I4059" t="s">
        <v>102</v>
      </c>
      <c r="J4059" t="s">
        <v>1388</v>
      </c>
      <c r="L4059" t="s">
        <v>1411</v>
      </c>
      <c r="M4059">
        <f t="shared" si="195"/>
        <v>10</v>
      </c>
      <c r="N4059">
        <f t="shared" si="196"/>
        <v>14</v>
      </c>
      <c r="O4059" t="str">
        <f t="shared" si="197"/>
        <v>TUEBR</v>
      </c>
    </row>
    <row r="4060" spans="1:15" hidden="1" x14ac:dyDescent="0.25">
      <c r="A4060" t="s">
        <v>121</v>
      </c>
      <c r="B4060" t="s">
        <v>43</v>
      </c>
      <c r="C4060" t="s">
        <v>114</v>
      </c>
      <c r="D4060" s="3">
        <v>42891</v>
      </c>
      <c r="E4060" t="s">
        <v>122</v>
      </c>
      <c r="F4060">
        <v>-15881507.83</v>
      </c>
      <c r="G4060" t="s">
        <v>1448</v>
      </c>
      <c r="H4060" t="s">
        <v>247</v>
      </c>
      <c r="I4060" t="s">
        <v>102</v>
      </c>
      <c r="J4060" t="s">
        <v>1388</v>
      </c>
      <c r="L4060" t="s">
        <v>1411</v>
      </c>
      <c r="M4060">
        <f t="shared" si="195"/>
        <v>10</v>
      </c>
      <c r="N4060">
        <f t="shared" si="196"/>
        <v>14</v>
      </c>
      <c r="O4060" t="str">
        <f t="shared" si="197"/>
        <v>TUEBR</v>
      </c>
    </row>
    <row r="4061" spans="1:15" hidden="1" x14ac:dyDescent="0.25">
      <c r="A4061" t="s">
        <v>121</v>
      </c>
      <c r="B4061" t="s">
        <v>43</v>
      </c>
      <c r="C4061" t="s">
        <v>114</v>
      </c>
      <c r="D4061" s="3">
        <v>42895</v>
      </c>
      <c r="E4061" t="s">
        <v>122</v>
      </c>
      <c r="F4061">
        <v>-5541587.3499999996</v>
      </c>
      <c r="G4061" t="s">
        <v>1447</v>
      </c>
      <c r="H4061" t="s">
        <v>247</v>
      </c>
      <c r="I4061" t="s">
        <v>102</v>
      </c>
      <c r="J4061" t="s">
        <v>1388</v>
      </c>
      <c r="L4061" t="s">
        <v>1411</v>
      </c>
      <c r="M4061">
        <f t="shared" si="195"/>
        <v>10</v>
      </c>
      <c r="N4061">
        <f t="shared" si="196"/>
        <v>14</v>
      </c>
      <c r="O4061" t="str">
        <f t="shared" si="197"/>
        <v>TUEBR</v>
      </c>
    </row>
    <row r="4062" spans="1:15" hidden="1" x14ac:dyDescent="0.25">
      <c r="A4062" t="s">
        <v>121</v>
      </c>
      <c r="B4062" t="s">
        <v>43</v>
      </c>
      <c r="C4062" t="s">
        <v>114</v>
      </c>
      <c r="D4062" s="3">
        <v>42901</v>
      </c>
      <c r="E4062" t="s">
        <v>122</v>
      </c>
      <c r="F4062">
        <v>-2261948.02</v>
      </c>
      <c r="G4062" t="s">
        <v>1446</v>
      </c>
      <c r="H4062" t="s">
        <v>247</v>
      </c>
      <c r="I4062" t="s">
        <v>102</v>
      </c>
      <c r="J4062" t="s">
        <v>1388</v>
      </c>
      <c r="L4062" t="s">
        <v>1411</v>
      </c>
      <c r="M4062">
        <f t="shared" si="195"/>
        <v>10</v>
      </c>
      <c r="N4062">
        <f t="shared" si="196"/>
        <v>14</v>
      </c>
      <c r="O4062" t="str">
        <f t="shared" si="197"/>
        <v>TUEBR</v>
      </c>
    </row>
    <row r="4063" spans="1:15" hidden="1" x14ac:dyDescent="0.25">
      <c r="A4063" t="s">
        <v>121</v>
      </c>
      <c r="B4063" t="s">
        <v>43</v>
      </c>
      <c r="C4063" t="s">
        <v>114</v>
      </c>
      <c r="D4063" s="3">
        <v>42901</v>
      </c>
      <c r="E4063" t="s">
        <v>122</v>
      </c>
      <c r="F4063">
        <v>-1225531.83</v>
      </c>
      <c r="G4063" t="s">
        <v>1445</v>
      </c>
      <c r="H4063" t="s">
        <v>247</v>
      </c>
      <c r="I4063" t="s">
        <v>102</v>
      </c>
      <c r="J4063" t="s">
        <v>1388</v>
      </c>
      <c r="L4063" t="s">
        <v>1411</v>
      </c>
      <c r="M4063">
        <f t="shared" si="195"/>
        <v>10</v>
      </c>
      <c r="N4063">
        <f t="shared" si="196"/>
        <v>14</v>
      </c>
      <c r="O4063" t="str">
        <f t="shared" si="197"/>
        <v>TUEBR</v>
      </c>
    </row>
    <row r="4064" spans="1:15" hidden="1" x14ac:dyDescent="0.25">
      <c r="A4064" t="s">
        <v>121</v>
      </c>
      <c r="B4064" t="s">
        <v>43</v>
      </c>
      <c r="C4064" t="s">
        <v>114</v>
      </c>
      <c r="D4064" s="3">
        <v>42901</v>
      </c>
      <c r="E4064" t="s">
        <v>122</v>
      </c>
      <c r="F4064">
        <v>-67014.59</v>
      </c>
      <c r="G4064" t="s">
        <v>1444</v>
      </c>
      <c r="H4064" t="s">
        <v>247</v>
      </c>
      <c r="I4064" t="s">
        <v>102</v>
      </c>
      <c r="J4064" t="s">
        <v>1388</v>
      </c>
      <c r="L4064" t="s">
        <v>1443</v>
      </c>
      <c r="M4064">
        <f t="shared" si="195"/>
        <v>10</v>
      </c>
      <c r="N4064">
        <f t="shared" si="196"/>
        <v>14</v>
      </c>
      <c r="O4064" t="str">
        <f t="shared" si="197"/>
        <v>TUEBR</v>
      </c>
    </row>
    <row r="4065" spans="1:15" hidden="1" x14ac:dyDescent="0.25">
      <c r="A4065" t="s">
        <v>121</v>
      </c>
      <c r="B4065" t="s">
        <v>43</v>
      </c>
      <c r="C4065" t="s">
        <v>114</v>
      </c>
      <c r="D4065" s="3">
        <v>42909</v>
      </c>
      <c r="E4065" t="s">
        <v>122</v>
      </c>
      <c r="F4065">
        <v>-24682268.059999999</v>
      </c>
      <c r="G4065" t="s">
        <v>1442</v>
      </c>
      <c r="H4065" t="s">
        <v>247</v>
      </c>
      <c r="I4065" t="s">
        <v>102</v>
      </c>
      <c r="J4065" t="s">
        <v>1388</v>
      </c>
      <c r="L4065" t="s">
        <v>1390</v>
      </c>
      <c r="M4065">
        <f t="shared" si="195"/>
        <v>10</v>
      </c>
      <c r="N4065">
        <f t="shared" si="196"/>
        <v>14</v>
      </c>
      <c r="O4065" t="str">
        <f t="shared" si="197"/>
        <v>TUEBR</v>
      </c>
    </row>
    <row r="4066" spans="1:15" hidden="1" x14ac:dyDescent="0.25">
      <c r="A4066" t="s">
        <v>121</v>
      </c>
      <c r="B4066" t="s">
        <v>43</v>
      </c>
      <c r="C4066" t="s">
        <v>114</v>
      </c>
      <c r="D4066" s="3">
        <v>42909</v>
      </c>
      <c r="E4066" t="s">
        <v>122</v>
      </c>
      <c r="F4066">
        <v>-19127935.18</v>
      </c>
      <c r="G4066" t="s">
        <v>1441</v>
      </c>
      <c r="H4066" t="s">
        <v>247</v>
      </c>
      <c r="I4066" t="s">
        <v>102</v>
      </c>
      <c r="J4066" t="s">
        <v>1388</v>
      </c>
      <c r="L4066" t="s">
        <v>1411</v>
      </c>
      <c r="M4066">
        <f t="shared" si="195"/>
        <v>10</v>
      </c>
      <c r="N4066">
        <f t="shared" si="196"/>
        <v>14</v>
      </c>
      <c r="O4066" t="str">
        <f t="shared" si="197"/>
        <v>TUEBR</v>
      </c>
    </row>
    <row r="4067" spans="1:15" hidden="1" x14ac:dyDescent="0.25">
      <c r="A4067" t="s">
        <v>121</v>
      </c>
      <c r="B4067" t="s">
        <v>43</v>
      </c>
      <c r="C4067" t="s">
        <v>114</v>
      </c>
      <c r="D4067" s="3">
        <v>42919</v>
      </c>
      <c r="E4067" t="s">
        <v>122</v>
      </c>
      <c r="F4067">
        <v>-49390300.68</v>
      </c>
      <c r="G4067" t="s">
        <v>1440</v>
      </c>
      <c r="H4067" t="s">
        <v>247</v>
      </c>
      <c r="I4067" t="s">
        <v>102</v>
      </c>
      <c r="J4067" t="s">
        <v>1388</v>
      </c>
      <c r="L4067" t="s">
        <v>1411</v>
      </c>
      <c r="M4067">
        <f t="shared" si="195"/>
        <v>10</v>
      </c>
      <c r="N4067">
        <f t="shared" si="196"/>
        <v>14</v>
      </c>
      <c r="O4067" t="str">
        <f t="shared" si="197"/>
        <v>TUEBR</v>
      </c>
    </row>
    <row r="4068" spans="1:15" hidden="1" x14ac:dyDescent="0.25">
      <c r="A4068" t="s">
        <v>121</v>
      </c>
      <c r="B4068" t="s">
        <v>43</v>
      </c>
      <c r="C4068" t="s">
        <v>114</v>
      </c>
      <c r="D4068" s="3">
        <v>42923</v>
      </c>
      <c r="E4068" t="s">
        <v>122</v>
      </c>
      <c r="F4068">
        <v>-19985666.670000002</v>
      </c>
      <c r="G4068" t="s">
        <v>1439</v>
      </c>
      <c r="H4068" t="s">
        <v>247</v>
      </c>
      <c r="I4068" t="s">
        <v>102</v>
      </c>
      <c r="J4068" t="s">
        <v>1388</v>
      </c>
      <c r="L4068" t="s">
        <v>1411</v>
      </c>
      <c r="M4068">
        <f t="shared" si="195"/>
        <v>10</v>
      </c>
      <c r="N4068">
        <f t="shared" si="196"/>
        <v>14</v>
      </c>
      <c r="O4068" t="str">
        <f t="shared" si="197"/>
        <v>TUEBR</v>
      </c>
    </row>
    <row r="4069" spans="1:15" hidden="1" x14ac:dyDescent="0.25">
      <c r="A4069" t="s">
        <v>121</v>
      </c>
      <c r="B4069" t="s">
        <v>43</v>
      </c>
      <c r="C4069" t="s">
        <v>114</v>
      </c>
      <c r="D4069" s="3">
        <v>42926</v>
      </c>
      <c r="E4069" t="s">
        <v>122</v>
      </c>
      <c r="F4069">
        <v>-12650000</v>
      </c>
      <c r="G4069" t="s">
        <v>1438</v>
      </c>
      <c r="H4069" t="s">
        <v>247</v>
      </c>
      <c r="I4069" t="s">
        <v>102</v>
      </c>
      <c r="J4069" t="s">
        <v>1388</v>
      </c>
      <c r="L4069" t="s">
        <v>1411</v>
      </c>
      <c r="M4069">
        <f t="shared" si="195"/>
        <v>10</v>
      </c>
      <c r="N4069">
        <f t="shared" si="196"/>
        <v>14</v>
      </c>
      <c r="O4069" t="str">
        <f t="shared" si="197"/>
        <v>TUEBR</v>
      </c>
    </row>
    <row r="4070" spans="1:15" hidden="1" x14ac:dyDescent="0.25">
      <c r="A4070" t="s">
        <v>121</v>
      </c>
      <c r="B4070" t="s">
        <v>43</v>
      </c>
      <c r="C4070" t="s">
        <v>114</v>
      </c>
      <c r="D4070" s="3">
        <v>42927</v>
      </c>
      <c r="E4070" t="s">
        <v>122</v>
      </c>
      <c r="F4070">
        <v>-22301542.489999998</v>
      </c>
      <c r="G4070" t="s">
        <v>1437</v>
      </c>
      <c r="H4070" t="s">
        <v>247</v>
      </c>
      <c r="I4070" t="s">
        <v>102</v>
      </c>
      <c r="J4070" t="s">
        <v>1388</v>
      </c>
      <c r="L4070" t="s">
        <v>1411</v>
      </c>
      <c r="M4070">
        <f t="shared" si="195"/>
        <v>10</v>
      </c>
      <c r="N4070">
        <f t="shared" si="196"/>
        <v>14</v>
      </c>
      <c r="O4070" t="str">
        <f t="shared" si="197"/>
        <v>TUEBR</v>
      </c>
    </row>
    <row r="4071" spans="1:15" hidden="1" x14ac:dyDescent="0.25">
      <c r="A4071" t="s">
        <v>121</v>
      </c>
      <c r="B4071" t="s">
        <v>43</v>
      </c>
      <c r="C4071" t="s">
        <v>114</v>
      </c>
      <c r="D4071" s="3">
        <v>42942</v>
      </c>
      <c r="E4071" t="s">
        <v>122</v>
      </c>
      <c r="F4071">
        <v>-4510466.32</v>
      </c>
      <c r="G4071" t="s">
        <v>1436</v>
      </c>
      <c r="H4071" t="s">
        <v>247</v>
      </c>
      <c r="I4071" t="s">
        <v>102</v>
      </c>
      <c r="J4071" t="s">
        <v>1388</v>
      </c>
      <c r="L4071" t="s">
        <v>1435</v>
      </c>
      <c r="M4071" t="e">
        <f t="shared" si="195"/>
        <v>#VALUE!</v>
      </c>
      <c r="N4071">
        <f t="shared" si="196"/>
        <v>14</v>
      </c>
      <c r="O4071" t="e">
        <f t="shared" si="197"/>
        <v>#VALUE!</v>
      </c>
    </row>
    <row r="4072" spans="1:15" hidden="1" x14ac:dyDescent="0.25">
      <c r="A4072" t="s">
        <v>121</v>
      </c>
      <c r="B4072" t="s">
        <v>43</v>
      </c>
      <c r="C4072" t="s">
        <v>114</v>
      </c>
      <c r="D4072" s="3">
        <v>42951</v>
      </c>
      <c r="E4072" t="s">
        <v>122</v>
      </c>
      <c r="F4072">
        <v>-8888000</v>
      </c>
      <c r="G4072" t="s">
        <v>1434</v>
      </c>
      <c r="H4072" t="s">
        <v>247</v>
      </c>
      <c r="I4072" t="s">
        <v>102</v>
      </c>
      <c r="J4072" t="s">
        <v>1388</v>
      </c>
      <c r="L4072" t="s">
        <v>1411</v>
      </c>
      <c r="M4072">
        <f t="shared" si="195"/>
        <v>10</v>
      </c>
      <c r="N4072">
        <f t="shared" si="196"/>
        <v>14</v>
      </c>
      <c r="O4072" t="str">
        <f t="shared" si="197"/>
        <v>TUEBR</v>
      </c>
    </row>
    <row r="4073" spans="1:15" hidden="1" x14ac:dyDescent="0.25">
      <c r="A4073" t="s">
        <v>121</v>
      </c>
      <c r="B4073" t="s">
        <v>43</v>
      </c>
      <c r="C4073" t="s">
        <v>114</v>
      </c>
      <c r="D4073" s="3">
        <v>42955</v>
      </c>
      <c r="E4073" t="s">
        <v>122</v>
      </c>
      <c r="F4073">
        <v>-32529643.510000002</v>
      </c>
      <c r="G4073" t="s">
        <v>1433</v>
      </c>
      <c r="H4073" t="s">
        <v>247</v>
      </c>
      <c r="I4073" t="s">
        <v>102</v>
      </c>
      <c r="J4073" t="s">
        <v>1388</v>
      </c>
      <c r="L4073" t="s">
        <v>1411</v>
      </c>
      <c r="M4073">
        <f t="shared" si="195"/>
        <v>10</v>
      </c>
      <c r="N4073">
        <f t="shared" si="196"/>
        <v>14</v>
      </c>
      <c r="O4073" t="str">
        <f t="shared" si="197"/>
        <v>TUEBR</v>
      </c>
    </row>
    <row r="4074" spans="1:15" hidden="1" x14ac:dyDescent="0.25">
      <c r="A4074" t="s">
        <v>121</v>
      </c>
      <c r="B4074" t="s">
        <v>43</v>
      </c>
      <c r="C4074" t="s">
        <v>114</v>
      </c>
      <c r="D4074" s="3">
        <v>42957</v>
      </c>
      <c r="E4074" t="s">
        <v>122</v>
      </c>
      <c r="F4074">
        <v>-7117585.8700000001</v>
      </c>
      <c r="G4074" t="s">
        <v>1432</v>
      </c>
      <c r="H4074" t="s">
        <v>247</v>
      </c>
      <c r="I4074" t="s">
        <v>102</v>
      </c>
      <c r="J4074" t="s">
        <v>1388</v>
      </c>
      <c r="L4074" t="s">
        <v>1411</v>
      </c>
      <c r="M4074">
        <f t="shared" si="195"/>
        <v>10</v>
      </c>
      <c r="N4074">
        <f t="shared" si="196"/>
        <v>14</v>
      </c>
      <c r="O4074" t="str">
        <f t="shared" si="197"/>
        <v>TUEBR</v>
      </c>
    </row>
    <row r="4075" spans="1:15" hidden="1" x14ac:dyDescent="0.25">
      <c r="A4075" t="s">
        <v>121</v>
      </c>
      <c r="B4075" t="s">
        <v>43</v>
      </c>
      <c r="C4075" t="s">
        <v>114</v>
      </c>
      <c r="D4075" s="3">
        <v>42963</v>
      </c>
      <c r="E4075" t="s">
        <v>122</v>
      </c>
      <c r="F4075">
        <v>-33135643.469999999</v>
      </c>
      <c r="G4075" t="s">
        <v>1431</v>
      </c>
      <c r="H4075" t="s">
        <v>247</v>
      </c>
      <c r="I4075" t="s">
        <v>102</v>
      </c>
      <c r="J4075" t="s">
        <v>1388</v>
      </c>
      <c r="L4075" t="s">
        <v>1411</v>
      </c>
      <c r="M4075">
        <f t="shared" si="195"/>
        <v>10</v>
      </c>
      <c r="N4075">
        <f t="shared" si="196"/>
        <v>14</v>
      </c>
      <c r="O4075" t="str">
        <f t="shared" si="197"/>
        <v>TUEBR</v>
      </c>
    </row>
    <row r="4076" spans="1:15" hidden="1" x14ac:dyDescent="0.25">
      <c r="A4076" t="s">
        <v>121</v>
      </c>
      <c r="B4076" t="s">
        <v>43</v>
      </c>
      <c r="C4076" t="s">
        <v>114</v>
      </c>
      <c r="D4076" s="3">
        <v>42989</v>
      </c>
      <c r="E4076" t="s">
        <v>122</v>
      </c>
      <c r="F4076">
        <v>-6000000</v>
      </c>
      <c r="G4076" t="s">
        <v>1430</v>
      </c>
      <c r="H4076" t="s">
        <v>247</v>
      </c>
      <c r="I4076" t="s">
        <v>102</v>
      </c>
      <c r="J4076" t="s">
        <v>1388</v>
      </c>
      <c r="L4076" t="s">
        <v>1424</v>
      </c>
      <c r="M4076">
        <f t="shared" si="195"/>
        <v>10</v>
      </c>
      <c r="N4076">
        <f t="shared" si="196"/>
        <v>14</v>
      </c>
      <c r="O4076" t="str">
        <f t="shared" si="197"/>
        <v>TUEBR</v>
      </c>
    </row>
    <row r="4077" spans="1:15" hidden="1" x14ac:dyDescent="0.25">
      <c r="A4077" t="s">
        <v>121</v>
      </c>
      <c r="B4077" t="s">
        <v>43</v>
      </c>
      <c r="C4077" t="s">
        <v>114</v>
      </c>
      <c r="D4077" s="3">
        <v>42996</v>
      </c>
      <c r="E4077" t="s">
        <v>122</v>
      </c>
      <c r="F4077">
        <v>-7000000</v>
      </c>
      <c r="G4077" t="s">
        <v>1429</v>
      </c>
      <c r="H4077" t="s">
        <v>247</v>
      </c>
      <c r="I4077" t="s">
        <v>102</v>
      </c>
      <c r="J4077" t="s">
        <v>1388</v>
      </c>
      <c r="L4077" t="s">
        <v>1411</v>
      </c>
      <c r="M4077">
        <f t="shared" si="195"/>
        <v>10</v>
      </c>
      <c r="N4077">
        <f t="shared" si="196"/>
        <v>14</v>
      </c>
      <c r="O4077" t="str">
        <f t="shared" si="197"/>
        <v>TUEBR</v>
      </c>
    </row>
    <row r="4078" spans="1:15" hidden="1" x14ac:dyDescent="0.25">
      <c r="A4078" t="s">
        <v>121</v>
      </c>
      <c r="B4078" t="s">
        <v>43</v>
      </c>
      <c r="C4078" t="s">
        <v>114</v>
      </c>
      <c r="D4078" s="3">
        <v>43011</v>
      </c>
      <c r="E4078" t="s">
        <v>122</v>
      </c>
      <c r="F4078">
        <v>-195000000</v>
      </c>
      <c r="G4078" t="s">
        <v>1428</v>
      </c>
      <c r="H4078" t="s">
        <v>247</v>
      </c>
      <c r="I4078" t="s">
        <v>102</v>
      </c>
      <c r="J4078" t="s">
        <v>1388</v>
      </c>
      <c r="L4078" t="s">
        <v>1411</v>
      </c>
      <c r="M4078">
        <f t="shared" si="195"/>
        <v>10</v>
      </c>
      <c r="N4078">
        <f t="shared" si="196"/>
        <v>14</v>
      </c>
      <c r="O4078" t="str">
        <f t="shared" si="197"/>
        <v>TUEBR</v>
      </c>
    </row>
    <row r="4079" spans="1:15" hidden="1" x14ac:dyDescent="0.25">
      <c r="A4079" t="s">
        <v>121</v>
      </c>
      <c r="B4079" t="s">
        <v>43</v>
      </c>
      <c r="C4079" t="s">
        <v>114</v>
      </c>
      <c r="D4079" s="3">
        <v>43020</v>
      </c>
      <c r="E4079" t="s">
        <v>122</v>
      </c>
      <c r="F4079">
        <v>-12000000</v>
      </c>
      <c r="G4079" t="s">
        <v>1427</v>
      </c>
      <c r="H4079" t="s">
        <v>247</v>
      </c>
      <c r="I4079" t="s">
        <v>102</v>
      </c>
      <c r="J4079" t="s">
        <v>1388</v>
      </c>
      <c r="L4079" t="s">
        <v>1426</v>
      </c>
      <c r="M4079" t="e">
        <f t="shared" si="195"/>
        <v>#VALUE!</v>
      </c>
      <c r="N4079">
        <f t="shared" si="196"/>
        <v>9</v>
      </c>
      <c r="O4079" t="e">
        <f t="shared" si="197"/>
        <v>#VALUE!</v>
      </c>
    </row>
    <row r="4080" spans="1:15" hidden="1" x14ac:dyDescent="0.25">
      <c r="A4080" t="s">
        <v>121</v>
      </c>
      <c r="B4080" t="s">
        <v>43</v>
      </c>
      <c r="C4080" t="s">
        <v>114</v>
      </c>
      <c r="D4080" s="3">
        <v>43025</v>
      </c>
      <c r="E4080" t="s">
        <v>122</v>
      </c>
      <c r="F4080">
        <v>-254000000</v>
      </c>
      <c r="G4080" t="s">
        <v>1425</v>
      </c>
      <c r="H4080" t="s">
        <v>247</v>
      </c>
      <c r="I4080" t="s">
        <v>102</v>
      </c>
      <c r="J4080" t="s">
        <v>1388</v>
      </c>
      <c r="L4080" t="s">
        <v>1424</v>
      </c>
      <c r="M4080">
        <f t="shared" si="195"/>
        <v>10</v>
      </c>
      <c r="N4080">
        <f t="shared" si="196"/>
        <v>14</v>
      </c>
      <c r="O4080" t="str">
        <f t="shared" si="197"/>
        <v>TUEBR</v>
      </c>
    </row>
    <row r="4081" spans="1:15" hidden="1" x14ac:dyDescent="0.25">
      <c r="A4081" t="s">
        <v>121</v>
      </c>
      <c r="B4081" t="s">
        <v>43</v>
      </c>
      <c r="C4081" t="s">
        <v>114</v>
      </c>
      <c r="D4081" s="3">
        <v>43031</v>
      </c>
      <c r="E4081" t="s">
        <v>122</v>
      </c>
      <c r="F4081">
        <v>-1002017.98</v>
      </c>
      <c r="G4081" t="s">
        <v>1423</v>
      </c>
      <c r="H4081" t="s">
        <v>247</v>
      </c>
      <c r="I4081" t="s">
        <v>102</v>
      </c>
      <c r="J4081" t="s">
        <v>1388</v>
      </c>
      <c r="L4081" t="s">
        <v>1422</v>
      </c>
      <c r="M4081">
        <f t="shared" si="195"/>
        <v>10</v>
      </c>
      <c r="N4081">
        <f t="shared" si="196"/>
        <v>14</v>
      </c>
      <c r="O4081" t="str">
        <f t="shared" si="197"/>
        <v>TUEBR</v>
      </c>
    </row>
    <row r="4082" spans="1:15" hidden="1" x14ac:dyDescent="0.25">
      <c r="A4082" t="s">
        <v>121</v>
      </c>
      <c r="B4082" t="s">
        <v>43</v>
      </c>
      <c r="C4082" t="s">
        <v>114</v>
      </c>
      <c r="D4082" s="3">
        <v>43042</v>
      </c>
      <c r="E4082" t="s">
        <v>122</v>
      </c>
      <c r="F4082">
        <v>-20000000</v>
      </c>
      <c r="G4082" t="s">
        <v>1421</v>
      </c>
      <c r="H4082" t="s">
        <v>247</v>
      </c>
      <c r="I4082" t="s">
        <v>102</v>
      </c>
      <c r="J4082" t="s">
        <v>1388</v>
      </c>
      <c r="L4082" t="s">
        <v>1411</v>
      </c>
      <c r="M4082">
        <f t="shared" si="195"/>
        <v>10</v>
      </c>
      <c r="N4082">
        <f t="shared" si="196"/>
        <v>14</v>
      </c>
      <c r="O4082" t="str">
        <f t="shared" si="197"/>
        <v>TUEBR</v>
      </c>
    </row>
    <row r="4083" spans="1:15" hidden="1" x14ac:dyDescent="0.25">
      <c r="A4083" t="s">
        <v>121</v>
      </c>
      <c r="B4083" t="s">
        <v>43</v>
      </c>
      <c r="C4083" t="s">
        <v>114</v>
      </c>
      <c r="D4083" s="3">
        <v>43055</v>
      </c>
      <c r="E4083" t="s">
        <v>122</v>
      </c>
      <c r="F4083">
        <v>-5000000</v>
      </c>
      <c r="G4083" t="s">
        <v>1420</v>
      </c>
      <c r="H4083" t="s">
        <v>247</v>
      </c>
      <c r="I4083" t="s">
        <v>102</v>
      </c>
      <c r="J4083" t="s">
        <v>1388</v>
      </c>
      <c r="L4083" t="s">
        <v>1411</v>
      </c>
      <c r="M4083">
        <f t="shared" si="195"/>
        <v>10</v>
      </c>
      <c r="N4083">
        <f t="shared" si="196"/>
        <v>14</v>
      </c>
      <c r="O4083" t="str">
        <f t="shared" si="197"/>
        <v>TUEBR</v>
      </c>
    </row>
    <row r="4084" spans="1:15" hidden="1" x14ac:dyDescent="0.25">
      <c r="A4084" t="s">
        <v>121</v>
      </c>
      <c r="B4084" t="s">
        <v>43</v>
      </c>
      <c r="C4084" t="s">
        <v>114</v>
      </c>
      <c r="D4084" s="3">
        <v>43067</v>
      </c>
      <c r="E4084" t="s">
        <v>122</v>
      </c>
      <c r="F4084">
        <v>-12000000</v>
      </c>
      <c r="G4084" t="s">
        <v>1419</v>
      </c>
      <c r="H4084" t="s">
        <v>247</v>
      </c>
      <c r="I4084" t="s">
        <v>102</v>
      </c>
      <c r="J4084" t="s">
        <v>1388</v>
      </c>
      <c r="L4084" t="s">
        <v>1411</v>
      </c>
      <c r="M4084">
        <f t="shared" si="195"/>
        <v>10</v>
      </c>
      <c r="N4084">
        <f t="shared" si="196"/>
        <v>14</v>
      </c>
      <c r="O4084" t="str">
        <f t="shared" si="197"/>
        <v>TUEBR</v>
      </c>
    </row>
    <row r="4085" spans="1:15" hidden="1" x14ac:dyDescent="0.25">
      <c r="A4085" t="s">
        <v>121</v>
      </c>
      <c r="B4085" t="s">
        <v>43</v>
      </c>
      <c r="C4085" t="s">
        <v>114</v>
      </c>
      <c r="D4085" s="3">
        <v>43074</v>
      </c>
      <c r="E4085" t="s">
        <v>122</v>
      </c>
      <c r="F4085">
        <v>-8000000</v>
      </c>
      <c r="G4085" t="s">
        <v>1418</v>
      </c>
      <c r="H4085" t="s">
        <v>247</v>
      </c>
      <c r="I4085" t="s">
        <v>102</v>
      </c>
      <c r="J4085" t="s">
        <v>1388</v>
      </c>
      <c r="L4085" t="s">
        <v>1411</v>
      </c>
      <c r="M4085">
        <f t="shared" si="195"/>
        <v>10</v>
      </c>
      <c r="N4085">
        <f t="shared" si="196"/>
        <v>14</v>
      </c>
      <c r="O4085" t="str">
        <f t="shared" si="197"/>
        <v>TUEBR</v>
      </c>
    </row>
    <row r="4086" spans="1:15" hidden="1" x14ac:dyDescent="0.25">
      <c r="A4086" t="s">
        <v>121</v>
      </c>
      <c r="B4086" t="s">
        <v>43</v>
      </c>
      <c r="C4086" t="s">
        <v>114</v>
      </c>
      <c r="D4086" s="3">
        <v>43076</v>
      </c>
      <c r="E4086" t="s">
        <v>122</v>
      </c>
      <c r="F4086">
        <v>-4000000</v>
      </c>
      <c r="G4086" t="s">
        <v>1417</v>
      </c>
      <c r="H4086" t="s">
        <v>247</v>
      </c>
      <c r="I4086" t="s">
        <v>102</v>
      </c>
      <c r="J4086" t="s">
        <v>1388</v>
      </c>
      <c r="L4086" t="s">
        <v>1411</v>
      </c>
      <c r="M4086">
        <f t="shared" si="195"/>
        <v>10</v>
      </c>
      <c r="N4086">
        <f t="shared" si="196"/>
        <v>14</v>
      </c>
      <c r="O4086" t="str">
        <f t="shared" si="197"/>
        <v>TUEBR</v>
      </c>
    </row>
    <row r="4087" spans="1:15" hidden="1" x14ac:dyDescent="0.25">
      <c r="A4087" t="s">
        <v>121</v>
      </c>
      <c r="B4087" t="s">
        <v>43</v>
      </c>
      <c r="C4087" t="s">
        <v>114</v>
      </c>
      <c r="D4087" s="3">
        <v>43091</v>
      </c>
      <c r="E4087" t="s">
        <v>122</v>
      </c>
      <c r="F4087">
        <v>-69000000</v>
      </c>
      <c r="G4087" t="s">
        <v>1416</v>
      </c>
      <c r="H4087" t="s">
        <v>247</v>
      </c>
      <c r="I4087" t="s">
        <v>102</v>
      </c>
      <c r="J4087" t="s">
        <v>1388</v>
      </c>
      <c r="L4087" t="s">
        <v>1411</v>
      </c>
      <c r="M4087">
        <f t="shared" si="195"/>
        <v>10</v>
      </c>
      <c r="N4087">
        <f t="shared" si="196"/>
        <v>14</v>
      </c>
      <c r="O4087" t="str">
        <f t="shared" si="197"/>
        <v>TUEBR</v>
      </c>
    </row>
    <row r="4088" spans="1:15" hidden="1" x14ac:dyDescent="0.25">
      <c r="A4088" t="s">
        <v>121</v>
      </c>
      <c r="B4088" t="s">
        <v>43</v>
      </c>
      <c r="C4088" t="s">
        <v>114</v>
      </c>
      <c r="D4088" s="3">
        <v>43095</v>
      </c>
      <c r="E4088" t="s">
        <v>122</v>
      </c>
      <c r="F4088">
        <v>-40000000</v>
      </c>
      <c r="G4088" t="s">
        <v>1415</v>
      </c>
      <c r="H4088" t="s">
        <v>247</v>
      </c>
      <c r="I4088" t="s">
        <v>102</v>
      </c>
      <c r="J4088" t="s">
        <v>1388</v>
      </c>
      <c r="L4088" t="s">
        <v>1411</v>
      </c>
      <c r="M4088">
        <f t="shared" si="195"/>
        <v>10</v>
      </c>
      <c r="N4088">
        <f t="shared" si="196"/>
        <v>14</v>
      </c>
      <c r="O4088" t="str">
        <f t="shared" si="197"/>
        <v>TUEBR</v>
      </c>
    </row>
    <row r="4089" spans="1:15" hidden="1" x14ac:dyDescent="0.25">
      <c r="A4089" t="s">
        <v>121</v>
      </c>
      <c r="B4089" t="s">
        <v>43</v>
      </c>
      <c r="C4089" t="s">
        <v>114</v>
      </c>
      <c r="D4089" s="3">
        <v>43122</v>
      </c>
      <c r="E4089" t="s">
        <v>122</v>
      </c>
      <c r="F4089">
        <v>-38500000</v>
      </c>
      <c r="G4089" t="s">
        <v>1414</v>
      </c>
      <c r="H4089" t="s">
        <v>247</v>
      </c>
      <c r="I4089" t="s">
        <v>102</v>
      </c>
      <c r="J4089" t="s">
        <v>1388</v>
      </c>
      <c r="L4089" t="s">
        <v>1411</v>
      </c>
      <c r="M4089">
        <f t="shared" si="195"/>
        <v>10</v>
      </c>
      <c r="N4089">
        <f t="shared" si="196"/>
        <v>14</v>
      </c>
      <c r="O4089" t="str">
        <f t="shared" si="197"/>
        <v>TUEBR</v>
      </c>
    </row>
    <row r="4090" spans="1:15" hidden="1" x14ac:dyDescent="0.25">
      <c r="A4090" t="s">
        <v>121</v>
      </c>
      <c r="B4090" t="s">
        <v>43</v>
      </c>
      <c r="C4090" t="s">
        <v>114</v>
      </c>
      <c r="D4090" s="3">
        <v>43122</v>
      </c>
      <c r="E4090" t="s">
        <v>122</v>
      </c>
      <c r="F4090">
        <v>-65000000</v>
      </c>
      <c r="G4090" t="s">
        <v>1413</v>
      </c>
      <c r="H4090" t="s">
        <v>247</v>
      </c>
      <c r="I4090" t="s">
        <v>102</v>
      </c>
      <c r="J4090" t="s">
        <v>1388</v>
      </c>
      <c r="L4090" t="s">
        <v>1411</v>
      </c>
      <c r="M4090">
        <f t="shared" si="195"/>
        <v>10</v>
      </c>
      <c r="N4090">
        <f t="shared" si="196"/>
        <v>14</v>
      </c>
      <c r="O4090" t="str">
        <f t="shared" si="197"/>
        <v>TUEBR</v>
      </c>
    </row>
    <row r="4091" spans="1:15" hidden="1" x14ac:dyDescent="0.25">
      <c r="A4091" t="s">
        <v>121</v>
      </c>
      <c r="B4091" t="s">
        <v>43</v>
      </c>
      <c r="C4091" t="s">
        <v>114</v>
      </c>
      <c r="D4091" s="3">
        <v>43139</v>
      </c>
      <c r="E4091" t="s">
        <v>122</v>
      </c>
      <c r="F4091">
        <v>-23389955.559999999</v>
      </c>
      <c r="G4091" t="s">
        <v>1412</v>
      </c>
      <c r="H4091" t="s">
        <v>247</v>
      </c>
      <c r="I4091" t="s">
        <v>102</v>
      </c>
      <c r="J4091" t="s">
        <v>1388</v>
      </c>
      <c r="L4091" t="s">
        <v>1411</v>
      </c>
      <c r="M4091">
        <f t="shared" si="195"/>
        <v>10</v>
      </c>
      <c r="N4091">
        <f t="shared" si="196"/>
        <v>14</v>
      </c>
      <c r="O4091" t="str">
        <f t="shared" si="197"/>
        <v>TUEBR</v>
      </c>
    </row>
    <row r="4092" spans="1:15" hidden="1" x14ac:dyDescent="0.25">
      <c r="A4092" t="s">
        <v>121</v>
      </c>
      <c r="B4092" t="s">
        <v>43</v>
      </c>
      <c r="C4092" t="s">
        <v>114</v>
      </c>
      <c r="D4092" s="3">
        <v>43188</v>
      </c>
      <c r="E4092" t="s">
        <v>122</v>
      </c>
      <c r="F4092">
        <v>-96000000</v>
      </c>
      <c r="G4092" t="s">
        <v>1410</v>
      </c>
      <c r="H4092" t="s">
        <v>247</v>
      </c>
      <c r="I4092" t="s">
        <v>101</v>
      </c>
      <c r="J4092" t="s">
        <v>1388</v>
      </c>
      <c r="L4092" t="s">
        <v>1408</v>
      </c>
      <c r="M4092" t="e">
        <f t="shared" si="195"/>
        <v>#VALUE!</v>
      </c>
      <c r="N4092">
        <f t="shared" si="196"/>
        <v>19</v>
      </c>
      <c r="O4092" t="e">
        <f t="shared" si="197"/>
        <v>#VALUE!</v>
      </c>
    </row>
    <row r="4093" spans="1:15" hidden="1" x14ac:dyDescent="0.25">
      <c r="A4093" t="s">
        <v>121</v>
      </c>
      <c r="B4093" t="s">
        <v>43</v>
      </c>
      <c r="C4093" t="s">
        <v>114</v>
      </c>
      <c r="D4093" s="3">
        <v>43188</v>
      </c>
      <c r="E4093" t="s">
        <v>122</v>
      </c>
      <c r="F4093">
        <v>-19549416.09</v>
      </c>
      <c r="G4093" t="s">
        <v>1409</v>
      </c>
      <c r="H4093" t="s">
        <v>247</v>
      </c>
      <c r="I4093" t="s">
        <v>101</v>
      </c>
      <c r="J4093" t="s">
        <v>1388</v>
      </c>
      <c r="L4093" t="s">
        <v>1408</v>
      </c>
      <c r="M4093" t="e">
        <f t="shared" si="195"/>
        <v>#VALUE!</v>
      </c>
      <c r="N4093">
        <f t="shared" si="196"/>
        <v>19</v>
      </c>
      <c r="O4093" t="e">
        <f t="shared" si="197"/>
        <v>#VALUE!</v>
      </c>
    </row>
    <row r="4094" spans="1:15" hidden="1" x14ac:dyDescent="0.25">
      <c r="A4094" t="s">
        <v>121</v>
      </c>
      <c r="B4094" t="s">
        <v>43</v>
      </c>
      <c r="C4094" t="s">
        <v>114</v>
      </c>
      <c r="D4094" s="3">
        <v>43259</v>
      </c>
      <c r="E4094" t="s">
        <v>122</v>
      </c>
      <c r="F4094">
        <v>-10192041.67</v>
      </c>
      <c r="G4094" t="s">
        <v>1407</v>
      </c>
      <c r="H4094" t="s">
        <v>247</v>
      </c>
      <c r="I4094" t="s">
        <v>102</v>
      </c>
      <c r="J4094" t="s">
        <v>1388</v>
      </c>
      <c r="L4094" t="s">
        <v>1390</v>
      </c>
      <c r="M4094">
        <f t="shared" si="195"/>
        <v>10</v>
      </c>
      <c r="N4094">
        <f t="shared" si="196"/>
        <v>14</v>
      </c>
      <c r="O4094" t="str">
        <f t="shared" si="197"/>
        <v>TUEBR</v>
      </c>
    </row>
    <row r="4095" spans="1:15" hidden="1" x14ac:dyDescent="0.25">
      <c r="A4095" t="s">
        <v>121</v>
      </c>
      <c r="B4095" t="s">
        <v>43</v>
      </c>
      <c r="C4095" t="s">
        <v>114</v>
      </c>
      <c r="D4095" s="3">
        <v>43259</v>
      </c>
      <c r="E4095" t="s">
        <v>122</v>
      </c>
      <c r="F4095">
        <v>-10000000</v>
      </c>
      <c r="G4095" t="s">
        <v>1406</v>
      </c>
      <c r="H4095" t="s">
        <v>247</v>
      </c>
      <c r="I4095" t="s">
        <v>102</v>
      </c>
      <c r="J4095" t="s">
        <v>1388</v>
      </c>
      <c r="L4095" t="s">
        <v>1390</v>
      </c>
      <c r="M4095">
        <f t="shared" si="195"/>
        <v>10</v>
      </c>
      <c r="N4095">
        <f t="shared" si="196"/>
        <v>14</v>
      </c>
      <c r="O4095" t="str">
        <f t="shared" si="197"/>
        <v>TUEBR</v>
      </c>
    </row>
    <row r="4096" spans="1:15" hidden="1" x14ac:dyDescent="0.25">
      <c r="A4096" t="s">
        <v>121</v>
      </c>
      <c r="B4096" t="s">
        <v>43</v>
      </c>
      <c r="C4096" t="s">
        <v>114</v>
      </c>
      <c r="D4096" s="3">
        <v>43259</v>
      </c>
      <c r="E4096" t="s">
        <v>122</v>
      </c>
      <c r="F4096">
        <v>-26400000</v>
      </c>
      <c r="G4096" t="s">
        <v>1405</v>
      </c>
      <c r="H4096" t="s">
        <v>247</v>
      </c>
      <c r="I4096" t="s">
        <v>102</v>
      </c>
      <c r="J4096" t="s">
        <v>1388</v>
      </c>
      <c r="L4096" t="s">
        <v>1390</v>
      </c>
      <c r="M4096">
        <f t="shared" si="195"/>
        <v>10</v>
      </c>
      <c r="N4096">
        <f t="shared" si="196"/>
        <v>14</v>
      </c>
      <c r="O4096" t="str">
        <f t="shared" si="197"/>
        <v>TUEBR</v>
      </c>
    </row>
    <row r="4097" spans="1:15" hidden="1" x14ac:dyDescent="0.25">
      <c r="A4097" t="s">
        <v>121</v>
      </c>
      <c r="B4097" t="s">
        <v>43</v>
      </c>
      <c r="C4097" t="s">
        <v>114</v>
      </c>
      <c r="D4097" s="3">
        <v>43259</v>
      </c>
      <c r="E4097" t="s">
        <v>122</v>
      </c>
      <c r="F4097">
        <v>-27811984.899999999</v>
      </c>
      <c r="G4097" t="s">
        <v>1404</v>
      </c>
      <c r="H4097" t="s">
        <v>247</v>
      </c>
      <c r="I4097" t="s">
        <v>102</v>
      </c>
      <c r="J4097" t="s">
        <v>1388</v>
      </c>
      <c r="L4097" t="s">
        <v>1390</v>
      </c>
      <c r="M4097">
        <f t="shared" si="195"/>
        <v>10</v>
      </c>
      <c r="N4097">
        <f t="shared" si="196"/>
        <v>14</v>
      </c>
      <c r="O4097" t="str">
        <f t="shared" si="197"/>
        <v>TUEBR</v>
      </c>
    </row>
    <row r="4098" spans="1:15" hidden="1" x14ac:dyDescent="0.25">
      <c r="A4098" t="s">
        <v>121</v>
      </c>
      <c r="B4098" t="s">
        <v>43</v>
      </c>
      <c r="C4098" t="s">
        <v>114</v>
      </c>
      <c r="D4098" s="3">
        <v>43271</v>
      </c>
      <c r="E4098" t="s">
        <v>122</v>
      </c>
      <c r="F4098">
        <v>-28794301.390000001</v>
      </c>
      <c r="G4098" t="s">
        <v>1403</v>
      </c>
      <c r="H4098" t="s">
        <v>247</v>
      </c>
      <c r="I4098" t="s">
        <v>102</v>
      </c>
      <c r="J4098" t="s">
        <v>1388</v>
      </c>
      <c r="L4098" t="s">
        <v>1390</v>
      </c>
      <c r="M4098">
        <f t="shared" si="195"/>
        <v>10</v>
      </c>
      <c r="N4098">
        <f t="shared" si="196"/>
        <v>14</v>
      </c>
      <c r="O4098" t="str">
        <f t="shared" si="197"/>
        <v>TUEBR</v>
      </c>
    </row>
    <row r="4099" spans="1:15" hidden="1" x14ac:dyDescent="0.25">
      <c r="A4099" t="s">
        <v>121</v>
      </c>
      <c r="B4099" t="s">
        <v>43</v>
      </c>
      <c r="C4099" t="s">
        <v>114</v>
      </c>
      <c r="D4099" s="3">
        <v>43277</v>
      </c>
      <c r="E4099" t="s">
        <v>122</v>
      </c>
      <c r="F4099">
        <v>-41000000</v>
      </c>
      <c r="G4099" t="s">
        <v>1402</v>
      </c>
      <c r="H4099" t="s">
        <v>247</v>
      </c>
      <c r="I4099" t="s">
        <v>102</v>
      </c>
      <c r="J4099" t="s">
        <v>1388</v>
      </c>
      <c r="L4099" t="s">
        <v>1400</v>
      </c>
      <c r="M4099">
        <f t="shared" ref="M4099:M4162" si="198">FIND("from",L4099,1)+LEN($M$1)+1</f>
        <v>10</v>
      </c>
      <c r="N4099" t="e">
        <f t="shared" ref="N4099:N4162" si="199">FIND("to",L4099)-LEN($N$1)</f>
        <v>#VALUE!</v>
      </c>
      <c r="O4099" t="e">
        <f t="shared" ref="O4099:O4162" si="200">MID(L4099,M4099,N4099-M4099+1)</f>
        <v>#VALUE!</v>
      </c>
    </row>
    <row r="4100" spans="1:15" hidden="1" x14ac:dyDescent="0.25">
      <c r="A4100" t="s">
        <v>121</v>
      </c>
      <c r="B4100" t="s">
        <v>43</v>
      </c>
      <c r="C4100" t="s">
        <v>114</v>
      </c>
      <c r="D4100" s="3">
        <v>43277</v>
      </c>
      <c r="E4100" t="s">
        <v>122</v>
      </c>
      <c r="F4100">
        <v>-19413620.870000001</v>
      </c>
      <c r="G4100" t="s">
        <v>1401</v>
      </c>
      <c r="H4100" t="s">
        <v>247</v>
      </c>
      <c r="I4100" t="s">
        <v>102</v>
      </c>
      <c r="J4100" t="s">
        <v>1388</v>
      </c>
      <c r="L4100" t="s">
        <v>1400</v>
      </c>
      <c r="M4100">
        <f t="shared" si="198"/>
        <v>10</v>
      </c>
      <c r="N4100" t="e">
        <f t="shared" si="199"/>
        <v>#VALUE!</v>
      </c>
      <c r="O4100" t="e">
        <f t="shared" si="200"/>
        <v>#VALUE!</v>
      </c>
    </row>
    <row r="4101" spans="1:15" hidden="1" x14ac:dyDescent="0.25">
      <c r="A4101" t="s">
        <v>121</v>
      </c>
      <c r="B4101" t="s">
        <v>43</v>
      </c>
      <c r="C4101" t="s">
        <v>114</v>
      </c>
      <c r="D4101" s="3">
        <v>43278</v>
      </c>
      <c r="E4101" t="s">
        <v>122</v>
      </c>
      <c r="F4101">
        <v>-55000000</v>
      </c>
      <c r="G4101" t="s">
        <v>1399</v>
      </c>
      <c r="H4101" t="s">
        <v>247</v>
      </c>
      <c r="I4101" t="s">
        <v>102</v>
      </c>
      <c r="J4101" t="s">
        <v>1388</v>
      </c>
      <c r="L4101" t="s">
        <v>1390</v>
      </c>
      <c r="M4101">
        <f t="shared" si="198"/>
        <v>10</v>
      </c>
      <c r="N4101">
        <f t="shared" si="199"/>
        <v>14</v>
      </c>
      <c r="O4101" t="str">
        <f t="shared" si="200"/>
        <v>TUEBR</v>
      </c>
    </row>
    <row r="4102" spans="1:15" hidden="1" x14ac:dyDescent="0.25">
      <c r="A4102" t="s">
        <v>121</v>
      </c>
      <c r="B4102" t="s">
        <v>43</v>
      </c>
      <c r="C4102" t="s">
        <v>114</v>
      </c>
      <c r="D4102" s="3">
        <v>43278</v>
      </c>
      <c r="E4102" t="s">
        <v>122</v>
      </c>
      <c r="F4102">
        <v>-55000000</v>
      </c>
      <c r="G4102" t="s">
        <v>1398</v>
      </c>
      <c r="H4102" t="s">
        <v>247</v>
      </c>
      <c r="I4102" t="s">
        <v>102</v>
      </c>
      <c r="J4102" t="s">
        <v>1388</v>
      </c>
      <c r="L4102" t="s">
        <v>1390</v>
      </c>
      <c r="M4102">
        <f t="shared" si="198"/>
        <v>10</v>
      </c>
      <c r="N4102">
        <f t="shared" si="199"/>
        <v>14</v>
      </c>
      <c r="O4102" t="str">
        <f t="shared" si="200"/>
        <v>TUEBR</v>
      </c>
    </row>
    <row r="4103" spans="1:15" hidden="1" x14ac:dyDescent="0.25">
      <c r="A4103" t="s">
        <v>121</v>
      </c>
      <c r="B4103" t="s">
        <v>43</v>
      </c>
      <c r="C4103" t="s">
        <v>114</v>
      </c>
      <c r="D4103" s="3">
        <v>43278</v>
      </c>
      <c r="E4103" t="s">
        <v>122</v>
      </c>
      <c r="F4103">
        <v>-47166696.810000002</v>
      </c>
      <c r="G4103" t="s">
        <v>1397</v>
      </c>
      <c r="H4103" t="s">
        <v>247</v>
      </c>
      <c r="I4103" t="s">
        <v>102</v>
      </c>
      <c r="J4103" t="s">
        <v>1388</v>
      </c>
      <c r="L4103" t="s">
        <v>1390</v>
      </c>
      <c r="M4103">
        <f t="shared" si="198"/>
        <v>10</v>
      </c>
      <c r="N4103">
        <f t="shared" si="199"/>
        <v>14</v>
      </c>
      <c r="O4103" t="str">
        <f t="shared" si="200"/>
        <v>TUEBR</v>
      </c>
    </row>
    <row r="4104" spans="1:15" hidden="1" x14ac:dyDescent="0.25">
      <c r="A4104" t="s">
        <v>121</v>
      </c>
      <c r="B4104" t="s">
        <v>43</v>
      </c>
      <c r="C4104" t="s">
        <v>114</v>
      </c>
      <c r="D4104" s="3">
        <v>43446</v>
      </c>
      <c r="E4104" t="s">
        <v>122</v>
      </c>
      <c r="F4104">
        <v>-11000</v>
      </c>
      <c r="G4104" t="s">
        <v>1396</v>
      </c>
      <c r="H4104" t="s">
        <v>249</v>
      </c>
      <c r="I4104" t="s">
        <v>101</v>
      </c>
      <c r="J4104" t="s">
        <v>1388</v>
      </c>
      <c r="L4104" t="s">
        <v>801</v>
      </c>
      <c r="M4104" t="e">
        <f t="shared" si="198"/>
        <v>#VALUE!</v>
      </c>
      <c r="N4104" t="e">
        <f t="shared" si="199"/>
        <v>#VALUE!</v>
      </c>
      <c r="O4104" t="e">
        <f t="shared" si="200"/>
        <v>#VALUE!</v>
      </c>
    </row>
    <row r="4105" spans="1:15" hidden="1" x14ac:dyDescent="0.25">
      <c r="A4105" t="s">
        <v>121</v>
      </c>
      <c r="B4105" t="s">
        <v>43</v>
      </c>
      <c r="C4105" t="s">
        <v>114</v>
      </c>
      <c r="D4105" s="3">
        <v>43719</v>
      </c>
      <c r="E4105" t="s">
        <v>122</v>
      </c>
      <c r="F4105">
        <v>-7124500</v>
      </c>
      <c r="G4105" t="s">
        <v>1395</v>
      </c>
      <c r="H4105" t="s">
        <v>247</v>
      </c>
      <c r="I4105" t="s">
        <v>102</v>
      </c>
      <c r="J4105" t="s">
        <v>1388</v>
      </c>
      <c r="L4105" t="s">
        <v>1394</v>
      </c>
      <c r="M4105" t="e">
        <f t="shared" si="198"/>
        <v>#VALUE!</v>
      </c>
      <c r="N4105">
        <f t="shared" si="199"/>
        <v>3</v>
      </c>
      <c r="O4105" t="e">
        <f t="shared" si="200"/>
        <v>#VALUE!</v>
      </c>
    </row>
    <row r="4106" spans="1:15" hidden="1" x14ac:dyDescent="0.25">
      <c r="A4106" t="s">
        <v>121</v>
      </c>
      <c r="B4106" t="s">
        <v>43</v>
      </c>
      <c r="C4106" t="s">
        <v>114</v>
      </c>
      <c r="D4106" s="3">
        <v>43753</v>
      </c>
      <c r="E4106" t="s">
        <v>122</v>
      </c>
      <c r="F4106">
        <v>-5000</v>
      </c>
      <c r="G4106" t="s">
        <v>1393</v>
      </c>
      <c r="H4106" t="s">
        <v>247</v>
      </c>
      <c r="I4106" t="s">
        <v>101</v>
      </c>
      <c r="J4106" t="s">
        <v>1388</v>
      </c>
      <c r="L4106" t="s">
        <v>1390</v>
      </c>
      <c r="M4106">
        <f t="shared" si="198"/>
        <v>10</v>
      </c>
      <c r="N4106">
        <f t="shared" si="199"/>
        <v>14</v>
      </c>
      <c r="O4106" t="str">
        <f t="shared" si="200"/>
        <v>TUEBR</v>
      </c>
    </row>
    <row r="4107" spans="1:15" hidden="1" x14ac:dyDescent="0.25">
      <c r="A4107" t="s">
        <v>121</v>
      </c>
      <c r="B4107" t="s">
        <v>43</v>
      </c>
      <c r="C4107" t="s">
        <v>114</v>
      </c>
      <c r="D4107" s="3">
        <v>43808</v>
      </c>
      <c r="E4107" t="s">
        <v>122</v>
      </c>
      <c r="F4107">
        <v>-118222.25</v>
      </c>
      <c r="G4107" t="s">
        <v>1392</v>
      </c>
      <c r="H4107" t="s">
        <v>247</v>
      </c>
      <c r="I4107" t="s">
        <v>102</v>
      </c>
      <c r="J4107" t="s">
        <v>1388</v>
      </c>
      <c r="L4107" t="s">
        <v>1390</v>
      </c>
      <c r="M4107">
        <f t="shared" si="198"/>
        <v>10</v>
      </c>
      <c r="N4107">
        <f t="shared" si="199"/>
        <v>14</v>
      </c>
      <c r="O4107" t="str">
        <f t="shared" si="200"/>
        <v>TUEBR</v>
      </c>
    </row>
    <row r="4108" spans="1:15" hidden="1" x14ac:dyDescent="0.25">
      <c r="A4108" t="s">
        <v>121</v>
      </c>
      <c r="B4108" t="s">
        <v>43</v>
      </c>
      <c r="C4108" t="s">
        <v>114</v>
      </c>
      <c r="D4108" s="3">
        <v>43844</v>
      </c>
      <c r="E4108" t="s">
        <v>122</v>
      </c>
      <c r="F4108">
        <v>-28391954.329999998</v>
      </c>
      <c r="G4108" t="s">
        <v>1391</v>
      </c>
      <c r="H4108" t="s">
        <v>247</v>
      </c>
      <c r="I4108" t="s">
        <v>102</v>
      </c>
      <c r="J4108" t="s">
        <v>1388</v>
      </c>
      <c r="L4108" t="s">
        <v>1390</v>
      </c>
      <c r="M4108">
        <f t="shared" si="198"/>
        <v>10</v>
      </c>
      <c r="N4108">
        <f t="shared" si="199"/>
        <v>14</v>
      </c>
      <c r="O4108" t="str">
        <f t="shared" si="200"/>
        <v>TUEBR</v>
      </c>
    </row>
    <row r="4109" spans="1:15" hidden="1" x14ac:dyDescent="0.25">
      <c r="A4109" t="s">
        <v>121</v>
      </c>
      <c r="B4109" t="s">
        <v>43</v>
      </c>
      <c r="C4109" t="s">
        <v>114</v>
      </c>
      <c r="D4109" s="3">
        <v>43845</v>
      </c>
      <c r="E4109" t="s">
        <v>122</v>
      </c>
      <c r="F4109">
        <v>-458782.18</v>
      </c>
      <c r="G4109" t="s">
        <v>1389</v>
      </c>
      <c r="H4109" t="s">
        <v>247</v>
      </c>
      <c r="I4109" t="s">
        <v>102</v>
      </c>
      <c r="J4109" t="s">
        <v>1388</v>
      </c>
      <c r="L4109" t="s">
        <v>1387</v>
      </c>
      <c r="M4109">
        <f t="shared" si="198"/>
        <v>10</v>
      </c>
      <c r="N4109">
        <f t="shared" si="199"/>
        <v>14</v>
      </c>
      <c r="O4109" t="str">
        <f t="shared" si="200"/>
        <v>TUEBR</v>
      </c>
    </row>
    <row r="4110" spans="1:15" hidden="1" x14ac:dyDescent="0.25">
      <c r="A4110" t="s">
        <v>121</v>
      </c>
      <c r="B4110" t="s">
        <v>43</v>
      </c>
      <c r="C4110" t="s">
        <v>114</v>
      </c>
      <c r="D4110" s="3">
        <v>44216</v>
      </c>
      <c r="E4110" t="s">
        <v>122</v>
      </c>
      <c r="F4110">
        <v>-70000000</v>
      </c>
      <c r="G4110" t="s">
        <v>1386</v>
      </c>
      <c r="H4110" t="s">
        <v>247</v>
      </c>
      <c r="I4110" t="s">
        <v>102</v>
      </c>
      <c r="J4110" t="s">
        <v>80</v>
      </c>
      <c r="L4110" t="s">
        <v>1385</v>
      </c>
      <c r="M4110">
        <f t="shared" si="198"/>
        <v>10</v>
      </c>
      <c r="N4110">
        <f t="shared" si="199"/>
        <v>14</v>
      </c>
      <c r="O4110" t="str">
        <f t="shared" si="200"/>
        <v>TUERI</v>
      </c>
    </row>
    <row r="4111" spans="1:15" hidden="1" x14ac:dyDescent="0.25">
      <c r="A4111" t="s">
        <v>121</v>
      </c>
      <c r="B4111" t="s">
        <v>43</v>
      </c>
      <c r="C4111" t="s">
        <v>114</v>
      </c>
      <c r="D4111" s="3">
        <v>44386</v>
      </c>
      <c r="E4111" t="s">
        <v>122</v>
      </c>
      <c r="F4111">
        <v>-4000000</v>
      </c>
      <c r="G4111" t="s">
        <v>1384</v>
      </c>
      <c r="H4111" t="s">
        <v>126</v>
      </c>
      <c r="I4111" t="s">
        <v>102</v>
      </c>
      <c r="J4111" t="s">
        <v>80</v>
      </c>
      <c r="L4111" t="s">
        <v>1383</v>
      </c>
      <c r="M4111">
        <f t="shared" si="198"/>
        <v>10</v>
      </c>
      <c r="N4111">
        <f t="shared" si="199"/>
        <v>18</v>
      </c>
      <c r="O4111" t="str">
        <f t="shared" si="200"/>
        <v>TUERI JPM</v>
      </c>
    </row>
    <row r="4112" spans="1:15" hidden="1" x14ac:dyDescent="0.25">
      <c r="A4112" t="s">
        <v>121</v>
      </c>
      <c r="B4112" t="s">
        <v>43</v>
      </c>
      <c r="C4112" t="s">
        <v>114</v>
      </c>
      <c r="D4112" s="3">
        <v>44393</v>
      </c>
      <c r="E4112" t="s">
        <v>122</v>
      </c>
      <c r="F4112">
        <v>-36000000</v>
      </c>
      <c r="G4112" t="s">
        <v>1382</v>
      </c>
      <c r="H4112" t="s">
        <v>126</v>
      </c>
      <c r="I4112" t="s">
        <v>102</v>
      </c>
      <c r="J4112" t="s">
        <v>80</v>
      </c>
      <c r="L4112" t="s">
        <v>1380</v>
      </c>
      <c r="M4112">
        <f t="shared" si="198"/>
        <v>10</v>
      </c>
      <c r="N4112">
        <f t="shared" si="199"/>
        <v>24</v>
      </c>
      <c r="O4112" t="str">
        <f t="shared" si="200"/>
        <v>Tuebor REIT JPM</v>
      </c>
    </row>
    <row r="4113" spans="1:15" hidden="1" x14ac:dyDescent="0.25">
      <c r="A4113" t="s">
        <v>121</v>
      </c>
      <c r="B4113" t="s">
        <v>43</v>
      </c>
      <c r="C4113" t="s">
        <v>114</v>
      </c>
      <c r="D4113" s="3">
        <v>44406</v>
      </c>
      <c r="E4113" t="s">
        <v>122</v>
      </c>
      <c r="F4113">
        <v>-14000000</v>
      </c>
      <c r="G4113" t="s">
        <v>1381</v>
      </c>
      <c r="H4113" t="s">
        <v>126</v>
      </c>
      <c r="I4113" t="s">
        <v>102</v>
      </c>
      <c r="J4113" t="s">
        <v>80</v>
      </c>
      <c r="L4113" t="s">
        <v>1380</v>
      </c>
      <c r="M4113">
        <f t="shared" si="198"/>
        <v>10</v>
      </c>
      <c r="N4113">
        <f t="shared" si="199"/>
        <v>24</v>
      </c>
      <c r="O4113" t="str">
        <f t="shared" si="200"/>
        <v>Tuebor REIT JPM</v>
      </c>
    </row>
    <row r="4114" spans="1:15" hidden="1" x14ac:dyDescent="0.25">
      <c r="A4114" t="s">
        <v>121</v>
      </c>
      <c r="B4114" t="s">
        <v>43</v>
      </c>
      <c r="C4114" t="s">
        <v>114</v>
      </c>
      <c r="D4114" s="3">
        <v>44446</v>
      </c>
      <c r="E4114" t="s">
        <v>122</v>
      </c>
      <c r="F4114">
        <v>-23000000</v>
      </c>
      <c r="G4114" t="s">
        <v>1379</v>
      </c>
      <c r="H4114" t="s">
        <v>126</v>
      </c>
      <c r="I4114" t="s">
        <v>102</v>
      </c>
      <c r="J4114" t="s">
        <v>80</v>
      </c>
      <c r="L4114" t="s">
        <v>1304</v>
      </c>
      <c r="M4114">
        <f t="shared" si="198"/>
        <v>10</v>
      </c>
      <c r="N4114">
        <f t="shared" si="199"/>
        <v>18</v>
      </c>
      <c r="O4114" t="str">
        <f t="shared" si="200"/>
        <v>TUERI JPM</v>
      </c>
    </row>
    <row r="4115" spans="1:15" hidden="1" x14ac:dyDescent="0.25">
      <c r="A4115" t="s">
        <v>121</v>
      </c>
      <c r="B4115" t="s">
        <v>43</v>
      </c>
      <c r="C4115" t="s">
        <v>114</v>
      </c>
      <c r="D4115" s="3">
        <v>44449</v>
      </c>
      <c r="E4115" t="s">
        <v>122</v>
      </c>
      <c r="F4115">
        <v>-4000000</v>
      </c>
      <c r="G4115" t="s">
        <v>1378</v>
      </c>
      <c r="H4115" t="s">
        <v>126</v>
      </c>
      <c r="I4115" t="s">
        <v>102</v>
      </c>
      <c r="J4115" t="s">
        <v>80</v>
      </c>
      <c r="L4115" t="s">
        <v>1304</v>
      </c>
      <c r="M4115">
        <f t="shared" si="198"/>
        <v>10</v>
      </c>
      <c r="N4115">
        <f t="shared" si="199"/>
        <v>18</v>
      </c>
      <c r="O4115" t="str">
        <f t="shared" si="200"/>
        <v>TUERI JPM</v>
      </c>
    </row>
    <row r="4116" spans="1:15" hidden="1" x14ac:dyDescent="0.25">
      <c r="A4116" t="s">
        <v>121</v>
      </c>
      <c r="B4116" t="s">
        <v>43</v>
      </c>
      <c r="C4116" t="s">
        <v>114</v>
      </c>
      <c r="D4116" s="3">
        <v>44455</v>
      </c>
      <c r="E4116" t="s">
        <v>122</v>
      </c>
      <c r="F4116">
        <v>-17000000</v>
      </c>
      <c r="G4116" t="s">
        <v>1377</v>
      </c>
      <c r="H4116" t="s">
        <v>126</v>
      </c>
      <c r="I4116" t="s">
        <v>102</v>
      </c>
      <c r="J4116" t="s">
        <v>80</v>
      </c>
      <c r="L4116" t="s">
        <v>1304</v>
      </c>
      <c r="M4116">
        <f t="shared" si="198"/>
        <v>10</v>
      </c>
      <c r="N4116">
        <f t="shared" si="199"/>
        <v>18</v>
      </c>
      <c r="O4116" t="str">
        <f t="shared" si="200"/>
        <v>TUERI JPM</v>
      </c>
    </row>
    <row r="4117" spans="1:15" hidden="1" x14ac:dyDescent="0.25">
      <c r="A4117" t="s">
        <v>121</v>
      </c>
      <c r="B4117" t="s">
        <v>43</v>
      </c>
      <c r="C4117" t="s">
        <v>114</v>
      </c>
      <c r="D4117" s="3">
        <v>44473</v>
      </c>
      <c r="E4117" t="s">
        <v>122</v>
      </c>
      <c r="F4117">
        <v>-37000000</v>
      </c>
      <c r="G4117" t="s">
        <v>1376</v>
      </c>
      <c r="H4117" t="s">
        <v>126</v>
      </c>
      <c r="I4117" t="s">
        <v>102</v>
      </c>
      <c r="J4117" t="s">
        <v>80</v>
      </c>
      <c r="L4117" t="s">
        <v>1375</v>
      </c>
      <c r="M4117">
        <f t="shared" si="198"/>
        <v>10</v>
      </c>
      <c r="N4117">
        <f t="shared" si="199"/>
        <v>18</v>
      </c>
      <c r="O4117" t="str">
        <f t="shared" si="200"/>
        <v>JPM TUERI</v>
      </c>
    </row>
    <row r="4118" spans="1:15" hidden="1" x14ac:dyDescent="0.25">
      <c r="A4118" t="s">
        <v>121</v>
      </c>
      <c r="B4118" t="s">
        <v>43</v>
      </c>
      <c r="C4118" t="s">
        <v>114</v>
      </c>
      <c r="D4118" s="3">
        <v>44489</v>
      </c>
      <c r="E4118" t="s">
        <v>122</v>
      </c>
      <c r="F4118">
        <v>-5700000</v>
      </c>
      <c r="G4118" t="s">
        <v>1374</v>
      </c>
      <c r="H4118" t="s">
        <v>126</v>
      </c>
      <c r="I4118" t="s">
        <v>102</v>
      </c>
      <c r="J4118" t="s">
        <v>80</v>
      </c>
      <c r="L4118" t="s">
        <v>1304</v>
      </c>
      <c r="M4118">
        <f t="shared" si="198"/>
        <v>10</v>
      </c>
      <c r="N4118">
        <f t="shared" si="199"/>
        <v>18</v>
      </c>
      <c r="O4118" t="str">
        <f t="shared" si="200"/>
        <v>TUERI JPM</v>
      </c>
    </row>
    <row r="4119" spans="1:15" hidden="1" x14ac:dyDescent="0.25">
      <c r="A4119" t="s">
        <v>121</v>
      </c>
      <c r="B4119" t="s">
        <v>43</v>
      </c>
      <c r="C4119" t="s">
        <v>114</v>
      </c>
      <c r="D4119" s="3">
        <v>44496</v>
      </c>
      <c r="E4119" t="s">
        <v>122</v>
      </c>
      <c r="F4119">
        <v>-37800000</v>
      </c>
      <c r="G4119" t="s">
        <v>1373</v>
      </c>
      <c r="H4119" t="s">
        <v>126</v>
      </c>
      <c r="I4119" t="s">
        <v>102</v>
      </c>
      <c r="J4119" t="s">
        <v>80</v>
      </c>
      <c r="L4119" t="s">
        <v>1304</v>
      </c>
      <c r="M4119">
        <f t="shared" si="198"/>
        <v>10</v>
      </c>
      <c r="N4119">
        <f t="shared" si="199"/>
        <v>18</v>
      </c>
      <c r="O4119" t="str">
        <f t="shared" si="200"/>
        <v>TUERI JPM</v>
      </c>
    </row>
    <row r="4120" spans="1:15" hidden="1" x14ac:dyDescent="0.25">
      <c r="A4120" t="s">
        <v>121</v>
      </c>
      <c r="B4120" t="s">
        <v>43</v>
      </c>
      <c r="C4120" t="s">
        <v>114</v>
      </c>
      <c r="D4120" s="3">
        <v>44512</v>
      </c>
      <c r="E4120" t="s">
        <v>122</v>
      </c>
      <c r="F4120">
        <v>-17000000</v>
      </c>
      <c r="G4120" t="s">
        <v>1372</v>
      </c>
      <c r="H4120" t="s">
        <v>126</v>
      </c>
      <c r="I4120" t="s">
        <v>102</v>
      </c>
      <c r="J4120" t="s">
        <v>80</v>
      </c>
      <c r="L4120" t="s">
        <v>1304</v>
      </c>
      <c r="M4120">
        <f t="shared" si="198"/>
        <v>10</v>
      </c>
      <c r="N4120">
        <f t="shared" si="199"/>
        <v>18</v>
      </c>
      <c r="O4120" t="str">
        <f t="shared" si="200"/>
        <v>TUERI JPM</v>
      </c>
    </row>
    <row r="4121" spans="1:15" hidden="1" x14ac:dyDescent="0.25">
      <c r="A4121" t="s">
        <v>121</v>
      </c>
      <c r="B4121" t="s">
        <v>43</v>
      </c>
      <c r="C4121" t="s">
        <v>114</v>
      </c>
      <c r="D4121" s="3">
        <v>44517</v>
      </c>
      <c r="E4121" t="s">
        <v>122</v>
      </c>
      <c r="F4121">
        <v>-28000000</v>
      </c>
      <c r="G4121" t="s">
        <v>1371</v>
      </c>
      <c r="H4121" t="s">
        <v>126</v>
      </c>
      <c r="I4121" t="s">
        <v>102</v>
      </c>
      <c r="J4121" t="s">
        <v>80</v>
      </c>
      <c r="L4121" t="s">
        <v>1304</v>
      </c>
      <c r="M4121">
        <f t="shared" si="198"/>
        <v>10</v>
      </c>
      <c r="N4121">
        <f t="shared" si="199"/>
        <v>18</v>
      </c>
      <c r="O4121" t="str">
        <f t="shared" si="200"/>
        <v>TUERI JPM</v>
      </c>
    </row>
    <row r="4122" spans="1:15" hidden="1" x14ac:dyDescent="0.25">
      <c r="A4122" t="s">
        <v>121</v>
      </c>
      <c r="B4122" t="s">
        <v>43</v>
      </c>
      <c r="C4122" t="s">
        <v>114</v>
      </c>
      <c r="D4122" s="3">
        <v>44522</v>
      </c>
      <c r="E4122" t="s">
        <v>122</v>
      </c>
      <c r="F4122">
        <v>-2600000</v>
      </c>
      <c r="G4122" t="s">
        <v>1370</v>
      </c>
      <c r="H4122" t="s">
        <v>126</v>
      </c>
      <c r="I4122" t="s">
        <v>102</v>
      </c>
      <c r="J4122" t="s">
        <v>80</v>
      </c>
      <c r="L4122" t="s">
        <v>1304</v>
      </c>
      <c r="M4122">
        <f t="shared" si="198"/>
        <v>10</v>
      </c>
      <c r="N4122">
        <f t="shared" si="199"/>
        <v>18</v>
      </c>
      <c r="O4122" t="str">
        <f t="shared" si="200"/>
        <v>TUERI JPM</v>
      </c>
    </row>
    <row r="4123" spans="1:15" hidden="1" x14ac:dyDescent="0.25">
      <c r="A4123" t="s">
        <v>121</v>
      </c>
      <c r="B4123" t="s">
        <v>43</v>
      </c>
      <c r="C4123" t="s">
        <v>114</v>
      </c>
      <c r="D4123" s="3">
        <v>44533</v>
      </c>
      <c r="E4123" t="s">
        <v>122</v>
      </c>
      <c r="F4123">
        <v>-30000000</v>
      </c>
      <c r="G4123" t="s">
        <v>1369</v>
      </c>
      <c r="H4123" t="s">
        <v>126</v>
      </c>
      <c r="I4123" t="s">
        <v>102</v>
      </c>
      <c r="J4123" t="s">
        <v>80</v>
      </c>
      <c r="L4123" t="s">
        <v>1304</v>
      </c>
      <c r="M4123">
        <f t="shared" si="198"/>
        <v>10</v>
      </c>
      <c r="N4123">
        <f t="shared" si="199"/>
        <v>18</v>
      </c>
      <c r="O4123" t="str">
        <f t="shared" si="200"/>
        <v>TUERI JPM</v>
      </c>
    </row>
    <row r="4124" spans="1:15" hidden="1" x14ac:dyDescent="0.25">
      <c r="A4124" t="s">
        <v>121</v>
      </c>
      <c r="B4124" t="s">
        <v>43</v>
      </c>
      <c r="C4124" t="s">
        <v>114</v>
      </c>
      <c r="D4124" s="3">
        <v>44538</v>
      </c>
      <c r="E4124" t="s">
        <v>122</v>
      </c>
      <c r="F4124">
        <v>-1000000</v>
      </c>
      <c r="G4124" t="s">
        <v>1368</v>
      </c>
      <c r="H4124" t="s">
        <v>247</v>
      </c>
      <c r="I4124" t="s">
        <v>102</v>
      </c>
      <c r="J4124" t="s">
        <v>80</v>
      </c>
      <c r="L4124" t="s">
        <v>1367</v>
      </c>
      <c r="M4124">
        <f t="shared" si="198"/>
        <v>10</v>
      </c>
      <c r="N4124">
        <f t="shared" si="199"/>
        <v>18</v>
      </c>
      <c r="O4124" t="str">
        <f t="shared" si="200"/>
        <v>TUERI JPM</v>
      </c>
    </row>
    <row r="4125" spans="1:15" hidden="1" x14ac:dyDescent="0.25">
      <c r="A4125" t="s">
        <v>121</v>
      </c>
      <c r="B4125" t="s">
        <v>43</v>
      </c>
      <c r="C4125" t="s">
        <v>114</v>
      </c>
      <c r="D4125" s="3">
        <v>44544</v>
      </c>
      <c r="E4125" t="s">
        <v>122</v>
      </c>
      <c r="F4125">
        <v>-13000000</v>
      </c>
      <c r="G4125" t="s">
        <v>1366</v>
      </c>
      <c r="H4125" t="s">
        <v>126</v>
      </c>
      <c r="I4125" t="s">
        <v>102</v>
      </c>
      <c r="J4125" t="s">
        <v>80</v>
      </c>
      <c r="L4125" t="s">
        <v>1304</v>
      </c>
      <c r="M4125">
        <f t="shared" si="198"/>
        <v>10</v>
      </c>
      <c r="N4125">
        <f t="shared" si="199"/>
        <v>18</v>
      </c>
      <c r="O4125" t="str">
        <f t="shared" si="200"/>
        <v>TUERI JPM</v>
      </c>
    </row>
    <row r="4126" spans="1:15" hidden="1" x14ac:dyDescent="0.25">
      <c r="A4126" t="s">
        <v>121</v>
      </c>
      <c r="B4126" t="s">
        <v>43</v>
      </c>
      <c r="C4126" t="s">
        <v>114</v>
      </c>
      <c r="D4126" s="3">
        <v>44551</v>
      </c>
      <c r="E4126" t="s">
        <v>122</v>
      </c>
      <c r="F4126">
        <v>-3000000</v>
      </c>
      <c r="G4126" t="s">
        <v>1365</v>
      </c>
      <c r="H4126" t="s">
        <v>126</v>
      </c>
      <c r="I4126" t="s">
        <v>102</v>
      </c>
      <c r="J4126" t="s">
        <v>80</v>
      </c>
      <c r="L4126" t="s">
        <v>1304</v>
      </c>
      <c r="M4126">
        <f t="shared" si="198"/>
        <v>10</v>
      </c>
      <c r="N4126">
        <f t="shared" si="199"/>
        <v>18</v>
      </c>
      <c r="O4126" t="str">
        <f t="shared" si="200"/>
        <v>TUERI JPM</v>
      </c>
    </row>
    <row r="4127" spans="1:15" hidden="1" x14ac:dyDescent="0.25">
      <c r="A4127" t="s">
        <v>121</v>
      </c>
      <c r="B4127" t="s">
        <v>43</v>
      </c>
      <c r="C4127" t="s">
        <v>114</v>
      </c>
      <c r="D4127" s="3">
        <v>44558</v>
      </c>
      <c r="E4127" t="s">
        <v>122</v>
      </c>
      <c r="F4127">
        <v>-1000000</v>
      </c>
      <c r="G4127" t="s">
        <v>1364</v>
      </c>
      <c r="H4127" t="s">
        <v>126</v>
      </c>
      <c r="I4127" t="s">
        <v>102</v>
      </c>
      <c r="J4127" t="s">
        <v>80</v>
      </c>
      <c r="L4127" t="s">
        <v>1304</v>
      </c>
      <c r="M4127">
        <f t="shared" si="198"/>
        <v>10</v>
      </c>
      <c r="N4127">
        <f t="shared" si="199"/>
        <v>18</v>
      </c>
      <c r="O4127" t="str">
        <f t="shared" si="200"/>
        <v>TUERI JPM</v>
      </c>
    </row>
    <row r="4128" spans="1:15" hidden="1" x14ac:dyDescent="0.25">
      <c r="A4128" t="s">
        <v>121</v>
      </c>
      <c r="B4128" t="s">
        <v>43</v>
      </c>
      <c r="C4128" t="s">
        <v>114</v>
      </c>
      <c r="D4128" s="3">
        <v>44559</v>
      </c>
      <c r="E4128" t="s">
        <v>122</v>
      </c>
      <c r="F4128">
        <v>-1000000</v>
      </c>
      <c r="G4128" t="s">
        <v>1363</v>
      </c>
      <c r="H4128" t="s">
        <v>126</v>
      </c>
      <c r="I4128" t="s">
        <v>102</v>
      </c>
      <c r="J4128" t="s">
        <v>80</v>
      </c>
      <c r="L4128" t="s">
        <v>1304</v>
      </c>
      <c r="M4128">
        <f t="shared" si="198"/>
        <v>10</v>
      </c>
      <c r="N4128">
        <f t="shared" si="199"/>
        <v>18</v>
      </c>
      <c r="O4128" t="str">
        <f t="shared" si="200"/>
        <v>TUERI JPM</v>
      </c>
    </row>
    <row r="4129" spans="1:15" hidden="1" x14ac:dyDescent="0.25">
      <c r="A4129" t="s">
        <v>121</v>
      </c>
      <c r="B4129" t="s">
        <v>43</v>
      </c>
      <c r="C4129" t="s">
        <v>114</v>
      </c>
      <c r="D4129" s="3">
        <v>44564</v>
      </c>
      <c r="E4129" t="s">
        <v>122</v>
      </c>
      <c r="F4129">
        <v>-36700000</v>
      </c>
      <c r="G4129" t="s">
        <v>1362</v>
      </c>
      <c r="H4129" t="s">
        <v>126</v>
      </c>
      <c r="I4129" t="s">
        <v>102</v>
      </c>
      <c r="J4129" t="s">
        <v>80</v>
      </c>
      <c r="L4129" t="s">
        <v>1304</v>
      </c>
      <c r="M4129">
        <f t="shared" si="198"/>
        <v>10</v>
      </c>
      <c r="N4129">
        <f t="shared" si="199"/>
        <v>18</v>
      </c>
      <c r="O4129" t="str">
        <f t="shared" si="200"/>
        <v>TUERI JPM</v>
      </c>
    </row>
    <row r="4130" spans="1:15" hidden="1" x14ac:dyDescent="0.25">
      <c r="A4130" t="s">
        <v>121</v>
      </c>
      <c r="B4130" t="s">
        <v>43</v>
      </c>
      <c r="C4130" t="s">
        <v>114</v>
      </c>
      <c r="D4130" s="3">
        <v>44571</v>
      </c>
      <c r="E4130" t="s">
        <v>122</v>
      </c>
      <c r="F4130">
        <v>-57000000</v>
      </c>
      <c r="G4130" t="s">
        <v>1361</v>
      </c>
      <c r="H4130" t="s">
        <v>126</v>
      </c>
      <c r="I4130" t="s">
        <v>102</v>
      </c>
      <c r="J4130" t="s">
        <v>80</v>
      </c>
      <c r="L4130" t="s">
        <v>1304</v>
      </c>
      <c r="M4130">
        <f t="shared" si="198"/>
        <v>10</v>
      </c>
      <c r="N4130">
        <f t="shared" si="199"/>
        <v>18</v>
      </c>
      <c r="O4130" t="str">
        <f t="shared" si="200"/>
        <v>TUERI JPM</v>
      </c>
    </row>
    <row r="4131" spans="1:15" hidden="1" x14ac:dyDescent="0.25">
      <c r="A4131" t="s">
        <v>121</v>
      </c>
      <c r="B4131" t="s">
        <v>43</v>
      </c>
      <c r="C4131" t="s">
        <v>114</v>
      </c>
      <c r="D4131" s="3">
        <v>44572</v>
      </c>
      <c r="E4131" t="s">
        <v>122</v>
      </c>
      <c r="F4131">
        <v>-1100000</v>
      </c>
      <c r="G4131" t="s">
        <v>1360</v>
      </c>
      <c r="H4131" t="s">
        <v>126</v>
      </c>
      <c r="I4131" t="s">
        <v>102</v>
      </c>
      <c r="J4131" t="s">
        <v>80</v>
      </c>
      <c r="L4131" t="s">
        <v>1304</v>
      </c>
      <c r="M4131">
        <f t="shared" si="198"/>
        <v>10</v>
      </c>
      <c r="N4131">
        <f t="shared" si="199"/>
        <v>18</v>
      </c>
      <c r="O4131" t="str">
        <f t="shared" si="200"/>
        <v>TUERI JPM</v>
      </c>
    </row>
    <row r="4132" spans="1:15" hidden="1" x14ac:dyDescent="0.25">
      <c r="A4132" t="s">
        <v>121</v>
      </c>
      <c r="B4132" t="s">
        <v>43</v>
      </c>
      <c r="C4132" t="s">
        <v>114</v>
      </c>
      <c r="D4132" s="3">
        <v>44581</v>
      </c>
      <c r="E4132" t="s">
        <v>122</v>
      </c>
      <c r="F4132">
        <v>-25500000</v>
      </c>
      <c r="G4132" t="s">
        <v>1359</v>
      </c>
      <c r="H4132" t="s">
        <v>126</v>
      </c>
      <c r="I4132" t="s">
        <v>102</v>
      </c>
      <c r="J4132" t="s">
        <v>80</v>
      </c>
      <c r="L4132" t="s">
        <v>1304</v>
      </c>
      <c r="M4132">
        <f t="shared" si="198"/>
        <v>10</v>
      </c>
      <c r="N4132">
        <f t="shared" si="199"/>
        <v>18</v>
      </c>
      <c r="O4132" t="str">
        <f t="shared" si="200"/>
        <v>TUERI JPM</v>
      </c>
    </row>
    <row r="4133" spans="1:15" hidden="1" x14ac:dyDescent="0.25">
      <c r="A4133" t="s">
        <v>121</v>
      </c>
      <c r="B4133" t="s">
        <v>43</v>
      </c>
      <c r="C4133" t="s">
        <v>114</v>
      </c>
      <c r="D4133" s="3">
        <v>44592</v>
      </c>
      <c r="E4133" t="s">
        <v>122</v>
      </c>
      <c r="F4133">
        <v>-2400000</v>
      </c>
      <c r="G4133" t="s">
        <v>1358</v>
      </c>
      <c r="H4133" t="s">
        <v>126</v>
      </c>
      <c r="I4133" t="s">
        <v>102</v>
      </c>
      <c r="J4133" t="s">
        <v>80</v>
      </c>
      <c r="L4133" t="s">
        <v>1304</v>
      </c>
      <c r="M4133">
        <f t="shared" si="198"/>
        <v>10</v>
      </c>
      <c r="N4133">
        <f t="shared" si="199"/>
        <v>18</v>
      </c>
      <c r="O4133" t="str">
        <f t="shared" si="200"/>
        <v>TUERI JPM</v>
      </c>
    </row>
    <row r="4134" spans="1:15" hidden="1" x14ac:dyDescent="0.25">
      <c r="A4134" t="s">
        <v>121</v>
      </c>
      <c r="B4134" t="s">
        <v>43</v>
      </c>
      <c r="C4134" t="s">
        <v>114</v>
      </c>
      <c r="D4134" s="3">
        <v>44603</v>
      </c>
      <c r="E4134" t="s">
        <v>122</v>
      </c>
      <c r="F4134">
        <v>-73800000</v>
      </c>
      <c r="G4134" t="s">
        <v>1357</v>
      </c>
      <c r="H4134" t="s">
        <v>126</v>
      </c>
      <c r="I4134" t="s">
        <v>102</v>
      </c>
      <c r="J4134" t="s">
        <v>80</v>
      </c>
      <c r="L4134" t="s">
        <v>1304</v>
      </c>
      <c r="M4134">
        <f t="shared" si="198"/>
        <v>10</v>
      </c>
      <c r="N4134">
        <f t="shared" si="199"/>
        <v>18</v>
      </c>
      <c r="O4134" t="str">
        <f t="shared" si="200"/>
        <v>TUERI JPM</v>
      </c>
    </row>
    <row r="4135" spans="1:15" hidden="1" x14ac:dyDescent="0.25">
      <c r="A4135" t="s">
        <v>121</v>
      </c>
      <c r="B4135" t="s">
        <v>43</v>
      </c>
      <c r="C4135" t="s">
        <v>114</v>
      </c>
      <c r="D4135" s="3">
        <v>44610</v>
      </c>
      <c r="E4135" t="s">
        <v>122</v>
      </c>
      <c r="F4135">
        <v>-15500000</v>
      </c>
      <c r="G4135" t="s">
        <v>1356</v>
      </c>
      <c r="H4135" t="s">
        <v>126</v>
      </c>
      <c r="I4135" t="s">
        <v>102</v>
      </c>
      <c r="J4135" t="s">
        <v>80</v>
      </c>
      <c r="L4135" t="s">
        <v>1304</v>
      </c>
      <c r="M4135">
        <f t="shared" si="198"/>
        <v>10</v>
      </c>
      <c r="N4135">
        <f t="shared" si="199"/>
        <v>18</v>
      </c>
      <c r="O4135" t="str">
        <f t="shared" si="200"/>
        <v>TUERI JPM</v>
      </c>
    </row>
    <row r="4136" spans="1:15" hidden="1" x14ac:dyDescent="0.25">
      <c r="A4136" t="s">
        <v>121</v>
      </c>
      <c r="B4136" t="s">
        <v>43</v>
      </c>
      <c r="C4136" t="s">
        <v>114</v>
      </c>
      <c r="D4136" s="3">
        <v>44610</v>
      </c>
      <c r="E4136" t="s">
        <v>122</v>
      </c>
      <c r="F4136">
        <v>-1169000</v>
      </c>
      <c r="G4136" t="s">
        <v>1355</v>
      </c>
      <c r="H4136" t="s">
        <v>126</v>
      </c>
      <c r="I4136" t="s">
        <v>102</v>
      </c>
      <c r="J4136" t="s">
        <v>80</v>
      </c>
      <c r="L4136" t="s">
        <v>1304</v>
      </c>
      <c r="M4136">
        <f t="shared" si="198"/>
        <v>10</v>
      </c>
      <c r="N4136">
        <f t="shared" si="199"/>
        <v>18</v>
      </c>
      <c r="O4136" t="str">
        <f t="shared" si="200"/>
        <v>TUERI JPM</v>
      </c>
    </row>
    <row r="4137" spans="1:15" hidden="1" x14ac:dyDescent="0.25">
      <c r="A4137" t="s">
        <v>121</v>
      </c>
      <c r="B4137" t="s">
        <v>43</v>
      </c>
      <c r="C4137" t="s">
        <v>114</v>
      </c>
      <c r="D4137" s="3">
        <v>44616</v>
      </c>
      <c r="E4137" t="s">
        <v>122</v>
      </c>
      <c r="F4137">
        <v>-69050000</v>
      </c>
      <c r="G4137" t="s">
        <v>1354</v>
      </c>
      <c r="H4137" t="s">
        <v>126</v>
      </c>
      <c r="I4137" t="s">
        <v>102</v>
      </c>
      <c r="J4137" t="s">
        <v>80</v>
      </c>
      <c r="L4137" t="s">
        <v>1304</v>
      </c>
      <c r="M4137">
        <f t="shared" si="198"/>
        <v>10</v>
      </c>
      <c r="N4137">
        <f t="shared" si="199"/>
        <v>18</v>
      </c>
      <c r="O4137" t="str">
        <f t="shared" si="200"/>
        <v>TUERI JPM</v>
      </c>
    </row>
    <row r="4138" spans="1:15" hidden="1" x14ac:dyDescent="0.25">
      <c r="A4138" t="s">
        <v>121</v>
      </c>
      <c r="B4138" t="s">
        <v>43</v>
      </c>
      <c r="C4138" t="s">
        <v>114</v>
      </c>
      <c r="D4138" s="3">
        <v>44624</v>
      </c>
      <c r="E4138" t="s">
        <v>122</v>
      </c>
      <c r="F4138">
        <v>-99000000</v>
      </c>
      <c r="G4138" t="s">
        <v>1353</v>
      </c>
      <c r="H4138" t="s">
        <v>126</v>
      </c>
      <c r="I4138" t="s">
        <v>102</v>
      </c>
      <c r="J4138" t="s">
        <v>80</v>
      </c>
      <c r="L4138" t="s">
        <v>1304</v>
      </c>
      <c r="M4138">
        <f t="shared" si="198"/>
        <v>10</v>
      </c>
      <c r="N4138">
        <f t="shared" si="199"/>
        <v>18</v>
      </c>
      <c r="O4138" t="str">
        <f t="shared" si="200"/>
        <v>TUERI JPM</v>
      </c>
    </row>
    <row r="4139" spans="1:15" hidden="1" x14ac:dyDescent="0.25">
      <c r="A4139" t="s">
        <v>121</v>
      </c>
      <c r="B4139" t="s">
        <v>43</v>
      </c>
      <c r="C4139" t="s">
        <v>114</v>
      </c>
      <c r="D4139" s="3">
        <v>44624</v>
      </c>
      <c r="E4139" t="s">
        <v>122</v>
      </c>
      <c r="F4139">
        <v>-16500000</v>
      </c>
      <c r="G4139" t="s">
        <v>1352</v>
      </c>
      <c r="H4139" t="s">
        <v>126</v>
      </c>
      <c r="I4139" t="s">
        <v>102</v>
      </c>
      <c r="J4139" t="s">
        <v>80</v>
      </c>
      <c r="L4139" t="s">
        <v>1304</v>
      </c>
      <c r="M4139">
        <f t="shared" si="198"/>
        <v>10</v>
      </c>
      <c r="N4139">
        <f t="shared" si="199"/>
        <v>18</v>
      </c>
      <c r="O4139" t="str">
        <f t="shared" si="200"/>
        <v>TUERI JPM</v>
      </c>
    </row>
    <row r="4140" spans="1:15" hidden="1" x14ac:dyDescent="0.25">
      <c r="A4140" t="s">
        <v>121</v>
      </c>
      <c r="B4140" t="s">
        <v>43</v>
      </c>
      <c r="C4140" t="s">
        <v>114</v>
      </c>
      <c r="D4140" s="3">
        <v>44628</v>
      </c>
      <c r="E4140" t="s">
        <v>122</v>
      </c>
      <c r="F4140">
        <v>-1600000</v>
      </c>
      <c r="G4140" t="s">
        <v>1351</v>
      </c>
      <c r="H4140" t="s">
        <v>126</v>
      </c>
      <c r="I4140" t="s">
        <v>102</v>
      </c>
      <c r="J4140" t="s">
        <v>80</v>
      </c>
      <c r="L4140" t="s">
        <v>1304</v>
      </c>
      <c r="M4140">
        <f t="shared" si="198"/>
        <v>10</v>
      </c>
      <c r="N4140">
        <f t="shared" si="199"/>
        <v>18</v>
      </c>
      <c r="O4140" t="str">
        <f t="shared" si="200"/>
        <v>TUERI JPM</v>
      </c>
    </row>
    <row r="4141" spans="1:15" hidden="1" x14ac:dyDescent="0.25">
      <c r="A4141" t="s">
        <v>121</v>
      </c>
      <c r="B4141" t="s">
        <v>43</v>
      </c>
      <c r="C4141" t="s">
        <v>114</v>
      </c>
      <c r="D4141" s="3">
        <v>44630</v>
      </c>
      <c r="E4141" t="s">
        <v>122</v>
      </c>
      <c r="F4141">
        <v>-52700000</v>
      </c>
      <c r="G4141" t="s">
        <v>1350</v>
      </c>
      <c r="H4141" t="s">
        <v>126</v>
      </c>
      <c r="I4141" t="s">
        <v>102</v>
      </c>
      <c r="J4141" t="s">
        <v>80</v>
      </c>
      <c r="L4141" t="s">
        <v>1304</v>
      </c>
      <c r="M4141">
        <f t="shared" si="198"/>
        <v>10</v>
      </c>
      <c r="N4141">
        <f t="shared" si="199"/>
        <v>18</v>
      </c>
      <c r="O4141" t="str">
        <f t="shared" si="200"/>
        <v>TUERI JPM</v>
      </c>
    </row>
    <row r="4142" spans="1:15" hidden="1" x14ac:dyDescent="0.25">
      <c r="A4142" t="s">
        <v>121</v>
      </c>
      <c r="B4142" t="s">
        <v>43</v>
      </c>
      <c r="C4142" t="s">
        <v>114</v>
      </c>
      <c r="D4142" s="3">
        <v>44636</v>
      </c>
      <c r="E4142" t="s">
        <v>122</v>
      </c>
      <c r="F4142">
        <v>-41340000</v>
      </c>
      <c r="G4142" t="s">
        <v>1349</v>
      </c>
      <c r="H4142" t="s">
        <v>126</v>
      </c>
      <c r="I4142" t="s">
        <v>102</v>
      </c>
      <c r="J4142" t="s">
        <v>80</v>
      </c>
      <c r="L4142" t="s">
        <v>1304</v>
      </c>
      <c r="M4142">
        <f t="shared" si="198"/>
        <v>10</v>
      </c>
      <c r="N4142">
        <f t="shared" si="199"/>
        <v>18</v>
      </c>
      <c r="O4142" t="str">
        <f t="shared" si="200"/>
        <v>TUERI JPM</v>
      </c>
    </row>
    <row r="4143" spans="1:15" hidden="1" x14ac:dyDescent="0.25">
      <c r="A4143" t="s">
        <v>121</v>
      </c>
      <c r="B4143" t="s">
        <v>43</v>
      </c>
      <c r="C4143" t="s">
        <v>114</v>
      </c>
      <c r="D4143" s="3">
        <v>44651</v>
      </c>
      <c r="E4143" t="s">
        <v>122</v>
      </c>
      <c r="F4143">
        <v>-45500000</v>
      </c>
      <c r="G4143" t="s">
        <v>1348</v>
      </c>
      <c r="H4143" t="s">
        <v>126</v>
      </c>
      <c r="I4143" t="s">
        <v>102</v>
      </c>
      <c r="J4143" t="s">
        <v>80</v>
      </c>
      <c r="L4143" t="s">
        <v>1304</v>
      </c>
      <c r="M4143">
        <f t="shared" si="198"/>
        <v>10</v>
      </c>
      <c r="N4143">
        <f t="shared" si="199"/>
        <v>18</v>
      </c>
      <c r="O4143" t="str">
        <f t="shared" si="200"/>
        <v>TUERI JPM</v>
      </c>
    </row>
    <row r="4144" spans="1:15" hidden="1" x14ac:dyDescent="0.25">
      <c r="A4144" t="s">
        <v>121</v>
      </c>
      <c r="B4144" t="s">
        <v>43</v>
      </c>
      <c r="C4144" t="s">
        <v>114</v>
      </c>
      <c r="D4144" s="3">
        <v>44662</v>
      </c>
      <c r="E4144" t="s">
        <v>122</v>
      </c>
      <c r="F4144">
        <v>-7000000</v>
      </c>
      <c r="G4144" t="s">
        <v>1347</v>
      </c>
      <c r="H4144" t="s">
        <v>126</v>
      </c>
      <c r="I4144" t="s">
        <v>102</v>
      </c>
      <c r="J4144" t="s">
        <v>80</v>
      </c>
      <c r="L4144" t="s">
        <v>1304</v>
      </c>
      <c r="M4144">
        <f t="shared" si="198"/>
        <v>10</v>
      </c>
      <c r="N4144">
        <f t="shared" si="199"/>
        <v>18</v>
      </c>
      <c r="O4144" t="str">
        <f t="shared" si="200"/>
        <v>TUERI JPM</v>
      </c>
    </row>
    <row r="4145" spans="1:15" hidden="1" x14ac:dyDescent="0.25">
      <c r="A4145" t="s">
        <v>121</v>
      </c>
      <c r="B4145" t="s">
        <v>43</v>
      </c>
      <c r="C4145" t="s">
        <v>114</v>
      </c>
      <c r="D4145" s="3">
        <v>44665</v>
      </c>
      <c r="E4145" t="s">
        <v>122</v>
      </c>
      <c r="F4145">
        <v>-200</v>
      </c>
      <c r="G4145" t="s">
        <v>1346</v>
      </c>
      <c r="H4145" t="s">
        <v>126</v>
      </c>
      <c r="I4145" t="s">
        <v>102</v>
      </c>
      <c r="J4145" t="s">
        <v>80</v>
      </c>
      <c r="L4145" t="s">
        <v>1345</v>
      </c>
      <c r="M4145">
        <f t="shared" si="198"/>
        <v>10</v>
      </c>
      <c r="N4145">
        <f t="shared" si="199"/>
        <v>18</v>
      </c>
      <c r="O4145" t="str">
        <f t="shared" si="200"/>
        <v>TUERI JPm</v>
      </c>
    </row>
    <row r="4146" spans="1:15" hidden="1" x14ac:dyDescent="0.25">
      <c r="A4146" t="s">
        <v>121</v>
      </c>
      <c r="B4146" t="s">
        <v>43</v>
      </c>
      <c r="C4146" t="s">
        <v>114</v>
      </c>
      <c r="D4146" s="3">
        <v>44669</v>
      </c>
      <c r="E4146" t="s">
        <v>122</v>
      </c>
      <c r="F4146">
        <v>-2500000</v>
      </c>
      <c r="G4146" t="s">
        <v>1344</v>
      </c>
      <c r="H4146" t="s">
        <v>126</v>
      </c>
      <c r="I4146" t="s">
        <v>102</v>
      </c>
      <c r="J4146" t="s">
        <v>80</v>
      </c>
      <c r="L4146" t="s">
        <v>1304</v>
      </c>
      <c r="M4146">
        <f t="shared" si="198"/>
        <v>10</v>
      </c>
      <c r="N4146">
        <f t="shared" si="199"/>
        <v>18</v>
      </c>
      <c r="O4146" t="str">
        <f t="shared" si="200"/>
        <v>TUERI JPM</v>
      </c>
    </row>
    <row r="4147" spans="1:15" hidden="1" x14ac:dyDescent="0.25">
      <c r="A4147" t="s">
        <v>121</v>
      </c>
      <c r="B4147" t="s">
        <v>43</v>
      </c>
      <c r="C4147" t="s">
        <v>114</v>
      </c>
      <c r="D4147" s="3">
        <v>44676</v>
      </c>
      <c r="E4147" t="s">
        <v>122</v>
      </c>
      <c r="F4147">
        <v>-2430000</v>
      </c>
      <c r="G4147" t="s">
        <v>1343</v>
      </c>
      <c r="H4147" t="s">
        <v>126</v>
      </c>
      <c r="I4147" t="s">
        <v>102</v>
      </c>
      <c r="J4147" t="s">
        <v>80</v>
      </c>
      <c r="L4147" t="s">
        <v>1304</v>
      </c>
      <c r="M4147">
        <f t="shared" si="198"/>
        <v>10</v>
      </c>
      <c r="N4147">
        <f t="shared" si="199"/>
        <v>18</v>
      </c>
      <c r="O4147" t="str">
        <f t="shared" si="200"/>
        <v>TUERI JPM</v>
      </c>
    </row>
    <row r="4148" spans="1:15" hidden="1" x14ac:dyDescent="0.25">
      <c r="A4148" t="s">
        <v>121</v>
      </c>
      <c r="B4148" t="s">
        <v>43</v>
      </c>
      <c r="C4148" t="s">
        <v>114</v>
      </c>
      <c r="D4148" s="3">
        <v>44678</v>
      </c>
      <c r="E4148" t="s">
        <v>122</v>
      </c>
      <c r="F4148">
        <v>-24290000</v>
      </c>
      <c r="G4148" t="s">
        <v>1342</v>
      </c>
      <c r="H4148" t="s">
        <v>126</v>
      </c>
      <c r="I4148" t="s">
        <v>102</v>
      </c>
      <c r="J4148" t="s">
        <v>80</v>
      </c>
      <c r="L4148" t="s">
        <v>1304</v>
      </c>
      <c r="M4148">
        <f t="shared" si="198"/>
        <v>10</v>
      </c>
      <c r="N4148">
        <f t="shared" si="199"/>
        <v>18</v>
      </c>
      <c r="O4148" t="str">
        <f t="shared" si="200"/>
        <v>TUERI JPM</v>
      </c>
    </row>
    <row r="4149" spans="1:15" hidden="1" x14ac:dyDescent="0.25">
      <c r="A4149" t="s">
        <v>121</v>
      </c>
      <c r="B4149" t="s">
        <v>43</v>
      </c>
      <c r="C4149" t="s">
        <v>114</v>
      </c>
      <c r="D4149" s="3">
        <v>44680</v>
      </c>
      <c r="E4149" t="s">
        <v>122</v>
      </c>
      <c r="F4149">
        <v>-45515000</v>
      </c>
      <c r="G4149" t="s">
        <v>1341</v>
      </c>
      <c r="H4149" t="s">
        <v>126</v>
      </c>
      <c r="I4149" t="s">
        <v>102</v>
      </c>
      <c r="J4149" t="s">
        <v>80</v>
      </c>
      <c r="L4149" t="s">
        <v>1304</v>
      </c>
      <c r="M4149">
        <f t="shared" si="198"/>
        <v>10</v>
      </c>
      <c r="N4149">
        <f t="shared" si="199"/>
        <v>18</v>
      </c>
      <c r="O4149" t="str">
        <f t="shared" si="200"/>
        <v>TUERI JPM</v>
      </c>
    </row>
    <row r="4150" spans="1:15" hidden="1" x14ac:dyDescent="0.25">
      <c r="A4150" t="s">
        <v>121</v>
      </c>
      <c r="B4150" t="s">
        <v>43</v>
      </c>
      <c r="C4150" t="s">
        <v>114</v>
      </c>
      <c r="D4150" s="3">
        <v>44691</v>
      </c>
      <c r="E4150" t="s">
        <v>122</v>
      </c>
      <c r="F4150">
        <v>-26000000</v>
      </c>
      <c r="G4150" t="s">
        <v>1340</v>
      </c>
      <c r="H4150" t="s">
        <v>126</v>
      </c>
      <c r="I4150" t="s">
        <v>102</v>
      </c>
      <c r="J4150" t="s">
        <v>80</v>
      </c>
      <c r="L4150" t="s">
        <v>1304</v>
      </c>
      <c r="M4150">
        <f t="shared" si="198"/>
        <v>10</v>
      </c>
      <c r="N4150">
        <f t="shared" si="199"/>
        <v>18</v>
      </c>
      <c r="O4150" t="str">
        <f t="shared" si="200"/>
        <v>TUERI JPM</v>
      </c>
    </row>
    <row r="4151" spans="1:15" hidden="1" x14ac:dyDescent="0.25">
      <c r="A4151" t="s">
        <v>121</v>
      </c>
      <c r="B4151" t="s">
        <v>43</v>
      </c>
      <c r="C4151" t="s">
        <v>114</v>
      </c>
      <c r="D4151" s="3">
        <v>44693</v>
      </c>
      <c r="E4151" t="s">
        <v>122</v>
      </c>
      <c r="F4151">
        <v>-1150000</v>
      </c>
      <c r="G4151" t="s">
        <v>1339</v>
      </c>
      <c r="H4151" t="s">
        <v>126</v>
      </c>
      <c r="I4151" t="s">
        <v>102</v>
      </c>
      <c r="J4151" t="s">
        <v>80</v>
      </c>
      <c r="L4151" t="s">
        <v>1304</v>
      </c>
      <c r="M4151">
        <f t="shared" si="198"/>
        <v>10</v>
      </c>
      <c r="N4151">
        <f t="shared" si="199"/>
        <v>18</v>
      </c>
      <c r="O4151" t="str">
        <f t="shared" si="200"/>
        <v>TUERI JPM</v>
      </c>
    </row>
    <row r="4152" spans="1:15" hidden="1" x14ac:dyDescent="0.25">
      <c r="A4152" t="s">
        <v>121</v>
      </c>
      <c r="B4152" t="s">
        <v>43</v>
      </c>
      <c r="C4152" t="s">
        <v>114</v>
      </c>
      <c r="D4152" s="3">
        <v>44698</v>
      </c>
      <c r="E4152" t="s">
        <v>122</v>
      </c>
      <c r="F4152">
        <v>-41000000</v>
      </c>
      <c r="G4152" t="s">
        <v>1338</v>
      </c>
      <c r="H4152" t="s">
        <v>126</v>
      </c>
      <c r="I4152" t="s">
        <v>102</v>
      </c>
      <c r="J4152" t="s">
        <v>80</v>
      </c>
      <c r="L4152" t="s">
        <v>1304</v>
      </c>
      <c r="M4152">
        <f t="shared" si="198"/>
        <v>10</v>
      </c>
      <c r="N4152">
        <f t="shared" si="199"/>
        <v>18</v>
      </c>
      <c r="O4152" t="str">
        <f t="shared" si="200"/>
        <v>TUERI JPM</v>
      </c>
    </row>
    <row r="4153" spans="1:15" hidden="1" x14ac:dyDescent="0.25">
      <c r="A4153" t="s">
        <v>121</v>
      </c>
      <c r="B4153" t="s">
        <v>43</v>
      </c>
      <c r="C4153" t="s">
        <v>114</v>
      </c>
      <c r="D4153" s="3">
        <v>44706</v>
      </c>
      <c r="E4153" t="s">
        <v>122</v>
      </c>
      <c r="F4153">
        <v>-680000</v>
      </c>
      <c r="G4153" t="s">
        <v>1337</v>
      </c>
      <c r="H4153" t="s">
        <v>126</v>
      </c>
      <c r="I4153" t="s">
        <v>102</v>
      </c>
      <c r="J4153" t="s">
        <v>80</v>
      </c>
      <c r="L4153" t="s">
        <v>1304</v>
      </c>
      <c r="M4153">
        <f t="shared" si="198"/>
        <v>10</v>
      </c>
      <c r="N4153">
        <f t="shared" si="199"/>
        <v>18</v>
      </c>
      <c r="O4153" t="str">
        <f t="shared" si="200"/>
        <v>TUERI JPM</v>
      </c>
    </row>
    <row r="4154" spans="1:15" hidden="1" x14ac:dyDescent="0.25">
      <c r="A4154" t="s">
        <v>121</v>
      </c>
      <c r="B4154" t="s">
        <v>43</v>
      </c>
      <c r="C4154" t="s">
        <v>114</v>
      </c>
      <c r="D4154" s="3">
        <v>44713</v>
      </c>
      <c r="E4154" t="s">
        <v>122</v>
      </c>
      <c r="F4154">
        <v>-18650000</v>
      </c>
      <c r="G4154" t="s">
        <v>1336</v>
      </c>
      <c r="H4154" t="s">
        <v>126</v>
      </c>
      <c r="I4154" t="s">
        <v>102</v>
      </c>
      <c r="J4154" t="s">
        <v>80</v>
      </c>
      <c r="L4154" t="s">
        <v>1304</v>
      </c>
      <c r="M4154">
        <f t="shared" si="198"/>
        <v>10</v>
      </c>
      <c r="N4154">
        <f t="shared" si="199"/>
        <v>18</v>
      </c>
      <c r="O4154" t="str">
        <f t="shared" si="200"/>
        <v>TUERI JPM</v>
      </c>
    </row>
    <row r="4155" spans="1:15" hidden="1" x14ac:dyDescent="0.25">
      <c r="A4155" t="s">
        <v>121</v>
      </c>
      <c r="B4155" t="s">
        <v>43</v>
      </c>
      <c r="C4155" t="s">
        <v>114</v>
      </c>
      <c r="D4155" s="3">
        <v>44715</v>
      </c>
      <c r="E4155" t="s">
        <v>122</v>
      </c>
      <c r="F4155">
        <v>-20595000</v>
      </c>
      <c r="G4155" t="s">
        <v>1335</v>
      </c>
      <c r="H4155" t="s">
        <v>126</v>
      </c>
      <c r="I4155" t="s">
        <v>102</v>
      </c>
      <c r="J4155" t="s">
        <v>80</v>
      </c>
      <c r="L4155" t="s">
        <v>1304</v>
      </c>
      <c r="M4155">
        <f t="shared" si="198"/>
        <v>10</v>
      </c>
      <c r="N4155">
        <f t="shared" si="199"/>
        <v>18</v>
      </c>
      <c r="O4155" t="str">
        <f t="shared" si="200"/>
        <v>TUERI JPM</v>
      </c>
    </row>
    <row r="4156" spans="1:15" hidden="1" x14ac:dyDescent="0.25">
      <c r="A4156" t="s">
        <v>121</v>
      </c>
      <c r="B4156" t="s">
        <v>43</v>
      </c>
      <c r="C4156" t="s">
        <v>114</v>
      </c>
      <c r="D4156" s="3">
        <v>44727</v>
      </c>
      <c r="E4156" t="s">
        <v>122</v>
      </c>
      <c r="F4156">
        <v>-2000000</v>
      </c>
      <c r="G4156" t="s">
        <v>1334</v>
      </c>
      <c r="H4156" t="s">
        <v>126</v>
      </c>
      <c r="I4156" t="s">
        <v>102</v>
      </c>
      <c r="J4156" t="s">
        <v>80</v>
      </c>
      <c r="L4156" t="s">
        <v>1304</v>
      </c>
      <c r="M4156">
        <f t="shared" si="198"/>
        <v>10</v>
      </c>
      <c r="N4156">
        <f t="shared" si="199"/>
        <v>18</v>
      </c>
      <c r="O4156" t="str">
        <f t="shared" si="200"/>
        <v>TUERI JPM</v>
      </c>
    </row>
    <row r="4157" spans="1:15" hidden="1" x14ac:dyDescent="0.25">
      <c r="A4157" t="s">
        <v>121</v>
      </c>
      <c r="B4157" t="s">
        <v>43</v>
      </c>
      <c r="C4157" t="s">
        <v>114</v>
      </c>
      <c r="D4157" s="3">
        <v>44734</v>
      </c>
      <c r="E4157" t="s">
        <v>122</v>
      </c>
      <c r="F4157">
        <v>-1490000</v>
      </c>
      <c r="G4157" t="s">
        <v>1333</v>
      </c>
      <c r="H4157" t="s">
        <v>126</v>
      </c>
      <c r="I4157" t="s">
        <v>102</v>
      </c>
      <c r="J4157" t="s">
        <v>80</v>
      </c>
      <c r="L4157" t="s">
        <v>1304</v>
      </c>
      <c r="M4157">
        <f t="shared" si="198"/>
        <v>10</v>
      </c>
      <c r="N4157">
        <f t="shared" si="199"/>
        <v>18</v>
      </c>
      <c r="O4157" t="str">
        <f t="shared" si="200"/>
        <v>TUERI JPM</v>
      </c>
    </row>
    <row r="4158" spans="1:15" hidden="1" x14ac:dyDescent="0.25">
      <c r="A4158" t="s">
        <v>121</v>
      </c>
      <c r="B4158" t="s">
        <v>43</v>
      </c>
      <c r="C4158" t="s">
        <v>114</v>
      </c>
      <c r="D4158" s="3">
        <v>44750</v>
      </c>
      <c r="E4158" t="s">
        <v>122</v>
      </c>
      <c r="F4158">
        <v>-47415000</v>
      </c>
      <c r="G4158" t="s">
        <v>1332</v>
      </c>
      <c r="H4158" t="s">
        <v>126</v>
      </c>
      <c r="I4158" t="s">
        <v>102</v>
      </c>
      <c r="J4158" t="s">
        <v>80</v>
      </c>
      <c r="L4158" t="s">
        <v>1304</v>
      </c>
      <c r="M4158">
        <f t="shared" si="198"/>
        <v>10</v>
      </c>
      <c r="N4158">
        <f t="shared" si="199"/>
        <v>18</v>
      </c>
      <c r="O4158" t="str">
        <f t="shared" si="200"/>
        <v>TUERI JPM</v>
      </c>
    </row>
    <row r="4159" spans="1:15" hidden="1" x14ac:dyDescent="0.25">
      <c r="A4159" t="s">
        <v>121</v>
      </c>
      <c r="B4159" t="s">
        <v>43</v>
      </c>
      <c r="C4159" t="s">
        <v>114</v>
      </c>
      <c r="D4159" s="3">
        <v>44753</v>
      </c>
      <c r="E4159" t="s">
        <v>122</v>
      </c>
      <c r="F4159">
        <v>-58100000</v>
      </c>
      <c r="G4159" t="s">
        <v>1331</v>
      </c>
      <c r="H4159" t="s">
        <v>126</v>
      </c>
      <c r="I4159" t="s">
        <v>102</v>
      </c>
      <c r="J4159" t="s">
        <v>80</v>
      </c>
      <c r="L4159" t="s">
        <v>1304</v>
      </c>
      <c r="M4159">
        <f t="shared" si="198"/>
        <v>10</v>
      </c>
      <c r="N4159">
        <f t="shared" si="199"/>
        <v>18</v>
      </c>
      <c r="O4159" t="str">
        <f t="shared" si="200"/>
        <v>TUERI JPM</v>
      </c>
    </row>
    <row r="4160" spans="1:15" hidden="1" x14ac:dyDescent="0.25">
      <c r="A4160" t="s">
        <v>121</v>
      </c>
      <c r="B4160" t="s">
        <v>43</v>
      </c>
      <c r="C4160" t="s">
        <v>114</v>
      </c>
      <c r="D4160" s="3">
        <v>44756</v>
      </c>
      <c r="E4160" t="s">
        <v>122</v>
      </c>
      <c r="F4160">
        <v>-28820000</v>
      </c>
      <c r="G4160" t="s">
        <v>1330</v>
      </c>
      <c r="H4160" t="s">
        <v>126</v>
      </c>
      <c r="I4160" t="s">
        <v>102</v>
      </c>
      <c r="J4160" t="s">
        <v>80</v>
      </c>
      <c r="L4160" t="s">
        <v>1304</v>
      </c>
      <c r="M4160">
        <f t="shared" si="198"/>
        <v>10</v>
      </c>
      <c r="N4160">
        <f t="shared" si="199"/>
        <v>18</v>
      </c>
      <c r="O4160" t="str">
        <f t="shared" si="200"/>
        <v>TUERI JPM</v>
      </c>
    </row>
    <row r="4161" spans="1:15" hidden="1" x14ac:dyDescent="0.25">
      <c r="A4161" t="s">
        <v>121</v>
      </c>
      <c r="B4161" t="s">
        <v>43</v>
      </c>
      <c r="C4161" t="s">
        <v>114</v>
      </c>
      <c r="D4161" s="3">
        <v>44761</v>
      </c>
      <c r="E4161" t="s">
        <v>122</v>
      </c>
      <c r="F4161">
        <v>-1600000</v>
      </c>
      <c r="G4161" t="s">
        <v>1329</v>
      </c>
      <c r="H4161" t="s">
        <v>126</v>
      </c>
      <c r="I4161" t="s">
        <v>102</v>
      </c>
      <c r="J4161" t="s">
        <v>80</v>
      </c>
      <c r="L4161" t="s">
        <v>1304</v>
      </c>
      <c r="M4161">
        <f t="shared" si="198"/>
        <v>10</v>
      </c>
      <c r="N4161">
        <f t="shared" si="199"/>
        <v>18</v>
      </c>
      <c r="O4161" t="str">
        <f t="shared" si="200"/>
        <v>TUERI JPM</v>
      </c>
    </row>
    <row r="4162" spans="1:15" hidden="1" x14ac:dyDescent="0.25">
      <c r="A4162" t="s">
        <v>121</v>
      </c>
      <c r="B4162" t="s">
        <v>43</v>
      </c>
      <c r="C4162" t="s">
        <v>114</v>
      </c>
      <c r="D4162" s="3">
        <v>44781</v>
      </c>
      <c r="E4162" t="s">
        <v>122</v>
      </c>
      <c r="F4162">
        <v>-9000000</v>
      </c>
      <c r="G4162" t="s">
        <v>1328</v>
      </c>
      <c r="H4162" t="s">
        <v>126</v>
      </c>
      <c r="I4162" t="s">
        <v>102</v>
      </c>
      <c r="J4162" t="s">
        <v>80</v>
      </c>
      <c r="L4162" t="s">
        <v>1304</v>
      </c>
      <c r="M4162">
        <f t="shared" si="198"/>
        <v>10</v>
      </c>
      <c r="N4162">
        <f t="shared" si="199"/>
        <v>18</v>
      </c>
      <c r="O4162" t="str">
        <f t="shared" si="200"/>
        <v>TUERI JPM</v>
      </c>
    </row>
    <row r="4163" spans="1:15" hidden="1" x14ac:dyDescent="0.25">
      <c r="A4163" t="s">
        <v>121</v>
      </c>
      <c r="B4163" t="s">
        <v>43</v>
      </c>
      <c r="C4163" t="s">
        <v>114</v>
      </c>
      <c r="D4163" s="3">
        <v>44790</v>
      </c>
      <c r="E4163" t="s">
        <v>122</v>
      </c>
      <c r="F4163">
        <v>-2900000</v>
      </c>
      <c r="G4163" t="s">
        <v>1327</v>
      </c>
      <c r="H4163" t="s">
        <v>126</v>
      </c>
      <c r="I4163" t="s">
        <v>102</v>
      </c>
      <c r="J4163" t="s">
        <v>80</v>
      </c>
      <c r="L4163" t="s">
        <v>1304</v>
      </c>
      <c r="M4163">
        <f t="shared" ref="M4163:M4226" si="201">FIND("from",L4163,1)+LEN($M$1)+1</f>
        <v>10</v>
      </c>
      <c r="N4163">
        <f t="shared" ref="N4163:N4226" si="202">FIND("to",L4163)-LEN($N$1)</f>
        <v>18</v>
      </c>
      <c r="O4163" t="str">
        <f t="shared" ref="O4163:O4226" si="203">MID(L4163,M4163,N4163-M4163+1)</f>
        <v>TUERI JPM</v>
      </c>
    </row>
    <row r="4164" spans="1:15" hidden="1" x14ac:dyDescent="0.25">
      <c r="A4164" t="s">
        <v>121</v>
      </c>
      <c r="B4164" t="s">
        <v>43</v>
      </c>
      <c r="C4164" t="s">
        <v>114</v>
      </c>
      <c r="D4164" s="3">
        <v>44810</v>
      </c>
      <c r="E4164" t="s">
        <v>122</v>
      </c>
      <c r="F4164">
        <v>-41375000</v>
      </c>
      <c r="G4164" t="s">
        <v>1326</v>
      </c>
      <c r="H4164" t="s">
        <v>126</v>
      </c>
      <c r="I4164" t="s">
        <v>102</v>
      </c>
      <c r="J4164" t="s">
        <v>80</v>
      </c>
      <c r="L4164" t="s">
        <v>1304</v>
      </c>
      <c r="M4164">
        <f t="shared" si="201"/>
        <v>10</v>
      </c>
      <c r="N4164">
        <f t="shared" si="202"/>
        <v>18</v>
      </c>
      <c r="O4164" t="str">
        <f t="shared" si="203"/>
        <v>TUERI JPM</v>
      </c>
    </row>
    <row r="4165" spans="1:15" hidden="1" x14ac:dyDescent="0.25">
      <c r="A4165" t="s">
        <v>121</v>
      </c>
      <c r="B4165" t="s">
        <v>43</v>
      </c>
      <c r="C4165" t="s">
        <v>114</v>
      </c>
      <c r="D4165" s="3">
        <v>44816</v>
      </c>
      <c r="E4165" t="s">
        <v>122</v>
      </c>
      <c r="F4165">
        <v>-1250000</v>
      </c>
      <c r="G4165" t="s">
        <v>1325</v>
      </c>
      <c r="H4165" t="s">
        <v>126</v>
      </c>
      <c r="I4165" t="s">
        <v>102</v>
      </c>
      <c r="J4165" t="s">
        <v>80</v>
      </c>
      <c r="L4165" t="s">
        <v>1304</v>
      </c>
      <c r="M4165">
        <f t="shared" si="201"/>
        <v>10</v>
      </c>
      <c r="N4165">
        <f t="shared" si="202"/>
        <v>18</v>
      </c>
      <c r="O4165" t="str">
        <f t="shared" si="203"/>
        <v>TUERI JPM</v>
      </c>
    </row>
    <row r="4166" spans="1:15" hidden="1" x14ac:dyDescent="0.25">
      <c r="A4166" t="s">
        <v>121</v>
      </c>
      <c r="B4166" t="s">
        <v>43</v>
      </c>
      <c r="C4166" t="s">
        <v>114</v>
      </c>
      <c r="D4166" s="3">
        <v>44825</v>
      </c>
      <c r="E4166" t="s">
        <v>122</v>
      </c>
      <c r="F4166">
        <v>-1600000</v>
      </c>
      <c r="G4166" t="s">
        <v>1324</v>
      </c>
      <c r="H4166" t="s">
        <v>126</v>
      </c>
      <c r="I4166" t="s">
        <v>102</v>
      </c>
      <c r="J4166" t="s">
        <v>80</v>
      </c>
      <c r="L4166" t="s">
        <v>1304</v>
      </c>
      <c r="M4166">
        <f t="shared" si="201"/>
        <v>10</v>
      </c>
      <c r="N4166">
        <f t="shared" si="202"/>
        <v>18</v>
      </c>
      <c r="O4166" t="str">
        <f t="shared" si="203"/>
        <v>TUERI JPM</v>
      </c>
    </row>
    <row r="4167" spans="1:15" hidden="1" x14ac:dyDescent="0.25">
      <c r="A4167" t="s">
        <v>121</v>
      </c>
      <c r="B4167" t="s">
        <v>43</v>
      </c>
      <c r="C4167" t="s">
        <v>114</v>
      </c>
      <c r="D4167" s="3">
        <v>44837</v>
      </c>
      <c r="E4167" t="s">
        <v>122</v>
      </c>
      <c r="F4167">
        <v>-8100000</v>
      </c>
      <c r="G4167" t="s">
        <v>1323</v>
      </c>
      <c r="H4167" t="s">
        <v>126</v>
      </c>
      <c r="I4167" t="s">
        <v>102</v>
      </c>
      <c r="J4167" t="s">
        <v>80</v>
      </c>
      <c r="L4167" t="s">
        <v>1304</v>
      </c>
      <c r="M4167">
        <f t="shared" si="201"/>
        <v>10</v>
      </c>
      <c r="N4167">
        <f t="shared" si="202"/>
        <v>18</v>
      </c>
      <c r="O4167" t="str">
        <f t="shared" si="203"/>
        <v>TUERI JPM</v>
      </c>
    </row>
    <row r="4168" spans="1:15" hidden="1" x14ac:dyDescent="0.25">
      <c r="A4168" t="s">
        <v>121</v>
      </c>
      <c r="B4168" t="s">
        <v>43</v>
      </c>
      <c r="C4168" t="s">
        <v>114</v>
      </c>
      <c r="D4168" s="3">
        <v>44845</v>
      </c>
      <c r="E4168" t="s">
        <v>122</v>
      </c>
      <c r="F4168">
        <v>-23300000</v>
      </c>
      <c r="G4168" t="s">
        <v>1322</v>
      </c>
      <c r="H4168" t="s">
        <v>126</v>
      </c>
      <c r="I4168" t="s">
        <v>102</v>
      </c>
      <c r="J4168" t="s">
        <v>80</v>
      </c>
      <c r="L4168" t="s">
        <v>1304</v>
      </c>
      <c r="M4168">
        <f t="shared" si="201"/>
        <v>10</v>
      </c>
      <c r="N4168">
        <f t="shared" si="202"/>
        <v>18</v>
      </c>
      <c r="O4168" t="str">
        <f t="shared" si="203"/>
        <v>TUERI JPM</v>
      </c>
    </row>
    <row r="4169" spans="1:15" hidden="1" x14ac:dyDescent="0.25">
      <c r="A4169" t="s">
        <v>121</v>
      </c>
      <c r="B4169" t="s">
        <v>43</v>
      </c>
      <c r="C4169" t="s">
        <v>114</v>
      </c>
      <c r="D4169" s="3">
        <v>44852</v>
      </c>
      <c r="E4169" t="s">
        <v>122</v>
      </c>
      <c r="F4169">
        <v>-1280000</v>
      </c>
      <c r="G4169" t="s">
        <v>1321</v>
      </c>
      <c r="H4169" t="s">
        <v>126</v>
      </c>
      <c r="I4169" t="s">
        <v>102</v>
      </c>
      <c r="J4169" t="s">
        <v>80</v>
      </c>
      <c r="L4169" t="s">
        <v>1304</v>
      </c>
      <c r="M4169">
        <f t="shared" si="201"/>
        <v>10</v>
      </c>
      <c r="N4169">
        <f t="shared" si="202"/>
        <v>18</v>
      </c>
      <c r="O4169" t="str">
        <f t="shared" si="203"/>
        <v>TUERI JPM</v>
      </c>
    </row>
    <row r="4170" spans="1:15" hidden="1" x14ac:dyDescent="0.25">
      <c r="A4170" t="s">
        <v>121</v>
      </c>
      <c r="B4170" t="s">
        <v>43</v>
      </c>
      <c r="C4170" t="s">
        <v>114</v>
      </c>
      <c r="D4170" s="3">
        <v>44866</v>
      </c>
      <c r="E4170" t="s">
        <v>122</v>
      </c>
      <c r="F4170">
        <v>-2700000</v>
      </c>
      <c r="G4170" t="s">
        <v>1320</v>
      </c>
      <c r="H4170" t="s">
        <v>126</v>
      </c>
      <c r="I4170" t="s">
        <v>102</v>
      </c>
      <c r="J4170" t="s">
        <v>80</v>
      </c>
      <c r="L4170" t="s">
        <v>274</v>
      </c>
      <c r="M4170" t="e">
        <f t="shared" si="201"/>
        <v>#VALUE!</v>
      </c>
      <c r="N4170">
        <f t="shared" si="202"/>
        <v>18</v>
      </c>
      <c r="O4170" t="e">
        <f t="shared" si="203"/>
        <v>#VALUE!</v>
      </c>
    </row>
    <row r="4171" spans="1:15" hidden="1" x14ac:dyDescent="0.25">
      <c r="A4171" t="s">
        <v>121</v>
      </c>
      <c r="B4171" t="s">
        <v>43</v>
      </c>
      <c r="C4171" t="s">
        <v>114</v>
      </c>
      <c r="D4171" s="3">
        <v>44868</v>
      </c>
      <c r="E4171" t="s">
        <v>122</v>
      </c>
      <c r="F4171">
        <v>-14000000</v>
      </c>
      <c r="G4171" t="s">
        <v>1319</v>
      </c>
      <c r="H4171" t="s">
        <v>126</v>
      </c>
      <c r="I4171" t="s">
        <v>102</v>
      </c>
      <c r="J4171" t="s">
        <v>80</v>
      </c>
      <c r="L4171" t="s">
        <v>1304</v>
      </c>
      <c r="M4171">
        <f t="shared" si="201"/>
        <v>10</v>
      </c>
      <c r="N4171">
        <f t="shared" si="202"/>
        <v>18</v>
      </c>
      <c r="O4171" t="str">
        <f t="shared" si="203"/>
        <v>TUERI JPM</v>
      </c>
    </row>
    <row r="4172" spans="1:15" hidden="1" x14ac:dyDescent="0.25">
      <c r="A4172" t="s">
        <v>121</v>
      </c>
      <c r="B4172" t="s">
        <v>43</v>
      </c>
      <c r="C4172" t="s">
        <v>114</v>
      </c>
      <c r="D4172" s="3">
        <v>44881</v>
      </c>
      <c r="E4172" t="s">
        <v>122</v>
      </c>
      <c r="F4172">
        <v>-3200000</v>
      </c>
      <c r="G4172" t="s">
        <v>1318</v>
      </c>
      <c r="H4172" t="s">
        <v>126</v>
      </c>
      <c r="I4172" t="s">
        <v>102</v>
      </c>
      <c r="J4172" t="s">
        <v>80</v>
      </c>
      <c r="L4172" t="s">
        <v>1304</v>
      </c>
      <c r="M4172">
        <f t="shared" si="201"/>
        <v>10</v>
      </c>
      <c r="N4172">
        <f t="shared" si="202"/>
        <v>18</v>
      </c>
      <c r="O4172" t="str">
        <f t="shared" si="203"/>
        <v>TUERI JPM</v>
      </c>
    </row>
    <row r="4173" spans="1:15" hidden="1" x14ac:dyDescent="0.25">
      <c r="A4173" t="s">
        <v>121</v>
      </c>
      <c r="B4173" t="s">
        <v>43</v>
      </c>
      <c r="C4173" t="s">
        <v>114</v>
      </c>
      <c r="D4173" s="3">
        <v>44887</v>
      </c>
      <c r="E4173" t="s">
        <v>122</v>
      </c>
      <c r="F4173">
        <v>-31330000</v>
      </c>
      <c r="G4173" t="s">
        <v>1317</v>
      </c>
      <c r="H4173" t="s">
        <v>126</v>
      </c>
      <c r="I4173" t="s">
        <v>102</v>
      </c>
      <c r="J4173" t="s">
        <v>80</v>
      </c>
      <c r="L4173" t="s">
        <v>1314</v>
      </c>
      <c r="M4173">
        <f t="shared" si="201"/>
        <v>10</v>
      </c>
      <c r="N4173">
        <f t="shared" si="202"/>
        <v>19</v>
      </c>
      <c r="O4173" t="str">
        <f t="shared" si="203"/>
        <v>Tuebor JPM</v>
      </c>
    </row>
    <row r="4174" spans="1:15" hidden="1" x14ac:dyDescent="0.25">
      <c r="A4174" t="s">
        <v>121</v>
      </c>
      <c r="B4174" t="s">
        <v>43</v>
      </c>
      <c r="C4174" t="s">
        <v>114</v>
      </c>
      <c r="D4174" s="3">
        <v>44893</v>
      </c>
      <c r="E4174" t="s">
        <v>122</v>
      </c>
      <c r="F4174">
        <v>-3364000</v>
      </c>
      <c r="G4174" t="s">
        <v>1316</v>
      </c>
      <c r="H4174" t="s">
        <v>126</v>
      </c>
      <c r="I4174" t="s">
        <v>1315</v>
      </c>
      <c r="J4174" t="s">
        <v>80</v>
      </c>
      <c r="L4174" t="s">
        <v>1314</v>
      </c>
      <c r="M4174">
        <f t="shared" si="201"/>
        <v>10</v>
      </c>
      <c r="N4174">
        <f t="shared" si="202"/>
        <v>19</v>
      </c>
      <c r="O4174" t="str">
        <f t="shared" si="203"/>
        <v>Tuebor JPM</v>
      </c>
    </row>
    <row r="4175" spans="1:15" hidden="1" x14ac:dyDescent="0.25">
      <c r="A4175" t="s">
        <v>121</v>
      </c>
      <c r="B4175" t="s">
        <v>43</v>
      </c>
      <c r="C4175" t="s">
        <v>114</v>
      </c>
      <c r="D4175" s="3">
        <v>44903</v>
      </c>
      <c r="E4175" t="s">
        <v>122</v>
      </c>
      <c r="F4175">
        <v>-11260000</v>
      </c>
      <c r="G4175" t="s">
        <v>1313</v>
      </c>
      <c r="H4175" t="s">
        <v>126</v>
      </c>
      <c r="I4175" t="s">
        <v>102</v>
      </c>
      <c r="J4175" t="s">
        <v>80</v>
      </c>
      <c r="L4175" t="s">
        <v>1304</v>
      </c>
      <c r="M4175">
        <f t="shared" si="201"/>
        <v>10</v>
      </c>
      <c r="N4175">
        <f t="shared" si="202"/>
        <v>18</v>
      </c>
      <c r="O4175" t="str">
        <f t="shared" si="203"/>
        <v>TUERI JPM</v>
      </c>
    </row>
    <row r="4176" spans="1:15" hidden="1" x14ac:dyDescent="0.25">
      <c r="A4176" t="s">
        <v>121</v>
      </c>
      <c r="B4176" t="s">
        <v>43</v>
      </c>
      <c r="C4176" t="s">
        <v>114</v>
      </c>
      <c r="D4176" s="3">
        <v>44904</v>
      </c>
      <c r="E4176" t="s">
        <v>122</v>
      </c>
      <c r="F4176">
        <v>-25530000</v>
      </c>
      <c r="G4176" t="s">
        <v>1312</v>
      </c>
      <c r="H4176" t="s">
        <v>126</v>
      </c>
      <c r="I4176" t="s">
        <v>102</v>
      </c>
      <c r="J4176" t="s">
        <v>80</v>
      </c>
      <c r="L4176" t="s">
        <v>1304</v>
      </c>
      <c r="M4176">
        <f t="shared" si="201"/>
        <v>10</v>
      </c>
      <c r="N4176">
        <f t="shared" si="202"/>
        <v>18</v>
      </c>
      <c r="O4176" t="str">
        <f t="shared" si="203"/>
        <v>TUERI JPM</v>
      </c>
    </row>
    <row r="4177" spans="1:15" hidden="1" x14ac:dyDescent="0.25">
      <c r="A4177" t="s">
        <v>121</v>
      </c>
      <c r="B4177" t="s">
        <v>43</v>
      </c>
      <c r="C4177" t="s">
        <v>114</v>
      </c>
      <c r="D4177" s="3">
        <v>44914</v>
      </c>
      <c r="E4177" t="s">
        <v>122</v>
      </c>
      <c r="F4177">
        <v>-7941000</v>
      </c>
      <c r="G4177" t="s">
        <v>1311</v>
      </c>
      <c r="H4177" t="s">
        <v>126</v>
      </c>
      <c r="I4177" t="s">
        <v>102</v>
      </c>
      <c r="J4177" t="s">
        <v>80</v>
      </c>
      <c r="L4177" t="s">
        <v>1304</v>
      </c>
      <c r="M4177">
        <f t="shared" si="201"/>
        <v>10</v>
      </c>
      <c r="N4177">
        <f t="shared" si="202"/>
        <v>18</v>
      </c>
      <c r="O4177" t="str">
        <f t="shared" si="203"/>
        <v>TUERI JPM</v>
      </c>
    </row>
    <row r="4178" spans="1:15" hidden="1" x14ac:dyDescent="0.25">
      <c r="A4178" t="s">
        <v>121</v>
      </c>
      <c r="B4178" t="s">
        <v>43</v>
      </c>
      <c r="C4178" t="s">
        <v>114</v>
      </c>
      <c r="D4178" s="3">
        <v>44914</v>
      </c>
      <c r="E4178" t="s">
        <v>122</v>
      </c>
      <c r="F4178">
        <v>-2700000</v>
      </c>
      <c r="G4178" t="s">
        <v>1310</v>
      </c>
      <c r="H4178" t="s">
        <v>247</v>
      </c>
      <c r="I4178" t="s">
        <v>102</v>
      </c>
      <c r="J4178" t="s">
        <v>80</v>
      </c>
      <c r="L4178" t="s">
        <v>1309</v>
      </c>
      <c r="M4178">
        <f t="shared" si="201"/>
        <v>10</v>
      </c>
      <c r="N4178">
        <f t="shared" si="202"/>
        <v>18</v>
      </c>
      <c r="O4178" t="str">
        <f t="shared" si="203"/>
        <v>TUERI JPM</v>
      </c>
    </row>
    <row r="4179" spans="1:15" hidden="1" x14ac:dyDescent="0.25">
      <c r="A4179" t="s">
        <v>121</v>
      </c>
      <c r="B4179" t="s">
        <v>43</v>
      </c>
      <c r="C4179" t="s">
        <v>114</v>
      </c>
      <c r="D4179" s="3">
        <v>44938</v>
      </c>
      <c r="E4179" t="s">
        <v>122</v>
      </c>
      <c r="F4179">
        <v>-4790000</v>
      </c>
      <c r="G4179" t="s">
        <v>1308</v>
      </c>
      <c r="H4179" t="s">
        <v>126</v>
      </c>
      <c r="I4179" t="s">
        <v>102</v>
      </c>
      <c r="J4179" t="s">
        <v>80</v>
      </c>
      <c r="L4179" t="s">
        <v>1304</v>
      </c>
      <c r="M4179">
        <f t="shared" si="201"/>
        <v>10</v>
      </c>
      <c r="N4179">
        <f t="shared" si="202"/>
        <v>18</v>
      </c>
      <c r="O4179" t="str">
        <f t="shared" si="203"/>
        <v>TUERI JPM</v>
      </c>
    </row>
    <row r="4180" spans="1:15" hidden="1" x14ac:dyDescent="0.25">
      <c r="A4180" t="s">
        <v>121</v>
      </c>
      <c r="B4180" t="s">
        <v>43</v>
      </c>
      <c r="C4180" t="s">
        <v>114</v>
      </c>
      <c r="D4180" s="3">
        <v>44943</v>
      </c>
      <c r="E4180" t="s">
        <v>122</v>
      </c>
      <c r="F4180">
        <v>-21980000</v>
      </c>
      <c r="G4180" t="s">
        <v>1307</v>
      </c>
      <c r="H4180" t="s">
        <v>126</v>
      </c>
      <c r="I4180" t="s">
        <v>102</v>
      </c>
      <c r="J4180" t="s">
        <v>80</v>
      </c>
      <c r="L4180" t="s">
        <v>1304</v>
      </c>
      <c r="M4180">
        <f t="shared" si="201"/>
        <v>10</v>
      </c>
      <c r="N4180">
        <f t="shared" si="202"/>
        <v>18</v>
      </c>
      <c r="O4180" t="str">
        <f t="shared" si="203"/>
        <v>TUERI JPM</v>
      </c>
    </row>
    <row r="4181" spans="1:15" hidden="1" x14ac:dyDescent="0.25">
      <c r="A4181" t="s">
        <v>121</v>
      </c>
      <c r="B4181" t="s">
        <v>43</v>
      </c>
      <c r="C4181" t="s">
        <v>114</v>
      </c>
      <c r="D4181" s="3">
        <v>44966</v>
      </c>
      <c r="E4181" t="s">
        <v>122</v>
      </c>
      <c r="F4181">
        <v>-1000000</v>
      </c>
      <c r="G4181" t="s">
        <v>1306</v>
      </c>
      <c r="H4181" t="s">
        <v>126</v>
      </c>
      <c r="I4181" t="s">
        <v>102</v>
      </c>
      <c r="J4181" t="s">
        <v>80</v>
      </c>
      <c r="L4181" t="s">
        <v>1304</v>
      </c>
      <c r="M4181">
        <f t="shared" si="201"/>
        <v>10</v>
      </c>
      <c r="N4181">
        <f t="shared" si="202"/>
        <v>18</v>
      </c>
      <c r="O4181" t="str">
        <f t="shared" si="203"/>
        <v>TUERI JPM</v>
      </c>
    </row>
    <row r="4182" spans="1:15" hidden="1" x14ac:dyDescent="0.25">
      <c r="A4182" t="s">
        <v>121</v>
      </c>
      <c r="B4182" t="s">
        <v>43</v>
      </c>
      <c r="C4182" t="s">
        <v>114</v>
      </c>
      <c r="D4182" s="3">
        <v>44978</v>
      </c>
      <c r="E4182" t="s">
        <v>122</v>
      </c>
      <c r="F4182">
        <v>-31400000</v>
      </c>
      <c r="G4182" t="s">
        <v>1305</v>
      </c>
      <c r="H4182" t="s">
        <v>126</v>
      </c>
      <c r="I4182" t="s">
        <v>102</v>
      </c>
      <c r="J4182" t="s">
        <v>80</v>
      </c>
      <c r="L4182" t="s">
        <v>1304</v>
      </c>
      <c r="M4182">
        <f t="shared" si="201"/>
        <v>10</v>
      </c>
      <c r="N4182">
        <f t="shared" si="202"/>
        <v>18</v>
      </c>
      <c r="O4182" t="str">
        <f t="shared" si="203"/>
        <v>TUERI JPM</v>
      </c>
    </row>
    <row r="4183" spans="1:15" hidden="1" x14ac:dyDescent="0.25">
      <c r="A4183" t="s">
        <v>121</v>
      </c>
      <c r="B4183" t="s">
        <v>43</v>
      </c>
      <c r="C4183" t="s">
        <v>114</v>
      </c>
      <c r="D4183" s="3">
        <v>44998</v>
      </c>
      <c r="E4183" t="s">
        <v>122</v>
      </c>
      <c r="F4183">
        <v>-49094627.359999999</v>
      </c>
      <c r="G4183" t="s">
        <v>1303</v>
      </c>
      <c r="H4183" t="s">
        <v>247</v>
      </c>
      <c r="I4183" t="s">
        <v>102</v>
      </c>
      <c r="J4183" t="s">
        <v>80</v>
      </c>
      <c r="L4183" t="s">
        <v>1302</v>
      </c>
      <c r="M4183">
        <f t="shared" si="201"/>
        <v>10</v>
      </c>
      <c r="N4183">
        <f t="shared" si="202"/>
        <v>18</v>
      </c>
      <c r="O4183" t="str">
        <f t="shared" si="203"/>
        <v>TUERI JPM</v>
      </c>
    </row>
    <row r="4184" spans="1:15" hidden="1" x14ac:dyDescent="0.25">
      <c r="A4184" t="s">
        <v>121</v>
      </c>
      <c r="B4184" t="s">
        <v>43</v>
      </c>
      <c r="C4184" t="s">
        <v>114</v>
      </c>
      <c r="D4184" s="3">
        <v>45089</v>
      </c>
      <c r="E4184" t="s">
        <v>122</v>
      </c>
      <c r="F4184">
        <v>-297000</v>
      </c>
      <c r="G4184" t="s">
        <v>1301</v>
      </c>
      <c r="H4184" t="s">
        <v>126</v>
      </c>
      <c r="I4184" t="s">
        <v>102</v>
      </c>
      <c r="J4184" t="s">
        <v>80</v>
      </c>
      <c r="L4184" t="s">
        <v>1300</v>
      </c>
      <c r="M4184">
        <f t="shared" si="201"/>
        <v>10</v>
      </c>
      <c r="N4184">
        <f t="shared" si="202"/>
        <v>24</v>
      </c>
      <c r="O4184" t="str">
        <f t="shared" si="203"/>
        <v>Tuebor REIT JPM</v>
      </c>
    </row>
    <row r="4185" spans="1:15" hidden="1" x14ac:dyDescent="0.25">
      <c r="A4185" t="s">
        <v>121</v>
      </c>
      <c r="B4185" t="s">
        <v>43</v>
      </c>
      <c r="C4185" t="s">
        <v>114</v>
      </c>
      <c r="D4185" s="3">
        <v>45148</v>
      </c>
      <c r="E4185" t="s">
        <v>122</v>
      </c>
      <c r="F4185">
        <v>-75000</v>
      </c>
      <c r="G4185" t="s">
        <v>1299</v>
      </c>
      <c r="H4185" t="s">
        <v>126</v>
      </c>
      <c r="I4185" t="s">
        <v>102</v>
      </c>
      <c r="J4185" t="s">
        <v>80</v>
      </c>
      <c r="L4185" t="s">
        <v>1298</v>
      </c>
      <c r="M4185">
        <f t="shared" si="201"/>
        <v>10</v>
      </c>
      <c r="N4185">
        <f t="shared" si="202"/>
        <v>18</v>
      </c>
      <c r="O4185" t="str">
        <f t="shared" si="203"/>
        <v>TUERI JPM</v>
      </c>
    </row>
    <row r="4186" spans="1:15" hidden="1" x14ac:dyDescent="0.25">
      <c r="A4186" t="s">
        <v>1297</v>
      </c>
      <c r="B4186" t="s">
        <v>33</v>
      </c>
      <c r="C4186" t="s">
        <v>183</v>
      </c>
      <c r="D4186" s="3">
        <v>44524</v>
      </c>
      <c r="E4186" t="s">
        <v>122</v>
      </c>
      <c r="F4186">
        <v>-3000000</v>
      </c>
      <c r="G4186" t="s">
        <v>1296</v>
      </c>
      <c r="H4186" t="s">
        <v>126</v>
      </c>
      <c r="I4186" t="s">
        <v>102</v>
      </c>
      <c r="J4186" t="s">
        <v>34</v>
      </c>
      <c r="L4186" t="s">
        <v>1295</v>
      </c>
      <c r="M4186">
        <f t="shared" si="201"/>
        <v>10</v>
      </c>
      <c r="N4186">
        <f t="shared" si="202"/>
        <v>21</v>
      </c>
      <c r="O4186" t="str">
        <f t="shared" si="203"/>
        <v>Tuebor - CMS</v>
      </c>
    </row>
    <row r="4187" spans="1:15" hidden="1" x14ac:dyDescent="0.25">
      <c r="A4187" t="s">
        <v>1293</v>
      </c>
      <c r="B4187" t="s">
        <v>69</v>
      </c>
      <c r="C4187" t="s">
        <v>1292</v>
      </c>
      <c r="D4187" s="3">
        <v>44047</v>
      </c>
      <c r="E4187" t="s">
        <v>122</v>
      </c>
      <c r="F4187">
        <v>-1090018.27</v>
      </c>
      <c r="G4187" t="s">
        <v>404</v>
      </c>
      <c r="H4187" t="s">
        <v>126</v>
      </c>
      <c r="I4187" t="s">
        <v>102</v>
      </c>
      <c r="J4187" t="s">
        <v>70</v>
      </c>
      <c r="L4187" t="s">
        <v>1294</v>
      </c>
      <c r="M4187">
        <f t="shared" si="201"/>
        <v>10</v>
      </c>
      <c r="N4187">
        <f t="shared" si="202"/>
        <v>16</v>
      </c>
      <c r="O4187" t="str">
        <f t="shared" si="203"/>
        <v>LCS PNC</v>
      </c>
    </row>
    <row r="4188" spans="1:15" hidden="1" x14ac:dyDescent="0.25">
      <c r="A4188" t="s">
        <v>1293</v>
      </c>
      <c r="B4188" t="s">
        <v>69</v>
      </c>
      <c r="C4188" t="s">
        <v>1292</v>
      </c>
      <c r="D4188" s="3">
        <v>44047</v>
      </c>
      <c r="E4188" t="s">
        <v>122</v>
      </c>
      <c r="F4188">
        <v>-610244.89</v>
      </c>
      <c r="G4188" t="s">
        <v>404</v>
      </c>
      <c r="H4188" t="s">
        <v>126</v>
      </c>
      <c r="I4188" t="s">
        <v>102</v>
      </c>
      <c r="J4188" t="s">
        <v>70</v>
      </c>
      <c r="L4188" t="s">
        <v>1291</v>
      </c>
      <c r="M4188">
        <f t="shared" si="201"/>
        <v>10</v>
      </c>
      <c r="N4188">
        <f t="shared" si="202"/>
        <v>16</v>
      </c>
      <c r="O4188" t="str">
        <f t="shared" si="203"/>
        <v>LCS PNC</v>
      </c>
    </row>
    <row r="4189" spans="1:15" hidden="1" x14ac:dyDescent="0.25">
      <c r="A4189" t="s">
        <v>121</v>
      </c>
      <c r="B4189" t="s">
        <v>61</v>
      </c>
      <c r="C4189" t="s">
        <v>1282</v>
      </c>
      <c r="D4189" s="3">
        <v>42040</v>
      </c>
      <c r="E4189" t="s">
        <v>122</v>
      </c>
      <c r="F4189">
        <v>-2000000</v>
      </c>
      <c r="G4189" t="s">
        <v>1290</v>
      </c>
      <c r="H4189" t="s">
        <v>249</v>
      </c>
      <c r="I4189" t="s">
        <v>102</v>
      </c>
      <c r="J4189" t="s">
        <v>65</v>
      </c>
      <c r="L4189" t="s">
        <v>1289</v>
      </c>
      <c r="M4189">
        <f t="shared" si="201"/>
        <v>10</v>
      </c>
      <c r="N4189">
        <f t="shared" si="202"/>
        <v>13</v>
      </c>
      <c r="O4189" t="str">
        <f t="shared" si="203"/>
        <v>LCFH</v>
      </c>
    </row>
    <row r="4190" spans="1:15" hidden="1" x14ac:dyDescent="0.25">
      <c r="A4190" t="s">
        <v>121</v>
      </c>
      <c r="B4190" t="s">
        <v>61</v>
      </c>
      <c r="C4190" t="s">
        <v>1282</v>
      </c>
      <c r="D4190" s="3">
        <v>42145</v>
      </c>
      <c r="E4190" t="s">
        <v>122</v>
      </c>
      <c r="F4190">
        <v>-674357.76000000001</v>
      </c>
      <c r="G4190" t="s">
        <v>1288</v>
      </c>
      <c r="H4190" t="s">
        <v>249</v>
      </c>
      <c r="I4190" t="s">
        <v>102</v>
      </c>
      <c r="J4190" t="s">
        <v>65</v>
      </c>
      <c r="L4190" t="s">
        <v>1280</v>
      </c>
      <c r="M4190">
        <f t="shared" si="201"/>
        <v>10</v>
      </c>
      <c r="N4190">
        <f t="shared" si="202"/>
        <v>13</v>
      </c>
      <c r="O4190" t="str">
        <f t="shared" si="203"/>
        <v>LCFH</v>
      </c>
    </row>
    <row r="4191" spans="1:15" hidden="1" x14ac:dyDescent="0.25">
      <c r="A4191" t="s">
        <v>121</v>
      </c>
      <c r="B4191" t="s">
        <v>61</v>
      </c>
      <c r="C4191" t="s">
        <v>1282</v>
      </c>
      <c r="D4191" s="3">
        <v>42174</v>
      </c>
      <c r="E4191" t="s">
        <v>122</v>
      </c>
      <c r="F4191">
        <v>-998129.37</v>
      </c>
      <c r="G4191" t="s">
        <v>1287</v>
      </c>
      <c r="H4191" t="s">
        <v>249</v>
      </c>
      <c r="I4191" t="s">
        <v>102</v>
      </c>
      <c r="J4191" t="s">
        <v>65</v>
      </c>
      <c r="L4191" t="s">
        <v>1280</v>
      </c>
      <c r="M4191">
        <f t="shared" si="201"/>
        <v>10</v>
      </c>
      <c r="N4191">
        <f t="shared" si="202"/>
        <v>13</v>
      </c>
      <c r="O4191" t="str">
        <f t="shared" si="203"/>
        <v>LCFH</v>
      </c>
    </row>
    <row r="4192" spans="1:15" hidden="1" x14ac:dyDescent="0.25">
      <c r="A4192" t="s">
        <v>121</v>
      </c>
      <c r="B4192" t="s">
        <v>61</v>
      </c>
      <c r="C4192" t="s">
        <v>1282</v>
      </c>
      <c r="D4192" s="3">
        <v>42179</v>
      </c>
      <c r="E4192" t="s">
        <v>122</v>
      </c>
      <c r="F4192">
        <v>-232812.81</v>
      </c>
      <c r="G4192" t="s">
        <v>1286</v>
      </c>
      <c r="H4192" t="s">
        <v>249</v>
      </c>
      <c r="I4192" t="s">
        <v>102</v>
      </c>
      <c r="J4192" t="s">
        <v>65</v>
      </c>
      <c r="L4192" t="s">
        <v>1280</v>
      </c>
      <c r="M4192">
        <f t="shared" si="201"/>
        <v>10</v>
      </c>
      <c r="N4192">
        <f t="shared" si="202"/>
        <v>13</v>
      </c>
      <c r="O4192" t="str">
        <f t="shared" si="203"/>
        <v>LCFH</v>
      </c>
    </row>
    <row r="4193" spans="1:15" hidden="1" x14ac:dyDescent="0.25">
      <c r="A4193" t="s">
        <v>121</v>
      </c>
      <c r="B4193" t="s">
        <v>61</v>
      </c>
      <c r="C4193" t="s">
        <v>1282</v>
      </c>
      <c r="D4193" s="3">
        <v>42214</v>
      </c>
      <c r="E4193" t="s">
        <v>122</v>
      </c>
      <c r="F4193">
        <v>-10000</v>
      </c>
      <c r="G4193" t="s">
        <v>1285</v>
      </c>
      <c r="H4193" t="s">
        <v>249</v>
      </c>
      <c r="I4193" t="s">
        <v>102</v>
      </c>
      <c r="J4193" t="s">
        <v>65</v>
      </c>
      <c r="L4193" t="s">
        <v>1280</v>
      </c>
      <c r="M4193">
        <f t="shared" si="201"/>
        <v>10</v>
      </c>
      <c r="N4193">
        <f t="shared" si="202"/>
        <v>13</v>
      </c>
      <c r="O4193" t="str">
        <f t="shared" si="203"/>
        <v>LCFH</v>
      </c>
    </row>
    <row r="4194" spans="1:15" hidden="1" x14ac:dyDescent="0.25">
      <c r="A4194" t="s">
        <v>121</v>
      </c>
      <c r="B4194" t="s">
        <v>18</v>
      </c>
      <c r="C4194" t="s">
        <v>1282</v>
      </c>
      <c r="D4194" s="3">
        <v>43361</v>
      </c>
      <c r="E4194" t="s">
        <v>122</v>
      </c>
      <c r="F4194">
        <v>-600000</v>
      </c>
      <c r="G4194" t="s">
        <v>1284</v>
      </c>
      <c r="H4194" t="s">
        <v>247</v>
      </c>
      <c r="I4194" t="s">
        <v>102</v>
      </c>
      <c r="J4194" t="s">
        <v>32</v>
      </c>
      <c r="L4194" t="s">
        <v>1280</v>
      </c>
      <c r="M4194">
        <f t="shared" si="201"/>
        <v>10</v>
      </c>
      <c r="N4194">
        <f t="shared" si="202"/>
        <v>13</v>
      </c>
      <c r="O4194" t="str">
        <f t="shared" si="203"/>
        <v>LCFH</v>
      </c>
    </row>
    <row r="4195" spans="1:15" hidden="1" x14ac:dyDescent="0.25">
      <c r="A4195" t="s">
        <v>121</v>
      </c>
      <c r="B4195" t="s">
        <v>61</v>
      </c>
      <c r="C4195" t="s">
        <v>1282</v>
      </c>
      <c r="D4195" s="3">
        <v>43917</v>
      </c>
      <c r="E4195" t="s">
        <v>122</v>
      </c>
      <c r="F4195">
        <v>-50000</v>
      </c>
      <c r="G4195" t="s">
        <v>1283</v>
      </c>
      <c r="H4195" t="s">
        <v>249</v>
      </c>
      <c r="I4195" t="s">
        <v>102</v>
      </c>
      <c r="J4195" t="s">
        <v>65</v>
      </c>
      <c r="L4195" t="s">
        <v>1280</v>
      </c>
      <c r="M4195">
        <f t="shared" si="201"/>
        <v>10</v>
      </c>
      <c r="N4195">
        <f t="shared" si="202"/>
        <v>13</v>
      </c>
      <c r="O4195" t="str">
        <f t="shared" si="203"/>
        <v>LCFH</v>
      </c>
    </row>
    <row r="4196" spans="1:15" hidden="1" x14ac:dyDescent="0.25">
      <c r="A4196" t="s">
        <v>121</v>
      </c>
      <c r="B4196" t="s">
        <v>61</v>
      </c>
      <c r="C4196" t="s">
        <v>1282</v>
      </c>
      <c r="D4196" s="3">
        <v>44357</v>
      </c>
      <c r="E4196" t="s">
        <v>122</v>
      </c>
      <c r="F4196">
        <v>-1558.41</v>
      </c>
      <c r="G4196" t="s">
        <v>1281</v>
      </c>
      <c r="H4196" t="s">
        <v>247</v>
      </c>
      <c r="I4196" t="s">
        <v>102</v>
      </c>
      <c r="J4196" t="s">
        <v>65</v>
      </c>
      <c r="L4196" t="s">
        <v>1280</v>
      </c>
      <c r="M4196">
        <f t="shared" si="201"/>
        <v>10</v>
      </c>
      <c r="N4196">
        <f t="shared" si="202"/>
        <v>13</v>
      </c>
      <c r="O4196" t="str">
        <f t="shared" si="203"/>
        <v>LCFH</v>
      </c>
    </row>
    <row r="4197" spans="1:15" hidden="1" x14ac:dyDescent="0.25">
      <c r="A4197" t="s">
        <v>121</v>
      </c>
      <c r="B4197" t="s">
        <v>41</v>
      </c>
      <c r="C4197" t="s">
        <v>263</v>
      </c>
      <c r="D4197" s="3">
        <v>42111</v>
      </c>
      <c r="E4197" t="s">
        <v>122</v>
      </c>
      <c r="F4197">
        <v>-370000</v>
      </c>
      <c r="G4197" t="s">
        <v>1279</v>
      </c>
      <c r="H4197" t="s">
        <v>1239</v>
      </c>
      <c r="I4197" t="s">
        <v>102</v>
      </c>
      <c r="J4197" t="s">
        <v>19</v>
      </c>
      <c r="L4197" t="s">
        <v>1238</v>
      </c>
      <c r="M4197">
        <f t="shared" si="201"/>
        <v>10</v>
      </c>
      <c r="N4197">
        <f t="shared" si="202"/>
        <v>11</v>
      </c>
      <c r="O4197" t="str">
        <f t="shared" si="203"/>
        <v>Op</v>
      </c>
    </row>
    <row r="4198" spans="1:15" hidden="1" x14ac:dyDescent="0.25">
      <c r="A4198" t="s">
        <v>121</v>
      </c>
      <c r="B4198" t="s">
        <v>41</v>
      </c>
      <c r="C4198" t="s">
        <v>263</v>
      </c>
      <c r="D4198" s="3">
        <v>42305</v>
      </c>
      <c r="E4198" t="s">
        <v>122</v>
      </c>
      <c r="F4198">
        <v>-50000</v>
      </c>
      <c r="G4198" t="s">
        <v>1278</v>
      </c>
      <c r="H4198" t="s">
        <v>249</v>
      </c>
      <c r="I4198" t="s">
        <v>102</v>
      </c>
      <c r="J4198" t="s">
        <v>19</v>
      </c>
      <c r="L4198" t="s">
        <v>1268</v>
      </c>
      <c r="M4198">
        <f t="shared" si="201"/>
        <v>10</v>
      </c>
      <c r="N4198">
        <f t="shared" si="202"/>
        <v>11</v>
      </c>
      <c r="O4198" t="str">
        <f t="shared" si="203"/>
        <v>Op</v>
      </c>
    </row>
    <row r="4199" spans="1:15" hidden="1" x14ac:dyDescent="0.25">
      <c r="A4199" t="s">
        <v>121</v>
      </c>
      <c r="B4199" t="s">
        <v>41</v>
      </c>
      <c r="C4199" t="s">
        <v>263</v>
      </c>
      <c r="D4199" s="3">
        <v>42446</v>
      </c>
      <c r="E4199" t="s">
        <v>122</v>
      </c>
      <c r="F4199">
        <v>-1600000</v>
      </c>
      <c r="G4199" t="s">
        <v>1277</v>
      </c>
      <c r="H4199" t="s">
        <v>249</v>
      </c>
      <c r="I4199" t="s">
        <v>102</v>
      </c>
      <c r="J4199" t="s">
        <v>19</v>
      </c>
      <c r="L4199" t="s">
        <v>539</v>
      </c>
      <c r="M4199">
        <f t="shared" si="201"/>
        <v>10</v>
      </c>
      <c r="N4199">
        <f t="shared" si="202"/>
        <v>13</v>
      </c>
      <c r="O4199" t="str">
        <f t="shared" si="203"/>
        <v>Trad</v>
      </c>
    </row>
    <row r="4200" spans="1:15" hidden="1" x14ac:dyDescent="0.25">
      <c r="A4200" t="s">
        <v>121</v>
      </c>
      <c r="B4200" t="s">
        <v>41</v>
      </c>
      <c r="C4200" t="s">
        <v>263</v>
      </c>
      <c r="D4200" s="3">
        <v>42608</v>
      </c>
      <c r="E4200" t="s">
        <v>122</v>
      </c>
      <c r="F4200">
        <v>-0.01</v>
      </c>
      <c r="G4200" t="s">
        <v>1276</v>
      </c>
      <c r="H4200" t="s">
        <v>1275</v>
      </c>
      <c r="I4200" t="s">
        <v>101</v>
      </c>
      <c r="J4200" t="s">
        <v>19</v>
      </c>
      <c r="L4200" t="s">
        <v>1274</v>
      </c>
      <c r="M4200" t="e">
        <f t="shared" si="201"/>
        <v>#VALUE!</v>
      </c>
      <c r="N4200" t="e">
        <f t="shared" si="202"/>
        <v>#VALUE!</v>
      </c>
      <c r="O4200" t="e">
        <f t="shared" si="203"/>
        <v>#VALUE!</v>
      </c>
    </row>
    <row r="4201" spans="1:15" hidden="1" x14ac:dyDescent="0.25">
      <c r="A4201" t="s">
        <v>121</v>
      </c>
      <c r="B4201" t="s">
        <v>41</v>
      </c>
      <c r="C4201" t="s">
        <v>263</v>
      </c>
      <c r="D4201" s="3">
        <v>42620</v>
      </c>
      <c r="E4201" t="s">
        <v>122</v>
      </c>
      <c r="F4201">
        <v>-200</v>
      </c>
      <c r="G4201" t="s">
        <v>1273</v>
      </c>
      <c r="H4201" t="s">
        <v>126</v>
      </c>
      <c r="I4201" t="s">
        <v>101</v>
      </c>
      <c r="J4201" t="s">
        <v>19</v>
      </c>
      <c r="K4201" t="s">
        <v>47</v>
      </c>
      <c r="L4201" t="s">
        <v>1272</v>
      </c>
      <c r="M4201">
        <f t="shared" si="201"/>
        <v>10</v>
      </c>
      <c r="N4201">
        <f t="shared" si="202"/>
        <v>12</v>
      </c>
      <c r="O4201" t="str">
        <f t="shared" si="203"/>
        <v>LCF</v>
      </c>
    </row>
    <row r="4202" spans="1:15" hidden="1" x14ac:dyDescent="0.25">
      <c r="A4202" t="s">
        <v>121</v>
      </c>
      <c r="B4202" t="s">
        <v>41</v>
      </c>
      <c r="C4202" t="s">
        <v>263</v>
      </c>
      <c r="D4202" s="3">
        <v>42797</v>
      </c>
      <c r="E4202" t="s">
        <v>122</v>
      </c>
      <c r="F4202">
        <v>-10000</v>
      </c>
      <c r="G4202" t="s">
        <v>1271</v>
      </c>
      <c r="H4202" t="s">
        <v>126</v>
      </c>
      <c r="I4202" t="s">
        <v>102</v>
      </c>
      <c r="J4202" t="s">
        <v>19</v>
      </c>
      <c r="L4202" t="s">
        <v>539</v>
      </c>
      <c r="M4202">
        <f t="shared" si="201"/>
        <v>10</v>
      </c>
      <c r="N4202">
        <f t="shared" si="202"/>
        <v>13</v>
      </c>
      <c r="O4202" t="str">
        <f t="shared" si="203"/>
        <v>Trad</v>
      </c>
    </row>
    <row r="4203" spans="1:15" hidden="1" x14ac:dyDescent="0.25">
      <c r="A4203" t="s">
        <v>121</v>
      </c>
      <c r="B4203" t="s">
        <v>41</v>
      </c>
      <c r="C4203" t="s">
        <v>263</v>
      </c>
      <c r="D4203" s="3">
        <v>43102</v>
      </c>
      <c r="E4203" t="s">
        <v>122</v>
      </c>
      <c r="F4203">
        <v>-200000</v>
      </c>
      <c r="G4203" t="s">
        <v>1270</v>
      </c>
      <c r="H4203" t="s">
        <v>247</v>
      </c>
      <c r="I4203" t="s">
        <v>102</v>
      </c>
      <c r="J4203" t="s">
        <v>19</v>
      </c>
      <c r="L4203" t="s">
        <v>539</v>
      </c>
      <c r="M4203">
        <f t="shared" si="201"/>
        <v>10</v>
      </c>
      <c r="N4203">
        <f t="shared" si="202"/>
        <v>13</v>
      </c>
      <c r="O4203" t="str">
        <f t="shared" si="203"/>
        <v>Trad</v>
      </c>
    </row>
    <row r="4204" spans="1:15" hidden="1" x14ac:dyDescent="0.25">
      <c r="A4204" t="s">
        <v>121</v>
      </c>
      <c r="B4204" t="s">
        <v>41</v>
      </c>
      <c r="C4204" t="s">
        <v>263</v>
      </c>
      <c r="D4204" s="3">
        <v>43234</v>
      </c>
      <c r="E4204" t="s">
        <v>122</v>
      </c>
      <c r="F4204">
        <v>-200000</v>
      </c>
      <c r="G4204" t="s">
        <v>1269</v>
      </c>
      <c r="H4204" t="s">
        <v>247</v>
      </c>
      <c r="I4204" t="s">
        <v>102</v>
      </c>
      <c r="J4204" t="s">
        <v>19</v>
      </c>
      <c r="L4204" t="s">
        <v>1268</v>
      </c>
      <c r="M4204">
        <f t="shared" si="201"/>
        <v>10</v>
      </c>
      <c r="N4204">
        <f t="shared" si="202"/>
        <v>11</v>
      </c>
      <c r="O4204" t="str">
        <f t="shared" si="203"/>
        <v>Op</v>
      </c>
    </row>
    <row r="4205" spans="1:15" hidden="1" x14ac:dyDescent="0.25">
      <c r="A4205" t="s">
        <v>121</v>
      </c>
      <c r="B4205" t="s">
        <v>41</v>
      </c>
      <c r="C4205" t="s">
        <v>263</v>
      </c>
      <c r="D4205" s="3">
        <v>43264</v>
      </c>
      <c r="E4205" t="s">
        <v>122</v>
      </c>
      <c r="F4205">
        <v>-266500</v>
      </c>
      <c r="G4205" t="s">
        <v>1267</v>
      </c>
      <c r="H4205" t="s">
        <v>126</v>
      </c>
      <c r="I4205" t="s">
        <v>102</v>
      </c>
      <c r="J4205" t="s">
        <v>19</v>
      </c>
      <c r="L4205" t="s">
        <v>539</v>
      </c>
      <c r="M4205">
        <f t="shared" si="201"/>
        <v>10</v>
      </c>
      <c r="N4205">
        <f t="shared" si="202"/>
        <v>13</v>
      </c>
      <c r="O4205" t="str">
        <f t="shared" si="203"/>
        <v>Trad</v>
      </c>
    </row>
    <row r="4206" spans="1:15" hidden="1" x14ac:dyDescent="0.25">
      <c r="A4206" t="s">
        <v>121</v>
      </c>
      <c r="B4206" t="s">
        <v>41</v>
      </c>
      <c r="C4206" t="s">
        <v>263</v>
      </c>
      <c r="D4206" s="3">
        <v>43273</v>
      </c>
      <c r="E4206" t="s">
        <v>122</v>
      </c>
      <c r="F4206">
        <v>-215000</v>
      </c>
      <c r="G4206" t="s">
        <v>1266</v>
      </c>
      <c r="H4206" t="s">
        <v>126</v>
      </c>
      <c r="I4206" t="s">
        <v>102</v>
      </c>
      <c r="J4206" t="s">
        <v>19</v>
      </c>
      <c r="L4206" t="s">
        <v>539</v>
      </c>
      <c r="M4206">
        <f t="shared" si="201"/>
        <v>10</v>
      </c>
      <c r="N4206">
        <f t="shared" si="202"/>
        <v>13</v>
      </c>
      <c r="O4206" t="str">
        <f t="shared" si="203"/>
        <v>Trad</v>
      </c>
    </row>
    <row r="4207" spans="1:15" hidden="1" x14ac:dyDescent="0.25">
      <c r="A4207" t="s">
        <v>121</v>
      </c>
      <c r="B4207" t="s">
        <v>41</v>
      </c>
      <c r="C4207" t="s">
        <v>263</v>
      </c>
      <c r="D4207" s="3">
        <v>43406</v>
      </c>
      <c r="E4207" t="s">
        <v>122</v>
      </c>
      <c r="F4207">
        <v>-738000</v>
      </c>
      <c r="G4207" t="s">
        <v>1265</v>
      </c>
      <c r="H4207" t="s">
        <v>126</v>
      </c>
      <c r="I4207" t="s">
        <v>102</v>
      </c>
      <c r="J4207" t="s">
        <v>19</v>
      </c>
      <c r="L4207" t="s">
        <v>539</v>
      </c>
      <c r="M4207">
        <f t="shared" si="201"/>
        <v>10</v>
      </c>
      <c r="N4207">
        <f t="shared" si="202"/>
        <v>13</v>
      </c>
      <c r="O4207" t="str">
        <f t="shared" si="203"/>
        <v>Trad</v>
      </c>
    </row>
    <row r="4208" spans="1:15" hidden="1" x14ac:dyDescent="0.25">
      <c r="A4208" t="s">
        <v>121</v>
      </c>
      <c r="B4208" t="s">
        <v>41</v>
      </c>
      <c r="C4208" t="s">
        <v>263</v>
      </c>
      <c r="D4208" s="3">
        <v>43406</v>
      </c>
      <c r="E4208" t="s">
        <v>122</v>
      </c>
      <c r="F4208">
        <v>-738000</v>
      </c>
      <c r="G4208" t="s">
        <v>1265</v>
      </c>
      <c r="H4208" t="s">
        <v>126</v>
      </c>
      <c r="I4208" t="s">
        <v>102</v>
      </c>
      <c r="J4208" t="s">
        <v>19</v>
      </c>
      <c r="L4208" t="s">
        <v>539</v>
      </c>
      <c r="M4208">
        <f t="shared" si="201"/>
        <v>10</v>
      </c>
      <c r="N4208">
        <f t="shared" si="202"/>
        <v>13</v>
      </c>
      <c r="O4208" t="str">
        <f t="shared" si="203"/>
        <v>Trad</v>
      </c>
    </row>
    <row r="4209" spans="1:15" hidden="1" x14ac:dyDescent="0.25">
      <c r="A4209" t="s">
        <v>121</v>
      </c>
      <c r="B4209" t="s">
        <v>41</v>
      </c>
      <c r="C4209" t="s">
        <v>263</v>
      </c>
      <c r="D4209" s="3">
        <v>43720</v>
      </c>
      <c r="E4209" t="s">
        <v>122</v>
      </c>
      <c r="F4209">
        <v>-2034557</v>
      </c>
      <c r="G4209" t="s">
        <v>1264</v>
      </c>
      <c r="H4209" t="s">
        <v>247</v>
      </c>
      <c r="I4209" t="s">
        <v>102</v>
      </c>
      <c r="J4209" t="s">
        <v>19</v>
      </c>
      <c r="L4209" t="s">
        <v>1263</v>
      </c>
      <c r="M4209">
        <f t="shared" si="201"/>
        <v>10</v>
      </c>
      <c r="N4209">
        <f t="shared" si="202"/>
        <v>14</v>
      </c>
      <c r="O4209" t="str">
        <f t="shared" si="203"/>
        <v>LCFHR</v>
      </c>
    </row>
    <row r="4210" spans="1:15" hidden="1" x14ac:dyDescent="0.25">
      <c r="A4210" t="s">
        <v>121</v>
      </c>
      <c r="B4210" t="s">
        <v>41</v>
      </c>
      <c r="C4210" t="s">
        <v>263</v>
      </c>
      <c r="D4210" s="3">
        <v>44692</v>
      </c>
      <c r="E4210" t="s">
        <v>122</v>
      </c>
      <c r="F4210">
        <v>-200000</v>
      </c>
      <c r="G4210" t="s">
        <v>1262</v>
      </c>
      <c r="H4210" t="s">
        <v>247</v>
      </c>
      <c r="I4210" t="s">
        <v>102</v>
      </c>
      <c r="J4210" t="s">
        <v>19</v>
      </c>
      <c r="L4210" t="s">
        <v>472</v>
      </c>
      <c r="M4210">
        <f t="shared" si="201"/>
        <v>10</v>
      </c>
      <c r="N4210">
        <f t="shared" si="202"/>
        <v>16</v>
      </c>
      <c r="O4210" t="str">
        <f t="shared" si="203"/>
        <v>Trading</v>
      </c>
    </row>
    <row r="4211" spans="1:15" hidden="1" x14ac:dyDescent="0.25">
      <c r="A4211" t="s">
        <v>121</v>
      </c>
      <c r="B4211" t="s">
        <v>41</v>
      </c>
      <c r="C4211" t="s">
        <v>263</v>
      </c>
      <c r="D4211" s="3">
        <v>45131</v>
      </c>
      <c r="E4211" t="s">
        <v>122</v>
      </c>
      <c r="F4211">
        <v>-101036.15</v>
      </c>
      <c r="G4211" t="s">
        <v>1261</v>
      </c>
      <c r="H4211" t="s">
        <v>247</v>
      </c>
      <c r="I4211" t="s">
        <v>101</v>
      </c>
      <c r="J4211" t="s">
        <v>19</v>
      </c>
      <c r="L4211" t="s">
        <v>1260</v>
      </c>
      <c r="M4211">
        <f t="shared" si="201"/>
        <v>10</v>
      </c>
      <c r="N4211">
        <f t="shared" si="202"/>
        <v>22</v>
      </c>
      <c r="O4211" t="str">
        <f t="shared" si="203"/>
        <v>LCF Operating</v>
      </c>
    </row>
    <row r="4212" spans="1:15" hidden="1" x14ac:dyDescent="0.25">
      <c r="A4212" t="s">
        <v>121</v>
      </c>
      <c r="B4212" t="s">
        <v>14</v>
      </c>
      <c r="C4212" t="s">
        <v>103</v>
      </c>
      <c r="D4212" s="3">
        <v>42040</v>
      </c>
      <c r="E4212" t="s">
        <v>122</v>
      </c>
      <c r="F4212">
        <v>-513.30999999999995</v>
      </c>
      <c r="G4212" t="s">
        <v>1259</v>
      </c>
      <c r="H4212" t="s">
        <v>249</v>
      </c>
      <c r="I4212" t="s">
        <v>101</v>
      </c>
      <c r="J4212" t="s">
        <v>19</v>
      </c>
      <c r="L4212" t="s">
        <v>695</v>
      </c>
      <c r="M4212">
        <f t="shared" si="201"/>
        <v>10</v>
      </c>
      <c r="N4212">
        <f t="shared" si="202"/>
        <v>12</v>
      </c>
      <c r="O4212" t="str">
        <f t="shared" si="203"/>
        <v>LCF</v>
      </c>
    </row>
    <row r="4213" spans="1:15" hidden="1" x14ac:dyDescent="0.25">
      <c r="A4213" t="s">
        <v>121</v>
      </c>
      <c r="B4213" t="s">
        <v>14</v>
      </c>
      <c r="C4213" t="s">
        <v>103</v>
      </c>
      <c r="D4213" s="3">
        <v>42041</v>
      </c>
      <c r="E4213" t="s">
        <v>122</v>
      </c>
      <c r="F4213">
        <v>-550000</v>
      </c>
      <c r="G4213" t="s">
        <v>1258</v>
      </c>
      <c r="H4213" t="s">
        <v>249</v>
      </c>
      <c r="I4213" t="s">
        <v>102</v>
      </c>
      <c r="J4213" t="s">
        <v>19</v>
      </c>
      <c r="L4213" t="s">
        <v>472</v>
      </c>
      <c r="M4213">
        <f t="shared" si="201"/>
        <v>10</v>
      </c>
      <c r="N4213">
        <f t="shared" si="202"/>
        <v>16</v>
      </c>
      <c r="O4213" t="str">
        <f t="shared" si="203"/>
        <v>Trading</v>
      </c>
    </row>
    <row r="4214" spans="1:15" hidden="1" x14ac:dyDescent="0.25">
      <c r="A4214" t="s">
        <v>121</v>
      </c>
      <c r="B4214" t="s">
        <v>14</v>
      </c>
      <c r="C4214" t="s">
        <v>103</v>
      </c>
      <c r="D4214" s="3">
        <v>42052</v>
      </c>
      <c r="E4214" t="s">
        <v>122</v>
      </c>
      <c r="F4214">
        <v>-500000</v>
      </c>
      <c r="G4214" t="s">
        <v>1257</v>
      </c>
      <c r="H4214" t="s">
        <v>249</v>
      </c>
      <c r="I4214" t="s">
        <v>102</v>
      </c>
      <c r="J4214" t="s">
        <v>19</v>
      </c>
      <c r="L4214" t="s">
        <v>472</v>
      </c>
      <c r="M4214">
        <f t="shared" si="201"/>
        <v>10</v>
      </c>
      <c r="N4214">
        <f t="shared" si="202"/>
        <v>16</v>
      </c>
      <c r="O4214" t="str">
        <f t="shared" si="203"/>
        <v>Trading</v>
      </c>
    </row>
    <row r="4215" spans="1:15" hidden="1" x14ac:dyDescent="0.25">
      <c r="A4215" t="s">
        <v>121</v>
      </c>
      <c r="B4215" t="s">
        <v>14</v>
      </c>
      <c r="C4215" t="s">
        <v>103</v>
      </c>
      <c r="D4215" s="3">
        <v>42065</v>
      </c>
      <c r="E4215" t="s">
        <v>122</v>
      </c>
      <c r="F4215">
        <v>-162000</v>
      </c>
      <c r="G4215" t="s">
        <v>1256</v>
      </c>
      <c r="H4215" t="s">
        <v>249</v>
      </c>
      <c r="I4215" t="s">
        <v>102</v>
      </c>
      <c r="J4215" t="s">
        <v>19</v>
      </c>
      <c r="L4215" t="s">
        <v>472</v>
      </c>
      <c r="M4215">
        <f t="shared" si="201"/>
        <v>10</v>
      </c>
      <c r="N4215">
        <f t="shared" si="202"/>
        <v>16</v>
      </c>
      <c r="O4215" t="str">
        <f t="shared" si="203"/>
        <v>Trading</v>
      </c>
    </row>
    <row r="4216" spans="1:15" hidden="1" x14ac:dyDescent="0.25">
      <c r="A4216" t="s">
        <v>121</v>
      </c>
      <c r="B4216" t="s">
        <v>14</v>
      </c>
      <c r="C4216" t="s">
        <v>103</v>
      </c>
      <c r="D4216" s="3">
        <v>42065</v>
      </c>
      <c r="E4216" t="s">
        <v>122</v>
      </c>
      <c r="F4216">
        <v>-20856.68</v>
      </c>
      <c r="G4216" t="s">
        <v>1255</v>
      </c>
      <c r="H4216" t="s">
        <v>1239</v>
      </c>
      <c r="I4216" t="s">
        <v>102</v>
      </c>
      <c r="J4216" t="s">
        <v>19</v>
      </c>
      <c r="L4216" t="s">
        <v>1254</v>
      </c>
      <c r="M4216">
        <f t="shared" si="201"/>
        <v>10</v>
      </c>
      <c r="N4216">
        <f t="shared" si="202"/>
        <v>13</v>
      </c>
      <c r="O4216" t="str">
        <f t="shared" si="203"/>
        <v>Trad</v>
      </c>
    </row>
    <row r="4217" spans="1:15" hidden="1" x14ac:dyDescent="0.25">
      <c r="A4217" t="s">
        <v>121</v>
      </c>
      <c r="B4217" t="s">
        <v>14</v>
      </c>
      <c r="C4217" t="s">
        <v>103</v>
      </c>
      <c r="D4217" s="3">
        <v>42066</v>
      </c>
      <c r="E4217" t="s">
        <v>122</v>
      </c>
      <c r="F4217">
        <v>-92048943</v>
      </c>
      <c r="G4217" t="s">
        <v>1253</v>
      </c>
      <c r="H4217" t="s">
        <v>249</v>
      </c>
      <c r="I4217" t="s">
        <v>102</v>
      </c>
      <c r="J4217" t="s">
        <v>19</v>
      </c>
      <c r="L4217" t="s">
        <v>695</v>
      </c>
      <c r="M4217">
        <f t="shared" si="201"/>
        <v>10</v>
      </c>
      <c r="N4217">
        <f t="shared" si="202"/>
        <v>12</v>
      </c>
      <c r="O4217" t="str">
        <f t="shared" si="203"/>
        <v>LCF</v>
      </c>
    </row>
    <row r="4218" spans="1:15" hidden="1" x14ac:dyDescent="0.25">
      <c r="A4218" t="s">
        <v>121</v>
      </c>
      <c r="B4218" t="s">
        <v>14</v>
      </c>
      <c r="C4218" t="s">
        <v>103</v>
      </c>
      <c r="D4218" s="3">
        <v>42075</v>
      </c>
      <c r="E4218" t="s">
        <v>122</v>
      </c>
      <c r="F4218">
        <v>-67980.149999999994</v>
      </c>
      <c r="G4218" t="s">
        <v>1252</v>
      </c>
      <c r="H4218" t="s">
        <v>249</v>
      </c>
      <c r="I4218" t="s">
        <v>102</v>
      </c>
      <c r="J4218" t="s">
        <v>19</v>
      </c>
      <c r="L4218" t="s">
        <v>539</v>
      </c>
      <c r="M4218">
        <f t="shared" si="201"/>
        <v>10</v>
      </c>
      <c r="N4218">
        <f t="shared" si="202"/>
        <v>13</v>
      </c>
      <c r="O4218" t="str">
        <f t="shared" si="203"/>
        <v>Trad</v>
      </c>
    </row>
    <row r="4219" spans="1:15" hidden="1" x14ac:dyDescent="0.25">
      <c r="A4219" t="s">
        <v>121</v>
      </c>
      <c r="B4219" t="s">
        <v>14</v>
      </c>
      <c r="C4219" t="s">
        <v>103</v>
      </c>
      <c r="D4219" s="3">
        <v>42076</v>
      </c>
      <c r="E4219" t="s">
        <v>122</v>
      </c>
      <c r="F4219">
        <v>-228000</v>
      </c>
      <c r="G4219" t="s">
        <v>1251</v>
      </c>
      <c r="H4219" t="s">
        <v>249</v>
      </c>
      <c r="I4219" t="s">
        <v>102</v>
      </c>
      <c r="J4219" t="s">
        <v>19</v>
      </c>
      <c r="L4219" t="s">
        <v>539</v>
      </c>
      <c r="M4219">
        <f t="shared" si="201"/>
        <v>10</v>
      </c>
      <c r="N4219">
        <f t="shared" si="202"/>
        <v>13</v>
      </c>
      <c r="O4219" t="str">
        <f t="shared" si="203"/>
        <v>Trad</v>
      </c>
    </row>
    <row r="4220" spans="1:15" hidden="1" x14ac:dyDescent="0.25">
      <c r="A4220" t="s">
        <v>121</v>
      </c>
      <c r="B4220" t="s">
        <v>14</v>
      </c>
      <c r="C4220" t="s">
        <v>103</v>
      </c>
      <c r="D4220" s="3">
        <v>42083</v>
      </c>
      <c r="E4220" t="s">
        <v>122</v>
      </c>
      <c r="F4220">
        <v>-28972904.859999999</v>
      </c>
      <c r="G4220" t="s">
        <v>1250</v>
      </c>
      <c r="H4220" t="s">
        <v>249</v>
      </c>
      <c r="I4220" t="s">
        <v>102</v>
      </c>
      <c r="J4220" t="s">
        <v>19</v>
      </c>
      <c r="L4220" t="s">
        <v>695</v>
      </c>
      <c r="M4220">
        <f t="shared" si="201"/>
        <v>10</v>
      </c>
      <c r="N4220">
        <f t="shared" si="202"/>
        <v>12</v>
      </c>
      <c r="O4220" t="str">
        <f t="shared" si="203"/>
        <v>LCF</v>
      </c>
    </row>
    <row r="4221" spans="1:15" hidden="1" x14ac:dyDescent="0.25">
      <c r="A4221" t="s">
        <v>121</v>
      </c>
      <c r="B4221" t="s">
        <v>14</v>
      </c>
      <c r="C4221" t="s">
        <v>103</v>
      </c>
      <c r="D4221" s="3">
        <v>42086</v>
      </c>
      <c r="E4221" t="s">
        <v>122</v>
      </c>
      <c r="F4221">
        <v>-300000</v>
      </c>
      <c r="G4221" t="s">
        <v>1249</v>
      </c>
      <c r="H4221" t="s">
        <v>249</v>
      </c>
      <c r="I4221" t="s">
        <v>102</v>
      </c>
      <c r="J4221" t="s">
        <v>19</v>
      </c>
      <c r="L4221" t="s">
        <v>472</v>
      </c>
      <c r="M4221">
        <f t="shared" si="201"/>
        <v>10</v>
      </c>
      <c r="N4221">
        <f t="shared" si="202"/>
        <v>16</v>
      </c>
      <c r="O4221" t="str">
        <f t="shared" si="203"/>
        <v>Trading</v>
      </c>
    </row>
    <row r="4222" spans="1:15" hidden="1" x14ac:dyDescent="0.25">
      <c r="A4222" t="s">
        <v>121</v>
      </c>
      <c r="B4222" t="s">
        <v>14</v>
      </c>
      <c r="C4222" t="s">
        <v>103</v>
      </c>
      <c r="D4222" s="3">
        <v>42093</v>
      </c>
      <c r="E4222" t="s">
        <v>122</v>
      </c>
      <c r="F4222">
        <v>-110000</v>
      </c>
      <c r="G4222" t="s">
        <v>1248</v>
      </c>
      <c r="H4222" t="s">
        <v>249</v>
      </c>
      <c r="I4222" t="s">
        <v>102</v>
      </c>
      <c r="J4222" t="s">
        <v>19</v>
      </c>
      <c r="L4222" t="s">
        <v>472</v>
      </c>
      <c r="M4222">
        <f t="shared" si="201"/>
        <v>10</v>
      </c>
      <c r="N4222">
        <f t="shared" si="202"/>
        <v>16</v>
      </c>
      <c r="O4222" t="str">
        <f t="shared" si="203"/>
        <v>Trading</v>
      </c>
    </row>
    <row r="4223" spans="1:15" hidden="1" x14ac:dyDescent="0.25">
      <c r="A4223" t="s">
        <v>121</v>
      </c>
      <c r="B4223" t="s">
        <v>14</v>
      </c>
      <c r="C4223" t="s">
        <v>103</v>
      </c>
      <c r="D4223" s="3">
        <v>42095</v>
      </c>
      <c r="E4223" t="s">
        <v>122</v>
      </c>
      <c r="F4223">
        <v>-426579.78</v>
      </c>
      <c r="G4223" t="s">
        <v>1247</v>
      </c>
      <c r="H4223" t="s">
        <v>126</v>
      </c>
      <c r="I4223" t="s">
        <v>102</v>
      </c>
      <c r="J4223" t="s">
        <v>19</v>
      </c>
      <c r="L4223" t="s">
        <v>539</v>
      </c>
      <c r="M4223">
        <f t="shared" si="201"/>
        <v>10</v>
      </c>
      <c r="N4223">
        <f t="shared" si="202"/>
        <v>13</v>
      </c>
      <c r="O4223" t="str">
        <f t="shared" si="203"/>
        <v>Trad</v>
      </c>
    </row>
    <row r="4224" spans="1:15" hidden="1" x14ac:dyDescent="0.25">
      <c r="A4224" t="s">
        <v>121</v>
      </c>
      <c r="B4224" t="s">
        <v>14</v>
      </c>
      <c r="C4224" t="s">
        <v>103</v>
      </c>
      <c r="D4224" s="3">
        <v>42101</v>
      </c>
      <c r="E4224" t="s">
        <v>122</v>
      </c>
      <c r="F4224">
        <v>-250000</v>
      </c>
      <c r="G4224" t="s">
        <v>1246</v>
      </c>
      <c r="H4224" t="s">
        <v>249</v>
      </c>
      <c r="I4224" t="s">
        <v>102</v>
      </c>
      <c r="J4224" t="s">
        <v>19</v>
      </c>
      <c r="L4224" t="s">
        <v>539</v>
      </c>
      <c r="M4224">
        <f t="shared" si="201"/>
        <v>10</v>
      </c>
      <c r="N4224">
        <f t="shared" si="202"/>
        <v>13</v>
      </c>
      <c r="O4224" t="str">
        <f t="shared" si="203"/>
        <v>Trad</v>
      </c>
    </row>
    <row r="4225" spans="1:15" hidden="1" x14ac:dyDescent="0.25">
      <c r="A4225" t="s">
        <v>121</v>
      </c>
      <c r="B4225" t="s">
        <v>14</v>
      </c>
      <c r="C4225" t="s">
        <v>103</v>
      </c>
      <c r="D4225" s="3">
        <v>42103</v>
      </c>
      <c r="E4225" t="s">
        <v>122</v>
      </c>
      <c r="F4225">
        <v>-250000</v>
      </c>
      <c r="G4225" t="s">
        <v>1245</v>
      </c>
      <c r="H4225" t="s">
        <v>249</v>
      </c>
      <c r="I4225" t="s">
        <v>102</v>
      </c>
      <c r="J4225" t="s">
        <v>19</v>
      </c>
      <c r="L4225" t="s">
        <v>472</v>
      </c>
      <c r="M4225">
        <f t="shared" si="201"/>
        <v>10</v>
      </c>
      <c r="N4225">
        <f t="shared" si="202"/>
        <v>16</v>
      </c>
      <c r="O4225" t="str">
        <f t="shared" si="203"/>
        <v>Trading</v>
      </c>
    </row>
    <row r="4226" spans="1:15" hidden="1" x14ac:dyDescent="0.25">
      <c r="A4226" t="s">
        <v>121</v>
      </c>
      <c r="B4226" t="s">
        <v>14</v>
      </c>
      <c r="C4226" t="s">
        <v>103</v>
      </c>
      <c r="D4226" s="3">
        <v>42104</v>
      </c>
      <c r="E4226" t="s">
        <v>122</v>
      </c>
      <c r="F4226">
        <v>-2802768</v>
      </c>
      <c r="G4226" t="s">
        <v>1244</v>
      </c>
      <c r="H4226" t="s">
        <v>249</v>
      </c>
      <c r="I4226" t="s">
        <v>102</v>
      </c>
      <c r="J4226" t="s">
        <v>19</v>
      </c>
      <c r="L4226" t="s">
        <v>690</v>
      </c>
      <c r="M4226">
        <f t="shared" si="201"/>
        <v>10</v>
      </c>
      <c r="N4226">
        <f t="shared" si="202"/>
        <v>12</v>
      </c>
      <c r="O4226" t="str">
        <f t="shared" si="203"/>
        <v>LCF</v>
      </c>
    </row>
    <row r="4227" spans="1:15" hidden="1" x14ac:dyDescent="0.25">
      <c r="A4227" t="s">
        <v>121</v>
      </c>
      <c r="B4227" t="s">
        <v>14</v>
      </c>
      <c r="C4227" t="s">
        <v>103</v>
      </c>
      <c r="D4227" s="3">
        <v>42109</v>
      </c>
      <c r="E4227" t="s">
        <v>122</v>
      </c>
      <c r="F4227">
        <v>-1093494.04</v>
      </c>
      <c r="G4227" t="s">
        <v>1243</v>
      </c>
      <c r="H4227" t="s">
        <v>249</v>
      </c>
      <c r="I4227" t="s">
        <v>102</v>
      </c>
      <c r="J4227" t="s">
        <v>19</v>
      </c>
      <c r="L4227" t="s">
        <v>472</v>
      </c>
      <c r="M4227">
        <f t="shared" ref="M4227:M4290" si="204">FIND("from",L4227,1)+LEN($M$1)+1</f>
        <v>10</v>
      </c>
      <c r="N4227">
        <f t="shared" ref="N4227:N4290" si="205">FIND("to",L4227)-LEN($N$1)</f>
        <v>16</v>
      </c>
      <c r="O4227" t="str">
        <f t="shared" ref="O4227:O4290" si="206">MID(L4227,M4227,N4227-M4227+1)</f>
        <v>Trading</v>
      </c>
    </row>
    <row r="4228" spans="1:15" hidden="1" x14ac:dyDescent="0.25">
      <c r="A4228" t="s">
        <v>121</v>
      </c>
      <c r="B4228" t="s">
        <v>14</v>
      </c>
      <c r="C4228" t="s">
        <v>103</v>
      </c>
      <c r="D4228" s="3">
        <v>42110</v>
      </c>
      <c r="E4228" t="s">
        <v>122</v>
      </c>
      <c r="F4228">
        <v>-500000</v>
      </c>
      <c r="G4228" t="s">
        <v>1242</v>
      </c>
      <c r="H4228" t="s">
        <v>249</v>
      </c>
      <c r="I4228" t="s">
        <v>102</v>
      </c>
      <c r="J4228" t="s">
        <v>19</v>
      </c>
      <c r="L4228" t="s">
        <v>539</v>
      </c>
      <c r="M4228">
        <f t="shared" si="204"/>
        <v>10</v>
      </c>
      <c r="N4228">
        <f t="shared" si="205"/>
        <v>13</v>
      </c>
      <c r="O4228" t="str">
        <f t="shared" si="206"/>
        <v>Trad</v>
      </c>
    </row>
    <row r="4229" spans="1:15" hidden="1" x14ac:dyDescent="0.25">
      <c r="A4229" t="s">
        <v>121</v>
      </c>
      <c r="B4229" t="s">
        <v>14</v>
      </c>
      <c r="C4229" t="s">
        <v>103</v>
      </c>
      <c r="D4229" s="3">
        <v>42111</v>
      </c>
      <c r="E4229" t="s">
        <v>122</v>
      </c>
      <c r="F4229">
        <v>-602874</v>
      </c>
      <c r="G4229" t="s">
        <v>1241</v>
      </c>
      <c r="H4229" t="s">
        <v>1239</v>
      </c>
      <c r="I4229" t="s">
        <v>102</v>
      </c>
      <c r="J4229" t="s">
        <v>19</v>
      </c>
      <c r="L4229" t="s">
        <v>1238</v>
      </c>
      <c r="M4229">
        <f t="shared" si="204"/>
        <v>10</v>
      </c>
      <c r="N4229">
        <f t="shared" si="205"/>
        <v>11</v>
      </c>
      <c r="O4229" t="str">
        <f t="shared" si="206"/>
        <v>Op</v>
      </c>
    </row>
    <row r="4230" spans="1:15" hidden="1" x14ac:dyDescent="0.25">
      <c r="A4230" t="s">
        <v>121</v>
      </c>
      <c r="B4230" t="s">
        <v>14</v>
      </c>
      <c r="C4230" t="s">
        <v>103</v>
      </c>
      <c r="D4230" s="3">
        <v>42111</v>
      </c>
      <c r="E4230" t="s">
        <v>122</v>
      </c>
      <c r="F4230">
        <v>-306709</v>
      </c>
      <c r="G4230" t="s">
        <v>1240</v>
      </c>
      <c r="H4230" t="s">
        <v>1239</v>
      </c>
      <c r="I4230" t="s">
        <v>102</v>
      </c>
      <c r="J4230" t="s">
        <v>19</v>
      </c>
      <c r="L4230" t="s">
        <v>1238</v>
      </c>
      <c r="M4230">
        <f t="shared" si="204"/>
        <v>10</v>
      </c>
      <c r="N4230">
        <f t="shared" si="205"/>
        <v>11</v>
      </c>
      <c r="O4230" t="str">
        <f t="shared" si="206"/>
        <v>Op</v>
      </c>
    </row>
    <row r="4231" spans="1:15" hidden="1" x14ac:dyDescent="0.25">
      <c r="A4231" t="s">
        <v>121</v>
      </c>
      <c r="B4231" t="s">
        <v>14</v>
      </c>
      <c r="C4231" t="s">
        <v>103</v>
      </c>
      <c r="D4231" s="3">
        <v>42118</v>
      </c>
      <c r="E4231" t="s">
        <v>122</v>
      </c>
      <c r="F4231">
        <v>-250000</v>
      </c>
      <c r="G4231" t="s">
        <v>1237</v>
      </c>
      <c r="H4231" t="s">
        <v>249</v>
      </c>
      <c r="I4231" t="s">
        <v>102</v>
      </c>
      <c r="J4231" t="s">
        <v>19</v>
      </c>
      <c r="L4231" t="s">
        <v>539</v>
      </c>
      <c r="M4231">
        <f t="shared" si="204"/>
        <v>10</v>
      </c>
      <c r="N4231">
        <f t="shared" si="205"/>
        <v>13</v>
      </c>
      <c r="O4231" t="str">
        <f t="shared" si="206"/>
        <v>Trad</v>
      </c>
    </row>
    <row r="4232" spans="1:15" hidden="1" x14ac:dyDescent="0.25">
      <c r="A4232" t="s">
        <v>121</v>
      </c>
      <c r="B4232" t="s">
        <v>14</v>
      </c>
      <c r="C4232" t="s">
        <v>103</v>
      </c>
      <c r="D4232" s="3">
        <v>42131</v>
      </c>
      <c r="E4232" t="s">
        <v>122</v>
      </c>
      <c r="F4232">
        <v>-26965.33</v>
      </c>
      <c r="G4232" t="s">
        <v>1236</v>
      </c>
      <c r="H4232" t="s">
        <v>249</v>
      </c>
      <c r="I4232" t="s">
        <v>102</v>
      </c>
      <c r="J4232" t="s">
        <v>19</v>
      </c>
      <c r="L4232" t="s">
        <v>766</v>
      </c>
      <c r="M4232">
        <f t="shared" si="204"/>
        <v>10</v>
      </c>
      <c r="N4232">
        <f t="shared" si="205"/>
        <v>12</v>
      </c>
      <c r="O4232" t="str">
        <f t="shared" si="206"/>
        <v>LCF</v>
      </c>
    </row>
    <row r="4233" spans="1:15" hidden="1" x14ac:dyDescent="0.25">
      <c r="A4233" t="s">
        <v>121</v>
      </c>
      <c r="B4233" t="s">
        <v>14</v>
      </c>
      <c r="C4233" t="s">
        <v>103</v>
      </c>
      <c r="D4233" s="3">
        <v>42136</v>
      </c>
      <c r="E4233" t="s">
        <v>122</v>
      </c>
      <c r="F4233">
        <v>-250000</v>
      </c>
      <c r="G4233" t="s">
        <v>1235</v>
      </c>
      <c r="H4233" t="s">
        <v>249</v>
      </c>
      <c r="I4233" t="s">
        <v>102</v>
      </c>
      <c r="J4233" t="s">
        <v>19</v>
      </c>
      <c r="L4233" t="s">
        <v>472</v>
      </c>
      <c r="M4233">
        <f t="shared" si="204"/>
        <v>10</v>
      </c>
      <c r="N4233">
        <f t="shared" si="205"/>
        <v>16</v>
      </c>
      <c r="O4233" t="str">
        <f t="shared" si="206"/>
        <v>Trading</v>
      </c>
    </row>
    <row r="4234" spans="1:15" hidden="1" x14ac:dyDescent="0.25">
      <c r="A4234" t="s">
        <v>121</v>
      </c>
      <c r="B4234" t="s">
        <v>14</v>
      </c>
      <c r="C4234" t="s">
        <v>103</v>
      </c>
      <c r="D4234" s="3">
        <v>42139</v>
      </c>
      <c r="E4234" t="s">
        <v>122</v>
      </c>
      <c r="F4234">
        <v>-334168.68</v>
      </c>
      <c r="G4234" t="s">
        <v>1234</v>
      </c>
      <c r="H4234" t="s">
        <v>249</v>
      </c>
      <c r="I4234" t="s">
        <v>102</v>
      </c>
      <c r="J4234" t="s">
        <v>19</v>
      </c>
      <c r="L4234" t="s">
        <v>472</v>
      </c>
      <c r="M4234">
        <f t="shared" si="204"/>
        <v>10</v>
      </c>
      <c r="N4234">
        <f t="shared" si="205"/>
        <v>16</v>
      </c>
      <c r="O4234" t="str">
        <f t="shared" si="206"/>
        <v>Trading</v>
      </c>
    </row>
    <row r="4235" spans="1:15" hidden="1" x14ac:dyDescent="0.25">
      <c r="A4235" t="s">
        <v>121</v>
      </c>
      <c r="B4235" t="s">
        <v>14</v>
      </c>
      <c r="C4235" t="s">
        <v>103</v>
      </c>
      <c r="D4235" s="3">
        <v>42152</v>
      </c>
      <c r="E4235" t="s">
        <v>122</v>
      </c>
      <c r="F4235">
        <v>-600000</v>
      </c>
      <c r="G4235" t="s">
        <v>1233</v>
      </c>
      <c r="H4235" t="s">
        <v>249</v>
      </c>
      <c r="I4235" t="s">
        <v>102</v>
      </c>
      <c r="J4235" t="s">
        <v>19</v>
      </c>
      <c r="K4235" t="s">
        <v>1109</v>
      </c>
      <c r="L4235" t="s">
        <v>893</v>
      </c>
      <c r="M4235">
        <f t="shared" si="204"/>
        <v>10</v>
      </c>
      <c r="N4235">
        <f t="shared" si="205"/>
        <v>12</v>
      </c>
      <c r="O4235" t="str">
        <f t="shared" si="206"/>
        <v>LCF</v>
      </c>
    </row>
    <row r="4236" spans="1:15" hidden="1" x14ac:dyDescent="0.25">
      <c r="A4236" t="s">
        <v>121</v>
      </c>
      <c r="B4236" t="s">
        <v>14</v>
      </c>
      <c r="C4236" t="s">
        <v>103</v>
      </c>
      <c r="D4236" s="3">
        <v>42157</v>
      </c>
      <c r="E4236" t="s">
        <v>122</v>
      </c>
      <c r="F4236">
        <v>-260897.89</v>
      </c>
      <c r="G4236" t="s">
        <v>1232</v>
      </c>
      <c r="H4236" t="s">
        <v>249</v>
      </c>
      <c r="I4236" t="s">
        <v>102</v>
      </c>
      <c r="J4236" t="s">
        <v>19</v>
      </c>
      <c r="L4236" t="s">
        <v>539</v>
      </c>
      <c r="M4236">
        <f t="shared" si="204"/>
        <v>10</v>
      </c>
      <c r="N4236">
        <f t="shared" si="205"/>
        <v>13</v>
      </c>
      <c r="O4236" t="str">
        <f t="shared" si="206"/>
        <v>Trad</v>
      </c>
    </row>
    <row r="4237" spans="1:15" hidden="1" x14ac:dyDescent="0.25">
      <c r="A4237" t="s">
        <v>121</v>
      </c>
      <c r="B4237" t="s">
        <v>14</v>
      </c>
      <c r="C4237" t="s">
        <v>103</v>
      </c>
      <c r="D4237" s="3">
        <v>42158</v>
      </c>
      <c r="E4237" t="s">
        <v>122</v>
      </c>
      <c r="F4237">
        <v>-132907.93</v>
      </c>
      <c r="G4237" t="s">
        <v>1231</v>
      </c>
      <c r="H4237" t="s">
        <v>249</v>
      </c>
      <c r="I4237" t="s">
        <v>102</v>
      </c>
      <c r="J4237" t="s">
        <v>19</v>
      </c>
      <c r="L4237" t="s">
        <v>539</v>
      </c>
      <c r="M4237">
        <f t="shared" si="204"/>
        <v>10</v>
      </c>
      <c r="N4237">
        <f t="shared" si="205"/>
        <v>13</v>
      </c>
      <c r="O4237" t="str">
        <f t="shared" si="206"/>
        <v>Trad</v>
      </c>
    </row>
    <row r="4238" spans="1:15" hidden="1" x14ac:dyDescent="0.25">
      <c r="A4238" t="s">
        <v>121</v>
      </c>
      <c r="B4238" t="s">
        <v>14</v>
      </c>
      <c r="C4238" t="s">
        <v>103</v>
      </c>
      <c r="D4238" s="3">
        <v>42164</v>
      </c>
      <c r="E4238" t="s">
        <v>122</v>
      </c>
      <c r="F4238">
        <v>-250000</v>
      </c>
      <c r="G4238" t="s">
        <v>1230</v>
      </c>
      <c r="H4238" t="s">
        <v>249</v>
      </c>
      <c r="I4238" t="s">
        <v>102</v>
      </c>
      <c r="J4238" t="s">
        <v>19</v>
      </c>
      <c r="L4238" t="s">
        <v>539</v>
      </c>
      <c r="M4238">
        <f t="shared" si="204"/>
        <v>10</v>
      </c>
      <c r="N4238">
        <f t="shared" si="205"/>
        <v>13</v>
      </c>
      <c r="O4238" t="str">
        <f t="shared" si="206"/>
        <v>Trad</v>
      </c>
    </row>
    <row r="4239" spans="1:15" hidden="1" x14ac:dyDescent="0.25">
      <c r="A4239" t="s">
        <v>121</v>
      </c>
      <c r="B4239" t="s">
        <v>14</v>
      </c>
      <c r="C4239" t="s">
        <v>103</v>
      </c>
      <c r="D4239" s="3">
        <v>42179</v>
      </c>
      <c r="E4239" t="s">
        <v>122</v>
      </c>
      <c r="F4239">
        <v>-250000</v>
      </c>
      <c r="G4239" t="s">
        <v>1229</v>
      </c>
      <c r="H4239" t="s">
        <v>249</v>
      </c>
      <c r="I4239" t="s">
        <v>102</v>
      </c>
      <c r="J4239" t="s">
        <v>19</v>
      </c>
      <c r="L4239" t="s">
        <v>539</v>
      </c>
      <c r="M4239">
        <f t="shared" si="204"/>
        <v>10</v>
      </c>
      <c r="N4239">
        <f t="shared" si="205"/>
        <v>13</v>
      </c>
      <c r="O4239" t="str">
        <f t="shared" si="206"/>
        <v>Trad</v>
      </c>
    </row>
    <row r="4240" spans="1:15" hidden="1" x14ac:dyDescent="0.25">
      <c r="A4240" t="s">
        <v>121</v>
      </c>
      <c r="B4240" t="s">
        <v>14</v>
      </c>
      <c r="C4240" t="s">
        <v>103</v>
      </c>
      <c r="D4240" s="3">
        <v>42185</v>
      </c>
      <c r="E4240" t="s">
        <v>122</v>
      </c>
      <c r="F4240">
        <v>-400000</v>
      </c>
      <c r="G4240" t="s">
        <v>1228</v>
      </c>
      <c r="H4240" t="s">
        <v>249</v>
      </c>
      <c r="I4240" t="s">
        <v>102</v>
      </c>
      <c r="J4240" t="s">
        <v>19</v>
      </c>
      <c r="L4240" t="s">
        <v>1227</v>
      </c>
      <c r="M4240">
        <f t="shared" si="204"/>
        <v>10</v>
      </c>
      <c r="N4240">
        <f t="shared" si="205"/>
        <v>13</v>
      </c>
      <c r="O4240" t="str">
        <f t="shared" si="206"/>
        <v>Trad</v>
      </c>
    </row>
    <row r="4241" spans="1:15" hidden="1" x14ac:dyDescent="0.25">
      <c r="A4241" t="s">
        <v>121</v>
      </c>
      <c r="B4241" t="s">
        <v>14</v>
      </c>
      <c r="C4241" t="s">
        <v>103</v>
      </c>
      <c r="D4241" s="3">
        <v>42193</v>
      </c>
      <c r="E4241" t="s">
        <v>122</v>
      </c>
      <c r="F4241">
        <v>-400000</v>
      </c>
      <c r="G4241" t="s">
        <v>1226</v>
      </c>
      <c r="H4241" t="s">
        <v>249</v>
      </c>
      <c r="I4241" t="s">
        <v>102</v>
      </c>
      <c r="J4241" t="s">
        <v>19</v>
      </c>
      <c r="L4241" t="s">
        <v>539</v>
      </c>
      <c r="M4241">
        <f t="shared" si="204"/>
        <v>10</v>
      </c>
      <c r="N4241">
        <f t="shared" si="205"/>
        <v>13</v>
      </c>
      <c r="O4241" t="str">
        <f t="shared" si="206"/>
        <v>Trad</v>
      </c>
    </row>
    <row r="4242" spans="1:15" hidden="1" x14ac:dyDescent="0.25">
      <c r="A4242" t="s">
        <v>121</v>
      </c>
      <c r="B4242" t="s">
        <v>14</v>
      </c>
      <c r="C4242" t="s">
        <v>103</v>
      </c>
      <c r="D4242" s="3">
        <v>42194</v>
      </c>
      <c r="E4242" t="s">
        <v>122</v>
      </c>
      <c r="F4242">
        <v>-388366.67</v>
      </c>
      <c r="G4242" t="s">
        <v>1225</v>
      </c>
      <c r="H4242" t="s">
        <v>249</v>
      </c>
      <c r="I4242" t="s">
        <v>102</v>
      </c>
      <c r="J4242" t="s">
        <v>19</v>
      </c>
      <c r="L4242" t="s">
        <v>695</v>
      </c>
      <c r="M4242">
        <f t="shared" si="204"/>
        <v>10</v>
      </c>
      <c r="N4242">
        <f t="shared" si="205"/>
        <v>12</v>
      </c>
      <c r="O4242" t="str">
        <f t="shared" si="206"/>
        <v>LCF</v>
      </c>
    </row>
    <row r="4243" spans="1:15" hidden="1" x14ac:dyDescent="0.25">
      <c r="A4243" t="s">
        <v>121</v>
      </c>
      <c r="B4243" t="s">
        <v>14</v>
      </c>
      <c r="C4243" t="s">
        <v>103</v>
      </c>
      <c r="D4243" s="3">
        <v>42199</v>
      </c>
      <c r="E4243" t="s">
        <v>122</v>
      </c>
      <c r="F4243">
        <v>-350000</v>
      </c>
      <c r="G4243" t="s">
        <v>1224</v>
      </c>
      <c r="H4243" t="s">
        <v>249</v>
      </c>
      <c r="I4243" t="s">
        <v>102</v>
      </c>
      <c r="J4243" t="s">
        <v>19</v>
      </c>
      <c r="L4243" t="s">
        <v>472</v>
      </c>
      <c r="M4243">
        <f t="shared" si="204"/>
        <v>10</v>
      </c>
      <c r="N4243">
        <f t="shared" si="205"/>
        <v>16</v>
      </c>
      <c r="O4243" t="str">
        <f t="shared" si="206"/>
        <v>Trading</v>
      </c>
    </row>
    <row r="4244" spans="1:15" hidden="1" x14ac:dyDescent="0.25">
      <c r="A4244" t="s">
        <v>121</v>
      </c>
      <c r="B4244" t="s">
        <v>14</v>
      </c>
      <c r="C4244" t="s">
        <v>103</v>
      </c>
      <c r="D4244" s="3">
        <v>42207</v>
      </c>
      <c r="E4244" t="s">
        <v>122</v>
      </c>
      <c r="F4244">
        <v>-150000</v>
      </c>
      <c r="G4244" t="s">
        <v>1223</v>
      </c>
      <c r="H4244" t="s">
        <v>249</v>
      </c>
      <c r="I4244" t="s">
        <v>102</v>
      </c>
      <c r="J4244" t="s">
        <v>19</v>
      </c>
      <c r="L4244" t="s">
        <v>539</v>
      </c>
      <c r="M4244">
        <f t="shared" si="204"/>
        <v>10</v>
      </c>
      <c r="N4244">
        <f t="shared" si="205"/>
        <v>13</v>
      </c>
      <c r="O4244" t="str">
        <f t="shared" si="206"/>
        <v>Trad</v>
      </c>
    </row>
    <row r="4245" spans="1:15" hidden="1" x14ac:dyDescent="0.25">
      <c r="A4245" t="s">
        <v>121</v>
      </c>
      <c r="B4245" t="s">
        <v>14</v>
      </c>
      <c r="C4245" t="s">
        <v>103</v>
      </c>
      <c r="D4245" s="3">
        <v>42209</v>
      </c>
      <c r="E4245" t="s">
        <v>122</v>
      </c>
      <c r="F4245">
        <v>-900000</v>
      </c>
      <c r="G4245" t="s">
        <v>1222</v>
      </c>
      <c r="H4245" t="s">
        <v>249</v>
      </c>
      <c r="I4245" t="s">
        <v>102</v>
      </c>
      <c r="J4245" t="s">
        <v>19</v>
      </c>
      <c r="K4245" t="s">
        <v>1109</v>
      </c>
      <c r="L4245" t="s">
        <v>893</v>
      </c>
      <c r="M4245">
        <f t="shared" si="204"/>
        <v>10</v>
      </c>
      <c r="N4245">
        <f t="shared" si="205"/>
        <v>12</v>
      </c>
      <c r="O4245" t="str">
        <f t="shared" si="206"/>
        <v>LCF</v>
      </c>
    </row>
    <row r="4246" spans="1:15" hidden="1" x14ac:dyDescent="0.25">
      <c r="A4246" t="s">
        <v>121</v>
      </c>
      <c r="B4246" t="s">
        <v>14</v>
      </c>
      <c r="C4246" t="s">
        <v>103</v>
      </c>
      <c r="D4246" s="3">
        <v>42227</v>
      </c>
      <c r="E4246" t="s">
        <v>122</v>
      </c>
      <c r="F4246">
        <v>-500000</v>
      </c>
      <c r="G4246" t="s">
        <v>1221</v>
      </c>
      <c r="H4246" t="s">
        <v>249</v>
      </c>
      <c r="I4246" t="s">
        <v>102</v>
      </c>
      <c r="J4246" t="s">
        <v>19</v>
      </c>
      <c r="L4246" t="s">
        <v>472</v>
      </c>
      <c r="M4246">
        <f t="shared" si="204"/>
        <v>10</v>
      </c>
      <c r="N4246">
        <f t="shared" si="205"/>
        <v>16</v>
      </c>
      <c r="O4246" t="str">
        <f t="shared" si="206"/>
        <v>Trading</v>
      </c>
    </row>
    <row r="4247" spans="1:15" hidden="1" x14ac:dyDescent="0.25">
      <c r="A4247" t="s">
        <v>121</v>
      </c>
      <c r="B4247" t="s">
        <v>14</v>
      </c>
      <c r="C4247" t="s">
        <v>103</v>
      </c>
      <c r="D4247" s="3">
        <v>42230</v>
      </c>
      <c r="E4247" t="s">
        <v>122</v>
      </c>
      <c r="F4247">
        <v>-130000</v>
      </c>
      <c r="G4247" t="s">
        <v>1220</v>
      </c>
      <c r="H4247" t="s">
        <v>249</v>
      </c>
      <c r="I4247" t="s">
        <v>102</v>
      </c>
      <c r="J4247" t="s">
        <v>19</v>
      </c>
      <c r="L4247" t="s">
        <v>472</v>
      </c>
      <c r="M4247">
        <f t="shared" si="204"/>
        <v>10</v>
      </c>
      <c r="N4247">
        <f t="shared" si="205"/>
        <v>16</v>
      </c>
      <c r="O4247" t="str">
        <f t="shared" si="206"/>
        <v>Trading</v>
      </c>
    </row>
    <row r="4248" spans="1:15" hidden="1" x14ac:dyDescent="0.25">
      <c r="A4248" t="s">
        <v>121</v>
      </c>
      <c r="B4248" t="s">
        <v>14</v>
      </c>
      <c r="C4248" t="s">
        <v>103</v>
      </c>
      <c r="D4248" s="3">
        <v>42237</v>
      </c>
      <c r="E4248" t="s">
        <v>122</v>
      </c>
      <c r="F4248">
        <v>-230000</v>
      </c>
      <c r="G4248" t="s">
        <v>1219</v>
      </c>
      <c r="H4248" t="s">
        <v>249</v>
      </c>
      <c r="I4248" t="s">
        <v>102</v>
      </c>
      <c r="J4248" t="s">
        <v>19</v>
      </c>
      <c r="L4248" t="s">
        <v>472</v>
      </c>
      <c r="M4248">
        <f t="shared" si="204"/>
        <v>10</v>
      </c>
      <c r="N4248">
        <f t="shared" si="205"/>
        <v>16</v>
      </c>
      <c r="O4248" t="str">
        <f t="shared" si="206"/>
        <v>Trading</v>
      </c>
    </row>
    <row r="4249" spans="1:15" hidden="1" x14ac:dyDescent="0.25">
      <c r="A4249" t="s">
        <v>121</v>
      </c>
      <c r="B4249" t="s">
        <v>14</v>
      </c>
      <c r="C4249" t="s">
        <v>103</v>
      </c>
      <c r="D4249" s="3">
        <v>42237</v>
      </c>
      <c r="E4249" t="s">
        <v>122</v>
      </c>
      <c r="F4249">
        <v>-200000</v>
      </c>
      <c r="G4249" t="s">
        <v>1218</v>
      </c>
      <c r="H4249" t="s">
        <v>249</v>
      </c>
      <c r="I4249" t="s">
        <v>102</v>
      </c>
      <c r="J4249" t="s">
        <v>19</v>
      </c>
      <c r="L4249" t="s">
        <v>472</v>
      </c>
      <c r="M4249">
        <f t="shared" si="204"/>
        <v>10</v>
      </c>
      <c r="N4249">
        <f t="shared" si="205"/>
        <v>16</v>
      </c>
      <c r="O4249" t="str">
        <f t="shared" si="206"/>
        <v>Trading</v>
      </c>
    </row>
    <row r="4250" spans="1:15" hidden="1" x14ac:dyDescent="0.25">
      <c r="A4250" t="s">
        <v>121</v>
      </c>
      <c r="B4250" t="s">
        <v>14</v>
      </c>
      <c r="C4250" t="s">
        <v>103</v>
      </c>
      <c r="D4250" s="3">
        <v>42240</v>
      </c>
      <c r="E4250" t="s">
        <v>122</v>
      </c>
      <c r="F4250">
        <v>-500000</v>
      </c>
      <c r="G4250" t="s">
        <v>1217</v>
      </c>
      <c r="H4250" t="s">
        <v>249</v>
      </c>
      <c r="I4250" t="s">
        <v>102</v>
      </c>
      <c r="J4250" t="s">
        <v>19</v>
      </c>
      <c r="K4250" t="s">
        <v>1109</v>
      </c>
      <c r="L4250" t="s">
        <v>893</v>
      </c>
      <c r="M4250">
        <f t="shared" si="204"/>
        <v>10</v>
      </c>
      <c r="N4250">
        <f t="shared" si="205"/>
        <v>12</v>
      </c>
      <c r="O4250" t="str">
        <f t="shared" si="206"/>
        <v>LCF</v>
      </c>
    </row>
    <row r="4251" spans="1:15" hidden="1" x14ac:dyDescent="0.25">
      <c r="A4251" t="s">
        <v>121</v>
      </c>
      <c r="B4251" t="s">
        <v>14</v>
      </c>
      <c r="C4251" t="s">
        <v>103</v>
      </c>
      <c r="D4251" s="3">
        <v>42243</v>
      </c>
      <c r="E4251" t="s">
        <v>122</v>
      </c>
      <c r="F4251">
        <v>-232000</v>
      </c>
      <c r="G4251" t="s">
        <v>1216</v>
      </c>
      <c r="H4251" t="s">
        <v>249</v>
      </c>
      <c r="I4251" t="s">
        <v>102</v>
      </c>
      <c r="J4251" t="s">
        <v>19</v>
      </c>
      <c r="L4251" t="s">
        <v>539</v>
      </c>
      <c r="M4251">
        <f t="shared" si="204"/>
        <v>10</v>
      </c>
      <c r="N4251">
        <f t="shared" si="205"/>
        <v>13</v>
      </c>
      <c r="O4251" t="str">
        <f t="shared" si="206"/>
        <v>Trad</v>
      </c>
    </row>
    <row r="4252" spans="1:15" hidden="1" x14ac:dyDescent="0.25">
      <c r="A4252" t="s">
        <v>121</v>
      </c>
      <c r="B4252" t="s">
        <v>14</v>
      </c>
      <c r="C4252" t="s">
        <v>103</v>
      </c>
      <c r="D4252" s="3">
        <v>42244</v>
      </c>
      <c r="E4252" t="s">
        <v>122</v>
      </c>
      <c r="F4252">
        <v>-13650000</v>
      </c>
      <c r="G4252" t="s">
        <v>1215</v>
      </c>
      <c r="H4252" t="s">
        <v>249</v>
      </c>
      <c r="I4252" t="s">
        <v>102</v>
      </c>
      <c r="J4252" t="s">
        <v>19</v>
      </c>
      <c r="L4252" t="s">
        <v>695</v>
      </c>
      <c r="M4252">
        <f t="shared" si="204"/>
        <v>10</v>
      </c>
      <c r="N4252">
        <f t="shared" si="205"/>
        <v>12</v>
      </c>
      <c r="O4252" t="str">
        <f t="shared" si="206"/>
        <v>LCF</v>
      </c>
    </row>
    <row r="4253" spans="1:15" hidden="1" x14ac:dyDescent="0.25">
      <c r="A4253" t="s">
        <v>121</v>
      </c>
      <c r="B4253" t="s">
        <v>14</v>
      </c>
      <c r="C4253" t="s">
        <v>103</v>
      </c>
      <c r="D4253" s="3">
        <v>42249</v>
      </c>
      <c r="E4253" t="s">
        <v>122</v>
      </c>
      <c r="F4253">
        <v>-150000</v>
      </c>
      <c r="G4253" t="s">
        <v>1214</v>
      </c>
      <c r="H4253" t="s">
        <v>249</v>
      </c>
      <c r="I4253" t="s">
        <v>102</v>
      </c>
      <c r="J4253" t="s">
        <v>19</v>
      </c>
      <c r="L4253" t="s">
        <v>539</v>
      </c>
      <c r="M4253">
        <f t="shared" si="204"/>
        <v>10</v>
      </c>
      <c r="N4253">
        <f t="shared" si="205"/>
        <v>13</v>
      </c>
      <c r="O4253" t="str">
        <f t="shared" si="206"/>
        <v>Trad</v>
      </c>
    </row>
    <row r="4254" spans="1:15" hidden="1" x14ac:dyDescent="0.25">
      <c r="A4254" t="s">
        <v>121</v>
      </c>
      <c r="B4254" t="s">
        <v>14</v>
      </c>
      <c r="C4254" t="s">
        <v>103</v>
      </c>
      <c r="D4254" s="3">
        <v>42250</v>
      </c>
      <c r="E4254" t="s">
        <v>122</v>
      </c>
      <c r="F4254">
        <v>-300000</v>
      </c>
      <c r="G4254" t="s">
        <v>1213</v>
      </c>
      <c r="H4254" t="s">
        <v>249</v>
      </c>
      <c r="I4254" t="s">
        <v>102</v>
      </c>
      <c r="J4254" t="s">
        <v>19</v>
      </c>
      <c r="L4254" t="s">
        <v>539</v>
      </c>
      <c r="M4254">
        <f t="shared" si="204"/>
        <v>10</v>
      </c>
      <c r="N4254">
        <f t="shared" si="205"/>
        <v>13</v>
      </c>
      <c r="O4254" t="str">
        <f t="shared" si="206"/>
        <v>Trad</v>
      </c>
    </row>
    <row r="4255" spans="1:15" hidden="1" x14ac:dyDescent="0.25">
      <c r="A4255" t="s">
        <v>121</v>
      </c>
      <c r="B4255" t="s">
        <v>14</v>
      </c>
      <c r="C4255" t="s">
        <v>103</v>
      </c>
      <c r="D4255" s="3">
        <v>42250</v>
      </c>
      <c r="E4255" t="s">
        <v>122</v>
      </c>
      <c r="F4255">
        <v>-160000</v>
      </c>
      <c r="G4255" t="s">
        <v>1212</v>
      </c>
      <c r="H4255" t="s">
        <v>249</v>
      </c>
      <c r="I4255" t="s">
        <v>102</v>
      </c>
      <c r="J4255" t="s">
        <v>19</v>
      </c>
      <c r="L4255" t="s">
        <v>539</v>
      </c>
      <c r="M4255">
        <f t="shared" si="204"/>
        <v>10</v>
      </c>
      <c r="N4255">
        <f t="shared" si="205"/>
        <v>13</v>
      </c>
      <c r="O4255" t="str">
        <f t="shared" si="206"/>
        <v>Trad</v>
      </c>
    </row>
    <row r="4256" spans="1:15" hidden="1" x14ac:dyDescent="0.25">
      <c r="A4256" t="s">
        <v>121</v>
      </c>
      <c r="B4256" t="s">
        <v>14</v>
      </c>
      <c r="C4256" t="s">
        <v>103</v>
      </c>
      <c r="D4256" s="3">
        <v>42257</v>
      </c>
      <c r="E4256" t="s">
        <v>122</v>
      </c>
      <c r="F4256">
        <v>-167500</v>
      </c>
      <c r="G4256" t="s">
        <v>1211</v>
      </c>
      <c r="H4256" t="s">
        <v>249</v>
      </c>
      <c r="I4256" t="s">
        <v>102</v>
      </c>
      <c r="J4256" t="s">
        <v>19</v>
      </c>
      <c r="L4256" t="s">
        <v>539</v>
      </c>
      <c r="M4256">
        <f t="shared" si="204"/>
        <v>10</v>
      </c>
      <c r="N4256">
        <f t="shared" si="205"/>
        <v>13</v>
      </c>
      <c r="O4256" t="str">
        <f t="shared" si="206"/>
        <v>Trad</v>
      </c>
    </row>
    <row r="4257" spans="1:15" hidden="1" x14ac:dyDescent="0.25">
      <c r="A4257" t="s">
        <v>121</v>
      </c>
      <c r="B4257" t="s">
        <v>14</v>
      </c>
      <c r="C4257" t="s">
        <v>103</v>
      </c>
      <c r="D4257" s="3">
        <v>42262</v>
      </c>
      <c r="E4257" t="s">
        <v>122</v>
      </c>
      <c r="F4257">
        <v>-1766500</v>
      </c>
      <c r="G4257" t="s">
        <v>1210</v>
      </c>
      <c r="H4257" t="s">
        <v>249</v>
      </c>
      <c r="I4257" t="s">
        <v>102</v>
      </c>
      <c r="J4257" t="s">
        <v>19</v>
      </c>
      <c r="L4257" t="s">
        <v>539</v>
      </c>
      <c r="M4257">
        <f t="shared" si="204"/>
        <v>10</v>
      </c>
      <c r="N4257">
        <f t="shared" si="205"/>
        <v>13</v>
      </c>
      <c r="O4257" t="str">
        <f t="shared" si="206"/>
        <v>Trad</v>
      </c>
    </row>
    <row r="4258" spans="1:15" hidden="1" x14ac:dyDescent="0.25">
      <c r="A4258" t="s">
        <v>121</v>
      </c>
      <c r="B4258" t="s">
        <v>14</v>
      </c>
      <c r="C4258" t="s">
        <v>103</v>
      </c>
      <c r="D4258" s="3">
        <v>42262</v>
      </c>
      <c r="E4258" t="s">
        <v>122</v>
      </c>
      <c r="F4258">
        <v>-82500</v>
      </c>
      <c r="G4258" t="s">
        <v>1209</v>
      </c>
      <c r="H4258" t="s">
        <v>249</v>
      </c>
      <c r="I4258" t="s">
        <v>102</v>
      </c>
      <c r="J4258" t="s">
        <v>19</v>
      </c>
      <c r="L4258" t="s">
        <v>539</v>
      </c>
      <c r="M4258">
        <f t="shared" si="204"/>
        <v>10</v>
      </c>
      <c r="N4258">
        <f t="shared" si="205"/>
        <v>13</v>
      </c>
      <c r="O4258" t="str">
        <f t="shared" si="206"/>
        <v>Trad</v>
      </c>
    </row>
    <row r="4259" spans="1:15" hidden="1" x14ac:dyDescent="0.25">
      <c r="A4259" t="s">
        <v>121</v>
      </c>
      <c r="B4259" t="s">
        <v>14</v>
      </c>
      <c r="C4259" t="s">
        <v>103</v>
      </c>
      <c r="D4259" s="3">
        <v>42265</v>
      </c>
      <c r="E4259" t="s">
        <v>122</v>
      </c>
      <c r="F4259">
        <v>-35000</v>
      </c>
      <c r="G4259" t="s">
        <v>1208</v>
      </c>
      <c r="H4259" t="s">
        <v>249</v>
      </c>
      <c r="I4259" t="s">
        <v>102</v>
      </c>
      <c r="J4259" t="s">
        <v>19</v>
      </c>
      <c r="L4259" t="s">
        <v>539</v>
      </c>
      <c r="M4259">
        <f t="shared" si="204"/>
        <v>10</v>
      </c>
      <c r="N4259">
        <f t="shared" si="205"/>
        <v>13</v>
      </c>
      <c r="O4259" t="str">
        <f t="shared" si="206"/>
        <v>Trad</v>
      </c>
    </row>
    <row r="4260" spans="1:15" hidden="1" x14ac:dyDescent="0.25">
      <c r="A4260" t="s">
        <v>121</v>
      </c>
      <c r="B4260" t="s">
        <v>14</v>
      </c>
      <c r="C4260" t="s">
        <v>103</v>
      </c>
      <c r="D4260" s="3">
        <v>42269</v>
      </c>
      <c r="E4260" t="s">
        <v>122</v>
      </c>
      <c r="F4260">
        <v>-61020.92</v>
      </c>
      <c r="G4260" t="s">
        <v>1207</v>
      </c>
      <c r="H4260" t="s">
        <v>249</v>
      </c>
      <c r="I4260" t="s">
        <v>102</v>
      </c>
      <c r="J4260" t="s">
        <v>19</v>
      </c>
      <c r="K4260" t="s">
        <v>1206</v>
      </c>
      <c r="L4260" t="s">
        <v>1205</v>
      </c>
      <c r="M4260" t="e">
        <f t="shared" si="204"/>
        <v>#VALUE!</v>
      </c>
      <c r="N4260">
        <f t="shared" si="205"/>
        <v>3</v>
      </c>
      <c r="O4260" t="e">
        <f t="shared" si="206"/>
        <v>#VALUE!</v>
      </c>
    </row>
    <row r="4261" spans="1:15" hidden="1" x14ac:dyDescent="0.25">
      <c r="A4261" t="s">
        <v>121</v>
      </c>
      <c r="B4261" t="s">
        <v>14</v>
      </c>
      <c r="C4261" t="s">
        <v>103</v>
      </c>
      <c r="D4261" s="3">
        <v>42270</v>
      </c>
      <c r="E4261" t="s">
        <v>122</v>
      </c>
      <c r="F4261">
        <v>-390000</v>
      </c>
      <c r="G4261" t="s">
        <v>1204</v>
      </c>
      <c r="H4261" t="s">
        <v>249</v>
      </c>
      <c r="I4261" t="s">
        <v>102</v>
      </c>
      <c r="J4261" t="s">
        <v>19</v>
      </c>
      <c r="L4261" t="s">
        <v>539</v>
      </c>
      <c r="M4261">
        <f t="shared" si="204"/>
        <v>10</v>
      </c>
      <c r="N4261">
        <f t="shared" si="205"/>
        <v>13</v>
      </c>
      <c r="O4261" t="str">
        <f t="shared" si="206"/>
        <v>Trad</v>
      </c>
    </row>
    <row r="4262" spans="1:15" hidden="1" x14ac:dyDescent="0.25">
      <c r="A4262" t="s">
        <v>121</v>
      </c>
      <c r="B4262" t="s">
        <v>14</v>
      </c>
      <c r="C4262" t="s">
        <v>103</v>
      </c>
      <c r="D4262" s="3">
        <v>42277</v>
      </c>
      <c r="E4262" t="s">
        <v>122</v>
      </c>
      <c r="F4262">
        <v>-100000</v>
      </c>
      <c r="G4262" t="s">
        <v>1203</v>
      </c>
      <c r="H4262" t="s">
        <v>249</v>
      </c>
      <c r="I4262" t="s">
        <v>102</v>
      </c>
      <c r="J4262" t="s">
        <v>19</v>
      </c>
      <c r="L4262" t="s">
        <v>539</v>
      </c>
      <c r="M4262">
        <f t="shared" si="204"/>
        <v>10</v>
      </c>
      <c r="N4262">
        <f t="shared" si="205"/>
        <v>13</v>
      </c>
      <c r="O4262" t="str">
        <f t="shared" si="206"/>
        <v>Trad</v>
      </c>
    </row>
    <row r="4263" spans="1:15" hidden="1" x14ac:dyDescent="0.25">
      <c r="A4263" t="s">
        <v>121</v>
      </c>
      <c r="B4263" t="s">
        <v>14</v>
      </c>
      <c r="C4263" t="s">
        <v>103</v>
      </c>
      <c r="D4263" s="3">
        <v>42278</v>
      </c>
      <c r="E4263" t="s">
        <v>122</v>
      </c>
      <c r="F4263">
        <v>-200000</v>
      </c>
      <c r="G4263" t="s">
        <v>1202</v>
      </c>
      <c r="H4263" t="s">
        <v>249</v>
      </c>
      <c r="I4263" t="s">
        <v>102</v>
      </c>
      <c r="J4263" t="s">
        <v>19</v>
      </c>
      <c r="L4263" t="s">
        <v>539</v>
      </c>
      <c r="M4263">
        <f t="shared" si="204"/>
        <v>10</v>
      </c>
      <c r="N4263">
        <f t="shared" si="205"/>
        <v>13</v>
      </c>
      <c r="O4263" t="str">
        <f t="shared" si="206"/>
        <v>Trad</v>
      </c>
    </row>
    <row r="4264" spans="1:15" hidden="1" x14ac:dyDescent="0.25">
      <c r="A4264" t="s">
        <v>121</v>
      </c>
      <c r="B4264" t="s">
        <v>14</v>
      </c>
      <c r="C4264" t="s">
        <v>103</v>
      </c>
      <c r="D4264" s="3">
        <v>42283</v>
      </c>
      <c r="E4264" t="s">
        <v>122</v>
      </c>
      <c r="F4264">
        <v>-260000</v>
      </c>
      <c r="G4264" t="s">
        <v>1201</v>
      </c>
      <c r="H4264" t="s">
        <v>249</v>
      </c>
      <c r="I4264" t="s">
        <v>102</v>
      </c>
      <c r="J4264" t="s">
        <v>19</v>
      </c>
      <c r="L4264" t="s">
        <v>539</v>
      </c>
      <c r="M4264">
        <f t="shared" si="204"/>
        <v>10</v>
      </c>
      <c r="N4264">
        <f t="shared" si="205"/>
        <v>13</v>
      </c>
      <c r="O4264" t="str">
        <f t="shared" si="206"/>
        <v>Trad</v>
      </c>
    </row>
    <row r="4265" spans="1:15" hidden="1" x14ac:dyDescent="0.25">
      <c r="A4265" t="s">
        <v>121</v>
      </c>
      <c r="B4265" t="s">
        <v>14</v>
      </c>
      <c r="C4265" t="s">
        <v>103</v>
      </c>
      <c r="D4265" s="3">
        <v>42290</v>
      </c>
      <c r="E4265" t="s">
        <v>122</v>
      </c>
      <c r="F4265">
        <v>-250000</v>
      </c>
      <c r="G4265" t="s">
        <v>1200</v>
      </c>
      <c r="H4265" t="s">
        <v>249</v>
      </c>
      <c r="I4265" t="s">
        <v>102</v>
      </c>
      <c r="J4265" t="s">
        <v>19</v>
      </c>
      <c r="L4265" t="s">
        <v>539</v>
      </c>
      <c r="M4265">
        <f t="shared" si="204"/>
        <v>10</v>
      </c>
      <c r="N4265">
        <f t="shared" si="205"/>
        <v>13</v>
      </c>
      <c r="O4265" t="str">
        <f t="shared" si="206"/>
        <v>Trad</v>
      </c>
    </row>
    <row r="4266" spans="1:15" hidden="1" x14ac:dyDescent="0.25">
      <c r="A4266" t="s">
        <v>121</v>
      </c>
      <c r="B4266" t="s">
        <v>14</v>
      </c>
      <c r="C4266" t="s">
        <v>103</v>
      </c>
      <c r="D4266" s="3">
        <v>42291</v>
      </c>
      <c r="E4266" t="s">
        <v>122</v>
      </c>
      <c r="F4266">
        <v>-150000</v>
      </c>
      <c r="G4266" t="s">
        <v>1199</v>
      </c>
      <c r="H4266" t="s">
        <v>249</v>
      </c>
      <c r="I4266" t="s">
        <v>102</v>
      </c>
      <c r="J4266" t="s">
        <v>19</v>
      </c>
      <c r="L4266" t="s">
        <v>539</v>
      </c>
      <c r="M4266">
        <f t="shared" si="204"/>
        <v>10</v>
      </c>
      <c r="N4266">
        <f t="shared" si="205"/>
        <v>13</v>
      </c>
      <c r="O4266" t="str">
        <f t="shared" si="206"/>
        <v>Trad</v>
      </c>
    </row>
    <row r="4267" spans="1:15" hidden="1" x14ac:dyDescent="0.25">
      <c r="A4267" t="s">
        <v>121</v>
      </c>
      <c r="B4267" t="s">
        <v>14</v>
      </c>
      <c r="C4267" t="s">
        <v>103</v>
      </c>
      <c r="D4267" s="3">
        <v>42298</v>
      </c>
      <c r="E4267" t="s">
        <v>122</v>
      </c>
      <c r="F4267">
        <v>-150000</v>
      </c>
      <c r="G4267" t="s">
        <v>1198</v>
      </c>
      <c r="H4267" t="s">
        <v>249</v>
      </c>
      <c r="I4267" t="s">
        <v>102</v>
      </c>
      <c r="J4267" t="s">
        <v>19</v>
      </c>
      <c r="L4267" t="s">
        <v>539</v>
      </c>
      <c r="M4267">
        <f t="shared" si="204"/>
        <v>10</v>
      </c>
      <c r="N4267">
        <f t="shared" si="205"/>
        <v>13</v>
      </c>
      <c r="O4267" t="str">
        <f t="shared" si="206"/>
        <v>Trad</v>
      </c>
    </row>
    <row r="4268" spans="1:15" hidden="1" x14ac:dyDescent="0.25">
      <c r="A4268" t="s">
        <v>121</v>
      </c>
      <c r="B4268" t="s">
        <v>14</v>
      </c>
      <c r="C4268" t="s">
        <v>103</v>
      </c>
      <c r="D4268" s="3">
        <v>42299</v>
      </c>
      <c r="E4268" t="s">
        <v>122</v>
      </c>
      <c r="F4268">
        <v>-250000</v>
      </c>
      <c r="G4268" t="s">
        <v>1197</v>
      </c>
      <c r="H4268" t="s">
        <v>249</v>
      </c>
      <c r="I4268" t="s">
        <v>102</v>
      </c>
      <c r="J4268" t="s">
        <v>19</v>
      </c>
      <c r="L4268" t="s">
        <v>539</v>
      </c>
      <c r="M4268">
        <f t="shared" si="204"/>
        <v>10</v>
      </c>
      <c r="N4268">
        <f t="shared" si="205"/>
        <v>13</v>
      </c>
      <c r="O4268" t="str">
        <f t="shared" si="206"/>
        <v>Trad</v>
      </c>
    </row>
    <row r="4269" spans="1:15" hidden="1" x14ac:dyDescent="0.25">
      <c r="A4269" t="s">
        <v>121</v>
      </c>
      <c r="B4269" t="s">
        <v>14</v>
      </c>
      <c r="C4269" t="s">
        <v>103</v>
      </c>
      <c r="D4269" s="3">
        <v>42300</v>
      </c>
      <c r="E4269" t="s">
        <v>122</v>
      </c>
      <c r="F4269">
        <v>-459000</v>
      </c>
      <c r="G4269" t="s">
        <v>1196</v>
      </c>
      <c r="H4269" t="s">
        <v>249</v>
      </c>
      <c r="I4269" t="s">
        <v>102</v>
      </c>
      <c r="J4269" t="s">
        <v>19</v>
      </c>
      <c r="L4269" t="s">
        <v>539</v>
      </c>
      <c r="M4269">
        <f t="shared" si="204"/>
        <v>10</v>
      </c>
      <c r="N4269">
        <f t="shared" si="205"/>
        <v>13</v>
      </c>
      <c r="O4269" t="str">
        <f t="shared" si="206"/>
        <v>Trad</v>
      </c>
    </row>
    <row r="4270" spans="1:15" hidden="1" x14ac:dyDescent="0.25">
      <c r="A4270" t="s">
        <v>121</v>
      </c>
      <c r="B4270" t="s">
        <v>14</v>
      </c>
      <c r="C4270" t="s">
        <v>103</v>
      </c>
      <c r="D4270" s="3">
        <v>42304</v>
      </c>
      <c r="E4270" t="s">
        <v>122</v>
      </c>
      <c r="F4270">
        <v>-14387175</v>
      </c>
      <c r="G4270" t="s">
        <v>1195</v>
      </c>
      <c r="H4270" t="s">
        <v>249</v>
      </c>
      <c r="I4270" t="s">
        <v>101</v>
      </c>
      <c r="J4270" t="s">
        <v>19</v>
      </c>
      <c r="L4270" t="s">
        <v>695</v>
      </c>
      <c r="M4270">
        <f t="shared" si="204"/>
        <v>10</v>
      </c>
      <c r="N4270">
        <f t="shared" si="205"/>
        <v>12</v>
      </c>
      <c r="O4270" t="str">
        <f t="shared" si="206"/>
        <v>LCF</v>
      </c>
    </row>
    <row r="4271" spans="1:15" hidden="1" x14ac:dyDescent="0.25">
      <c r="A4271" t="s">
        <v>121</v>
      </c>
      <c r="B4271" t="s">
        <v>14</v>
      </c>
      <c r="C4271" t="s">
        <v>103</v>
      </c>
      <c r="D4271" s="3">
        <v>42306</v>
      </c>
      <c r="E4271" t="s">
        <v>122</v>
      </c>
      <c r="F4271">
        <v>-250000</v>
      </c>
      <c r="G4271" t="s">
        <v>1194</v>
      </c>
      <c r="H4271" t="s">
        <v>249</v>
      </c>
      <c r="I4271" t="s">
        <v>102</v>
      </c>
      <c r="J4271" t="s">
        <v>19</v>
      </c>
      <c r="L4271" t="s">
        <v>539</v>
      </c>
      <c r="M4271">
        <f t="shared" si="204"/>
        <v>10</v>
      </c>
      <c r="N4271">
        <f t="shared" si="205"/>
        <v>13</v>
      </c>
      <c r="O4271" t="str">
        <f t="shared" si="206"/>
        <v>Trad</v>
      </c>
    </row>
    <row r="4272" spans="1:15" hidden="1" x14ac:dyDescent="0.25">
      <c r="A4272" t="s">
        <v>121</v>
      </c>
      <c r="B4272" t="s">
        <v>14</v>
      </c>
      <c r="C4272" t="s">
        <v>103</v>
      </c>
      <c r="D4272" s="3">
        <v>42307</v>
      </c>
      <c r="E4272" t="s">
        <v>122</v>
      </c>
      <c r="F4272">
        <v>-350000</v>
      </c>
      <c r="G4272" t="s">
        <v>1193</v>
      </c>
      <c r="H4272" t="s">
        <v>249</v>
      </c>
      <c r="I4272" t="s">
        <v>102</v>
      </c>
      <c r="J4272" t="s">
        <v>19</v>
      </c>
      <c r="L4272" t="s">
        <v>539</v>
      </c>
      <c r="M4272">
        <f t="shared" si="204"/>
        <v>10</v>
      </c>
      <c r="N4272">
        <f t="shared" si="205"/>
        <v>13</v>
      </c>
      <c r="O4272" t="str">
        <f t="shared" si="206"/>
        <v>Trad</v>
      </c>
    </row>
    <row r="4273" spans="1:15" hidden="1" x14ac:dyDescent="0.25">
      <c r="A4273" t="s">
        <v>121</v>
      </c>
      <c r="B4273" t="s">
        <v>14</v>
      </c>
      <c r="C4273" t="s">
        <v>103</v>
      </c>
      <c r="D4273" s="3">
        <v>42310</v>
      </c>
      <c r="E4273" t="s">
        <v>122</v>
      </c>
      <c r="F4273">
        <v>-260000</v>
      </c>
      <c r="G4273" t="s">
        <v>1192</v>
      </c>
      <c r="H4273" t="s">
        <v>249</v>
      </c>
      <c r="I4273" t="s">
        <v>101</v>
      </c>
      <c r="J4273" t="s">
        <v>19</v>
      </c>
      <c r="L4273" t="s">
        <v>539</v>
      </c>
      <c r="M4273">
        <f t="shared" si="204"/>
        <v>10</v>
      </c>
      <c r="N4273">
        <f t="shared" si="205"/>
        <v>13</v>
      </c>
      <c r="O4273" t="str">
        <f t="shared" si="206"/>
        <v>Trad</v>
      </c>
    </row>
    <row r="4274" spans="1:15" hidden="1" x14ac:dyDescent="0.25">
      <c r="A4274" t="s">
        <v>121</v>
      </c>
      <c r="B4274" t="s">
        <v>14</v>
      </c>
      <c r="C4274" t="s">
        <v>103</v>
      </c>
      <c r="D4274" s="3">
        <v>42312</v>
      </c>
      <c r="E4274" t="s">
        <v>122</v>
      </c>
      <c r="F4274">
        <v>-112500</v>
      </c>
      <c r="G4274" t="s">
        <v>1191</v>
      </c>
      <c r="H4274" t="s">
        <v>249</v>
      </c>
      <c r="I4274" t="s">
        <v>102</v>
      </c>
      <c r="J4274" t="s">
        <v>19</v>
      </c>
      <c r="L4274" t="s">
        <v>539</v>
      </c>
      <c r="M4274">
        <f t="shared" si="204"/>
        <v>10</v>
      </c>
      <c r="N4274">
        <f t="shared" si="205"/>
        <v>13</v>
      </c>
      <c r="O4274" t="str">
        <f t="shared" si="206"/>
        <v>Trad</v>
      </c>
    </row>
    <row r="4275" spans="1:15" hidden="1" x14ac:dyDescent="0.25">
      <c r="A4275" t="s">
        <v>121</v>
      </c>
      <c r="B4275" t="s">
        <v>14</v>
      </c>
      <c r="C4275" t="s">
        <v>103</v>
      </c>
      <c r="D4275" s="3">
        <v>42313</v>
      </c>
      <c r="E4275" t="s">
        <v>122</v>
      </c>
      <c r="F4275">
        <v>-75000</v>
      </c>
      <c r="G4275" t="s">
        <v>1190</v>
      </c>
      <c r="H4275" t="s">
        <v>249</v>
      </c>
      <c r="I4275" t="s">
        <v>102</v>
      </c>
      <c r="J4275" t="s">
        <v>19</v>
      </c>
      <c r="L4275" t="s">
        <v>539</v>
      </c>
      <c r="M4275">
        <f t="shared" si="204"/>
        <v>10</v>
      </c>
      <c r="N4275">
        <f t="shared" si="205"/>
        <v>13</v>
      </c>
      <c r="O4275" t="str">
        <f t="shared" si="206"/>
        <v>Trad</v>
      </c>
    </row>
    <row r="4276" spans="1:15" hidden="1" x14ac:dyDescent="0.25">
      <c r="A4276" t="s">
        <v>121</v>
      </c>
      <c r="B4276" t="s">
        <v>14</v>
      </c>
      <c r="C4276" t="s">
        <v>103</v>
      </c>
      <c r="D4276" s="3">
        <v>42320</v>
      </c>
      <c r="E4276" t="s">
        <v>122</v>
      </c>
      <c r="F4276">
        <v>-250000</v>
      </c>
      <c r="G4276" t="s">
        <v>1189</v>
      </c>
      <c r="H4276" t="s">
        <v>249</v>
      </c>
      <c r="I4276" t="s">
        <v>102</v>
      </c>
      <c r="J4276" t="s">
        <v>19</v>
      </c>
      <c r="L4276" t="s">
        <v>539</v>
      </c>
      <c r="M4276">
        <f t="shared" si="204"/>
        <v>10</v>
      </c>
      <c r="N4276">
        <f t="shared" si="205"/>
        <v>13</v>
      </c>
      <c r="O4276" t="str">
        <f t="shared" si="206"/>
        <v>Trad</v>
      </c>
    </row>
    <row r="4277" spans="1:15" hidden="1" x14ac:dyDescent="0.25">
      <c r="A4277" t="s">
        <v>121</v>
      </c>
      <c r="B4277" t="s">
        <v>14</v>
      </c>
      <c r="C4277" t="s">
        <v>103</v>
      </c>
      <c r="D4277" s="3">
        <v>42320</v>
      </c>
      <c r="E4277" t="s">
        <v>122</v>
      </c>
      <c r="F4277">
        <v>-150000</v>
      </c>
      <c r="G4277" t="s">
        <v>1188</v>
      </c>
      <c r="H4277" t="s">
        <v>249</v>
      </c>
      <c r="I4277" t="s">
        <v>102</v>
      </c>
      <c r="J4277" t="s">
        <v>19</v>
      </c>
      <c r="L4277" t="s">
        <v>539</v>
      </c>
      <c r="M4277">
        <f t="shared" si="204"/>
        <v>10</v>
      </c>
      <c r="N4277">
        <f t="shared" si="205"/>
        <v>13</v>
      </c>
      <c r="O4277" t="str">
        <f t="shared" si="206"/>
        <v>Trad</v>
      </c>
    </row>
    <row r="4278" spans="1:15" hidden="1" x14ac:dyDescent="0.25">
      <c r="A4278" t="s">
        <v>121</v>
      </c>
      <c r="B4278" t="s">
        <v>14</v>
      </c>
      <c r="C4278" t="s">
        <v>103</v>
      </c>
      <c r="D4278" s="3">
        <v>42331</v>
      </c>
      <c r="E4278" t="s">
        <v>122</v>
      </c>
      <c r="F4278">
        <v>-645000</v>
      </c>
      <c r="G4278" t="s">
        <v>1187</v>
      </c>
      <c r="H4278" t="s">
        <v>249</v>
      </c>
      <c r="I4278" t="s">
        <v>102</v>
      </c>
      <c r="J4278" t="s">
        <v>19</v>
      </c>
      <c r="L4278" t="s">
        <v>539</v>
      </c>
      <c r="M4278">
        <f t="shared" si="204"/>
        <v>10</v>
      </c>
      <c r="N4278">
        <f t="shared" si="205"/>
        <v>13</v>
      </c>
      <c r="O4278" t="str">
        <f t="shared" si="206"/>
        <v>Trad</v>
      </c>
    </row>
    <row r="4279" spans="1:15" hidden="1" x14ac:dyDescent="0.25">
      <c r="A4279" t="s">
        <v>121</v>
      </c>
      <c r="B4279" t="s">
        <v>14</v>
      </c>
      <c r="C4279" t="s">
        <v>103</v>
      </c>
      <c r="D4279" s="3">
        <v>42338</v>
      </c>
      <c r="E4279" t="s">
        <v>122</v>
      </c>
      <c r="F4279">
        <v>-82000</v>
      </c>
      <c r="G4279" t="s">
        <v>1186</v>
      </c>
      <c r="H4279" t="s">
        <v>249</v>
      </c>
      <c r="I4279" t="s">
        <v>102</v>
      </c>
      <c r="J4279" t="s">
        <v>19</v>
      </c>
      <c r="L4279" t="s">
        <v>539</v>
      </c>
      <c r="M4279">
        <f t="shared" si="204"/>
        <v>10</v>
      </c>
      <c r="N4279">
        <f t="shared" si="205"/>
        <v>13</v>
      </c>
      <c r="O4279" t="str">
        <f t="shared" si="206"/>
        <v>Trad</v>
      </c>
    </row>
    <row r="4280" spans="1:15" hidden="1" x14ac:dyDescent="0.25">
      <c r="A4280" t="s">
        <v>121</v>
      </c>
      <c r="B4280" t="s">
        <v>14</v>
      </c>
      <c r="C4280" t="s">
        <v>103</v>
      </c>
      <c r="D4280" s="3">
        <v>42340</v>
      </c>
      <c r="E4280" t="s">
        <v>122</v>
      </c>
      <c r="F4280">
        <v>-407000</v>
      </c>
      <c r="G4280" t="s">
        <v>1185</v>
      </c>
      <c r="H4280" t="s">
        <v>249</v>
      </c>
      <c r="I4280" t="s">
        <v>102</v>
      </c>
      <c r="J4280" t="s">
        <v>19</v>
      </c>
      <c r="L4280" t="s">
        <v>539</v>
      </c>
      <c r="M4280">
        <f t="shared" si="204"/>
        <v>10</v>
      </c>
      <c r="N4280">
        <f t="shared" si="205"/>
        <v>13</v>
      </c>
      <c r="O4280" t="str">
        <f t="shared" si="206"/>
        <v>Trad</v>
      </c>
    </row>
    <row r="4281" spans="1:15" hidden="1" x14ac:dyDescent="0.25">
      <c r="A4281" t="s">
        <v>121</v>
      </c>
      <c r="B4281" t="s">
        <v>14</v>
      </c>
      <c r="C4281" t="s">
        <v>103</v>
      </c>
      <c r="D4281" s="3">
        <v>42341</v>
      </c>
      <c r="E4281" t="s">
        <v>122</v>
      </c>
      <c r="F4281">
        <v>-389000</v>
      </c>
      <c r="G4281" t="s">
        <v>1184</v>
      </c>
      <c r="H4281" t="s">
        <v>249</v>
      </c>
      <c r="I4281" t="s">
        <v>102</v>
      </c>
      <c r="J4281" t="s">
        <v>19</v>
      </c>
      <c r="L4281" t="s">
        <v>539</v>
      </c>
      <c r="M4281">
        <f t="shared" si="204"/>
        <v>10</v>
      </c>
      <c r="N4281">
        <f t="shared" si="205"/>
        <v>13</v>
      </c>
      <c r="O4281" t="str">
        <f t="shared" si="206"/>
        <v>Trad</v>
      </c>
    </row>
    <row r="4282" spans="1:15" hidden="1" x14ac:dyDescent="0.25">
      <c r="A4282" t="s">
        <v>121</v>
      </c>
      <c r="B4282" t="s">
        <v>14</v>
      </c>
      <c r="C4282" t="s">
        <v>103</v>
      </c>
      <c r="D4282" s="3">
        <v>42342</v>
      </c>
      <c r="E4282" t="s">
        <v>122</v>
      </c>
      <c r="F4282">
        <v>-8000</v>
      </c>
      <c r="G4282" t="s">
        <v>1183</v>
      </c>
      <c r="H4282" t="s">
        <v>249</v>
      </c>
      <c r="I4282" t="s">
        <v>102</v>
      </c>
      <c r="J4282" t="s">
        <v>19</v>
      </c>
      <c r="L4282" t="s">
        <v>539</v>
      </c>
      <c r="M4282">
        <f t="shared" si="204"/>
        <v>10</v>
      </c>
      <c r="N4282">
        <f t="shared" si="205"/>
        <v>13</v>
      </c>
      <c r="O4282" t="str">
        <f t="shared" si="206"/>
        <v>Trad</v>
      </c>
    </row>
    <row r="4283" spans="1:15" hidden="1" x14ac:dyDescent="0.25">
      <c r="A4283" t="s">
        <v>121</v>
      </c>
      <c r="B4283" t="s">
        <v>14</v>
      </c>
      <c r="C4283" t="s">
        <v>103</v>
      </c>
      <c r="D4283" s="3">
        <v>42346</v>
      </c>
      <c r="E4283" t="s">
        <v>122</v>
      </c>
      <c r="F4283">
        <v>-146000</v>
      </c>
      <c r="G4283" t="s">
        <v>1182</v>
      </c>
      <c r="H4283" t="s">
        <v>249</v>
      </c>
      <c r="I4283" t="s">
        <v>102</v>
      </c>
      <c r="J4283" t="s">
        <v>19</v>
      </c>
      <c r="L4283" t="s">
        <v>539</v>
      </c>
      <c r="M4283">
        <f t="shared" si="204"/>
        <v>10</v>
      </c>
      <c r="N4283">
        <f t="shared" si="205"/>
        <v>13</v>
      </c>
      <c r="O4283" t="str">
        <f t="shared" si="206"/>
        <v>Trad</v>
      </c>
    </row>
    <row r="4284" spans="1:15" hidden="1" x14ac:dyDescent="0.25">
      <c r="A4284" t="s">
        <v>121</v>
      </c>
      <c r="B4284" t="s">
        <v>14</v>
      </c>
      <c r="C4284" t="s">
        <v>103</v>
      </c>
      <c r="D4284" s="3">
        <v>42348</v>
      </c>
      <c r="E4284" t="s">
        <v>122</v>
      </c>
      <c r="F4284">
        <v>-45750</v>
      </c>
      <c r="G4284" t="s">
        <v>1181</v>
      </c>
      <c r="H4284" t="s">
        <v>249</v>
      </c>
      <c r="I4284" t="s">
        <v>102</v>
      </c>
      <c r="J4284" t="s">
        <v>19</v>
      </c>
      <c r="L4284" t="s">
        <v>539</v>
      </c>
      <c r="M4284">
        <f t="shared" si="204"/>
        <v>10</v>
      </c>
      <c r="N4284">
        <f t="shared" si="205"/>
        <v>13</v>
      </c>
      <c r="O4284" t="str">
        <f t="shared" si="206"/>
        <v>Trad</v>
      </c>
    </row>
    <row r="4285" spans="1:15" hidden="1" x14ac:dyDescent="0.25">
      <c r="A4285" t="s">
        <v>121</v>
      </c>
      <c r="B4285" t="s">
        <v>14</v>
      </c>
      <c r="C4285" t="s">
        <v>103</v>
      </c>
      <c r="D4285" s="3">
        <v>42349</v>
      </c>
      <c r="E4285" t="s">
        <v>122</v>
      </c>
      <c r="F4285">
        <v>-694000</v>
      </c>
      <c r="G4285" t="s">
        <v>1180</v>
      </c>
      <c r="H4285" t="s">
        <v>249</v>
      </c>
      <c r="I4285" t="s">
        <v>102</v>
      </c>
      <c r="J4285" t="s">
        <v>19</v>
      </c>
      <c r="L4285" t="s">
        <v>539</v>
      </c>
      <c r="M4285">
        <f t="shared" si="204"/>
        <v>10</v>
      </c>
      <c r="N4285">
        <f t="shared" si="205"/>
        <v>13</v>
      </c>
      <c r="O4285" t="str">
        <f t="shared" si="206"/>
        <v>Trad</v>
      </c>
    </row>
    <row r="4286" spans="1:15" hidden="1" x14ac:dyDescent="0.25">
      <c r="A4286" t="s">
        <v>121</v>
      </c>
      <c r="B4286" t="s">
        <v>14</v>
      </c>
      <c r="C4286" t="s">
        <v>103</v>
      </c>
      <c r="D4286" s="3">
        <v>42352</v>
      </c>
      <c r="E4286" t="s">
        <v>122</v>
      </c>
      <c r="F4286">
        <v>-1037200</v>
      </c>
      <c r="G4286" t="s">
        <v>1179</v>
      </c>
      <c r="H4286" t="s">
        <v>249</v>
      </c>
      <c r="I4286" t="s">
        <v>102</v>
      </c>
      <c r="J4286" t="s">
        <v>19</v>
      </c>
      <c r="L4286" t="s">
        <v>539</v>
      </c>
      <c r="M4286">
        <f t="shared" si="204"/>
        <v>10</v>
      </c>
      <c r="N4286">
        <f t="shared" si="205"/>
        <v>13</v>
      </c>
      <c r="O4286" t="str">
        <f t="shared" si="206"/>
        <v>Trad</v>
      </c>
    </row>
    <row r="4287" spans="1:15" hidden="1" x14ac:dyDescent="0.25">
      <c r="A4287" t="s">
        <v>121</v>
      </c>
      <c r="B4287" t="s">
        <v>14</v>
      </c>
      <c r="C4287" t="s">
        <v>103</v>
      </c>
      <c r="D4287" s="3">
        <v>42353</v>
      </c>
      <c r="E4287" t="s">
        <v>122</v>
      </c>
      <c r="F4287">
        <v>-74000</v>
      </c>
      <c r="G4287" t="s">
        <v>1178</v>
      </c>
      <c r="H4287" t="s">
        <v>249</v>
      </c>
      <c r="I4287" t="s">
        <v>102</v>
      </c>
      <c r="J4287" t="s">
        <v>19</v>
      </c>
      <c r="L4287" t="s">
        <v>539</v>
      </c>
      <c r="M4287">
        <f t="shared" si="204"/>
        <v>10</v>
      </c>
      <c r="N4287">
        <f t="shared" si="205"/>
        <v>13</v>
      </c>
      <c r="O4287" t="str">
        <f t="shared" si="206"/>
        <v>Trad</v>
      </c>
    </row>
    <row r="4288" spans="1:15" hidden="1" x14ac:dyDescent="0.25">
      <c r="A4288" t="s">
        <v>121</v>
      </c>
      <c r="B4288" t="s">
        <v>14</v>
      </c>
      <c r="C4288" t="s">
        <v>103</v>
      </c>
      <c r="D4288" s="3">
        <v>42356</v>
      </c>
      <c r="E4288" t="s">
        <v>122</v>
      </c>
      <c r="F4288">
        <v>-250000</v>
      </c>
      <c r="G4288" t="s">
        <v>1177</v>
      </c>
      <c r="H4288" t="s">
        <v>249</v>
      </c>
      <c r="I4288" t="s">
        <v>101</v>
      </c>
      <c r="J4288" t="s">
        <v>19</v>
      </c>
      <c r="K4288" t="s">
        <v>1109</v>
      </c>
      <c r="L4288" t="s">
        <v>893</v>
      </c>
      <c r="M4288">
        <f t="shared" si="204"/>
        <v>10</v>
      </c>
      <c r="N4288">
        <f t="shared" si="205"/>
        <v>12</v>
      </c>
      <c r="O4288" t="str">
        <f t="shared" si="206"/>
        <v>LCF</v>
      </c>
    </row>
    <row r="4289" spans="1:15" hidden="1" x14ac:dyDescent="0.25">
      <c r="A4289" t="s">
        <v>121</v>
      </c>
      <c r="B4289" t="s">
        <v>14</v>
      </c>
      <c r="C4289" t="s">
        <v>103</v>
      </c>
      <c r="D4289" s="3">
        <v>42356</v>
      </c>
      <c r="E4289" t="s">
        <v>122</v>
      </c>
      <c r="F4289">
        <v>-71476.59</v>
      </c>
      <c r="G4289" t="s">
        <v>1176</v>
      </c>
      <c r="H4289" t="s">
        <v>249</v>
      </c>
      <c r="I4289" t="s">
        <v>102</v>
      </c>
      <c r="J4289" t="s">
        <v>19</v>
      </c>
      <c r="L4289" t="s">
        <v>690</v>
      </c>
      <c r="M4289">
        <f t="shared" si="204"/>
        <v>10</v>
      </c>
      <c r="N4289">
        <f t="shared" si="205"/>
        <v>12</v>
      </c>
      <c r="O4289" t="str">
        <f t="shared" si="206"/>
        <v>LCF</v>
      </c>
    </row>
    <row r="4290" spans="1:15" hidden="1" x14ac:dyDescent="0.25">
      <c r="A4290" t="s">
        <v>121</v>
      </c>
      <c r="B4290" t="s">
        <v>14</v>
      </c>
      <c r="C4290" t="s">
        <v>103</v>
      </c>
      <c r="D4290" s="3">
        <v>42359</v>
      </c>
      <c r="E4290" t="s">
        <v>122</v>
      </c>
      <c r="F4290">
        <v>-366000</v>
      </c>
      <c r="G4290" t="s">
        <v>1175</v>
      </c>
      <c r="H4290" t="s">
        <v>249</v>
      </c>
      <c r="I4290" t="s">
        <v>102</v>
      </c>
      <c r="J4290" t="s">
        <v>19</v>
      </c>
      <c r="L4290" t="s">
        <v>539</v>
      </c>
      <c r="M4290">
        <f t="shared" si="204"/>
        <v>10</v>
      </c>
      <c r="N4290">
        <f t="shared" si="205"/>
        <v>13</v>
      </c>
      <c r="O4290" t="str">
        <f t="shared" si="206"/>
        <v>Trad</v>
      </c>
    </row>
    <row r="4291" spans="1:15" hidden="1" x14ac:dyDescent="0.25">
      <c r="A4291" t="s">
        <v>121</v>
      </c>
      <c r="B4291" t="s">
        <v>14</v>
      </c>
      <c r="C4291" t="s">
        <v>103</v>
      </c>
      <c r="D4291" s="3">
        <v>42359</v>
      </c>
      <c r="E4291" t="s">
        <v>122</v>
      </c>
      <c r="F4291">
        <v>-117000</v>
      </c>
      <c r="G4291" t="s">
        <v>1174</v>
      </c>
      <c r="H4291" t="s">
        <v>249</v>
      </c>
      <c r="I4291" t="s">
        <v>102</v>
      </c>
      <c r="J4291" t="s">
        <v>19</v>
      </c>
      <c r="L4291" t="s">
        <v>539</v>
      </c>
      <c r="M4291">
        <f t="shared" ref="M4291:M4354" si="207">FIND("from",L4291,1)+LEN($M$1)+1</f>
        <v>10</v>
      </c>
      <c r="N4291">
        <f t="shared" ref="N4291:N4354" si="208">FIND("to",L4291)-LEN($N$1)</f>
        <v>13</v>
      </c>
      <c r="O4291" t="str">
        <f t="shared" ref="O4291:O4354" si="209">MID(L4291,M4291,N4291-M4291+1)</f>
        <v>Trad</v>
      </c>
    </row>
    <row r="4292" spans="1:15" hidden="1" x14ac:dyDescent="0.25">
      <c r="A4292" t="s">
        <v>121</v>
      </c>
      <c r="B4292" t="s">
        <v>14</v>
      </c>
      <c r="C4292" t="s">
        <v>103</v>
      </c>
      <c r="D4292" s="3">
        <v>42360</v>
      </c>
      <c r="E4292" t="s">
        <v>122</v>
      </c>
      <c r="F4292">
        <v>-517000</v>
      </c>
      <c r="G4292" t="s">
        <v>1173</v>
      </c>
      <c r="H4292" t="s">
        <v>249</v>
      </c>
      <c r="I4292" t="s">
        <v>102</v>
      </c>
      <c r="J4292" t="s">
        <v>19</v>
      </c>
      <c r="L4292" t="s">
        <v>539</v>
      </c>
      <c r="M4292">
        <f t="shared" si="207"/>
        <v>10</v>
      </c>
      <c r="N4292">
        <f t="shared" si="208"/>
        <v>13</v>
      </c>
      <c r="O4292" t="str">
        <f t="shared" si="209"/>
        <v>Trad</v>
      </c>
    </row>
    <row r="4293" spans="1:15" hidden="1" x14ac:dyDescent="0.25">
      <c r="A4293" t="s">
        <v>121</v>
      </c>
      <c r="B4293" t="s">
        <v>14</v>
      </c>
      <c r="C4293" t="s">
        <v>103</v>
      </c>
      <c r="D4293" s="3">
        <v>42360</v>
      </c>
      <c r="E4293" t="s">
        <v>122</v>
      </c>
      <c r="F4293">
        <v>-50000</v>
      </c>
      <c r="G4293" t="s">
        <v>1172</v>
      </c>
      <c r="H4293" t="s">
        <v>249</v>
      </c>
      <c r="I4293" t="s">
        <v>102</v>
      </c>
      <c r="J4293" t="s">
        <v>19</v>
      </c>
      <c r="L4293" t="s">
        <v>539</v>
      </c>
      <c r="M4293">
        <f t="shared" si="207"/>
        <v>10</v>
      </c>
      <c r="N4293">
        <f t="shared" si="208"/>
        <v>13</v>
      </c>
      <c r="O4293" t="str">
        <f t="shared" si="209"/>
        <v>Trad</v>
      </c>
    </row>
    <row r="4294" spans="1:15" hidden="1" x14ac:dyDescent="0.25">
      <c r="A4294" t="s">
        <v>121</v>
      </c>
      <c r="B4294" t="s">
        <v>14</v>
      </c>
      <c r="C4294" t="s">
        <v>103</v>
      </c>
      <c r="D4294" s="3">
        <v>42361</v>
      </c>
      <c r="E4294" t="s">
        <v>122</v>
      </c>
      <c r="F4294">
        <v>-20000</v>
      </c>
      <c r="G4294" t="s">
        <v>1171</v>
      </c>
      <c r="H4294" t="s">
        <v>249</v>
      </c>
      <c r="I4294" t="s">
        <v>102</v>
      </c>
      <c r="J4294" t="s">
        <v>19</v>
      </c>
      <c r="L4294" t="s">
        <v>539</v>
      </c>
      <c r="M4294">
        <f t="shared" si="207"/>
        <v>10</v>
      </c>
      <c r="N4294">
        <f t="shared" si="208"/>
        <v>13</v>
      </c>
      <c r="O4294" t="str">
        <f t="shared" si="209"/>
        <v>Trad</v>
      </c>
    </row>
    <row r="4295" spans="1:15" hidden="1" x14ac:dyDescent="0.25">
      <c r="A4295" t="s">
        <v>121</v>
      </c>
      <c r="B4295" t="s">
        <v>14</v>
      </c>
      <c r="C4295" t="s">
        <v>103</v>
      </c>
      <c r="D4295" s="3">
        <v>42367</v>
      </c>
      <c r="E4295" t="s">
        <v>122</v>
      </c>
      <c r="F4295">
        <v>-59000</v>
      </c>
      <c r="G4295" t="s">
        <v>1170</v>
      </c>
      <c r="H4295" t="s">
        <v>249</v>
      </c>
      <c r="I4295" t="s">
        <v>102</v>
      </c>
      <c r="J4295" t="s">
        <v>19</v>
      </c>
      <c r="L4295" t="s">
        <v>539</v>
      </c>
      <c r="M4295">
        <f t="shared" si="207"/>
        <v>10</v>
      </c>
      <c r="N4295">
        <f t="shared" si="208"/>
        <v>13</v>
      </c>
      <c r="O4295" t="str">
        <f t="shared" si="209"/>
        <v>Trad</v>
      </c>
    </row>
    <row r="4296" spans="1:15" hidden="1" x14ac:dyDescent="0.25">
      <c r="A4296" t="s">
        <v>121</v>
      </c>
      <c r="B4296" t="s">
        <v>14</v>
      </c>
      <c r="C4296" t="s">
        <v>103</v>
      </c>
      <c r="D4296" s="3">
        <v>42367</v>
      </c>
      <c r="E4296" t="s">
        <v>122</v>
      </c>
      <c r="F4296">
        <v>-110467.63</v>
      </c>
      <c r="G4296" t="s">
        <v>1169</v>
      </c>
      <c r="H4296" t="s">
        <v>249</v>
      </c>
      <c r="I4296" t="s">
        <v>102</v>
      </c>
      <c r="J4296" t="s">
        <v>19</v>
      </c>
      <c r="L4296" t="s">
        <v>690</v>
      </c>
      <c r="M4296">
        <f t="shared" si="207"/>
        <v>10</v>
      </c>
      <c r="N4296">
        <f t="shared" si="208"/>
        <v>12</v>
      </c>
      <c r="O4296" t="str">
        <f t="shared" si="209"/>
        <v>LCF</v>
      </c>
    </row>
    <row r="4297" spans="1:15" hidden="1" x14ac:dyDescent="0.25">
      <c r="A4297" t="s">
        <v>121</v>
      </c>
      <c r="B4297" t="s">
        <v>14</v>
      </c>
      <c r="C4297" t="s">
        <v>103</v>
      </c>
      <c r="D4297" s="3">
        <v>42368</v>
      </c>
      <c r="E4297" t="s">
        <v>122</v>
      </c>
      <c r="F4297">
        <v>-80000</v>
      </c>
      <c r="G4297" t="s">
        <v>1168</v>
      </c>
      <c r="H4297" t="s">
        <v>249</v>
      </c>
      <c r="I4297" t="s">
        <v>102</v>
      </c>
      <c r="J4297" t="s">
        <v>19</v>
      </c>
      <c r="L4297" t="s">
        <v>539</v>
      </c>
      <c r="M4297">
        <f t="shared" si="207"/>
        <v>10</v>
      </c>
      <c r="N4297">
        <f t="shared" si="208"/>
        <v>13</v>
      </c>
      <c r="O4297" t="str">
        <f t="shared" si="209"/>
        <v>Trad</v>
      </c>
    </row>
    <row r="4298" spans="1:15" hidden="1" x14ac:dyDescent="0.25">
      <c r="A4298" t="s">
        <v>121</v>
      </c>
      <c r="B4298" t="s">
        <v>14</v>
      </c>
      <c r="C4298" t="s">
        <v>103</v>
      </c>
      <c r="D4298" s="3">
        <v>42375</v>
      </c>
      <c r="E4298" t="s">
        <v>122</v>
      </c>
      <c r="F4298">
        <v>-500000</v>
      </c>
      <c r="G4298" t="s">
        <v>1167</v>
      </c>
      <c r="H4298" t="s">
        <v>249</v>
      </c>
      <c r="I4298" t="s">
        <v>102</v>
      </c>
      <c r="J4298" t="s">
        <v>19</v>
      </c>
      <c r="L4298" t="s">
        <v>539</v>
      </c>
      <c r="M4298">
        <f t="shared" si="207"/>
        <v>10</v>
      </c>
      <c r="N4298">
        <f t="shared" si="208"/>
        <v>13</v>
      </c>
      <c r="O4298" t="str">
        <f t="shared" si="209"/>
        <v>Trad</v>
      </c>
    </row>
    <row r="4299" spans="1:15" hidden="1" x14ac:dyDescent="0.25">
      <c r="A4299" t="s">
        <v>121</v>
      </c>
      <c r="B4299" t="s">
        <v>14</v>
      </c>
      <c r="C4299" t="s">
        <v>103</v>
      </c>
      <c r="D4299" s="3">
        <v>42377</v>
      </c>
      <c r="E4299" t="s">
        <v>122</v>
      </c>
      <c r="F4299">
        <v>-203000</v>
      </c>
      <c r="G4299" t="s">
        <v>1166</v>
      </c>
      <c r="H4299" t="s">
        <v>249</v>
      </c>
      <c r="I4299" t="s">
        <v>102</v>
      </c>
      <c r="J4299" t="s">
        <v>19</v>
      </c>
      <c r="L4299" t="s">
        <v>539</v>
      </c>
      <c r="M4299">
        <f t="shared" si="207"/>
        <v>10</v>
      </c>
      <c r="N4299">
        <f t="shared" si="208"/>
        <v>13</v>
      </c>
      <c r="O4299" t="str">
        <f t="shared" si="209"/>
        <v>Trad</v>
      </c>
    </row>
    <row r="4300" spans="1:15" hidden="1" x14ac:dyDescent="0.25">
      <c r="A4300" t="s">
        <v>121</v>
      </c>
      <c r="B4300" t="s">
        <v>14</v>
      </c>
      <c r="C4300" t="s">
        <v>103</v>
      </c>
      <c r="D4300" s="3">
        <v>42377</v>
      </c>
      <c r="E4300" t="s">
        <v>122</v>
      </c>
      <c r="F4300">
        <v>-202000</v>
      </c>
      <c r="G4300" t="s">
        <v>1165</v>
      </c>
      <c r="H4300" t="s">
        <v>249</v>
      </c>
      <c r="I4300" t="s">
        <v>102</v>
      </c>
      <c r="J4300" t="s">
        <v>19</v>
      </c>
      <c r="L4300" t="s">
        <v>539</v>
      </c>
      <c r="M4300">
        <f t="shared" si="207"/>
        <v>10</v>
      </c>
      <c r="N4300">
        <f t="shared" si="208"/>
        <v>13</v>
      </c>
      <c r="O4300" t="str">
        <f t="shared" si="209"/>
        <v>Trad</v>
      </c>
    </row>
    <row r="4301" spans="1:15" hidden="1" x14ac:dyDescent="0.25">
      <c r="A4301" t="s">
        <v>121</v>
      </c>
      <c r="B4301" t="s">
        <v>14</v>
      </c>
      <c r="C4301" t="s">
        <v>103</v>
      </c>
      <c r="D4301" s="3">
        <v>42380</v>
      </c>
      <c r="E4301" t="s">
        <v>122</v>
      </c>
      <c r="F4301">
        <v>-146000</v>
      </c>
      <c r="G4301" t="s">
        <v>1164</v>
      </c>
      <c r="H4301" t="s">
        <v>249</v>
      </c>
      <c r="I4301" t="s">
        <v>102</v>
      </c>
      <c r="J4301" t="s">
        <v>19</v>
      </c>
      <c r="L4301" t="s">
        <v>539</v>
      </c>
      <c r="M4301">
        <f t="shared" si="207"/>
        <v>10</v>
      </c>
      <c r="N4301">
        <f t="shared" si="208"/>
        <v>13</v>
      </c>
      <c r="O4301" t="str">
        <f t="shared" si="209"/>
        <v>Trad</v>
      </c>
    </row>
    <row r="4302" spans="1:15" hidden="1" x14ac:dyDescent="0.25">
      <c r="A4302" t="s">
        <v>121</v>
      </c>
      <c r="B4302" t="s">
        <v>14</v>
      </c>
      <c r="C4302" t="s">
        <v>103</v>
      </c>
      <c r="D4302" s="3">
        <v>42380</v>
      </c>
      <c r="E4302" t="s">
        <v>122</v>
      </c>
      <c r="F4302">
        <v>-53000</v>
      </c>
      <c r="G4302" t="s">
        <v>1163</v>
      </c>
      <c r="H4302" t="s">
        <v>249</v>
      </c>
      <c r="I4302" t="s">
        <v>102</v>
      </c>
      <c r="J4302" t="s">
        <v>19</v>
      </c>
      <c r="L4302" t="s">
        <v>539</v>
      </c>
      <c r="M4302">
        <f t="shared" si="207"/>
        <v>10</v>
      </c>
      <c r="N4302">
        <f t="shared" si="208"/>
        <v>13</v>
      </c>
      <c r="O4302" t="str">
        <f t="shared" si="209"/>
        <v>Trad</v>
      </c>
    </row>
    <row r="4303" spans="1:15" hidden="1" x14ac:dyDescent="0.25">
      <c r="A4303" t="s">
        <v>121</v>
      </c>
      <c r="B4303" t="s">
        <v>14</v>
      </c>
      <c r="C4303" t="s">
        <v>103</v>
      </c>
      <c r="D4303" s="3">
        <v>42383</v>
      </c>
      <c r="E4303" t="s">
        <v>122</v>
      </c>
      <c r="F4303">
        <v>-1000000</v>
      </c>
      <c r="G4303" t="s">
        <v>1162</v>
      </c>
      <c r="H4303" t="s">
        <v>249</v>
      </c>
      <c r="I4303" t="s">
        <v>101</v>
      </c>
      <c r="J4303" t="s">
        <v>19</v>
      </c>
      <c r="K4303" t="s">
        <v>1109</v>
      </c>
      <c r="L4303" t="s">
        <v>1161</v>
      </c>
      <c r="M4303">
        <f t="shared" si="207"/>
        <v>10</v>
      </c>
      <c r="N4303">
        <f t="shared" si="208"/>
        <v>17</v>
      </c>
      <c r="O4303" t="str">
        <f t="shared" si="209"/>
        <v>LCF Trad</v>
      </c>
    </row>
    <row r="4304" spans="1:15" hidden="1" x14ac:dyDescent="0.25">
      <c r="A4304" t="s">
        <v>121</v>
      </c>
      <c r="B4304" t="s">
        <v>14</v>
      </c>
      <c r="C4304" t="s">
        <v>103</v>
      </c>
      <c r="D4304" s="3">
        <v>42388</v>
      </c>
      <c r="E4304" t="s">
        <v>122</v>
      </c>
      <c r="F4304">
        <v>-233000</v>
      </c>
      <c r="G4304" t="s">
        <v>1160</v>
      </c>
      <c r="H4304" t="s">
        <v>249</v>
      </c>
      <c r="I4304" t="s">
        <v>102</v>
      </c>
      <c r="J4304" t="s">
        <v>19</v>
      </c>
      <c r="L4304" t="s">
        <v>539</v>
      </c>
      <c r="M4304">
        <f t="shared" si="207"/>
        <v>10</v>
      </c>
      <c r="N4304">
        <f t="shared" si="208"/>
        <v>13</v>
      </c>
      <c r="O4304" t="str">
        <f t="shared" si="209"/>
        <v>Trad</v>
      </c>
    </row>
    <row r="4305" spans="1:15" hidden="1" x14ac:dyDescent="0.25">
      <c r="A4305" t="s">
        <v>121</v>
      </c>
      <c r="B4305" t="s">
        <v>14</v>
      </c>
      <c r="C4305" t="s">
        <v>103</v>
      </c>
      <c r="D4305" s="3">
        <v>42390</v>
      </c>
      <c r="E4305" t="s">
        <v>122</v>
      </c>
      <c r="F4305">
        <v>-322000</v>
      </c>
      <c r="G4305" t="s">
        <v>1159</v>
      </c>
      <c r="H4305" t="s">
        <v>249</v>
      </c>
      <c r="I4305" t="s">
        <v>101</v>
      </c>
      <c r="J4305" t="s">
        <v>19</v>
      </c>
      <c r="L4305" t="s">
        <v>539</v>
      </c>
      <c r="M4305">
        <f t="shared" si="207"/>
        <v>10</v>
      </c>
      <c r="N4305">
        <f t="shared" si="208"/>
        <v>13</v>
      </c>
      <c r="O4305" t="str">
        <f t="shared" si="209"/>
        <v>Trad</v>
      </c>
    </row>
    <row r="4306" spans="1:15" hidden="1" x14ac:dyDescent="0.25">
      <c r="A4306" t="s">
        <v>121</v>
      </c>
      <c r="B4306" t="s">
        <v>14</v>
      </c>
      <c r="C4306" t="s">
        <v>103</v>
      </c>
      <c r="D4306" s="3">
        <v>42395</v>
      </c>
      <c r="E4306" t="s">
        <v>122</v>
      </c>
      <c r="F4306">
        <v>-190000</v>
      </c>
      <c r="G4306" t="s">
        <v>1158</v>
      </c>
      <c r="H4306" t="s">
        <v>249</v>
      </c>
      <c r="I4306" t="s">
        <v>102</v>
      </c>
      <c r="J4306" t="s">
        <v>19</v>
      </c>
      <c r="L4306" t="s">
        <v>539</v>
      </c>
      <c r="M4306">
        <f t="shared" si="207"/>
        <v>10</v>
      </c>
      <c r="N4306">
        <f t="shared" si="208"/>
        <v>13</v>
      </c>
      <c r="O4306" t="str">
        <f t="shared" si="209"/>
        <v>Trad</v>
      </c>
    </row>
    <row r="4307" spans="1:15" hidden="1" x14ac:dyDescent="0.25">
      <c r="A4307" t="s">
        <v>121</v>
      </c>
      <c r="B4307" t="s">
        <v>14</v>
      </c>
      <c r="C4307" t="s">
        <v>103</v>
      </c>
      <c r="D4307" s="3">
        <v>42397</v>
      </c>
      <c r="E4307" t="s">
        <v>122</v>
      </c>
      <c r="F4307">
        <v>-225000</v>
      </c>
      <c r="G4307" t="s">
        <v>1157</v>
      </c>
      <c r="H4307" t="s">
        <v>249</v>
      </c>
      <c r="I4307" t="s">
        <v>102</v>
      </c>
      <c r="J4307" t="s">
        <v>19</v>
      </c>
      <c r="L4307" t="s">
        <v>539</v>
      </c>
      <c r="M4307">
        <f t="shared" si="207"/>
        <v>10</v>
      </c>
      <c r="N4307">
        <f t="shared" si="208"/>
        <v>13</v>
      </c>
      <c r="O4307" t="str">
        <f t="shared" si="209"/>
        <v>Trad</v>
      </c>
    </row>
    <row r="4308" spans="1:15" hidden="1" x14ac:dyDescent="0.25">
      <c r="A4308" t="s">
        <v>121</v>
      </c>
      <c r="B4308" t="s">
        <v>14</v>
      </c>
      <c r="C4308" t="s">
        <v>103</v>
      </c>
      <c r="D4308" s="3">
        <v>42397</v>
      </c>
      <c r="E4308" t="s">
        <v>122</v>
      </c>
      <c r="F4308">
        <v>-20000</v>
      </c>
      <c r="G4308" t="s">
        <v>1156</v>
      </c>
      <c r="H4308" t="s">
        <v>249</v>
      </c>
      <c r="I4308" t="s">
        <v>102</v>
      </c>
      <c r="J4308" t="s">
        <v>19</v>
      </c>
      <c r="L4308" t="s">
        <v>539</v>
      </c>
      <c r="M4308">
        <f t="shared" si="207"/>
        <v>10</v>
      </c>
      <c r="N4308">
        <f t="shared" si="208"/>
        <v>13</v>
      </c>
      <c r="O4308" t="str">
        <f t="shared" si="209"/>
        <v>Trad</v>
      </c>
    </row>
    <row r="4309" spans="1:15" hidden="1" x14ac:dyDescent="0.25">
      <c r="A4309" t="s">
        <v>121</v>
      </c>
      <c r="B4309" t="s">
        <v>14</v>
      </c>
      <c r="C4309" t="s">
        <v>103</v>
      </c>
      <c r="D4309" s="3">
        <v>42398</v>
      </c>
      <c r="E4309" t="s">
        <v>122</v>
      </c>
      <c r="F4309">
        <v>-227000</v>
      </c>
      <c r="G4309" t="s">
        <v>1155</v>
      </c>
      <c r="H4309" t="s">
        <v>249</v>
      </c>
      <c r="I4309" t="s">
        <v>102</v>
      </c>
      <c r="J4309" t="s">
        <v>19</v>
      </c>
      <c r="L4309" t="s">
        <v>539</v>
      </c>
      <c r="M4309">
        <f t="shared" si="207"/>
        <v>10</v>
      </c>
      <c r="N4309">
        <f t="shared" si="208"/>
        <v>13</v>
      </c>
      <c r="O4309" t="str">
        <f t="shared" si="209"/>
        <v>Trad</v>
      </c>
    </row>
    <row r="4310" spans="1:15" hidden="1" x14ac:dyDescent="0.25">
      <c r="A4310" t="s">
        <v>121</v>
      </c>
      <c r="B4310" t="s">
        <v>14</v>
      </c>
      <c r="C4310" t="s">
        <v>103</v>
      </c>
      <c r="D4310" s="3">
        <v>42402</v>
      </c>
      <c r="E4310" t="s">
        <v>122</v>
      </c>
      <c r="F4310">
        <v>-75000</v>
      </c>
      <c r="G4310" t="s">
        <v>1154</v>
      </c>
      <c r="H4310" t="s">
        <v>249</v>
      </c>
      <c r="I4310" t="s">
        <v>101</v>
      </c>
      <c r="J4310" t="s">
        <v>19</v>
      </c>
      <c r="L4310" t="s">
        <v>539</v>
      </c>
      <c r="M4310">
        <f t="shared" si="207"/>
        <v>10</v>
      </c>
      <c r="N4310">
        <f t="shared" si="208"/>
        <v>13</v>
      </c>
      <c r="O4310" t="str">
        <f t="shared" si="209"/>
        <v>Trad</v>
      </c>
    </row>
    <row r="4311" spans="1:15" hidden="1" x14ac:dyDescent="0.25">
      <c r="A4311" t="s">
        <v>121</v>
      </c>
      <c r="B4311" t="s">
        <v>14</v>
      </c>
      <c r="C4311" t="s">
        <v>103</v>
      </c>
      <c r="D4311" s="3">
        <v>42405</v>
      </c>
      <c r="E4311" t="s">
        <v>122</v>
      </c>
      <c r="F4311">
        <v>-163000</v>
      </c>
      <c r="G4311" t="s">
        <v>1153</v>
      </c>
      <c r="H4311" t="s">
        <v>249</v>
      </c>
      <c r="I4311" t="s">
        <v>102</v>
      </c>
      <c r="J4311" t="s">
        <v>19</v>
      </c>
      <c r="L4311" t="s">
        <v>539</v>
      </c>
      <c r="M4311">
        <f t="shared" si="207"/>
        <v>10</v>
      </c>
      <c r="N4311">
        <f t="shared" si="208"/>
        <v>13</v>
      </c>
      <c r="O4311" t="str">
        <f t="shared" si="209"/>
        <v>Trad</v>
      </c>
    </row>
    <row r="4312" spans="1:15" hidden="1" x14ac:dyDescent="0.25">
      <c r="A4312" t="s">
        <v>121</v>
      </c>
      <c r="B4312" t="s">
        <v>14</v>
      </c>
      <c r="C4312" t="s">
        <v>103</v>
      </c>
      <c r="D4312" s="3">
        <v>42409</v>
      </c>
      <c r="E4312" t="s">
        <v>122</v>
      </c>
      <c r="F4312">
        <v>-140000</v>
      </c>
      <c r="G4312" t="s">
        <v>1152</v>
      </c>
      <c r="H4312" t="s">
        <v>249</v>
      </c>
      <c r="I4312" t="s">
        <v>102</v>
      </c>
      <c r="J4312" t="s">
        <v>19</v>
      </c>
      <c r="L4312" t="s">
        <v>539</v>
      </c>
      <c r="M4312">
        <f t="shared" si="207"/>
        <v>10</v>
      </c>
      <c r="N4312">
        <f t="shared" si="208"/>
        <v>13</v>
      </c>
      <c r="O4312" t="str">
        <f t="shared" si="209"/>
        <v>Trad</v>
      </c>
    </row>
    <row r="4313" spans="1:15" hidden="1" x14ac:dyDescent="0.25">
      <c r="A4313" t="s">
        <v>121</v>
      </c>
      <c r="B4313" t="s">
        <v>14</v>
      </c>
      <c r="C4313" t="s">
        <v>103</v>
      </c>
      <c r="D4313" s="3">
        <v>42410</v>
      </c>
      <c r="E4313" t="s">
        <v>122</v>
      </c>
      <c r="F4313">
        <v>-200000</v>
      </c>
      <c r="G4313" t="s">
        <v>1151</v>
      </c>
      <c r="H4313" t="s">
        <v>249</v>
      </c>
      <c r="I4313" t="s">
        <v>102</v>
      </c>
      <c r="J4313" t="s">
        <v>19</v>
      </c>
      <c r="L4313" t="s">
        <v>539</v>
      </c>
      <c r="M4313">
        <f t="shared" si="207"/>
        <v>10</v>
      </c>
      <c r="N4313">
        <f t="shared" si="208"/>
        <v>13</v>
      </c>
      <c r="O4313" t="str">
        <f t="shared" si="209"/>
        <v>Trad</v>
      </c>
    </row>
    <row r="4314" spans="1:15" hidden="1" x14ac:dyDescent="0.25">
      <c r="A4314" t="s">
        <v>121</v>
      </c>
      <c r="B4314" t="s">
        <v>14</v>
      </c>
      <c r="C4314" t="s">
        <v>103</v>
      </c>
      <c r="D4314" s="3">
        <v>42412</v>
      </c>
      <c r="E4314" t="s">
        <v>122</v>
      </c>
      <c r="F4314">
        <v>-621000</v>
      </c>
      <c r="G4314" t="s">
        <v>1150</v>
      </c>
      <c r="H4314" t="s">
        <v>249</v>
      </c>
      <c r="I4314" t="s">
        <v>102</v>
      </c>
      <c r="J4314" t="s">
        <v>19</v>
      </c>
      <c r="L4314" t="s">
        <v>539</v>
      </c>
      <c r="M4314">
        <f t="shared" si="207"/>
        <v>10</v>
      </c>
      <c r="N4314">
        <f t="shared" si="208"/>
        <v>13</v>
      </c>
      <c r="O4314" t="str">
        <f t="shared" si="209"/>
        <v>Trad</v>
      </c>
    </row>
    <row r="4315" spans="1:15" hidden="1" x14ac:dyDescent="0.25">
      <c r="A4315" t="s">
        <v>121</v>
      </c>
      <c r="B4315" t="s">
        <v>14</v>
      </c>
      <c r="C4315" t="s">
        <v>103</v>
      </c>
      <c r="D4315" s="3">
        <v>42426</v>
      </c>
      <c r="E4315" t="s">
        <v>122</v>
      </c>
      <c r="F4315">
        <v>-138811.20000000001</v>
      </c>
      <c r="G4315" t="s">
        <v>1149</v>
      </c>
      <c r="H4315" t="s">
        <v>249</v>
      </c>
      <c r="I4315" t="s">
        <v>101</v>
      </c>
      <c r="J4315" t="s">
        <v>19</v>
      </c>
      <c r="L4315" t="s">
        <v>695</v>
      </c>
      <c r="M4315">
        <f t="shared" si="207"/>
        <v>10</v>
      </c>
      <c r="N4315">
        <f t="shared" si="208"/>
        <v>12</v>
      </c>
      <c r="O4315" t="str">
        <f t="shared" si="209"/>
        <v>LCF</v>
      </c>
    </row>
    <row r="4316" spans="1:15" hidden="1" x14ac:dyDescent="0.25">
      <c r="A4316" t="s">
        <v>121</v>
      </c>
      <c r="B4316" t="s">
        <v>14</v>
      </c>
      <c r="C4316" t="s">
        <v>103</v>
      </c>
      <c r="D4316" s="3">
        <v>42426</v>
      </c>
      <c r="E4316" t="s">
        <v>122</v>
      </c>
      <c r="F4316">
        <v>-530000</v>
      </c>
      <c r="G4316" t="s">
        <v>1148</v>
      </c>
      <c r="H4316" t="s">
        <v>249</v>
      </c>
      <c r="I4316" t="s">
        <v>102</v>
      </c>
      <c r="J4316" t="s">
        <v>19</v>
      </c>
      <c r="L4316" t="s">
        <v>539</v>
      </c>
      <c r="M4316">
        <f t="shared" si="207"/>
        <v>10</v>
      </c>
      <c r="N4316">
        <f t="shared" si="208"/>
        <v>13</v>
      </c>
      <c r="O4316" t="str">
        <f t="shared" si="209"/>
        <v>Trad</v>
      </c>
    </row>
    <row r="4317" spans="1:15" hidden="1" x14ac:dyDescent="0.25">
      <c r="A4317" t="s">
        <v>121</v>
      </c>
      <c r="B4317" t="s">
        <v>14</v>
      </c>
      <c r="C4317" t="s">
        <v>103</v>
      </c>
      <c r="D4317" s="3">
        <v>42429</v>
      </c>
      <c r="E4317" t="s">
        <v>122</v>
      </c>
      <c r="F4317">
        <v>-400000</v>
      </c>
      <c r="G4317" t="s">
        <v>1147</v>
      </c>
      <c r="H4317" t="s">
        <v>249</v>
      </c>
      <c r="I4317" t="s">
        <v>102</v>
      </c>
      <c r="J4317" t="s">
        <v>19</v>
      </c>
      <c r="L4317" t="s">
        <v>539</v>
      </c>
      <c r="M4317">
        <f t="shared" si="207"/>
        <v>10</v>
      </c>
      <c r="N4317">
        <f t="shared" si="208"/>
        <v>13</v>
      </c>
      <c r="O4317" t="str">
        <f t="shared" si="209"/>
        <v>Trad</v>
      </c>
    </row>
    <row r="4318" spans="1:15" hidden="1" x14ac:dyDescent="0.25">
      <c r="A4318" t="s">
        <v>121</v>
      </c>
      <c r="B4318" t="s">
        <v>14</v>
      </c>
      <c r="C4318" t="s">
        <v>103</v>
      </c>
      <c r="D4318" s="3">
        <v>42431</v>
      </c>
      <c r="E4318" t="s">
        <v>122</v>
      </c>
      <c r="F4318">
        <v>-270500</v>
      </c>
      <c r="G4318" t="s">
        <v>1146</v>
      </c>
      <c r="H4318" t="s">
        <v>249</v>
      </c>
      <c r="I4318" t="s">
        <v>102</v>
      </c>
      <c r="J4318" t="s">
        <v>19</v>
      </c>
      <c r="L4318" t="s">
        <v>539</v>
      </c>
      <c r="M4318">
        <f t="shared" si="207"/>
        <v>10</v>
      </c>
      <c r="N4318">
        <f t="shared" si="208"/>
        <v>13</v>
      </c>
      <c r="O4318" t="str">
        <f t="shared" si="209"/>
        <v>Trad</v>
      </c>
    </row>
    <row r="4319" spans="1:15" hidden="1" x14ac:dyDescent="0.25">
      <c r="A4319" t="s">
        <v>121</v>
      </c>
      <c r="B4319" t="s">
        <v>14</v>
      </c>
      <c r="C4319" t="s">
        <v>103</v>
      </c>
      <c r="D4319" s="3">
        <v>42432</v>
      </c>
      <c r="E4319" t="s">
        <v>122</v>
      </c>
      <c r="F4319">
        <v>-9897.01</v>
      </c>
      <c r="G4319" t="s">
        <v>1145</v>
      </c>
      <c r="H4319" t="s">
        <v>249</v>
      </c>
      <c r="I4319" t="s">
        <v>102</v>
      </c>
      <c r="J4319" t="s">
        <v>19</v>
      </c>
      <c r="L4319" t="s">
        <v>695</v>
      </c>
      <c r="M4319">
        <f t="shared" si="207"/>
        <v>10</v>
      </c>
      <c r="N4319">
        <f t="shared" si="208"/>
        <v>12</v>
      </c>
      <c r="O4319" t="str">
        <f t="shared" si="209"/>
        <v>LCF</v>
      </c>
    </row>
    <row r="4320" spans="1:15" hidden="1" x14ac:dyDescent="0.25">
      <c r="A4320" t="s">
        <v>121</v>
      </c>
      <c r="B4320" t="s">
        <v>14</v>
      </c>
      <c r="C4320" t="s">
        <v>103</v>
      </c>
      <c r="D4320" s="3">
        <v>42433</v>
      </c>
      <c r="E4320" t="s">
        <v>122</v>
      </c>
      <c r="F4320">
        <v>-162000</v>
      </c>
      <c r="G4320" t="s">
        <v>1144</v>
      </c>
      <c r="H4320" t="s">
        <v>249</v>
      </c>
      <c r="I4320" t="s">
        <v>102</v>
      </c>
      <c r="J4320" t="s">
        <v>19</v>
      </c>
      <c r="L4320" t="s">
        <v>1143</v>
      </c>
      <c r="M4320">
        <f t="shared" si="207"/>
        <v>11</v>
      </c>
      <c r="N4320">
        <f t="shared" si="208"/>
        <v>14</v>
      </c>
      <c r="O4320" t="str">
        <f t="shared" si="209"/>
        <v>Trad</v>
      </c>
    </row>
    <row r="4321" spans="1:15" hidden="1" x14ac:dyDescent="0.25">
      <c r="A4321" t="s">
        <v>121</v>
      </c>
      <c r="B4321" t="s">
        <v>14</v>
      </c>
      <c r="C4321" t="s">
        <v>103</v>
      </c>
      <c r="D4321" s="3">
        <v>42433</v>
      </c>
      <c r="E4321" t="s">
        <v>122</v>
      </c>
      <c r="F4321">
        <v>-395.88</v>
      </c>
      <c r="G4321" t="s">
        <v>1142</v>
      </c>
      <c r="H4321" t="s">
        <v>249</v>
      </c>
      <c r="I4321" t="s">
        <v>102</v>
      </c>
      <c r="J4321" t="s">
        <v>19</v>
      </c>
      <c r="L4321" t="s">
        <v>690</v>
      </c>
      <c r="M4321">
        <f t="shared" si="207"/>
        <v>10</v>
      </c>
      <c r="N4321">
        <f t="shared" si="208"/>
        <v>12</v>
      </c>
      <c r="O4321" t="str">
        <f t="shared" si="209"/>
        <v>LCF</v>
      </c>
    </row>
    <row r="4322" spans="1:15" hidden="1" x14ac:dyDescent="0.25">
      <c r="A4322" t="s">
        <v>121</v>
      </c>
      <c r="B4322" t="s">
        <v>14</v>
      </c>
      <c r="C4322" t="s">
        <v>103</v>
      </c>
      <c r="D4322" s="3">
        <v>42437</v>
      </c>
      <c r="E4322" t="s">
        <v>122</v>
      </c>
      <c r="F4322">
        <v>-233000</v>
      </c>
      <c r="G4322" t="s">
        <v>1141</v>
      </c>
      <c r="H4322" t="s">
        <v>249</v>
      </c>
      <c r="I4322" t="s">
        <v>102</v>
      </c>
      <c r="J4322" t="s">
        <v>19</v>
      </c>
      <c r="L4322" t="s">
        <v>539</v>
      </c>
      <c r="M4322">
        <f t="shared" si="207"/>
        <v>10</v>
      </c>
      <c r="N4322">
        <f t="shared" si="208"/>
        <v>13</v>
      </c>
      <c r="O4322" t="str">
        <f t="shared" si="209"/>
        <v>Trad</v>
      </c>
    </row>
    <row r="4323" spans="1:15" hidden="1" x14ac:dyDescent="0.25">
      <c r="A4323" t="s">
        <v>121</v>
      </c>
      <c r="B4323" t="s">
        <v>14</v>
      </c>
      <c r="C4323" t="s">
        <v>103</v>
      </c>
      <c r="D4323" s="3">
        <v>42438</v>
      </c>
      <c r="E4323" t="s">
        <v>122</v>
      </c>
      <c r="F4323">
        <v>-1938.95</v>
      </c>
      <c r="G4323" t="s">
        <v>1140</v>
      </c>
      <c r="H4323" t="s">
        <v>249</v>
      </c>
      <c r="I4323" t="s">
        <v>102</v>
      </c>
      <c r="J4323" t="s">
        <v>19</v>
      </c>
      <c r="L4323" t="s">
        <v>690</v>
      </c>
      <c r="M4323">
        <f t="shared" si="207"/>
        <v>10</v>
      </c>
      <c r="N4323">
        <f t="shared" si="208"/>
        <v>12</v>
      </c>
      <c r="O4323" t="str">
        <f t="shared" si="209"/>
        <v>LCF</v>
      </c>
    </row>
    <row r="4324" spans="1:15" hidden="1" x14ac:dyDescent="0.25">
      <c r="A4324" t="s">
        <v>121</v>
      </c>
      <c r="B4324" t="s">
        <v>14</v>
      </c>
      <c r="C4324" t="s">
        <v>103</v>
      </c>
      <c r="D4324" s="3">
        <v>42439</v>
      </c>
      <c r="E4324" t="s">
        <v>122</v>
      </c>
      <c r="F4324">
        <v>-55467.46</v>
      </c>
      <c r="G4324" t="s">
        <v>1139</v>
      </c>
      <c r="H4324" t="s">
        <v>249</v>
      </c>
      <c r="I4324" t="s">
        <v>102</v>
      </c>
      <c r="J4324" t="s">
        <v>19</v>
      </c>
      <c r="L4324" t="s">
        <v>690</v>
      </c>
      <c r="M4324">
        <f t="shared" si="207"/>
        <v>10</v>
      </c>
      <c r="N4324">
        <f t="shared" si="208"/>
        <v>12</v>
      </c>
      <c r="O4324" t="str">
        <f t="shared" si="209"/>
        <v>LCF</v>
      </c>
    </row>
    <row r="4325" spans="1:15" hidden="1" x14ac:dyDescent="0.25">
      <c r="A4325" t="s">
        <v>121</v>
      </c>
      <c r="B4325" t="s">
        <v>14</v>
      </c>
      <c r="C4325" t="s">
        <v>103</v>
      </c>
      <c r="D4325" s="3">
        <v>42440</v>
      </c>
      <c r="E4325" t="s">
        <v>122</v>
      </c>
      <c r="F4325">
        <v>-16147.73</v>
      </c>
      <c r="G4325" t="s">
        <v>1138</v>
      </c>
      <c r="H4325" t="s">
        <v>249</v>
      </c>
      <c r="I4325" t="s">
        <v>102</v>
      </c>
      <c r="J4325" t="s">
        <v>19</v>
      </c>
      <c r="L4325" t="s">
        <v>690</v>
      </c>
      <c r="M4325">
        <f t="shared" si="207"/>
        <v>10</v>
      </c>
      <c r="N4325">
        <f t="shared" si="208"/>
        <v>12</v>
      </c>
      <c r="O4325" t="str">
        <f t="shared" si="209"/>
        <v>LCF</v>
      </c>
    </row>
    <row r="4326" spans="1:15" hidden="1" x14ac:dyDescent="0.25">
      <c r="A4326" t="s">
        <v>121</v>
      </c>
      <c r="B4326" t="s">
        <v>14</v>
      </c>
      <c r="C4326" t="s">
        <v>103</v>
      </c>
      <c r="D4326" s="3">
        <v>42443</v>
      </c>
      <c r="E4326" t="s">
        <v>122</v>
      </c>
      <c r="F4326">
        <v>-208288.74</v>
      </c>
      <c r="G4326" t="s">
        <v>1137</v>
      </c>
      <c r="H4326" t="s">
        <v>249</v>
      </c>
      <c r="I4326" t="s">
        <v>102</v>
      </c>
      <c r="J4326" t="s">
        <v>19</v>
      </c>
      <c r="L4326" t="s">
        <v>690</v>
      </c>
      <c r="M4326">
        <f t="shared" si="207"/>
        <v>10</v>
      </c>
      <c r="N4326">
        <f t="shared" si="208"/>
        <v>12</v>
      </c>
      <c r="O4326" t="str">
        <f t="shared" si="209"/>
        <v>LCF</v>
      </c>
    </row>
    <row r="4327" spans="1:15" hidden="1" x14ac:dyDescent="0.25">
      <c r="A4327" t="s">
        <v>121</v>
      </c>
      <c r="B4327" t="s">
        <v>14</v>
      </c>
      <c r="C4327" t="s">
        <v>103</v>
      </c>
      <c r="D4327" s="3">
        <v>42444</v>
      </c>
      <c r="E4327" t="s">
        <v>122</v>
      </c>
      <c r="F4327">
        <v>-7546.84</v>
      </c>
      <c r="G4327" t="s">
        <v>1136</v>
      </c>
      <c r="H4327" t="s">
        <v>249</v>
      </c>
      <c r="I4327" t="s">
        <v>102</v>
      </c>
      <c r="J4327" t="s">
        <v>19</v>
      </c>
      <c r="L4327" t="s">
        <v>690</v>
      </c>
      <c r="M4327">
        <f t="shared" si="207"/>
        <v>10</v>
      </c>
      <c r="N4327">
        <f t="shared" si="208"/>
        <v>12</v>
      </c>
      <c r="O4327" t="str">
        <f t="shared" si="209"/>
        <v>LCF</v>
      </c>
    </row>
    <row r="4328" spans="1:15" hidden="1" x14ac:dyDescent="0.25">
      <c r="A4328" t="s">
        <v>121</v>
      </c>
      <c r="B4328" t="s">
        <v>14</v>
      </c>
      <c r="C4328" t="s">
        <v>103</v>
      </c>
      <c r="D4328" s="3">
        <v>42444</v>
      </c>
      <c r="E4328" t="s">
        <v>122</v>
      </c>
      <c r="F4328">
        <v>-1600000</v>
      </c>
      <c r="G4328" t="s">
        <v>1135</v>
      </c>
      <c r="H4328" t="s">
        <v>249</v>
      </c>
      <c r="I4328" t="s">
        <v>102</v>
      </c>
      <c r="J4328" t="s">
        <v>19</v>
      </c>
      <c r="L4328" t="s">
        <v>539</v>
      </c>
      <c r="M4328">
        <f t="shared" si="207"/>
        <v>10</v>
      </c>
      <c r="N4328">
        <f t="shared" si="208"/>
        <v>13</v>
      </c>
      <c r="O4328" t="str">
        <f t="shared" si="209"/>
        <v>Trad</v>
      </c>
    </row>
    <row r="4329" spans="1:15" hidden="1" x14ac:dyDescent="0.25">
      <c r="A4329" t="s">
        <v>121</v>
      </c>
      <c r="B4329" t="s">
        <v>14</v>
      </c>
      <c r="C4329" t="s">
        <v>103</v>
      </c>
      <c r="D4329" s="3">
        <v>42447</v>
      </c>
      <c r="E4329" t="s">
        <v>122</v>
      </c>
      <c r="F4329">
        <v>-300000</v>
      </c>
      <c r="G4329" t="s">
        <v>1134</v>
      </c>
      <c r="H4329" t="s">
        <v>249</v>
      </c>
      <c r="I4329" t="s">
        <v>102</v>
      </c>
      <c r="J4329" t="s">
        <v>19</v>
      </c>
      <c r="K4329" t="s">
        <v>1109</v>
      </c>
      <c r="L4329" t="s">
        <v>893</v>
      </c>
      <c r="M4329">
        <f t="shared" si="207"/>
        <v>10</v>
      </c>
      <c r="N4329">
        <f t="shared" si="208"/>
        <v>12</v>
      </c>
      <c r="O4329" t="str">
        <f t="shared" si="209"/>
        <v>LCF</v>
      </c>
    </row>
    <row r="4330" spans="1:15" hidden="1" x14ac:dyDescent="0.25">
      <c r="A4330" t="s">
        <v>121</v>
      </c>
      <c r="B4330" t="s">
        <v>14</v>
      </c>
      <c r="C4330" t="s">
        <v>103</v>
      </c>
      <c r="D4330" s="3">
        <v>42447</v>
      </c>
      <c r="E4330" t="s">
        <v>122</v>
      </c>
      <c r="F4330">
        <v>-260000</v>
      </c>
      <c r="G4330" t="s">
        <v>1133</v>
      </c>
      <c r="H4330" t="s">
        <v>249</v>
      </c>
      <c r="I4330" t="s">
        <v>102</v>
      </c>
      <c r="J4330" t="s">
        <v>19</v>
      </c>
      <c r="L4330" t="s">
        <v>695</v>
      </c>
      <c r="M4330">
        <f t="shared" si="207"/>
        <v>10</v>
      </c>
      <c r="N4330">
        <f t="shared" si="208"/>
        <v>12</v>
      </c>
      <c r="O4330" t="str">
        <f t="shared" si="209"/>
        <v>LCF</v>
      </c>
    </row>
    <row r="4331" spans="1:15" hidden="1" x14ac:dyDescent="0.25">
      <c r="A4331" t="s">
        <v>121</v>
      </c>
      <c r="B4331" t="s">
        <v>14</v>
      </c>
      <c r="C4331" t="s">
        <v>103</v>
      </c>
      <c r="D4331" s="3">
        <v>42447</v>
      </c>
      <c r="E4331" t="s">
        <v>122</v>
      </c>
      <c r="F4331">
        <v>-286000</v>
      </c>
      <c r="G4331" t="s">
        <v>1132</v>
      </c>
      <c r="H4331" t="s">
        <v>249</v>
      </c>
      <c r="I4331" t="s">
        <v>102</v>
      </c>
      <c r="J4331" t="s">
        <v>19</v>
      </c>
      <c r="L4331" t="s">
        <v>539</v>
      </c>
      <c r="M4331">
        <f t="shared" si="207"/>
        <v>10</v>
      </c>
      <c r="N4331">
        <f t="shared" si="208"/>
        <v>13</v>
      </c>
      <c r="O4331" t="str">
        <f t="shared" si="209"/>
        <v>Trad</v>
      </c>
    </row>
    <row r="4332" spans="1:15" hidden="1" x14ac:dyDescent="0.25">
      <c r="A4332" t="s">
        <v>121</v>
      </c>
      <c r="B4332" t="s">
        <v>14</v>
      </c>
      <c r="C4332" t="s">
        <v>103</v>
      </c>
      <c r="D4332" s="3">
        <v>42453</v>
      </c>
      <c r="E4332" t="s">
        <v>122</v>
      </c>
      <c r="F4332">
        <v>-2000000</v>
      </c>
      <c r="G4332" t="s">
        <v>1131</v>
      </c>
      <c r="H4332" t="s">
        <v>249</v>
      </c>
      <c r="I4332" t="s">
        <v>102</v>
      </c>
      <c r="J4332" t="s">
        <v>19</v>
      </c>
      <c r="L4332" t="s">
        <v>935</v>
      </c>
      <c r="M4332">
        <f t="shared" si="207"/>
        <v>10</v>
      </c>
      <c r="N4332">
        <f t="shared" si="208"/>
        <v>12</v>
      </c>
      <c r="O4332" t="str">
        <f t="shared" si="209"/>
        <v>LCF</v>
      </c>
    </row>
    <row r="4333" spans="1:15" hidden="1" x14ac:dyDescent="0.25">
      <c r="A4333" t="s">
        <v>121</v>
      </c>
      <c r="B4333" t="s">
        <v>14</v>
      </c>
      <c r="C4333" t="s">
        <v>103</v>
      </c>
      <c r="D4333" s="3">
        <v>42458</v>
      </c>
      <c r="E4333" t="s">
        <v>122</v>
      </c>
      <c r="F4333">
        <v>-350000</v>
      </c>
      <c r="G4333" t="s">
        <v>1130</v>
      </c>
      <c r="H4333" t="s">
        <v>249</v>
      </c>
      <c r="I4333" t="s">
        <v>102</v>
      </c>
      <c r="J4333" t="s">
        <v>19</v>
      </c>
      <c r="L4333" t="s">
        <v>539</v>
      </c>
      <c r="M4333">
        <f t="shared" si="207"/>
        <v>10</v>
      </c>
      <c r="N4333">
        <f t="shared" si="208"/>
        <v>13</v>
      </c>
      <c r="O4333" t="str">
        <f t="shared" si="209"/>
        <v>Trad</v>
      </c>
    </row>
    <row r="4334" spans="1:15" hidden="1" x14ac:dyDescent="0.25">
      <c r="A4334" t="s">
        <v>121</v>
      </c>
      <c r="B4334" t="s">
        <v>14</v>
      </c>
      <c r="C4334" t="s">
        <v>103</v>
      </c>
      <c r="D4334" s="3">
        <v>42461</v>
      </c>
      <c r="E4334" t="s">
        <v>122</v>
      </c>
      <c r="F4334">
        <v>-371000</v>
      </c>
      <c r="G4334" t="s">
        <v>1129</v>
      </c>
      <c r="H4334" t="s">
        <v>249</v>
      </c>
      <c r="I4334" t="s">
        <v>102</v>
      </c>
      <c r="J4334" t="s">
        <v>19</v>
      </c>
      <c r="L4334" t="s">
        <v>539</v>
      </c>
      <c r="M4334">
        <f t="shared" si="207"/>
        <v>10</v>
      </c>
      <c r="N4334">
        <f t="shared" si="208"/>
        <v>13</v>
      </c>
      <c r="O4334" t="str">
        <f t="shared" si="209"/>
        <v>Trad</v>
      </c>
    </row>
    <row r="4335" spans="1:15" hidden="1" x14ac:dyDescent="0.25">
      <c r="A4335" t="s">
        <v>121</v>
      </c>
      <c r="B4335" t="s">
        <v>14</v>
      </c>
      <c r="C4335" t="s">
        <v>103</v>
      </c>
      <c r="D4335" s="3">
        <v>42461</v>
      </c>
      <c r="E4335" t="s">
        <v>122</v>
      </c>
      <c r="F4335">
        <v>-50000</v>
      </c>
      <c r="G4335" t="s">
        <v>1128</v>
      </c>
      <c r="H4335" t="s">
        <v>249</v>
      </c>
      <c r="I4335" t="s">
        <v>102</v>
      </c>
      <c r="J4335" t="s">
        <v>19</v>
      </c>
      <c r="L4335" t="s">
        <v>539</v>
      </c>
      <c r="M4335">
        <f t="shared" si="207"/>
        <v>10</v>
      </c>
      <c r="N4335">
        <f t="shared" si="208"/>
        <v>13</v>
      </c>
      <c r="O4335" t="str">
        <f t="shared" si="209"/>
        <v>Trad</v>
      </c>
    </row>
    <row r="4336" spans="1:15" hidden="1" x14ac:dyDescent="0.25">
      <c r="A4336" t="s">
        <v>121</v>
      </c>
      <c r="B4336" t="s">
        <v>14</v>
      </c>
      <c r="C4336" t="s">
        <v>103</v>
      </c>
      <c r="D4336" s="3">
        <v>42466</v>
      </c>
      <c r="E4336" t="s">
        <v>122</v>
      </c>
      <c r="F4336">
        <v>-253000</v>
      </c>
      <c r="G4336" t="s">
        <v>1127</v>
      </c>
      <c r="H4336" t="s">
        <v>249</v>
      </c>
      <c r="I4336" t="s">
        <v>102</v>
      </c>
      <c r="J4336" t="s">
        <v>19</v>
      </c>
      <c r="L4336" t="s">
        <v>539</v>
      </c>
      <c r="M4336">
        <f t="shared" si="207"/>
        <v>10</v>
      </c>
      <c r="N4336">
        <f t="shared" si="208"/>
        <v>13</v>
      </c>
      <c r="O4336" t="str">
        <f t="shared" si="209"/>
        <v>Trad</v>
      </c>
    </row>
    <row r="4337" spans="1:15" hidden="1" x14ac:dyDescent="0.25">
      <c r="A4337" t="s">
        <v>121</v>
      </c>
      <c r="B4337" t="s">
        <v>14</v>
      </c>
      <c r="C4337" t="s">
        <v>103</v>
      </c>
      <c r="D4337" s="3">
        <v>42467</v>
      </c>
      <c r="E4337" t="s">
        <v>122</v>
      </c>
      <c r="F4337">
        <v>-140000</v>
      </c>
      <c r="G4337" t="s">
        <v>1126</v>
      </c>
      <c r="H4337" t="s">
        <v>249</v>
      </c>
      <c r="I4337" t="s">
        <v>102</v>
      </c>
      <c r="J4337" t="s">
        <v>19</v>
      </c>
      <c r="L4337" t="s">
        <v>539</v>
      </c>
      <c r="M4337">
        <f t="shared" si="207"/>
        <v>10</v>
      </c>
      <c r="N4337">
        <f t="shared" si="208"/>
        <v>13</v>
      </c>
      <c r="O4337" t="str">
        <f t="shared" si="209"/>
        <v>Trad</v>
      </c>
    </row>
    <row r="4338" spans="1:15" hidden="1" x14ac:dyDescent="0.25">
      <c r="A4338" t="s">
        <v>121</v>
      </c>
      <c r="B4338" t="s">
        <v>14</v>
      </c>
      <c r="C4338" t="s">
        <v>103</v>
      </c>
      <c r="D4338" s="3">
        <v>42471</v>
      </c>
      <c r="E4338" t="s">
        <v>122</v>
      </c>
      <c r="F4338">
        <v>-255000</v>
      </c>
      <c r="G4338" t="s">
        <v>1125</v>
      </c>
      <c r="H4338" t="s">
        <v>249</v>
      </c>
      <c r="I4338" t="s">
        <v>102</v>
      </c>
      <c r="J4338" t="s">
        <v>19</v>
      </c>
      <c r="L4338" t="s">
        <v>539</v>
      </c>
      <c r="M4338">
        <f t="shared" si="207"/>
        <v>10</v>
      </c>
      <c r="N4338">
        <f t="shared" si="208"/>
        <v>13</v>
      </c>
      <c r="O4338" t="str">
        <f t="shared" si="209"/>
        <v>Trad</v>
      </c>
    </row>
    <row r="4339" spans="1:15" hidden="1" x14ac:dyDescent="0.25">
      <c r="A4339" t="s">
        <v>121</v>
      </c>
      <c r="B4339" t="s">
        <v>14</v>
      </c>
      <c r="C4339" t="s">
        <v>103</v>
      </c>
      <c r="D4339" s="3">
        <v>42473</v>
      </c>
      <c r="E4339" t="s">
        <v>122</v>
      </c>
      <c r="F4339">
        <v>-768000</v>
      </c>
      <c r="G4339" t="s">
        <v>1124</v>
      </c>
      <c r="H4339" t="s">
        <v>249</v>
      </c>
      <c r="I4339" t="s">
        <v>102</v>
      </c>
      <c r="J4339" t="s">
        <v>19</v>
      </c>
      <c r="L4339" t="s">
        <v>539</v>
      </c>
      <c r="M4339">
        <f t="shared" si="207"/>
        <v>10</v>
      </c>
      <c r="N4339">
        <f t="shared" si="208"/>
        <v>13</v>
      </c>
      <c r="O4339" t="str">
        <f t="shared" si="209"/>
        <v>Trad</v>
      </c>
    </row>
    <row r="4340" spans="1:15" hidden="1" x14ac:dyDescent="0.25">
      <c r="A4340" t="s">
        <v>121</v>
      </c>
      <c r="B4340" t="s">
        <v>14</v>
      </c>
      <c r="C4340" t="s">
        <v>103</v>
      </c>
      <c r="D4340" s="3">
        <v>42473</v>
      </c>
      <c r="E4340" t="s">
        <v>122</v>
      </c>
      <c r="F4340">
        <v>-250000</v>
      </c>
      <c r="G4340" t="s">
        <v>1123</v>
      </c>
      <c r="H4340" t="s">
        <v>249</v>
      </c>
      <c r="I4340" t="s">
        <v>102</v>
      </c>
      <c r="J4340" t="s">
        <v>19</v>
      </c>
      <c r="L4340" t="s">
        <v>539</v>
      </c>
      <c r="M4340">
        <f t="shared" si="207"/>
        <v>10</v>
      </c>
      <c r="N4340">
        <f t="shared" si="208"/>
        <v>13</v>
      </c>
      <c r="O4340" t="str">
        <f t="shared" si="209"/>
        <v>Trad</v>
      </c>
    </row>
    <row r="4341" spans="1:15" hidden="1" x14ac:dyDescent="0.25">
      <c r="A4341" t="s">
        <v>121</v>
      </c>
      <c r="B4341" t="s">
        <v>14</v>
      </c>
      <c r="C4341" t="s">
        <v>103</v>
      </c>
      <c r="D4341" s="3">
        <v>42474</v>
      </c>
      <c r="E4341" t="s">
        <v>122</v>
      </c>
      <c r="F4341">
        <v>-1474000</v>
      </c>
      <c r="G4341" t="s">
        <v>1122</v>
      </c>
      <c r="H4341" t="s">
        <v>249</v>
      </c>
      <c r="I4341" t="s">
        <v>102</v>
      </c>
      <c r="J4341" t="s">
        <v>19</v>
      </c>
      <c r="L4341" t="s">
        <v>539</v>
      </c>
      <c r="M4341">
        <f t="shared" si="207"/>
        <v>10</v>
      </c>
      <c r="N4341">
        <f t="shared" si="208"/>
        <v>13</v>
      </c>
      <c r="O4341" t="str">
        <f t="shared" si="209"/>
        <v>Trad</v>
      </c>
    </row>
    <row r="4342" spans="1:15" hidden="1" x14ac:dyDescent="0.25">
      <c r="A4342" t="s">
        <v>121</v>
      </c>
      <c r="B4342" t="s">
        <v>14</v>
      </c>
      <c r="C4342" t="s">
        <v>103</v>
      </c>
      <c r="D4342" s="3">
        <v>42478</v>
      </c>
      <c r="E4342" t="s">
        <v>122</v>
      </c>
      <c r="F4342">
        <v>-587000</v>
      </c>
      <c r="G4342" t="s">
        <v>1121</v>
      </c>
      <c r="H4342" t="s">
        <v>249</v>
      </c>
      <c r="I4342" t="s">
        <v>102</v>
      </c>
      <c r="J4342" t="s">
        <v>19</v>
      </c>
      <c r="L4342" t="s">
        <v>539</v>
      </c>
      <c r="M4342">
        <f t="shared" si="207"/>
        <v>10</v>
      </c>
      <c r="N4342">
        <f t="shared" si="208"/>
        <v>13</v>
      </c>
      <c r="O4342" t="str">
        <f t="shared" si="209"/>
        <v>Trad</v>
      </c>
    </row>
    <row r="4343" spans="1:15" hidden="1" x14ac:dyDescent="0.25">
      <c r="A4343" t="s">
        <v>121</v>
      </c>
      <c r="B4343" t="s">
        <v>14</v>
      </c>
      <c r="C4343" t="s">
        <v>103</v>
      </c>
      <c r="D4343" s="3">
        <v>42486</v>
      </c>
      <c r="E4343" t="s">
        <v>122</v>
      </c>
      <c r="F4343">
        <v>-146000</v>
      </c>
      <c r="G4343" t="s">
        <v>1120</v>
      </c>
      <c r="H4343" t="s">
        <v>249</v>
      </c>
      <c r="I4343" t="s">
        <v>102</v>
      </c>
      <c r="J4343" t="s">
        <v>19</v>
      </c>
      <c r="L4343" t="s">
        <v>539</v>
      </c>
      <c r="M4343">
        <f t="shared" si="207"/>
        <v>10</v>
      </c>
      <c r="N4343">
        <f t="shared" si="208"/>
        <v>13</v>
      </c>
      <c r="O4343" t="str">
        <f t="shared" si="209"/>
        <v>Trad</v>
      </c>
    </row>
    <row r="4344" spans="1:15" hidden="1" x14ac:dyDescent="0.25">
      <c r="A4344" t="s">
        <v>121</v>
      </c>
      <c r="B4344" t="s">
        <v>14</v>
      </c>
      <c r="C4344" t="s">
        <v>103</v>
      </c>
      <c r="D4344" s="3">
        <v>42487</v>
      </c>
      <c r="E4344" t="s">
        <v>122</v>
      </c>
      <c r="F4344">
        <v>-500000</v>
      </c>
      <c r="G4344" t="s">
        <v>1119</v>
      </c>
      <c r="H4344" t="s">
        <v>249</v>
      </c>
      <c r="I4344" t="s">
        <v>102</v>
      </c>
      <c r="J4344" t="s">
        <v>19</v>
      </c>
      <c r="L4344" t="s">
        <v>539</v>
      </c>
      <c r="M4344">
        <f t="shared" si="207"/>
        <v>10</v>
      </c>
      <c r="N4344">
        <f t="shared" si="208"/>
        <v>13</v>
      </c>
      <c r="O4344" t="str">
        <f t="shared" si="209"/>
        <v>Trad</v>
      </c>
    </row>
    <row r="4345" spans="1:15" hidden="1" x14ac:dyDescent="0.25">
      <c r="A4345" t="s">
        <v>121</v>
      </c>
      <c r="B4345" t="s">
        <v>14</v>
      </c>
      <c r="C4345" t="s">
        <v>103</v>
      </c>
      <c r="D4345" s="3">
        <v>42489</v>
      </c>
      <c r="E4345" t="s">
        <v>122</v>
      </c>
      <c r="F4345">
        <v>-600000</v>
      </c>
      <c r="G4345" t="s">
        <v>1118</v>
      </c>
      <c r="H4345" t="s">
        <v>249</v>
      </c>
      <c r="I4345" t="s">
        <v>102</v>
      </c>
      <c r="J4345" t="s">
        <v>19</v>
      </c>
      <c r="L4345" t="s">
        <v>539</v>
      </c>
      <c r="M4345">
        <f t="shared" si="207"/>
        <v>10</v>
      </c>
      <c r="N4345">
        <f t="shared" si="208"/>
        <v>13</v>
      </c>
      <c r="O4345" t="str">
        <f t="shared" si="209"/>
        <v>Trad</v>
      </c>
    </row>
    <row r="4346" spans="1:15" hidden="1" x14ac:dyDescent="0.25">
      <c r="A4346" t="s">
        <v>121</v>
      </c>
      <c r="B4346" t="s">
        <v>14</v>
      </c>
      <c r="C4346" t="s">
        <v>103</v>
      </c>
      <c r="D4346" s="3">
        <v>42489</v>
      </c>
      <c r="E4346" t="s">
        <v>122</v>
      </c>
      <c r="F4346">
        <v>-118000</v>
      </c>
      <c r="G4346" t="s">
        <v>1117</v>
      </c>
      <c r="H4346" t="s">
        <v>249</v>
      </c>
      <c r="I4346" t="s">
        <v>102</v>
      </c>
      <c r="J4346" t="s">
        <v>19</v>
      </c>
      <c r="L4346" t="s">
        <v>539</v>
      </c>
      <c r="M4346">
        <f t="shared" si="207"/>
        <v>10</v>
      </c>
      <c r="N4346">
        <f t="shared" si="208"/>
        <v>13</v>
      </c>
      <c r="O4346" t="str">
        <f t="shared" si="209"/>
        <v>Trad</v>
      </c>
    </row>
    <row r="4347" spans="1:15" hidden="1" x14ac:dyDescent="0.25">
      <c r="A4347" t="s">
        <v>121</v>
      </c>
      <c r="B4347" t="s">
        <v>14</v>
      </c>
      <c r="C4347" t="s">
        <v>103</v>
      </c>
      <c r="D4347" s="3">
        <v>42493</v>
      </c>
      <c r="E4347" t="s">
        <v>122</v>
      </c>
      <c r="F4347">
        <v>-277000</v>
      </c>
      <c r="G4347" t="s">
        <v>1116</v>
      </c>
      <c r="H4347" t="s">
        <v>249</v>
      </c>
      <c r="I4347" t="s">
        <v>102</v>
      </c>
      <c r="J4347" t="s">
        <v>19</v>
      </c>
      <c r="L4347" t="s">
        <v>539</v>
      </c>
      <c r="M4347">
        <f t="shared" si="207"/>
        <v>10</v>
      </c>
      <c r="N4347">
        <f t="shared" si="208"/>
        <v>13</v>
      </c>
      <c r="O4347" t="str">
        <f t="shared" si="209"/>
        <v>Trad</v>
      </c>
    </row>
    <row r="4348" spans="1:15" hidden="1" x14ac:dyDescent="0.25">
      <c r="A4348" t="s">
        <v>121</v>
      </c>
      <c r="B4348" t="s">
        <v>14</v>
      </c>
      <c r="C4348" t="s">
        <v>103</v>
      </c>
      <c r="D4348" s="3">
        <v>42495</v>
      </c>
      <c r="E4348" t="s">
        <v>122</v>
      </c>
      <c r="F4348">
        <v>-1324000</v>
      </c>
      <c r="G4348" t="s">
        <v>1115</v>
      </c>
      <c r="H4348" t="s">
        <v>249</v>
      </c>
      <c r="I4348" t="s">
        <v>102</v>
      </c>
      <c r="J4348" t="s">
        <v>19</v>
      </c>
      <c r="L4348" t="s">
        <v>539</v>
      </c>
      <c r="M4348">
        <f t="shared" si="207"/>
        <v>10</v>
      </c>
      <c r="N4348">
        <f t="shared" si="208"/>
        <v>13</v>
      </c>
      <c r="O4348" t="str">
        <f t="shared" si="209"/>
        <v>Trad</v>
      </c>
    </row>
    <row r="4349" spans="1:15" hidden="1" x14ac:dyDescent="0.25">
      <c r="A4349" t="s">
        <v>121</v>
      </c>
      <c r="B4349" t="s">
        <v>14</v>
      </c>
      <c r="C4349" t="s">
        <v>103</v>
      </c>
      <c r="D4349" s="3">
        <v>42500</v>
      </c>
      <c r="E4349" t="s">
        <v>122</v>
      </c>
      <c r="F4349">
        <v>-186000</v>
      </c>
      <c r="G4349" t="s">
        <v>1114</v>
      </c>
      <c r="H4349" t="s">
        <v>249</v>
      </c>
      <c r="I4349" t="s">
        <v>102</v>
      </c>
      <c r="J4349" t="s">
        <v>19</v>
      </c>
      <c r="L4349" t="s">
        <v>539</v>
      </c>
      <c r="M4349">
        <f t="shared" si="207"/>
        <v>10</v>
      </c>
      <c r="N4349">
        <f t="shared" si="208"/>
        <v>13</v>
      </c>
      <c r="O4349" t="str">
        <f t="shared" si="209"/>
        <v>Trad</v>
      </c>
    </row>
    <row r="4350" spans="1:15" hidden="1" x14ac:dyDescent="0.25">
      <c r="A4350" t="s">
        <v>121</v>
      </c>
      <c r="B4350" t="s">
        <v>14</v>
      </c>
      <c r="C4350" t="s">
        <v>103</v>
      </c>
      <c r="D4350" s="3">
        <v>42502</v>
      </c>
      <c r="E4350" t="s">
        <v>122</v>
      </c>
      <c r="F4350">
        <v>-182000</v>
      </c>
      <c r="G4350" t="s">
        <v>1113</v>
      </c>
      <c r="H4350" t="s">
        <v>249</v>
      </c>
      <c r="I4350" t="s">
        <v>102</v>
      </c>
      <c r="J4350" t="s">
        <v>19</v>
      </c>
      <c r="L4350" t="s">
        <v>539</v>
      </c>
      <c r="M4350">
        <f t="shared" si="207"/>
        <v>10</v>
      </c>
      <c r="N4350">
        <f t="shared" si="208"/>
        <v>13</v>
      </c>
      <c r="O4350" t="str">
        <f t="shared" si="209"/>
        <v>Trad</v>
      </c>
    </row>
    <row r="4351" spans="1:15" hidden="1" x14ac:dyDescent="0.25">
      <c r="A4351" t="s">
        <v>121</v>
      </c>
      <c r="B4351" t="s">
        <v>14</v>
      </c>
      <c r="C4351" t="s">
        <v>103</v>
      </c>
      <c r="D4351" s="3">
        <v>42506</v>
      </c>
      <c r="E4351" t="s">
        <v>122</v>
      </c>
      <c r="F4351">
        <v>-170000</v>
      </c>
      <c r="G4351" t="s">
        <v>1112</v>
      </c>
      <c r="H4351" t="s">
        <v>249</v>
      </c>
      <c r="I4351" t="s">
        <v>102</v>
      </c>
      <c r="J4351" t="s">
        <v>19</v>
      </c>
      <c r="L4351" t="s">
        <v>539</v>
      </c>
      <c r="M4351">
        <f t="shared" si="207"/>
        <v>10</v>
      </c>
      <c r="N4351">
        <f t="shared" si="208"/>
        <v>13</v>
      </c>
      <c r="O4351" t="str">
        <f t="shared" si="209"/>
        <v>Trad</v>
      </c>
    </row>
    <row r="4352" spans="1:15" hidden="1" x14ac:dyDescent="0.25">
      <c r="A4352" t="s">
        <v>121</v>
      </c>
      <c r="B4352" t="s">
        <v>14</v>
      </c>
      <c r="C4352" t="s">
        <v>103</v>
      </c>
      <c r="D4352" s="3">
        <v>42507</v>
      </c>
      <c r="E4352" t="s">
        <v>122</v>
      </c>
      <c r="F4352">
        <v>-75000</v>
      </c>
      <c r="G4352" t="s">
        <v>1111</v>
      </c>
      <c r="H4352" t="s">
        <v>249</v>
      </c>
      <c r="I4352" t="s">
        <v>102</v>
      </c>
      <c r="J4352" t="s">
        <v>19</v>
      </c>
      <c r="L4352" t="s">
        <v>539</v>
      </c>
      <c r="M4352">
        <f t="shared" si="207"/>
        <v>10</v>
      </c>
      <c r="N4352">
        <f t="shared" si="208"/>
        <v>13</v>
      </c>
      <c r="O4352" t="str">
        <f t="shared" si="209"/>
        <v>Trad</v>
      </c>
    </row>
    <row r="4353" spans="1:15" hidden="1" x14ac:dyDescent="0.25">
      <c r="A4353" t="s">
        <v>121</v>
      </c>
      <c r="B4353" t="s">
        <v>14</v>
      </c>
      <c r="C4353" t="s">
        <v>103</v>
      </c>
      <c r="D4353" s="3">
        <v>42508</v>
      </c>
      <c r="E4353" t="s">
        <v>122</v>
      </c>
      <c r="F4353">
        <v>-400000</v>
      </c>
      <c r="G4353" t="s">
        <v>1110</v>
      </c>
      <c r="H4353" t="s">
        <v>249</v>
      </c>
      <c r="I4353" t="s">
        <v>102</v>
      </c>
      <c r="J4353" t="s">
        <v>19</v>
      </c>
      <c r="K4353" t="s">
        <v>1109</v>
      </c>
      <c r="L4353" t="s">
        <v>893</v>
      </c>
      <c r="M4353">
        <f t="shared" si="207"/>
        <v>10</v>
      </c>
      <c r="N4353">
        <f t="shared" si="208"/>
        <v>12</v>
      </c>
      <c r="O4353" t="str">
        <f t="shared" si="209"/>
        <v>LCF</v>
      </c>
    </row>
    <row r="4354" spans="1:15" hidden="1" x14ac:dyDescent="0.25">
      <c r="A4354" t="s">
        <v>121</v>
      </c>
      <c r="B4354" t="s">
        <v>14</v>
      </c>
      <c r="C4354" t="s">
        <v>103</v>
      </c>
      <c r="D4354" s="3">
        <v>42508</v>
      </c>
      <c r="E4354" t="s">
        <v>122</v>
      </c>
      <c r="F4354">
        <v>-115000</v>
      </c>
      <c r="G4354" t="s">
        <v>1108</v>
      </c>
      <c r="H4354" t="s">
        <v>249</v>
      </c>
      <c r="I4354" t="s">
        <v>102</v>
      </c>
      <c r="J4354" t="s">
        <v>19</v>
      </c>
      <c r="L4354" t="s">
        <v>539</v>
      </c>
      <c r="M4354">
        <f t="shared" si="207"/>
        <v>10</v>
      </c>
      <c r="N4354">
        <f t="shared" si="208"/>
        <v>13</v>
      </c>
      <c r="O4354" t="str">
        <f t="shared" si="209"/>
        <v>Trad</v>
      </c>
    </row>
    <row r="4355" spans="1:15" hidden="1" x14ac:dyDescent="0.25">
      <c r="A4355" t="s">
        <v>121</v>
      </c>
      <c r="B4355" t="s">
        <v>14</v>
      </c>
      <c r="C4355" t="s">
        <v>103</v>
      </c>
      <c r="D4355" s="3">
        <v>42515</v>
      </c>
      <c r="E4355" t="s">
        <v>122</v>
      </c>
      <c r="F4355">
        <v>-365000</v>
      </c>
      <c r="G4355" t="s">
        <v>1107</v>
      </c>
      <c r="H4355" t="s">
        <v>249</v>
      </c>
      <c r="I4355" t="s">
        <v>102</v>
      </c>
      <c r="J4355" t="s">
        <v>19</v>
      </c>
      <c r="L4355" t="s">
        <v>539</v>
      </c>
      <c r="M4355">
        <f t="shared" ref="M4355:M4418" si="210">FIND("from",L4355,1)+LEN($M$1)+1</f>
        <v>10</v>
      </c>
      <c r="N4355">
        <f t="shared" ref="N4355:N4418" si="211">FIND("to",L4355)-LEN($N$1)</f>
        <v>13</v>
      </c>
      <c r="O4355" t="str">
        <f t="shared" ref="O4355:O4418" si="212">MID(L4355,M4355,N4355-M4355+1)</f>
        <v>Trad</v>
      </c>
    </row>
    <row r="4356" spans="1:15" hidden="1" x14ac:dyDescent="0.25">
      <c r="A4356" t="s">
        <v>121</v>
      </c>
      <c r="B4356" t="s">
        <v>14</v>
      </c>
      <c r="C4356" t="s">
        <v>103</v>
      </c>
      <c r="D4356" s="3">
        <v>42517</v>
      </c>
      <c r="E4356" t="s">
        <v>122</v>
      </c>
      <c r="F4356">
        <v>-528000</v>
      </c>
      <c r="G4356" t="s">
        <v>1106</v>
      </c>
      <c r="H4356" t="s">
        <v>249</v>
      </c>
      <c r="I4356" t="s">
        <v>102</v>
      </c>
      <c r="J4356" t="s">
        <v>19</v>
      </c>
      <c r="L4356" t="s">
        <v>539</v>
      </c>
      <c r="M4356">
        <f t="shared" si="210"/>
        <v>10</v>
      </c>
      <c r="N4356">
        <f t="shared" si="211"/>
        <v>13</v>
      </c>
      <c r="O4356" t="str">
        <f t="shared" si="212"/>
        <v>Trad</v>
      </c>
    </row>
    <row r="4357" spans="1:15" hidden="1" x14ac:dyDescent="0.25">
      <c r="A4357" t="s">
        <v>121</v>
      </c>
      <c r="B4357" t="s">
        <v>14</v>
      </c>
      <c r="C4357" t="s">
        <v>103</v>
      </c>
      <c r="D4357" s="3">
        <v>42521</v>
      </c>
      <c r="E4357" t="s">
        <v>122</v>
      </c>
      <c r="F4357">
        <v>-143300</v>
      </c>
      <c r="G4357" t="s">
        <v>1105</v>
      </c>
      <c r="H4357" t="s">
        <v>249</v>
      </c>
      <c r="I4357" t="s">
        <v>102</v>
      </c>
      <c r="J4357" t="s">
        <v>19</v>
      </c>
      <c r="L4357" t="s">
        <v>539</v>
      </c>
      <c r="M4357">
        <f t="shared" si="210"/>
        <v>10</v>
      </c>
      <c r="N4357">
        <f t="shared" si="211"/>
        <v>13</v>
      </c>
      <c r="O4357" t="str">
        <f t="shared" si="212"/>
        <v>Trad</v>
      </c>
    </row>
    <row r="4358" spans="1:15" hidden="1" x14ac:dyDescent="0.25">
      <c r="A4358" t="s">
        <v>121</v>
      </c>
      <c r="B4358" t="s">
        <v>14</v>
      </c>
      <c r="C4358" t="s">
        <v>103</v>
      </c>
      <c r="D4358" s="3">
        <v>42522</v>
      </c>
      <c r="E4358" t="s">
        <v>122</v>
      </c>
      <c r="F4358">
        <v>-56700</v>
      </c>
      <c r="G4358" t="s">
        <v>1104</v>
      </c>
      <c r="H4358" t="s">
        <v>249</v>
      </c>
      <c r="I4358" t="s">
        <v>102</v>
      </c>
      <c r="J4358" t="s">
        <v>19</v>
      </c>
      <c r="L4358" t="s">
        <v>539</v>
      </c>
      <c r="M4358">
        <f t="shared" si="210"/>
        <v>10</v>
      </c>
      <c r="N4358">
        <f t="shared" si="211"/>
        <v>13</v>
      </c>
      <c r="O4358" t="str">
        <f t="shared" si="212"/>
        <v>Trad</v>
      </c>
    </row>
    <row r="4359" spans="1:15" hidden="1" x14ac:dyDescent="0.25">
      <c r="A4359" t="s">
        <v>121</v>
      </c>
      <c r="B4359" t="s">
        <v>14</v>
      </c>
      <c r="C4359" t="s">
        <v>103</v>
      </c>
      <c r="D4359" s="3">
        <v>42528</v>
      </c>
      <c r="E4359" t="s">
        <v>122</v>
      </c>
      <c r="F4359">
        <v>-75000</v>
      </c>
      <c r="G4359" t="s">
        <v>1103</v>
      </c>
      <c r="H4359" t="s">
        <v>249</v>
      </c>
      <c r="I4359" t="s">
        <v>102</v>
      </c>
      <c r="J4359" t="s">
        <v>19</v>
      </c>
      <c r="L4359" t="s">
        <v>539</v>
      </c>
      <c r="M4359">
        <f t="shared" si="210"/>
        <v>10</v>
      </c>
      <c r="N4359">
        <f t="shared" si="211"/>
        <v>13</v>
      </c>
      <c r="O4359" t="str">
        <f t="shared" si="212"/>
        <v>Trad</v>
      </c>
    </row>
    <row r="4360" spans="1:15" hidden="1" x14ac:dyDescent="0.25">
      <c r="A4360" t="s">
        <v>121</v>
      </c>
      <c r="B4360" t="s">
        <v>14</v>
      </c>
      <c r="C4360" t="s">
        <v>103</v>
      </c>
      <c r="D4360" s="3">
        <v>42528</v>
      </c>
      <c r="E4360" t="s">
        <v>122</v>
      </c>
      <c r="F4360">
        <v>-75000</v>
      </c>
      <c r="G4360" t="s">
        <v>1103</v>
      </c>
      <c r="H4360" t="s">
        <v>249</v>
      </c>
      <c r="I4360" t="s">
        <v>102</v>
      </c>
      <c r="J4360" t="s">
        <v>19</v>
      </c>
      <c r="L4360" t="s">
        <v>539</v>
      </c>
      <c r="M4360">
        <f t="shared" si="210"/>
        <v>10</v>
      </c>
      <c r="N4360">
        <f t="shared" si="211"/>
        <v>13</v>
      </c>
      <c r="O4360" t="str">
        <f t="shared" si="212"/>
        <v>Trad</v>
      </c>
    </row>
    <row r="4361" spans="1:15" hidden="1" x14ac:dyDescent="0.25">
      <c r="A4361" t="s">
        <v>121</v>
      </c>
      <c r="B4361" t="s">
        <v>14</v>
      </c>
      <c r="C4361" t="s">
        <v>103</v>
      </c>
      <c r="D4361" s="3">
        <v>42529</v>
      </c>
      <c r="E4361" t="s">
        <v>122</v>
      </c>
      <c r="F4361">
        <v>-318000</v>
      </c>
      <c r="G4361" t="s">
        <v>1102</v>
      </c>
      <c r="H4361" t="s">
        <v>249</v>
      </c>
      <c r="I4361" t="s">
        <v>102</v>
      </c>
      <c r="J4361" t="s">
        <v>19</v>
      </c>
      <c r="L4361" t="s">
        <v>539</v>
      </c>
      <c r="M4361">
        <f t="shared" si="210"/>
        <v>10</v>
      </c>
      <c r="N4361">
        <f t="shared" si="211"/>
        <v>13</v>
      </c>
      <c r="O4361" t="str">
        <f t="shared" si="212"/>
        <v>Trad</v>
      </c>
    </row>
    <row r="4362" spans="1:15" hidden="1" x14ac:dyDescent="0.25">
      <c r="A4362" t="s">
        <v>121</v>
      </c>
      <c r="B4362" t="s">
        <v>14</v>
      </c>
      <c r="C4362" t="s">
        <v>103</v>
      </c>
      <c r="D4362" s="3">
        <v>42531</v>
      </c>
      <c r="E4362" t="s">
        <v>122</v>
      </c>
      <c r="F4362">
        <v>-290000</v>
      </c>
      <c r="G4362" t="s">
        <v>1101</v>
      </c>
      <c r="H4362" t="s">
        <v>249</v>
      </c>
      <c r="I4362" t="s">
        <v>102</v>
      </c>
      <c r="J4362" t="s">
        <v>19</v>
      </c>
      <c r="L4362" t="s">
        <v>539</v>
      </c>
      <c r="M4362">
        <f t="shared" si="210"/>
        <v>10</v>
      </c>
      <c r="N4362">
        <f t="shared" si="211"/>
        <v>13</v>
      </c>
      <c r="O4362" t="str">
        <f t="shared" si="212"/>
        <v>Trad</v>
      </c>
    </row>
    <row r="4363" spans="1:15" hidden="1" x14ac:dyDescent="0.25">
      <c r="A4363" t="s">
        <v>121</v>
      </c>
      <c r="B4363" t="s">
        <v>14</v>
      </c>
      <c r="C4363" t="s">
        <v>103</v>
      </c>
      <c r="D4363" s="3">
        <v>42534</v>
      </c>
      <c r="E4363" t="s">
        <v>122</v>
      </c>
      <c r="F4363">
        <v>-2595000</v>
      </c>
      <c r="G4363" t="s">
        <v>1100</v>
      </c>
      <c r="H4363" t="s">
        <v>249</v>
      </c>
      <c r="I4363" t="s">
        <v>102</v>
      </c>
      <c r="J4363" t="s">
        <v>19</v>
      </c>
      <c r="L4363" t="s">
        <v>539</v>
      </c>
      <c r="M4363">
        <f t="shared" si="210"/>
        <v>10</v>
      </c>
      <c r="N4363">
        <f t="shared" si="211"/>
        <v>13</v>
      </c>
      <c r="O4363" t="str">
        <f t="shared" si="212"/>
        <v>Trad</v>
      </c>
    </row>
    <row r="4364" spans="1:15" hidden="1" x14ac:dyDescent="0.25">
      <c r="A4364" t="s">
        <v>121</v>
      </c>
      <c r="B4364" t="s">
        <v>14</v>
      </c>
      <c r="C4364" t="s">
        <v>103</v>
      </c>
      <c r="D4364" s="3">
        <v>42536</v>
      </c>
      <c r="E4364" t="s">
        <v>122</v>
      </c>
      <c r="F4364">
        <v>-2052000</v>
      </c>
      <c r="G4364" t="s">
        <v>1099</v>
      </c>
      <c r="H4364" t="s">
        <v>249</v>
      </c>
      <c r="I4364" t="s">
        <v>102</v>
      </c>
      <c r="J4364" t="s">
        <v>19</v>
      </c>
      <c r="L4364" t="s">
        <v>539</v>
      </c>
      <c r="M4364">
        <f t="shared" si="210"/>
        <v>10</v>
      </c>
      <c r="N4364">
        <f t="shared" si="211"/>
        <v>13</v>
      </c>
      <c r="O4364" t="str">
        <f t="shared" si="212"/>
        <v>Trad</v>
      </c>
    </row>
    <row r="4365" spans="1:15" hidden="1" x14ac:dyDescent="0.25">
      <c r="A4365" t="s">
        <v>121</v>
      </c>
      <c r="B4365" t="s">
        <v>14</v>
      </c>
      <c r="C4365" t="s">
        <v>103</v>
      </c>
      <c r="D4365" s="3">
        <v>42538</v>
      </c>
      <c r="E4365" t="s">
        <v>122</v>
      </c>
      <c r="F4365">
        <v>-214000</v>
      </c>
      <c r="G4365" t="s">
        <v>1098</v>
      </c>
      <c r="H4365" t="s">
        <v>249</v>
      </c>
      <c r="I4365" t="s">
        <v>102</v>
      </c>
      <c r="J4365" t="s">
        <v>19</v>
      </c>
      <c r="L4365" t="s">
        <v>539</v>
      </c>
      <c r="M4365">
        <f t="shared" si="210"/>
        <v>10</v>
      </c>
      <c r="N4365">
        <f t="shared" si="211"/>
        <v>13</v>
      </c>
      <c r="O4365" t="str">
        <f t="shared" si="212"/>
        <v>Trad</v>
      </c>
    </row>
    <row r="4366" spans="1:15" hidden="1" x14ac:dyDescent="0.25">
      <c r="A4366" t="s">
        <v>121</v>
      </c>
      <c r="B4366" t="s">
        <v>14</v>
      </c>
      <c r="C4366" t="s">
        <v>103</v>
      </c>
      <c r="D4366" s="3">
        <v>42545</v>
      </c>
      <c r="E4366" t="s">
        <v>122</v>
      </c>
      <c r="F4366">
        <v>-83000</v>
      </c>
      <c r="G4366" t="s">
        <v>1097</v>
      </c>
      <c r="H4366" t="s">
        <v>249</v>
      </c>
      <c r="I4366" t="s">
        <v>102</v>
      </c>
      <c r="J4366" t="s">
        <v>19</v>
      </c>
      <c r="L4366" t="s">
        <v>539</v>
      </c>
      <c r="M4366">
        <f t="shared" si="210"/>
        <v>10</v>
      </c>
      <c r="N4366">
        <f t="shared" si="211"/>
        <v>13</v>
      </c>
      <c r="O4366" t="str">
        <f t="shared" si="212"/>
        <v>Trad</v>
      </c>
    </row>
    <row r="4367" spans="1:15" hidden="1" x14ac:dyDescent="0.25">
      <c r="A4367" t="s">
        <v>121</v>
      </c>
      <c r="B4367" t="s">
        <v>14</v>
      </c>
      <c r="C4367" t="s">
        <v>103</v>
      </c>
      <c r="D4367" s="3">
        <v>42549</v>
      </c>
      <c r="E4367" t="s">
        <v>122</v>
      </c>
      <c r="F4367">
        <v>-37000</v>
      </c>
      <c r="G4367" t="s">
        <v>1096</v>
      </c>
      <c r="H4367" t="s">
        <v>249</v>
      </c>
      <c r="I4367" t="s">
        <v>102</v>
      </c>
      <c r="J4367" t="s">
        <v>19</v>
      </c>
      <c r="L4367" t="s">
        <v>539</v>
      </c>
      <c r="M4367">
        <f t="shared" si="210"/>
        <v>10</v>
      </c>
      <c r="N4367">
        <f t="shared" si="211"/>
        <v>13</v>
      </c>
      <c r="O4367" t="str">
        <f t="shared" si="212"/>
        <v>Trad</v>
      </c>
    </row>
    <row r="4368" spans="1:15" hidden="1" x14ac:dyDescent="0.25">
      <c r="A4368" t="s">
        <v>121</v>
      </c>
      <c r="B4368" t="s">
        <v>14</v>
      </c>
      <c r="C4368" t="s">
        <v>103</v>
      </c>
      <c r="D4368" s="3">
        <v>42551</v>
      </c>
      <c r="E4368" t="s">
        <v>122</v>
      </c>
      <c r="F4368">
        <v>-213000</v>
      </c>
      <c r="G4368" t="s">
        <v>1095</v>
      </c>
      <c r="H4368" t="s">
        <v>249</v>
      </c>
      <c r="I4368" t="s">
        <v>102</v>
      </c>
      <c r="J4368" t="s">
        <v>19</v>
      </c>
      <c r="L4368" t="s">
        <v>539</v>
      </c>
      <c r="M4368">
        <f t="shared" si="210"/>
        <v>10</v>
      </c>
      <c r="N4368">
        <f t="shared" si="211"/>
        <v>13</v>
      </c>
      <c r="O4368" t="str">
        <f t="shared" si="212"/>
        <v>Trad</v>
      </c>
    </row>
    <row r="4369" spans="1:15" hidden="1" x14ac:dyDescent="0.25">
      <c r="A4369" t="s">
        <v>121</v>
      </c>
      <c r="B4369" t="s">
        <v>14</v>
      </c>
      <c r="C4369" t="s">
        <v>103</v>
      </c>
      <c r="D4369" s="3">
        <v>42556</v>
      </c>
      <c r="E4369" t="s">
        <v>122</v>
      </c>
      <c r="F4369">
        <v>-135000</v>
      </c>
      <c r="G4369" t="s">
        <v>1094</v>
      </c>
      <c r="H4369" t="s">
        <v>249</v>
      </c>
      <c r="I4369" t="s">
        <v>102</v>
      </c>
      <c r="J4369" t="s">
        <v>19</v>
      </c>
      <c r="L4369" t="s">
        <v>539</v>
      </c>
      <c r="M4369">
        <f t="shared" si="210"/>
        <v>10</v>
      </c>
      <c r="N4369">
        <f t="shared" si="211"/>
        <v>13</v>
      </c>
      <c r="O4369" t="str">
        <f t="shared" si="212"/>
        <v>Trad</v>
      </c>
    </row>
    <row r="4370" spans="1:15" hidden="1" x14ac:dyDescent="0.25">
      <c r="A4370" t="s">
        <v>121</v>
      </c>
      <c r="B4370" t="s">
        <v>14</v>
      </c>
      <c r="C4370" t="s">
        <v>103</v>
      </c>
      <c r="D4370" s="3">
        <v>42558</v>
      </c>
      <c r="E4370" t="s">
        <v>122</v>
      </c>
      <c r="F4370">
        <v>-137000</v>
      </c>
      <c r="G4370" t="s">
        <v>1093</v>
      </c>
      <c r="H4370" t="s">
        <v>249</v>
      </c>
      <c r="I4370" t="s">
        <v>102</v>
      </c>
      <c r="J4370" t="s">
        <v>19</v>
      </c>
      <c r="L4370" t="s">
        <v>539</v>
      </c>
      <c r="M4370">
        <f t="shared" si="210"/>
        <v>10</v>
      </c>
      <c r="N4370">
        <f t="shared" si="211"/>
        <v>13</v>
      </c>
      <c r="O4370" t="str">
        <f t="shared" si="212"/>
        <v>Trad</v>
      </c>
    </row>
    <row r="4371" spans="1:15" hidden="1" x14ac:dyDescent="0.25">
      <c r="A4371" t="s">
        <v>121</v>
      </c>
      <c r="B4371" t="s">
        <v>14</v>
      </c>
      <c r="C4371" t="s">
        <v>103</v>
      </c>
      <c r="D4371" s="3">
        <v>42565</v>
      </c>
      <c r="E4371" t="s">
        <v>122</v>
      </c>
      <c r="F4371">
        <v>-213000</v>
      </c>
      <c r="G4371" t="s">
        <v>1092</v>
      </c>
      <c r="H4371" t="s">
        <v>249</v>
      </c>
      <c r="I4371" t="s">
        <v>102</v>
      </c>
      <c r="J4371" t="s">
        <v>19</v>
      </c>
      <c r="L4371" t="s">
        <v>539</v>
      </c>
      <c r="M4371">
        <f t="shared" si="210"/>
        <v>10</v>
      </c>
      <c r="N4371">
        <f t="shared" si="211"/>
        <v>13</v>
      </c>
      <c r="O4371" t="str">
        <f t="shared" si="212"/>
        <v>Trad</v>
      </c>
    </row>
    <row r="4372" spans="1:15" hidden="1" x14ac:dyDescent="0.25">
      <c r="A4372" t="s">
        <v>121</v>
      </c>
      <c r="B4372" t="s">
        <v>14</v>
      </c>
      <c r="C4372" t="s">
        <v>103</v>
      </c>
      <c r="D4372" s="3">
        <v>42572</v>
      </c>
      <c r="E4372" t="s">
        <v>122</v>
      </c>
      <c r="F4372">
        <v>-326000</v>
      </c>
      <c r="G4372" t="s">
        <v>1091</v>
      </c>
      <c r="H4372" t="s">
        <v>249</v>
      </c>
      <c r="I4372" t="s">
        <v>102</v>
      </c>
      <c r="J4372" t="s">
        <v>19</v>
      </c>
      <c r="L4372" t="s">
        <v>539</v>
      </c>
      <c r="M4372">
        <f t="shared" si="210"/>
        <v>10</v>
      </c>
      <c r="N4372">
        <f t="shared" si="211"/>
        <v>13</v>
      </c>
      <c r="O4372" t="str">
        <f t="shared" si="212"/>
        <v>Trad</v>
      </c>
    </row>
    <row r="4373" spans="1:15" hidden="1" x14ac:dyDescent="0.25">
      <c r="A4373" t="s">
        <v>121</v>
      </c>
      <c r="B4373" t="s">
        <v>14</v>
      </c>
      <c r="C4373" t="s">
        <v>103</v>
      </c>
      <c r="D4373" s="3">
        <v>42573</v>
      </c>
      <c r="E4373" t="s">
        <v>122</v>
      </c>
      <c r="F4373">
        <v>-151000</v>
      </c>
      <c r="G4373" t="s">
        <v>1090</v>
      </c>
      <c r="H4373" t="s">
        <v>249</v>
      </c>
      <c r="I4373" t="s">
        <v>102</v>
      </c>
      <c r="J4373" t="s">
        <v>19</v>
      </c>
      <c r="L4373" t="s">
        <v>539</v>
      </c>
      <c r="M4373">
        <f t="shared" si="210"/>
        <v>10</v>
      </c>
      <c r="N4373">
        <f t="shared" si="211"/>
        <v>13</v>
      </c>
      <c r="O4373" t="str">
        <f t="shared" si="212"/>
        <v>Trad</v>
      </c>
    </row>
    <row r="4374" spans="1:15" hidden="1" x14ac:dyDescent="0.25">
      <c r="A4374" t="s">
        <v>121</v>
      </c>
      <c r="B4374" t="s">
        <v>14</v>
      </c>
      <c r="C4374" t="s">
        <v>103</v>
      </c>
      <c r="D4374" s="3">
        <v>42578</v>
      </c>
      <c r="E4374" t="s">
        <v>122</v>
      </c>
      <c r="F4374">
        <v>-2800000</v>
      </c>
      <c r="G4374" t="s">
        <v>1089</v>
      </c>
      <c r="H4374" t="s">
        <v>249</v>
      </c>
      <c r="I4374" t="s">
        <v>102</v>
      </c>
      <c r="J4374" t="s">
        <v>19</v>
      </c>
      <c r="L4374" t="s">
        <v>690</v>
      </c>
      <c r="M4374">
        <f t="shared" si="210"/>
        <v>10</v>
      </c>
      <c r="N4374">
        <f t="shared" si="211"/>
        <v>12</v>
      </c>
      <c r="O4374" t="str">
        <f t="shared" si="212"/>
        <v>LCF</v>
      </c>
    </row>
    <row r="4375" spans="1:15" hidden="1" x14ac:dyDescent="0.25">
      <c r="A4375" t="s">
        <v>121</v>
      </c>
      <c r="B4375" t="s">
        <v>14</v>
      </c>
      <c r="C4375" t="s">
        <v>103</v>
      </c>
      <c r="D4375" s="3">
        <v>42580</v>
      </c>
      <c r="E4375" t="s">
        <v>122</v>
      </c>
      <c r="F4375">
        <v>-362000</v>
      </c>
      <c r="G4375" t="s">
        <v>1088</v>
      </c>
      <c r="H4375" t="s">
        <v>249</v>
      </c>
      <c r="I4375" t="s">
        <v>102</v>
      </c>
      <c r="J4375" t="s">
        <v>19</v>
      </c>
      <c r="L4375" t="s">
        <v>539</v>
      </c>
      <c r="M4375">
        <f t="shared" si="210"/>
        <v>10</v>
      </c>
      <c r="N4375">
        <f t="shared" si="211"/>
        <v>13</v>
      </c>
      <c r="O4375" t="str">
        <f t="shared" si="212"/>
        <v>Trad</v>
      </c>
    </row>
    <row r="4376" spans="1:15" hidden="1" x14ac:dyDescent="0.25">
      <c r="A4376" t="s">
        <v>121</v>
      </c>
      <c r="B4376" t="s">
        <v>14</v>
      </c>
      <c r="C4376" t="s">
        <v>103</v>
      </c>
      <c r="D4376" s="3">
        <v>42583</v>
      </c>
      <c r="E4376" t="s">
        <v>122</v>
      </c>
      <c r="F4376">
        <v>-174000</v>
      </c>
      <c r="G4376" t="s">
        <v>1087</v>
      </c>
      <c r="H4376" t="s">
        <v>249</v>
      </c>
      <c r="I4376" t="s">
        <v>102</v>
      </c>
      <c r="J4376" t="s">
        <v>19</v>
      </c>
      <c r="L4376" t="s">
        <v>539</v>
      </c>
      <c r="M4376">
        <f t="shared" si="210"/>
        <v>10</v>
      </c>
      <c r="N4376">
        <f t="shared" si="211"/>
        <v>13</v>
      </c>
      <c r="O4376" t="str">
        <f t="shared" si="212"/>
        <v>Trad</v>
      </c>
    </row>
    <row r="4377" spans="1:15" hidden="1" x14ac:dyDescent="0.25">
      <c r="A4377" t="s">
        <v>121</v>
      </c>
      <c r="B4377" t="s">
        <v>14</v>
      </c>
      <c r="C4377" t="s">
        <v>103</v>
      </c>
      <c r="D4377" s="3">
        <v>42583</v>
      </c>
      <c r="E4377" t="s">
        <v>122</v>
      </c>
      <c r="F4377">
        <v>-2800000</v>
      </c>
      <c r="G4377" t="s">
        <v>1086</v>
      </c>
      <c r="H4377" t="s">
        <v>249</v>
      </c>
      <c r="I4377" t="s">
        <v>102</v>
      </c>
      <c r="J4377" t="s">
        <v>19</v>
      </c>
      <c r="L4377" t="s">
        <v>690</v>
      </c>
      <c r="M4377">
        <f t="shared" si="210"/>
        <v>10</v>
      </c>
      <c r="N4377">
        <f t="shared" si="211"/>
        <v>12</v>
      </c>
      <c r="O4377" t="str">
        <f t="shared" si="212"/>
        <v>LCF</v>
      </c>
    </row>
    <row r="4378" spans="1:15" hidden="1" x14ac:dyDescent="0.25">
      <c r="A4378" t="s">
        <v>121</v>
      </c>
      <c r="B4378" t="s">
        <v>14</v>
      </c>
      <c r="C4378" t="s">
        <v>103</v>
      </c>
      <c r="D4378" s="3">
        <v>42585</v>
      </c>
      <c r="E4378" t="s">
        <v>122</v>
      </c>
      <c r="F4378">
        <v>-2000000</v>
      </c>
      <c r="G4378" t="s">
        <v>1085</v>
      </c>
      <c r="H4378" t="s">
        <v>249</v>
      </c>
      <c r="I4378" t="s">
        <v>102</v>
      </c>
      <c r="J4378" t="s">
        <v>19</v>
      </c>
      <c r="L4378" t="s">
        <v>1084</v>
      </c>
      <c r="M4378">
        <f t="shared" si="210"/>
        <v>10</v>
      </c>
      <c r="N4378">
        <f t="shared" si="211"/>
        <v>13</v>
      </c>
      <c r="O4378" t="str">
        <f t="shared" si="212"/>
        <v>LCFH</v>
      </c>
    </row>
    <row r="4379" spans="1:15" hidden="1" x14ac:dyDescent="0.25">
      <c r="A4379" t="s">
        <v>121</v>
      </c>
      <c r="B4379" t="s">
        <v>14</v>
      </c>
      <c r="C4379" t="s">
        <v>103</v>
      </c>
      <c r="D4379" s="3">
        <v>42586</v>
      </c>
      <c r="E4379" t="s">
        <v>122</v>
      </c>
      <c r="F4379">
        <v>-27500</v>
      </c>
      <c r="G4379" t="s">
        <v>1083</v>
      </c>
      <c r="H4379" t="s">
        <v>249</v>
      </c>
      <c r="I4379" t="s">
        <v>102</v>
      </c>
      <c r="J4379" t="s">
        <v>19</v>
      </c>
      <c r="L4379" t="s">
        <v>539</v>
      </c>
      <c r="M4379">
        <f t="shared" si="210"/>
        <v>10</v>
      </c>
      <c r="N4379">
        <f t="shared" si="211"/>
        <v>13</v>
      </c>
      <c r="O4379" t="str">
        <f t="shared" si="212"/>
        <v>Trad</v>
      </c>
    </row>
    <row r="4380" spans="1:15" hidden="1" x14ac:dyDescent="0.25">
      <c r="A4380" t="s">
        <v>121</v>
      </c>
      <c r="B4380" t="s">
        <v>14</v>
      </c>
      <c r="C4380" t="s">
        <v>103</v>
      </c>
      <c r="D4380" s="3">
        <v>42587</v>
      </c>
      <c r="E4380" t="s">
        <v>122</v>
      </c>
      <c r="F4380">
        <v>-256000</v>
      </c>
      <c r="G4380" t="s">
        <v>1082</v>
      </c>
      <c r="H4380" t="s">
        <v>249</v>
      </c>
      <c r="I4380" t="s">
        <v>102</v>
      </c>
      <c r="J4380" t="s">
        <v>19</v>
      </c>
      <c r="L4380" t="s">
        <v>539</v>
      </c>
      <c r="M4380">
        <f t="shared" si="210"/>
        <v>10</v>
      </c>
      <c r="N4380">
        <f t="shared" si="211"/>
        <v>13</v>
      </c>
      <c r="O4380" t="str">
        <f t="shared" si="212"/>
        <v>Trad</v>
      </c>
    </row>
    <row r="4381" spans="1:15" hidden="1" x14ac:dyDescent="0.25">
      <c r="A4381" t="s">
        <v>121</v>
      </c>
      <c r="B4381" t="s">
        <v>14</v>
      </c>
      <c r="C4381" t="s">
        <v>103</v>
      </c>
      <c r="D4381" s="3">
        <v>42587</v>
      </c>
      <c r="E4381" t="s">
        <v>122</v>
      </c>
      <c r="F4381">
        <v>-239000</v>
      </c>
      <c r="G4381" t="s">
        <v>1081</v>
      </c>
      <c r="H4381" t="s">
        <v>249</v>
      </c>
      <c r="I4381" t="s">
        <v>102</v>
      </c>
      <c r="J4381" t="s">
        <v>19</v>
      </c>
      <c r="L4381" t="s">
        <v>539</v>
      </c>
      <c r="M4381">
        <f t="shared" si="210"/>
        <v>10</v>
      </c>
      <c r="N4381">
        <f t="shared" si="211"/>
        <v>13</v>
      </c>
      <c r="O4381" t="str">
        <f t="shared" si="212"/>
        <v>Trad</v>
      </c>
    </row>
    <row r="4382" spans="1:15" hidden="1" x14ac:dyDescent="0.25">
      <c r="A4382" t="s">
        <v>121</v>
      </c>
      <c r="B4382" t="s">
        <v>14</v>
      </c>
      <c r="C4382" t="s">
        <v>103</v>
      </c>
      <c r="D4382" s="3">
        <v>42593</v>
      </c>
      <c r="E4382" t="s">
        <v>122</v>
      </c>
      <c r="F4382">
        <v>-35000</v>
      </c>
      <c r="G4382" t="s">
        <v>1080</v>
      </c>
      <c r="H4382" t="s">
        <v>249</v>
      </c>
      <c r="I4382" t="s">
        <v>102</v>
      </c>
      <c r="J4382" t="s">
        <v>19</v>
      </c>
      <c r="L4382" t="s">
        <v>539</v>
      </c>
      <c r="M4382">
        <f t="shared" si="210"/>
        <v>10</v>
      </c>
      <c r="N4382">
        <f t="shared" si="211"/>
        <v>13</v>
      </c>
      <c r="O4382" t="str">
        <f t="shared" si="212"/>
        <v>Trad</v>
      </c>
    </row>
    <row r="4383" spans="1:15" hidden="1" x14ac:dyDescent="0.25">
      <c r="A4383" t="s">
        <v>121</v>
      </c>
      <c r="B4383" t="s">
        <v>14</v>
      </c>
      <c r="C4383" t="s">
        <v>103</v>
      </c>
      <c r="D4383" s="3">
        <v>42593</v>
      </c>
      <c r="E4383" t="s">
        <v>122</v>
      </c>
      <c r="F4383">
        <v>-2000000</v>
      </c>
      <c r="G4383" t="s">
        <v>1079</v>
      </c>
      <c r="H4383" t="s">
        <v>249</v>
      </c>
      <c r="I4383" t="s">
        <v>102</v>
      </c>
      <c r="J4383" t="s">
        <v>19</v>
      </c>
      <c r="L4383" t="s">
        <v>690</v>
      </c>
      <c r="M4383">
        <f t="shared" si="210"/>
        <v>10</v>
      </c>
      <c r="N4383">
        <f t="shared" si="211"/>
        <v>12</v>
      </c>
      <c r="O4383" t="str">
        <f t="shared" si="212"/>
        <v>LCF</v>
      </c>
    </row>
    <row r="4384" spans="1:15" hidden="1" x14ac:dyDescent="0.25">
      <c r="A4384" t="s">
        <v>121</v>
      </c>
      <c r="B4384" t="s">
        <v>14</v>
      </c>
      <c r="C4384" t="s">
        <v>103</v>
      </c>
      <c r="D4384" s="3">
        <v>42600</v>
      </c>
      <c r="E4384" t="s">
        <v>122</v>
      </c>
      <c r="F4384">
        <v>-600000</v>
      </c>
      <c r="G4384" t="s">
        <v>1078</v>
      </c>
      <c r="H4384" t="s">
        <v>249</v>
      </c>
      <c r="I4384" t="s">
        <v>102</v>
      </c>
      <c r="J4384" t="s">
        <v>19</v>
      </c>
      <c r="L4384" t="s">
        <v>539</v>
      </c>
      <c r="M4384">
        <f t="shared" si="210"/>
        <v>10</v>
      </c>
      <c r="N4384">
        <f t="shared" si="211"/>
        <v>13</v>
      </c>
      <c r="O4384" t="str">
        <f t="shared" si="212"/>
        <v>Trad</v>
      </c>
    </row>
    <row r="4385" spans="1:15" hidden="1" x14ac:dyDescent="0.25">
      <c r="A4385" t="s">
        <v>121</v>
      </c>
      <c r="B4385" t="s">
        <v>14</v>
      </c>
      <c r="C4385" t="s">
        <v>103</v>
      </c>
      <c r="D4385" s="3">
        <v>42605</v>
      </c>
      <c r="E4385" t="s">
        <v>122</v>
      </c>
      <c r="F4385">
        <v>-150000</v>
      </c>
      <c r="G4385" t="s">
        <v>1077</v>
      </c>
      <c r="H4385" t="s">
        <v>249</v>
      </c>
      <c r="I4385" t="s">
        <v>102</v>
      </c>
      <c r="J4385" t="s">
        <v>19</v>
      </c>
      <c r="L4385" t="s">
        <v>539</v>
      </c>
      <c r="M4385">
        <f t="shared" si="210"/>
        <v>10</v>
      </c>
      <c r="N4385">
        <f t="shared" si="211"/>
        <v>13</v>
      </c>
      <c r="O4385" t="str">
        <f t="shared" si="212"/>
        <v>Trad</v>
      </c>
    </row>
    <row r="4386" spans="1:15" hidden="1" x14ac:dyDescent="0.25">
      <c r="A4386" t="s">
        <v>121</v>
      </c>
      <c r="B4386" t="s">
        <v>14</v>
      </c>
      <c r="C4386" t="s">
        <v>103</v>
      </c>
      <c r="D4386" s="3">
        <v>42606</v>
      </c>
      <c r="E4386" t="s">
        <v>122</v>
      </c>
      <c r="F4386">
        <v>-3755325.17</v>
      </c>
      <c r="G4386" t="s">
        <v>1076</v>
      </c>
      <c r="H4386" t="s">
        <v>249</v>
      </c>
      <c r="I4386" t="s">
        <v>101</v>
      </c>
      <c r="J4386" t="s">
        <v>19</v>
      </c>
      <c r="L4386" t="s">
        <v>1075</v>
      </c>
      <c r="M4386">
        <f t="shared" si="210"/>
        <v>28</v>
      </c>
      <c r="N4386">
        <f t="shared" si="211"/>
        <v>5</v>
      </c>
      <c r="O4386" t="e">
        <f t="shared" si="212"/>
        <v>#VALUE!</v>
      </c>
    </row>
    <row r="4387" spans="1:15" hidden="1" x14ac:dyDescent="0.25">
      <c r="A4387" t="s">
        <v>121</v>
      </c>
      <c r="B4387" t="s">
        <v>14</v>
      </c>
      <c r="C4387" t="s">
        <v>103</v>
      </c>
      <c r="D4387" s="3">
        <v>42613</v>
      </c>
      <c r="E4387" t="s">
        <v>122</v>
      </c>
      <c r="F4387">
        <v>-1000000</v>
      </c>
      <c r="G4387" t="s">
        <v>1074</v>
      </c>
      <c r="H4387" t="s">
        <v>249</v>
      </c>
      <c r="I4387" t="s">
        <v>102</v>
      </c>
      <c r="J4387" t="s">
        <v>19</v>
      </c>
      <c r="L4387" t="s">
        <v>539</v>
      </c>
      <c r="M4387">
        <f t="shared" si="210"/>
        <v>10</v>
      </c>
      <c r="N4387">
        <f t="shared" si="211"/>
        <v>13</v>
      </c>
      <c r="O4387" t="str">
        <f t="shared" si="212"/>
        <v>Trad</v>
      </c>
    </row>
    <row r="4388" spans="1:15" hidden="1" x14ac:dyDescent="0.25">
      <c r="A4388" t="s">
        <v>121</v>
      </c>
      <c r="B4388" t="s">
        <v>14</v>
      </c>
      <c r="C4388" t="s">
        <v>103</v>
      </c>
      <c r="D4388" s="3">
        <v>42614</v>
      </c>
      <c r="E4388" t="s">
        <v>122</v>
      </c>
      <c r="F4388">
        <v>-510000</v>
      </c>
      <c r="G4388" t="s">
        <v>1073</v>
      </c>
      <c r="H4388" t="s">
        <v>249</v>
      </c>
      <c r="I4388" t="s">
        <v>102</v>
      </c>
      <c r="J4388" t="s">
        <v>19</v>
      </c>
      <c r="L4388" t="s">
        <v>539</v>
      </c>
      <c r="M4388">
        <f t="shared" si="210"/>
        <v>10</v>
      </c>
      <c r="N4388">
        <f t="shared" si="211"/>
        <v>13</v>
      </c>
      <c r="O4388" t="str">
        <f t="shared" si="212"/>
        <v>Trad</v>
      </c>
    </row>
    <row r="4389" spans="1:15" hidden="1" x14ac:dyDescent="0.25">
      <c r="A4389" t="s">
        <v>121</v>
      </c>
      <c r="B4389" t="s">
        <v>14</v>
      </c>
      <c r="C4389" t="s">
        <v>103</v>
      </c>
      <c r="D4389" s="3">
        <v>42622</v>
      </c>
      <c r="E4389" t="s">
        <v>122</v>
      </c>
      <c r="F4389">
        <v>-450000</v>
      </c>
      <c r="G4389" t="s">
        <v>1072</v>
      </c>
      <c r="H4389" t="s">
        <v>249</v>
      </c>
      <c r="I4389" t="s">
        <v>102</v>
      </c>
      <c r="J4389" t="s">
        <v>19</v>
      </c>
      <c r="L4389" t="s">
        <v>539</v>
      </c>
      <c r="M4389">
        <f t="shared" si="210"/>
        <v>10</v>
      </c>
      <c r="N4389">
        <f t="shared" si="211"/>
        <v>13</v>
      </c>
      <c r="O4389" t="str">
        <f t="shared" si="212"/>
        <v>Trad</v>
      </c>
    </row>
    <row r="4390" spans="1:15" hidden="1" x14ac:dyDescent="0.25">
      <c r="A4390" t="s">
        <v>121</v>
      </c>
      <c r="B4390" t="s">
        <v>14</v>
      </c>
      <c r="C4390" t="s">
        <v>103</v>
      </c>
      <c r="D4390" s="3">
        <v>42627</v>
      </c>
      <c r="E4390" t="s">
        <v>122</v>
      </c>
      <c r="F4390">
        <v>-160000</v>
      </c>
      <c r="G4390" t="s">
        <v>1071</v>
      </c>
      <c r="H4390" t="s">
        <v>249</v>
      </c>
      <c r="I4390" t="s">
        <v>102</v>
      </c>
      <c r="J4390" t="s">
        <v>19</v>
      </c>
      <c r="L4390" t="s">
        <v>539</v>
      </c>
      <c r="M4390">
        <f t="shared" si="210"/>
        <v>10</v>
      </c>
      <c r="N4390">
        <f t="shared" si="211"/>
        <v>13</v>
      </c>
      <c r="O4390" t="str">
        <f t="shared" si="212"/>
        <v>Trad</v>
      </c>
    </row>
    <row r="4391" spans="1:15" hidden="1" x14ac:dyDescent="0.25">
      <c r="A4391" t="s">
        <v>121</v>
      </c>
      <c r="B4391" t="s">
        <v>14</v>
      </c>
      <c r="C4391" t="s">
        <v>103</v>
      </c>
      <c r="D4391" s="3">
        <v>42627</v>
      </c>
      <c r="E4391" t="s">
        <v>122</v>
      </c>
      <c r="F4391">
        <v>-160000</v>
      </c>
      <c r="G4391" t="s">
        <v>1070</v>
      </c>
      <c r="H4391" t="s">
        <v>249</v>
      </c>
      <c r="I4391" t="s">
        <v>101</v>
      </c>
      <c r="J4391" t="s">
        <v>19</v>
      </c>
      <c r="L4391" t="s">
        <v>1069</v>
      </c>
      <c r="M4391" t="e">
        <f t="shared" si="210"/>
        <v>#VALUE!</v>
      </c>
      <c r="N4391" t="e">
        <f t="shared" si="211"/>
        <v>#VALUE!</v>
      </c>
      <c r="O4391" t="e">
        <f t="shared" si="212"/>
        <v>#VALUE!</v>
      </c>
    </row>
    <row r="4392" spans="1:15" hidden="1" x14ac:dyDescent="0.25">
      <c r="A4392" t="s">
        <v>121</v>
      </c>
      <c r="B4392" t="s">
        <v>14</v>
      </c>
      <c r="C4392" t="s">
        <v>103</v>
      </c>
      <c r="D4392" s="3">
        <v>42629</v>
      </c>
      <c r="E4392" t="s">
        <v>122</v>
      </c>
      <c r="F4392">
        <v>-412000</v>
      </c>
      <c r="G4392" t="s">
        <v>1068</v>
      </c>
      <c r="H4392" t="s">
        <v>249</v>
      </c>
      <c r="I4392" t="s">
        <v>102</v>
      </c>
      <c r="J4392" t="s">
        <v>19</v>
      </c>
      <c r="L4392" t="s">
        <v>539</v>
      </c>
      <c r="M4392">
        <f t="shared" si="210"/>
        <v>10</v>
      </c>
      <c r="N4392">
        <f t="shared" si="211"/>
        <v>13</v>
      </c>
      <c r="O4392" t="str">
        <f t="shared" si="212"/>
        <v>Trad</v>
      </c>
    </row>
    <row r="4393" spans="1:15" hidden="1" x14ac:dyDescent="0.25">
      <c r="A4393" t="s">
        <v>121</v>
      </c>
      <c r="B4393" t="s">
        <v>14</v>
      </c>
      <c r="C4393" t="s">
        <v>103</v>
      </c>
      <c r="D4393" s="3">
        <v>42633</v>
      </c>
      <c r="E4393" t="s">
        <v>122</v>
      </c>
      <c r="F4393">
        <v>-1000000</v>
      </c>
      <c r="G4393" t="s">
        <v>1067</v>
      </c>
      <c r="H4393" t="s">
        <v>249</v>
      </c>
      <c r="I4393" t="s">
        <v>102</v>
      </c>
      <c r="J4393" t="s">
        <v>19</v>
      </c>
      <c r="L4393" t="s">
        <v>690</v>
      </c>
      <c r="M4393">
        <f t="shared" si="210"/>
        <v>10</v>
      </c>
      <c r="N4393">
        <f t="shared" si="211"/>
        <v>12</v>
      </c>
      <c r="O4393" t="str">
        <f t="shared" si="212"/>
        <v>LCF</v>
      </c>
    </row>
    <row r="4394" spans="1:15" hidden="1" x14ac:dyDescent="0.25">
      <c r="A4394" t="s">
        <v>121</v>
      </c>
      <c r="B4394" t="s">
        <v>14</v>
      </c>
      <c r="C4394" t="s">
        <v>103</v>
      </c>
      <c r="D4394" s="3">
        <v>42635</v>
      </c>
      <c r="E4394" t="s">
        <v>122</v>
      </c>
      <c r="F4394">
        <v>-60000</v>
      </c>
      <c r="G4394" t="s">
        <v>1066</v>
      </c>
      <c r="H4394" t="s">
        <v>249</v>
      </c>
      <c r="I4394" t="s">
        <v>102</v>
      </c>
      <c r="J4394" t="s">
        <v>19</v>
      </c>
      <c r="L4394" t="s">
        <v>539</v>
      </c>
      <c r="M4394">
        <f t="shared" si="210"/>
        <v>10</v>
      </c>
      <c r="N4394">
        <f t="shared" si="211"/>
        <v>13</v>
      </c>
      <c r="O4394" t="str">
        <f t="shared" si="212"/>
        <v>Trad</v>
      </c>
    </row>
    <row r="4395" spans="1:15" hidden="1" x14ac:dyDescent="0.25">
      <c r="A4395" t="s">
        <v>121</v>
      </c>
      <c r="B4395" t="s">
        <v>14</v>
      </c>
      <c r="C4395" t="s">
        <v>103</v>
      </c>
      <c r="D4395" s="3">
        <v>42636</v>
      </c>
      <c r="E4395" t="s">
        <v>122</v>
      </c>
      <c r="F4395">
        <v>-220000</v>
      </c>
      <c r="G4395" t="s">
        <v>1065</v>
      </c>
      <c r="H4395" t="s">
        <v>249</v>
      </c>
      <c r="I4395" t="s">
        <v>102</v>
      </c>
      <c r="J4395" t="s">
        <v>19</v>
      </c>
      <c r="L4395" t="s">
        <v>539</v>
      </c>
      <c r="M4395">
        <f t="shared" si="210"/>
        <v>10</v>
      </c>
      <c r="N4395">
        <f t="shared" si="211"/>
        <v>13</v>
      </c>
      <c r="O4395" t="str">
        <f t="shared" si="212"/>
        <v>Trad</v>
      </c>
    </row>
    <row r="4396" spans="1:15" hidden="1" x14ac:dyDescent="0.25">
      <c r="A4396" t="s">
        <v>121</v>
      </c>
      <c r="B4396" t="s">
        <v>14</v>
      </c>
      <c r="C4396" t="s">
        <v>103</v>
      </c>
      <c r="D4396" s="3">
        <v>42642</v>
      </c>
      <c r="E4396" t="s">
        <v>122</v>
      </c>
      <c r="F4396">
        <v>-150000000</v>
      </c>
      <c r="G4396" t="s">
        <v>1064</v>
      </c>
      <c r="H4396" t="s">
        <v>249</v>
      </c>
      <c r="I4396" t="s">
        <v>102</v>
      </c>
      <c r="J4396" t="s">
        <v>19</v>
      </c>
      <c r="L4396" t="s">
        <v>935</v>
      </c>
      <c r="M4396">
        <f t="shared" si="210"/>
        <v>10</v>
      </c>
      <c r="N4396">
        <f t="shared" si="211"/>
        <v>12</v>
      </c>
      <c r="O4396" t="str">
        <f t="shared" si="212"/>
        <v>LCF</v>
      </c>
    </row>
    <row r="4397" spans="1:15" hidden="1" x14ac:dyDescent="0.25">
      <c r="A4397" t="s">
        <v>121</v>
      </c>
      <c r="B4397" t="s">
        <v>14</v>
      </c>
      <c r="C4397" t="s">
        <v>103</v>
      </c>
      <c r="D4397" s="3">
        <v>42643</v>
      </c>
      <c r="E4397" t="s">
        <v>122</v>
      </c>
      <c r="F4397">
        <v>-450000</v>
      </c>
      <c r="G4397" t="s">
        <v>1063</v>
      </c>
      <c r="H4397" t="s">
        <v>249</v>
      </c>
      <c r="I4397" t="s">
        <v>102</v>
      </c>
      <c r="J4397" t="s">
        <v>19</v>
      </c>
      <c r="L4397" t="s">
        <v>539</v>
      </c>
      <c r="M4397">
        <f t="shared" si="210"/>
        <v>10</v>
      </c>
      <c r="N4397">
        <f t="shared" si="211"/>
        <v>13</v>
      </c>
      <c r="O4397" t="str">
        <f t="shared" si="212"/>
        <v>Trad</v>
      </c>
    </row>
    <row r="4398" spans="1:15" hidden="1" x14ac:dyDescent="0.25">
      <c r="A4398" t="s">
        <v>121</v>
      </c>
      <c r="B4398" t="s">
        <v>14</v>
      </c>
      <c r="C4398" t="s">
        <v>103</v>
      </c>
      <c r="D4398" s="3">
        <v>42648</v>
      </c>
      <c r="E4398" t="s">
        <v>122</v>
      </c>
      <c r="F4398">
        <v>-140000</v>
      </c>
      <c r="G4398" t="s">
        <v>1062</v>
      </c>
      <c r="H4398" t="s">
        <v>249</v>
      </c>
      <c r="I4398" t="s">
        <v>102</v>
      </c>
      <c r="J4398" t="s">
        <v>19</v>
      </c>
      <c r="L4398" t="s">
        <v>539</v>
      </c>
      <c r="M4398">
        <f t="shared" si="210"/>
        <v>10</v>
      </c>
      <c r="N4398">
        <f t="shared" si="211"/>
        <v>13</v>
      </c>
      <c r="O4398" t="str">
        <f t="shared" si="212"/>
        <v>Trad</v>
      </c>
    </row>
    <row r="4399" spans="1:15" hidden="1" x14ac:dyDescent="0.25">
      <c r="A4399" t="s">
        <v>121</v>
      </c>
      <c r="B4399" t="s">
        <v>14</v>
      </c>
      <c r="C4399" t="s">
        <v>103</v>
      </c>
      <c r="D4399" s="3">
        <v>42648</v>
      </c>
      <c r="E4399" t="s">
        <v>122</v>
      </c>
      <c r="F4399">
        <v>-168000</v>
      </c>
      <c r="G4399" t="s">
        <v>1061</v>
      </c>
      <c r="H4399" t="s">
        <v>249</v>
      </c>
      <c r="I4399" t="s">
        <v>102</v>
      </c>
      <c r="J4399" t="s">
        <v>19</v>
      </c>
      <c r="L4399" t="s">
        <v>539</v>
      </c>
      <c r="M4399">
        <f t="shared" si="210"/>
        <v>10</v>
      </c>
      <c r="N4399">
        <f t="shared" si="211"/>
        <v>13</v>
      </c>
      <c r="O4399" t="str">
        <f t="shared" si="212"/>
        <v>Trad</v>
      </c>
    </row>
    <row r="4400" spans="1:15" hidden="1" x14ac:dyDescent="0.25">
      <c r="A4400" t="s">
        <v>121</v>
      </c>
      <c r="B4400" t="s">
        <v>14</v>
      </c>
      <c r="C4400" t="s">
        <v>103</v>
      </c>
      <c r="D4400" s="3">
        <v>42650</v>
      </c>
      <c r="E4400" t="s">
        <v>122</v>
      </c>
      <c r="F4400">
        <v>-190000</v>
      </c>
      <c r="G4400" t="s">
        <v>1060</v>
      </c>
      <c r="H4400" t="s">
        <v>249</v>
      </c>
      <c r="I4400" t="s">
        <v>102</v>
      </c>
      <c r="J4400" t="s">
        <v>19</v>
      </c>
      <c r="L4400" t="s">
        <v>539</v>
      </c>
      <c r="M4400">
        <f t="shared" si="210"/>
        <v>10</v>
      </c>
      <c r="N4400">
        <f t="shared" si="211"/>
        <v>13</v>
      </c>
      <c r="O4400" t="str">
        <f t="shared" si="212"/>
        <v>Trad</v>
      </c>
    </row>
    <row r="4401" spans="1:15" hidden="1" x14ac:dyDescent="0.25">
      <c r="A4401" t="s">
        <v>121</v>
      </c>
      <c r="B4401" t="s">
        <v>14</v>
      </c>
      <c r="C4401" t="s">
        <v>103</v>
      </c>
      <c r="D4401" s="3">
        <v>42656</v>
      </c>
      <c r="E4401" t="s">
        <v>122</v>
      </c>
      <c r="F4401">
        <v>-4000</v>
      </c>
      <c r="G4401" t="s">
        <v>1059</v>
      </c>
      <c r="H4401" t="s">
        <v>247</v>
      </c>
      <c r="I4401" t="s">
        <v>102</v>
      </c>
      <c r="J4401" t="s">
        <v>19</v>
      </c>
      <c r="L4401" t="s">
        <v>539</v>
      </c>
      <c r="M4401">
        <f t="shared" si="210"/>
        <v>10</v>
      </c>
      <c r="N4401">
        <f t="shared" si="211"/>
        <v>13</v>
      </c>
      <c r="O4401" t="str">
        <f t="shared" si="212"/>
        <v>Trad</v>
      </c>
    </row>
    <row r="4402" spans="1:15" hidden="1" x14ac:dyDescent="0.25">
      <c r="A4402" t="s">
        <v>121</v>
      </c>
      <c r="B4402" t="s">
        <v>14</v>
      </c>
      <c r="C4402" t="s">
        <v>103</v>
      </c>
      <c r="D4402" s="3">
        <v>42657</v>
      </c>
      <c r="E4402" t="s">
        <v>122</v>
      </c>
      <c r="F4402">
        <v>-70000</v>
      </c>
      <c r="G4402" t="s">
        <v>1058</v>
      </c>
      <c r="H4402" t="s">
        <v>249</v>
      </c>
      <c r="I4402" t="s">
        <v>102</v>
      </c>
      <c r="J4402" t="s">
        <v>19</v>
      </c>
      <c r="L4402" t="s">
        <v>539</v>
      </c>
      <c r="M4402">
        <f t="shared" si="210"/>
        <v>10</v>
      </c>
      <c r="N4402">
        <f t="shared" si="211"/>
        <v>13</v>
      </c>
      <c r="O4402" t="str">
        <f t="shared" si="212"/>
        <v>Trad</v>
      </c>
    </row>
    <row r="4403" spans="1:15" hidden="1" x14ac:dyDescent="0.25">
      <c r="A4403" t="s">
        <v>121</v>
      </c>
      <c r="B4403" t="s">
        <v>14</v>
      </c>
      <c r="C4403" t="s">
        <v>103</v>
      </c>
      <c r="D4403" s="3">
        <v>42660</v>
      </c>
      <c r="E4403" t="s">
        <v>122</v>
      </c>
      <c r="F4403">
        <v>-250000</v>
      </c>
      <c r="G4403" t="s">
        <v>1057</v>
      </c>
      <c r="H4403" t="s">
        <v>247</v>
      </c>
      <c r="I4403" t="s">
        <v>102</v>
      </c>
      <c r="J4403" t="s">
        <v>19</v>
      </c>
      <c r="L4403" t="s">
        <v>539</v>
      </c>
      <c r="M4403">
        <f t="shared" si="210"/>
        <v>10</v>
      </c>
      <c r="N4403">
        <f t="shared" si="211"/>
        <v>13</v>
      </c>
      <c r="O4403" t="str">
        <f t="shared" si="212"/>
        <v>Trad</v>
      </c>
    </row>
    <row r="4404" spans="1:15" hidden="1" x14ac:dyDescent="0.25">
      <c r="A4404" t="s">
        <v>121</v>
      </c>
      <c r="B4404" t="s">
        <v>14</v>
      </c>
      <c r="C4404" t="s">
        <v>103</v>
      </c>
      <c r="D4404" s="3">
        <v>42662</v>
      </c>
      <c r="E4404" t="s">
        <v>122</v>
      </c>
      <c r="F4404">
        <v>-275000</v>
      </c>
      <c r="G4404" t="s">
        <v>1056</v>
      </c>
      <c r="H4404" t="s">
        <v>247</v>
      </c>
      <c r="I4404" t="s">
        <v>102</v>
      </c>
      <c r="J4404" t="s">
        <v>19</v>
      </c>
      <c r="L4404" t="s">
        <v>539</v>
      </c>
      <c r="M4404">
        <f t="shared" si="210"/>
        <v>10</v>
      </c>
      <c r="N4404">
        <f t="shared" si="211"/>
        <v>13</v>
      </c>
      <c r="O4404" t="str">
        <f t="shared" si="212"/>
        <v>Trad</v>
      </c>
    </row>
    <row r="4405" spans="1:15" hidden="1" x14ac:dyDescent="0.25">
      <c r="A4405" t="s">
        <v>121</v>
      </c>
      <c r="B4405" t="s">
        <v>14</v>
      </c>
      <c r="C4405" t="s">
        <v>103</v>
      </c>
      <c r="D4405" s="3">
        <v>42663</v>
      </c>
      <c r="E4405" t="s">
        <v>122</v>
      </c>
      <c r="F4405">
        <v>-76000</v>
      </c>
      <c r="G4405" t="s">
        <v>1055</v>
      </c>
      <c r="H4405" t="s">
        <v>247</v>
      </c>
      <c r="I4405" t="s">
        <v>102</v>
      </c>
      <c r="J4405" t="s">
        <v>19</v>
      </c>
      <c r="L4405" t="s">
        <v>539</v>
      </c>
      <c r="M4405">
        <f t="shared" si="210"/>
        <v>10</v>
      </c>
      <c r="N4405">
        <f t="shared" si="211"/>
        <v>13</v>
      </c>
      <c r="O4405" t="str">
        <f t="shared" si="212"/>
        <v>Trad</v>
      </c>
    </row>
    <row r="4406" spans="1:15" hidden="1" x14ac:dyDescent="0.25">
      <c r="A4406" t="s">
        <v>121</v>
      </c>
      <c r="B4406" t="s">
        <v>14</v>
      </c>
      <c r="C4406" t="s">
        <v>103</v>
      </c>
      <c r="D4406" s="3">
        <v>42667</v>
      </c>
      <c r="E4406" t="s">
        <v>122</v>
      </c>
      <c r="F4406">
        <v>-25000</v>
      </c>
      <c r="G4406" t="s">
        <v>1054</v>
      </c>
      <c r="H4406" t="s">
        <v>249</v>
      </c>
      <c r="I4406" t="s">
        <v>102</v>
      </c>
      <c r="J4406" t="s">
        <v>19</v>
      </c>
      <c r="L4406" t="s">
        <v>539</v>
      </c>
      <c r="M4406">
        <f t="shared" si="210"/>
        <v>10</v>
      </c>
      <c r="N4406">
        <f t="shared" si="211"/>
        <v>13</v>
      </c>
      <c r="O4406" t="str">
        <f t="shared" si="212"/>
        <v>Trad</v>
      </c>
    </row>
    <row r="4407" spans="1:15" hidden="1" x14ac:dyDescent="0.25">
      <c r="A4407" t="s">
        <v>121</v>
      </c>
      <c r="B4407" t="s">
        <v>14</v>
      </c>
      <c r="C4407" t="s">
        <v>103</v>
      </c>
      <c r="D4407" s="3">
        <v>42671</v>
      </c>
      <c r="E4407" t="s">
        <v>122</v>
      </c>
      <c r="F4407">
        <v>-380000</v>
      </c>
      <c r="G4407" t="s">
        <v>1053</v>
      </c>
      <c r="H4407" t="s">
        <v>247</v>
      </c>
      <c r="I4407" t="s">
        <v>102</v>
      </c>
      <c r="J4407" t="s">
        <v>19</v>
      </c>
      <c r="L4407" t="s">
        <v>539</v>
      </c>
      <c r="M4407">
        <f t="shared" si="210"/>
        <v>10</v>
      </c>
      <c r="N4407">
        <f t="shared" si="211"/>
        <v>13</v>
      </c>
      <c r="O4407" t="str">
        <f t="shared" si="212"/>
        <v>Trad</v>
      </c>
    </row>
    <row r="4408" spans="1:15" hidden="1" x14ac:dyDescent="0.25">
      <c r="A4408" t="s">
        <v>121</v>
      </c>
      <c r="B4408" t="s">
        <v>14</v>
      </c>
      <c r="C4408" t="s">
        <v>103</v>
      </c>
      <c r="D4408" s="3">
        <v>42674</v>
      </c>
      <c r="E4408" t="s">
        <v>122</v>
      </c>
      <c r="F4408">
        <v>-450000</v>
      </c>
      <c r="G4408" t="s">
        <v>1052</v>
      </c>
      <c r="H4408" t="s">
        <v>249</v>
      </c>
      <c r="I4408" t="s">
        <v>102</v>
      </c>
      <c r="J4408" t="s">
        <v>19</v>
      </c>
      <c r="L4408" t="s">
        <v>539</v>
      </c>
      <c r="M4408">
        <f t="shared" si="210"/>
        <v>10</v>
      </c>
      <c r="N4408">
        <f t="shared" si="211"/>
        <v>13</v>
      </c>
      <c r="O4408" t="str">
        <f t="shared" si="212"/>
        <v>Trad</v>
      </c>
    </row>
    <row r="4409" spans="1:15" hidden="1" x14ac:dyDescent="0.25">
      <c r="A4409" t="s">
        <v>121</v>
      </c>
      <c r="B4409" t="s">
        <v>14</v>
      </c>
      <c r="C4409" t="s">
        <v>103</v>
      </c>
      <c r="D4409" s="3">
        <v>42683</v>
      </c>
      <c r="E4409" t="s">
        <v>122</v>
      </c>
      <c r="F4409">
        <v>-48000</v>
      </c>
      <c r="G4409" t="s">
        <v>1051</v>
      </c>
      <c r="H4409" t="s">
        <v>247</v>
      </c>
      <c r="I4409" t="s">
        <v>102</v>
      </c>
      <c r="J4409" t="s">
        <v>19</v>
      </c>
      <c r="L4409" t="s">
        <v>539</v>
      </c>
      <c r="M4409">
        <f t="shared" si="210"/>
        <v>10</v>
      </c>
      <c r="N4409">
        <f t="shared" si="211"/>
        <v>13</v>
      </c>
      <c r="O4409" t="str">
        <f t="shared" si="212"/>
        <v>Trad</v>
      </c>
    </row>
    <row r="4410" spans="1:15" hidden="1" x14ac:dyDescent="0.25">
      <c r="A4410" t="s">
        <v>121</v>
      </c>
      <c r="B4410" t="s">
        <v>14</v>
      </c>
      <c r="C4410" t="s">
        <v>103</v>
      </c>
      <c r="D4410" s="3">
        <v>42684</v>
      </c>
      <c r="E4410" t="s">
        <v>122</v>
      </c>
      <c r="F4410">
        <v>-450000</v>
      </c>
      <c r="G4410" t="s">
        <v>1050</v>
      </c>
      <c r="H4410" t="s">
        <v>247</v>
      </c>
      <c r="I4410" t="s">
        <v>102</v>
      </c>
      <c r="J4410" t="s">
        <v>19</v>
      </c>
      <c r="L4410" t="s">
        <v>539</v>
      </c>
      <c r="M4410">
        <f t="shared" si="210"/>
        <v>10</v>
      </c>
      <c r="N4410">
        <f t="shared" si="211"/>
        <v>13</v>
      </c>
      <c r="O4410" t="str">
        <f t="shared" si="212"/>
        <v>Trad</v>
      </c>
    </row>
    <row r="4411" spans="1:15" hidden="1" x14ac:dyDescent="0.25">
      <c r="A4411" t="s">
        <v>121</v>
      </c>
      <c r="B4411" t="s">
        <v>14</v>
      </c>
      <c r="C4411" t="s">
        <v>103</v>
      </c>
      <c r="D4411" s="3">
        <v>42689</v>
      </c>
      <c r="E4411" t="s">
        <v>122</v>
      </c>
      <c r="F4411">
        <v>-39000</v>
      </c>
      <c r="G4411" t="s">
        <v>1049</v>
      </c>
      <c r="H4411" t="s">
        <v>247</v>
      </c>
      <c r="I4411" t="s">
        <v>102</v>
      </c>
      <c r="J4411" t="s">
        <v>19</v>
      </c>
      <c r="L4411" t="s">
        <v>539</v>
      </c>
      <c r="M4411">
        <f t="shared" si="210"/>
        <v>10</v>
      </c>
      <c r="N4411">
        <f t="shared" si="211"/>
        <v>13</v>
      </c>
      <c r="O4411" t="str">
        <f t="shared" si="212"/>
        <v>Trad</v>
      </c>
    </row>
    <row r="4412" spans="1:15" hidden="1" x14ac:dyDescent="0.25">
      <c r="A4412" t="s">
        <v>121</v>
      </c>
      <c r="B4412" t="s">
        <v>14</v>
      </c>
      <c r="C4412" t="s">
        <v>103</v>
      </c>
      <c r="D4412" s="3">
        <v>42691</v>
      </c>
      <c r="E4412" t="s">
        <v>122</v>
      </c>
      <c r="F4412">
        <v>-235000</v>
      </c>
      <c r="G4412" t="s">
        <v>1048</v>
      </c>
      <c r="H4412" t="s">
        <v>247</v>
      </c>
      <c r="I4412" t="s">
        <v>102</v>
      </c>
      <c r="J4412" t="s">
        <v>19</v>
      </c>
      <c r="L4412" t="s">
        <v>539</v>
      </c>
      <c r="M4412">
        <f t="shared" si="210"/>
        <v>10</v>
      </c>
      <c r="N4412">
        <f t="shared" si="211"/>
        <v>13</v>
      </c>
      <c r="O4412" t="str">
        <f t="shared" si="212"/>
        <v>Trad</v>
      </c>
    </row>
    <row r="4413" spans="1:15" hidden="1" x14ac:dyDescent="0.25">
      <c r="A4413" t="s">
        <v>121</v>
      </c>
      <c r="B4413" t="s">
        <v>14</v>
      </c>
      <c r="C4413" t="s">
        <v>103</v>
      </c>
      <c r="D4413" s="3">
        <v>42696</v>
      </c>
      <c r="E4413" t="s">
        <v>122</v>
      </c>
      <c r="F4413">
        <v>-37000</v>
      </c>
      <c r="G4413" t="s">
        <v>1047</v>
      </c>
      <c r="H4413" t="s">
        <v>247</v>
      </c>
      <c r="I4413" t="s">
        <v>102</v>
      </c>
      <c r="J4413" t="s">
        <v>19</v>
      </c>
      <c r="L4413" t="s">
        <v>539</v>
      </c>
      <c r="M4413">
        <f t="shared" si="210"/>
        <v>10</v>
      </c>
      <c r="N4413">
        <f t="shared" si="211"/>
        <v>13</v>
      </c>
      <c r="O4413" t="str">
        <f t="shared" si="212"/>
        <v>Trad</v>
      </c>
    </row>
    <row r="4414" spans="1:15" hidden="1" x14ac:dyDescent="0.25">
      <c r="A4414" t="s">
        <v>121</v>
      </c>
      <c r="B4414" t="s">
        <v>14</v>
      </c>
      <c r="C4414" t="s">
        <v>103</v>
      </c>
      <c r="D4414" s="3">
        <v>42697</v>
      </c>
      <c r="E4414" t="s">
        <v>122</v>
      </c>
      <c r="F4414">
        <v>-150000</v>
      </c>
      <c r="G4414" t="s">
        <v>1046</v>
      </c>
      <c r="H4414" t="s">
        <v>247</v>
      </c>
      <c r="I4414" t="s">
        <v>102</v>
      </c>
      <c r="J4414" t="s">
        <v>19</v>
      </c>
      <c r="L4414" t="s">
        <v>539</v>
      </c>
      <c r="M4414">
        <f t="shared" si="210"/>
        <v>10</v>
      </c>
      <c r="N4414">
        <f t="shared" si="211"/>
        <v>13</v>
      </c>
      <c r="O4414" t="str">
        <f t="shared" si="212"/>
        <v>Trad</v>
      </c>
    </row>
    <row r="4415" spans="1:15" hidden="1" x14ac:dyDescent="0.25">
      <c r="A4415" t="s">
        <v>121</v>
      </c>
      <c r="B4415" t="s">
        <v>14</v>
      </c>
      <c r="C4415" t="s">
        <v>103</v>
      </c>
      <c r="D4415" s="3">
        <v>42702</v>
      </c>
      <c r="E4415" t="s">
        <v>122</v>
      </c>
      <c r="F4415">
        <v>-119780.68</v>
      </c>
      <c r="G4415" t="s">
        <v>1045</v>
      </c>
      <c r="H4415" t="s">
        <v>249</v>
      </c>
      <c r="I4415" t="s">
        <v>102</v>
      </c>
      <c r="J4415" t="s">
        <v>19</v>
      </c>
      <c r="L4415" t="s">
        <v>622</v>
      </c>
      <c r="M4415">
        <f t="shared" si="210"/>
        <v>10</v>
      </c>
      <c r="N4415">
        <f t="shared" si="211"/>
        <v>12</v>
      </c>
      <c r="O4415" t="str">
        <f t="shared" si="212"/>
        <v>LCF</v>
      </c>
    </row>
    <row r="4416" spans="1:15" hidden="1" x14ac:dyDescent="0.25">
      <c r="A4416" t="s">
        <v>121</v>
      </c>
      <c r="B4416" t="s">
        <v>14</v>
      </c>
      <c r="C4416" t="s">
        <v>103</v>
      </c>
      <c r="D4416" s="3">
        <v>42704</v>
      </c>
      <c r="E4416" t="s">
        <v>122</v>
      </c>
      <c r="F4416">
        <v>-506000</v>
      </c>
      <c r="G4416" t="s">
        <v>1044</v>
      </c>
      <c r="H4416" t="s">
        <v>247</v>
      </c>
      <c r="I4416" t="s">
        <v>102</v>
      </c>
      <c r="J4416" t="s">
        <v>19</v>
      </c>
      <c r="L4416" t="s">
        <v>539</v>
      </c>
      <c r="M4416">
        <f t="shared" si="210"/>
        <v>10</v>
      </c>
      <c r="N4416">
        <f t="shared" si="211"/>
        <v>13</v>
      </c>
      <c r="O4416" t="str">
        <f t="shared" si="212"/>
        <v>Trad</v>
      </c>
    </row>
    <row r="4417" spans="1:15" hidden="1" x14ac:dyDescent="0.25">
      <c r="A4417" t="s">
        <v>121</v>
      </c>
      <c r="B4417" t="s">
        <v>14</v>
      </c>
      <c r="C4417" t="s">
        <v>103</v>
      </c>
      <c r="D4417" s="3">
        <v>42709</v>
      </c>
      <c r="E4417" t="s">
        <v>122</v>
      </c>
      <c r="F4417">
        <v>-510000</v>
      </c>
      <c r="G4417" t="s">
        <v>1043</v>
      </c>
      <c r="H4417" t="s">
        <v>247</v>
      </c>
      <c r="I4417" t="s">
        <v>102</v>
      </c>
      <c r="J4417" t="s">
        <v>19</v>
      </c>
      <c r="L4417" t="s">
        <v>539</v>
      </c>
      <c r="M4417">
        <f t="shared" si="210"/>
        <v>10</v>
      </c>
      <c r="N4417">
        <f t="shared" si="211"/>
        <v>13</v>
      </c>
      <c r="O4417" t="str">
        <f t="shared" si="212"/>
        <v>Trad</v>
      </c>
    </row>
    <row r="4418" spans="1:15" hidden="1" x14ac:dyDescent="0.25">
      <c r="A4418" t="s">
        <v>121</v>
      </c>
      <c r="B4418" t="s">
        <v>14</v>
      </c>
      <c r="C4418" t="s">
        <v>103</v>
      </c>
      <c r="D4418" s="3">
        <v>42713</v>
      </c>
      <c r="E4418" t="s">
        <v>122</v>
      </c>
      <c r="F4418">
        <v>-2000000</v>
      </c>
      <c r="G4418" t="s">
        <v>1042</v>
      </c>
      <c r="H4418" t="s">
        <v>247</v>
      </c>
      <c r="I4418" t="s">
        <v>102</v>
      </c>
      <c r="J4418" t="s">
        <v>19</v>
      </c>
      <c r="L4418" t="s">
        <v>690</v>
      </c>
      <c r="M4418">
        <f t="shared" si="210"/>
        <v>10</v>
      </c>
      <c r="N4418">
        <f t="shared" si="211"/>
        <v>12</v>
      </c>
      <c r="O4418" t="str">
        <f t="shared" si="212"/>
        <v>LCF</v>
      </c>
    </row>
    <row r="4419" spans="1:15" hidden="1" x14ac:dyDescent="0.25">
      <c r="A4419" t="s">
        <v>121</v>
      </c>
      <c r="B4419" t="s">
        <v>14</v>
      </c>
      <c r="C4419" t="s">
        <v>103</v>
      </c>
      <c r="D4419" s="3">
        <v>42716</v>
      </c>
      <c r="E4419" t="s">
        <v>122</v>
      </c>
      <c r="F4419">
        <v>-200000</v>
      </c>
      <c r="G4419" t="s">
        <v>1041</v>
      </c>
      <c r="H4419" t="s">
        <v>247</v>
      </c>
      <c r="I4419" t="s">
        <v>102</v>
      </c>
      <c r="J4419" t="s">
        <v>19</v>
      </c>
      <c r="L4419" t="s">
        <v>539</v>
      </c>
      <c r="M4419">
        <f t="shared" ref="M4419:M4482" si="213">FIND("from",L4419,1)+LEN($M$1)+1</f>
        <v>10</v>
      </c>
      <c r="N4419">
        <f t="shared" ref="N4419:N4482" si="214">FIND("to",L4419)-LEN($N$1)</f>
        <v>13</v>
      </c>
      <c r="O4419" t="str">
        <f t="shared" ref="O4419:O4482" si="215">MID(L4419,M4419,N4419-M4419+1)</f>
        <v>Trad</v>
      </c>
    </row>
    <row r="4420" spans="1:15" hidden="1" x14ac:dyDescent="0.25">
      <c r="A4420" t="s">
        <v>121</v>
      </c>
      <c r="B4420" t="s">
        <v>14</v>
      </c>
      <c r="C4420" t="s">
        <v>103</v>
      </c>
      <c r="D4420" s="3">
        <v>42717</v>
      </c>
      <c r="E4420" t="s">
        <v>122</v>
      </c>
      <c r="F4420">
        <v>-207000</v>
      </c>
      <c r="G4420" t="s">
        <v>1040</v>
      </c>
      <c r="H4420" t="s">
        <v>247</v>
      </c>
      <c r="I4420" t="s">
        <v>102</v>
      </c>
      <c r="J4420" t="s">
        <v>19</v>
      </c>
      <c r="L4420" t="s">
        <v>539</v>
      </c>
      <c r="M4420">
        <f t="shared" si="213"/>
        <v>10</v>
      </c>
      <c r="N4420">
        <f t="shared" si="214"/>
        <v>13</v>
      </c>
      <c r="O4420" t="str">
        <f t="shared" si="215"/>
        <v>Trad</v>
      </c>
    </row>
    <row r="4421" spans="1:15" hidden="1" x14ac:dyDescent="0.25">
      <c r="A4421" t="s">
        <v>121</v>
      </c>
      <c r="B4421" t="s">
        <v>14</v>
      </c>
      <c r="C4421" t="s">
        <v>103</v>
      </c>
      <c r="D4421" s="3">
        <v>42717</v>
      </c>
      <c r="E4421" t="s">
        <v>122</v>
      </c>
      <c r="F4421">
        <v>-36000</v>
      </c>
      <c r="G4421" t="s">
        <v>1039</v>
      </c>
      <c r="H4421" t="s">
        <v>247</v>
      </c>
      <c r="I4421" t="s">
        <v>102</v>
      </c>
      <c r="J4421" t="s">
        <v>19</v>
      </c>
      <c r="L4421" t="s">
        <v>539</v>
      </c>
      <c r="M4421">
        <f t="shared" si="213"/>
        <v>10</v>
      </c>
      <c r="N4421">
        <f t="shared" si="214"/>
        <v>13</v>
      </c>
      <c r="O4421" t="str">
        <f t="shared" si="215"/>
        <v>Trad</v>
      </c>
    </row>
    <row r="4422" spans="1:15" hidden="1" x14ac:dyDescent="0.25">
      <c r="A4422" t="s">
        <v>121</v>
      </c>
      <c r="B4422" t="s">
        <v>14</v>
      </c>
      <c r="C4422" t="s">
        <v>103</v>
      </c>
      <c r="D4422" s="3">
        <v>42718</v>
      </c>
      <c r="E4422" t="s">
        <v>122</v>
      </c>
      <c r="F4422">
        <v>-76944.289999999994</v>
      </c>
      <c r="G4422" t="s">
        <v>1038</v>
      </c>
      <c r="H4422" t="s">
        <v>247</v>
      </c>
      <c r="I4422" t="s">
        <v>102</v>
      </c>
      <c r="J4422" t="s">
        <v>19</v>
      </c>
      <c r="L4422" t="s">
        <v>539</v>
      </c>
      <c r="M4422">
        <f t="shared" si="213"/>
        <v>10</v>
      </c>
      <c r="N4422">
        <f t="shared" si="214"/>
        <v>13</v>
      </c>
      <c r="O4422" t="str">
        <f t="shared" si="215"/>
        <v>Trad</v>
      </c>
    </row>
    <row r="4423" spans="1:15" hidden="1" x14ac:dyDescent="0.25">
      <c r="A4423" t="s">
        <v>121</v>
      </c>
      <c r="B4423" t="s">
        <v>14</v>
      </c>
      <c r="C4423" t="s">
        <v>103</v>
      </c>
      <c r="D4423" s="3">
        <v>42719</v>
      </c>
      <c r="E4423" t="s">
        <v>122</v>
      </c>
      <c r="F4423">
        <v>-408000</v>
      </c>
      <c r="G4423" t="s">
        <v>1037</v>
      </c>
      <c r="H4423" t="s">
        <v>247</v>
      </c>
      <c r="I4423" t="s">
        <v>102</v>
      </c>
      <c r="J4423" t="s">
        <v>19</v>
      </c>
      <c r="L4423" t="s">
        <v>539</v>
      </c>
      <c r="M4423">
        <f t="shared" si="213"/>
        <v>10</v>
      </c>
      <c r="N4423">
        <f t="shared" si="214"/>
        <v>13</v>
      </c>
      <c r="O4423" t="str">
        <f t="shared" si="215"/>
        <v>Trad</v>
      </c>
    </row>
    <row r="4424" spans="1:15" hidden="1" x14ac:dyDescent="0.25">
      <c r="A4424" t="s">
        <v>121</v>
      </c>
      <c r="B4424" t="s">
        <v>14</v>
      </c>
      <c r="C4424" t="s">
        <v>103</v>
      </c>
      <c r="D4424" s="3">
        <v>42723</v>
      </c>
      <c r="E4424" t="s">
        <v>122</v>
      </c>
      <c r="F4424">
        <v>-40076.699999999997</v>
      </c>
      <c r="G4424" t="s">
        <v>1036</v>
      </c>
      <c r="H4424" t="s">
        <v>247</v>
      </c>
      <c r="I4424" t="s">
        <v>102</v>
      </c>
      <c r="J4424" t="s">
        <v>19</v>
      </c>
      <c r="L4424" t="s">
        <v>622</v>
      </c>
      <c r="M4424">
        <f t="shared" si="213"/>
        <v>10</v>
      </c>
      <c r="N4424">
        <f t="shared" si="214"/>
        <v>12</v>
      </c>
      <c r="O4424" t="str">
        <f t="shared" si="215"/>
        <v>LCF</v>
      </c>
    </row>
    <row r="4425" spans="1:15" hidden="1" x14ac:dyDescent="0.25">
      <c r="A4425" t="s">
        <v>121</v>
      </c>
      <c r="B4425" t="s">
        <v>14</v>
      </c>
      <c r="C4425" t="s">
        <v>103</v>
      </c>
      <c r="D4425" s="3">
        <v>42724</v>
      </c>
      <c r="E4425" t="s">
        <v>122</v>
      </c>
      <c r="F4425">
        <v>-108000</v>
      </c>
      <c r="G4425" t="s">
        <v>1035</v>
      </c>
      <c r="H4425" t="s">
        <v>247</v>
      </c>
      <c r="I4425" t="s">
        <v>102</v>
      </c>
      <c r="J4425" t="s">
        <v>19</v>
      </c>
      <c r="L4425" t="s">
        <v>539</v>
      </c>
      <c r="M4425">
        <f t="shared" si="213"/>
        <v>10</v>
      </c>
      <c r="N4425">
        <f t="shared" si="214"/>
        <v>13</v>
      </c>
      <c r="O4425" t="str">
        <f t="shared" si="215"/>
        <v>Trad</v>
      </c>
    </row>
    <row r="4426" spans="1:15" hidden="1" x14ac:dyDescent="0.25">
      <c r="A4426" t="s">
        <v>121</v>
      </c>
      <c r="B4426" t="s">
        <v>14</v>
      </c>
      <c r="C4426" t="s">
        <v>103</v>
      </c>
      <c r="D4426" s="3">
        <v>42724</v>
      </c>
      <c r="E4426" t="s">
        <v>122</v>
      </c>
      <c r="F4426">
        <v>-5000000</v>
      </c>
      <c r="G4426" t="s">
        <v>1034</v>
      </c>
      <c r="H4426" t="s">
        <v>247</v>
      </c>
      <c r="I4426" t="s">
        <v>102</v>
      </c>
      <c r="J4426" t="s">
        <v>19</v>
      </c>
      <c r="L4426" t="s">
        <v>935</v>
      </c>
      <c r="M4426">
        <f t="shared" si="213"/>
        <v>10</v>
      </c>
      <c r="N4426">
        <f t="shared" si="214"/>
        <v>12</v>
      </c>
      <c r="O4426" t="str">
        <f t="shared" si="215"/>
        <v>LCF</v>
      </c>
    </row>
    <row r="4427" spans="1:15" hidden="1" x14ac:dyDescent="0.25">
      <c r="A4427" t="s">
        <v>121</v>
      </c>
      <c r="B4427" t="s">
        <v>14</v>
      </c>
      <c r="C4427" t="s">
        <v>103</v>
      </c>
      <c r="D4427" s="3">
        <v>42725</v>
      </c>
      <c r="E4427" t="s">
        <v>122</v>
      </c>
      <c r="F4427">
        <v>-850000</v>
      </c>
      <c r="G4427" t="s">
        <v>1033</v>
      </c>
      <c r="H4427" t="s">
        <v>247</v>
      </c>
      <c r="I4427" t="s">
        <v>102</v>
      </c>
      <c r="J4427" t="s">
        <v>19</v>
      </c>
      <c r="L4427" t="s">
        <v>539</v>
      </c>
      <c r="M4427">
        <f t="shared" si="213"/>
        <v>10</v>
      </c>
      <c r="N4427">
        <f t="shared" si="214"/>
        <v>13</v>
      </c>
      <c r="O4427" t="str">
        <f t="shared" si="215"/>
        <v>Trad</v>
      </c>
    </row>
    <row r="4428" spans="1:15" hidden="1" x14ac:dyDescent="0.25">
      <c r="A4428" t="s">
        <v>121</v>
      </c>
      <c r="B4428" t="s">
        <v>14</v>
      </c>
      <c r="C4428" t="s">
        <v>103</v>
      </c>
      <c r="D4428" s="3">
        <v>42726</v>
      </c>
      <c r="E4428" t="s">
        <v>122</v>
      </c>
      <c r="F4428">
        <v>-210000</v>
      </c>
      <c r="G4428" t="s">
        <v>1032</v>
      </c>
      <c r="H4428" t="s">
        <v>247</v>
      </c>
      <c r="I4428" t="s">
        <v>102</v>
      </c>
      <c r="J4428" t="s">
        <v>19</v>
      </c>
      <c r="L4428" t="s">
        <v>539</v>
      </c>
      <c r="M4428">
        <f t="shared" si="213"/>
        <v>10</v>
      </c>
      <c r="N4428">
        <f t="shared" si="214"/>
        <v>13</v>
      </c>
      <c r="O4428" t="str">
        <f t="shared" si="215"/>
        <v>Trad</v>
      </c>
    </row>
    <row r="4429" spans="1:15" hidden="1" x14ac:dyDescent="0.25">
      <c r="A4429" t="s">
        <v>121</v>
      </c>
      <c r="B4429" t="s">
        <v>14</v>
      </c>
      <c r="C4429" t="s">
        <v>103</v>
      </c>
      <c r="D4429" s="3">
        <v>42727</v>
      </c>
      <c r="E4429" t="s">
        <v>122</v>
      </c>
      <c r="F4429">
        <v>-680000</v>
      </c>
      <c r="G4429" t="s">
        <v>1031</v>
      </c>
      <c r="H4429" t="s">
        <v>247</v>
      </c>
      <c r="I4429" t="s">
        <v>102</v>
      </c>
      <c r="J4429" t="s">
        <v>19</v>
      </c>
      <c r="L4429" t="s">
        <v>539</v>
      </c>
      <c r="M4429">
        <f t="shared" si="213"/>
        <v>10</v>
      </c>
      <c r="N4429">
        <f t="shared" si="214"/>
        <v>13</v>
      </c>
      <c r="O4429" t="str">
        <f t="shared" si="215"/>
        <v>Trad</v>
      </c>
    </row>
    <row r="4430" spans="1:15" hidden="1" x14ac:dyDescent="0.25">
      <c r="A4430" t="s">
        <v>121</v>
      </c>
      <c r="B4430" t="s">
        <v>14</v>
      </c>
      <c r="C4430" t="s">
        <v>103</v>
      </c>
      <c r="D4430" s="3">
        <v>42731</v>
      </c>
      <c r="E4430" t="s">
        <v>122</v>
      </c>
      <c r="F4430">
        <v>-3272000</v>
      </c>
      <c r="G4430" t="s">
        <v>1030</v>
      </c>
      <c r="H4430" t="s">
        <v>247</v>
      </c>
      <c r="I4430" t="s">
        <v>102</v>
      </c>
      <c r="J4430" t="s">
        <v>19</v>
      </c>
      <c r="L4430" t="s">
        <v>539</v>
      </c>
      <c r="M4430">
        <f t="shared" si="213"/>
        <v>10</v>
      </c>
      <c r="N4430">
        <f t="shared" si="214"/>
        <v>13</v>
      </c>
      <c r="O4430" t="str">
        <f t="shared" si="215"/>
        <v>Trad</v>
      </c>
    </row>
    <row r="4431" spans="1:15" hidden="1" x14ac:dyDescent="0.25">
      <c r="A4431" t="s">
        <v>121</v>
      </c>
      <c r="B4431" t="s">
        <v>14</v>
      </c>
      <c r="C4431" t="s">
        <v>103</v>
      </c>
      <c r="D4431" s="3">
        <v>42731</v>
      </c>
      <c r="E4431" t="s">
        <v>122</v>
      </c>
      <c r="F4431">
        <v>-166250</v>
      </c>
      <c r="G4431" t="s">
        <v>1029</v>
      </c>
      <c r="H4431" t="s">
        <v>247</v>
      </c>
      <c r="I4431" t="s">
        <v>102</v>
      </c>
      <c r="J4431" t="s">
        <v>19</v>
      </c>
      <c r="L4431" t="s">
        <v>539</v>
      </c>
      <c r="M4431">
        <f t="shared" si="213"/>
        <v>10</v>
      </c>
      <c r="N4431">
        <f t="shared" si="214"/>
        <v>13</v>
      </c>
      <c r="O4431" t="str">
        <f t="shared" si="215"/>
        <v>Trad</v>
      </c>
    </row>
    <row r="4432" spans="1:15" hidden="1" x14ac:dyDescent="0.25">
      <c r="A4432" t="s">
        <v>121</v>
      </c>
      <c r="B4432" t="s">
        <v>14</v>
      </c>
      <c r="C4432" t="s">
        <v>103</v>
      </c>
      <c r="D4432" s="3">
        <v>42732</v>
      </c>
      <c r="E4432" t="s">
        <v>122</v>
      </c>
      <c r="F4432">
        <v>-32000</v>
      </c>
      <c r="G4432" t="s">
        <v>1028</v>
      </c>
      <c r="H4432" t="s">
        <v>247</v>
      </c>
      <c r="I4432" t="s">
        <v>102</v>
      </c>
      <c r="J4432" t="s">
        <v>19</v>
      </c>
      <c r="L4432" t="s">
        <v>539</v>
      </c>
      <c r="M4432">
        <f t="shared" si="213"/>
        <v>10</v>
      </c>
      <c r="N4432">
        <f t="shared" si="214"/>
        <v>13</v>
      </c>
      <c r="O4432" t="str">
        <f t="shared" si="215"/>
        <v>Trad</v>
      </c>
    </row>
    <row r="4433" spans="1:15" hidden="1" x14ac:dyDescent="0.25">
      <c r="A4433" t="s">
        <v>121</v>
      </c>
      <c r="B4433" t="s">
        <v>14</v>
      </c>
      <c r="C4433" t="s">
        <v>103</v>
      </c>
      <c r="D4433" s="3">
        <v>42733</v>
      </c>
      <c r="E4433" t="s">
        <v>122</v>
      </c>
      <c r="F4433">
        <v>-46000</v>
      </c>
      <c r="G4433" t="s">
        <v>1027</v>
      </c>
      <c r="H4433" t="s">
        <v>247</v>
      </c>
      <c r="I4433" t="s">
        <v>102</v>
      </c>
      <c r="J4433" t="s">
        <v>19</v>
      </c>
      <c r="L4433" t="s">
        <v>539</v>
      </c>
      <c r="M4433">
        <f t="shared" si="213"/>
        <v>10</v>
      </c>
      <c r="N4433">
        <f t="shared" si="214"/>
        <v>13</v>
      </c>
      <c r="O4433" t="str">
        <f t="shared" si="215"/>
        <v>Trad</v>
      </c>
    </row>
    <row r="4434" spans="1:15" hidden="1" x14ac:dyDescent="0.25">
      <c r="A4434" t="s">
        <v>121</v>
      </c>
      <c r="B4434" t="s">
        <v>14</v>
      </c>
      <c r="C4434" t="s">
        <v>103</v>
      </c>
      <c r="D4434" s="3">
        <v>42734</v>
      </c>
      <c r="E4434" t="s">
        <v>122</v>
      </c>
      <c r="F4434">
        <v>-1500000</v>
      </c>
      <c r="G4434" t="s">
        <v>1026</v>
      </c>
      <c r="H4434" t="s">
        <v>247</v>
      </c>
      <c r="I4434" t="s">
        <v>102</v>
      </c>
      <c r="J4434" t="s">
        <v>19</v>
      </c>
      <c r="L4434" t="s">
        <v>690</v>
      </c>
      <c r="M4434">
        <f t="shared" si="213"/>
        <v>10</v>
      </c>
      <c r="N4434">
        <f t="shared" si="214"/>
        <v>12</v>
      </c>
      <c r="O4434" t="str">
        <f t="shared" si="215"/>
        <v>LCF</v>
      </c>
    </row>
    <row r="4435" spans="1:15" hidden="1" x14ac:dyDescent="0.25">
      <c r="A4435" t="s">
        <v>121</v>
      </c>
      <c r="B4435" t="s">
        <v>14</v>
      </c>
      <c r="C4435" t="s">
        <v>103</v>
      </c>
      <c r="D4435" s="3">
        <v>42741</v>
      </c>
      <c r="E4435" t="s">
        <v>122</v>
      </c>
      <c r="F4435">
        <v>-428000</v>
      </c>
      <c r="G4435" t="s">
        <v>1025</v>
      </c>
      <c r="H4435" t="s">
        <v>247</v>
      </c>
      <c r="I4435" t="s">
        <v>102</v>
      </c>
      <c r="J4435" t="s">
        <v>19</v>
      </c>
      <c r="L4435" t="s">
        <v>539</v>
      </c>
      <c r="M4435">
        <f t="shared" si="213"/>
        <v>10</v>
      </c>
      <c r="N4435">
        <f t="shared" si="214"/>
        <v>13</v>
      </c>
      <c r="O4435" t="str">
        <f t="shared" si="215"/>
        <v>Trad</v>
      </c>
    </row>
    <row r="4436" spans="1:15" hidden="1" x14ac:dyDescent="0.25">
      <c r="A4436" t="s">
        <v>121</v>
      </c>
      <c r="B4436" t="s">
        <v>14</v>
      </c>
      <c r="C4436" t="s">
        <v>103</v>
      </c>
      <c r="D4436" s="3">
        <v>42746</v>
      </c>
      <c r="E4436" t="s">
        <v>122</v>
      </c>
      <c r="F4436">
        <v>-400000</v>
      </c>
      <c r="G4436" t="s">
        <v>1024</v>
      </c>
      <c r="H4436" t="s">
        <v>247</v>
      </c>
      <c r="I4436" t="s">
        <v>102</v>
      </c>
      <c r="J4436" t="s">
        <v>19</v>
      </c>
      <c r="L4436" t="s">
        <v>539</v>
      </c>
      <c r="M4436">
        <f t="shared" si="213"/>
        <v>10</v>
      </c>
      <c r="N4436">
        <f t="shared" si="214"/>
        <v>13</v>
      </c>
      <c r="O4436" t="str">
        <f t="shared" si="215"/>
        <v>Trad</v>
      </c>
    </row>
    <row r="4437" spans="1:15" hidden="1" x14ac:dyDescent="0.25">
      <c r="A4437" t="s">
        <v>121</v>
      </c>
      <c r="B4437" t="s">
        <v>14</v>
      </c>
      <c r="C4437" t="s">
        <v>103</v>
      </c>
      <c r="D4437" s="3">
        <v>42746</v>
      </c>
      <c r="E4437" t="s">
        <v>122</v>
      </c>
      <c r="F4437">
        <v>-10000000</v>
      </c>
      <c r="G4437" t="s">
        <v>1023</v>
      </c>
      <c r="H4437" t="s">
        <v>247</v>
      </c>
      <c r="I4437" t="s">
        <v>102</v>
      </c>
      <c r="J4437" t="s">
        <v>19</v>
      </c>
      <c r="L4437" t="s">
        <v>996</v>
      </c>
      <c r="M4437">
        <f t="shared" si="213"/>
        <v>10</v>
      </c>
      <c r="N4437">
        <f t="shared" si="214"/>
        <v>12</v>
      </c>
      <c r="O4437" t="str">
        <f t="shared" si="215"/>
        <v>LCF</v>
      </c>
    </row>
    <row r="4438" spans="1:15" hidden="1" x14ac:dyDescent="0.25">
      <c r="A4438" t="s">
        <v>121</v>
      </c>
      <c r="B4438" t="s">
        <v>14</v>
      </c>
      <c r="C4438" t="s">
        <v>103</v>
      </c>
      <c r="D4438" s="3">
        <v>42746</v>
      </c>
      <c r="E4438" t="s">
        <v>122</v>
      </c>
      <c r="F4438">
        <v>-2755.14</v>
      </c>
      <c r="G4438" t="s">
        <v>1022</v>
      </c>
      <c r="H4438" t="s">
        <v>247</v>
      </c>
      <c r="I4438" t="s">
        <v>102</v>
      </c>
      <c r="J4438" t="s">
        <v>19</v>
      </c>
      <c r="L4438" t="s">
        <v>431</v>
      </c>
      <c r="M4438">
        <f t="shared" si="213"/>
        <v>10</v>
      </c>
      <c r="N4438">
        <f t="shared" si="214"/>
        <v>12</v>
      </c>
      <c r="O4438" t="str">
        <f t="shared" si="215"/>
        <v>LCF</v>
      </c>
    </row>
    <row r="4439" spans="1:15" hidden="1" x14ac:dyDescent="0.25">
      <c r="A4439" t="s">
        <v>121</v>
      </c>
      <c r="B4439" t="s">
        <v>14</v>
      </c>
      <c r="C4439" t="s">
        <v>103</v>
      </c>
      <c r="D4439" s="3">
        <v>42748</v>
      </c>
      <c r="E4439" t="s">
        <v>122</v>
      </c>
      <c r="F4439">
        <v>-143000</v>
      </c>
      <c r="G4439" t="s">
        <v>1021</v>
      </c>
      <c r="H4439" t="s">
        <v>247</v>
      </c>
      <c r="I4439" t="s">
        <v>102</v>
      </c>
      <c r="J4439" t="s">
        <v>19</v>
      </c>
      <c r="L4439" t="s">
        <v>539</v>
      </c>
      <c r="M4439">
        <f t="shared" si="213"/>
        <v>10</v>
      </c>
      <c r="N4439">
        <f t="shared" si="214"/>
        <v>13</v>
      </c>
      <c r="O4439" t="str">
        <f t="shared" si="215"/>
        <v>Trad</v>
      </c>
    </row>
    <row r="4440" spans="1:15" hidden="1" x14ac:dyDescent="0.25">
      <c r="A4440" t="s">
        <v>121</v>
      </c>
      <c r="B4440" t="s">
        <v>14</v>
      </c>
      <c r="C4440" t="s">
        <v>103</v>
      </c>
      <c r="D4440" s="3">
        <v>42752</v>
      </c>
      <c r="E4440" t="s">
        <v>122</v>
      </c>
      <c r="F4440">
        <v>-250000</v>
      </c>
      <c r="G4440" t="s">
        <v>1020</v>
      </c>
      <c r="H4440" t="s">
        <v>247</v>
      </c>
      <c r="I4440" t="s">
        <v>102</v>
      </c>
      <c r="J4440" t="s">
        <v>19</v>
      </c>
      <c r="L4440" t="s">
        <v>539</v>
      </c>
      <c r="M4440">
        <f t="shared" si="213"/>
        <v>10</v>
      </c>
      <c r="N4440">
        <f t="shared" si="214"/>
        <v>13</v>
      </c>
      <c r="O4440" t="str">
        <f t="shared" si="215"/>
        <v>Trad</v>
      </c>
    </row>
    <row r="4441" spans="1:15" hidden="1" x14ac:dyDescent="0.25">
      <c r="A4441" t="s">
        <v>121</v>
      </c>
      <c r="B4441" t="s">
        <v>14</v>
      </c>
      <c r="C4441" t="s">
        <v>103</v>
      </c>
      <c r="D4441" s="3">
        <v>42753</v>
      </c>
      <c r="E4441" t="s">
        <v>122</v>
      </c>
      <c r="F4441">
        <v>-17.72</v>
      </c>
      <c r="G4441" t="s">
        <v>1019</v>
      </c>
      <c r="H4441" t="s">
        <v>247</v>
      </c>
      <c r="I4441" t="s">
        <v>102</v>
      </c>
      <c r="J4441" t="s">
        <v>19</v>
      </c>
      <c r="L4441" t="s">
        <v>431</v>
      </c>
      <c r="M4441">
        <f t="shared" si="213"/>
        <v>10</v>
      </c>
      <c r="N4441">
        <f t="shared" si="214"/>
        <v>12</v>
      </c>
      <c r="O4441" t="str">
        <f t="shared" si="215"/>
        <v>LCF</v>
      </c>
    </row>
    <row r="4442" spans="1:15" hidden="1" x14ac:dyDescent="0.25">
      <c r="A4442" t="s">
        <v>121</v>
      </c>
      <c r="B4442" t="s">
        <v>14</v>
      </c>
      <c r="C4442" t="s">
        <v>103</v>
      </c>
      <c r="D4442" s="3">
        <v>42754</v>
      </c>
      <c r="E4442" t="s">
        <v>122</v>
      </c>
      <c r="F4442">
        <v>-250000</v>
      </c>
      <c r="G4442" t="s">
        <v>1018</v>
      </c>
      <c r="H4442" t="s">
        <v>247</v>
      </c>
      <c r="I4442" t="s">
        <v>102</v>
      </c>
      <c r="J4442" t="s">
        <v>19</v>
      </c>
      <c r="L4442" t="s">
        <v>539</v>
      </c>
      <c r="M4442">
        <f t="shared" si="213"/>
        <v>10</v>
      </c>
      <c r="N4442">
        <f t="shared" si="214"/>
        <v>13</v>
      </c>
      <c r="O4442" t="str">
        <f t="shared" si="215"/>
        <v>Trad</v>
      </c>
    </row>
    <row r="4443" spans="1:15" hidden="1" x14ac:dyDescent="0.25">
      <c r="A4443" t="s">
        <v>121</v>
      </c>
      <c r="B4443" t="s">
        <v>14</v>
      </c>
      <c r="C4443" t="s">
        <v>103</v>
      </c>
      <c r="D4443" s="3">
        <v>42755</v>
      </c>
      <c r="E4443" t="s">
        <v>122</v>
      </c>
      <c r="F4443">
        <v>-165000</v>
      </c>
      <c r="G4443" t="s">
        <v>1017</v>
      </c>
      <c r="H4443" t="s">
        <v>247</v>
      </c>
      <c r="I4443" t="s">
        <v>102</v>
      </c>
      <c r="J4443" t="s">
        <v>19</v>
      </c>
      <c r="L4443" t="s">
        <v>539</v>
      </c>
      <c r="M4443">
        <f t="shared" si="213"/>
        <v>10</v>
      </c>
      <c r="N4443">
        <f t="shared" si="214"/>
        <v>13</v>
      </c>
      <c r="O4443" t="str">
        <f t="shared" si="215"/>
        <v>Trad</v>
      </c>
    </row>
    <row r="4444" spans="1:15" hidden="1" x14ac:dyDescent="0.25">
      <c r="A4444" t="s">
        <v>121</v>
      </c>
      <c r="B4444" t="s">
        <v>14</v>
      </c>
      <c r="C4444" t="s">
        <v>103</v>
      </c>
      <c r="D4444" s="3">
        <v>42760</v>
      </c>
      <c r="E4444" t="s">
        <v>122</v>
      </c>
      <c r="F4444">
        <v>-150000</v>
      </c>
      <c r="G4444" t="s">
        <v>1016</v>
      </c>
      <c r="H4444" t="s">
        <v>247</v>
      </c>
      <c r="I4444" t="s">
        <v>102</v>
      </c>
      <c r="J4444" t="s">
        <v>19</v>
      </c>
      <c r="L4444" t="s">
        <v>539</v>
      </c>
      <c r="M4444">
        <f t="shared" si="213"/>
        <v>10</v>
      </c>
      <c r="N4444">
        <f t="shared" si="214"/>
        <v>13</v>
      </c>
      <c r="O4444" t="str">
        <f t="shared" si="215"/>
        <v>Trad</v>
      </c>
    </row>
    <row r="4445" spans="1:15" hidden="1" x14ac:dyDescent="0.25">
      <c r="A4445" t="s">
        <v>121</v>
      </c>
      <c r="B4445" t="s">
        <v>14</v>
      </c>
      <c r="C4445" t="s">
        <v>103</v>
      </c>
      <c r="D4445" s="3">
        <v>42766</v>
      </c>
      <c r="E4445" t="s">
        <v>122</v>
      </c>
      <c r="F4445">
        <v>-450000</v>
      </c>
      <c r="G4445" t="s">
        <v>1015</v>
      </c>
      <c r="H4445" t="s">
        <v>247</v>
      </c>
      <c r="I4445" t="s">
        <v>102</v>
      </c>
      <c r="J4445" t="s">
        <v>19</v>
      </c>
      <c r="L4445" t="s">
        <v>539</v>
      </c>
      <c r="M4445">
        <f t="shared" si="213"/>
        <v>10</v>
      </c>
      <c r="N4445">
        <f t="shared" si="214"/>
        <v>13</v>
      </c>
      <c r="O4445" t="str">
        <f t="shared" si="215"/>
        <v>Trad</v>
      </c>
    </row>
    <row r="4446" spans="1:15" hidden="1" x14ac:dyDescent="0.25">
      <c r="A4446" t="s">
        <v>121</v>
      </c>
      <c r="B4446" t="s">
        <v>14</v>
      </c>
      <c r="C4446" t="s">
        <v>103</v>
      </c>
      <c r="D4446" s="3">
        <v>42769</v>
      </c>
      <c r="E4446" t="s">
        <v>122</v>
      </c>
      <c r="F4446">
        <v>-475000</v>
      </c>
      <c r="G4446" t="s">
        <v>1014</v>
      </c>
      <c r="H4446" t="s">
        <v>247</v>
      </c>
      <c r="I4446" t="s">
        <v>102</v>
      </c>
      <c r="J4446" t="s">
        <v>19</v>
      </c>
      <c r="L4446" t="s">
        <v>539</v>
      </c>
      <c r="M4446">
        <f t="shared" si="213"/>
        <v>10</v>
      </c>
      <c r="N4446">
        <f t="shared" si="214"/>
        <v>13</v>
      </c>
      <c r="O4446" t="str">
        <f t="shared" si="215"/>
        <v>Trad</v>
      </c>
    </row>
    <row r="4447" spans="1:15" hidden="1" x14ac:dyDescent="0.25">
      <c r="A4447" t="s">
        <v>121</v>
      </c>
      <c r="B4447" t="s">
        <v>14</v>
      </c>
      <c r="C4447" t="s">
        <v>103</v>
      </c>
      <c r="D4447" s="3">
        <v>42769</v>
      </c>
      <c r="E4447" t="s">
        <v>122</v>
      </c>
      <c r="F4447">
        <v>-135000</v>
      </c>
      <c r="G4447" t="s">
        <v>1013</v>
      </c>
      <c r="H4447" t="s">
        <v>247</v>
      </c>
      <c r="I4447" t="s">
        <v>102</v>
      </c>
      <c r="J4447" t="s">
        <v>19</v>
      </c>
      <c r="L4447" t="s">
        <v>539</v>
      </c>
      <c r="M4447">
        <f t="shared" si="213"/>
        <v>10</v>
      </c>
      <c r="N4447">
        <f t="shared" si="214"/>
        <v>13</v>
      </c>
      <c r="O4447" t="str">
        <f t="shared" si="215"/>
        <v>Trad</v>
      </c>
    </row>
    <row r="4448" spans="1:15" hidden="1" x14ac:dyDescent="0.25">
      <c r="A4448" t="s">
        <v>121</v>
      </c>
      <c r="B4448" t="s">
        <v>14</v>
      </c>
      <c r="C4448" t="s">
        <v>103</v>
      </c>
      <c r="D4448" s="3">
        <v>42775</v>
      </c>
      <c r="E4448" t="s">
        <v>122</v>
      </c>
      <c r="F4448">
        <v>-195000</v>
      </c>
      <c r="G4448" t="s">
        <v>1012</v>
      </c>
      <c r="H4448" t="s">
        <v>247</v>
      </c>
      <c r="I4448" t="s">
        <v>102</v>
      </c>
      <c r="J4448" t="s">
        <v>19</v>
      </c>
      <c r="L4448" t="s">
        <v>539</v>
      </c>
      <c r="M4448">
        <f t="shared" si="213"/>
        <v>10</v>
      </c>
      <c r="N4448">
        <f t="shared" si="214"/>
        <v>13</v>
      </c>
      <c r="O4448" t="str">
        <f t="shared" si="215"/>
        <v>Trad</v>
      </c>
    </row>
    <row r="4449" spans="1:15" hidden="1" x14ac:dyDescent="0.25">
      <c r="A4449" t="s">
        <v>121</v>
      </c>
      <c r="B4449" t="s">
        <v>14</v>
      </c>
      <c r="C4449" t="s">
        <v>103</v>
      </c>
      <c r="D4449" s="3">
        <v>42776</v>
      </c>
      <c r="E4449" t="s">
        <v>122</v>
      </c>
      <c r="F4449">
        <v>-225000</v>
      </c>
      <c r="G4449" t="s">
        <v>1011</v>
      </c>
      <c r="H4449" t="s">
        <v>247</v>
      </c>
      <c r="I4449" t="s">
        <v>102</v>
      </c>
      <c r="J4449" t="s">
        <v>19</v>
      </c>
      <c r="L4449" t="s">
        <v>539</v>
      </c>
      <c r="M4449">
        <f t="shared" si="213"/>
        <v>10</v>
      </c>
      <c r="N4449">
        <f t="shared" si="214"/>
        <v>13</v>
      </c>
      <c r="O4449" t="str">
        <f t="shared" si="215"/>
        <v>Trad</v>
      </c>
    </row>
    <row r="4450" spans="1:15" hidden="1" x14ac:dyDescent="0.25">
      <c r="A4450" t="s">
        <v>121</v>
      </c>
      <c r="B4450" t="s">
        <v>14</v>
      </c>
      <c r="C4450" t="s">
        <v>103</v>
      </c>
      <c r="D4450" s="3">
        <v>42776</v>
      </c>
      <c r="E4450" t="s">
        <v>122</v>
      </c>
      <c r="F4450">
        <v>-222000</v>
      </c>
      <c r="G4450" t="s">
        <v>1010</v>
      </c>
      <c r="H4450" t="s">
        <v>247</v>
      </c>
      <c r="I4450" t="s">
        <v>102</v>
      </c>
      <c r="J4450" t="s">
        <v>19</v>
      </c>
      <c r="L4450" t="s">
        <v>539</v>
      </c>
      <c r="M4450">
        <f t="shared" si="213"/>
        <v>10</v>
      </c>
      <c r="N4450">
        <f t="shared" si="214"/>
        <v>13</v>
      </c>
      <c r="O4450" t="str">
        <f t="shared" si="215"/>
        <v>Trad</v>
      </c>
    </row>
    <row r="4451" spans="1:15" hidden="1" x14ac:dyDescent="0.25">
      <c r="A4451" t="s">
        <v>121</v>
      </c>
      <c r="B4451" t="s">
        <v>14</v>
      </c>
      <c r="C4451" t="s">
        <v>103</v>
      </c>
      <c r="D4451" s="3">
        <v>42776</v>
      </c>
      <c r="E4451" t="s">
        <v>122</v>
      </c>
      <c r="F4451">
        <v>-54000</v>
      </c>
      <c r="G4451" t="s">
        <v>1009</v>
      </c>
      <c r="H4451" t="s">
        <v>247</v>
      </c>
      <c r="I4451" t="s">
        <v>102</v>
      </c>
      <c r="J4451" t="s">
        <v>19</v>
      </c>
      <c r="L4451" t="s">
        <v>539</v>
      </c>
      <c r="M4451">
        <f t="shared" si="213"/>
        <v>10</v>
      </c>
      <c r="N4451">
        <f t="shared" si="214"/>
        <v>13</v>
      </c>
      <c r="O4451" t="str">
        <f t="shared" si="215"/>
        <v>Trad</v>
      </c>
    </row>
    <row r="4452" spans="1:15" hidden="1" x14ac:dyDescent="0.25">
      <c r="A4452" t="s">
        <v>121</v>
      </c>
      <c r="B4452" t="s">
        <v>14</v>
      </c>
      <c r="C4452" t="s">
        <v>103</v>
      </c>
      <c r="D4452" s="3">
        <v>42779</v>
      </c>
      <c r="E4452" t="s">
        <v>122</v>
      </c>
      <c r="F4452">
        <v>-437500</v>
      </c>
      <c r="G4452" t="s">
        <v>1008</v>
      </c>
      <c r="H4452" t="s">
        <v>247</v>
      </c>
      <c r="I4452" t="s">
        <v>102</v>
      </c>
      <c r="J4452" t="s">
        <v>19</v>
      </c>
      <c r="L4452" t="s">
        <v>539</v>
      </c>
      <c r="M4452">
        <f t="shared" si="213"/>
        <v>10</v>
      </c>
      <c r="N4452">
        <f t="shared" si="214"/>
        <v>13</v>
      </c>
      <c r="O4452" t="str">
        <f t="shared" si="215"/>
        <v>Trad</v>
      </c>
    </row>
    <row r="4453" spans="1:15" hidden="1" x14ac:dyDescent="0.25">
      <c r="A4453" t="s">
        <v>121</v>
      </c>
      <c r="B4453" t="s">
        <v>14</v>
      </c>
      <c r="C4453" t="s">
        <v>103</v>
      </c>
      <c r="D4453" s="3">
        <v>42783</v>
      </c>
      <c r="E4453" t="s">
        <v>122</v>
      </c>
      <c r="F4453">
        <v>-77500</v>
      </c>
      <c r="G4453" t="s">
        <v>1007</v>
      </c>
      <c r="H4453" t="s">
        <v>247</v>
      </c>
      <c r="I4453" t="s">
        <v>102</v>
      </c>
      <c r="J4453" t="s">
        <v>19</v>
      </c>
      <c r="L4453" t="s">
        <v>539</v>
      </c>
      <c r="M4453">
        <f t="shared" si="213"/>
        <v>10</v>
      </c>
      <c r="N4453">
        <f t="shared" si="214"/>
        <v>13</v>
      </c>
      <c r="O4453" t="str">
        <f t="shared" si="215"/>
        <v>Trad</v>
      </c>
    </row>
    <row r="4454" spans="1:15" hidden="1" x14ac:dyDescent="0.25">
      <c r="A4454" t="s">
        <v>121</v>
      </c>
      <c r="B4454" t="s">
        <v>14</v>
      </c>
      <c r="C4454" t="s">
        <v>103</v>
      </c>
      <c r="D4454" s="3">
        <v>42790</v>
      </c>
      <c r="E4454" t="s">
        <v>122</v>
      </c>
      <c r="F4454">
        <v>-289000</v>
      </c>
      <c r="G4454" t="s">
        <v>1006</v>
      </c>
      <c r="H4454" t="s">
        <v>247</v>
      </c>
      <c r="I4454" t="s">
        <v>102</v>
      </c>
      <c r="J4454" t="s">
        <v>19</v>
      </c>
      <c r="L4454" t="s">
        <v>539</v>
      </c>
      <c r="M4454">
        <f t="shared" si="213"/>
        <v>10</v>
      </c>
      <c r="N4454">
        <f t="shared" si="214"/>
        <v>13</v>
      </c>
      <c r="O4454" t="str">
        <f t="shared" si="215"/>
        <v>Trad</v>
      </c>
    </row>
    <row r="4455" spans="1:15" hidden="1" x14ac:dyDescent="0.25">
      <c r="A4455" t="s">
        <v>121</v>
      </c>
      <c r="B4455" t="s">
        <v>14</v>
      </c>
      <c r="C4455" t="s">
        <v>103</v>
      </c>
      <c r="D4455" s="3">
        <v>42793</v>
      </c>
      <c r="E4455" t="s">
        <v>122</v>
      </c>
      <c r="F4455">
        <v>-200000</v>
      </c>
      <c r="G4455" t="s">
        <v>1005</v>
      </c>
      <c r="H4455" t="s">
        <v>247</v>
      </c>
      <c r="I4455" t="s">
        <v>102</v>
      </c>
      <c r="J4455" t="s">
        <v>19</v>
      </c>
      <c r="L4455" t="s">
        <v>539</v>
      </c>
      <c r="M4455">
        <f t="shared" si="213"/>
        <v>10</v>
      </c>
      <c r="N4455">
        <f t="shared" si="214"/>
        <v>13</v>
      </c>
      <c r="O4455" t="str">
        <f t="shared" si="215"/>
        <v>Trad</v>
      </c>
    </row>
    <row r="4456" spans="1:15" hidden="1" x14ac:dyDescent="0.25">
      <c r="A4456" t="s">
        <v>121</v>
      </c>
      <c r="B4456" t="s">
        <v>14</v>
      </c>
      <c r="C4456" t="s">
        <v>103</v>
      </c>
      <c r="D4456" s="3">
        <v>42796</v>
      </c>
      <c r="E4456" t="s">
        <v>122</v>
      </c>
      <c r="F4456">
        <v>-381000</v>
      </c>
      <c r="G4456" t="s">
        <v>1004</v>
      </c>
      <c r="H4456" t="s">
        <v>247</v>
      </c>
      <c r="I4456" t="s">
        <v>102</v>
      </c>
      <c r="J4456" t="s">
        <v>19</v>
      </c>
      <c r="L4456" t="s">
        <v>539</v>
      </c>
      <c r="M4456">
        <f t="shared" si="213"/>
        <v>10</v>
      </c>
      <c r="N4456">
        <f t="shared" si="214"/>
        <v>13</v>
      </c>
      <c r="O4456" t="str">
        <f t="shared" si="215"/>
        <v>Trad</v>
      </c>
    </row>
    <row r="4457" spans="1:15" hidden="1" x14ac:dyDescent="0.25">
      <c r="A4457" t="s">
        <v>121</v>
      </c>
      <c r="B4457" t="s">
        <v>14</v>
      </c>
      <c r="C4457" t="s">
        <v>103</v>
      </c>
      <c r="D4457" s="3">
        <v>42797</v>
      </c>
      <c r="E4457" t="s">
        <v>122</v>
      </c>
      <c r="F4457">
        <v>-2600</v>
      </c>
      <c r="G4457" t="s">
        <v>1003</v>
      </c>
      <c r="H4457" t="s">
        <v>247</v>
      </c>
      <c r="I4457" t="s">
        <v>102</v>
      </c>
      <c r="J4457" t="s">
        <v>19</v>
      </c>
      <c r="L4457" t="s">
        <v>539</v>
      </c>
      <c r="M4457">
        <f t="shared" si="213"/>
        <v>10</v>
      </c>
      <c r="N4457">
        <f t="shared" si="214"/>
        <v>13</v>
      </c>
      <c r="O4457" t="str">
        <f t="shared" si="215"/>
        <v>Trad</v>
      </c>
    </row>
    <row r="4458" spans="1:15" hidden="1" x14ac:dyDescent="0.25">
      <c r="A4458" t="s">
        <v>121</v>
      </c>
      <c r="B4458" t="s">
        <v>14</v>
      </c>
      <c r="C4458" t="s">
        <v>103</v>
      </c>
      <c r="D4458" s="3">
        <v>42804</v>
      </c>
      <c r="E4458" t="s">
        <v>122</v>
      </c>
      <c r="F4458">
        <v>-238000</v>
      </c>
      <c r="G4458" t="s">
        <v>1002</v>
      </c>
      <c r="H4458" t="s">
        <v>247</v>
      </c>
      <c r="I4458" t="s">
        <v>102</v>
      </c>
      <c r="J4458" t="s">
        <v>19</v>
      </c>
      <c r="L4458" t="s">
        <v>539</v>
      </c>
      <c r="M4458">
        <f t="shared" si="213"/>
        <v>10</v>
      </c>
      <c r="N4458">
        <f t="shared" si="214"/>
        <v>13</v>
      </c>
      <c r="O4458" t="str">
        <f t="shared" si="215"/>
        <v>Trad</v>
      </c>
    </row>
    <row r="4459" spans="1:15" hidden="1" x14ac:dyDescent="0.25">
      <c r="A4459" t="s">
        <v>121</v>
      </c>
      <c r="B4459" t="s">
        <v>14</v>
      </c>
      <c r="C4459" t="s">
        <v>103</v>
      </c>
      <c r="D4459" s="3">
        <v>42807</v>
      </c>
      <c r="E4459" t="s">
        <v>122</v>
      </c>
      <c r="F4459">
        <v>-72000</v>
      </c>
      <c r="G4459" t="s">
        <v>1001</v>
      </c>
      <c r="H4459" t="s">
        <v>247</v>
      </c>
      <c r="I4459" t="s">
        <v>102</v>
      </c>
      <c r="J4459" t="s">
        <v>19</v>
      </c>
      <c r="L4459" t="s">
        <v>539</v>
      </c>
      <c r="M4459">
        <f t="shared" si="213"/>
        <v>10</v>
      </c>
      <c r="N4459">
        <f t="shared" si="214"/>
        <v>13</v>
      </c>
      <c r="O4459" t="str">
        <f t="shared" si="215"/>
        <v>Trad</v>
      </c>
    </row>
    <row r="4460" spans="1:15" hidden="1" x14ac:dyDescent="0.25">
      <c r="A4460" t="s">
        <v>121</v>
      </c>
      <c r="B4460" t="s">
        <v>14</v>
      </c>
      <c r="C4460" t="s">
        <v>103</v>
      </c>
      <c r="D4460" s="3">
        <v>42810</v>
      </c>
      <c r="E4460" t="s">
        <v>122</v>
      </c>
      <c r="F4460">
        <v>-500000</v>
      </c>
      <c r="G4460" t="s">
        <v>1000</v>
      </c>
      <c r="H4460" t="s">
        <v>247</v>
      </c>
      <c r="I4460" t="s">
        <v>102</v>
      </c>
      <c r="J4460" t="s">
        <v>19</v>
      </c>
      <c r="L4460" t="s">
        <v>539</v>
      </c>
      <c r="M4460">
        <f t="shared" si="213"/>
        <v>10</v>
      </c>
      <c r="N4460">
        <f t="shared" si="214"/>
        <v>13</v>
      </c>
      <c r="O4460" t="str">
        <f t="shared" si="215"/>
        <v>Trad</v>
      </c>
    </row>
    <row r="4461" spans="1:15" hidden="1" x14ac:dyDescent="0.25">
      <c r="A4461" t="s">
        <v>121</v>
      </c>
      <c r="B4461" t="s">
        <v>14</v>
      </c>
      <c r="C4461" t="s">
        <v>103</v>
      </c>
      <c r="D4461" s="3">
        <v>42811</v>
      </c>
      <c r="E4461" t="s">
        <v>122</v>
      </c>
      <c r="F4461">
        <v>-3278.81</v>
      </c>
      <c r="G4461" t="s">
        <v>999</v>
      </c>
      <c r="H4461" t="s">
        <v>247</v>
      </c>
      <c r="I4461" t="s">
        <v>102</v>
      </c>
      <c r="J4461" t="s">
        <v>19</v>
      </c>
      <c r="L4461" t="s">
        <v>965</v>
      </c>
      <c r="M4461">
        <f t="shared" si="213"/>
        <v>10</v>
      </c>
      <c r="N4461">
        <f t="shared" si="214"/>
        <v>12</v>
      </c>
      <c r="O4461" t="str">
        <f t="shared" si="215"/>
        <v>LCF</v>
      </c>
    </row>
    <row r="4462" spans="1:15" hidden="1" x14ac:dyDescent="0.25">
      <c r="A4462" t="s">
        <v>121</v>
      </c>
      <c r="B4462" t="s">
        <v>14</v>
      </c>
      <c r="C4462" t="s">
        <v>103</v>
      </c>
      <c r="D4462" s="3">
        <v>42824</v>
      </c>
      <c r="E4462" t="s">
        <v>122</v>
      </c>
      <c r="F4462">
        <v>-172000</v>
      </c>
      <c r="G4462" t="s">
        <v>998</v>
      </c>
      <c r="H4462" t="s">
        <v>247</v>
      </c>
      <c r="I4462" t="s">
        <v>102</v>
      </c>
      <c r="J4462" t="s">
        <v>19</v>
      </c>
      <c r="L4462" t="s">
        <v>539</v>
      </c>
      <c r="M4462">
        <f t="shared" si="213"/>
        <v>10</v>
      </c>
      <c r="N4462">
        <f t="shared" si="214"/>
        <v>13</v>
      </c>
      <c r="O4462" t="str">
        <f t="shared" si="215"/>
        <v>Trad</v>
      </c>
    </row>
    <row r="4463" spans="1:15" hidden="1" x14ac:dyDescent="0.25">
      <c r="A4463" t="s">
        <v>121</v>
      </c>
      <c r="B4463" t="s">
        <v>14</v>
      </c>
      <c r="C4463" t="s">
        <v>103</v>
      </c>
      <c r="D4463" s="3">
        <v>42828</v>
      </c>
      <c r="E4463" t="s">
        <v>122</v>
      </c>
      <c r="F4463">
        <v>-2500000</v>
      </c>
      <c r="G4463" t="s">
        <v>997</v>
      </c>
      <c r="H4463" t="s">
        <v>247</v>
      </c>
      <c r="I4463" t="s">
        <v>102</v>
      </c>
      <c r="J4463" t="s">
        <v>19</v>
      </c>
      <c r="L4463" t="s">
        <v>996</v>
      </c>
      <c r="M4463">
        <f t="shared" si="213"/>
        <v>10</v>
      </c>
      <c r="N4463">
        <f t="shared" si="214"/>
        <v>12</v>
      </c>
      <c r="O4463" t="str">
        <f t="shared" si="215"/>
        <v>LCF</v>
      </c>
    </row>
    <row r="4464" spans="1:15" hidden="1" x14ac:dyDescent="0.25">
      <c r="A4464" t="s">
        <v>121</v>
      </c>
      <c r="B4464" t="s">
        <v>14</v>
      </c>
      <c r="C4464" t="s">
        <v>103</v>
      </c>
      <c r="D4464" s="3">
        <v>42830</v>
      </c>
      <c r="E4464" t="s">
        <v>122</v>
      </c>
      <c r="F4464">
        <v>-400000</v>
      </c>
      <c r="G4464" t="s">
        <v>995</v>
      </c>
      <c r="H4464" t="s">
        <v>247</v>
      </c>
      <c r="I4464" t="s">
        <v>102</v>
      </c>
      <c r="J4464" t="s">
        <v>19</v>
      </c>
      <c r="L4464" t="s">
        <v>539</v>
      </c>
      <c r="M4464">
        <f t="shared" si="213"/>
        <v>10</v>
      </c>
      <c r="N4464">
        <f t="shared" si="214"/>
        <v>13</v>
      </c>
      <c r="O4464" t="str">
        <f t="shared" si="215"/>
        <v>Trad</v>
      </c>
    </row>
    <row r="4465" spans="1:15" hidden="1" x14ac:dyDescent="0.25">
      <c r="A4465" t="s">
        <v>121</v>
      </c>
      <c r="B4465" t="s">
        <v>14</v>
      </c>
      <c r="C4465" t="s">
        <v>103</v>
      </c>
      <c r="D4465" s="3">
        <v>42831</v>
      </c>
      <c r="E4465" t="s">
        <v>122</v>
      </c>
      <c r="F4465">
        <v>-396000</v>
      </c>
      <c r="G4465" t="s">
        <v>994</v>
      </c>
      <c r="H4465" t="s">
        <v>247</v>
      </c>
      <c r="I4465" t="s">
        <v>102</v>
      </c>
      <c r="J4465" t="s">
        <v>45</v>
      </c>
      <c r="L4465" t="s">
        <v>539</v>
      </c>
      <c r="M4465">
        <f t="shared" si="213"/>
        <v>10</v>
      </c>
      <c r="N4465">
        <f t="shared" si="214"/>
        <v>13</v>
      </c>
      <c r="O4465" t="str">
        <f t="shared" si="215"/>
        <v>Trad</v>
      </c>
    </row>
    <row r="4466" spans="1:15" hidden="1" x14ac:dyDescent="0.25">
      <c r="A4466" t="s">
        <v>121</v>
      </c>
      <c r="B4466" t="s">
        <v>14</v>
      </c>
      <c r="C4466" t="s">
        <v>103</v>
      </c>
      <c r="D4466" s="3">
        <v>42837</v>
      </c>
      <c r="E4466" t="s">
        <v>122</v>
      </c>
      <c r="F4466">
        <v>-800000</v>
      </c>
      <c r="G4466" t="s">
        <v>993</v>
      </c>
      <c r="H4466" t="s">
        <v>247</v>
      </c>
      <c r="I4466" t="s">
        <v>102</v>
      </c>
      <c r="J4466" t="s">
        <v>19</v>
      </c>
      <c r="L4466" t="s">
        <v>539</v>
      </c>
      <c r="M4466">
        <f t="shared" si="213"/>
        <v>10</v>
      </c>
      <c r="N4466">
        <f t="shared" si="214"/>
        <v>13</v>
      </c>
      <c r="O4466" t="str">
        <f t="shared" si="215"/>
        <v>Trad</v>
      </c>
    </row>
    <row r="4467" spans="1:15" hidden="1" x14ac:dyDescent="0.25">
      <c r="A4467" t="s">
        <v>121</v>
      </c>
      <c r="B4467" t="s">
        <v>14</v>
      </c>
      <c r="C4467" t="s">
        <v>103</v>
      </c>
      <c r="D4467" s="3">
        <v>42837</v>
      </c>
      <c r="E4467" t="s">
        <v>122</v>
      </c>
      <c r="F4467">
        <v>-109000</v>
      </c>
      <c r="G4467" t="s">
        <v>992</v>
      </c>
      <c r="H4467" t="s">
        <v>247</v>
      </c>
      <c r="I4467" t="s">
        <v>102</v>
      </c>
      <c r="J4467" t="s">
        <v>19</v>
      </c>
      <c r="L4467" t="s">
        <v>539</v>
      </c>
      <c r="M4467">
        <f t="shared" si="213"/>
        <v>10</v>
      </c>
      <c r="N4467">
        <f t="shared" si="214"/>
        <v>13</v>
      </c>
      <c r="O4467" t="str">
        <f t="shared" si="215"/>
        <v>Trad</v>
      </c>
    </row>
    <row r="4468" spans="1:15" hidden="1" x14ac:dyDescent="0.25">
      <c r="A4468" t="s">
        <v>121</v>
      </c>
      <c r="B4468" t="s">
        <v>14</v>
      </c>
      <c r="C4468" t="s">
        <v>103</v>
      </c>
      <c r="D4468" s="3">
        <v>42844</v>
      </c>
      <c r="E4468" t="s">
        <v>122</v>
      </c>
      <c r="F4468">
        <v>-375000</v>
      </c>
      <c r="G4468" t="s">
        <v>991</v>
      </c>
      <c r="H4468" t="s">
        <v>247</v>
      </c>
      <c r="I4468" t="s">
        <v>102</v>
      </c>
      <c r="J4468" t="s">
        <v>19</v>
      </c>
      <c r="L4468" t="s">
        <v>539</v>
      </c>
      <c r="M4468">
        <f t="shared" si="213"/>
        <v>10</v>
      </c>
      <c r="N4468">
        <f t="shared" si="214"/>
        <v>13</v>
      </c>
      <c r="O4468" t="str">
        <f t="shared" si="215"/>
        <v>Trad</v>
      </c>
    </row>
    <row r="4469" spans="1:15" hidden="1" x14ac:dyDescent="0.25">
      <c r="A4469" t="s">
        <v>121</v>
      </c>
      <c r="B4469" t="s">
        <v>14</v>
      </c>
      <c r="C4469" t="s">
        <v>103</v>
      </c>
      <c r="D4469" s="3">
        <v>42849</v>
      </c>
      <c r="E4469" t="s">
        <v>122</v>
      </c>
      <c r="F4469">
        <v>-106000</v>
      </c>
      <c r="G4469" t="s">
        <v>990</v>
      </c>
      <c r="H4469" t="s">
        <v>247</v>
      </c>
      <c r="I4469" t="s">
        <v>102</v>
      </c>
      <c r="J4469" t="s">
        <v>19</v>
      </c>
      <c r="L4469" t="s">
        <v>539</v>
      </c>
      <c r="M4469">
        <f t="shared" si="213"/>
        <v>10</v>
      </c>
      <c r="N4469">
        <f t="shared" si="214"/>
        <v>13</v>
      </c>
      <c r="O4469" t="str">
        <f t="shared" si="215"/>
        <v>Trad</v>
      </c>
    </row>
    <row r="4470" spans="1:15" hidden="1" x14ac:dyDescent="0.25">
      <c r="A4470" t="s">
        <v>121</v>
      </c>
      <c r="B4470" t="s">
        <v>14</v>
      </c>
      <c r="C4470" t="s">
        <v>103</v>
      </c>
      <c r="D4470" s="3">
        <v>42849</v>
      </c>
      <c r="E4470" t="s">
        <v>122</v>
      </c>
      <c r="F4470">
        <v>-13027808</v>
      </c>
      <c r="G4470" t="s">
        <v>989</v>
      </c>
      <c r="H4470" t="s">
        <v>247</v>
      </c>
      <c r="I4470" t="s">
        <v>102</v>
      </c>
      <c r="J4470" t="s">
        <v>19</v>
      </c>
      <c r="L4470" t="s">
        <v>695</v>
      </c>
      <c r="M4470">
        <f t="shared" si="213"/>
        <v>10</v>
      </c>
      <c r="N4470">
        <f t="shared" si="214"/>
        <v>12</v>
      </c>
      <c r="O4470" t="str">
        <f t="shared" si="215"/>
        <v>LCF</v>
      </c>
    </row>
    <row r="4471" spans="1:15" hidden="1" x14ac:dyDescent="0.25">
      <c r="A4471" t="s">
        <v>121</v>
      </c>
      <c r="B4471" t="s">
        <v>14</v>
      </c>
      <c r="C4471" t="s">
        <v>103</v>
      </c>
      <c r="D4471" s="3">
        <v>42853</v>
      </c>
      <c r="E4471" t="s">
        <v>122</v>
      </c>
      <c r="F4471">
        <v>-300000</v>
      </c>
      <c r="G4471" t="s">
        <v>988</v>
      </c>
      <c r="H4471" t="s">
        <v>247</v>
      </c>
      <c r="I4471" t="s">
        <v>102</v>
      </c>
      <c r="J4471" t="s">
        <v>19</v>
      </c>
      <c r="L4471" t="s">
        <v>539</v>
      </c>
      <c r="M4471">
        <f t="shared" si="213"/>
        <v>10</v>
      </c>
      <c r="N4471">
        <f t="shared" si="214"/>
        <v>13</v>
      </c>
      <c r="O4471" t="str">
        <f t="shared" si="215"/>
        <v>Trad</v>
      </c>
    </row>
    <row r="4472" spans="1:15" hidden="1" x14ac:dyDescent="0.25">
      <c r="A4472" t="s">
        <v>121</v>
      </c>
      <c r="B4472" t="s">
        <v>14</v>
      </c>
      <c r="C4472" t="s">
        <v>103</v>
      </c>
      <c r="D4472" s="3">
        <v>42856</v>
      </c>
      <c r="E4472" t="s">
        <v>122</v>
      </c>
      <c r="F4472">
        <v>-1200000</v>
      </c>
      <c r="G4472" t="s">
        <v>987</v>
      </c>
      <c r="H4472" t="s">
        <v>247</v>
      </c>
      <c r="I4472" t="s">
        <v>102</v>
      </c>
      <c r="J4472" t="s">
        <v>19</v>
      </c>
      <c r="L4472" t="s">
        <v>539</v>
      </c>
      <c r="M4472">
        <f t="shared" si="213"/>
        <v>10</v>
      </c>
      <c r="N4472">
        <f t="shared" si="214"/>
        <v>13</v>
      </c>
      <c r="O4472" t="str">
        <f t="shared" si="215"/>
        <v>Trad</v>
      </c>
    </row>
    <row r="4473" spans="1:15" hidden="1" x14ac:dyDescent="0.25">
      <c r="A4473" t="s">
        <v>121</v>
      </c>
      <c r="B4473" t="s">
        <v>14</v>
      </c>
      <c r="C4473" t="s">
        <v>103</v>
      </c>
      <c r="D4473" s="3">
        <v>42857</v>
      </c>
      <c r="E4473" t="s">
        <v>122</v>
      </c>
      <c r="F4473">
        <v>-1300000</v>
      </c>
      <c r="G4473" t="s">
        <v>986</v>
      </c>
      <c r="H4473" t="s">
        <v>247</v>
      </c>
      <c r="I4473" t="s">
        <v>102</v>
      </c>
      <c r="J4473" t="s">
        <v>19</v>
      </c>
      <c r="L4473" t="s">
        <v>539</v>
      </c>
      <c r="M4473">
        <f t="shared" si="213"/>
        <v>10</v>
      </c>
      <c r="N4473">
        <f t="shared" si="214"/>
        <v>13</v>
      </c>
      <c r="O4473" t="str">
        <f t="shared" si="215"/>
        <v>Trad</v>
      </c>
    </row>
    <row r="4474" spans="1:15" hidden="1" x14ac:dyDescent="0.25">
      <c r="A4474" t="s">
        <v>121</v>
      </c>
      <c r="B4474" t="s">
        <v>14</v>
      </c>
      <c r="C4474" t="s">
        <v>103</v>
      </c>
      <c r="D4474" s="3">
        <v>42860</v>
      </c>
      <c r="E4474" t="s">
        <v>122</v>
      </c>
      <c r="F4474">
        <v>-50000</v>
      </c>
      <c r="G4474" t="s">
        <v>985</v>
      </c>
      <c r="H4474" t="s">
        <v>247</v>
      </c>
      <c r="I4474" t="s">
        <v>102</v>
      </c>
      <c r="J4474" t="s">
        <v>19</v>
      </c>
      <c r="L4474" t="s">
        <v>539</v>
      </c>
      <c r="M4474">
        <f t="shared" si="213"/>
        <v>10</v>
      </c>
      <c r="N4474">
        <f t="shared" si="214"/>
        <v>13</v>
      </c>
      <c r="O4474" t="str">
        <f t="shared" si="215"/>
        <v>Trad</v>
      </c>
    </row>
    <row r="4475" spans="1:15" hidden="1" x14ac:dyDescent="0.25">
      <c r="A4475" t="s">
        <v>121</v>
      </c>
      <c r="B4475" t="s">
        <v>14</v>
      </c>
      <c r="C4475" t="s">
        <v>103</v>
      </c>
      <c r="D4475" s="3">
        <v>42865</v>
      </c>
      <c r="E4475" t="s">
        <v>122</v>
      </c>
      <c r="F4475">
        <v>-350000</v>
      </c>
      <c r="G4475" t="s">
        <v>984</v>
      </c>
      <c r="H4475" t="s">
        <v>247</v>
      </c>
      <c r="I4475" t="s">
        <v>102</v>
      </c>
      <c r="J4475" t="s">
        <v>19</v>
      </c>
      <c r="L4475" t="s">
        <v>539</v>
      </c>
      <c r="M4475">
        <f t="shared" si="213"/>
        <v>10</v>
      </c>
      <c r="N4475">
        <f t="shared" si="214"/>
        <v>13</v>
      </c>
      <c r="O4475" t="str">
        <f t="shared" si="215"/>
        <v>Trad</v>
      </c>
    </row>
    <row r="4476" spans="1:15" hidden="1" x14ac:dyDescent="0.25">
      <c r="A4476" t="s">
        <v>121</v>
      </c>
      <c r="B4476" t="s">
        <v>14</v>
      </c>
      <c r="C4476" t="s">
        <v>103</v>
      </c>
      <c r="D4476" s="3">
        <v>42865</v>
      </c>
      <c r="E4476" t="s">
        <v>122</v>
      </c>
      <c r="F4476">
        <v>-342000</v>
      </c>
      <c r="G4476" t="s">
        <v>983</v>
      </c>
      <c r="H4476" t="s">
        <v>247</v>
      </c>
      <c r="I4476" t="s">
        <v>102</v>
      </c>
      <c r="J4476" t="s">
        <v>19</v>
      </c>
      <c r="L4476" t="s">
        <v>539</v>
      </c>
      <c r="M4476">
        <f t="shared" si="213"/>
        <v>10</v>
      </c>
      <c r="N4476">
        <f t="shared" si="214"/>
        <v>13</v>
      </c>
      <c r="O4476" t="str">
        <f t="shared" si="215"/>
        <v>Trad</v>
      </c>
    </row>
    <row r="4477" spans="1:15" hidden="1" x14ac:dyDescent="0.25">
      <c r="A4477" t="s">
        <v>121</v>
      </c>
      <c r="B4477" t="s">
        <v>14</v>
      </c>
      <c r="C4477" t="s">
        <v>103</v>
      </c>
      <c r="D4477" s="3">
        <v>42867</v>
      </c>
      <c r="E4477" t="s">
        <v>122</v>
      </c>
      <c r="F4477">
        <v>-500000</v>
      </c>
      <c r="G4477" t="s">
        <v>982</v>
      </c>
      <c r="H4477" t="s">
        <v>247</v>
      </c>
      <c r="I4477" t="s">
        <v>102</v>
      </c>
      <c r="J4477" t="s">
        <v>19</v>
      </c>
      <c r="L4477" t="s">
        <v>539</v>
      </c>
      <c r="M4477">
        <f t="shared" si="213"/>
        <v>10</v>
      </c>
      <c r="N4477">
        <f t="shared" si="214"/>
        <v>13</v>
      </c>
      <c r="O4477" t="str">
        <f t="shared" si="215"/>
        <v>Trad</v>
      </c>
    </row>
    <row r="4478" spans="1:15" hidden="1" x14ac:dyDescent="0.25">
      <c r="A4478" t="s">
        <v>121</v>
      </c>
      <c r="B4478" t="s">
        <v>14</v>
      </c>
      <c r="C4478" t="s">
        <v>103</v>
      </c>
      <c r="D4478" s="3">
        <v>42872</v>
      </c>
      <c r="E4478" t="s">
        <v>122</v>
      </c>
      <c r="F4478">
        <v>-2256108</v>
      </c>
      <c r="G4478" t="s">
        <v>981</v>
      </c>
      <c r="H4478" t="s">
        <v>247</v>
      </c>
      <c r="I4478" t="s">
        <v>102</v>
      </c>
      <c r="J4478" t="s">
        <v>19</v>
      </c>
      <c r="L4478" t="s">
        <v>637</v>
      </c>
      <c r="M4478">
        <f t="shared" si="213"/>
        <v>10</v>
      </c>
      <c r="N4478">
        <f t="shared" si="214"/>
        <v>12</v>
      </c>
      <c r="O4478" t="str">
        <f t="shared" si="215"/>
        <v>LCF</v>
      </c>
    </row>
    <row r="4479" spans="1:15" hidden="1" x14ac:dyDescent="0.25">
      <c r="A4479" t="s">
        <v>121</v>
      </c>
      <c r="B4479" t="s">
        <v>14</v>
      </c>
      <c r="C4479" t="s">
        <v>103</v>
      </c>
      <c r="D4479" s="3">
        <v>42873</v>
      </c>
      <c r="E4479" t="s">
        <v>122</v>
      </c>
      <c r="F4479">
        <v>-321000</v>
      </c>
      <c r="G4479" t="s">
        <v>980</v>
      </c>
      <c r="H4479" t="s">
        <v>247</v>
      </c>
      <c r="I4479" t="s">
        <v>102</v>
      </c>
      <c r="J4479" t="s">
        <v>19</v>
      </c>
      <c r="L4479" t="s">
        <v>539</v>
      </c>
      <c r="M4479">
        <f t="shared" si="213"/>
        <v>10</v>
      </c>
      <c r="N4479">
        <f t="shared" si="214"/>
        <v>13</v>
      </c>
      <c r="O4479" t="str">
        <f t="shared" si="215"/>
        <v>Trad</v>
      </c>
    </row>
    <row r="4480" spans="1:15" hidden="1" x14ac:dyDescent="0.25">
      <c r="A4480" t="s">
        <v>121</v>
      </c>
      <c r="B4480" t="s">
        <v>14</v>
      </c>
      <c r="C4480" t="s">
        <v>103</v>
      </c>
      <c r="D4480" s="3">
        <v>42874</v>
      </c>
      <c r="E4480" t="s">
        <v>122</v>
      </c>
      <c r="F4480">
        <v>-570000</v>
      </c>
      <c r="G4480" t="s">
        <v>979</v>
      </c>
      <c r="H4480" t="s">
        <v>247</v>
      </c>
      <c r="I4480" t="s">
        <v>102</v>
      </c>
      <c r="J4480" t="s">
        <v>19</v>
      </c>
      <c r="L4480" t="s">
        <v>539</v>
      </c>
      <c r="M4480">
        <f t="shared" si="213"/>
        <v>10</v>
      </c>
      <c r="N4480">
        <f t="shared" si="214"/>
        <v>13</v>
      </c>
      <c r="O4480" t="str">
        <f t="shared" si="215"/>
        <v>Trad</v>
      </c>
    </row>
    <row r="4481" spans="1:15" hidden="1" x14ac:dyDescent="0.25">
      <c r="A4481" t="s">
        <v>121</v>
      </c>
      <c r="B4481" t="s">
        <v>14</v>
      </c>
      <c r="C4481" t="s">
        <v>103</v>
      </c>
      <c r="D4481" s="3">
        <v>42880</v>
      </c>
      <c r="E4481" t="s">
        <v>122</v>
      </c>
      <c r="F4481">
        <v>-550000</v>
      </c>
      <c r="G4481" t="s">
        <v>978</v>
      </c>
      <c r="H4481" t="s">
        <v>247</v>
      </c>
      <c r="I4481" t="s">
        <v>102</v>
      </c>
      <c r="J4481" t="s">
        <v>19</v>
      </c>
      <c r="L4481" t="s">
        <v>539</v>
      </c>
      <c r="M4481">
        <f t="shared" si="213"/>
        <v>10</v>
      </c>
      <c r="N4481">
        <f t="shared" si="214"/>
        <v>13</v>
      </c>
      <c r="O4481" t="str">
        <f t="shared" si="215"/>
        <v>Trad</v>
      </c>
    </row>
    <row r="4482" spans="1:15" hidden="1" x14ac:dyDescent="0.25">
      <c r="A4482" t="s">
        <v>121</v>
      </c>
      <c r="B4482" t="s">
        <v>14</v>
      </c>
      <c r="C4482" t="s">
        <v>103</v>
      </c>
      <c r="D4482" s="3">
        <v>42886</v>
      </c>
      <c r="E4482" t="s">
        <v>122</v>
      </c>
      <c r="F4482">
        <v>-369500</v>
      </c>
      <c r="G4482" t="s">
        <v>977</v>
      </c>
      <c r="H4482" t="s">
        <v>247</v>
      </c>
      <c r="I4482" t="s">
        <v>102</v>
      </c>
      <c r="J4482" t="s">
        <v>19</v>
      </c>
      <c r="L4482" t="s">
        <v>539</v>
      </c>
      <c r="M4482">
        <f t="shared" si="213"/>
        <v>10</v>
      </c>
      <c r="N4482">
        <f t="shared" si="214"/>
        <v>13</v>
      </c>
      <c r="O4482" t="str">
        <f t="shared" si="215"/>
        <v>Trad</v>
      </c>
    </row>
    <row r="4483" spans="1:15" hidden="1" x14ac:dyDescent="0.25">
      <c r="A4483" t="s">
        <v>121</v>
      </c>
      <c r="B4483" t="s">
        <v>14</v>
      </c>
      <c r="C4483" t="s">
        <v>103</v>
      </c>
      <c r="D4483" s="3">
        <v>42888</v>
      </c>
      <c r="E4483" t="s">
        <v>122</v>
      </c>
      <c r="F4483">
        <v>-275000</v>
      </c>
      <c r="G4483" t="s">
        <v>976</v>
      </c>
      <c r="H4483" t="s">
        <v>247</v>
      </c>
      <c r="I4483" t="s">
        <v>102</v>
      </c>
      <c r="J4483" t="s">
        <v>19</v>
      </c>
      <c r="L4483" t="s">
        <v>539</v>
      </c>
      <c r="M4483">
        <f t="shared" ref="M4483:M4546" si="216">FIND("from",L4483,1)+LEN($M$1)+1</f>
        <v>10</v>
      </c>
      <c r="N4483">
        <f t="shared" ref="N4483:N4546" si="217">FIND("to",L4483)-LEN($N$1)</f>
        <v>13</v>
      </c>
      <c r="O4483" t="str">
        <f t="shared" ref="O4483:O4546" si="218">MID(L4483,M4483,N4483-M4483+1)</f>
        <v>Trad</v>
      </c>
    </row>
    <row r="4484" spans="1:15" hidden="1" x14ac:dyDescent="0.25">
      <c r="A4484" t="s">
        <v>121</v>
      </c>
      <c r="B4484" t="s">
        <v>14</v>
      </c>
      <c r="C4484" t="s">
        <v>103</v>
      </c>
      <c r="D4484" s="3">
        <v>42888</v>
      </c>
      <c r="E4484" t="s">
        <v>122</v>
      </c>
      <c r="F4484">
        <v>-2256108</v>
      </c>
      <c r="G4484" t="s">
        <v>975</v>
      </c>
      <c r="H4484" t="s">
        <v>247</v>
      </c>
      <c r="I4484" t="s">
        <v>102</v>
      </c>
      <c r="J4484" t="s">
        <v>19</v>
      </c>
      <c r="L4484" t="s">
        <v>637</v>
      </c>
      <c r="M4484">
        <f t="shared" si="216"/>
        <v>10</v>
      </c>
      <c r="N4484">
        <f t="shared" si="217"/>
        <v>12</v>
      </c>
      <c r="O4484" t="str">
        <f t="shared" si="218"/>
        <v>LCF</v>
      </c>
    </row>
    <row r="4485" spans="1:15" hidden="1" x14ac:dyDescent="0.25">
      <c r="A4485" t="s">
        <v>121</v>
      </c>
      <c r="B4485" t="s">
        <v>14</v>
      </c>
      <c r="C4485" t="s">
        <v>103</v>
      </c>
      <c r="D4485" s="3">
        <v>42891</v>
      </c>
      <c r="E4485" t="s">
        <v>122</v>
      </c>
      <c r="F4485">
        <v>-88500</v>
      </c>
      <c r="G4485" t="s">
        <v>974</v>
      </c>
      <c r="H4485" t="s">
        <v>247</v>
      </c>
      <c r="I4485" t="s">
        <v>102</v>
      </c>
      <c r="J4485" t="s">
        <v>19</v>
      </c>
      <c r="L4485" t="s">
        <v>539</v>
      </c>
      <c r="M4485">
        <f t="shared" si="216"/>
        <v>10</v>
      </c>
      <c r="N4485">
        <f t="shared" si="217"/>
        <v>13</v>
      </c>
      <c r="O4485" t="str">
        <f t="shared" si="218"/>
        <v>Trad</v>
      </c>
    </row>
    <row r="4486" spans="1:15" hidden="1" x14ac:dyDescent="0.25">
      <c r="A4486" t="s">
        <v>121</v>
      </c>
      <c r="B4486" t="s">
        <v>14</v>
      </c>
      <c r="C4486" t="s">
        <v>103</v>
      </c>
      <c r="D4486" s="3">
        <v>42895</v>
      </c>
      <c r="E4486" t="s">
        <v>122</v>
      </c>
      <c r="F4486">
        <v>-400000</v>
      </c>
      <c r="G4486" t="s">
        <v>973</v>
      </c>
      <c r="H4486" t="s">
        <v>247</v>
      </c>
      <c r="I4486" t="s">
        <v>102</v>
      </c>
      <c r="J4486" t="s">
        <v>19</v>
      </c>
      <c r="L4486" t="s">
        <v>539</v>
      </c>
      <c r="M4486">
        <f t="shared" si="216"/>
        <v>10</v>
      </c>
      <c r="N4486">
        <f t="shared" si="217"/>
        <v>13</v>
      </c>
      <c r="O4486" t="str">
        <f t="shared" si="218"/>
        <v>Trad</v>
      </c>
    </row>
    <row r="4487" spans="1:15" hidden="1" x14ac:dyDescent="0.25">
      <c r="A4487" t="s">
        <v>121</v>
      </c>
      <c r="B4487" t="s">
        <v>14</v>
      </c>
      <c r="C4487" t="s">
        <v>103</v>
      </c>
      <c r="D4487" s="3">
        <v>42900</v>
      </c>
      <c r="E4487" t="s">
        <v>122</v>
      </c>
      <c r="F4487">
        <v>-690000</v>
      </c>
      <c r="G4487" t="s">
        <v>972</v>
      </c>
      <c r="H4487" t="s">
        <v>247</v>
      </c>
      <c r="I4487" t="s">
        <v>102</v>
      </c>
      <c r="J4487" t="s">
        <v>19</v>
      </c>
      <c r="L4487" t="s">
        <v>539</v>
      </c>
      <c r="M4487">
        <f t="shared" si="216"/>
        <v>10</v>
      </c>
      <c r="N4487">
        <f t="shared" si="217"/>
        <v>13</v>
      </c>
      <c r="O4487" t="str">
        <f t="shared" si="218"/>
        <v>Trad</v>
      </c>
    </row>
    <row r="4488" spans="1:15" hidden="1" x14ac:dyDescent="0.25">
      <c r="A4488" t="s">
        <v>121</v>
      </c>
      <c r="B4488" t="s">
        <v>14</v>
      </c>
      <c r="C4488" t="s">
        <v>103</v>
      </c>
      <c r="D4488" s="3">
        <v>42902</v>
      </c>
      <c r="E4488" t="s">
        <v>122</v>
      </c>
      <c r="F4488">
        <v>-600000</v>
      </c>
      <c r="G4488" t="s">
        <v>971</v>
      </c>
      <c r="H4488" t="s">
        <v>247</v>
      </c>
      <c r="I4488" t="s">
        <v>102</v>
      </c>
      <c r="J4488" t="s">
        <v>19</v>
      </c>
      <c r="L4488" t="s">
        <v>539</v>
      </c>
      <c r="M4488">
        <f t="shared" si="216"/>
        <v>10</v>
      </c>
      <c r="N4488">
        <f t="shared" si="217"/>
        <v>13</v>
      </c>
      <c r="O4488" t="str">
        <f t="shared" si="218"/>
        <v>Trad</v>
      </c>
    </row>
    <row r="4489" spans="1:15" hidden="1" x14ac:dyDescent="0.25">
      <c r="A4489" t="s">
        <v>121</v>
      </c>
      <c r="B4489" t="s">
        <v>14</v>
      </c>
      <c r="C4489" t="s">
        <v>103</v>
      </c>
      <c r="D4489" s="3">
        <v>42907</v>
      </c>
      <c r="E4489" t="s">
        <v>122</v>
      </c>
      <c r="F4489">
        <v>-250000</v>
      </c>
      <c r="G4489" t="s">
        <v>970</v>
      </c>
      <c r="H4489" t="s">
        <v>247</v>
      </c>
      <c r="I4489" t="s">
        <v>102</v>
      </c>
      <c r="J4489" t="s">
        <v>19</v>
      </c>
      <c r="L4489" t="s">
        <v>539</v>
      </c>
      <c r="M4489">
        <f t="shared" si="216"/>
        <v>10</v>
      </c>
      <c r="N4489">
        <f t="shared" si="217"/>
        <v>13</v>
      </c>
      <c r="O4489" t="str">
        <f t="shared" si="218"/>
        <v>Trad</v>
      </c>
    </row>
    <row r="4490" spans="1:15" hidden="1" x14ac:dyDescent="0.25">
      <c r="A4490" t="s">
        <v>121</v>
      </c>
      <c r="B4490" t="s">
        <v>14</v>
      </c>
      <c r="C4490" t="s">
        <v>103</v>
      </c>
      <c r="D4490" s="3">
        <v>42909</v>
      </c>
      <c r="E4490" t="s">
        <v>122</v>
      </c>
      <c r="F4490">
        <v>-1516000</v>
      </c>
      <c r="G4490" t="s">
        <v>969</v>
      </c>
      <c r="H4490" t="s">
        <v>247</v>
      </c>
      <c r="I4490" t="s">
        <v>102</v>
      </c>
      <c r="J4490" t="s">
        <v>19</v>
      </c>
      <c r="L4490" t="s">
        <v>539</v>
      </c>
      <c r="M4490">
        <f t="shared" si="216"/>
        <v>10</v>
      </c>
      <c r="N4490">
        <f t="shared" si="217"/>
        <v>13</v>
      </c>
      <c r="O4490" t="str">
        <f t="shared" si="218"/>
        <v>Trad</v>
      </c>
    </row>
    <row r="4491" spans="1:15" hidden="1" x14ac:dyDescent="0.25">
      <c r="A4491" t="s">
        <v>121</v>
      </c>
      <c r="B4491" t="s">
        <v>14</v>
      </c>
      <c r="C4491" t="s">
        <v>103</v>
      </c>
      <c r="D4491" s="3">
        <v>42909</v>
      </c>
      <c r="E4491" t="s">
        <v>122</v>
      </c>
      <c r="F4491">
        <v>-21043303.469999999</v>
      </c>
      <c r="G4491" t="s">
        <v>968</v>
      </c>
      <c r="H4491" t="s">
        <v>247</v>
      </c>
      <c r="I4491" t="s">
        <v>102</v>
      </c>
      <c r="J4491" t="s">
        <v>19</v>
      </c>
      <c r="L4491" t="s">
        <v>933</v>
      </c>
      <c r="M4491">
        <f t="shared" si="216"/>
        <v>10</v>
      </c>
      <c r="N4491">
        <f t="shared" si="217"/>
        <v>12</v>
      </c>
      <c r="O4491" t="str">
        <f t="shared" si="218"/>
        <v>LCF</v>
      </c>
    </row>
    <row r="4492" spans="1:15" hidden="1" x14ac:dyDescent="0.25">
      <c r="A4492" t="s">
        <v>121</v>
      </c>
      <c r="B4492" t="s">
        <v>14</v>
      </c>
      <c r="C4492" t="s">
        <v>103</v>
      </c>
      <c r="D4492" s="3">
        <v>42915</v>
      </c>
      <c r="E4492" t="s">
        <v>122</v>
      </c>
      <c r="F4492">
        <v>-400000</v>
      </c>
      <c r="G4492" t="s">
        <v>967</v>
      </c>
      <c r="H4492" t="s">
        <v>247</v>
      </c>
      <c r="I4492" t="s">
        <v>102</v>
      </c>
      <c r="J4492" t="s">
        <v>19</v>
      </c>
      <c r="L4492" t="s">
        <v>539</v>
      </c>
      <c r="M4492">
        <f t="shared" si="216"/>
        <v>10</v>
      </c>
      <c r="N4492">
        <f t="shared" si="217"/>
        <v>13</v>
      </c>
      <c r="O4492" t="str">
        <f t="shared" si="218"/>
        <v>Trad</v>
      </c>
    </row>
    <row r="4493" spans="1:15" hidden="1" x14ac:dyDescent="0.25">
      <c r="A4493" t="s">
        <v>121</v>
      </c>
      <c r="B4493" t="s">
        <v>14</v>
      </c>
      <c r="C4493" t="s">
        <v>103</v>
      </c>
      <c r="D4493" s="3">
        <v>42916</v>
      </c>
      <c r="E4493" t="s">
        <v>122</v>
      </c>
      <c r="F4493">
        <v>-59020617.189999998</v>
      </c>
      <c r="G4493" t="s">
        <v>966</v>
      </c>
      <c r="H4493" t="s">
        <v>247</v>
      </c>
      <c r="I4493" t="s">
        <v>102</v>
      </c>
      <c r="J4493" t="s">
        <v>19</v>
      </c>
      <c r="L4493" t="s">
        <v>965</v>
      </c>
      <c r="M4493">
        <f t="shared" si="216"/>
        <v>10</v>
      </c>
      <c r="N4493">
        <f t="shared" si="217"/>
        <v>12</v>
      </c>
      <c r="O4493" t="str">
        <f t="shared" si="218"/>
        <v>LCF</v>
      </c>
    </row>
    <row r="4494" spans="1:15" hidden="1" x14ac:dyDescent="0.25">
      <c r="A4494" t="s">
        <v>121</v>
      </c>
      <c r="B4494" t="s">
        <v>14</v>
      </c>
      <c r="C4494" t="s">
        <v>103</v>
      </c>
      <c r="D4494" s="3">
        <v>42923</v>
      </c>
      <c r="E4494" t="s">
        <v>122</v>
      </c>
      <c r="F4494">
        <v>-275000</v>
      </c>
      <c r="G4494" t="s">
        <v>964</v>
      </c>
      <c r="H4494" t="s">
        <v>247</v>
      </c>
      <c r="I4494" t="s">
        <v>102</v>
      </c>
      <c r="J4494" t="s">
        <v>19</v>
      </c>
      <c r="L4494" t="s">
        <v>539</v>
      </c>
      <c r="M4494">
        <f t="shared" si="216"/>
        <v>10</v>
      </c>
      <c r="N4494">
        <f t="shared" si="217"/>
        <v>13</v>
      </c>
      <c r="O4494" t="str">
        <f t="shared" si="218"/>
        <v>Trad</v>
      </c>
    </row>
    <row r="4495" spans="1:15" hidden="1" x14ac:dyDescent="0.25">
      <c r="A4495" t="s">
        <v>121</v>
      </c>
      <c r="B4495" t="s">
        <v>14</v>
      </c>
      <c r="C4495" t="s">
        <v>103</v>
      </c>
      <c r="D4495" s="3">
        <v>42926</v>
      </c>
      <c r="E4495" t="s">
        <v>122</v>
      </c>
      <c r="F4495">
        <v>-670000</v>
      </c>
      <c r="G4495" t="s">
        <v>963</v>
      </c>
      <c r="H4495" t="s">
        <v>247</v>
      </c>
      <c r="I4495" t="s">
        <v>102</v>
      </c>
      <c r="J4495" t="s">
        <v>19</v>
      </c>
      <c r="L4495" t="s">
        <v>539</v>
      </c>
      <c r="M4495">
        <f t="shared" si="216"/>
        <v>10</v>
      </c>
      <c r="N4495">
        <f t="shared" si="217"/>
        <v>13</v>
      </c>
      <c r="O4495" t="str">
        <f t="shared" si="218"/>
        <v>Trad</v>
      </c>
    </row>
    <row r="4496" spans="1:15" hidden="1" x14ac:dyDescent="0.25">
      <c r="A4496" t="s">
        <v>121</v>
      </c>
      <c r="B4496" t="s">
        <v>14</v>
      </c>
      <c r="C4496" t="s">
        <v>103</v>
      </c>
      <c r="D4496" s="3">
        <v>42930</v>
      </c>
      <c r="E4496" t="s">
        <v>122</v>
      </c>
      <c r="F4496">
        <v>-105000</v>
      </c>
      <c r="G4496" t="s">
        <v>962</v>
      </c>
      <c r="H4496" t="s">
        <v>247</v>
      </c>
      <c r="I4496" t="s">
        <v>102</v>
      </c>
      <c r="J4496" t="s">
        <v>19</v>
      </c>
      <c r="L4496" t="s">
        <v>539</v>
      </c>
      <c r="M4496">
        <f t="shared" si="216"/>
        <v>10</v>
      </c>
      <c r="N4496">
        <f t="shared" si="217"/>
        <v>13</v>
      </c>
      <c r="O4496" t="str">
        <f t="shared" si="218"/>
        <v>Trad</v>
      </c>
    </row>
    <row r="4497" spans="1:15" hidden="1" x14ac:dyDescent="0.25">
      <c r="A4497" t="s">
        <v>121</v>
      </c>
      <c r="B4497" t="s">
        <v>14</v>
      </c>
      <c r="C4497" t="s">
        <v>103</v>
      </c>
      <c r="D4497" s="3">
        <v>42934</v>
      </c>
      <c r="E4497" t="s">
        <v>122</v>
      </c>
      <c r="F4497">
        <v>-40000</v>
      </c>
      <c r="G4497" t="s">
        <v>961</v>
      </c>
      <c r="H4497" t="s">
        <v>247</v>
      </c>
      <c r="I4497" t="s">
        <v>102</v>
      </c>
      <c r="J4497" t="s">
        <v>19</v>
      </c>
      <c r="L4497" t="s">
        <v>539</v>
      </c>
      <c r="M4497">
        <f t="shared" si="216"/>
        <v>10</v>
      </c>
      <c r="N4497">
        <f t="shared" si="217"/>
        <v>13</v>
      </c>
      <c r="O4497" t="str">
        <f t="shared" si="218"/>
        <v>Trad</v>
      </c>
    </row>
    <row r="4498" spans="1:15" hidden="1" x14ac:dyDescent="0.25">
      <c r="A4498" t="s">
        <v>121</v>
      </c>
      <c r="B4498" t="s">
        <v>14</v>
      </c>
      <c r="C4498" t="s">
        <v>103</v>
      </c>
      <c r="D4498" s="3">
        <v>42937</v>
      </c>
      <c r="E4498" t="s">
        <v>122</v>
      </c>
      <c r="F4498">
        <v>-175000</v>
      </c>
      <c r="G4498" t="s">
        <v>960</v>
      </c>
      <c r="H4498" t="s">
        <v>247</v>
      </c>
      <c r="I4498" t="s">
        <v>102</v>
      </c>
      <c r="J4498" t="s">
        <v>19</v>
      </c>
      <c r="L4498" t="s">
        <v>539</v>
      </c>
      <c r="M4498">
        <f t="shared" si="216"/>
        <v>10</v>
      </c>
      <c r="N4498">
        <f t="shared" si="217"/>
        <v>13</v>
      </c>
      <c r="O4498" t="str">
        <f t="shared" si="218"/>
        <v>Trad</v>
      </c>
    </row>
    <row r="4499" spans="1:15" hidden="1" x14ac:dyDescent="0.25">
      <c r="A4499" t="s">
        <v>121</v>
      </c>
      <c r="B4499" t="s">
        <v>14</v>
      </c>
      <c r="C4499" t="s">
        <v>103</v>
      </c>
      <c r="D4499" s="3">
        <v>42943</v>
      </c>
      <c r="E4499" t="s">
        <v>122</v>
      </c>
      <c r="F4499">
        <v>-430000</v>
      </c>
      <c r="G4499" t="s">
        <v>959</v>
      </c>
      <c r="H4499" t="s">
        <v>247</v>
      </c>
      <c r="I4499" t="s">
        <v>102</v>
      </c>
      <c r="J4499" t="s">
        <v>19</v>
      </c>
      <c r="L4499" t="s">
        <v>539</v>
      </c>
      <c r="M4499">
        <f t="shared" si="216"/>
        <v>10</v>
      </c>
      <c r="N4499">
        <f t="shared" si="217"/>
        <v>13</v>
      </c>
      <c r="O4499" t="str">
        <f t="shared" si="218"/>
        <v>Trad</v>
      </c>
    </row>
    <row r="4500" spans="1:15" hidden="1" x14ac:dyDescent="0.25">
      <c r="A4500" t="s">
        <v>121</v>
      </c>
      <c r="B4500" t="s">
        <v>14</v>
      </c>
      <c r="C4500" t="s">
        <v>103</v>
      </c>
      <c r="D4500" s="3">
        <v>42944</v>
      </c>
      <c r="E4500" t="s">
        <v>122</v>
      </c>
      <c r="F4500">
        <v>-315000</v>
      </c>
      <c r="G4500" t="s">
        <v>958</v>
      </c>
      <c r="H4500" t="s">
        <v>247</v>
      </c>
      <c r="I4500" t="s">
        <v>102</v>
      </c>
      <c r="J4500" t="s">
        <v>19</v>
      </c>
      <c r="L4500" t="s">
        <v>539</v>
      </c>
      <c r="M4500">
        <f t="shared" si="216"/>
        <v>10</v>
      </c>
      <c r="N4500">
        <f t="shared" si="217"/>
        <v>13</v>
      </c>
      <c r="O4500" t="str">
        <f t="shared" si="218"/>
        <v>Trad</v>
      </c>
    </row>
    <row r="4501" spans="1:15" hidden="1" x14ac:dyDescent="0.25">
      <c r="A4501" t="s">
        <v>121</v>
      </c>
      <c r="B4501" t="s">
        <v>14</v>
      </c>
      <c r="C4501" t="s">
        <v>103</v>
      </c>
      <c r="D4501" s="3">
        <v>42950</v>
      </c>
      <c r="E4501" t="s">
        <v>122</v>
      </c>
      <c r="F4501">
        <v>-457000</v>
      </c>
      <c r="G4501" t="s">
        <v>957</v>
      </c>
      <c r="H4501" t="s">
        <v>247</v>
      </c>
      <c r="I4501" t="s">
        <v>102</v>
      </c>
      <c r="J4501" t="s">
        <v>19</v>
      </c>
      <c r="L4501" t="s">
        <v>539</v>
      </c>
      <c r="M4501">
        <f t="shared" si="216"/>
        <v>10</v>
      </c>
      <c r="N4501">
        <f t="shared" si="217"/>
        <v>13</v>
      </c>
      <c r="O4501" t="str">
        <f t="shared" si="218"/>
        <v>Trad</v>
      </c>
    </row>
    <row r="4502" spans="1:15" hidden="1" x14ac:dyDescent="0.25">
      <c r="A4502" t="s">
        <v>121</v>
      </c>
      <c r="B4502" t="s">
        <v>14</v>
      </c>
      <c r="C4502" t="s">
        <v>103</v>
      </c>
      <c r="D4502" s="3">
        <v>42957</v>
      </c>
      <c r="E4502" t="s">
        <v>122</v>
      </c>
      <c r="F4502">
        <v>-100000</v>
      </c>
      <c r="G4502" t="s">
        <v>956</v>
      </c>
      <c r="H4502" t="s">
        <v>247</v>
      </c>
      <c r="I4502" t="s">
        <v>102</v>
      </c>
      <c r="J4502" t="s">
        <v>19</v>
      </c>
      <c r="L4502" t="s">
        <v>539</v>
      </c>
      <c r="M4502">
        <f t="shared" si="216"/>
        <v>10</v>
      </c>
      <c r="N4502">
        <f t="shared" si="217"/>
        <v>13</v>
      </c>
      <c r="O4502" t="str">
        <f t="shared" si="218"/>
        <v>Trad</v>
      </c>
    </row>
    <row r="4503" spans="1:15" hidden="1" x14ac:dyDescent="0.25">
      <c r="A4503" t="s">
        <v>121</v>
      </c>
      <c r="B4503" t="s">
        <v>14</v>
      </c>
      <c r="C4503" t="s">
        <v>103</v>
      </c>
      <c r="D4503" s="3">
        <v>42962</v>
      </c>
      <c r="E4503" t="s">
        <v>122</v>
      </c>
      <c r="F4503">
        <v>-124474.34</v>
      </c>
      <c r="G4503" t="s">
        <v>955</v>
      </c>
      <c r="H4503" t="s">
        <v>247</v>
      </c>
      <c r="I4503" t="s">
        <v>102</v>
      </c>
      <c r="J4503" t="s">
        <v>19</v>
      </c>
      <c r="L4503" t="s">
        <v>933</v>
      </c>
      <c r="M4503">
        <f t="shared" si="216"/>
        <v>10</v>
      </c>
      <c r="N4503">
        <f t="shared" si="217"/>
        <v>12</v>
      </c>
      <c r="O4503" t="str">
        <f t="shared" si="218"/>
        <v>LCF</v>
      </c>
    </row>
    <row r="4504" spans="1:15" hidden="1" x14ac:dyDescent="0.25">
      <c r="A4504" t="s">
        <v>121</v>
      </c>
      <c r="B4504" t="s">
        <v>14</v>
      </c>
      <c r="C4504" t="s">
        <v>103</v>
      </c>
      <c r="D4504" s="3">
        <v>42964</v>
      </c>
      <c r="E4504" t="s">
        <v>122</v>
      </c>
      <c r="F4504">
        <v>-640000</v>
      </c>
      <c r="G4504" t="s">
        <v>954</v>
      </c>
      <c r="H4504" t="s">
        <v>247</v>
      </c>
      <c r="I4504" t="s">
        <v>102</v>
      </c>
      <c r="J4504" t="s">
        <v>19</v>
      </c>
      <c r="L4504" t="s">
        <v>539</v>
      </c>
      <c r="M4504">
        <f t="shared" si="216"/>
        <v>10</v>
      </c>
      <c r="N4504">
        <f t="shared" si="217"/>
        <v>13</v>
      </c>
      <c r="O4504" t="str">
        <f t="shared" si="218"/>
        <v>Trad</v>
      </c>
    </row>
    <row r="4505" spans="1:15" hidden="1" x14ac:dyDescent="0.25">
      <c r="A4505" t="s">
        <v>121</v>
      </c>
      <c r="B4505" t="s">
        <v>14</v>
      </c>
      <c r="C4505" t="s">
        <v>103</v>
      </c>
      <c r="D4505" s="3">
        <v>42975</v>
      </c>
      <c r="E4505" t="s">
        <v>122</v>
      </c>
      <c r="F4505">
        <v>-100000</v>
      </c>
      <c r="G4505" t="s">
        <v>953</v>
      </c>
      <c r="H4505" t="s">
        <v>247</v>
      </c>
      <c r="I4505" t="s">
        <v>102</v>
      </c>
      <c r="J4505" t="s">
        <v>19</v>
      </c>
      <c r="L4505" t="s">
        <v>539</v>
      </c>
      <c r="M4505">
        <f t="shared" si="216"/>
        <v>10</v>
      </c>
      <c r="N4505">
        <f t="shared" si="217"/>
        <v>13</v>
      </c>
      <c r="O4505" t="str">
        <f t="shared" si="218"/>
        <v>Trad</v>
      </c>
    </row>
    <row r="4506" spans="1:15" hidden="1" x14ac:dyDescent="0.25">
      <c r="A4506" t="s">
        <v>121</v>
      </c>
      <c r="B4506" t="s">
        <v>14</v>
      </c>
      <c r="C4506" t="s">
        <v>103</v>
      </c>
      <c r="D4506" s="3">
        <v>42978</v>
      </c>
      <c r="E4506" t="s">
        <v>122</v>
      </c>
      <c r="F4506">
        <v>-350000</v>
      </c>
      <c r="G4506" t="s">
        <v>952</v>
      </c>
      <c r="H4506" t="s">
        <v>247</v>
      </c>
      <c r="I4506" t="s">
        <v>102</v>
      </c>
      <c r="J4506" t="s">
        <v>19</v>
      </c>
      <c r="L4506" t="s">
        <v>539</v>
      </c>
      <c r="M4506">
        <f t="shared" si="216"/>
        <v>10</v>
      </c>
      <c r="N4506">
        <f t="shared" si="217"/>
        <v>13</v>
      </c>
      <c r="O4506" t="str">
        <f t="shared" si="218"/>
        <v>Trad</v>
      </c>
    </row>
    <row r="4507" spans="1:15" hidden="1" x14ac:dyDescent="0.25">
      <c r="A4507" t="s">
        <v>121</v>
      </c>
      <c r="B4507" t="s">
        <v>14</v>
      </c>
      <c r="C4507" t="s">
        <v>103</v>
      </c>
      <c r="D4507" s="3">
        <v>42986</v>
      </c>
      <c r="E4507" t="s">
        <v>122</v>
      </c>
      <c r="F4507">
        <v>-150000</v>
      </c>
      <c r="G4507" t="s">
        <v>951</v>
      </c>
      <c r="H4507" t="s">
        <v>247</v>
      </c>
      <c r="I4507" t="s">
        <v>102</v>
      </c>
      <c r="J4507" t="s">
        <v>19</v>
      </c>
      <c r="L4507" t="s">
        <v>539</v>
      </c>
      <c r="M4507">
        <f t="shared" si="216"/>
        <v>10</v>
      </c>
      <c r="N4507">
        <f t="shared" si="217"/>
        <v>13</v>
      </c>
      <c r="O4507" t="str">
        <f t="shared" si="218"/>
        <v>Trad</v>
      </c>
    </row>
    <row r="4508" spans="1:15" hidden="1" x14ac:dyDescent="0.25">
      <c r="A4508" t="s">
        <v>121</v>
      </c>
      <c r="B4508" t="s">
        <v>14</v>
      </c>
      <c r="C4508" t="s">
        <v>103</v>
      </c>
      <c r="D4508" s="3">
        <v>42989</v>
      </c>
      <c r="E4508" t="s">
        <v>122</v>
      </c>
      <c r="F4508">
        <v>-290000</v>
      </c>
      <c r="G4508" t="s">
        <v>950</v>
      </c>
      <c r="H4508" t="s">
        <v>247</v>
      </c>
      <c r="I4508" t="s">
        <v>102</v>
      </c>
      <c r="J4508" t="s">
        <v>19</v>
      </c>
      <c r="L4508" t="s">
        <v>539</v>
      </c>
      <c r="M4508">
        <f t="shared" si="216"/>
        <v>10</v>
      </c>
      <c r="N4508">
        <f t="shared" si="217"/>
        <v>13</v>
      </c>
      <c r="O4508" t="str">
        <f t="shared" si="218"/>
        <v>Trad</v>
      </c>
    </row>
    <row r="4509" spans="1:15" hidden="1" x14ac:dyDescent="0.25">
      <c r="A4509" t="s">
        <v>121</v>
      </c>
      <c r="B4509" t="s">
        <v>14</v>
      </c>
      <c r="C4509" t="s">
        <v>103</v>
      </c>
      <c r="D4509" s="3">
        <v>42990</v>
      </c>
      <c r="E4509" t="s">
        <v>122</v>
      </c>
      <c r="F4509">
        <v>-587058.61</v>
      </c>
      <c r="G4509" t="s">
        <v>949</v>
      </c>
      <c r="H4509" t="s">
        <v>126</v>
      </c>
      <c r="I4509" t="s">
        <v>102</v>
      </c>
      <c r="J4509" t="s">
        <v>19</v>
      </c>
      <c r="L4509" t="s">
        <v>539</v>
      </c>
      <c r="M4509">
        <f t="shared" si="216"/>
        <v>10</v>
      </c>
      <c r="N4509">
        <f t="shared" si="217"/>
        <v>13</v>
      </c>
      <c r="O4509" t="str">
        <f t="shared" si="218"/>
        <v>Trad</v>
      </c>
    </row>
    <row r="4510" spans="1:15" hidden="1" x14ac:dyDescent="0.25">
      <c r="A4510" t="s">
        <v>121</v>
      </c>
      <c r="B4510" t="s">
        <v>14</v>
      </c>
      <c r="C4510" t="s">
        <v>103</v>
      </c>
      <c r="D4510" s="3">
        <v>42992</v>
      </c>
      <c r="E4510" t="s">
        <v>122</v>
      </c>
      <c r="F4510">
        <v>-6000</v>
      </c>
      <c r="G4510" t="s">
        <v>948</v>
      </c>
      <c r="H4510" t="s">
        <v>247</v>
      </c>
      <c r="I4510" t="s">
        <v>102</v>
      </c>
      <c r="J4510" t="s">
        <v>19</v>
      </c>
      <c r="L4510" t="s">
        <v>539</v>
      </c>
      <c r="M4510">
        <f t="shared" si="216"/>
        <v>10</v>
      </c>
      <c r="N4510">
        <f t="shared" si="217"/>
        <v>13</v>
      </c>
      <c r="O4510" t="str">
        <f t="shared" si="218"/>
        <v>Trad</v>
      </c>
    </row>
    <row r="4511" spans="1:15" hidden="1" x14ac:dyDescent="0.25">
      <c r="A4511" t="s">
        <v>121</v>
      </c>
      <c r="B4511" t="s">
        <v>14</v>
      </c>
      <c r="C4511" t="s">
        <v>103</v>
      </c>
      <c r="D4511" s="3">
        <v>42999</v>
      </c>
      <c r="E4511" t="s">
        <v>122</v>
      </c>
      <c r="F4511">
        <v>-24000</v>
      </c>
      <c r="G4511" t="s">
        <v>947</v>
      </c>
      <c r="H4511" t="s">
        <v>247</v>
      </c>
      <c r="I4511" t="s">
        <v>102</v>
      </c>
      <c r="J4511" t="s">
        <v>19</v>
      </c>
      <c r="L4511" t="s">
        <v>539</v>
      </c>
      <c r="M4511">
        <f t="shared" si="216"/>
        <v>10</v>
      </c>
      <c r="N4511">
        <f t="shared" si="217"/>
        <v>13</v>
      </c>
      <c r="O4511" t="str">
        <f t="shared" si="218"/>
        <v>Trad</v>
      </c>
    </row>
    <row r="4512" spans="1:15" hidden="1" x14ac:dyDescent="0.25">
      <c r="A4512" t="s">
        <v>121</v>
      </c>
      <c r="B4512" t="s">
        <v>14</v>
      </c>
      <c r="C4512" t="s">
        <v>103</v>
      </c>
      <c r="D4512" s="3">
        <v>43000</v>
      </c>
      <c r="E4512" t="s">
        <v>122</v>
      </c>
      <c r="F4512">
        <v>-170000</v>
      </c>
      <c r="G4512" t="s">
        <v>946</v>
      </c>
      <c r="H4512" t="s">
        <v>247</v>
      </c>
      <c r="I4512" t="s">
        <v>102</v>
      </c>
      <c r="J4512" t="s">
        <v>19</v>
      </c>
      <c r="L4512" t="s">
        <v>539</v>
      </c>
      <c r="M4512">
        <f t="shared" si="216"/>
        <v>10</v>
      </c>
      <c r="N4512">
        <f t="shared" si="217"/>
        <v>13</v>
      </c>
      <c r="O4512" t="str">
        <f t="shared" si="218"/>
        <v>Trad</v>
      </c>
    </row>
    <row r="4513" spans="1:15" hidden="1" x14ac:dyDescent="0.25">
      <c r="A4513" t="s">
        <v>121</v>
      </c>
      <c r="B4513" t="s">
        <v>14</v>
      </c>
      <c r="C4513" t="s">
        <v>103</v>
      </c>
      <c r="D4513" s="3">
        <v>43006</v>
      </c>
      <c r="E4513" t="s">
        <v>122</v>
      </c>
      <c r="F4513">
        <v>-381000</v>
      </c>
      <c r="G4513" t="s">
        <v>945</v>
      </c>
      <c r="H4513" t="s">
        <v>247</v>
      </c>
      <c r="I4513" t="s">
        <v>102</v>
      </c>
      <c r="J4513" t="s">
        <v>19</v>
      </c>
      <c r="L4513" t="s">
        <v>539</v>
      </c>
      <c r="M4513">
        <f t="shared" si="216"/>
        <v>10</v>
      </c>
      <c r="N4513">
        <f t="shared" si="217"/>
        <v>13</v>
      </c>
      <c r="O4513" t="str">
        <f t="shared" si="218"/>
        <v>Trad</v>
      </c>
    </row>
    <row r="4514" spans="1:15" hidden="1" x14ac:dyDescent="0.25">
      <c r="A4514" t="s">
        <v>121</v>
      </c>
      <c r="B4514" t="s">
        <v>14</v>
      </c>
      <c r="C4514" t="s">
        <v>103</v>
      </c>
      <c r="D4514" s="3">
        <v>43013</v>
      </c>
      <c r="E4514" t="s">
        <v>122</v>
      </c>
      <c r="F4514">
        <v>-40000</v>
      </c>
      <c r="G4514" t="s">
        <v>944</v>
      </c>
      <c r="H4514" t="s">
        <v>247</v>
      </c>
      <c r="I4514" t="s">
        <v>102</v>
      </c>
      <c r="J4514" t="s">
        <v>19</v>
      </c>
      <c r="L4514" t="s">
        <v>539</v>
      </c>
      <c r="M4514">
        <f t="shared" si="216"/>
        <v>10</v>
      </c>
      <c r="N4514">
        <f t="shared" si="217"/>
        <v>13</v>
      </c>
      <c r="O4514" t="str">
        <f t="shared" si="218"/>
        <v>Trad</v>
      </c>
    </row>
    <row r="4515" spans="1:15" hidden="1" x14ac:dyDescent="0.25">
      <c r="A4515" t="s">
        <v>121</v>
      </c>
      <c r="B4515" t="s">
        <v>14</v>
      </c>
      <c r="C4515" t="s">
        <v>103</v>
      </c>
      <c r="D4515" s="3">
        <v>43014</v>
      </c>
      <c r="E4515" t="s">
        <v>122</v>
      </c>
      <c r="F4515">
        <v>-1000</v>
      </c>
      <c r="G4515" t="s">
        <v>943</v>
      </c>
      <c r="H4515" t="s">
        <v>126</v>
      </c>
      <c r="I4515" t="s">
        <v>102</v>
      </c>
      <c r="J4515" t="s">
        <v>19</v>
      </c>
      <c r="L4515" t="s">
        <v>942</v>
      </c>
      <c r="M4515">
        <f t="shared" si="216"/>
        <v>10</v>
      </c>
      <c r="N4515">
        <f t="shared" si="217"/>
        <v>13</v>
      </c>
      <c r="O4515" t="str">
        <f t="shared" si="218"/>
        <v>Trad</v>
      </c>
    </row>
    <row r="4516" spans="1:15" hidden="1" x14ac:dyDescent="0.25">
      <c r="A4516" t="s">
        <v>121</v>
      </c>
      <c r="B4516" t="s">
        <v>14</v>
      </c>
      <c r="C4516" t="s">
        <v>103</v>
      </c>
      <c r="D4516" s="3">
        <v>43018</v>
      </c>
      <c r="E4516" t="s">
        <v>122</v>
      </c>
      <c r="F4516">
        <v>-220000</v>
      </c>
      <c r="G4516" t="s">
        <v>941</v>
      </c>
      <c r="H4516" t="s">
        <v>247</v>
      </c>
      <c r="I4516" t="s">
        <v>102</v>
      </c>
      <c r="J4516" t="s">
        <v>19</v>
      </c>
      <c r="L4516" t="s">
        <v>539</v>
      </c>
      <c r="M4516">
        <f t="shared" si="216"/>
        <v>10</v>
      </c>
      <c r="N4516">
        <f t="shared" si="217"/>
        <v>13</v>
      </c>
      <c r="O4516" t="str">
        <f t="shared" si="218"/>
        <v>Trad</v>
      </c>
    </row>
    <row r="4517" spans="1:15" hidden="1" x14ac:dyDescent="0.25">
      <c r="A4517" t="s">
        <v>121</v>
      </c>
      <c r="B4517" t="s">
        <v>14</v>
      </c>
      <c r="C4517" t="s">
        <v>103</v>
      </c>
      <c r="D4517" s="3">
        <v>43020</v>
      </c>
      <c r="E4517" t="s">
        <v>122</v>
      </c>
      <c r="F4517">
        <v>-50000000</v>
      </c>
      <c r="G4517" t="s">
        <v>940</v>
      </c>
      <c r="H4517" t="s">
        <v>247</v>
      </c>
      <c r="I4517" t="s">
        <v>102</v>
      </c>
      <c r="J4517" t="s">
        <v>19</v>
      </c>
      <c r="L4517" t="s">
        <v>935</v>
      </c>
      <c r="M4517">
        <f t="shared" si="216"/>
        <v>10</v>
      </c>
      <c r="N4517">
        <f t="shared" si="217"/>
        <v>12</v>
      </c>
      <c r="O4517" t="str">
        <f t="shared" si="218"/>
        <v>LCF</v>
      </c>
    </row>
    <row r="4518" spans="1:15" hidden="1" x14ac:dyDescent="0.25">
      <c r="A4518" t="s">
        <v>121</v>
      </c>
      <c r="B4518" t="s">
        <v>14</v>
      </c>
      <c r="C4518" t="s">
        <v>103</v>
      </c>
      <c r="D4518" s="3">
        <v>43021</v>
      </c>
      <c r="E4518" t="s">
        <v>122</v>
      </c>
      <c r="F4518">
        <v>-1203000</v>
      </c>
      <c r="G4518" t="s">
        <v>939</v>
      </c>
      <c r="H4518" t="s">
        <v>247</v>
      </c>
      <c r="I4518" t="s">
        <v>102</v>
      </c>
      <c r="J4518" t="s">
        <v>19</v>
      </c>
      <c r="L4518" t="s">
        <v>539</v>
      </c>
      <c r="M4518">
        <f t="shared" si="216"/>
        <v>10</v>
      </c>
      <c r="N4518">
        <f t="shared" si="217"/>
        <v>13</v>
      </c>
      <c r="O4518" t="str">
        <f t="shared" si="218"/>
        <v>Trad</v>
      </c>
    </row>
    <row r="4519" spans="1:15" hidden="1" x14ac:dyDescent="0.25">
      <c r="A4519" t="s">
        <v>121</v>
      </c>
      <c r="B4519" t="s">
        <v>14</v>
      </c>
      <c r="C4519" t="s">
        <v>103</v>
      </c>
      <c r="D4519" s="3">
        <v>43026</v>
      </c>
      <c r="E4519" t="s">
        <v>122</v>
      </c>
      <c r="F4519">
        <v>-305000</v>
      </c>
      <c r="G4519" t="s">
        <v>938</v>
      </c>
      <c r="H4519" t="s">
        <v>247</v>
      </c>
      <c r="I4519" t="s">
        <v>102</v>
      </c>
      <c r="J4519" t="s">
        <v>19</v>
      </c>
      <c r="L4519" t="s">
        <v>539</v>
      </c>
      <c r="M4519">
        <f t="shared" si="216"/>
        <v>10</v>
      </c>
      <c r="N4519">
        <f t="shared" si="217"/>
        <v>13</v>
      </c>
      <c r="O4519" t="str">
        <f t="shared" si="218"/>
        <v>Trad</v>
      </c>
    </row>
    <row r="4520" spans="1:15" hidden="1" x14ac:dyDescent="0.25">
      <c r="A4520" t="s">
        <v>121</v>
      </c>
      <c r="B4520" t="s">
        <v>14</v>
      </c>
      <c r="C4520" t="s">
        <v>103</v>
      </c>
      <c r="D4520" s="3">
        <v>43028</v>
      </c>
      <c r="E4520" t="s">
        <v>122</v>
      </c>
      <c r="F4520">
        <v>-1511000</v>
      </c>
      <c r="G4520" t="s">
        <v>937</v>
      </c>
      <c r="H4520" t="s">
        <v>247</v>
      </c>
      <c r="I4520" t="s">
        <v>102</v>
      </c>
      <c r="J4520" t="s">
        <v>19</v>
      </c>
      <c r="L4520" t="s">
        <v>539</v>
      </c>
      <c r="M4520">
        <f t="shared" si="216"/>
        <v>10</v>
      </c>
      <c r="N4520">
        <f t="shared" si="217"/>
        <v>13</v>
      </c>
      <c r="O4520" t="str">
        <f t="shared" si="218"/>
        <v>Trad</v>
      </c>
    </row>
    <row r="4521" spans="1:15" hidden="1" x14ac:dyDescent="0.25">
      <c r="A4521" t="s">
        <v>121</v>
      </c>
      <c r="B4521" t="s">
        <v>14</v>
      </c>
      <c r="C4521" t="s">
        <v>103</v>
      </c>
      <c r="D4521" s="3">
        <v>43033</v>
      </c>
      <c r="E4521" t="s">
        <v>122</v>
      </c>
      <c r="F4521">
        <v>-12000000</v>
      </c>
      <c r="G4521" t="s">
        <v>936</v>
      </c>
      <c r="H4521" t="s">
        <v>247</v>
      </c>
      <c r="I4521" t="s">
        <v>102</v>
      </c>
      <c r="J4521" t="s">
        <v>19</v>
      </c>
      <c r="L4521" t="s">
        <v>935</v>
      </c>
      <c r="M4521">
        <f t="shared" si="216"/>
        <v>10</v>
      </c>
      <c r="N4521">
        <f t="shared" si="217"/>
        <v>12</v>
      </c>
      <c r="O4521" t="str">
        <f t="shared" si="218"/>
        <v>LCF</v>
      </c>
    </row>
    <row r="4522" spans="1:15" hidden="1" x14ac:dyDescent="0.25">
      <c r="A4522" t="s">
        <v>121</v>
      </c>
      <c r="B4522" t="s">
        <v>14</v>
      </c>
      <c r="C4522" t="s">
        <v>103</v>
      </c>
      <c r="D4522" s="3">
        <v>43040</v>
      </c>
      <c r="E4522" t="s">
        <v>122</v>
      </c>
      <c r="F4522">
        <v>-14079965.83</v>
      </c>
      <c r="G4522" t="s">
        <v>934</v>
      </c>
      <c r="H4522" t="s">
        <v>247</v>
      </c>
      <c r="I4522" t="s">
        <v>102</v>
      </c>
      <c r="J4522" t="s">
        <v>19</v>
      </c>
      <c r="L4522" t="s">
        <v>933</v>
      </c>
      <c r="M4522">
        <f t="shared" si="216"/>
        <v>10</v>
      </c>
      <c r="N4522">
        <f t="shared" si="217"/>
        <v>12</v>
      </c>
      <c r="O4522" t="str">
        <f t="shared" si="218"/>
        <v>LCF</v>
      </c>
    </row>
    <row r="4523" spans="1:15" hidden="1" x14ac:dyDescent="0.25">
      <c r="A4523" t="s">
        <v>121</v>
      </c>
      <c r="B4523" t="s">
        <v>14</v>
      </c>
      <c r="C4523" t="s">
        <v>103</v>
      </c>
      <c r="D4523" s="3">
        <v>43042</v>
      </c>
      <c r="E4523" t="s">
        <v>122</v>
      </c>
      <c r="F4523">
        <v>-780000</v>
      </c>
      <c r="G4523" t="s">
        <v>932</v>
      </c>
      <c r="H4523" t="s">
        <v>247</v>
      </c>
      <c r="I4523" t="s">
        <v>102</v>
      </c>
      <c r="J4523" t="s">
        <v>19</v>
      </c>
      <c r="L4523" t="s">
        <v>539</v>
      </c>
      <c r="M4523">
        <f t="shared" si="216"/>
        <v>10</v>
      </c>
      <c r="N4523">
        <f t="shared" si="217"/>
        <v>13</v>
      </c>
      <c r="O4523" t="str">
        <f t="shared" si="218"/>
        <v>Trad</v>
      </c>
    </row>
    <row r="4524" spans="1:15" hidden="1" x14ac:dyDescent="0.25">
      <c r="A4524" t="s">
        <v>121</v>
      </c>
      <c r="B4524" t="s">
        <v>14</v>
      </c>
      <c r="C4524" t="s">
        <v>103</v>
      </c>
      <c r="D4524" s="3">
        <v>43055</v>
      </c>
      <c r="E4524" t="s">
        <v>122</v>
      </c>
      <c r="F4524">
        <v>-250000</v>
      </c>
      <c r="G4524" t="s">
        <v>931</v>
      </c>
      <c r="H4524" t="s">
        <v>247</v>
      </c>
      <c r="I4524" t="s">
        <v>102</v>
      </c>
      <c r="J4524" t="s">
        <v>19</v>
      </c>
      <c r="L4524" t="s">
        <v>539</v>
      </c>
      <c r="M4524">
        <f t="shared" si="216"/>
        <v>10</v>
      </c>
      <c r="N4524">
        <f t="shared" si="217"/>
        <v>13</v>
      </c>
      <c r="O4524" t="str">
        <f t="shared" si="218"/>
        <v>Trad</v>
      </c>
    </row>
    <row r="4525" spans="1:15" hidden="1" x14ac:dyDescent="0.25">
      <c r="A4525" t="s">
        <v>121</v>
      </c>
      <c r="B4525" t="s">
        <v>14</v>
      </c>
      <c r="C4525" t="s">
        <v>103</v>
      </c>
      <c r="D4525" s="3">
        <v>43056</v>
      </c>
      <c r="E4525" t="s">
        <v>122</v>
      </c>
      <c r="F4525">
        <v>-265000</v>
      </c>
      <c r="G4525" t="s">
        <v>930</v>
      </c>
      <c r="H4525" t="s">
        <v>247</v>
      </c>
      <c r="I4525" t="s">
        <v>102</v>
      </c>
      <c r="J4525" t="s">
        <v>19</v>
      </c>
      <c r="L4525" t="s">
        <v>539</v>
      </c>
      <c r="M4525">
        <f t="shared" si="216"/>
        <v>10</v>
      </c>
      <c r="N4525">
        <f t="shared" si="217"/>
        <v>13</v>
      </c>
      <c r="O4525" t="str">
        <f t="shared" si="218"/>
        <v>Trad</v>
      </c>
    </row>
    <row r="4526" spans="1:15" hidden="1" x14ac:dyDescent="0.25">
      <c r="A4526" t="s">
        <v>121</v>
      </c>
      <c r="B4526" t="s">
        <v>14</v>
      </c>
      <c r="C4526" t="s">
        <v>103</v>
      </c>
      <c r="D4526" s="3">
        <v>43066</v>
      </c>
      <c r="E4526" t="s">
        <v>122</v>
      </c>
      <c r="F4526">
        <v>-800000</v>
      </c>
      <c r="G4526" t="s">
        <v>929</v>
      </c>
      <c r="H4526" t="s">
        <v>247</v>
      </c>
      <c r="I4526" t="s">
        <v>102</v>
      </c>
      <c r="J4526" t="s">
        <v>19</v>
      </c>
      <c r="L4526" t="s">
        <v>539</v>
      </c>
      <c r="M4526">
        <f t="shared" si="216"/>
        <v>10</v>
      </c>
      <c r="N4526">
        <f t="shared" si="217"/>
        <v>13</v>
      </c>
      <c r="O4526" t="str">
        <f t="shared" si="218"/>
        <v>Trad</v>
      </c>
    </row>
    <row r="4527" spans="1:15" hidden="1" x14ac:dyDescent="0.25">
      <c r="A4527" t="s">
        <v>121</v>
      </c>
      <c r="B4527" t="s">
        <v>14</v>
      </c>
      <c r="C4527" t="s">
        <v>103</v>
      </c>
      <c r="D4527" s="3">
        <v>43068</v>
      </c>
      <c r="E4527" t="s">
        <v>122</v>
      </c>
      <c r="F4527">
        <v>-55000</v>
      </c>
      <c r="G4527" t="s">
        <v>928</v>
      </c>
      <c r="H4527" t="s">
        <v>247</v>
      </c>
      <c r="I4527" t="s">
        <v>102</v>
      </c>
      <c r="J4527" t="s">
        <v>19</v>
      </c>
      <c r="L4527" t="s">
        <v>539</v>
      </c>
      <c r="M4527">
        <f t="shared" si="216"/>
        <v>10</v>
      </c>
      <c r="N4527">
        <f t="shared" si="217"/>
        <v>13</v>
      </c>
      <c r="O4527" t="str">
        <f t="shared" si="218"/>
        <v>Trad</v>
      </c>
    </row>
    <row r="4528" spans="1:15" hidden="1" x14ac:dyDescent="0.25">
      <c r="A4528" t="s">
        <v>121</v>
      </c>
      <c r="B4528" t="s">
        <v>14</v>
      </c>
      <c r="C4528" t="s">
        <v>103</v>
      </c>
      <c r="D4528" s="3">
        <v>43069</v>
      </c>
      <c r="E4528" t="s">
        <v>122</v>
      </c>
      <c r="F4528">
        <v>-745000</v>
      </c>
      <c r="G4528" t="s">
        <v>927</v>
      </c>
      <c r="H4528" t="s">
        <v>247</v>
      </c>
      <c r="I4528" t="s">
        <v>102</v>
      </c>
      <c r="J4528" t="s">
        <v>19</v>
      </c>
      <c r="L4528" t="s">
        <v>539</v>
      </c>
      <c r="M4528">
        <f t="shared" si="216"/>
        <v>10</v>
      </c>
      <c r="N4528">
        <f t="shared" si="217"/>
        <v>13</v>
      </c>
      <c r="O4528" t="str">
        <f t="shared" si="218"/>
        <v>Trad</v>
      </c>
    </row>
    <row r="4529" spans="1:15" hidden="1" x14ac:dyDescent="0.25">
      <c r="A4529" t="s">
        <v>121</v>
      </c>
      <c r="B4529" t="s">
        <v>14</v>
      </c>
      <c r="C4529" t="s">
        <v>103</v>
      </c>
      <c r="D4529" s="3">
        <v>43070</v>
      </c>
      <c r="E4529" t="s">
        <v>122</v>
      </c>
      <c r="F4529">
        <v>-220727.03</v>
      </c>
      <c r="G4529" t="s">
        <v>926</v>
      </c>
      <c r="H4529" t="s">
        <v>247</v>
      </c>
      <c r="I4529" t="s">
        <v>102</v>
      </c>
      <c r="J4529" t="s">
        <v>19</v>
      </c>
      <c r="L4529" t="s">
        <v>690</v>
      </c>
      <c r="M4529">
        <f t="shared" si="216"/>
        <v>10</v>
      </c>
      <c r="N4529">
        <f t="shared" si="217"/>
        <v>12</v>
      </c>
      <c r="O4529" t="str">
        <f t="shared" si="218"/>
        <v>LCF</v>
      </c>
    </row>
    <row r="4530" spans="1:15" hidden="1" x14ac:dyDescent="0.25">
      <c r="A4530" t="s">
        <v>121</v>
      </c>
      <c r="B4530" t="s">
        <v>14</v>
      </c>
      <c r="C4530" t="s">
        <v>103</v>
      </c>
      <c r="D4530" s="3">
        <v>43070</v>
      </c>
      <c r="E4530" t="s">
        <v>122</v>
      </c>
      <c r="F4530">
        <v>-1000000</v>
      </c>
      <c r="G4530" t="s">
        <v>925</v>
      </c>
      <c r="H4530" t="s">
        <v>126</v>
      </c>
      <c r="I4530" t="s">
        <v>102</v>
      </c>
      <c r="J4530" t="s">
        <v>19</v>
      </c>
      <c r="L4530" t="s">
        <v>812</v>
      </c>
      <c r="M4530">
        <f t="shared" si="216"/>
        <v>10</v>
      </c>
      <c r="N4530">
        <f t="shared" si="217"/>
        <v>13</v>
      </c>
      <c r="O4530" t="str">
        <f t="shared" si="218"/>
        <v>Trad</v>
      </c>
    </row>
    <row r="4531" spans="1:15" hidden="1" x14ac:dyDescent="0.25">
      <c r="A4531" t="s">
        <v>121</v>
      </c>
      <c r="B4531" t="s">
        <v>14</v>
      </c>
      <c r="C4531" t="s">
        <v>103</v>
      </c>
      <c r="D4531" s="3">
        <v>43073</v>
      </c>
      <c r="E4531" t="s">
        <v>122</v>
      </c>
      <c r="F4531">
        <v>-23677.040000000001</v>
      </c>
      <c r="G4531" t="s">
        <v>924</v>
      </c>
      <c r="H4531" t="s">
        <v>247</v>
      </c>
      <c r="I4531" t="s">
        <v>102</v>
      </c>
      <c r="J4531" t="s">
        <v>19</v>
      </c>
      <c r="L4531" t="s">
        <v>690</v>
      </c>
      <c r="M4531">
        <f t="shared" si="216"/>
        <v>10</v>
      </c>
      <c r="N4531">
        <f t="shared" si="217"/>
        <v>12</v>
      </c>
      <c r="O4531" t="str">
        <f t="shared" si="218"/>
        <v>LCF</v>
      </c>
    </row>
    <row r="4532" spans="1:15" hidden="1" x14ac:dyDescent="0.25">
      <c r="A4532" t="s">
        <v>121</v>
      </c>
      <c r="B4532" t="s">
        <v>14</v>
      </c>
      <c r="C4532" t="s">
        <v>103</v>
      </c>
      <c r="D4532" s="3">
        <v>43074</v>
      </c>
      <c r="E4532" t="s">
        <v>122</v>
      </c>
      <c r="F4532">
        <v>-15788.6</v>
      </c>
      <c r="G4532" t="s">
        <v>923</v>
      </c>
      <c r="H4532" t="s">
        <v>247</v>
      </c>
      <c r="I4532" t="s">
        <v>102</v>
      </c>
      <c r="J4532" t="s">
        <v>19</v>
      </c>
      <c r="L4532" t="s">
        <v>695</v>
      </c>
      <c r="M4532">
        <f t="shared" si="216"/>
        <v>10</v>
      </c>
      <c r="N4532">
        <f t="shared" si="217"/>
        <v>12</v>
      </c>
      <c r="O4532" t="str">
        <f t="shared" si="218"/>
        <v>LCF</v>
      </c>
    </row>
    <row r="4533" spans="1:15" hidden="1" x14ac:dyDescent="0.25">
      <c r="A4533" t="s">
        <v>121</v>
      </c>
      <c r="B4533" t="s">
        <v>14</v>
      </c>
      <c r="C4533" t="s">
        <v>103</v>
      </c>
      <c r="D4533" s="3">
        <v>43075</v>
      </c>
      <c r="E4533" t="s">
        <v>122</v>
      </c>
      <c r="F4533">
        <v>-39454.230000000003</v>
      </c>
      <c r="G4533" t="s">
        <v>922</v>
      </c>
      <c r="H4533" t="s">
        <v>247</v>
      </c>
      <c r="I4533" t="s">
        <v>102</v>
      </c>
      <c r="J4533" t="s">
        <v>19</v>
      </c>
      <c r="L4533" t="s">
        <v>695</v>
      </c>
      <c r="M4533">
        <f t="shared" si="216"/>
        <v>10</v>
      </c>
      <c r="N4533">
        <f t="shared" si="217"/>
        <v>12</v>
      </c>
      <c r="O4533" t="str">
        <f t="shared" si="218"/>
        <v>LCF</v>
      </c>
    </row>
    <row r="4534" spans="1:15" hidden="1" x14ac:dyDescent="0.25">
      <c r="A4534" t="s">
        <v>121</v>
      </c>
      <c r="B4534" t="s">
        <v>14</v>
      </c>
      <c r="C4534" t="s">
        <v>103</v>
      </c>
      <c r="D4534" s="3">
        <v>43075</v>
      </c>
      <c r="E4534" t="s">
        <v>122</v>
      </c>
      <c r="F4534">
        <v>-42414.98</v>
      </c>
      <c r="G4534" t="s">
        <v>921</v>
      </c>
      <c r="H4534" t="s">
        <v>247</v>
      </c>
      <c r="I4534" t="s">
        <v>101</v>
      </c>
      <c r="J4534" t="s">
        <v>19</v>
      </c>
      <c r="L4534" t="s">
        <v>695</v>
      </c>
      <c r="M4534">
        <f t="shared" si="216"/>
        <v>10</v>
      </c>
      <c r="N4534">
        <f t="shared" si="217"/>
        <v>12</v>
      </c>
      <c r="O4534" t="str">
        <f t="shared" si="218"/>
        <v>LCF</v>
      </c>
    </row>
    <row r="4535" spans="1:15" hidden="1" x14ac:dyDescent="0.25">
      <c r="A4535" t="s">
        <v>121</v>
      </c>
      <c r="B4535" t="s">
        <v>14</v>
      </c>
      <c r="C4535" t="s">
        <v>103</v>
      </c>
      <c r="D4535" s="3">
        <v>43076</v>
      </c>
      <c r="E4535" t="s">
        <v>122</v>
      </c>
      <c r="F4535">
        <v>-18214.84</v>
      </c>
      <c r="G4535" t="s">
        <v>920</v>
      </c>
      <c r="H4535" t="s">
        <v>247</v>
      </c>
      <c r="I4535" t="s">
        <v>102</v>
      </c>
      <c r="J4535" t="s">
        <v>40</v>
      </c>
      <c r="L4535" t="s">
        <v>919</v>
      </c>
      <c r="M4535">
        <f t="shared" si="216"/>
        <v>10</v>
      </c>
      <c r="N4535">
        <f t="shared" si="217"/>
        <v>14</v>
      </c>
      <c r="O4535" t="str">
        <f t="shared" si="218"/>
        <v>LCREE</v>
      </c>
    </row>
    <row r="4536" spans="1:15" hidden="1" x14ac:dyDescent="0.25">
      <c r="A4536" t="s">
        <v>121</v>
      </c>
      <c r="B4536" t="s">
        <v>14</v>
      </c>
      <c r="C4536" t="s">
        <v>103</v>
      </c>
      <c r="D4536" s="3">
        <v>43077</v>
      </c>
      <c r="E4536" t="s">
        <v>122</v>
      </c>
      <c r="F4536">
        <v>-450000</v>
      </c>
      <c r="G4536" t="s">
        <v>918</v>
      </c>
      <c r="H4536" t="s">
        <v>247</v>
      </c>
      <c r="I4536" t="s">
        <v>102</v>
      </c>
      <c r="J4536" t="s">
        <v>19</v>
      </c>
      <c r="L4536" t="s">
        <v>539</v>
      </c>
      <c r="M4536">
        <f t="shared" si="216"/>
        <v>10</v>
      </c>
      <c r="N4536">
        <f t="shared" si="217"/>
        <v>13</v>
      </c>
      <c r="O4536" t="str">
        <f t="shared" si="218"/>
        <v>Trad</v>
      </c>
    </row>
    <row r="4537" spans="1:15" hidden="1" x14ac:dyDescent="0.25">
      <c r="A4537" t="s">
        <v>121</v>
      </c>
      <c r="B4537" t="s">
        <v>14</v>
      </c>
      <c r="C4537" t="s">
        <v>103</v>
      </c>
      <c r="D4537" s="3">
        <v>43082</v>
      </c>
      <c r="E4537" t="s">
        <v>122</v>
      </c>
      <c r="F4537">
        <v>-563000</v>
      </c>
      <c r="G4537" t="s">
        <v>917</v>
      </c>
      <c r="H4537" t="s">
        <v>247</v>
      </c>
      <c r="I4537" t="s">
        <v>102</v>
      </c>
      <c r="J4537" t="s">
        <v>19</v>
      </c>
      <c r="L4537" t="s">
        <v>539</v>
      </c>
      <c r="M4537">
        <f t="shared" si="216"/>
        <v>10</v>
      </c>
      <c r="N4537">
        <f t="shared" si="217"/>
        <v>13</v>
      </c>
      <c r="O4537" t="str">
        <f t="shared" si="218"/>
        <v>Trad</v>
      </c>
    </row>
    <row r="4538" spans="1:15" hidden="1" x14ac:dyDescent="0.25">
      <c r="A4538" t="s">
        <v>121</v>
      </c>
      <c r="B4538" t="s">
        <v>14</v>
      </c>
      <c r="C4538" t="s">
        <v>103</v>
      </c>
      <c r="D4538" s="3">
        <v>43084</v>
      </c>
      <c r="E4538" t="s">
        <v>122</v>
      </c>
      <c r="F4538">
        <v>-495000</v>
      </c>
      <c r="G4538" t="s">
        <v>916</v>
      </c>
      <c r="H4538" t="s">
        <v>247</v>
      </c>
      <c r="I4538" t="s">
        <v>102</v>
      </c>
      <c r="J4538" t="s">
        <v>19</v>
      </c>
      <c r="L4538" t="s">
        <v>539</v>
      </c>
      <c r="M4538">
        <f t="shared" si="216"/>
        <v>10</v>
      </c>
      <c r="N4538">
        <f t="shared" si="217"/>
        <v>13</v>
      </c>
      <c r="O4538" t="str">
        <f t="shared" si="218"/>
        <v>Trad</v>
      </c>
    </row>
    <row r="4539" spans="1:15" hidden="1" x14ac:dyDescent="0.25">
      <c r="A4539" t="s">
        <v>121</v>
      </c>
      <c r="B4539" t="s">
        <v>14</v>
      </c>
      <c r="C4539" t="s">
        <v>103</v>
      </c>
      <c r="D4539" s="3">
        <v>43088</v>
      </c>
      <c r="E4539" t="s">
        <v>122</v>
      </c>
      <c r="F4539">
        <v>-1373830</v>
      </c>
      <c r="G4539" t="s">
        <v>915</v>
      </c>
      <c r="H4539" t="s">
        <v>247</v>
      </c>
      <c r="I4539" t="s">
        <v>102</v>
      </c>
      <c r="J4539" t="s">
        <v>19</v>
      </c>
      <c r="L4539" t="s">
        <v>690</v>
      </c>
      <c r="M4539">
        <f t="shared" si="216"/>
        <v>10</v>
      </c>
      <c r="N4539">
        <f t="shared" si="217"/>
        <v>12</v>
      </c>
      <c r="O4539" t="str">
        <f t="shared" si="218"/>
        <v>LCF</v>
      </c>
    </row>
    <row r="4540" spans="1:15" hidden="1" x14ac:dyDescent="0.25">
      <c r="A4540" t="s">
        <v>121</v>
      </c>
      <c r="B4540" t="s">
        <v>14</v>
      </c>
      <c r="C4540" t="s">
        <v>103</v>
      </c>
      <c r="D4540" s="3">
        <v>43091</v>
      </c>
      <c r="E4540" t="s">
        <v>122</v>
      </c>
      <c r="F4540">
        <v>-200000</v>
      </c>
      <c r="G4540" t="s">
        <v>914</v>
      </c>
      <c r="H4540" t="s">
        <v>247</v>
      </c>
      <c r="I4540" t="s">
        <v>102</v>
      </c>
      <c r="J4540" t="s">
        <v>19</v>
      </c>
      <c r="L4540" t="s">
        <v>539</v>
      </c>
      <c r="M4540">
        <f t="shared" si="216"/>
        <v>10</v>
      </c>
      <c r="N4540">
        <f t="shared" si="217"/>
        <v>13</v>
      </c>
      <c r="O4540" t="str">
        <f t="shared" si="218"/>
        <v>Trad</v>
      </c>
    </row>
    <row r="4541" spans="1:15" hidden="1" x14ac:dyDescent="0.25">
      <c r="A4541" t="s">
        <v>121</v>
      </c>
      <c r="B4541" t="s">
        <v>14</v>
      </c>
      <c r="C4541" t="s">
        <v>103</v>
      </c>
      <c r="D4541" s="3">
        <v>43096</v>
      </c>
      <c r="E4541" t="s">
        <v>122</v>
      </c>
      <c r="F4541">
        <v>-362000</v>
      </c>
      <c r="G4541" t="s">
        <v>913</v>
      </c>
      <c r="H4541" t="s">
        <v>247</v>
      </c>
      <c r="I4541" t="s">
        <v>102</v>
      </c>
      <c r="J4541" t="s">
        <v>19</v>
      </c>
      <c r="L4541" t="s">
        <v>539</v>
      </c>
      <c r="M4541">
        <f t="shared" si="216"/>
        <v>10</v>
      </c>
      <c r="N4541">
        <f t="shared" si="217"/>
        <v>13</v>
      </c>
      <c r="O4541" t="str">
        <f t="shared" si="218"/>
        <v>Trad</v>
      </c>
    </row>
    <row r="4542" spans="1:15" hidden="1" x14ac:dyDescent="0.25">
      <c r="A4542" t="s">
        <v>121</v>
      </c>
      <c r="B4542" t="s">
        <v>14</v>
      </c>
      <c r="C4542" t="s">
        <v>103</v>
      </c>
      <c r="D4542" s="3">
        <v>43096</v>
      </c>
      <c r="E4542" t="s">
        <v>122</v>
      </c>
      <c r="F4542">
        <v>-247000</v>
      </c>
      <c r="G4542" t="s">
        <v>912</v>
      </c>
      <c r="H4542" t="s">
        <v>247</v>
      </c>
      <c r="I4542" t="s">
        <v>102</v>
      </c>
      <c r="J4542" t="s">
        <v>19</v>
      </c>
      <c r="L4542" t="s">
        <v>539</v>
      </c>
      <c r="M4542">
        <f t="shared" si="216"/>
        <v>10</v>
      </c>
      <c r="N4542">
        <f t="shared" si="217"/>
        <v>13</v>
      </c>
      <c r="O4542" t="str">
        <f t="shared" si="218"/>
        <v>Trad</v>
      </c>
    </row>
    <row r="4543" spans="1:15" hidden="1" x14ac:dyDescent="0.25">
      <c r="A4543" t="s">
        <v>121</v>
      </c>
      <c r="B4543" t="s">
        <v>14</v>
      </c>
      <c r="C4543" t="s">
        <v>103</v>
      </c>
      <c r="D4543" s="3">
        <v>43098</v>
      </c>
      <c r="E4543" t="s">
        <v>122</v>
      </c>
      <c r="F4543">
        <v>-201000</v>
      </c>
      <c r="G4543" t="s">
        <v>911</v>
      </c>
      <c r="H4543" t="s">
        <v>247</v>
      </c>
      <c r="I4543" t="s">
        <v>102</v>
      </c>
      <c r="J4543" t="s">
        <v>19</v>
      </c>
      <c r="L4543" t="s">
        <v>539</v>
      </c>
      <c r="M4543">
        <f t="shared" si="216"/>
        <v>10</v>
      </c>
      <c r="N4543">
        <f t="shared" si="217"/>
        <v>13</v>
      </c>
      <c r="O4543" t="str">
        <f t="shared" si="218"/>
        <v>Trad</v>
      </c>
    </row>
    <row r="4544" spans="1:15" hidden="1" x14ac:dyDescent="0.25">
      <c r="A4544" t="s">
        <v>121</v>
      </c>
      <c r="B4544" t="s">
        <v>14</v>
      </c>
      <c r="C4544" t="s">
        <v>103</v>
      </c>
      <c r="D4544" s="3">
        <v>43098</v>
      </c>
      <c r="E4544" t="s">
        <v>122</v>
      </c>
      <c r="F4544">
        <v>-137000</v>
      </c>
      <c r="G4544" t="s">
        <v>910</v>
      </c>
      <c r="H4544" t="s">
        <v>247</v>
      </c>
      <c r="I4544" t="s">
        <v>102</v>
      </c>
      <c r="J4544" t="s">
        <v>19</v>
      </c>
      <c r="L4544" t="s">
        <v>539</v>
      </c>
      <c r="M4544">
        <f t="shared" si="216"/>
        <v>10</v>
      </c>
      <c r="N4544">
        <f t="shared" si="217"/>
        <v>13</v>
      </c>
      <c r="O4544" t="str">
        <f t="shared" si="218"/>
        <v>Trad</v>
      </c>
    </row>
    <row r="4545" spans="1:15" hidden="1" x14ac:dyDescent="0.25">
      <c r="A4545" t="s">
        <v>121</v>
      </c>
      <c r="B4545" t="s">
        <v>14</v>
      </c>
      <c r="C4545" t="s">
        <v>103</v>
      </c>
      <c r="D4545" s="3">
        <v>43103</v>
      </c>
      <c r="E4545" t="s">
        <v>122</v>
      </c>
      <c r="F4545">
        <v>-200000</v>
      </c>
      <c r="G4545" t="s">
        <v>909</v>
      </c>
      <c r="H4545" t="s">
        <v>247</v>
      </c>
      <c r="I4545" t="s">
        <v>102</v>
      </c>
      <c r="J4545" t="s">
        <v>19</v>
      </c>
      <c r="L4545" t="s">
        <v>539</v>
      </c>
      <c r="M4545">
        <f t="shared" si="216"/>
        <v>10</v>
      </c>
      <c r="N4545">
        <f t="shared" si="217"/>
        <v>13</v>
      </c>
      <c r="O4545" t="str">
        <f t="shared" si="218"/>
        <v>Trad</v>
      </c>
    </row>
    <row r="4546" spans="1:15" hidden="1" x14ac:dyDescent="0.25">
      <c r="A4546" t="s">
        <v>121</v>
      </c>
      <c r="B4546" t="s">
        <v>14</v>
      </c>
      <c r="C4546" t="s">
        <v>103</v>
      </c>
      <c r="D4546" s="3">
        <v>43103</v>
      </c>
      <c r="E4546" t="s">
        <v>122</v>
      </c>
      <c r="F4546">
        <v>-100</v>
      </c>
      <c r="G4546" t="s">
        <v>908</v>
      </c>
      <c r="H4546" t="s">
        <v>249</v>
      </c>
      <c r="I4546" t="s">
        <v>102</v>
      </c>
      <c r="J4546" t="s">
        <v>19</v>
      </c>
      <c r="L4546" t="s">
        <v>539</v>
      </c>
      <c r="M4546">
        <f t="shared" si="216"/>
        <v>10</v>
      </c>
      <c r="N4546">
        <f t="shared" si="217"/>
        <v>13</v>
      </c>
      <c r="O4546" t="str">
        <f t="shared" si="218"/>
        <v>Trad</v>
      </c>
    </row>
    <row r="4547" spans="1:15" hidden="1" x14ac:dyDescent="0.25">
      <c r="A4547" t="s">
        <v>121</v>
      </c>
      <c r="B4547" t="s">
        <v>14</v>
      </c>
      <c r="C4547" t="s">
        <v>103</v>
      </c>
      <c r="D4547" s="3">
        <v>43109</v>
      </c>
      <c r="E4547" t="s">
        <v>122</v>
      </c>
      <c r="F4547">
        <v>-330000</v>
      </c>
      <c r="G4547" t="s">
        <v>907</v>
      </c>
      <c r="H4547" t="s">
        <v>247</v>
      </c>
      <c r="I4547" t="s">
        <v>102</v>
      </c>
      <c r="J4547" t="s">
        <v>19</v>
      </c>
      <c r="L4547" t="s">
        <v>539</v>
      </c>
      <c r="M4547">
        <f t="shared" ref="M4547:M4610" si="219">FIND("from",L4547,1)+LEN($M$1)+1</f>
        <v>10</v>
      </c>
      <c r="N4547">
        <f t="shared" ref="N4547:N4610" si="220">FIND("to",L4547)-LEN($N$1)</f>
        <v>13</v>
      </c>
      <c r="O4547" t="str">
        <f t="shared" ref="O4547:O4610" si="221">MID(L4547,M4547,N4547-M4547+1)</f>
        <v>Trad</v>
      </c>
    </row>
    <row r="4548" spans="1:15" hidden="1" x14ac:dyDescent="0.25">
      <c r="A4548" t="s">
        <v>121</v>
      </c>
      <c r="B4548" t="s">
        <v>14</v>
      </c>
      <c r="C4548" t="s">
        <v>103</v>
      </c>
      <c r="D4548" s="3">
        <v>43109</v>
      </c>
      <c r="E4548" t="s">
        <v>122</v>
      </c>
      <c r="F4548">
        <v>-267000</v>
      </c>
      <c r="G4548" t="s">
        <v>906</v>
      </c>
      <c r="H4548" t="s">
        <v>247</v>
      </c>
      <c r="I4548" t="s">
        <v>102</v>
      </c>
      <c r="J4548" t="s">
        <v>19</v>
      </c>
      <c r="L4548" t="s">
        <v>539</v>
      </c>
      <c r="M4548">
        <f t="shared" si="219"/>
        <v>10</v>
      </c>
      <c r="N4548">
        <f t="shared" si="220"/>
        <v>13</v>
      </c>
      <c r="O4548" t="str">
        <f t="shared" si="221"/>
        <v>Trad</v>
      </c>
    </row>
    <row r="4549" spans="1:15" hidden="1" x14ac:dyDescent="0.25">
      <c r="A4549" t="s">
        <v>121</v>
      </c>
      <c r="B4549" t="s">
        <v>14</v>
      </c>
      <c r="C4549" t="s">
        <v>103</v>
      </c>
      <c r="D4549" s="3">
        <v>43111</v>
      </c>
      <c r="E4549" t="s">
        <v>122</v>
      </c>
      <c r="F4549">
        <v>-120000</v>
      </c>
      <c r="G4549" t="s">
        <v>905</v>
      </c>
      <c r="H4549" t="s">
        <v>247</v>
      </c>
      <c r="I4549" t="s">
        <v>102</v>
      </c>
      <c r="J4549" t="s">
        <v>19</v>
      </c>
      <c r="L4549" t="s">
        <v>539</v>
      </c>
      <c r="M4549">
        <f t="shared" si="219"/>
        <v>10</v>
      </c>
      <c r="N4549">
        <f t="shared" si="220"/>
        <v>13</v>
      </c>
      <c r="O4549" t="str">
        <f t="shared" si="221"/>
        <v>Trad</v>
      </c>
    </row>
    <row r="4550" spans="1:15" hidden="1" x14ac:dyDescent="0.25">
      <c r="A4550" t="s">
        <v>121</v>
      </c>
      <c r="B4550" t="s">
        <v>14</v>
      </c>
      <c r="C4550" t="s">
        <v>103</v>
      </c>
      <c r="D4550" s="3">
        <v>43111</v>
      </c>
      <c r="E4550" t="s">
        <v>122</v>
      </c>
      <c r="F4550">
        <v>-19000000</v>
      </c>
      <c r="G4550" t="s">
        <v>904</v>
      </c>
      <c r="H4550" t="s">
        <v>126</v>
      </c>
      <c r="I4550" t="s">
        <v>102</v>
      </c>
      <c r="J4550" t="s">
        <v>19</v>
      </c>
      <c r="L4550" t="s">
        <v>903</v>
      </c>
      <c r="M4550">
        <f t="shared" si="219"/>
        <v>10</v>
      </c>
      <c r="N4550">
        <f t="shared" si="220"/>
        <v>17</v>
      </c>
      <c r="O4550" t="str">
        <f t="shared" si="221"/>
        <v>LCF Trad</v>
      </c>
    </row>
    <row r="4551" spans="1:15" hidden="1" x14ac:dyDescent="0.25">
      <c r="A4551" t="s">
        <v>121</v>
      </c>
      <c r="B4551" t="s">
        <v>14</v>
      </c>
      <c r="C4551" t="s">
        <v>103</v>
      </c>
      <c r="D4551" s="3">
        <v>43119</v>
      </c>
      <c r="E4551" t="s">
        <v>122</v>
      </c>
      <c r="F4551">
        <v>-300000</v>
      </c>
      <c r="G4551" t="s">
        <v>902</v>
      </c>
      <c r="H4551" t="s">
        <v>247</v>
      </c>
      <c r="I4551" t="s">
        <v>102</v>
      </c>
      <c r="J4551" t="s">
        <v>19</v>
      </c>
      <c r="L4551" t="s">
        <v>539</v>
      </c>
      <c r="M4551">
        <f t="shared" si="219"/>
        <v>10</v>
      </c>
      <c r="N4551">
        <f t="shared" si="220"/>
        <v>13</v>
      </c>
      <c r="O4551" t="str">
        <f t="shared" si="221"/>
        <v>Trad</v>
      </c>
    </row>
    <row r="4552" spans="1:15" hidden="1" x14ac:dyDescent="0.25">
      <c r="A4552" t="s">
        <v>121</v>
      </c>
      <c r="B4552" t="s">
        <v>14</v>
      </c>
      <c r="C4552" t="s">
        <v>103</v>
      </c>
      <c r="D4552" s="3">
        <v>43131</v>
      </c>
      <c r="E4552" t="s">
        <v>122</v>
      </c>
      <c r="F4552">
        <v>-575000</v>
      </c>
      <c r="G4552" t="s">
        <v>901</v>
      </c>
      <c r="H4552" t="s">
        <v>247</v>
      </c>
      <c r="I4552" t="s">
        <v>102</v>
      </c>
      <c r="J4552" t="s">
        <v>19</v>
      </c>
      <c r="L4552" t="s">
        <v>539</v>
      </c>
      <c r="M4552">
        <f t="shared" si="219"/>
        <v>10</v>
      </c>
      <c r="N4552">
        <f t="shared" si="220"/>
        <v>13</v>
      </c>
      <c r="O4552" t="str">
        <f t="shared" si="221"/>
        <v>Trad</v>
      </c>
    </row>
    <row r="4553" spans="1:15" hidden="1" x14ac:dyDescent="0.25">
      <c r="A4553" t="s">
        <v>121</v>
      </c>
      <c r="B4553" t="s">
        <v>14</v>
      </c>
      <c r="C4553" t="s">
        <v>103</v>
      </c>
      <c r="D4553" s="3">
        <v>43139</v>
      </c>
      <c r="E4553" t="s">
        <v>122</v>
      </c>
      <c r="F4553">
        <v>-42000</v>
      </c>
      <c r="G4553" t="s">
        <v>900</v>
      </c>
      <c r="H4553" t="s">
        <v>247</v>
      </c>
      <c r="I4553" t="s">
        <v>102</v>
      </c>
      <c r="J4553" t="s">
        <v>19</v>
      </c>
      <c r="L4553" t="s">
        <v>539</v>
      </c>
      <c r="M4553">
        <f t="shared" si="219"/>
        <v>10</v>
      </c>
      <c r="N4553">
        <f t="shared" si="220"/>
        <v>13</v>
      </c>
      <c r="O4553" t="str">
        <f t="shared" si="221"/>
        <v>Trad</v>
      </c>
    </row>
    <row r="4554" spans="1:15" hidden="1" x14ac:dyDescent="0.25">
      <c r="A4554" t="s">
        <v>121</v>
      </c>
      <c r="B4554" t="s">
        <v>14</v>
      </c>
      <c r="C4554" t="s">
        <v>103</v>
      </c>
      <c r="D4554" s="3">
        <v>43139</v>
      </c>
      <c r="E4554" t="s">
        <v>122</v>
      </c>
      <c r="F4554">
        <v>-250000</v>
      </c>
      <c r="G4554" t="s">
        <v>899</v>
      </c>
      <c r="H4554" t="s">
        <v>247</v>
      </c>
      <c r="I4554" t="s">
        <v>102</v>
      </c>
      <c r="J4554" t="s">
        <v>19</v>
      </c>
      <c r="L4554" t="s">
        <v>539</v>
      </c>
      <c r="M4554">
        <f t="shared" si="219"/>
        <v>10</v>
      </c>
      <c r="N4554">
        <f t="shared" si="220"/>
        <v>13</v>
      </c>
      <c r="O4554" t="str">
        <f t="shared" si="221"/>
        <v>Trad</v>
      </c>
    </row>
    <row r="4555" spans="1:15" hidden="1" x14ac:dyDescent="0.25">
      <c r="A4555" t="s">
        <v>121</v>
      </c>
      <c r="B4555" t="s">
        <v>14</v>
      </c>
      <c r="C4555" t="s">
        <v>103</v>
      </c>
      <c r="D4555" s="3">
        <v>43143</v>
      </c>
      <c r="E4555" t="s">
        <v>122</v>
      </c>
      <c r="F4555">
        <v>-200000</v>
      </c>
      <c r="G4555" t="s">
        <v>898</v>
      </c>
      <c r="H4555" t="s">
        <v>247</v>
      </c>
      <c r="I4555" t="s">
        <v>102</v>
      </c>
      <c r="J4555" t="s">
        <v>19</v>
      </c>
      <c r="L4555" t="s">
        <v>539</v>
      </c>
      <c r="M4555">
        <f t="shared" si="219"/>
        <v>10</v>
      </c>
      <c r="N4555">
        <f t="shared" si="220"/>
        <v>13</v>
      </c>
      <c r="O4555" t="str">
        <f t="shared" si="221"/>
        <v>Trad</v>
      </c>
    </row>
    <row r="4556" spans="1:15" hidden="1" x14ac:dyDescent="0.25">
      <c r="A4556" t="s">
        <v>121</v>
      </c>
      <c r="B4556" t="s">
        <v>14</v>
      </c>
      <c r="C4556" t="s">
        <v>103</v>
      </c>
      <c r="D4556" s="3">
        <v>43147</v>
      </c>
      <c r="E4556" t="s">
        <v>122</v>
      </c>
      <c r="F4556">
        <v>-300000</v>
      </c>
      <c r="G4556" t="s">
        <v>897</v>
      </c>
      <c r="H4556" t="s">
        <v>247</v>
      </c>
      <c r="I4556" t="s">
        <v>102</v>
      </c>
      <c r="J4556" t="s">
        <v>19</v>
      </c>
      <c r="L4556" t="s">
        <v>539</v>
      </c>
      <c r="M4556">
        <f t="shared" si="219"/>
        <v>10</v>
      </c>
      <c r="N4556">
        <f t="shared" si="220"/>
        <v>13</v>
      </c>
      <c r="O4556" t="str">
        <f t="shared" si="221"/>
        <v>Trad</v>
      </c>
    </row>
    <row r="4557" spans="1:15" hidden="1" x14ac:dyDescent="0.25">
      <c r="A4557" t="s">
        <v>121</v>
      </c>
      <c r="B4557" t="s">
        <v>14</v>
      </c>
      <c r="C4557" t="s">
        <v>103</v>
      </c>
      <c r="D4557" s="3">
        <v>43154</v>
      </c>
      <c r="E4557" t="s">
        <v>122</v>
      </c>
      <c r="F4557">
        <v>-120000</v>
      </c>
      <c r="G4557" t="s">
        <v>896</v>
      </c>
      <c r="H4557" t="s">
        <v>247</v>
      </c>
      <c r="I4557" t="s">
        <v>102</v>
      </c>
      <c r="J4557" t="s">
        <v>19</v>
      </c>
      <c r="L4557" t="s">
        <v>539</v>
      </c>
      <c r="M4557">
        <f t="shared" si="219"/>
        <v>10</v>
      </c>
      <c r="N4557">
        <f t="shared" si="220"/>
        <v>13</v>
      </c>
      <c r="O4557" t="str">
        <f t="shared" si="221"/>
        <v>Trad</v>
      </c>
    </row>
    <row r="4558" spans="1:15" hidden="1" x14ac:dyDescent="0.25">
      <c r="A4558" t="s">
        <v>121</v>
      </c>
      <c r="B4558" t="s">
        <v>14</v>
      </c>
      <c r="C4558" t="s">
        <v>103</v>
      </c>
      <c r="D4558" s="3">
        <v>43158</v>
      </c>
      <c r="E4558" t="s">
        <v>122</v>
      </c>
      <c r="F4558">
        <v>-150000</v>
      </c>
      <c r="G4558" t="s">
        <v>895</v>
      </c>
      <c r="H4558" t="s">
        <v>247</v>
      </c>
      <c r="I4558" t="s">
        <v>102</v>
      </c>
      <c r="J4558" t="s">
        <v>19</v>
      </c>
      <c r="L4558" t="s">
        <v>539</v>
      </c>
      <c r="M4558">
        <f t="shared" si="219"/>
        <v>10</v>
      </c>
      <c r="N4558">
        <f t="shared" si="220"/>
        <v>13</v>
      </c>
      <c r="O4558" t="str">
        <f t="shared" si="221"/>
        <v>Trad</v>
      </c>
    </row>
    <row r="4559" spans="1:15" hidden="1" x14ac:dyDescent="0.25">
      <c r="A4559" t="s">
        <v>121</v>
      </c>
      <c r="B4559" t="s">
        <v>14</v>
      </c>
      <c r="C4559" t="s">
        <v>103</v>
      </c>
      <c r="D4559" s="3">
        <v>43158</v>
      </c>
      <c r="E4559" t="s">
        <v>122</v>
      </c>
      <c r="F4559">
        <v>-24400000</v>
      </c>
      <c r="G4559" t="s">
        <v>894</v>
      </c>
      <c r="H4559" t="s">
        <v>249</v>
      </c>
      <c r="I4559" t="s">
        <v>102</v>
      </c>
      <c r="J4559" t="s">
        <v>19</v>
      </c>
      <c r="L4559" t="s">
        <v>893</v>
      </c>
      <c r="M4559">
        <f t="shared" si="219"/>
        <v>10</v>
      </c>
      <c r="N4559">
        <f t="shared" si="220"/>
        <v>12</v>
      </c>
      <c r="O4559" t="str">
        <f t="shared" si="221"/>
        <v>LCF</v>
      </c>
    </row>
    <row r="4560" spans="1:15" hidden="1" x14ac:dyDescent="0.25">
      <c r="A4560" t="s">
        <v>121</v>
      </c>
      <c r="B4560" t="s">
        <v>14</v>
      </c>
      <c r="C4560" t="s">
        <v>103</v>
      </c>
      <c r="D4560" s="3">
        <v>43159</v>
      </c>
      <c r="E4560" t="s">
        <v>122</v>
      </c>
      <c r="F4560">
        <v>-365000</v>
      </c>
      <c r="G4560" t="s">
        <v>892</v>
      </c>
      <c r="H4560" t="s">
        <v>247</v>
      </c>
      <c r="I4560" t="s">
        <v>102</v>
      </c>
      <c r="J4560" t="s">
        <v>19</v>
      </c>
      <c r="L4560" t="s">
        <v>539</v>
      </c>
      <c r="M4560">
        <f t="shared" si="219"/>
        <v>10</v>
      </c>
      <c r="N4560">
        <f t="shared" si="220"/>
        <v>13</v>
      </c>
      <c r="O4560" t="str">
        <f t="shared" si="221"/>
        <v>Trad</v>
      </c>
    </row>
    <row r="4561" spans="1:15" hidden="1" x14ac:dyDescent="0.25">
      <c r="A4561" t="s">
        <v>121</v>
      </c>
      <c r="B4561" t="s">
        <v>14</v>
      </c>
      <c r="C4561" t="s">
        <v>103</v>
      </c>
      <c r="D4561" s="3">
        <v>43168</v>
      </c>
      <c r="E4561" t="s">
        <v>122</v>
      </c>
      <c r="F4561">
        <v>-345000</v>
      </c>
      <c r="G4561" t="s">
        <v>891</v>
      </c>
      <c r="H4561" t="s">
        <v>247</v>
      </c>
      <c r="I4561" t="s">
        <v>102</v>
      </c>
      <c r="J4561" t="s">
        <v>19</v>
      </c>
      <c r="L4561" t="s">
        <v>539</v>
      </c>
      <c r="M4561">
        <f t="shared" si="219"/>
        <v>10</v>
      </c>
      <c r="N4561">
        <f t="shared" si="220"/>
        <v>13</v>
      </c>
      <c r="O4561" t="str">
        <f t="shared" si="221"/>
        <v>Trad</v>
      </c>
    </row>
    <row r="4562" spans="1:15" hidden="1" x14ac:dyDescent="0.25">
      <c r="A4562" t="s">
        <v>121</v>
      </c>
      <c r="B4562" t="s">
        <v>14</v>
      </c>
      <c r="C4562" t="s">
        <v>103</v>
      </c>
      <c r="D4562" s="3">
        <v>43174</v>
      </c>
      <c r="E4562" t="s">
        <v>122</v>
      </c>
      <c r="F4562">
        <v>-250000</v>
      </c>
      <c r="G4562" t="s">
        <v>890</v>
      </c>
      <c r="H4562" t="s">
        <v>247</v>
      </c>
      <c r="I4562" t="s">
        <v>102</v>
      </c>
      <c r="J4562" t="s">
        <v>19</v>
      </c>
      <c r="L4562" t="s">
        <v>499</v>
      </c>
      <c r="M4562">
        <f t="shared" si="219"/>
        <v>10</v>
      </c>
      <c r="N4562">
        <f t="shared" si="220"/>
        <v>20</v>
      </c>
      <c r="O4562" t="str">
        <f t="shared" si="221"/>
        <v>LCF Trading</v>
      </c>
    </row>
    <row r="4563" spans="1:15" hidden="1" x14ac:dyDescent="0.25">
      <c r="A4563" t="s">
        <v>121</v>
      </c>
      <c r="B4563" t="s">
        <v>14</v>
      </c>
      <c r="C4563" t="s">
        <v>103</v>
      </c>
      <c r="D4563" s="3">
        <v>43175</v>
      </c>
      <c r="E4563" t="s">
        <v>122</v>
      </c>
      <c r="F4563">
        <v>-235000</v>
      </c>
      <c r="G4563" t="s">
        <v>889</v>
      </c>
      <c r="H4563" t="s">
        <v>247</v>
      </c>
      <c r="I4563" t="s">
        <v>102</v>
      </c>
      <c r="J4563" t="s">
        <v>19</v>
      </c>
      <c r="L4563" t="s">
        <v>472</v>
      </c>
      <c r="M4563">
        <f t="shared" si="219"/>
        <v>10</v>
      </c>
      <c r="N4563">
        <f t="shared" si="220"/>
        <v>16</v>
      </c>
      <c r="O4563" t="str">
        <f t="shared" si="221"/>
        <v>Trading</v>
      </c>
    </row>
    <row r="4564" spans="1:15" hidden="1" x14ac:dyDescent="0.25">
      <c r="A4564" t="s">
        <v>121</v>
      </c>
      <c r="B4564" t="s">
        <v>14</v>
      </c>
      <c r="C4564" t="s">
        <v>103</v>
      </c>
      <c r="D4564" s="3">
        <v>43182</v>
      </c>
      <c r="E4564" t="s">
        <v>122</v>
      </c>
      <c r="F4564">
        <v>-450000</v>
      </c>
      <c r="G4564" t="s">
        <v>888</v>
      </c>
      <c r="H4564" t="s">
        <v>247</v>
      </c>
      <c r="I4564" t="s">
        <v>102</v>
      </c>
      <c r="J4564" t="s">
        <v>19</v>
      </c>
      <c r="L4564" t="s">
        <v>539</v>
      </c>
      <c r="M4564">
        <f t="shared" si="219"/>
        <v>10</v>
      </c>
      <c r="N4564">
        <f t="shared" si="220"/>
        <v>13</v>
      </c>
      <c r="O4564" t="str">
        <f t="shared" si="221"/>
        <v>Trad</v>
      </c>
    </row>
    <row r="4565" spans="1:15" hidden="1" x14ac:dyDescent="0.25">
      <c r="A4565" t="s">
        <v>121</v>
      </c>
      <c r="B4565" t="s">
        <v>14</v>
      </c>
      <c r="C4565" t="s">
        <v>103</v>
      </c>
      <c r="D4565" s="3">
        <v>43188</v>
      </c>
      <c r="E4565" t="s">
        <v>122</v>
      </c>
      <c r="F4565">
        <v>-215000</v>
      </c>
      <c r="G4565" t="s">
        <v>887</v>
      </c>
      <c r="H4565" t="s">
        <v>247</v>
      </c>
      <c r="I4565" t="s">
        <v>102</v>
      </c>
      <c r="J4565" t="s">
        <v>19</v>
      </c>
      <c r="L4565" t="s">
        <v>539</v>
      </c>
      <c r="M4565">
        <f t="shared" si="219"/>
        <v>10</v>
      </c>
      <c r="N4565">
        <f t="shared" si="220"/>
        <v>13</v>
      </c>
      <c r="O4565" t="str">
        <f t="shared" si="221"/>
        <v>Trad</v>
      </c>
    </row>
    <row r="4566" spans="1:15" hidden="1" x14ac:dyDescent="0.25">
      <c r="A4566" t="s">
        <v>121</v>
      </c>
      <c r="B4566" t="s">
        <v>14</v>
      </c>
      <c r="C4566" t="s">
        <v>103</v>
      </c>
      <c r="D4566" s="3">
        <v>43196</v>
      </c>
      <c r="E4566" t="s">
        <v>122</v>
      </c>
      <c r="F4566">
        <v>-74500</v>
      </c>
      <c r="G4566" t="s">
        <v>886</v>
      </c>
      <c r="H4566" t="s">
        <v>247</v>
      </c>
      <c r="I4566" t="s">
        <v>102</v>
      </c>
      <c r="J4566" t="s">
        <v>19</v>
      </c>
      <c r="L4566" t="s">
        <v>539</v>
      </c>
      <c r="M4566">
        <f t="shared" si="219"/>
        <v>10</v>
      </c>
      <c r="N4566">
        <f t="shared" si="220"/>
        <v>13</v>
      </c>
      <c r="O4566" t="str">
        <f t="shared" si="221"/>
        <v>Trad</v>
      </c>
    </row>
    <row r="4567" spans="1:15" hidden="1" x14ac:dyDescent="0.25">
      <c r="A4567" t="s">
        <v>121</v>
      </c>
      <c r="B4567" t="s">
        <v>14</v>
      </c>
      <c r="C4567" t="s">
        <v>103</v>
      </c>
      <c r="D4567" s="3">
        <v>43201</v>
      </c>
      <c r="E4567" t="s">
        <v>122</v>
      </c>
      <c r="F4567">
        <v>-250000</v>
      </c>
      <c r="G4567" t="s">
        <v>885</v>
      </c>
      <c r="H4567" t="s">
        <v>247</v>
      </c>
      <c r="I4567" t="s">
        <v>102</v>
      </c>
      <c r="J4567" t="s">
        <v>19</v>
      </c>
      <c r="L4567" t="s">
        <v>539</v>
      </c>
      <c r="M4567">
        <f t="shared" si="219"/>
        <v>10</v>
      </c>
      <c r="N4567">
        <f t="shared" si="220"/>
        <v>13</v>
      </c>
      <c r="O4567" t="str">
        <f t="shared" si="221"/>
        <v>Trad</v>
      </c>
    </row>
    <row r="4568" spans="1:15" hidden="1" x14ac:dyDescent="0.25">
      <c r="A4568" t="s">
        <v>121</v>
      </c>
      <c r="B4568" t="s">
        <v>14</v>
      </c>
      <c r="C4568" t="s">
        <v>103</v>
      </c>
      <c r="D4568" s="3">
        <v>43202</v>
      </c>
      <c r="E4568" t="s">
        <v>122</v>
      </c>
      <c r="F4568">
        <v>-1200000</v>
      </c>
      <c r="G4568" t="s">
        <v>884</v>
      </c>
      <c r="H4568" t="s">
        <v>247</v>
      </c>
      <c r="I4568" t="s">
        <v>102</v>
      </c>
      <c r="J4568" t="s">
        <v>19</v>
      </c>
      <c r="L4568" t="s">
        <v>539</v>
      </c>
      <c r="M4568">
        <f t="shared" si="219"/>
        <v>10</v>
      </c>
      <c r="N4568">
        <f t="shared" si="220"/>
        <v>13</v>
      </c>
      <c r="O4568" t="str">
        <f t="shared" si="221"/>
        <v>Trad</v>
      </c>
    </row>
    <row r="4569" spans="1:15" hidden="1" x14ac:dyDescent="0.25">
      <c r="A4569" t="s">
        <v>121</v>
      </c>
      <c r="B4569" t="s">
        <v>14</v>
      </c>
      <c r="C4569" t="s">
        <v>103</v>
      </c>
      <c r="D4569" s="3">
        <v>43203</v>
      </c>
      <c r="E4569" t="s">
        <v>122</v>
      </c>
      <c r="F4569">
        <v>-300000</v>
      </c>
      <c r="G4569" t="s">
        <v>883</v>
      </c>
      <c r="H4569" t="s">
        <v>247</v>
      </c>
      <c r="I4569" t="s">
        <v>102</v>
      </c>
      <c r="J4569" t="s">
        <v>19</v>
      </c>
      <c r="L4569" t="s">
        <v>539</v>
      </c>
      <c r="M4569">
        <f t="shared" si="219"/>
        <v>10</v>
      </c>
      <c r="N4569">
        <f t="shared" si="220"/>
        <v>13</v>
      </c>
      <c r="O4569" t="str">
        <f t="shared" si="221"/>
        <v>Trad</v>
      </c>
    </row>
    <row r="4570" spans="1:15" hidden="1" x14ac:dyDescent="0.25">
      <c r="A4570" t="s">
        <v>121</v>
      </c>
      <c r="B4570" t="s">
        <v>14</v>
      </c>
      <c r="C4570" t="s">
        <v>103</v>
      </c>
      <c r="D4570" s="3">
        <v>43209</v>
      </c>
      <c r="E4570" t="s">
        <v>122</v>
      </c>
      <c r="F4570">
        <v>-900000</v>
      </c>
      <c r="G4570" t="s">
        <v>882</v>
      </c>
      <c r="H4570" t="s">
        <v>247</v>
      </c>
      <c r="I4570" t="s">
        <v>102</v>
      </c>
      <c r="J4570" t="s">
        <v>19</v>
      </c>
      <c r="L4570" t="s">
        <v>539</v>
      </c>
      <c r="M4570">
        <f t="shared" si="219"/>
        <v>10</v>
      </c>
      <c r="N4570">
        <f t="shared" si="220"/>
        <v>13</v>
      </c>
      <c r="O4570" t="str">
        <f t="shared" si="221"/>
        <v>Trad</v>
      </c>
    </row>
    <row r="4571" spans="1:15" hidden="1" x14ac:dyDescent="0.25">
      <c r="A4571" t="s">
        <v>121</v>
      </c>
      <c r="B4571" t="s">
        <v>14</v>
      </c>
      <c r="C4571" t="s">
        <v>103</v>
      </c>
      <c r="D4571" s="3">
        <v>43209</v>
      </c>
      <c r="E4571" t="s">
        <v>122</v>
      </c>
      <c r="F4571">
        <v>-15000</v>
      </c>
      <c r="G4571" t="s">
        <v>881</v>
      </c>
      <c r="H4571" t="s">
        <v>247</v>
      </c>
      <c r="I4571" t="s">
        <v>102</v>
      </c>
      <c r="J4571" t="s">
        <v>19</v>
      </c>
      <c r="L4571" t="s">
        <v>539</v>
      </c>
      <c r="M4571">
        <f t="shared" si="219"/>
        <v>10</v>
      </c>
      <c r="N4571">
        <f t="shared" si="220"/>
        <v>13</v>
      </c>
      <c r="O4571" t="str">
        <f t="shared" si="221"/>
        <v>Trad</v>
      </c>
    </row>
    <row r="4572" spans="1:15" hidden="1" x14ac:dyDescent="0.25">
      <c r="A4572" t="s">
        <v>121</v>
      </c>
      <c r="B4572" t="s">
        <v>14</v>
      </c>
      <c r="C4572" t="s">
        <v>103</v>
      </c>
      <c r="D4572" s="3">
        <v>43213</v>
      </c>
      <c r="E4572" t="s">
        <v>122</v>
      </c>
      <c r="F4572">
        <v>-70000</v>
      </c>
      <c r="G4572" t="s">
        <v>880</v>
      </c>
      <c r="H4572" t="s">
        <v>247</v>
      </c>
      <c r="I4572" t="s">
        <v>102</v>
      </c>
      <c r="J4572" t="s">
        <v>19</v>
      </c>
      <c r="L4572" t="s">
        <v>539</v>
      </c>
      <c r="M4572">
        <f t="shared" si="219"/>
        <v>10</v>
      </c>
      <c r="N4572">
        <f t="shared" si="220"/>
        <v>13</v>
      </c>
      <c r="O4572" t="str">
        <f t="shared" si="221"/>
        <v>Trad</v>
      </c>
    </row>
    <row r="4573" spans="1:15" hidden="1" x14ac:dyDescent="0.25">
      <c r="A4573" t="s">
        <v>121</v>
      </c>
      <c r="B4573" t="s">
        <v>14</v>
      </c>
      <c r="C4573" t="s">
        <v>103</v>
      </c>
      <c r="D4573" s="3">
        <v>43215</v>
      </c>
      <c r="E4573" t="s">
        <v>122</v>
      </c>
      <c r="F4573">
        <v>-60000</v>
      </c>
      <c r="G4573" t="s">
        <v>879</v>
      </c>
      <c r="H4573" t="s">
        <v>247</v>
      </c>
      <c r="I4573" t="s">
        <v>102</v>
      </c>
      <c r="J4573" t="s">
        <v>19</v>
      </c>
      <c r="L4573" t="s">
        <v>539</v>
      </c>
      <c r="M4573">
        <f t="shared" si="219"/>
        <v>10</v>
      </c>
      <c r="N4573">
        <f t="shared" si="220"/>
        <v>13</v>
      </c>
      <c r="O4573" t="str">
        <f t="shared" si="221"/>
        <v>Trad</v>
      </c>
    </row>
    <row r="4574" spans="1:15" hidden="1" x14ac:dyDescent="0.25">
      <c r="A4574" t="s">
        <v>121</v>
      </c>
      <c r="B4574" t="s">
        <v>14</v>
      </c>
      <c r="C4574" t="s">
        <v>103</v>
      </c>
      <c r="D4574" s="3">
        <v>43220</v>
      </c>
      <c r="E4574" t="s">
        <v>122</v>
      </c>
      <c r="F4574">
        <v>-150000</v>
      </c>
      <c r="G4574" t="s">
        <v>878</v>
      </c>
      <c r="H4574" t="s">
        <v>247</v>
      </c>
      <c r="I4574" t="s">
        <v>102</v>
      </c>
      <c r="J4574" t="s">
        <v>19</v>
      </c>
      <c r="L4574" t="s">
        <v>539</v>
      </c>
      <c r="M4574">
        <f t="shared" si="219"/>
        <v>10</v>
      </c>
      <c r="N4574">
        <f t="shared" si="220"/>
        <v>13</v>
      </c>
      <c r="O4574" t="str">
        <f t="shared" si="221"/>
        <v>Trad</v>
      </c>
    </row>
    <row r="4575" spans="1:15" hidden="1" x14ac:dyDescent="0.25">
      <c r="A4575" t="s">
        <v>121</v>
      </c>
      <c r="B4575" t="s">
        <v>14</v>
      </c>
      <c r="C4575" t="s">
        <v>103</v>
      </c>
      <c r="D4575" s="3">
        <v>43223</v>
      </c>
      <c r="E4575" t="s">
        <v>122</v>
      </c>
      <c r="F4575">
        <v>-170000</v>
      </c>
      <c r="G4575" t="s">
        <v>877</v>
      </c>
      <c r="H4575" t="s">
        <v>247</v>
      </c>
      <c r="I4575" t="s">
        <v>102</v>
      </c>
      <c r="J4575" t="s">
        <v>19</v>
      </c>
      <c r="L4575" t="s">
        <v>539</v>
      </c>
      <c r="M4575">
        <f t="shared" si="219"/>
        <v>10</v>
      </c>
      <c r="N4575">
        <f t="shared" si="220"/>
        <v>13</v>
      </c>
      <c r="O4575" t="str">
        <f t="shared" si="221"/>
        <v>Trad</v>
      </c>
    </row>
    <row r="4576" spans="1:15" hidden="1" x14ac:dyDescent="0.25">
      <c r="A4576" t="s">
        <v>121</v>
      </c>
      <c r="B4576" t="s">
        <v>14</v>
      </c>
      <c r="C4576" t="s">
        <v>103</v>
      </c>
      <c r="D4576" s="3">
        <v>43224</v>
      </c>
      <c r="E4576" t="s">
        <v>122</v>
      </c>
      <c r="F4576">
        <v>-150000</v>
      </c>
      <c r="G4576" t="s">
        <v>876</v>
      </c>
      <c r="H4576" t="s">
        <v>247</v>
      </c>
      <c r="I4576" t="s">
        <v>102</v>
      </c>
      <c r="J4576" t="s">
        <v>19</v>
      </c>
      <c r="L4576" t="s">
        <v>539</v>
      </c>
      <c r="M4576">
        <f t="shared" si="219"/>
        <v>10</v>
      </c>
      <c r="N4576">
        <f t="shared" si="220"/>
        <v>13</v>
      </c>
      <c r="O4576" t="str">
        <f t="shared" si="221"/>
        <v>Trad</v>
      </c>
    </row>
    <row r="4577" spans="1:15" hidden="1" x14ac:dyDescent="0.25">
      <c r="A4577" t="s">
        <v>121</v>
      </c>
      <c r="B4577" t="s">
        <v>14</v>
      </c>
      <c r="C4577" t="s">
        <v>103</v>
      </c>
      <c r="D4577" s="3">
        <v>43227</v>
      </c>
      <c r="E4577" t="s">
        <v>122</v>
      </c>
      <c r="F4577">
        <v>-300000</v>
      </c>
      <c r="G4577" t="s">
        <v>875</v>
      </c>
      <c r="H4577" t="s">
        <v>247</v>
      </c>
      <c r="I4577" t="s">
        <v>102</v>
      </c>
      <c r="J4577" t="s">
        <v>19</v>
      </c>
      <c r="L4577" t="s">
        <v>539</v>
      </c>
      <c r="M4577">
        <f t="shared" si="219"/>
        <v>10</v>
      </c>
      <c r="N4577">
        <f t="shared" si="220"/>
        <v>13</v>
      </c>
      <c r="O4577" t="str">
        <f t="shared" si="221"/>
        <v>Trad</v>
      </c>
    </row>
    <row r="4578" spans="1:15" hidden="1" x14ac:dyDescent="0.25">
      <c r="A4578" t="s">
        <v>121</v>
      </c>
      <c r="B4578" t="s">
        <v>14</v>
      </c>
      <c r="C4578" t="s">
        <v>103</v>
      </c>
      <c r="D4578" s="3">
        <v>43229</v>
      </c>
      <c r="E4578" t="s">
        <v>122</v>
      </c>
      <c r="F4578">
        <v>-37000</v>
      </c>
      <c r="G4578" t="s">
        <v>874</v>
      </c>
      <c r="H4578" t="s">
        <v>247</v>
      </c>
      <c r="I4578" t="s">
        <v>102</v>
      </c>
      <c r="J4578" t="s">
        <v>19</v>
      </c>
      <c r="L4578" t="s">
        <v>539</v>
      </c>
      <c r="M4578">
        <f t="shared" si="219"/>
        <v>10</v>
      </c>
      <c r="N4578">
        <f t="shared" si="220"/>
        <v>13</v>
      </c>
      <c r="O4578" t="str">
        <f t="shared" si="221"/>
        <v>Trad</v>
      </c>
    </row>
    <row r="4579" spans="1:15" hidden="1" x14ac:dyDescent="0.25">
      <c r="A4579" t="s">
        <v>121</v>
      </c>
      <c r="B4579" t="s">
        <v>14</v>
      </c>
      <c r="C4579" t="s">
        <v>103</v>
      </c>
      <c r="D4579" s="3">
        <v>43234</v>
      </c>
      <c r="E4579" t="s">
        <v>122</v>
      </c>
      <c r="F4579">
        <v>-120000</v>
      </c>
      <c r="G4579" t="s">
        <v>873</v>
      </c>
      <c r="H4579" t="s">
        <v>247</v>
      </c>
      <c r="I4579" t="s">
        <v>102</v>
      </c>
      <c r="J4579" t="s">
        <v>19</v>
      </c>
      <c r="L4579" t="s">
        <v>539</v>
      </c>
      <c r="M4579">
        <f t="shared" si="219"/>
        <v>10</v>
      </c>
      <c r="N4579">
        <f t="shared" si="220"/>
        <v>13</v>
      </c>
      <c r="O4579" t="str">
        <f t="shared" si="221"/>
        <v>Trad</v>
      </c>
    </row>
    <row r="4580" spans="1:15" hidden="1" x14ac:dyDescent="0.25">
      <c r="A4580" t="s">
        <v>121</v>
      </c>
      <c r="B4580" t="s">
        <v>14</v>
      </c>
      <c r="C4580" t="s">
        <v>103</v>
      </c>
      <c r="D4580" s="3">
        <v>43234</v>
      </c>
      <c r="E4580" t="s">
        <v>122</v>
      </c>
      <c r="F4580">
        <v>-200000</v>
      </c>
      <c r="G4580" t="s">
        <v>872</v>
      </c>
      <c r="H4580" t="s">
        <v>247</v>
      </c>
      <c r="I4580" t="s">
        <v>102</v>
      </c>
      <c r="J4580" t="s">
        <v>19</v>
      </c>
      <c r="L4580" t="s">
        <v>539</v>
      </c>
      <c r="M4580">
        <f t="shared" si="219"/>
        <v>10</v>
      </c>
      <c r="N4580">
        <f t="shared" si="220"/>
        <v>13</v>
      </c>
      <c r="O4580" t="str">
        <f t="shared" si="221"/>
        <v>Trad</v>
      </c>
    </row>
    <row r="4581" spans="1:15" hidden="1" x14ac:dyDescent="0.25">
      <c r="A4581" t="s">
        <v>121</v>
      </c>
      <c r="B4581" t="s">
        <v>14</v>
      </c>
      <c r="C4581" t="s">
        <v>103</v>
      </c>
      <c r="D4581" s="3">
        <v>43234</v>
      </c>
      <c r="E4581" t="s">
        <v>122</v>
      </c>
      <c r="F4581">
        <v>-298000</v>
      </c>
      <c r="G4581" t="s">
        <v>871</v>
      </c>
      <c r="H4581" t="s">
        <v>247</v>
      </c>
      <c r="I4581" t="s">
        <v>102</v>
      </c>
      <c r="J4581" t="s">
        <v>19</v>
      </c>
      <c r="L4581" t="s">
        <v>539</v>
      </c>
      <c r="M4581">
        <f t="shared" si="219"/>
        <v>10</v>
      </c>
      <c r="N4581">
        <f t="shared" si="220"/>
        <v>13</v>
      </c>
      <c r="O4581" t="str">
        <f t="shared" si="221"/>
        <v>Trad</v>
      </c>
    </row>
    <row r="4582" spans="1:15" hidden="1" x14ac:dyDescent="0.25">
      <c r="A4582" t="s">
        <v>121</v>
      </c>
      <c r="B4582" t="s">
        <v>14</v>
      </c>
      <c r="C4582" t="s">
        <v>103</v>
      </c>
      <c r="D4582" s="3">
        <v>43237</v>
      </c>
      <c r="E4582" t="s">
        <v>122</v>
      </c>
      <c r="F4582">
        <v>-250000</v>
      </c>
      <c r="G4582" t="s">
        <v>870</v>
      </c>
      <c r="H4582" t="s">
        <v>247</v>
      </c>
      <c r="I4582" t="s">
        <v>102</v>
      </c>
      <c r="J4582" t="s">
        <v>19</v>
      </c>
      <c r="L4582" t="s">
        <v>539</v>
      </c>
      <c r="M4582">
        <f t="shared" si="219"/>
        <v>10</v>
      </c>
      <c r="N4582">
        <f t="shared" si="220"/>
        <v>13</v>
      </c>
      <c r="O4582" t="str">
        <f t="shared" si="221"/>
        <v>Trad</v>
      </c>
    </row>
    <row r="4583" spans="1:15" hidden="1" x14ac:dyDescent="0.25">
      <c r="A4583" t="s">
        <v>121</v>
      </c>
      <c r="B4583" t="s">
        <v>14</v>
      </c>
      <c r="C4583" t="s">
        <v>103</v>
      </c>
      <c r="D4583" s="3">
        <v>43238</v>
      </c>
      <c r="E4583" t="s">
        <v>122</v>
      </c>
      <c r="F4583">
        <v>-270000</v>
      </c>
      <c r="G4583" t="s">
        <v>869</v>
      </c>
      <c r="H4583" t="s">
        <v>247</v>
      </c>
      <c r="I4583" t="s">
        <v>101</v>
      </c>
      <c r="J4583" t="s">
        <v>19</v>
      </c>
      <c r="L4583" t="s">
        <v>539</v>
      </c>
      <c r="M4583">
        <f t="shared" si="219"/>
        <v>10</v>
      </c>
      <c r="N4583">
        <f t="shared" si="220"/>
        <v>13</v>
      </c>
      <c r="O4583" t="str">
        <f t="shared" si="221"/>
        <v>Trad</v>
      </c>
    </row>
    <row r="4584" spans="1:15" hidden="1" x14ac:dyDescent="0.25">
      <c r="A4584" t="s">
        <v>121</v>
      </c>
      <c r="B4584" t="s">
        <v>14</v>
      </c>
      <c r="C4584" t="s">
        <v>103</v>
      </c>
      <c r="D4584" s="3">
        <v>43241</v>
      </c>
      <c r="E4584" t="s">
        <v>122</v>
      </c>
      <c r="F4584">
        <v>-150000</v>
      </c>
      <c r="G4584" t="s">
        <v>868</v>
      </c>
      <c r="H4584" t="s">
        <v>247</v>
      </c>
      <c r="I4584" t="s">
        <v>102</v>
      </c>
      <c r="J4584" t="s">
        <v>19</v>
      </c>
      <c r="L4584" t="s">
        <v>539</v>
      </c>
      <c r="M4584">
        <f t="shared" si="219"/>
        <v>10</v>
      </c>
      <c r="N4584">
        <f t="shared" si="220"/>
        <v>13</v>
      </c>
      <c r="O4584" t="str">
        <f t="shared" si="221"/>
        <v>Trad</v>
      </c>
    </row>
    <row r="4585" spans="1:15" hidden="1" x14ac:dyDescent="0.25">
      <c r="A4585" t="s">
        <v>121</v>
      </c>
      <c r="B4585" t="s">
        <v>14</v>
      </c>
      <c r="C4585" t="s">
        <v>103</v>
      </c>
      <c r="D4585" s="3">
        <v>43245</v>
      </c>
      <c r="E4585" t="s">
        <v>122</v>
      </c>
      <c r="F4585">
        <v>-200000</v>
      </c>
      <c r="G4585" t="s">
        <v>867</v>
      </c>
      <c r="H4585" t="s">
        <v>247</v>
      </c>
      <c r="I4585" t="s">
        <v>102</v>
      </c>
      <c r="J4585" t="s">
        <v>19</v>
      </c>
      <c r="L4585" t="s">
        <v>539</v>
      </c>
      <c r="M4585">
        <f t="shared" si="219"/>
        <v>10</v>
      </c>
      <c r="N4585">
        <f t="shared" si="220"/>
        <v>13</v>
      </c>
      <c r="O4585" t="str">
        <f t="shared" si="221"/>
        <v>Trad</v>
      </c>
    </row>
    <row r="4586" spans="1:15" hidden="1" x14ac:dyDescent="0.25">
      <c r="A4586" t="s">
        <v>121</v>
      </c>
      <c r="B4586" t="s">
        <v>14</v>
      </c>
      <c r="C4586" t="s">
        <v>103</v>
      </c>
      <c r="D4586" s="3">
        <v>43252</v>
      </c>
      <c r="E4586" t="s">
        <v>122</v>
      </c>
      <c r="F4586">
        <v>-300000</v>
      </c>
      <c r="G4586" t="s">
        <v>866</v>
      </c>
      <c r="H4586" t="s">
        <v>247</v>
      </c>
      <c r="I4586" t="s">
        <v>102</v>
      </c>
      <c r="J4586" t="s">
        <v>19</v>
      </c>
      <c r="L4586" t="s">
        <v>539</v>
      </c>
      <c r="M4586">
        <f t="shared" si="219"/>
        <v>10</v>
      </c>
      <c r="N4586">
        <f t="shared" si="220"/>
        <v>13</v>
      </c>
      <c r="O4586" t="str">
        <f t="shared" si="221"/>
        <v>Trad</v>
      </c>
    </row>
    <row r="4587" spans="1:15" hidden="1" x14ac:dyDescent="0.25">
      <c r="A4587" t="s">
        <v>121</v>
      </c>
      <c r="B4587" t="s">
        <v>14</v>
      </c>
      <c r="C4587" t="s">
        <v>103</v>
      </c>
      <c r="D4587" s="3">
        <v>43262</v>
      </c>
      <c r="E4587" t="s">
        <v>122</v>
      </c>
      <c r="F4587">
        <v>-134000</v>
      </c>
      <c r="G4587" t="s">
        <v>865</v>
      </c>
      <c r="H4587" t="s">
        <v>247</v>
      </c>
      <c r="I4587" t="s">
        <v>102</v>
      </c>
      <c r="J4587" t="s">
        <v>19</v>
      </c>
      <c r="L4587" t="s">
        <v>539</v>
      </c>
      <c r="M4587">
        <f t="shared" si="219"/>
        <v>10</v>
      </c>
      <c r="N4587">
        <f t="shared" si="220"/>
        <v>13</v>
      </c>
      <c r="O4587" t="str">
        <f t="shared" si="221"/>
        <v>Trad</v>
      </c>
    </row>
    <row r="4588" spans="1:15" hidden="1" x14ac:dyDescent="0.25">
      <c r="A4588" t="s">
        <v>121</v>
      </c>
      <c r="B4588" t="s">
        <v>14</v>
      </c>
      <c r="C4588" t="s">
        <v>103</v>
      </c>
      <c r="D4588" s="3">
        <v>43263</v>
      </c>
      <c r="E4588" t="s">
        <v>122</v>
      </c>
      <c r="F4588">
        <v>-462000</v>
      </c>
      <c r="G4588" t="s">
        <v>864</v>
      </c>
      <c r="H4588" t="s">
        <v>247</v>
      </c>
      <c r="I4588" t="s">
        <v>102</v>
      </c>
      <c r="J4588" t="s">
        <v>19</v>
      </c>
      <c r="L4588" t="s">
        <v>539</v>
      </c>
      <c r="M4588">
        <f t="shared" si="219"/>
        <v>10</v>
      </c>
      <c r="N4588">
        <f t="shared" si="220"/>
        <v>13</v>
      </c>
      <c r="O4588" t="str">
        <f t="shared" si="221"/>
        <v>Trad</v>
      </c>
    </row>
    <row r="4589" spans="1:15" hidden="1" x14ac:dyDescent="0.25">
      <c r="A4589" t="s">
        <v>121</v>
      </c>
      <c r="B4589" t="s">
        <v>14</v>
      </c>
      <c r="C4589" t="s">
        <v>103</v>
      </c>
      <c r="D4589" s="3">
        <v>43265</v>
      </c>
      <c r="E4589" t="s">
        <v>122</v>
      </c>
      <c r="F4589">
        <v>-930000</v>
      </c>
      <c r="G4589" t="s">
        <v>863</v>
      </c>
      <c r="H4589" t="s">
        <v>247</v>
      </c>
      <c r="I4589" t="s">
        <v>102</v>
      </c>
      <c r="J4589" t="s">
        <v>19</v>
      </c>
      <c r="L4589" t="s">
        <v>539</v>
      </c>
      <c r="M4589">
        <f t="shared" si="219"/>
        <v>10</v>
      </c>
      <c r="N4589">
        <f t="shared" si="220"/>
        <v>13</v>
      </c>
      <c r="O4589" t="str">
        <f t="shared" si="221"/>
        <v>Trad</v>
      </c>
    </row>
    <row r="4590" spans="1:15" hidden="1" x14ac:dyDescent="0.25">
      <c r="A4590" t="s">
        <v>121</v>
      </c>
      <c r="B4590" t="s">
        <v>14</v>
      </c>
      <c r="C4590" t="s">
        <v>103</v>
      </c>
      <c r="D4590" s="3">
        <v>43266</v>
      </c>
      <c r="E4590" t="s">
        <v>122</v>
      </c>
      <c r="F4590">
        <v>-1670000</v>
      </c>
      <c r="G4590" t="s">
        <v>862</v>
      </c>
      <c r="H4590" t="s">
        <v>247</v>
      </c>
      <c r="I4590" t="s">
        <v>102</v>
      </c>
      <c r="J4590" t="s">
        <v>19</v>
      </c>
      <c r="L4590" t="s">
        <v>539</v>
      </c>
      <c r="M4590">
        <f t="shared" si="219"/>
        <v>10</v>
      </c>
      <c r="N4590">
        <f t="shared" si="220"/>
        <v>13</v>
      </c>
      <c r="O4590" t="str">
        <f t="shared" si="221"/>
        <v>Trad</v>
      </c>
    </row>
    <row r="4591" spans="1:15" hidden="1" x14ac:dyDescent="0.25">
      <c r="A4591" t="s">
        <v>121</v>
      </c>
      <c r="B4591" t="s">
        <v>14</v>
      </c>
      <c r="C4591" t="s">
        <v>103</v>
      </c>
      <c r="D4591" s="3">
        <v>43272</v>
      </c>
      <c r="E4591" t="s">
        <v>122</v>
      </c>
      <c r="F4591">
        <v>-300000</v>
      </c>
      <c r="G4591" t="s">
        <v>861</v>
      </c>
      <c r="H4591" t="s">
        <v>247</v>
      </c>
      <c r="I4591" t="s">
        <v>102</v>
      </c>
      <c r="J4591" t="s">
        <v>19</v>
      </c>
      <c r="L4591" t="s">
        <v>539</v>
      </c>
      <c r="M4591">
        <f t="shared" si="219"/>
        <v>10</v>
      </c>
      <c r="N4591">
        <f t="shared" si="220"/>
        <v>13</v>
      </c>
      <c r="O4591" t="str">
        <f t="shared" si="221"/>
        <v>Trad</v>
      </c>
    </row>
    <row r="4592" spans="1:15" hidden="1" x14ac:dyDescent="0.25">
      <c r="A4592" t="s">
        <v>121</v>
      </c>
      <c r="B4592" t="s">
        <v>14</v>
      </c>
      <c r="C4592" t="s">
        <v>103</v>
      </c>
      <c r="D4592" s="3">
        <v>43272</v>
      </c>
      <c r="E4592" t="s">
        <v>122</v>
      </c>
      <c r="F4592">
        <v>-47136380.259999998</v>
      </c>
      <c r="G4592" t="s">
        <v>860</v>
      </c>
      <c r="H4592" t="s">
        <v>247</v>
      </c>
      <c r="I4592" t="s">
        <v>102</v>
      </c>
      <c r="J4592" t="s">
        <v>19</v>
      </c>
      <c r="L4592" t="s">
        <v>677</v>
      </c>
      <c r="M4592">
        <f t="shared" si="219"/>
        <v>10</v>
      </c>
      <c r="N4592">
        <f t="shared" si="220"/>
        <v>12</v>
      </c>
      <c r="O4592" t="str">
        <f t="shared" si="221"/>
        <v>LCF</v>
      </c>
    </row>
    <row r="4593" spans="1:15" hidden="1" x14ac:dyDescent="0.25">
      <c r="A4593" t="s">
        <v>121</v>
      </c>
      <c r="B4593" t="s">
        <v>14</v>
      </c>
      <c r="C4593" t="s">
        <v>103</v>
      </c>
      <c r="D4593" s="3">
        <v>43272</v>
      </c>
      <c r="E4593" t="s">
        <v>122</v>
      </c>
      <c r="F4593">
        <v>-45.08</v>
      </c>
      <c r="G4593" t="s">
        <v>859</v>
      </c>
      <c r="H4593" t="s">
        <v>247</v>
      </c>
      <c r="I4593" t="s">
        <v>102</v>
      </c>
      <c r="J4593" t="s">
        <v>19</v>
      </c>
      <c r="L4593" t="s">
        <v>858</v>
      </c>
      <c r="M4593">
        <f t="shared" si="219"/>
        <v>10</v>
      </c>
      <c r="N4593" t="e">
        <f t="shared" si="220"/>
        <v>#VALUE!</v>
      </c>
      <c r="O4593" t="e">
        <f t="shared" si="221"/>
        <v>#VALUE!</v>
      </c>
    </row>
    <row r="4594" spans="1:15" hidden="1" x14ac:dyDescent="0.25">
      <c r="A4594" t="s">
        <v>121</v>
      </c>
      <c r="B4594" t="s">
        <v>14</v>
      </c>
      <c r="C4594" t="s">
        <v>103</v>
      </c>
      <c r="D4594" s="3">
        <v>43277</v>
      </c>
      <c r="E4594" t="s">
        <v>122</v>
      </c>
      <c r="F4594">
        <v>-70000</v>
      </c>
      <c r="G4594" t="s">
        <v>857</v>
      </c>
      <c r="H4594" t="s">
        <v>247</v>
      </c>
      <c r="I4594" t="s">
        <v>102</v>
      </c>
      <c r="J4594" t="s">
        <v>19</v>
      </c>
      <c r="L4594" t="s">
        <v>539</v>
      </c>
      <c r="M4594">
        <f t="shared" si="219"/>
        <v>10</v>
      </c>
      <c r="N4594">
        <f t="shared" si="220"/>
        <v>13</v>
      </c>
      <c r="O4594" t="str">
        <f t="shared" si="221"/>
        <v>Trad</v>
      </c>
    </row>
    <row r="4595" spans="1:15" hidden="1" x14ac:dyDescent="0.25">
      <c r="A4595" t="s">
        <v>121</v>
      </c>
      <c r="B4595" t="s">
        <v>14</v>
      </c>
      <c r="C4595" t="s">
        <v>103</v>
      </c>
      <c r="D4595" s="3">
        <v>43279</v>
      </c>
      <c r="E4595" t="s">
        <v>122</v>
      </c>
      <c r="F4595">
        <v>-53000</v>
      </c>
      <c r="G4595" t="s">
        <v>856</v>
      </c>
      <c r="H4595" t="s">
        <v>247</v>
      </c>
      <c r="I4595" t="s">
        <v>102</v>
      </c>
      <c r="J4595" t="s">
        <v>19</v>
      </c>
      <c r="L4595" t="s">
        <v>539</v>
      </c>
      <c r="M4595">
        <f t="shared" si="219"/>
        <v>10</v>
      </c>
      <c r="N4595">
        <f t="shared" si="220"/>
        <v>13</v>
      </c>
      <c r="O4595" t="str">
        <f t="shared" si="221"/>
        <v>Trad</v>
      </c>
    </row>
    <row r="4596" spans="1:15" hidden="1" x14ac:dyDescent="0.25">
      <c r="A4596" t="s">
        <v>121</v>
      </c>
      <c r="B4596" t="s">
        <v>14</v>
      </c>
      <c r="C4596" t="s">
        <v>103</v>
      </c>
      <c r="D4596" s="3">
        <v>43287</v>
      </c>
      <c r="E4596" t="s">
        <v>122</v>
      </c>
      <c r="F4596">
        <v>-310000</v>
      </c>
      <c r="G4596" t="s">
        <v>855</v>
      </c>
      <c r="H4596" t="s">
        <v>247</v>
      </c>
      <c r="I4596" t="s">
        <v>102</v>
      </c>
      <c r="J4596" t="s">
        <v>19</v>
      </c>
      <c r="L4596" t="s">
        <v>539</v>
      </c>
      <c r="M4596">
        <f t="shared" si="219"/>
        <v>10</v>
      </c>
      <c r="N4596">
        <f t="shared" si="220"/>
        <v>13</v>
      </c>
      <c r="O4596" t="str">
        <f t="shared" si="221"/>
        <v>Trad</v>
      </c>
    </row>
    <row r="4597" spans="1:15" hidden="1" x14ac:dyDescent="0.25">
      <c r="A4597" t="s">
        <v>121</v>
      </c>
      <c r="B4597" t="s">
        <v>14</v>
      </c>
      <c r="C4597" t="s">
        <v>103</v>
      </c>
      <c r="D4597" s="3">
        <v>43293</v>
      </c>
      <c r="E4597" t="s">
        <v>122</v>
      </c>
      <c r="F4597">
        <v>-206000</v>
      </c>
      <c r="G4597" t="s">
        <v>854</v>
      </c>
      <c r="H4597" t="s">
        <v>247</v>
      </c>
      <c r="I4597" t="s">
        <v>102</v>
      </c>
      <c r="J4597" t="s">
        <v>19</v>
      </c>
      <c r="L4597" t="s">
        <v>852</v>
      </c>
      <c r="M4597" t="e">
        <f t="shared" si="219"/>
        <v>#VALUE!</v>
      </c>
      <c r="N4597">
        <f t="shared" si="220"/>
        <v>13</v>
      </c>
      <c r="O4597" t="e">
        <f t="shared" si="221"/>
        <v>#VALUE!</v>
      </c>
    </row>
    <row r="4598" spans="1:15" hidden="1" x14ac:dyDescent="0.25">
      <c r="A4598" t="s">
        <v>121</v>
      </c>
      <c r="B4598" t="s">
        <v>14</v>
      </c>
      <c r="C4598" t="s">
        <v>103</v>
      </c>
      <c r="D4598" s="3">
        <v>43293</v>
      </c>
      <c r="E4598" t="s">
        <v>122</v>
      </c>
      <c r="F4598">
        <v>-73000</v>
      </c>
      <c r="G4598" t="s">
        <v>853</v>
      </c>
      <c r="H4598" t="s">
        <v>247</v>
      </c>
      <c r="I4598" t="s">
        <v>102</v>
      </c>
      <c r="J4598" t="s">
        <v>19</v>
      </c>
      <c r="L4598" t="s">
        <v>852</v>
      </c>
      <c r="M4598" t="e">
        <f t="shared" si="219"/>
        <v>#VALUE!</v>
      </c>
      <c r="N4598">
        <f t="shared" si="220"/>
        <v>13</v>
      </c>
      <c r="O4598" t="e">
        <f t="shared" si="221"/>
        <v>#VALUE!</v>
      </c>
    </row>
    <row r="4599" spans="1:15" hidden="1" x14ac:dyDescent="0.25">
      <c r="A4599" t="s">
        <v>121</v>
      </c>
      <c r="B4599" t="s">
        <v>14</v>
      </c>
      <c r="C4599" t="s">
        <v>103</v>
      </c>
      <c r="D4599" s="3">
        <v>43294</v>
      </c>
      <c r="E4599" t="s">
        <v>122</v>
      </c>
      <c r="F4599">
        <v>-3500000</v>
      </c>
      <c r="G4599" t="s">
        <v>851</v>
      </c>
      <c r="H4599" t="s">
        <v>247</v>
      </c>
      <c r="I4599" t="s">
        <v>102</v>
      </c>
      <c r="J4599" t="s">
        <v>19</v>
      </c>
      <c r="L4599" t="s">
        <v>637</v>
      </c>
      <c r="M4599">
        <f t="shared" si="219"/>
        <v>10</v>
      </c>
      <c r="N4599">
        <f t="shared" si="220"/>
        <v>12</v>
      </c>
      <c r="O4599" t="str">
        <f t="shared" si="221"/>
        <v>LCF</v>
      </c>
    </row>
    <row r="4600" spans="1:15" hidden="1" x14ac:dyDescent="0.25">
      <c r="A4600" t="s">
        <v>121</v>
      </c>
      <c r="B4600" t="s">
        <v>14</v>
      </c>
      <c r="C4600" t="s">
        <v>103</v>
      </c>
      <c r="D4600" s="3">
        <v>43298</v>
      </c>
      <c r="E4600" t="s">
        <v>122</v>
      </c>
      <c r="F4600">
        <v>-788543.12</v>
      </c>
      <c r="G4600" t="s">
        <v>850</v>
      </c>
      <c r="H4600" t="s">
        <v>247</v>
      </c>
      <c r="I4600" t="s">
        <v>102</v>
      </c>
      <c r="J4600" t="s">
        <v>19</v>
      </c>
      <c r="L4600" t="s">
        <v>431</v>
      </c>
      <c r="M4600">
        <f t="shared" si="219"/>
        <v>10</v>
      </c>
      <c r="N4600">
        <f t="shared" si="220"/>
        <v>12</v>
      </c>
      <c r="O4600" t="str">
        <f t="shared" si="221"/>
        <v>LCF</v>
      </c>
    </row>
    <row r="4601" spans="1:15" hidden="1" x14ac:dyDescent="0.25">
      <c r="A4601" t="s">
        <v>121</v>
      </c>
      <c r="B4601" t="s">
        <v>14</v>
      </c>
      <c r="C4601" t="s">
        <v>103</v>
      </c>
      <c r="D4601" s="3">
        <v>43301</v>
      </c>
      <c r="E4601" t="s">
        <v>122</v>
      </c>
      <c r="F4601">
        <v>-120000</v>
      </c>
      <c r="G4601" t="s">
        <v>849</v>
      </c>
      <c r="H4601" t="s">
        <v>247</v>
      </c>
      <c r="I4601" t="s">
        <v>102</v>
      </c>
      <c r="J4601" t="s">
        <v>19</v>
      </c>
      <c r="L4601" t="s">
        <v>539</v>
      </c>
      <c r="M4601">
        <f t="shared" si="219"/>
        <v>10</v>
      </c>
      <c r="N4601">
        <f t="shared" si="220"/>
        <v>13</v>
      </c>
      <c r="O4601" t="str">
        <f t="shared" si="221"/>
        <v>Trad</v>
      </c>
    </row>
    <row r="4602" spans="1:15" hidden="1" x14ac:dyDescent="0.25">
      <c r="A4602" t="s">
        <v>121</v>
      </c>
      <c r="B4602" t="s">
        <v>14</v>
      </c>
      <c r="C4602" t="s">
        <v>103</v>
      </c>
      <c r="D4602" s="3">
        <v>43304</v>
      </c>
      <c r="E4602" t="s">
        <v>122</v>
      </c>
      <c r="F4602">
        <v>-45000</v>
      </c>
      <c r="G4602" t="s">
        <v>848</v>
      </c>
      <c r="H4602" t="s">
        <v>247</v>
      </c>
      <c r="I4602" t="s">
        <v>102</v>
      </c>
      <c r="J4602" t="s">
        <v>19</v>
      </c>
      <c r="L4602" t="s">
        <v>539</v>
      </c>
      <c r="M4602">
        <f t="shared" si="219"/>
        <v>10</v>
      </c>
      <c r="N4602">
        <f t="shared" si="220"/>
        <v>13</v>
      </c>
      <c r="O4602" t="str">
        <f t="shared" si="221"/>
        <v>Trad</v>
      </c>
    </row>
    <row r="4603" spans="1:15" hidden="1" x14ac:dyDescent="0.25">
      <c r="A4603" t="s">
        <v>121</v>
      </c>
      <c r="B4603" t="s">
        <v>14</v>
      </c>
      <c r="C4603" t="s">
        <v>103</v>
      </c>
      <c r="D4603" s="3">
        <v>43305</v>
      </c>
      <c r="E4603" t="s">
        <v>122</v>
      </c>
      <c r="F4603">
        <v>-350000</v>
      </c>
      <c r="G4603" t="s">
        <v>847</v>
      </c>
      <c r="H4603" t="s">
        <v>247</v>
      </c>
      <c r="I4603" t="s">
        <v>102</v>
      </c>
      <c r="J4603" t="s">
        <v>19</v>
      </c>
      <c r="L4603" t="s">
        <v>539</v>
      </c>
      <c r="M4603">
        <f t="shared" si="219"/>
        <v>10</v>
      </c>
      <c r="N4603">
        <f t="shared" si="220"/>
        <v>13</v>
      </c>
      <c r="O4603" t="str">
        <f t="shared" si="221"/>
        <v>Trad</v>
      </c>
    </row>
    <row r="4604" spans="1:15" hidden="1" x14ac:dyDescent="0.25">
      <c r="A4604" t="s">
        <v>121</v>
      </c>
      <c r="B4604" t="s">
        <v>14</v>
      </c>
      <c r="C4604" t="s">
        <v>103</v>
      </c>
      <c r="D4604" s="3">
        <v>43306</v>
      </c>
      <c r="E4604" t="s">
        <v>122</v>
      </c>
      <c r="F4604">
        <v>-6000000</v>
      </c>
      <c r="G4604" t="s">
        <v>846</v>
      </c>
      <c r="H4604" t="s">
        <v>247</v>
      </c>
      <c r="I4604" t="s">
        <v>101</v>
      </c>
      <c r="J4604" t="s">
        <v>19</v>
      </c>
      <c r="L4604" t="s">
        <v>845</v>
      </c>
      <c r="M4604" t="e">
        <f t="shared" si="219"/>
        <v>#VALUE!</v>
      </c>
      <c r="N4604" t="e">
        <f t="shared" si="220"/>
        <v>#VALUE!</v>
      </c>
      <c r="O4604" t="e">
        <f t="shared" si="221"/>
        <v>#VALUE!</v>
      </c>
    </row>
    <row r="4605" spans="1:15" hidden="1" x14ac:dyDescent="0.25">
      <c r="A4605" t="s">
        <v>121</v>
      </c>
      <c r="B4605" t="s">
        <v>14</v>
      </c>
      <c r="C4605" t="s">
        <v>103</v>
      </c>
      <c r="D4605" s="3">
        <v>43307</v>
      </c>
      <c r="E4605" t="s">
        <v>122</v>
      </c>
      <c r="F4605">
        <v>-375000</v>
      </c>
      <c r="G4605" t="s">
        <v>844</v>
      </c>
      <c r="H4605" t="s">
        <v>247</v>
      </c>
      <c r="I4605" t="s">
        <v>102</v>
      </c>
      <c r="J4605" t="s">
        <v>19</v>
      </c>
      <c r="L4605" t="s">
        <v>539</v>
      </c>
      <c r="M4605">
        <f t="shared" si="219"/>
        <v>10</v>
      </c>
      <c r="N4605">
        <f t="shared" si="220"/>
        <v>13</v>
      </c>
      <c r="O4605" t="str">
        <f t="shared" si="221"/>
        <v>Trad</v>
      </c>
    </row>
    <row r="4606" spans="1:15" hidden="1" x14ac:dyDescent="0.25">
      <c r="A4606" t="s">
        <v>121</v>
      </c>
      <c r="B4606" t="s">
        <v>14</v>
      </c>
      <c r="C4606" t="s">
        <v>103</v>
      </c>
      <c r="D4606" s="3">
        <v>43313</v>
      </c>
      <c r="E4606" t="s">
        <v>122</v>
      </c>
      <c r="F4606">
        <v>-240000</v>
      </c>
      <c r="G4606" t="s">
        <v>843</v>
      </c>
      <c r="H4606" t="s">
        <v>247</v>
      </c>
      <c r="I4606" t="s">
        <v>102</v>
      </c>
      <c r="J4606" t="s">
        <v>19</v>
      </c>
      <c r="L4606" t="s">
        <v>539</v>
      </c>
      <c r="M4606">
        <f t="shared" si="219"/>
        <v>10</v>
      </c>
      <c r="N4606">
        <f t="shared" si="220"/>
        <v>13</v>
      </c>
      <c r="O4606" t="str">
        <f t="shared" si="221"/>
        <v>Trad</v>
      </c>
    </row>
    <row r="4607" spans="1:15" hidden="1" x14ac:dyDescent="0.25">
      <c r="A4607" t="s">
        <v>121</v>
      </c>
      <c r="B4607" t="s">
        <v>14</v>
      </c>
      <c r="C4607" t="s">
        <v>103</v>
      </c>
      <c r="D4607" s="3">
        <v>43321</v>
      </c>
      <c r="E4607" t="s">
        <v>122</v>
      </c>
      <c r="F4607">
        <v>-955000</v>
      </c>
      <c r="G4607" t="s">
        <v>842</v>
      </c>
      <c r="H4607" t="s">
        <v>247</v>
      </c>
      <c r="I4607" t="s">
        <v>102</v>
      </c>
      <c r="J4607" t="s">
        <v>19</v>
      </c>
      <c r="L4607" t="s">
        <v>539</v>
      </c>
      <c r="M4607">
        <f t="shared" si="219"/>
        <v>10</v>
      </c>
      <c r="N4607">
        <f t="shared" si="220"/>
        <v>13</v>
      </c>
      <c r="O4607" t="str">
        <f t="shared" si="221"/>
        <v>Trad</v>
      </c>
    </row>
    <row r="4608" spans="1:15" hidden="1" x14ac:dyDescent="0.25">
      <c r="A4608" t="s">
        <v>121</v>
      </c>
      <c r="B4608" t="s">
        <v>14</v>
      </c>
      <c r="C4608" t="s">
        <v>103</v>
      </c>
      <c r="D4608" s="3">
        <v>43325</v>
      </c>
      <c r="E4608" t="s">
        <v>122</v>
      </c>
      <c r="F4608">
        <v>-130000</v>
      </c>
      <c r="G4608" t="s">
        <v>841</v>
      </c>
      <c r="H4608" t="s">
        <v>247</v>
      </c>
      <c r="I4608" t="s">
        <v>102</v>
      </c>
      <c r="J4608" t="s">
        <v>19</v>
      </c>
      <c r="L4608" t="s">
        <v>539</v>
      </c>
      <c r="M4608">
        <f t="shared" si="219"/>
        <v>10</v>
      </c>
      <c r="N4608">
        <f t="shared" si="220"/>
        <v>13</v>
      </c>
      <c r="O4608" t="str">
        <f t="shared" si="221"/>
        <v>Trad</v>
      </c>
    </row>
    <row r="4609" spans="1:15" hidden="1" x14ac:dyDescent="0.25">
      <c r="A4609" t="s">
        <v>121</v>
      </c>
      <c r="B4609" t="s">
        <v>14</v>
      </c>
      <c r="C4609" t="s">
        <v>103</v>
      </c>
      <c r="D4609" s="3">
        <v>43329</v>
      </c>
      <c r="E4609" t="s">
        <v>122</v>
      </c>
      <c r="F4609">
        <v>-500000</v>
      </c>
      <c r="G4609" t="s">
        <v>840</v>
      </c>
      <c r="H4609" t="s">
        <v>247</v>
      </c>
      <c r="I4609" t="s">
        <v>102</v>
      </c>
      <c r="J4609" t="s">
        <v>19</v>
      </c>
      <c r="L4609" t="s">
        <v>539</v>
      </c>
      <c r="M4609">
        <f t="shared" si="219"/>
        <v>10</v>
      </c>
      <c r="N4609">
        <f t="shared" si="220"/>
        <v>13</v>
      </c>
      <c r="O4609" t="str">
        <f t="shared" si="221"/>
        <v>Trad</v>
      </c>
    </row>
    <row r="4610" spans="1:15" hidden="1" x14ac:dyDescent="0.25">
      <c r="A4610" t="s">
        <v>121</v>
      </c>
      <c r="B4610" t="s">
        <v>14</v>
      </c>
      <c r="C4610" t="s">
        <v>103</v>
      </c>
      <c r="D4610" s="3">
        <v>43329</v>
      </c>
      <c r="E4610" t="s">
        <v>122</v>
      </c>
      <c r="F4610">
        <v>-300000</v>
      </c>
      <c r="G4610" t="s">
        <v>839</v>
      </c>
      <c r="H4610" t="s">
        <v>247</v>
      </c>
      <c r="I4610" t="s">
        <v>102</v>
      </c>
      <c r="J4610" t="s">
        <v>19</v>
      </c>
      <c r="L4610" t="s">
        <v>539</v>
      </c>
      <c r="M4610">
        <f t="shared" si="219"/>
        <v>10</v>
      </c>
      <c r="N4610">
        <f t="shared" si="220"/>
        <v>13</v>
      </c>
      <c r="O4610" t="str">
        <f t="shared" si="221"/>
        <v>Trad</v>
      </c>
    </row>
    <row r="4611" spans="1:15" hidden="1" x14ac:dyDescent="0.25">
      <c r="A4611" t="s">
        <v>121</v>
      </c>
      <c r="B4611" t="s">
        <v>14</v>
      </c>
      <c r="C4611" t="s">
        <v>103</v>
      </c>
      <c r="D4611" s="3">
        <v>43335</v>
      </c>
      <c r="E4611" t="s">
        <v>122</v>
      </c>
      <c r="F4611">
        <v>-250000</v>
      </c>
      <c r="G4611" t="s">
        <v>838</v>
      </c>
      <c r="H4611" t="s">
        <v>247</v>
      </c>
      <c r="I4611" t="s">
        <v>102</v>
      </c>
      <c r="J4611" t="s">
        <v>19</v>
      </c>
      <c r="L4611" t="s">
        <v>539</v>
      </c>
      <c r="M4611">
        <f t="shared" ref="M4611:M4674" si="222">FIND("from",L4611,1)+LEN($M$1)+1</f>
        <v>10</v>
      </c>
      <c r="N4611">
        <f t="shared" ref="N4611:N4674" si="223">FIND("to",L4611)-LEN($N$1)</f>
        <v>13</v>
      </c>
      <c r="O4611" t="str">
        <f t="shared" ref="O4611:O4674" si="224">MID(L4611,M4611,N4611-M4611+1)</f>
        <v>Trad</v>
      </c>
    </row>
    <row r="4612" spans="1:15" hidden="1" x14ac:dyDescent="0.25">
      <c r="A4612" t="s">
        <v>121</v>
      </c>
      <c r="B4612" t="s">
        <v>14</v>
      </c>
      <c r="C4612" t="s">
        <v>103</v>
      </c>
      <c r="D4612" s="3">
        <v>43342</v>
      </c>
      <c r="E4612" t="s">
        <v>122</v>
      </c>
      <c r="F4612">
        <v>-145000</v>
      </c>
      <c r="G4612" t="s">
        <v>837</v>
      </c>
      <c r="H4612" t="s">
        <v>247</v>
      </c>
      <c r="I4612" t="s">
        <v>102</v>
      </c>
      <c r="J4612" t="s">
        <v>19</v>
      </c>
      <c r="L4612" t="s">
        <v>539</v>
      </c>
      <c r="M4612">
        <f t="shared" si="222"/>
        <v>10</v>
      </c>
      <c r="N4612">
        <f t="shared" si="223"/>
        <v>13</v>
      </c>
      <c r="O4612" t="str">
        <f t="shared" si="224"/>
        <v>Trad</v>
      </c>
    </row>
    <row r="4613" spans="1:15" hidden="1" x14ac:dyDescent="0.25">
      <c r="A4613" t="s">
        <v>121</v>
      </c>
      <c r="B4613" t="s">
        <v>14</v>
      </c>
      <c r="C4613" t="s">
        <v>103</v>
      </c>
      <c r="D4613" s="3">
        <v>43347</v>
      </c>
      <c r="E4613" t="s">
        <v>122</v>
      </c>
      <c r="F4613">
        <v>-160000</v>
      </c>
      <c r="G4613" t="s">
        <v>836</v>
      </c>
      <c r="H4613" t="s">
        <v>247</v>
      </c>
      <c r="I4613" t="s">
        <v>102</v>
      </c>
      <c r="J4613" t="s">
        <v>19</v>
      </c>
      <c r="L4613" t="s">
        <v>539</v>
      </c>
      <c r="M4613">
        <f t="shared" si="222"/>
        <v>10</v>
      </c>
      <c r="N4613">
        <f t="shared" si="223"/>
        <v>13</v>
      </c>
      <c r="O4613" t="str">
        <f t="shared" si="224"/>
        <v>Trad</v>
      </c>
    </row>
    <row r="4614" spans="1:15" hidden="1" x14ac:dyDescent="0.25">
      <c r="A4614" t="s">
        <v>121</v>
      </c>
      <c r="B4614" t="s">
        <v>14</v>
      </c>
      <c r="C4614" t="s">
        <v>103</v>
      </c>
      <c r="D4614" s="3">
        <v>43348</v>
      </c>
      <c r="E4614" t="s">
        <v>122</v>
      </c>
      <c r="F4614">
        <v>-125000</v>
      </c>
      <c r="G4614" t="s">
        <v>835</v>
      </c>
      <c r="H4614" t="s">
        <v>247</v>
      </c>
      <c r="I4614" t="s">
        <v>102</v>
      </c>
      <c r="J4614" t="s">
        <v>19</v>
      </c>
      <c r="L4614" t="s">
        <v>539</v>
      </c>
      <c r="M4614">
        <f t="shared" si="222"/>
        <v>10</v>
      </c>
      <c r="N4614">
        <f t="shared" si="223"/>
        <v>13</v>
      </c>
      <c r="O4614" t="str">
        <f t="shared" si="224"/>
        <v>Trad</v>
      </c>
    </row>
    <row r="4615" spans="1:15" hidden="1" x14ac:dyDescent="0.25">
      <c r="A4615" t="s">
        <v>121</v>
      </c>
      <c r="B4615" t="s">
        <v>14</v>
      </c>
      <c r="C4615" t="s">
        <v>103</v>
      </c>
      <c r="D4615" s="3">
        <v>43349</v>
      </c>
      <c r="E4615" t="s">
        <v>122</v>
      </c>
      <c r="F4615">
        <v>-699186.25</v>
      </c>
      <c r="G4615" t="s">
        <v>834</v>
      </c>
      <c r="H4615" t="s">
        <v>247</v>
      </c>
      <c r="I4615" t="s">
        <v>101</v>
      </c>
      <c r="J4615" t="s">
        <v>19</v>
      </c>
      <c r="L4615" t="s">
        <v>833</v>
      </c>
      <c r="M4615" t="e">
        <f t="shared" si="222"/>
        <v>#VALUE!</v>
      </c>
      <c r="N4615" t="e">
        <f t="shared" si="223"/>
        <v>#VALUE!</v>
      </c>
      <c r="O4615" t="e">
        <f t="shared" si="224"/>
        <v>#VALUE!</v>
      </c>
    </row>
    <row r="4616" spans="1:15" hidden="1" x14ac:dyDescent="0.25">
      <c r="A4616" t="s">
        <v>121</v>
      </c>
      <c r="B4616" t="s">
        <v>14</v>
      </c>
      <c r="C4616" t="s">
        <v>103</v>
      </c>
      <c r="D4616" s="3">
        <v>43354</v>
      </c>
      <c r="E4616" t="s">
        <v>122</v>
      </c>
      <c r="F4616">
        <v>-50000</v>
      </c>
      <c r="G4616" t="s">
        <v>832</v>
      </c>
      <c r="H4616" t="s">
        <v>247</v>
      </c>
      <c r="I4616" t="s">
        <v>102</v>
      </c>
      <c r="J4616" t="s">
        <v>19</v>
      </c>
      <c r="L4616" t="s">
        <v>539</v>
      </c>
      <c r="M4616">
        <f t="shared" si="222"/>
        <v>10</v>
      </c>
      <c r="N4616">
        <f t="shared" si="223"/>
        <v>13</v>
      </c>
      <c r="O4616" t="str">
        <f t="shared" si="224"/>
        <v>Trad</v>
      </c>
    </row>
    <row r="4617" spans="1:15" hidden="1" x14ac:dyDescent="0.25">
      <c r="A4617" t="s">
        <v>121</v>
      </c>
      <c r="B4617" t="s">
        <v>14</v>
      </c>
      <c r="C4617" t="s">
        <v>103</v>
      </c>
      <c r="D4617" s="3">
        <v>43357</v>
      </c>
      <c r="E4617" t="s">
        <v>122</v>
      </c>
      <c r="F4617">
        <v>-143000</v>
      </c>
      <c r="G4617" t="s">
        <v>831</v>
      </c>
      <c r="H4617" t="s">
        <v>247</v>
      </c>
      <c r="I4617" t="s">
        <v>102</v>
      </c>
      <c r="J4617" t="s">
        <v>19</v>
      </c>
      <c r="L4617" t="s">
        <v>539</v>
      </c>
      <c r="M4617">
        <f t="shared" si="222"/>
        <v>10</v>
      </c>
      <c r="N4617">
        <f t="shared" si="223"/>
        <v>13</v>
      </c>
      <c r="O4617" t="str">
        <f t="shared" si="224"/>
        <v>Trad</v>
      </c>
    </row>
    <row r="4618" spans="1:15" hidden="1" x14ac:dyDescent="0.25">
      <c r="A4618" t="s">
        <v>121</v>
      </c>
      <c r="B4618" t="s">
        <v>14</v>
      </c>
      <c r="C4618" t="s">
        <v>103</v>
      </c>
      <c r="D4618" s="3">
        <v>43361</v>
      </c>
      <c r="E4618" t="s">
        <v>122</v>
      </c>
      <c r="F4618">
        <v>-366000</v>
      </c>
      <c r="G4618" t="s">
        <v>830</v>
      </c>
      <c r="H4618" t="s">
        <v>247</v>
      </c>
      <c r="I4618" t="s">
        <v>102</v>
      </c>
      <c r="J4618" t="s">
        <v>19</v>
      </c>
      <c r="L4618" t="s">
        <v>539</v>
      </c>
      <c r="M4618">
        <f t="shared" si="222"/>
        <v>10</v>
      </c>
      <c r="N4618">
        <f t="shared" si="223"/>
        <v>13</v>
      </c>
      <c r="O4618" t="str">
        <f t="shared" si="224"/>
        <v>Trad</v>
      </c>
    </row>
    <row r="4619" spans="1:15" hidden="1" x14ac:dyDescent="0.25">
      <c r="A4619" t="s">
        <v>121</v>
      </c>
      <c r="B4619" t="s">
        <v>14</v>
      </c>
      <c r="C4619" t="s">
        <v>103</v>
      </c>
      <c r="D4619" s="3">
        <v>43362</v>
      </c>
      <c r="E4619" t="s">
        <v>122</v>
      </c>
      <c r="F4619">
        <v>-150000</v>
      </c>
      <c r="G4619" t="s">
        <v>829</v>
      </c>
      <c r="H4619" t="s">
        <v>247</v>
      </c>
      <c r="I4619" t="s">
        <v>102</v>
      </c>
      <c r="J4619" t="s">
        <v>19</v>
      </c>
      <c r="L4619" t="s">
        <v>539</v>
      </c>
      <c r="M4619">
        <f t="shared" si="222"/>
        <v>10</v>
      </c>
      <c r="N4619">
        <f t="shared" si="223"/>
        <v>13</v>
      </c>
      <c r="O4619" t="str">
        <f t="shared" si="224"/>
        <v>Trad</v>
      </c>
    </row>
    <row r="4620" spans="1:15" hidden="1" x14ac:dyDescent="0.25">
      <c r="A4620" t="s">
        <v>121</v>
      </c>
      <c r="B4620" t="s">
        <v>14</v>
      </c>
      <c r="C4620" t="s">
        <v>103</v>
      </c>
      <c r="D4620" s="3">
        <v>43363</v>
      </c>
      <c r="E4620" t="s">
        <v>122</v>
      </c>
      <c r="F4620">
        <v>-60000</v>
      </c>
      <c r="G4620" t="s">
        <v>828</v>
      </c>
      <c r="H4620" t="s">
        <v>247</v>
      </c>
      <c r="I4620" t="s">
        <v>102</v>
      </c>
      <c r="J4620" t="s">
        <v>19</v>
      </c>
      <c r="L4620" t="s">
        <v>539</v>
      </c>
      <c r="M4620">
        <f t="shared" si="222"/>
        <v>10</v>
      </c>
      <c r="N4620">
        <f t="shared" si="223"/>
        <v>13</v>
      </c>
      <c r="O4620" t="str">
        <f t="shared" si="224"/>
        <v>Trad</v>
      </c>
    </row>
    <row r="4621" spans="1:15" hidden="1" x14ac:dyDescent="0.25">
      <c r="A4621" t="s">
        <v>121</v>
      </c>
      <c r="B4621" t="s">
        <v>14</v>
      </c>
      <c r="C4621" t="s">
        <v>103</v>
      </c>
      <c r="D4621" s="3">
        <v>43364</v>
      </c>
      <c r="E4621" t="s">
        <v>122</v>
      </c>
      <c r="F4621">
        <v>-1000000</v>
      </c>
      <c r="G4621" t="s">
        <v>827</v>
      </c>
      <c r="H4621" t="s">
        <v>249</v>
      </c>
      <c r="I4621" t="s">
        <v>102</v>
      </c>
      <c r="J4621" t="s">
        <v>19</v>
      </c>
      <c r="L4621" t="s">
        <v>826</v>
      </c>
      <c r="M4621">
        <f t="shared" si="222"/>
        <v>10</v>
      </c>
      <c r="N4621">
        <f t="shared" si="223"/>
        <v>12</v>
      </c>
      <c r="O4621" t="str">
        <f t="shared" si="224"/>
        <v>LCF</v>
      </c>
    </row>
    <row r="4622" spans="1:15" hidden="1" x14ac:dyDescent="0.25">
      <c r="A4622" t="s">
        <v>121</v>
      </c>
      <c r="B4622" t="s">
        <v>14</v>
      </c>
      <c r="C4622" t="s">
        <v>103</v>
      </c>
      <c r="D4622" s="3">
        <v>43364</v>
      </c>
      <c r="E4622" t="s">
        <v>122</v>
      </c>
      <c r="F4622">
        <v>-120000</v>
      </c>
      <c r="G4622" t="s">
        <v>825</v>
      </c>
      <c r="H4622" t="s">
        <v>247</v>
      </c>
      <c r="I4622" t="s">
        <v>102</v>
      </c>
      <c r="J4622" t="s">
        <v>19</v>
      </c>
      <c r="L4622" t="s">
        <v>539</v>
      </c>
      <c r="M4622">
        <f t="shared" si="222"/>
        <v>10</v>
      </c>
      <c r="N4622">
        <f t="shared" si="223"/>
        <v>13</v>
      </c>
      <c r="O4622" t="str">
        <f t="shared" si="224"/>
        <v>Trad</v>
      </c>
    </row>
    <row r="4623" spans="1:15" hidden="1" x14ac:dyDescent="0.25">
      <c r="A4623" t="s">
        <v>121</v>
      </c>
      <c r="B4623" t="s">
        <v>14</v>
      </c>
      <c r="C4623" t="s">
        <v>103</v>
      </c>
      <c r="D4623" s="3">
        <v>43367</v>
      </c>
      <c r="E4623" t="s">
        <v>122</v>
      </c>
      <c r="F4623">
        <v>-250000</v>
      </c>
      <c r="G4623" t="s">
        <v>824</v>
      </c>
      <c r="H4623" t="s">
        <v>247</v>
      </c>
      <c r="I4623" t="s">
        <v>102</v>
      </c>
      <c r="J4623" t="s">
        <v>19</v>
      </c>
      <c r="L4623" t="s">
        <v>539</v>
      </c>
      <c r="M4623">
        <f t="shared" si="222"/>
        <v>10</v>
      </c>
      <c r="N4623">
        <f t="shared" si="223"/>
        <v>13</v>
      </c>
      <c r="O4623" t="str">
        <f t="shared" si="224"/>
        <v>Trad</v>
      </c>
    </row>
    <row r="4624" spans="1:15" hidden="1" x14ac:dyDescent="0.25">
      <c r="A4624" t="s">
        <v>121</v>
      </c>
      <c r="B4624" t="s">
        <v>14</v>
      </c>
      <c r="C4624" t="s">
        <v>103</v>
      </c>
      <c r="D4624" s="3">
        <v>43369</v>
      </c>
      <c r="E4624" t="s">
        <v>122</v>
      </c>
      <c r="F4624">
        <v>-83000</v>
      </c>
      <c r="G4624" t="s">
        <v>823</v>
      </c>
      <c r="H4624" t="s">
        <v>247</v>
      </c>
      <c r="I4624" t="s">
        <v>102</v>
      </c>
      <c r="J4624" t="s">
        <v>19</v>
      </c>
      <c r="L4624" t="s">
        <v>539</v>
      </c>
      <c r="M4624">
        <f t="shared" si="222"/>
        <v>10</v>
      </c>
      <c r="N4624">
        <f t="shared" si="223"/>
        <v>13</v>
      </c>
      <c r="O4624" t="str">
        <f t="shared" si="224"/>
        <v>Trad</v>
      </c>
    </row>
    <row r="4625" spans="1:15" hidden="1" x14ac:dyDescent="0.25">
      <c r="A4625" t="s">
        <v>121</v>
      </c>
      <c r="B4625" t="s">
        <v>14</v>
      </c>
      <c r="C4625" t="s">
        <v>103</v>
      </c>
      <c r="D4625" s="3">
        <v>43371</v>
      </c>
      <c r="E4625" t="s">
        <v>122</v>
      </c>
      <c r="F4625">
        <v>-230000</v>
      </c>
      <c r="G4625" t="s">
        <v>822</v>
      </c>
      <c r="H4625" t="s">
        <v>247</v>
      </c>
      <c r="I4625" t="s">
        <v>102</v>
      </c>
      <c r="J4625" t="s">
        <v>19</v>
      </c>
      <c r="L4625" t="s">
        <v>539</v>
      </c>
      <c r="M4625">
        <f t="shared" si="222"/>
        <v>10</v>
      </c>
      <c r="N4625">
        <f t="shared" si="223"/>
        <v>13</v>
      </c>
      <c r="O4625" t="str">
        <f t="shared" si="224"/>
        <v>Trad</v>
      </c>
    </row>
    <row r="4626" spans="1:15" hidden="1" x14ac:dyDescent="0.25">
      <c r="A4626" t="s">
        <v>121</v>
      </c>
      <c r="B4626" t="s">
        <v>14</v>
      </c>
      <c r="C4626" t="s">
        <v>103</v>
      </c>
      <c r="D4626" s="3">
        <v>43376</v>
      </c>
      <c r="E4626" t="s">
        <v>122</v>
      </c>
      <c r="F4626">
        <v>-150000</v>
      </c>
      <c r="G4626" t="s">
        <v>821</v>
      </c>
      <c r="H4626" t="s">
        <v>247</v>
      </c>
      <c r="I4626" t="s">
        <v>102</v>
      </c>
      <c r="J4626" t="s">
        <v>19</v>
      </c>
      <c r="L4626" t="s">
        <v>539</v>
      </c>
      <c r="M4626">
        <f t="shared" si="222"/>
        <v>10</v>
      </c>
      <c r="N4626">
        <f t="shared" si="223"/>
        <v>13</v>
      </c>
      <c r="O4626" t="str">
        <f t="shared" si="224"/>
        <v>Trad</v>
      </c>
    </row>
    <row r="4627" spans="1:15" hidden="1" x14ac:dyDescent="0.25">
      <c r="A4627" t="s">
        <v>121</v>
      </c>
      <c r="B4627" t="s">
        <v>14</v>
      </c>
      <c r="C4627" t="s">
        <v>103</v>
      </c>
      <c r="D4627" s="3">
        <v>43382</v>
      </c>
      <c r="E4627" t="s">
        <v>122</v>
      </c>
      <c r="F4627">
        <v>-34000</v>
      </c>
      <c r="G4627" t="s">
        <v>820</v>
      </c>
      <c r="H4627" t="s">
        <v>247</v>
      </c>
      <c r="I4627" t="s">
        <v>102</v>
      </c>
      <c r="J4627" t="s">
        <v>19</v>
      </c>
      <c r="L4627" t="s">
        <v>539</v>
      </c>
      <c r="M4627">
        <f t="shared" si="222"/>
        <v>10</v>
      </c>
      <c r="N4627">
        <f t="shared" si="223"/>
        <v>13</v>
      </c>
      <c r="O4627" t="str">
        <f t="shared" si="224"/>
        <v>Trad</v>
      </c>
    </row>
    <row r="4628" spans="1:15" hidden="1" x14ac:dyDescent="0.25">
      <c r="A4628" t="s">
        <v>121</v>
      </c>
      <c r="B4628" t="s">
        <v>14</v>
      </c>
      <c r="C4628" t="s">
        <v>103</v>
      </c>
      <c r="D4628" s="3">
        <v>43383</v>
      </c>
      <c r="E4628" t="s">
        <v>122</v>
      </c>
      <c r="F4628">
        <v>-1100000</v>
      </c>
      <c r="G4628" t="s">
        <v>819</v>
      </c>
      <c r="H4628" t="s">
        <v>247</v>
      </c>
      <c r="I4628" t="s">
        <v>102</v>
      </c>
      <c r="J4628" t="s">
        <v>19</v>
      </c>
      <c r="L4628" t="s">
        <v>539</v>
      </c>
      <c r="M4628">
        <f t="shared" si="222"/>
        <v>10</v>
      </c>
      <c r="N4628">
        <f t="shared" si="223"/>
        <v>13</v>
      </c>
      <c r="O4628" t="str">
        <f t="shared" si="224"/>
        <v>Trad</v>
      </c>
    </row>
    <row r="4629" spans="1:15" hidden="1" x14ac:dyDescent="0.25">
      <c r="A4629" t="s">
        <v>121</v>
      </c>
      <c r="B4629" t="s">
        <v>14</v>
      </c>
      <c r="C4629" t="s">
        <v>103</v>
      </c>
      <c r="D4629" s="3">
        <v>43384</v>
      </c>
      <c r="E4629" t="s">
        <v>122</v>
      </c>
      <c r="F4629">
        <v>-200000</v>
      </c>
      <c r="G4629" t="s">
        <v>818</v>
      </c>
      <c r="H4629" t="s">
        <v>247</v>
      </c>
      <c r="I4629" t="s">
        <v>102</v>
      </c>
      <c r="J4629" t="s">
        <v>19</v>
      </c>
      <c r="L4629" t="s">
        <v>539</v>
      </c>
      <c r="M4629">
        <f t="shared" si="222"/>
        <v>10</v>
      </c>
      <c r="N4629">
        <f t="shared" si="223"/>
        <v>13</v>
      </c>
      <c r="O4629" t="str">
        <f t="shared" si="224"/>
        <v>Trad</v>
      </c>
    </row>
    <row r="4630" spans="1:15" hidden="1" x14ac:dyDescent="0.25">
      <c r="A4630" t="s">
        <v>121</v>
      </c>
      <c r="B4630" t="s">
        <v>14</v>
      </c>
      <c r="C4630" t="s">
        <v>103</v>
      </c>
      <c r="D4630" s="3">
        <v>43385</v>
      </c>
      <c r="E4630" t="s">
        <v>122</v>
      </c>
      <c r="F4630">
        <v>-500000</v>
      </c>
      <c r="G4630" t="s">
        <v>817</v>
      </c>
      <c r="H4630" t="s">
        <v>247</v>
      </c>
      <c r="I4630" t="s">
        <v>102</v>
      </c>
      <c r="J4630" t="s">
        <v>19</v>
      </c>
      <c r="L4630" t="s">
        <v>539</v>
      </c>
      <c r="M4630">
        <f t="shared" si="222"/>
        <v>10</v>
      </c>
      <c r="N4630">
        <f t="shared" si="223"/>
        <v>13</v>
      </c>
      <c r="O4630" t="str">
        <f t="shared" si="224"/>
        <v>Trad</v>
      </c>
    </row>
    <row r="4631" spans="1:15" hidden="1" x14ac:dyDescent="0.25">
      <c r="A4631" t="s">
        <v>121</v>
      </c>
      <c r="B4631" t="s">
        <v>14</v>
      </c>
      <c r="C4631" t="s">
        <v>103</v>
      </c>
      <c r="D4631" s="3">
        <v>43396</v>
      </c>
      <c r="E4631" t="s">
        <v>122</v>
      </c>
      <c r="F4631">
        <v>-75000</v>
      </c>
      <c r="G4631" t="s">
        <v>816</v>
      </c>
      <c r="H4631" t="s">
        <v>247</v>
      </c>
      <c r="I4631" t="s">
        <v>102</v>
      </c>
      <c r="J4631" t="s">
        <v>19</v>
      </c>
      <c r="L4631" t="s">
        <v>539</v>
      </c>
      <c r="M4631">
        <f t="shared" si="222"/>
        <v>10</v>
      </c>
      <c r="N4631">
        <f t="shared" si="223"/>
        <v>13</v>
      </c>
      <c r="O4631" t="str">
        <f t="shared" si="224"/>
        <v>Trad</v>
      </c>
    </row>
    <row r="4632" spans="1:15" hidden="1" x14ac:dyDescent="0.25">
      <c r="A4632" t="s">
        <v>121</v>
      </c>
      <c r="B4632" t="s">
        <v>14</v>
      </c>
      <c r="C4632" t="s">
        <v>103</v>
      </c>
      <c r="D4632" s="3">
        <v>43397</v>
      </c>
      <c r="E4632" t="s">
        <v>122</v>
      </c>
      <c r="F4632">
        <v>-250000</v>
      </c>
      <c r="G4632" t="s">
        <v>815</v>
      </c>
      <c r="H4632" t="s">
        <v>247</v>
      </c>
      <c r="I4632" t="s">
        <v>102</v>
      </c>
      <c r="J4632" t="s">
        <v>19</v>
      </c>
      <c r="L4632" t="s">
        <v>539</v>
      </c>
      <c r="M4632">
        <f t="shared" si="222"/>
        <v>10</v>
      </c>
      <c r="N4632">
        <f t="shared" si="223"/>
        <v>13</v>
      </c>
      <c r="O4632" t="str">
        <f t="shared" si="224"/>
        <v>Trad</v>
      </c>
    </row>
    <row r="4633" spans="1:15" hidden="1" x14ac:dyDescent="0.25">
      <c r="A4633" t="s">
        <v>121</v>
      </c>
      <c r="B4633" t="s">
        <v>14</v>
      </c>
      <c r="C4633" t="s">
        <v>103</v>
      </c>
      <c r="D4633" s="3">
        <v>43397</v>
      </c>
      <c r="E4633" t="s">
        <v>122</v>
      </c>
      <c r="F4633">
        <v>-125000</v>
      </c>
      <c r="G4633" t="s">
        <v>814</v>
      </c>
      <c r="H4633" t="s">
        <v>247</v>
      </c>
      <c r="I4633" t="s">
        <v>102</v>
      </c>
      <c r="J4633" t="s">
        <v>19</v>
      </c>
      <c r="L4633" t="s">
        <v>539</v>
      </c>
      <c r="M4633">
        <f t="shared" si="222"/>
        <v>10</v>
      </c>
      <c r="N4633">
        <f t="shared" si="223"/>
        <v>13</v>
      </c>
      <c r="O4633" t="str">
        <f t="shared" si="224"/>
        <v>Trad</v>
      </c>
    </row>
    <row r="4634" spans="1:15" hidden="1" x14ac:dyDescent="0.25">
      <c r="A4634" t="s">
        <v>121</v>
      </c>
      <c r="B4634" t="s">
        <v>14</v>
      </c>
      <c r="C4634" t="s">
        <v>103</v>
      </c>
      <c r="D4634" s="3">
        <v>43399</v>
      </c>
      <c r="E4634" t="s">
        <v>122</v>
      </c>
      <c r="F4634">
        <v>-5000000</v>
      </c>
      <c r="G4634" t="s">
        <v>813</v>
      </c>
      <c r="H4634" t="s">
        <v>126</v>
      </c>
      <c r="I4634" t="s">
        <v>102</v>
      </c>
      <c r="J4634" t="s">
        <v>19</v>
      </c>
      <c r="L4634" t="s">
        <v>812</v>
      </c>
      <c r="M4634">
        <f t="shared" si="222"/>
        <v>10</v>
      </c>
      <c r="N4634">
        <f t="shared" si="223"/>
        <v>13</v>
      </c>
      <c r="O4634" t="str">
        <f t="shared" si="224"/>
        <v>Trad</v>
      </c>
    </row>
    <row r="4635" spans="1:15" hidden="1" x14ac:dyDescent="0.25">
      <c r="A4635" t="s">
        <v>121</v>
      </c>
      <c r="B4635" t="s">
        <v>14</v>
      </c>
      <c r="C4635" t="s">
        <v>103</v>
      </c>
      <c r="D4635" s="3">
        <v>43403</v>
      </c>
      <c r="E4635" t="s">
        <v>122</v>
      </c>
      <c r="F4635">
        <v>-400000</v>
      </c>
      <c r="G4635" t="s">
        <v>811</v>
      </c>
      <c r="H4635" t="s">
        <v>247</v>
      </c>
      <c r="I4635" t="s">
        <v>102</v>
      </c>
      <c r="J4635" t="s">
        <v>19</v>
      </c>
      <c r="L4635" t="s">
        <v>539</v>
      </c>
      <c r="M4635">
        <f t="shared" si="222"/>
        <v>10</v>
      </c>
      <c r="N4635">
        <f t="shared" si="223"/>
        <v>13</v>
      </c>
      <c r="O4635" t="str">
        <f t="shared" si="224"/>
        <v>Trad</v>
      </c>
    </row>
    <row r="4636" spans="1:15" hidden="1" x14ac:dyDescent="0.25">
      <c r="A4636" t="s">
        <v>121</v>
      </c>
      <c r="B4636" t="s">
        <v>14</v>
      </c>
      <c r="C4636" t="s">
        <v>103</v>
      </c>
      <c r="D4636" s="3">
        <v>43405</v>
      </c>
      <c r="E4636" t="s">
        <v>122</v>
      </c>
      <c r="F4636">
        <v>-20000</v>
      </c>
      <c r="G4636" t="s">
        <v>810</v>
      </c>
      <c r="H4636" t="s">
        <v>247</v>
      </c>
      <c r="I4636" t="s">
        <v>102</v>
      </c>
      <c r="J4636" t="s">
        <v>19</v>
      </c>
      <c r="L4636" t="s">
        <v>539</v>
      </c>
      <c r="M4636">
        <f t="shared" si="222"/>
        <v>10</v>
      </c>
      <c r="N4636">
        <f t="shared" si="223"/>
        <v>13</v>
      </c>
      <c r="O4636" t="str">
        <f t="shared" si="224"/>
        <v>Trad</v>
      </c>
    </row>
    <row r="4637" spans="1:15" hidden="1" x14ac:dyDescent="0.25">
      <c r="A4637" t="s">
        <v>121</v>
      </c>
      <c r="B4637" t="s">
        <v>14</v>
      </c>
      <c r="C4637" t="s">
        <v>103</v>
      </c>
      <c r="D4637" s="3">
        <v>43406</v>
      </c>
      <c r="E4637" t="s">
        <v>122</v>
      </c>
      <c r="F4637">
        <v>-452000</v>
      </c>
      <c r="G4637" t="s">
        <v>809</v>
      </c>
      <c r="H4637" t="s">
        <v>247</v>
      </c>
      <c r="I4637" t="s">
        <v>102</v>
      </c>
      <c r="J4637" t="s">
        <v>19</v>
      </c>
      <c r="L4637" t="s">
        <v>539</v>
      </c>
      <c r="M4637">
        <f t="shared" si="222"/>
        <v>10</v>
      </c>
      <c r="N4637">
        <f t="shared" si="223"/>
        <v>13</v>
      </c>
      <c r="O4637" t="str">
        <f t="shared" si="224"/>
        <v>Trad</v>
      </c>
    </row>
    <row r="4638" spans="1:15" hidden="1" x14ac:dyDescent="0.25">
      <c r="A4638" t="s">
        <v>121</v>
      </c>
      <c r="B4638" t="s">
        <v>14</v>
      </c>
      <c r="C4638" t="s">
        <v>103</v>
      </c>
      <c r="D4638" s="3">
        <v>43406</v>
      </c>
      <c r="E4638" t="s">
        <v>122</v>
      </c>
      <c r="F4638">
        <v>-452000</v>
      </c>
      <c r="G4638" t="s">
        <v>809</v>
      </c>
      <c r="H4638" t="s">
        <v>247</v>
      </c>
      <c r="I4638" t="s">
        <v>102</v>
      </c>
      <c r="J4638" t="s">
        <v>19</v>
      </c>
      <c r="L4638" t="s">
        <v>539</v>
      </c>
      <c r="M4638">
        <f t="shared" si="222"/>
        <v>10</v>
      </c>
      <c r="N4638">
        <f t="shared" si="223"/>
        <v>13</v>
      </c>
      <c r="O4638" t="str">
        <f t="shared" si="224"/>
        <v>Trad</v>
      </c>
    </row>
    <row r="4639" spans="1:15" hidden="1" x14ac:dyDescent="0.25">
      <c r="A4639" t="s">
        <v>121</v>
      </c>
      <c r="B4639" t="s">
        <v>14</v>
      </c>
      <c r="C4639" t="s">
        <v>103</v>
      </c>
      <c r="D4639" s="3">
        <v>43409</v>
      </c>
      <c r="E4639" t="s">
        <v>122</v>
      </c>
      <c r="F4639">
        <v>-59000</v>
      </c>
      <c r="G4639" t="s">
        <v>808</v>
      </c>
      <c r="H4639" t="s">
        <v>247</v>
      </c>
      <c r="I4639" t="s">
        <v>102</v>
      </c>
      <c r="J4639" t="s">
        <v>19</v>
      </c>
      <c r="L4639" t="s">
        <v>539</v>
      </c>
      <c r="M4639">
        <f t="shared" si="222"/>
        <v>10</v>
      </c>
      <c r="N4639">
        <f t="shared" si="223"/>
        <v>13</v>
      </c>
      <c r="O4639" t="str">
        <f t="shared" si="224"/>
        <v>Trad</v>
      </c>
    </row>
    <row r="4640" spans="1:15" hidden="1" x14ac:dyDescent="0.25">
      <c r="A4640" t="s">
        <v>121</v>
      </c>
      <c r="B4640" t="s">
        <v>14</v>
      </c>
      <c r="C4640" t="s">
        <v>103</v>
      </c>
      <c r="D4640" s="3">
        <v>43413</v>
      </c>
      <c r="E4640" t="s">
        <v>122</v>
      </c>
      <c r="F4640">
        <v>-351000</v>
      </c>
      <c r="G4640" t="s">
        <v>807</v>
      </c>
      <c r="H4640" t="s">
        <v>247</v>
      </c>
      <c r="I4640" t="s">
        <v>102</v>
      </c>
      <c r="J4640" t="s">
        <v>19</v>
      </c>
      <c r="L4640" t="s">
        <v>539</v>
      </c>
      <c r="M4640">
        <f t="shared" si="222"/>
        <v>10</v>
      </c>
      <c r="N4640">
        <f t="shared" si="223"/>
        <v>13</v>
      </c>
      <c r="O4640" t="str">
        <f t="shared" si="224"/>
        <v>Trad</v>
      </c>
    </row>
    <row r="4641" spans="1:15" hidden="1" x14ac:dyDescent="0.25">
      <c r="A4641" t="s">
        <v>121</v>
      </c>
      <c r="B4641" t="s">
        <v>14</v>
      </c>
      <c r="C4641" t="s">
        <v>103</v>
      </c>
      <c r="D4641" s="3">
        <v>43420</v>
      </c>
      <c r="E4641" t="s">
        <v>122</v>
      </c>
      <c r="F4641">
        <v>-170000</v>
      </c>
      <c r="G4641" t="s">
        <v>806</v>
      </c>
      <c r="H4641" t="s">
        <v>247</v>
      </c>
      <c r="I4641" t="s">
        <v>102</v>
      </c>
      <c r="J4641" t="s">
        <v>19</v>
      </c>
      <c r="L4641" t="s">
        <v>539</v>
      </c>
      <c r="M4641">
        <f t="shared" si="222"/>
        <v>10</v>
      </c>
      <c r="N4641">
        <f t="shared" si="223"/>
        <v>13</v>
      </c>
      <c r="O4641" t="str">
        <f t="shared" si="224"/>
        <v>Trad</v>
      </c>
    </row>
    <row r="4642" spans="1:15" hidden="1" x14ac:dyDescent="0.25">
      <c r="A4642" t="s">
        <v>121</v>
      </c>
      <c r="B4642" t="s">
        <v>14</v>
      </c>
      <c r="C4642" t="s">
        <v>103</v>
      </c>
      <c r="D4642" s="3">
        <v>43437</v>
      </c>
      <c r="E4642" t="s">
        <v>122</v>
      </c>
      <c r="F4642">
        <v>-1055000</v>
      </c>
      <c r="G4642" t="s">
        <v>805</v>
      </c>
      <c r="H4642" t="s">
        <v>247</v>
      </c>
      <c r="I4642" t="s">
        <v>102</v>
      </c>
      <c r="J4642" t="s">
        <v>19</v>
      </c>
      <c r="L4642" t="s">
        <v>539</v>
      </c>
      <c r="M4642">
        <f t="shared" si="222"/>
        <v>10</v>
      </c>
      <c r="N4642">
        <f t="shared" si="223"/>
        <v>13</v>
      </c>
      <c r="O4642" t="str">
        <f t="shared" si="224"/>
        <v>Trad</v>
      </c>
    </row>
    <row r="4643" spans="1:15" hidden="1" x14ac:dyDescent="0.25">
      <c r="A4643" t="s">
        <v>121</v>
      </c>
      <c r="B4643" t="s">
        <v>14</v>
      </c>
      <c r="C4643" t="s">
        <v>103</v>
      </c>
      <c r="D4643" s="3">
        <v>43441</v>
      </c>
      <c r="E4643" t="s">
        <v>122</v>
      </c>
      <c r="F4643">
        <v>-450000</v>
      </c>
      <c r="G4643" t="s">
        <v>804</v>
      </c>
      <c r="H4643" t="s">
        <v>247</v>
      </c>
      <c r="I4643" t="s">
        <v>102</v>
      </c>
      <c r="J4643" t="s">
        <v>19</v>
      </c>
      <c r="L4643" t="s">
        <v>539</v>
      </c>
      <c r="M4643">
        <f t="shared" si="222"/>
        <v>10</v>
      </c>
      <c r="N4643">
        <f t="shared" si="223"/>
        <v>13</v>
      </c>
      <c r="O4643" t="str">
        <f t="shared" si="224"/>
        <v>Trad</v>
      </c>
    </row>
    <row r="4644" spans="1:15" hidden="1" x14ac:dyDescent="0.25">
      <c r="A4644" t="s">
        <v>121</v>
      </c>
      <c r="B4644" t="s">
        <v>14</v>
      </c>
      <c r="C4644" t="s">
        <v>103</v>
      </c>
      <c r="D4644" s="3">
        <v>43446</v>
      </c>
      <c r="E4644" t="s">
        <v>122</v>
      </c>
      <c r="F4644">
        <v>-26000</v>
      </c>
      <c r="G4644" t="s">
        <v>803</v>
      </c>
      <c r="H4644" t="s">
        <v>247</v>
      </c>
      <c r="I4644" t="s">
        <v>102</v>
      </c>
      <c r="J4644" t="s">
        <v>19</v>
      </c>
      <c r="L4644" t="s">
        <v>690</v>
      </c>
      <c r="M4644">
        <f t="shared" si="222"/>
        <v>10</v>
      </c>
      <c r="N4644">
        <f t="shared" si="223"/>
        <v>12</v>
      </c>
      <c r="O4644" t="str">
        <f t="shared" si="224"/>
        <v>LCF</v>
      </c>
    </row>
    <row r="4645" spans="1:15" hidden="1" x14ac:dyDescent="0.25">
      <c r="A4645" t="s">
        <v>121</v>
      </c>
      <c r="B4645" t="s">
        <v>14</v>
      </c>
      <c r="C4645" t="s">
        <v>103</v>
      </c>
      <c r="D4645" s="3">
        <v>43446</v>
      </c>
      <c r="E4645" t="s">
        <v>122</v>
      </c>
      <c r="F4645">
        <v>-3000</v>
      </c>
      <c r="G4645" t="s">
        <v>802</v>
      </c>
      <c r="H4645" t="s">
        <v>249</v>
      </c>
      <c r="I4645" t="s">
        <v>101</v>
      </c>
      <c r="J4645" t="s">
        <v>19</v>
      </c>
      <c r="L4645" t="s">
        <v>801</v>
      </c>
      <c r="M4645" t="e">
        <f t="shared" si="222"/>
        <v>#VALUE!</v>
      </c>
      <c r="N4645" t="e">
        <f t="shared" si="223"/>
        <v>#VALUE!</v>
      </c>
      <c r="O4645" t="e">
        <f t="shared" si="224"/>
        <v>#VALUE!</v>
      </c>
    </row>
    <row r="4646" spans="1:15" hidden="1" x14ac:dyDescent="0.25">
      <c r="A4646" t="s">
        <v>121</v>
      </c>
      <c r="B4646" t="s">
        <v>14</v>
      </c>
      <c r="C4646" t="s">
        <v>103</v>
      </c>
      <c r="D4646" s="3">
        <v>43448</v>
      </c>
      <c r="E4646" t="s">
        <v>122</v>
      </c>
      <c r="F4646">
        <v>-220000</v>
      </c>
      <c r="G4646" t="s">
        <v>800</v>
      </c>
      <c r="H4646" t="s">
        <v>247</v>
      </c>
      <c r="I4646" t="s">
        <v>102</v>
      </c>
      <c r="J4646" t="s">
        <v>19</v>
      </c>
      <c r="L4646" t="s">
        <v>539</v>
      </c>
      <c r="M4646">
        <f t="shared" si="222"/>
        <v>10</v>
      </c>
      <c r="N4646">
        <f t="shared" si="223"/>
        <v>13</v>
      </c>
      <c r="O4646" t="str">
        <f t="shared" si="224"/>
        <v>Trad</v>
      </c>
    </row>
    <row r="4647" spans="1:15" hidden="1" x14ac:dyDescent="0.25">
      <c r="A4647" t="s">
        <v>121</v>
      </c>
      <c r="B4647" t="s">
        <v>14</v>
      </c>
      <c r="C4647" t="s">
        <v>103</v>
      </c>
      <c r="D4647" s="3">
        <v>43448</v>
      </c>
      <c r="E4647" t="s">
        <v>122</v>
      </c>
      <c r="F4647">
        <v>-2796661</v>
      </c>
      <c r="G4647" t="s">
        <v>799</v>
      </c>
      <c r="H4647" t="s">
        <v>247</v>
      </c>
      <c r="I4647" t="s">
        <v>102</v>
      </c>
      <c r="J4647" t="s">
        <v>19</v>
      </c>
      <c r="L4647" t="s">
        <v>690</v>
      </c>
      <c r="M4647">
        <f t="shared" si="222"/>
        <v>10</v>
      </c>
      <c r="N4647">
        <f t="shared" si="223"/>
        <v>12</v>
      </c>
      <c r="O4647" t="str">
        <f t="shared" si="224"/>
        <v>LCF</v>
      </c>
    </row>
    <row r="4648" spans="1:15" hidden="1" x14ac:dyDescent="0.25">
      <c r="A4648" t="s">
        <v>121</v>
      </c>
      <c r="B4648" t="s">
        <v>14</v>
      </c>
      <c r="C4648" t="s">
        <v>103</v>
      </c>
      <c r="D4648" s="3">
        <v>43454</v>
      </c>
      <c r="E4648" t="s">
        <v>122</v>
      </c>
      <c r="F4648">
        <v>-450000</v>
      </c>
      <c r="G4648" t="s">
        <v>798</v>
      </c>
      <c r="H4648" t="s">
        <v>247</v>
      </c>
      <c r="I4648" t="s">
        <v>102</v>
      </c>
      <c r="J4648" t="s">
        <v>19</v>
      </c>
      <c r="L4648" t="s">
        <v>539</v>
      </c>
      <c r="M4648">
        <f t="shared" si="222"/>
        <v>10</v>
      </c>
      <c r="N4648">
        <f t="shared" si="223"/>
        <v>13</v>
      </c>
      <c r="O4648" t="str">
        <f t="shared" si="224"/>
        <v>Trad</v>
      </c>
    </row>
    <row r="4649" spans="1:15" hidden="1" x14ac:dyDescent="0.25">
      <c r="A4649" t="s">
        <v>121</v>
      </c>
      <c r="B4649" t="s">
        <v>14</v>
      </c>
      <c r="C4649" t="s">
        <v>103</v>
      </c>
      <c r="D4649" s="3">
        <v>43461</v>
      </c>
      <c r="E4649" t="s">
        <v>122</v>
      </c>
      <c r="F4649">
        <v>-550000</v>
      </c>
      <c r="G4649" t="s">
        <v>797</v>
      </c>
      <c r="H4649" t="s">
        <v>247</v>
      </c>
      <c r="I4649" t="s">
        <v>102</v>
      </c>
      <c r="J4649" t="s">
        <v>19</v>
      </c>
      <c r="L4649" t="s">
        <v>539</v>
      </c>
      <c r="M4649">
        <f t="shared" si="222"/>
        <v>10</v>
      </c>
      <c r="N4649">
        <f t="shared" si="223"/>
        <v>13</v>
      </c>
      <c r="O4649" t="str">
        <f t="shared" si="224"/>
        <v>Trad</v>
      </c>
    </row>
    <row r="4650" spans="1:15" hidden="1" x14ac:dyDescent="0.25">
      <c r="A4650" t="s">
        <v>121</v>
      </c>
      <c r="B4650" t="s">
        <v>14</v>
      </c>
      <c r="C4650" t="s">
        <v>103</v>
      </c>
      <c r="D4650" s="3">
        <v>43462</v>
      </c>
      <c r="E4650" t="s">
        <v>122</v>
      </c>
      <c r="F4650">
        <v>-350000</v>
      </c>
      <c r="G4650" t="s">
        <v>796</v>
      </c>
      <c r="H4650" t="s">
        <v>247</v>
      </c>
      <c r="I4650" t="s">
        <v>102</v>
      </c>
      <c r="J4650" t="s">
        <v>19</v>
      </c>
      <c r="L4650" t="s">
        <v>539</v>
      </c>
      <c r="M4650">
        <f t="shared" si="222"/>
        <v>10</v>
      </c>
      <c r="N4650">
        <f t="shared" si="223"/>
        <v>13</v>
      </c>
      <c r="O4650" t="str">
        <f t="shared" si="224"/>
        <v>Trad</v>
      </c>
    </row>
    <row r="4651" spans="1:15" hidden="1" x14ac:dyDescent="0.25">
      <c r="A4651" t="s">
        <v>121</v>
      </c>
      <c r="B4651" t="s">
        <v>14</v>
      </c>
      <c r="C4651" t="s">
        <v>103</v>
      </c>
      <c r="D4651" s="3">
        <v>43469</v>
      </c>
      <c r="E4651" t="s">
        <v>122</v>
      </c>
      <c r="F4651">
        <v>-500000</v>
      </c>
      <c r="G4651" t="s">
        <v>795</v>
      </c>
      <c r="H4651" t="s">
        <v>247</v>
      </c>
      <c r="I4651" t="s">
        <v>102</v>
      </c>
      <c r="J4651" t="s">
        <v>19</v>
      </c>
      <c r="L4651" t="s">
        <v>539</v>
      </c>
      <c r="M4651">
        <f t="shared" si="222"/>
        <v>10</v>
      </c>
      <c r="N4651">
        <f t="shared" si="223"/>
        <v>13</v>
      </c>
      <c r="O4651" t="str">
        <f t="shared" si="224"/>
        <v>Trad</v>
      </c>
    </row>
    <row r="4652" spans="1:15" hidden="1" x14ac:dyDescent="0.25">
      <c r="A4652" t="s">
        <v>121</v>
      </c>
      <c r="B4652" t="s">
        <v>14</v>
      </c>
      <c r="C4652" t="s">
        <v>103</v>
      </c>
      <c r="D4652" s="3">
        <v>43469</v>
      </c>
      <c r="E4652" t="s">
        <v>122</v>
      </c>
      <c r="F4652">
        <v>-150000</v>
      </c>
      <c r="G4652" t="s">
        <v>794</v>
      </c>
      <c r="H4652" t="s">
        <v>247</v>
      </c>
      <c r="I4652" t="s">
        <v>102</v>
      </c>
      <c r="J4652" t="s">
        <v>19</v>
      </c>
      <c r="L4652" t="s">
        <v>539</v>
      </c>
      <c r="M4652">
        <f t="shared" si="222"/>
        <v>10</v>
      </c>
      <c r="N4652">
        <f t="shared" si="223"/>
        <v>13</v>
      </c>
      <c r="O4652" t="str">
        <f t="shared" si="224"/>
        <v>Trad</v>
      </c>
    </row>
    <row r="4653" spans="1:15" hidden="1" x14ac:dyDescent="0.25">
      <c r="A4653" t="s">
        <v>121</v>
      </c>
      <c r="B4653" t="s">
        <v>14</v>
      </c>
      <c r="C4653" t="s">
        <v>103</v>
      </c>
      <c r="D4653" s="3">
        <v>43473</v>
      </c>
      <c r="E4653" t="s">
        <v>122</v>
      </c>
      <c r="F4653">
        <v>-400000</v>
      </c>
      <c r="G4653" t="s">
        <v>793</v>
      </c>
      <c r="H4653" t="s">
        <v>247</v>
      </c>
      <c r="I4653" t="s">
        <v>102</v>
      </c>
      <c r="J4653" t="s">
        <v>19</v>
      </c>
      <c r="L4653" t="s">
        <v>539</v>
      </c>
      <c r="M4653">
        <f t="shared" si="222"/>
        <v>10</v>
      </c>
      <c r="N4653">
        <f t="shared" si="223"/>
        <v>13</v>
      </c>
      <c r="O4653" t="str">
        <f t="shared" si="224"/>
        <v>Trad</v>
      </c>
    </row>
    <row r="4654" spans="1:15" hidden="1" x14ac:dyDescent="0.25">
      <c r="A4654" t="s">
        <v>121</v>
      </c>
      <c r="B4654" t="s">
        <v>14</v>
      </c>
      <c r="C4654" t="s">
        <v>103</v>
      </c>
      <c r="D4654" s="3">
        <v>43474</v>
      </c>
      <c r="E4654" t="s">
        <v>122</v>
      </c>
      <c r="F4654">
        <v>-100</v>
      </c>
      <c r="G4654" t="s">
        <v>792</v>
      </c>
      <c r="H4654" t="s">
        <v>126</v>
      </c>
      <c r="I4654" t="s">
        <v>102</v>
      </c>
      <c r="J4654" t="s">
        <v>19</v>
      </c>
      <c r="L4654" t="s">
        <v>791</v>
      </c>
      <c r="M4654">
        <f t="shared" si="222"/>
        <v>10</v>
      </c>
      <c r="N4654">
        <f t="shared" si="223"/>
        <v>12</v>
      </c>
      <c r="O4654" t="str">
        <f t="shared" si="224"/>
        <v>LCF</v>
      </c>
    </row>
    <row r="4655" spans="1:15" hidden="1" x14ac:dyDescent="0.25">
      <c r="A4655" t="s">
        <v>121</v>
      </c>
      <c r="B4655" t="s">
        <v>14</v>
      </c>
      <c r="C4655" t="s">
        <v>103</v>
      </c>
      <c r="D4655" s="3">
        <v>43474</v>
      </c>
      <c r="E4655" t="s">
        <v>122</v>
      </c>
      <c r="F4655">
        <v>-100</v>
      </c>
      <c r="G4655" t="s">
        <v>790</v>
      </c>
      <c r="H4655" t="s">
        <v>126</v>
      </c>
      <c r="I4655" t="s">
        <v>102</v>
      </c>
      <c r="J4655" t="s">
        <v>19</v>
      </c>
      <c r="L4655" t="s">
        <v>789</v>
      </c>
      <c r="M4655">
        <f t="shared" si="222"/>
        <v>10</v>
      </c>
      <c r="N4655">
        <f t="shared" si="223"/>
        <v>12</v>
      </c>
      <c r="O4655" t="str">
        <f t="shared" si="224"/>
        <v>LCF</v>
      </c>
    </row>
    <row r="4656" spans="1:15" hidden="1" x14ac:dyDescent="0.25">
      <c r="A4656" t="s">
        <v>121</v>
      </c>
      <c r="B4656" t="s">
        <v>14</v>
      </c>
      <c r="C4656" t="s">
        <v>103</v>
      </c>
      <c r="D4656" s="3">
        <v>43475</v>
      </c>
      <c r="E4656" t="s">
        <v>122</v>
      </c>
      <c r="F4656">
        <v>-236000</v>
      </c>
      <c r="G4656" t="s">
        <v>788</v>
      </c>
      <c r="H4656" t="s">
        <v>247</v>
      </c>
      <c r="I4656" t="s">
        <v>102</v>
      </c>
      <c r="J4656" t="s">
        <v>19</v>
      </c>
      <c r="L4656" t="s">
        <v>539</v>
      </c>
      <c r="M4656">
        <f t="shared" si="222"/>
        <v>10</v>
      </c>
      <c r="N4656">
        <f t="shared" si="223"/>
        <v>13</v>
      </c>
      <c r="O4656" t="str">
        <f t="shared" si="224"/>
        <v>Trad</v>
      </c>
    </row>
    <row r="4657" spans="1:15" hidden="1" x14ac:dyDescent="0.25">
      <c r="A4657" t="s">
        <v>121</v>
      </c>
      <c r="B4657" t="s">
        <v>14</v>
      </c>
      <c r="C4657" t="s">
        <v>103</v>
      </c>
      <c r="D4657" s="3">
        <v>43481</v>
      </c>
      <c r="E4657" t="s">
        <v>122</v>
      </c>
      <c r="F4657">
        <v>-250000</v>
      </c>
      <c r="G4657" t="s">
        <v>787</v>
      </c>
      <c r="H4657" t="s">
        <v>247</v>
      </c>
      <c r="I4657" t="s">
        <v>102</v>
      </c>
      <c r="J4657" t="s">
        <v>19</v>
      </c>
      <c r="L4657" t="s">
        <v>539</v>
      </c>
      <c r="M4657">
        <f t="shared" si="222"/>
        <v>10</v>
      </c>
      <c r="N4657">
        <f t="shared" si="223"/>
        <v>13</v>
      </c>
      <c r="O4657" t="str">
        <f t="shared" si="224"/>
        <v>Trad</v>
      </c>
    </row>
    <row r="4658" spans="1:15" hidden="1" x14ac:dyDescent="0.25">
      <c r="A4658" t="s">
        <v>121</v>
      </c>
      <c r="B4658" t="s">
        <v>14</v>
      </c>
      <c r="C4658" t="s">
        <v>103</v>
      </c>
      <c r="D4658" s="3">
        <v>43483</v>
      </c>
      <c r="E4658" t="s">
        <v>122</v>
      </c>
      <c r="F4658">
        <v>-300000</v>
      </c>
      <c r="G4658" t="s">
        <v>786</v>
      </c>
      <c r="H4658" t="s">
        <v>247</v>
      </c>
      <c r="I4658" t="s">
        <v>102</v>
      </c>
      <c r="J4658" t="s">
        <v>19</v>
      </c>
      <c r="L4658" t="s">
        <v>539</v>
      </c>
      <c r="M4658">
        <f t="shared" si="222"/>
        <v>10</v>
      </c>
      <c r="N4658">
        <f t="shared" si="223"/>
        <v>13</v>
      </c>
      <c r="O4658" t="str">
        <f t="shared" si="224"/>
        <v>Trad</v>
      </c>
    </row>
    <row r="4659" spans="1:15" hidden="1" x14ac:dyDescent="0.25">
      <c r="A4659" t="s">
        <v>121</v>
      </c>
      <c r="B4659" t="s">
        <v>14</v>
      </c>
      <c r="C4659" t="s">
        <v>103</v>
      </c>
      <c r="D4659" s="3">
        <v>43490</v>
      </c>
      <c r="E4659" t="s">
        <v>122</v>
      </c>
      <c r="F4659">
        <v>-50000</v>
      </c>
      <c r="G4659" t="s">
        <v>785</v>
      </c>
      <c r="H4659" t="s">
        <v>247</v>
      </c>
      <c r="I4659" t="s">
        <v>102</v>
      </c>
      <c r="J4659" t="s">
        <v>19</v>
      </c>
      <c r="L4659" t="s">
        <v>539</v>
      </c>
      <c r="M4659">
        <f t="shared" si="222"/>
        <v>10</v>
      </c>
      <c r="N4659">
        <f t="shared" si="223"/>
        <v>13</v>
      </c>
      <c r="O4659" t="str">
        <f t="shared" si="224"/>
        <v>Trad</v>
      </c>
    </row>
    <row r="4660" spans="1:15" hidden="1" x14ac:dyDescent="0.25">
      <c r="A4660" t="s">
        <v>121</v>
      </c>
      <c r="B4660" t="s">
        <v>14</v>
      </c>
      <c r="C4660" t="s">
        <v>103</v>
      </c>
      <c r="D4660" s="3">
        <v>43495</v>
      </c>
      <c r="E4660" t="s">
        <v>122</v>
      </c>
      <c r="F4660">
        <v>-315000</v>
      </c>
      <c r="G4660" t="s">
        <v>784</v>
      </c>
      <c r="H4660" t="s">
        <v>247</v>
      </c>
      <c r="I4660" t="s">
        <v>102</v>
      </c>
      <c r="J4660" t="s">
        <v>19</v>
      </c>
      <c r="L4660" t="s">
        <v>539</v>
      </c>
      <c r="M4660">
        <f t="shared" si="222"/>
        <v>10</v>
      </c>
      <c r="N4660">
        <f t="shared" si="223"/>
        <v>13</v>
      </c>
      <c r="O4660" t="str">
        <f t="shared" si="224"/>
        <v>Trad</v>
      </c>
    </row>
    <row r="4661" spans="1:15" hidden="1" x14ac:dyDescent="0.25">
      <c r="A4661" t="s">
        <v>121</v>
      </c>
      <c r="B4661" t="s">
        <v>14</v>
      </c>
      <c r="C4661" t="s">
        <v>103</v>
      </c>
      <c r="D4661" s="3">
        <v>43501</v>
      </c>
      <c r="E4661" t="s">
        <v>122</v>
      </c>
      <c r="F4661">
        <v>-250000</v>
      </c>
      <c r="G4661" t="s">
        <v>783</v>
      </c>
      <c r="H4661" t="s">
        <v>247</v>
      </c>
      <c r="I4661" t="s">
        <v>102</v>
      </c>
      <c r="J4661" t="s">
        <v>19</v>
      </c>
      <c r="L4661" t="s">
        <v>539</v>
      </c>
      <c r="M4661">
        <f t="shared" si="222"/>
        <v>10</v>
      </c>
      <c r="N4661">
        <f t="shared" si="223"/>
        <v>13</v>
      </c>
      <c r="O4661" t="str">
        <f t="shared" si="224"/>
        <v>Trad</v>
      </c>
    </row>
    <row r="4662" spans="1:15" hidden="1" x14ac:dyDescent="0.25">
      <c r="A4662" t="s">
        <v>121</v>
      </c>
      <c r="B4662" t="s">
        <v>14</v>
      </c>
      <c r="C4662" t="s">
        <v>103</v>
      </c>
      <c r="D4662" s="3">
        <v>43502</v>
      </c>
      <c r="E4662" t="s">
        <v>122</v>
      </c>
      <c r="F4662">
        <v>-120000</v>
      </c>
      <c r="G4662" t="s">
        <v>782</v>
      </c>
      <c r="H4662" t="s">
        <v>247</v>
      </c>
      <c r="I4662" t="s">
        <v>102</v>
      </c>
      <c r="J4662" t="s">
        <v>19</v>
      </c>
      <c r="L4662" t="s">
        <v>539</v>
      </c>
      <c r="M4662">
        <f t="shared" si="222"/>
        <v>10</v>
      </c>
      <c r="N4662">
        <f t="shared" si="223"/>
        <v>13</v>
      </c>
      <c r="O4662" t="str">
        <f t="shared" si="224"/>
        <v>Trad</v>
      </c>
    </row>
    <row r="4663" spans="1:15" hidden="1" x14ac:dyDescent="0.25">
      <c r="A4663" t="s">
        <v>121</v>
      </c>
      <c r="B4663" t="s">
        <v>14</v>
      </c>
      <c r="C4663" t="s">
        <v>103</v>
      </c>
      <c r="D4663" s="3">
        <v>43502</v>
      </c>
      <c r="E4663" t="s">
        <v>122</v>
      </c>
      <c r="F4663">
        <v>-186000</v>
      </c>
      <c r="G4663" t="s">
        <v>781</v>
      </c>
      <c r="H4663" t="s">
        <v>247</v>
      </c>
      <c r="I4663" t="s">
        <v>102</v>
      </c>
      <c r="J4663" t="s">
        <v>19</v>
      </c>
      <c r="L4663" t="s">
        <v>539</v>
      </c>
      <c r="M4663">
        <f t="shared" si="222"/>
        <v>10</v>
      </c>
      <c r="N4663">
        <f t="shared" si="223"/>
        <v>13</v>
      </c>
      <c r="O4663" t="str">
        <f t="shared" si="224"/>
        <v>Trad</v>
      </c>
    </row>
    <row r="4664" spans="1:15" hidden="1" x14ac:dyDescent="0.25">
      <c r="A4664" t="s">
        <v>121</v>
      </c>
      <c r="B4664" t="s">
        <v>14</v>
      </c>
      <c r="C4664" t="s">
        <v>103</v>
      </c>
      <c r="D4664" s="3">
        <v>43504</v>
      </c>
      <c r="E4664" t="s">
        <v>122</v>
      </c>
      <c r="F4664">
        <v>-360000</v>
      </c>
      <c r="G4664" t="s">
        <v>780</v>
      </c>
      <c r="H4664" t="s">
        <v>247</v>
      </c>
      <c r="I4664" t="s">
        <v>102</v>
      </c>
      <c r="J4664" t="s">
        <v>19</v>
      </c>
      <c r="L4664" t="s">
        <v>539</v>
      </c>
      <c r="M4664">
        <f t="shared" si="222"/>
        <v>10</v>
      </c>
      <c r="N4664">
        <f t="shared" si="223"/>
        <v>13</v>
      </c>
      <c r="O4664" t="str">
        <f t="shared" si="224"/>
        <v>Trad</v>
      </c>
    </row>
    <row r="4665" spans="1:15" hidden="1" x14ac:dyDescent="0.25">
      <c r="A4665" t="s">
        <v>121</v>
      </c>
      <c r="B4665" t="s">
        <v>14</v>
      </c>
      <c r="C4665" t="s">
        <v>103</v>
      </c>
      <c r="D4665" s="3">
        <v>43508</v>
      </c>
      <c r="E4665" t="s">
        <v>122</v>
      </c>
      <c r="F4665">
        <v>-310000</v>
      </c>
      <c r="G4665" t="s">
        <v>779</v>
      </c>
      <c r="H4665" t="s">
        <v>247</v>
      </c>
      <c r="I4665" t="s">
        <v>102</v>
      </c>
      <c r="J4665" t="s">
        <v>19</v>
      </c>
      <c r="L4665" t="s">
        <v>539</v>
      </c>
      <c r="M4665">
        <f t="shared" si="222"/>
        <v>10</v>
      </c>
      <c r="N4665">
        <f t="shared" si="223"/>
        <v>13</v>
      </c>
      <c r="O4665" t="str">
        <f t="shared" si="224"/>
        <v>Trad</v>
      </c>
    </row>
    <row r="4666" spans="1:15" hidden="1" x14ac:dyDescent="0.25">
      <c r="A4666" t="s">
        <v>121</v>
      </c>
      <c r="B4666" t="s">
        <v>14</v>
      </c>
      <c r="C4666" t="s">
        <v>103</v>
      </c>
      <c r="D4666" s="3">
        <v>43510</v>
      </c>
      <c r="E4666" t="s">
        <v>122</v>
      </c>
      <c r="F4666">
        <v>-149305.63</v>
      </c>
      <c r="G4666" t="s">
        <v>778</v>
      </c>
      <c r="H4666" t="s">
        <v>247</v>
      </c>
      <c r="I4666" t="s">
        <v>101</v>
      </c>
      <c r="J4666" t="s">
        <v>19</v>
      </c>
      <c r="L4666" t="s">
        <v>622</v>
      </c>
      <c r="M4666">
        <f t="shared" si="222"/>
        <v>10</v>
      </c>
      <c r="N4666">
        <f t="shared" si="223"/>
        <v>12</v>
      </c>
      <c r="O4666" t="str">
        <f t="shared" si="224"/>
        <v>LCF</v>
      </c>
    </row>
    <row r="4667" spans="1:15" hidden="1" x14ac:dyDescent="0.25">
      <c r="A4667" t="s">
        <v>121</v>
      </c>
      <c r="B4667" t="s">
        <v>14</v>
      </c>
      <c r="C4667" t="s">
        <v>103</v>
      </c>
      <c r="D4667" s="3">
        <v>43511</v>
      </c>
      <c r="E4667" t="s">
        <v>122</v>
      </c>
      <c r="F4667">
        <v>-385000</v>
      </c>
      <c r="G4667" t="s">
        <v>777</v>
      </c>
      <c r="H4667" t="s">
        <v>247</v>
      </c>
      <c r="I4667" t="s">
        <v>102</v>
      </c>
      <c r="J4667" t="s">
        <v>19</v>
      </c>
      <c r="L4667" t="s">
        <v>539</v>
      </c>
      <c r="M4667">
        <f t="shared" si="222"/>
        <v>10</v>
      </c>
      <c r="N4667">
        <f t="shared" si="223"/>
        <v>13</v>
      </c>
      <c r="O4667" t="str">
        <f t="shared" si="224"/>
        <v>Trad</v>
      </c>
    </row>
    <row r="4668" spans="1:15" hidden="1" x14ac:dyDescent="0.25">
      <c r="A4668" t="s">
        <v>121</v>
      </c>
      <c r="B4668" t="s">
        <v>14</v>
      </c>
      <c r="C4668" t="s">
        <v>103</v>
      </c>
      <c r="D4668" s="3">
        <v>43517</v>
      </c>
      <c r="E4668" t="s">
        <v>122</v>
      </c>
      <c r="F4668">
        <v>-150000</v>
      </c>
      <c r="G4668" t="s">
        <v>776</v>
      </c>
      <c r="H4668" t="s">
        <v>247</v>
      </c>
      <c r="I4668" t="s">
        <v>102</v>
      </c>
      <c r="J4668" t="s">
        <v>19</v>
      </c>
      <c r="L4668" t="s">
        <v>539</v>
      </c>
      <c r="M4668">
        <f t="shared" si="222"/>
        <v>10</v>
      </c>
      <c r="N4668">
        <f t="shared" si="223"/>
        <v>13</v>
      </c>
      <c r="O4668" t="str">
        <f t="shared" si="224"/>
        <v>Trad</v>
      </c>
    </row>
    <row r="4669" spans="1:15" hidden="1" x14ac:dyDescent="0.25">
      <c r="A4669" t="s">
        <v>121</v>
      </c>
      <c r="B4669" t="s">
        <v>14</v>
      </c>
      <c r="C4669" t="s">
        <v>103</v>
      </c>
      <c r="D4669" s="3">
        <v>43521</v>
      </c>
      <c r="E4669" t="s">
        <v>122</v>
      </c>
      <c r="F4669">
        <v>-250000</v>
      </c>
      <c r="G4669" t="s">
        <v>775</v>
      </c>
      <c r="H4669" t="s">
        <v>247</v>
      </c>
      <c r="I4669" t="s">
        <v>102</v>
      </c>
      <c r="J4669" t="s">
        <v>19</v>
      </c>
      <c r="L4669" t="s">
        <v>539</v>
      </c>
      <c r="M4669">
        <f t="shared" si="222"/>
        <v>10</v>
      </c>
      <c r="N4669">
        <f t="shared" si="223"/>
        <v>13</v>
      </c>
      <c r="O4669" t="str">
        <f t="shared" si="224"/>
        <v>Trad</v>
      </c>
    </row>
    <row r="4670" spans="1:15" hidden="1" x14ac:dyDescent="0.25">
      <c r="A4670" t="s">
        <v>121</v>
      </c>
      <c r="B4670" t="s">
        <v>14</v>
      </c>
      <c r="C4670" t="s">
        <v>103</v>
      </c>
      <c r="D4670" s="3">
        <v>43524</v>
      </c>
      <c r="E4670" t="s">
        <v>122</v>
      </c>
      <c r="F4670">
        <v>-200000</v>
      </c>
      <c r="G4670" t="s">
        <v>774</v>
      </c>
      <c r="H4670" t="s">
        <v>247</v>
      </c>
      <c r="I4670" t="s">
        <v>102</v>
      </c>
      <c r="J4670" t="s">
        <v>19</v>
      </c>
      <c r="L4670" t="s">
        <v>539</v>
      </c>
      <c r="M4670">
        <f t="shared" si="222"/>
        <v>10</v>
      </c>
      <c r="N4670">
        <f t="shared" si="223"/>
        <v>13</v>
      </c>
      <c r="O4670" t="str">
        <f t="shared" si="224"/>
        <v>Trad</v>
      </c>
    </row>
    <row r="4671" spans="1:15" hidden="1" x14ac:dyDescent="0.25">
      <c r="A4671" t="s">
        <v>121</v>
      </c>
      <c r="B4671" t="s">
        <v>14</v>
      </c>
      <c r="C4671" t="s">
        <v>103</v>
      </c>
      <c r="D4671" s="3">
        <v>43524</v>
      </c>
      <c r="E4671" t="s">
        <v>122</v>
      </c>
      <c r="F4671">
        <v>-450000</v>
      </c>
      <c r="G4671" t="s">
        <v>773</v>
      </c>
      <c r="H4671" t="s">
        <v>247</v>
      </c>
      <c r="I4671" t="s">
        <v>102</v>
      </c>
      <c r="J4671" t="s">
        <v>19</v>
      </c>
      <c r="L4671" t="s">
        <v>539</v>
      </c>
      <c r="M4671">
        <f t="shared" si="222"/>
        <v>10</v>
      </c>
      <c r="N4671">
        <f t="shared" si="223"/>
        <v>13</v>
      </c>
      <c r="O4671" t="str">
        <f t="shared" si="224"/>
        <v>Trad</v>
      </c>
    </row>
    <row r="4672" spans="1:15" hidden="1" x14ac:dyDescent="0.25">
      <c r="A4672" t="s">
        <v>121</v>
      </c>
      <c r="B4672" t="s">
        <v>14</v>
      </c>
      <c r="C4672" t="s">
        <v>103</v>
      </c>
      <c r="D4672" s="3">
        <v>43532</v>
      </c>
      <c r="E4672" t="s">
        <v>122</v>
      </c>
      <c r="F4672">
        <v>-500000</v>
      </c>
      <c r="G4672" t="s">
        <v>772</v>
      </c>
      <c r="H4672" t="s">
        <v>247</v>
      </c>
      <c r="I4672" t="s">
        <v>102</v>
      </c>
      <c r="J4672" t="s">
        <v>19</v>
      </c>
      <c r="L4672" t="s">
        <v>539</v>
      </c>
      <c r="M4672">
        <f t="shared" si="222"/>
        <v>10</v>
      </c>
      <c r="N4672">
        <f t="shared" si="223"/>
        <v>13</v>
      </c>
      <c r="O4672" t="str">
        <f t="shared" si="224"/>
        <v>Trad</v>
      </c>
    </row>
    <row r="4673" spans="1:15" hidden="1" x14ac:dyDescent="0.25">
      <c r="A4673" t="s">
        <v>121</v>
      </c>
      <c r="B4673" t="s">
        <v>14</v>
      </c>
      <c r="C4673" t="s">
        <v>103</v>
      </c>
      <c r="D4673" s="3">
        <v>43537</v>
      </c>
      <c r="E4673" t="s">
        <v>122</v>
      </c>
      <c r="F4673">
        <v>-106000</v>
      </c>
      <c r="G4673" t="s">
        <v>771</v>
      </c>
      <c r="H4673" t="s">
        <v>247</v>
      </c>
      <c r="I4673" t="s">
        <v>102</v>
      </c>
      <c r="J4673" t="s">
        <v>19</v>
      </c>
      <c r="L4673" t="s">
        <v>539</v>
      </c>
      <c r="M4673">
        <f t="shared" si="222"/>
        <v>10</v>
      </c>
      <c r="N4673">
        <f t="shared" si="223"/>
        <v>13</v>
      </c>
      <c r="O4673" t="str">
        <f t="shared" si="224"/>
        <v>Trad</v>
      </c>
    </row>
    <row r="4674" spans="1:15" hidden="1" x14ac:dyDescent="0.25">
      <c r="A4674" t="s">
        <v>121</v>
      </c>
      <c r="B4674" t="s">
        <v>14</v>
      </c>
      <c r="C4674" t="s">
        <v>103</v>
      </c>
      <c r="D4674" s="3">
        <v>43539</v>
      </c>
      <c r="E4674" t="s">
        <v>122</v>
      </c>
      <c r="F4674">
        <v>-200000</v>
      </c>
      <c r="G4674" t="s">
        <v>770</v>
      </c>
      <c r="H4674" t="s">
        <v>247</v>
      </c>
      <c r="I4674" t="s">
        <v>102</v>
      </c>
      <c r="J4674" t="s">
        <v>19</v>
      </c>
      <c r="L4674" t="s">
        <v>539</v>
      </c>
      <c r="M4674">
        <f t="shared" si="222"/>
        <v>10</v>
      </c>
      <c r="N4674">
        <f t="shared" si="223"/>
        <v>13</v>
      </c>
      <c r="O4674" t="str">
        <f t="shared" si="224"/>
        <v>Trad</v>
      </c>
    </row>
    <row r="4675" spans="1:15" hidden="1" x14ac:dyDescent="0.25">
      <c r="A4675" t="s">
        <v>121</v>
      </c>
      <c r="B4675" t="s">
        <v>14</v>
      </c>
      <c r="C4675" t="s">
        <v>103</v>
      </c>
      <c r="D4675" s="3">
        <v>43546</v>
      </c>
      <c r="E4675" t="s">
        <v>122</v>
      </c>
      <c r="F4675">
        <v>-140000</v>
      </c>
      <c r="G4675" t="s">
        <v>769</v>
      </c>
      <c r="H4675" t="s">
        <v>247</v>
      </c>
      <c r="I4675" t="s">
        <v>102</v>
      </c>
      <c r="J4675" t="s">
        <v>19</v>
      </c>
      <c r="L4675" t="s">
        <v>539</v>
      </c>
      <c r="M4675">
        <f t="shared" ref="M4675:M4738" si="225">FIND("from",L4675,1)+LEN($M$1)+1</f>
        <v>10</v>
      </c>
      <c r="N4675">
        <f t="shared" ref="N4675:N4738" si="226">FIND("to",L4675)-LEN($N$1)</f>
        <v>13</v>
      </c>
      <c r="O4675" t="str">
        <f t="shared" ref="O4675:O4738" si="227">MID(L4675,M4675,N4675-M4675+1)</f>
        <v>Trad</v>
      </c>
    </row>
    <row r="4676" spans="1:15" hidden="1" x14ac:dyDescent="0.25">
      <c r="A4676" t="s">
        <v>121</v>
      </c>
      <c r="B4676" t="s">
        <v>14</v>
      </c>
      <c r="C4676" t="s">
        <v>103</v>
      </c>
      <c r="D4676" s="3">
        <v>43552</v>
      </c>
      <c r="E4676" t="s">
        <v>122</v>
      </c>
      <c r="F4676">
        <v>-435000</v>
      </c>
      <c r="G4676" t="s">
        <v>768</v>
      </c>
      <c r="H4676" t="s">
        <v>247</v>
      </c>
      <c r="I4676" t="s">
        <v>102</v>
      </c>
      <c r="J4676" t="s">
        <v>19</v>
      </c>
      <c r="L4676" t="s">
        <v>539</v>
      </c>
      <c r="M4676">
        <f t="shared" si="225"/>
        <v>10</v>
      </c>
      <c r="N4676">
        <f t="shared" si="226"/>
        <v>13</v>
      </c>
      <c r="O4676" t="str">
        <f t="shared" si="227"/>
        <v>Trad</v>
      </c>
    </row>
    <row r="4677" spans="1:15" hidden="1" x14ac:dyDescent="0.25">
      <c r="A4677" t="s">
        <v>121</v>
      </c>
      <c r="B4677" t="s">
        <v>14</v>
      </c>
      <c r="C4677" t="s">
        <v>103</v>
      </c>
      <c r="D4677" s="3">
        <v>43559</v>
      </c>
      <c r="E4677" t="s">
        <v>122</v>
      </c>
      <c r="F4677">
        <v>-35471.42</v>
      </c>
      <c r="G4677" t="s">
        <v>767</v>
      </c>
      <c r="H4677" t="s">
        <v>247</v>
      </c>
      <c r="I4677" t="s">
        <v>102</v>
      </c>
      <c r="J4677" t="s">
        <v>19</v>
      </c>
      <c r="L4677" t="s">
        <v>766</v>
      </c>
      <c r="M4677">
        <f t="shared" si="225"/>
        <v>10</v>
      </c>
      <c r="N4677">
        <f t="shared" si="226"/>
        <v>12</v>
      </c>
      <c r="O4677" t="str">
        <f t="shared" si="227"/>
        <v>LCF</v>
      </c>
    </row>
    <row r="4678" spans="1:15" hidden="1" x14ac:dyDescent="0.25">
      <c r="A4678" t="s">
        <v>121</v>
      </c>
      <c r="B4678" t="s">
        <v>14</v>
      </c>
      <c r="C4678" t="s">
        <v>103</v>
      </c>
      <c r="D4678" s="3">
        <v>43559</v>
      </c>
      <c r="E4678" t="s">
        <v>122</v>
      </c>
      <c r="F4678">
        <v>-22550</v>
      </c>
      <c r="G4678" t="s">
        <v>765</v>
      </c>
      <c r="H4678" t="s">
        <v>247</v>
      </c>
      <c r="I4678" t="s">
        <v>102</v>
      </c>
      <c r="J4678" t="s">
        <v>19</v>
      </c>
      <c r="L4678" t="s">
        <v>764</v>
      </c>
      <c r="M4678">
        <f t="shared" si="225"/>
        <v>10</v>
      </c>
      <c r="N4678">
        <f t="shared" si="226"/>
        <v>12</v>
      </c>
      <c r="O4678" t="str">
        <f t="shared" si="227"/>
        <v>LCF</v>
      </c>
    </row>
    <row r="4679" spans="1:15" hidden="1" x14ac:dyDescent="0.25">
      <c r="A4679" t="s">
        <v>121</v>
      </c>
      <c r="B4679" t="s">
        <v>14</v>
      </c>
      <c r="C4679" t="s">
        <v>103</v>
      </c>
      <c r="D4679" s="3">
        <v>43564</v>
      </c>
      <c r="E4679" t="s">
        <v>122</v>
      </c>
      <c r="F4679">
        <v>-37000</v>
      </c>
      <c r="G4679" t="s">
        <v>763</v>
      </c>
      <c r="H4679" t="s">
        <v>247</v>
      </c>
      <c r="I4679" t="s">
        <v>102</v>
      </c>
      <c r="J4679" t="s">
        <v>19</v>
      </c>
      <c r="L4679" t="s">
        <v>472</v>
      </c>
      <c r="M4679">
        <f t="shared" si="225"/>
        <v>10</v>
      </c>
      <c r="N4679">
        <f t="shared" si="226"/>
        <v>16</v>
      </c>
      <c r="O4679" t="str">
        <f t="shared" si="227"/>
        <v>Trading</v>
      </c>
    </row>
    <row r="4680" spans="1:15" hidden="1" x14ac:dyDescent="0.25">
      <c r="A4680" t="s">
        <v>121</v>
      </c>
      <c r="B4680" t="s">
        <v>14</v>
      </c>
      <c r="C4680" t="s">
        <v>103</v>
      </c>
      <c r="D4680" s="3">
        <v>43565</v>
      </c>
      <c r="E4680" t="s">
        <v>122</v>
      </c>
      <c r="F4680">
        <v>-290000</v>
      </c>
      <c r="G4680" t="s">
        <v>762</v>
      </c>
      <c r="H4680" t="s">
        <v>247</v>
      </c>
      <c r="I4680" t="s">
        <v>102</v>
      </c>
      <c r="J4680" t="s">
        <v>19</v>
      </c>
      <c r="L4680" t="s">
        <v>472</v>
      </c>
      <c r="M4680">
        <f t="shared" si="225"/>
        <v>10</v>
      </c>
      <c r="N4680">
        <f t="shared" si="226"/>
        <v>16</v>
      </c>
      <c r="O4680" t="str">
        <f t="shared" si="227"/>
        <v>Trading</v>
      </c>
    </row>
    <row r="4681" spans="1:15" hidden="1" x14ac:dyDescent="0.25">
      <c r="A4681" t="s">
        <v>121</v>
      </c>
      <c r="B4681" t="s">
        <v>14</v>
      </c>
      <c r="C4681" t="s">
        <v>103</v>
      </c>
      <c r="D4681" s="3">
        <v>43566</v>
      </c>
      <c r="E4681" t="s">
        <v>122</v>
      </c>
      <c r="F4681">
        <v>-705000</v>
      </c>
      <c r="G4681" t="s">
        <v>761</v>
      </c>
      <c r="H4681" t="s">
        <v>247</v>
      </c>
      <c r="I4681" t="s">
        <v>102</v>
      </c>
      <c r="J4681" t="s">
        <v>19</v>
      </c>
      <c r="L4681" t="s">
        <v>539</v>
      </c>
      <c r="M4681">
        <f t="shared" si="225"/>
        <v>10</v>
      </c>
      <c r="N4681">
        <f t="shared" si="226"/>
        <v>13</v>
      </c>
      <c r="O4681" t="str">
        <f t="shared" si="227"/>
        <v>Trad</v>
      </c>
    </row>
    <row r="4682" spans="1:15" hidden="1" x14ac:dyDescent="0.25">
      <c r="A4682" t="s">
        <v>121</v>
      </c>
      <c r="B4682" t="s">
        <v>14</v>
      </c>
      <c r="C4682" t="s">
        <v>103</v>
      </c>
      <c r="D4682" s="3">
        <v>43567</v>
      </c>
      <c r="E4682" t="s">
        <v>122</v>
      </c>
      <c r="F4682">
        <v>-20000</v>
      </c>
      <c r="G4682" t="s">
        <v>760</v>
      </c>
      <c r="H4682" t="s">
        <v>247</v>
      </c>
      <c r="I4682" t="s">
        <v>102</v>
      </c>
      <c r="J4682" t="s">
        <v>19</v>
      </c>
      <c r="L4682" t="s">
        <v>539</v>
      </c>
      <c r="M4682">
        <f t="shared" si="225"/>
        <v>10</v>
      </c>
      <c r="N4682">
        <f t="shared" si="226"/>
        <v>13</v>
      </c>
      <c r="O4682" t="str">
        <f t="shared" si="227"/>
        <v>Trad</v>
      </c>
    </row>
    <row r="4683" spans="1:15" hidden="1" x14ac:dyDescent="0.25">
      <c r="A4683" t="s">
        <v>121</v>
      </c>
      <c r="B4683" t="s">
        <v>14</v>
      </c>
      <c r="C4683" t="s">
        <v>103</v>
      </c>
      <c r="D4683" s="3">
        <v>43581</v>
      </c>
      <c r="E4683" t="s">
        <v>122</v>
      </c>
      <c r="F4683">
        <v>-15000000</v>
      </c>
      <c r="G4683" t="s">
        <v>759</v>
      </c>
      <c r="H4683" t="s">
        <v>126</v>
      </c>
      <c r="I4683" t="s">
        <v>102</v>
      </c>
      <c r="J4683" t="s">
        <v>19</v>
      </c>
      <c r="L4683" t="s">
        <v>758</v>
      </c>
      <c r="M4683">
        <f t="shared" si="225"/>
        <v>10</v>
      </c>
      <c r="N4683">
        <f t="shared" si="226"/>
        <v>12</v>
      </c>
      <c r="O4683" t="str">
        <f t="shared" si="227"/>
        <v>LCF</v>
      </c>
    </row>
    <row r="4684" spans="1:15" hidden="1" x14ac:dyDescent="0.25">
      <c r="A4684" t="s">
        <v>121</v>
      </c>
      <c r="B4684" t="s">
        <v>14</v>
      </c>
      <c r="C4684" t="s">
        <v>103</v>
      </c>
      <c r="D4684" s="3">
        <v>43584</v>
      </c>
      <c r="E4684" t="s">
        <v>122</v>
      </c>
      <c r="F4684">
        <v>-160000</v>
      </c>
      <c r="G4684" t="s">
        <v>757</v>
      </c>
      <c r="H4684" t="s">
        <v>247</v>
      </c>
      <c r="I4684" t="s">
        <v>102</v>
      </c>
      <c r="J4684" t="s">
        <v>19</v>
      </c>
      <c r="L4684" t="s">
        <v>539</v>
      </c>
      <c r="M4684">
        <f t="shared" si="225"/>
        <v>10</v>
      </c>
      <c r="N4684">
        <f t="shared" si="226"/>
        <v>13</v>
      </c>
      <c r="O4684" t="str">
        <f t="shared" si="227"/>
        <v>Trad</v>
      </c>
    </row>
    <row r="4685" spans="1:15" hidden="1" x14ac:dyDescent="0.25">
      <c r="A4685" t="s">
        <v>121</v>
      </c>
      <c r="B4685" t="s">
        <v>14</v>
      </c>
      <c r="C4685" t="s">
        <v>103</v>
      </c>
      <c r="D4685" s="3">
        <v>43588</v>
      </c>
      <c r="E4685" t="s">
        <v>122</v>
      </c>
      <c r="F4685">
        <v>-500000</v>
      </c>
      <c r="G4685" t="s">
        <v>756</v>
      </c>
      <c r="H4685" t="s">
        <v>247</v>
      </c>
      <c r="I4685" t="s">
        <v>102</v>
      </c>
      <c r="J4685" t="s">
        <v>19</v>
      </c>
      <c r="L4685" t="s">
        <v>539</v>
      </c>
      <c r="M4685">
        <f t="shared" si="225"/>
        <v>10</v>
      </c>
      <c r="N4685">
        <f t="shared" si="226"/>
        <v>13</v>
      </c>
      <c r="O4685" t="str">
        <f t="shared" si="227"/>
        <v>Trad</v>
      </c>
    </row>
    <row r="4686" spans="1:15" hidden="1" x14ac:dyDescent="0.25">
      <c r="A4686" t="s">
        <v>121</v>
      </c>
      <c r="B4686" t="s">
        <v>14</v>
      </c>
      <c r="C4686" t="s">
        <v>103</v>
      </c>
      <c r="D4686" s="3">
        <v>43588</v>
      </c>
      <c r="E4686" t="s">
        <v>122</v>
      </c>
      <c r="F4686">
        <v>-600000</v>
      </c>
      <c r="G4686" t="s">
        <v>755</v>
      </c>
      <c r="H4686" t="s">
        <v>247</v>
      </c>
      <c r="I4686" t="s">
        <v>102</v>
      </c>
      <c r="J4686" t="s">
        <v>19</v>
      </c>
      <c r="L4686" t="s">
        <v>539</v>
      </c>
      <c r="M4686">
        <f t="shared" si="225"/>
        <v>10</v>
      </c>
      <c r="N4686">
        <f t="shared" si="226"/>
        <v>13</v>
      </c>
      <c r="O4686" t="str">
        <f t="shared" si="227"/>
        <v>Trad</v>
      </c>
    </row>
    <row r="4687" spans="1:15" hidden="1" x14ac:dyDescent="0.25">
      <c r="A4687" t="s">
        <v>121</v>
      </c>
      <c r="B4687" t="s">
        <v>14</v>
      </c>
      <c r="C4687" t="s">
        <v>103</v>
      </c>
      <c r="D4687" s="3">
        <v>43595</v>
      </c>
      <c r="E4687" t="s">
        <v>122</v>
      </c>
      <c r="F4687">
        <v>-1300000</v>
      </c>
      <c r="G4687" t="s">
        <v>754</v>
      </c>
      <c r="H4687" t="s">
        <v>247</v>
      </c>
      <c r="I4687" t="s">
        <v>102</v>
      </c>
      <c r="J4687" t="s">
        <v>19</v>
      </c>
      <c r="L4687" t="s">
        <v>539</v>
      </c>
      <c r="M4687">
        <f t="shared" si="225"/>
        <v>10</v>
      </c>
      <c r="N4687">
        <f t="shared" si="226"/>
        <v>13</v>
      </c>
      <c r="O4687" t="str">
        <f t="shared" si="227"/>
        <v>Trad</v>
      </c>
    </row>
    <row r="4688" spans="1:15" hidden="1" x14ac:dyDescent="0.25">
      <c r="A4688" t="s">
        <v>121</v>
      </c>
      <c r="B4688" t="s">
        <v>14</v>
      </c>
      <c r="C4688" t="s">
        <v>103</v>
      </c>
      <c r="D4688" s="3">
        <v>43595</v>
      </c>
      <c r="E4688" t="s">
        <v>122</v>
      </c>
      <c r="F4688">
        <v>-160000</v>
      </c>
      <c r="G4688" t="s">
        <v>753</v>
      </c>
      <c r="H4688" t="s">
        <v>247</v>
      </c>
      <c r="I4688" t="s">
        <v>102</v>
      </c>
      <c r="J4688" t="s">
        <v>19</v>
      </c>
      <c r="L4688" t="s">
        <v>539</v>
      </c>
      <c r="M4688">
        <f t="shared" si="225"/>
        <v>10</v>
      </c>
      <c r="N4688">
        <f t="shared" si="226"/>
        <v>13</v>
      </c>
      <c r="O4688" t="str">
        <f t="shared" si="227"/>
        <v>Trad</v>
      </c>
    </row>
    <row r="4689" spans="1:15" hidden="1" x14ac:dyDescent="0.25">
      <c r="A4689" t="s">
        <v>121</v>
      </c>
      <c r="B4689" t="s">
        <v>14</v>
      </c>
      <c r="C4689" t="s">
        <v>103</v>
      </c>
      <c r="D4689" s="3">
        <v>43606</v>
      </c>
      <c r="E4689" t="s">
        <v>122</v>
      </c>
      <c r="F4689">
        <v>-300000</v>
      </c>
      <c r="G4689" t="s">
        <v>752</v>
      </c>
      <c r="H4689" t="s">
        <v>247</v>
      </c>
      <c r="I4689" t="s">
        <v>102</v>
      </c>
      <c r="J4689" t="s">
        <v>19</v>
      </c>
      <c r="L4689" t="s">
        <v>539</v>
      </c>
      <c r="M4689">
        <f t="shared" si="225"/>
        <v>10</v>
      </c>
      <c r="N4689">
        <f t="shared" si="226"/>
        <v>13</v>
      </c>
      <c r="O4689" t="str">
        <f t="shared" si="227"/>
        <v>Trad</v>
      </c>
    </row>
    <row r="4690" spans="1:15" hidden="1" x14ac:dyDescent="0.25">
      <c r="A4690" t="s">
        <v>121</v>
      </c>
      <c r="B4690" t="s">
        <v>14</v>
      </c>
      <c r="C4690" t="s">
        <v>103</v>
      </c>
      <c r="D4690" s="3">
        <v>43616</v>
      </c>
      <c r="E4690" t="s">
        <v>122</v>
      </c>
      <c r="F4690">
        <v>-450000</v>
      </c>
      <c r="G4690" t="s">
        <v>751</v>
      </c>
      <c r="H4690" t="s">
        <v>247</v>
      </c>
      <c r="I4690" t="s">
        <v>102</v>
      </c>
      <c r="J4690" t="s">
        <v>19</v>
      </c>
      <c r="L4690" t="s">
        <v>472</v>
      </c>
      <c r="M4690">
        <f t="shared" si="225"/>
        <v>10</v>
      </c>
      <c r="N4690">
        <f t="shared" si="226"/>
        <v>16</v>
      </c>
      <c r="O4690" t="str">
        <f t="shared" si="227"/>
        <v>Trading</v>
      </c>
    </row>
    <row r="4691" spans="1:15" hidden="1" x14ac:dyDescent="0.25">
      <c r="A4691" t="s">
        <v>121</v>
      </c>
      <c r="B4691" t="s">
        <v>14</v>
      </c>
      <c r="C4691" t="s">
        <v>103</v>
      </c>
      <c r="D4691" s="3">
        <v>43621</v>
      </c>
      <c r="E4691" t="s">
        <v>122</v>
      </c>
      <c r="F4691">
        <v>-150000</v>
      </c>
      <c r="G4691" t="s">
        <v>750</v>
      </c>
      <c r="H4691" t="s">
        <v>247</v>
      </c>
      <c r="I4691" t="s">
        <v>102</v>
      </c>
      <c r="J4691" t="s">
        <v>19</v>
      </c>
      <c r="L4691" t="s">
        <v>539</v>
      </c>
      <c r="M4691">
        <f t="shared" si="225"/>
        <v>10</v>
      </c>
      <c r="N4691">
        <f t="shared" si="226"/>
        <v>13</v>
      </c>
      <c r="O4691" t="str">
        <f t="shared" si="227"/>
        <v>Trad</v>
      </c>
    </row>
    <row r="4692" spans="1:15" hidden="1" x14ac:dyDescent="0.25">
      <c r="A4692" t="s">
        <v>121</v>
      </c>
      <c r="B4692" t="s">
        <v>14</v>
      </c>
      <c r="C4692" t="s">
        <v>103</v>
      </c>
      <c r="D4692" s="3">
        <v>43622</v>
      </c>
      <c r="E4692" t="s">
        <v>122</v>
      </c>
      <c r="F4692">
        <v>-600000</v>
      </c>
      <c r="G4692" t="s">
        <v>749</v>
      </c>
      <c r="H4692" t="s">
        <v>247</v>
      </c>
      <c r="I4692" t="s">
        <v>102</v>
      </c>
      <c r="J4692" t="s">
        <v>19</v>
      </c>
      <c r="L4692" t="s">
        <v>539</v>
      </c>
      <c r="M4692">
        <f t="shared" si="225"/>
        <v>10</v>
      </c>
      <c r="N4692">
        <f t="shared" si="226"/>
        <v>13</v>
      </c>
      <c r="O4692" t="str">
        <f t="shared" si="227"/>
        <v>Trad</v>
      </c>
    </row>
    <row r="4693" spans="1:15" hidden="1" x14ac:dyDescent="0.25">
      <c r="A4693" t="s">
        <v>121</v>
      </c>
      <c r="B4693" t="s">
        <v>14</v>
      </c>
      <c r="C4693" t="s">
        <v>103</v>
      </c>
      <c r="D4693" s="3">
        <v>43628</v>
      </c>
      <c r="E4693" t="s">
        <v>122</v>
      </c>
      <c r="F4693">
        <v>-100000</v>
      </c>
      <c r="G4693" t="s">
        <v>748</v>
      </c>
      <c r="H4693" t="s">
        <v>247</v>
      </c>
      <c r="I4693" t="s">
        <v>102</v>
      </c>
      <c r="J4693" t="s">
        <v>19</v>
      </c>
      <c r="L4693" t="s">
        <v>539</v>
      </c>
      <c r="M4693">
        <f t="shared" si="225"/>
        <v>10</v>
      </c>
      <c r="N4693">
        <f t="shared" si="226"/>
        <v>13</v>
      </c>
      <c r="O4693" t="str">
        <f t="shared" si="227"/>
        <v>Trad</v>
      </c>
    </row>
    <row r="4694" spans="1:15" hidden="1" x14ac:dyDescent="0.25">
      <c r="A4694" t="s">
        <v>121</v>
      </c>
      <c r="B4694" t="s">
        <v>14</v>
      </c>
      <c r="C4694" t="s">
        <v>103</v>
      </c>
      <c r="D4694" s="3">
        <v>43629</v>
      </c>
      <c r="E4694" t="s">
        <v>122</v>
      </c>
      <c r="F4694">
        <v>-140000</v>
      </c>
      <c r="G4694" t="s">
        <v>747</v>
      </c>
      <c r="H4694" t="s">
        <v>247</v>
      </c>
      <c r="I4694" t="s">
        <v>102</v>
      </c>
      <c r="J4694" t="s">
        <v>19</v>
      </c>
      <c r="L4694" t="s">
        <v>539</v>
      </c>
      <c r="M4694">
        <f t="shared" si="225"/>
        <v>10</v>
      </c>
      <c r="N4694">
        <f t="shared" si="226"/>
        <v>13</v>
      </c>
      <c r="O4694" t="str">
        <f t="shared" si="227"/>
        <v>Trad</v>
      </c>
    </row>
    <row r="4695" spans="1:15" hidden="1" x14ac:dyDescent="0.25">
      <c r="A4695" t="s">
        <v>121</v>
      </c>
      <c r="B4695" t="s">
        <v>14</v>
      </c>
      <c r="C4695" t="s">
        <v>103</v>
      </c>
      <c r="D4695" s="3">
        <v>43629</v>
      </c>
      <c r="E4695" t="s">
        <v>122</v>
      </c>
      <c r="F4695">
        <v>-30441.48</v>
      </c>
      <c r="G4695" t="s">
        <v>746</v>
      </c>
      <c r="H4695" t="s">
        <v>247</v>
      </c>
      <c r="I4695" t="s">
        <v>102</v>
      </c>
      <c r="J4695" t="s">
        <v>19</v>
      </c>
      <c r="L4695" t="s">
        <v>690</v>
      </c>
      <c r="M4695">
        <f t="shared" si="225"/>
        <v>10</v>
      </c>
      <c r="N4695">
        <f t="shared" si="226"/>
        <v>12</v>
      </c>
      <c r="O4695" t="str">
        <f t="shared" si="227"/>
        <v>LCF</v>
      </c>
    </row>
    <row r="4696" spans="1:15" hidden="1" x14ac:dyDescent="0.25">
      <c r="A4696" t="s">
        <v>121</v>
      </c>
      <c r="B4696" t="s">
        <v>14</v>
      </c>
      <c r="C4696" t="s">
        <v>103</v>
      </c>
      <c r="D4696" s="3">
        <v>43630</v>
      </c>
      <c r="E4696" t="s">
        <v>122</v>
      </c>
      <c r="F4696">
        <v>-50000</v>
      </c>
      <c r="G4696" t="s">
        <v>745</v>
      </c>
      <c r="H4696" t="s">
        <v>247</v>
      </c>
      <c r="I4696" t="s">
        <v>102</v>
      </c>
      <c r="J4696" t="s">
        <v>19</v>
      </c>
      <c r="L4696" t="s">
        <v>539</v>
      </c>
      <c r="M4696">
        <f t="shared" si="225"/>
        <v>10</v>
      </c>
      <c r="N4696">
        <f t="shared" si="226"/>
        <v>13</v>
      </c>
      <c r="O4696" t="str">
        <f t="shared" si="227"/>
        <v>Trad</v>
      </c>
    </row>
    <row r="4697" spans="1:15" hidden="1" x14ac:dyDescent="0.25">
      <c r="A4697" t="s">
        <v>121</v>
      </c>
      <c r="B4697" t="s">
        <v>14</v>
      </c>
      <c r="C4697" t="s">
        <v>103</v>
      </c>
      <c r="D4697" s="3">
        <v>43635</v>
      </c>
      <c r="E4697" t="s">
        <v>122</v>
      </c>
      <c r="F4697">
        <v>-250000</v>
      </c>
      <c r="G4697" t="s">
        <v>744</v>
      </c>
      <c r="H4697" t="s">
        <v>247</v>
      </c>
      <c r="I4697" t="s">
        <v>102</v>
      </c>
      <c r="J4697" t="s">
        <v>19</v>
      </c>
      <c r="L4697" t="s">
        <v>539</v>
      </c>
      <c r="M4697">
        <f t="shared" si="225"/>
        <v>10</v>
      </c>
      <c r="N4697">
        <f t="shared" si="226"/>
        <v>13</v>
      </c>
      <c r="O4697" t="str">
        <f t="shared" si="227"/>
        <v>Trad</v>
      </c>
    </row>
    <row r="4698" spans="1:15" hidden="1" x14ac:dyDescent="0.25">
      <c r="A4698" t="s">
        <v>121</v>
      </c>
      <c r="B4698" t="s">
        <v>14</v>
      </c>
      <c r="C4698" t="s">
        <v>103</v>
      </c>
      <c r="D4698" s="3">
        <v>43635</v>
      </c>
      <c r="E4698" t="s">
        <v>122</v>
      </c>
      <c r="F4698">
        <v>-595460.14</v>
      </c>
      <c r="G4698" t="s">
        <v>743</v>
      </c>
      <c r="H4698" t="s">
        <v>247</v>
      </c>
      <c r="I4698" t="s">
        <v>102</v>
      </c>
      <c r="J4698" t="s">
        <v>19</v>
      </c>
      <c r="L4698" t="s">
        <v>622</v>
      </c>
      <c r="M4698">
        <f t="shared" si="225"/>
        <v>10</v>
      </c>
      <c r="N4698">
        <f t="shared" si="226"/>
        <v>12</v>
      </c>
      <c r="O4698" t="str">
        <f t="shared" si="227"/>
        <v>LCF</v>
      </c>
    </row>
    <row r="4699" spans="1:15" hidden="1" x14ac:dyDescent="0.25">
      <c r="A4699" t="s">
        <v>121</v>
      </c>
      <c r="B4699" t="s">
        <v>14</v>
      </c>
      <c r="C4699" t="s">
        <v>103</v>
      </c>
      <c r="D4699" s="3">
        <v>43635</v>
      </c>
      <c r="E4699" t="s">
        <v>122</v>
      </c>
      <c r="F4699">
        <v>-34561.550000000003</v>
      </c>
      <c r="G4699" t="s">
        <v>742</v>
      </c>
      <c r="H4699" t="s">
        <v>247</v>
      </c>
      <c r="I4699" t="s">
        <v>102</v>
      </c>
      <c r="J4699" t="s">
        <v>19</v>
      </c>
      <c r="L4699" t="s">
        <v>677</v>
      </c>
      <c r="M4699">
        <f t="shared" si="225"/>
        <v>10</v>
      </c>
      <c r="N4699">
        <f t="shared" si="226"/>
        <v>12</v>
      </c>
      <c r="O4699" t="str">
        <f t="shared" si="227"/>
        <v>LCF</v>
      </c>
    </row>
    <row r="4700" spans="1:15" hidden="1" x14ac:dyDescent="0.25">
      <c r="A4700" t="s">
        <v>121</v>
      </c>
      <c r="B4700" t="s">
        <v>14</v>
      </c>
      <c r="C4700" t="s">
        <v>103</v>
      </c>
      <c r="D4700" s="3">
        <v>43637</v>
      </c>
      <c r="E4700" t="s">
        <v>122</v>
      </c>
      <c r="F4700">
        <v>-150000</v>
      </c>
      <c r="G4700" t="s">
        <v>741</v>
      </c>
      <c r="H4700" t="s">
        <v>247</v>
      </c>
      <c r="I4700" t="s">
        <v>102</v>
      </c>
      <c r="J4700" t="s">
        <v>19</v>
      </c>
      <c r="L4700" t="s">
        <v>539</v>
      </c>
      <c r="M4700">
        <f t="shared" si="225"/>
        <v>10</v>
      </c>
      <c r="N4700">
        <f t="shared" si="226"/>
        <v>13</v>
      </c>
      <c r="O4700" t="str">
        <f t="shared" si="227"/>
        <v>Trad</v>
      </c>
    </row>
    <row r="4701" spans="1:15" hidden="1" x14ac:dyDescent="0.25">
      <c r="A4701" t="s">
        <v>121</v>
      </c>
      <c r="B4701" t="s">
        <v>14</v>
      </c>
      <c r="C4701" t="s">
        <v>103</v>
      </c>
      <c r="D4701" s="3">
        <v>43641</v>
      </c>
      <c r="E4701" t="s">
        <v>122</v>
      </c>
      <c r="F4701">
        <v>-120000</v>
      </c>
      <c r="G4701" t="s">
        <v>740</v>
      </c>
      <c r="H4701" t="s">
        <v>247</v>
      </c>
      <c r="I4701" t="s">
        <v>102</v>
      </c>
      <c r="J4701" t="s">
        <v>19</v>
      </c>
      <c r="L4701" t="s">
        <v>539</v>
      </c>
      <c r="M4701">
        <f t="shared" si="225"/>
        <v>10</v>
      </c>
      <c r="N4701">
        <f t="shared" si="226"/>
        <v>13</v>
      </c>
      <c r="O4701" t="str">
        <f t="shared" si="227"/>
        <v>Trad</v>
      </c>
    </row>
    <row r="4702" spans="1:15" hidden="1" x14ac:dyDescent="0.25">
      <c r="A4702" t="s">
        <v>121</v>
      </c>
      <c r="B4702" t="s">
        <v>14</v>
      </c>
      <c r="C4702" t="s">
        <v>103</v>
      </c>
      <c r="D4702" s="3">
        <v>43642</v>
      </c>
      <c r="E4702" t="s">
        <v>122</v>
      </c>
      <c r="F4702">
        <v>-180000</v>
      </c>
      <c r="G4702" t="s">
        <v>739</v>
      </c>
      <c r="H4702" t="s">
        <v>247</v>
      </c>
      <c r="I4702" t="s">
        <v>102</v>
      </c>
      <c r="J4702" t="s">
        <v>19</v>
      </c>
      <c r="L4702" t="s">
        <v>539</v>
      </c>
      <c r="M4702">
        <f t="shared" si="225"/>
        <v>10</v>
      </c>
      <c r="N4702">
        <f t="shared" si="226"/>
        <v>13</v>
      </c>
      <c r="O4702" t="str">
        <f t="shared" si="227"/>
        <v>Trad</v>
      </c>
    </row>
    <row r="4703" spans="1:15" hidden="1" x14ac:dyDescent="0.25">
      <c r="A4703" t="s">
        <v>121</v>
      </c>
      <c r="B4703" t="s">
        <v>14</v>
      </c>
      <c r="C4703" t="s">
        <v>103</v>
      </c>
      <c r="D4703" s="3">
        <v>43643</v>
      </c>
      <c r="E4703" t="s">
        <v>122</v>
      </c>
      <c r="F4703">
        <v>-200000</v>
      </c>
      <c r="G4703" t="s">
        <v>738</v>
      </c>
      <c r="H4703" t="s">
        <v>247</v>
      </c>
      <c r="I4703" t="s">
        <v>102</v>
      </c>
      <c r="J4703" t="s">
        <v>19</v>
      </c>
      <c r="L4703" t="s">
        <v>539</v>
      </c>
      <c r="M4703">
        <f t="shared" si="225"/>
        <v>10</v>
      </c>
      <c r="N4703">
        <f t="shared" si="226"/>
        <v>13</v>
      </c>
      <c r="O4703" t="str">
        <f t="shared" si="227"/>
        <v>Trad</v>
      </c>
    </row>
    <row r="4704" spans="1:15" hidden="1" x14ac:dyDescent="0.25">
      <c r="A4704" t="s">
        <v>121</v>
      </c>
      <c r="B4704" t="s">
        <v>14</v>
      </c>
      <c r="C4704" t="s">
        <v>103</v>
      </c>
      <c r="D4704" s="3">
        <v>43644</v>
      </c>
      <c r="E4704" t="s">
        <v>122</v>
      </c>
      <c r="F4704">
        <v>-2650000</v>
      </c>
      <c r="G4704" t="s">
        <v>737</v>
      </c>
      <c r="H4704" t="s">
        <v>247</v>
      </c>
      <c r="I4704" t="s">
        <v>102</v>
      </c>
      <c r="J4704" t="s">
        <v>19</v>
      </c>
      <c r="L4704" t="s">
        <v>539</v>
      </c>
      <c r="M4704">
        <f t="shared" si="225"/>
        <v>10</v>
      </c>
      <c r="N4704">
        <f t="shared" si="226"/>
        <v>13</v>
      </c>
      <c r="O4704" t="str">
        <f t="shared" si="227"/>
        <v>Trad</v>
      </c>
    </row>
    <row r="4705" spans="1:15" hidden="1" x14ac:dyDescent="0.25">
      <c r="A4705" t="s">
        <v>121</v>
      </c>
      <c r="B4705" t="s">
        <v>14</v>
      </c>
      <c r="C4705" t="s">
        <v>103</v>
      </c>
      <c r="D4705" s="3">
        <v>43655</v>
      </c>
      <c r="E4705" t="s">
        <v>122</v>
      </c>
      <c r="F4705">
        <v>-150000</v>
      </c>
      <c r="G4705" t="s">
        <v>736</v>
      </c>
      <c r="H4705" t="s">
        <v>247</v>
      </c>
      <c r="I4705" t="s">
        <v>102</v>
      </c>
      <c r="J4705" t="s">
        <v>19</v>
      </c>
      <c r="L4705" t="s">
        <v>539</v>
      </c>
      <c r="M4705">
        <f t="shared" si="225"/>
        <v>10</v>
      </c>
      <c r="N4705">
        <f t="shared" si="226"/>
        <v>13</v>
      </c>
      <c r="O4705" t="str">
        <f t="shared" si="227"/>
        <v>Trad</v>
      </c>
    </row>
    <row r="4706" spans="1:15" hidden="1" x14ac:dyDescent="0.25">
      <c r="A4706" t="s">
        <v>121</v>
      </c>
      <c r="B4706" t="s">
        <v>14</v>
      </c>
      <c r="C4706" t="s">
        <v>103</v>
      </c>
      <c r="D4706" s="3">
        <v>43658</v>
      </c>
      <c r="E4706" t="s">
        <v>122</v>
      </c>
      <c r="F4706">
        <v>-580000</v>
      </c>
      <c r="G4706" t="s">
        <v>735</v>
      </c>
      <c r="H4706" t="s">
        <v>247</v>
      </c>
      <c r="I4706" t="s">
        <v>102</v>
      </c>
      <c r="J4706" t="s">
        <v>19</v>
      </c>
      <c r="L4706" t="s">
        <v>539</v>
      </c>
      <c r="M4706">
        <f t="shared" si="225"/>
        <v>10</v>
      </c>
      <c r="N4706">
        <f t="shared" si="226"/>
        <v>13</v>
      </c>
      <c r="O4706" t="str">
        <f t="shared" si="227"/>
        <v>Trad</v>
      </c>
    </row>
    <row r="4707" spans="1:15" hidden="1" x14ac:dyDescent="0.25">
      <c r="A4707" t="s">
        <v>121</v>
      </c>
      <c r="B4707" t="s">
        <v>14</v>
      </c>
      <c r="C4707" t="s">
        <v>103</v>
      </c>
      <c r="D4707" s="3">
        <v>43664</v>
      </c>
      <c r="E4707" t="s">
        <v>122</v>
      </c>
      <c r="F4707">
        <v>-126500</v>
      </c>
      <c r="G4707" t="s">
        <v>734</v>
      </c>
      <c r="H4707" t="s">
        <v>247</v>
      </c>
      <c r="I4707" t="s">
        <v>102</v>
      </c>
      <c r="J4707" t="s">
        <v>19</v>
      </c>
      <c r="L4707" t="s">
        <v>539</v>
      </c>
      <c r="M4707">
        <f t="shared" si="225"/>
        <v>10</v>
      </c>
      <c r="N4707">
        <f t="shared" si="226"/>
        <v>13</v>
      </c>
      <c r="O4707" t="str">
        <f t="shared" si="227"/>
        <v>Trad</v>
      </c>
    </row>
    <row r="4708" spans="1:15" hidden="1" x14ac:dyDescent="0.25">
      <c r="A4708" t="s">
        <v>121</v>
      </c>
      <c r="B4708" t="s">
        <v>14</v>
      </c>
      <c r="C4708" t="s">
        <v>103</v>
      </c>
      <c r="D4708" s="3">
        <v>43669</v>
      </c>
      <c r="E4708" t="s">
        <v>122</v>
      </c>
      <c r="F4708">
        <v>-1708369</v>
      </c>
      <c r="G4708" t="s">
        <v>733</v>
      </c>
      <c r="H4708" t="s">
        <v>247</v>
      </c>
      <c r="I4708" t="s">
        <v>102</v>
      </c>
      <c r="J4708" t="s">
        <v>19</v>
      </c>
      <c r="L4708" t="s">
        <v>431</v>
      </c>
      <c r="M4708">
        <f t="shared" si="225"/>
        <v>10</v>
      </c>
      <c r="N4708">
        <f t="shared" si="226"/>
        <v>12</v>
      </c>
      <c r="O4708" t="str">
        <f t="shared" si="227"/>
        <v>LCF</v>
      </c>
    </row>
    <row r="4709" spans="1:15" hidden="1" x14ac:dyDescent="0.25">
      <c r="A4709" t="s">
        <v>121</v>
      </c>
      <c r="B4709" t="s">
        <v>14</v>
      </c>
      <c r="C4709" t="s">
        <v>103</v>
      </c>
      <c r="D4709" s="3">
        <v>43670</v>
      </c>
      <c r="E4709" t="s">
        <v>122</v>
      </c>
      <c r="F4709">
        <v>-80278.13</v>
      </c>
      <c r="G4709" t="s">
        <v>732</v>
      </c>
      <c r="H4709" t="s">
        <v>247</v>
      </c>
      <c r="I4709" t="s">
        <v>102</v>
      </c>
      <c r="J4709" t="s">
        <v>19</v>
      </c>
      <c r="L4709" t="s">
        <v>731</v>
      </c>
      <c r="M4709">
        <f t="shared" si="225"/>
        <v>10</v>
      </c>
      <c r="N4709">
        <f t="shared" si="226"/>
        <v>20</v>
      </c>
      <c r="O4709" t="str">
        <f t="shared" si="227"/>
        <v>LCF Trading</v>
      </c>
    </row>
    <row r="4710" spans="1:15" hidden="1" x14ac:dyDescent="0.25">
      <c r="A4710" t="s">
        <v>121</v>
      </c>
      <c r="B4710" t="s">
        <v>14</v>
      </c>
      <c r="C4710" t="s">
        <v>103</v>
      </c>
      <c r="D4710" s="3">
        <v>43670</v>
      </c>
      <c r="E4710" t="s">
        <v>122</v>
      </c>
      <c r="F4710">
        <v>-149884.51</v>
      </c>
      <c r="G4710" t="s">
        <v>730</v>
      </c>
      <c r="H4710" t="s">
        <v>247</v>
      </c>
      <c r="I4710" t="s">
        <v>102</v>
      </c>
      <c r="J4710" t="s">
        <v>19</v>
      </c>
      <c r="L4710" t="s">
        <v>729</v>
      </c>
      <c r="M4710">
        <f t="shared" si="225"/>
        <v>10</v>
      </c>
      <c r="N4710">
        <f t="shared" si="226"/>
        <v>20</v>
      </c>
      <c r="O4710" t="str">
        <f t="shared" si="227"/>
        <v>LCF Trading</v>
      </c>
    </row>
    <row r="4711" spans="1:15" hidden="1" x14ac:dyDescent="0.25">
      <c r="A4711" t="s">
        <v>121</v>
      </c>
      <c r="B4711" t="s">
        <v>14</v>
      </c>
      <c r="C4711" t="s">
        <v>103</v>
      </c>
      <c r="D4711" s="3">
        <v>43672</v>
      </c>
      <c r="E4711" t="s">
        <v>122</v>
      </c>
      <c r="F4711">
        <v>-820000</v>
      </c>
      <c r="G4711" t="s">
        <v>728</v>
      </c>
      <c r="H4711" t="s">
        <v>247</v>
      </c>
      <c r="I4711" t="s">
        <v>102</v>
      </c>
      <c r="J4711" t="s">
        <v>19</v>
      </c>
      <c r="L4711" t="s">
        <v>539</v>
      </c>
      <c r="M4711">
        <f t="shared" si="225"/>
        <v>10</v>
      </c>
      <c r="N4711">
        <f t="shared" si="226"/>
        <v>13</v>
      </c>
      <c r="O4711" t="str">
        <f t="shared" si="227"/>
        <v>Trad</v>
      </c>
    </row>
    <row r="4712" spans="1:15" hidden="1" x14ac:dyDescent="0.25">
      <c r="A4712" t="s">
        <v>121</v>
      </c>
      <c r="B4712" t="s">
        <v>14</v>
      </c>
      <c r="C4712" t="s">
        <v>103</v>
      </c>
      <c r="D4712" s="3">
        <v>43678</v>
      </c>
      <c r="E4712" t="s">
        <v>122</v>
      </c>
      <c r="F4712">
        <v>-480000</v>
      </c>
      <c r="G4712" t="s">
        <v>727</v>
      </c>
      <c r="H4712" t="s">
        <v>247</v>
      </c>
      <c r="I4712" t="s">
        <v>102</v>
      </c>
      <c r="J4712" t="s">
        <v>19</v>
      </c>
      <c r="L4712" t="s">
        <v>539</v>
      </c>
      <c r="M4712">
        <f t="shared" si="225"/>
        <v>10</v>
      </c>
      <c r="N4712">
        <f t="shared" si="226"/>
        <v>13</v>
      </c>
      <c r="O4712" t="str">
        <f t="shared" si="227"/>
        <v>Trad</v>
      </c>
    </row>
    <row r="4713" spans="1:15" hidden="1" x14ac:dyDescent="0.25">
      <c r="A4713" t="s">
        <v>121</v>
      </c>
      <c r="B4713" t="s">
        <v>14</v>
      </c>
      <c r="C4713" t="s">
        <v>103</v>
      </c>
      <c r="D4713" s="3">
        <v>43686</v>
      </c>
      <c r="E4713" t="s">
        <v>122</v>
      </c>
      <c r="F4713">
        <v>-615000</v>
      </c>
      <c r="G4713" t="s">
        <v>726</v>
      </c>
      <c r="H4713" t="s">
        <v>247</v>
      </c>
      <c r="I4713" t="s">
        <v>102</v>
      </c>
      <c r="J4713" t="s">
        <v>19</v>
      </c>
      <c r="L4713" t="s">
        <v>539</v>
      </c>
      <c r="M4713">
        <f t="shared" si="225"/>
        <v>10</v>
      </c>
      <c r="N4713">
        <f t="shared" si="226"/>
        <v>13</v>
      </c>
      <c r="O4713" t="str">
        <f t="shared" si="227"/>
        <v>Trad</v>
      </c>
    </row>
    <row r="4714" spans="1:15" hidden="1" x14ac:dyDescent="0.25">
      <c r="A4714" t="s">
        <v>121</v>
      </c>
      <c r="B4714" t="s">
        <v>14</v>
      </c>
      <c r="C4714" t="s">
        <v>103</v>
      </c>
      <c r="D4714" s="3">
        <v>43686</v>
      </c>
      <c r="E4714" t="s">
        <v>122</v>
      </c>
      <c r="F4714">
        <v>-75000</v>
      </c>
      <c r="G4714" t="s">
        <v>725</v>
      </c>
      <c r="H4714" t="s">
        <v>247</v>
      </c>
      <c r="I4714" t="s">
        <v>102</v>
      </c>
      <c r="J4714" t="s">
        <v>19</v>
      </c>
      <c r="L4714" t="s">
        <v>539</v>
      </c>
      <c r="M4714">
        <f t="shared" si="225"/>
        <v>10</v>
      </c>
      <c r="N4714">
        <f t="shared" si="226"/>
        <v>13</v>
      </c>
      <c r="O4714" t="str">
        <f t="shared" si="227"/>
        <v>Trad</v>
      </c>
    </row>
    <row r="4715" spans="1:15" hidden="1" x14ac:dyDescent="0.25">
      <c r="A4715" t="s">
        <v>121</v>
      </c>
      <c r="B4715" t="s">
        <v>14</v>
      </c>
      <c r="C4715" t="s">
        <v>103</v>
      </c>
      <c r="D4715" s="3">
        <v>43689</v>
      </c>
      <c r="E4715" t="s">
        <v>122</v>
      </c>
      <c r="F4715">
        <v>-50000</v>
      </c>
      <c r="G4715" t="s">
        <v>724</v>
      </c>
      <c r="H4715" t="s">
        <v>247</v>
      </c>
      <c r="I4715" t="s">
        <v>102</v>
      </c>
      <c r="J4715" t="s">
        <v>19</v>
      </c>
      <c r="L4715" t="s">
        <v>539</v>
      </c>
      <c r="M4715">
        <f t="shared" si="225"/>
        <v>10</v>
      </c>
      <c r="N4715">
        <f t="shared" si="226"/>
        <v>13</v>
      </c>
      <c r="O4715" t="str">
        <f t="shared" si="227"/>
        <v>Trad</v>
      </c>
    </row>
    <row r="4716" spans="1:15" hidden="1" x14ac:dyDescent="0.25">
      <c r="A4716" t="s">
        <v>121</v>
      </c>
      <c r="B4716" t="s">
        <v>14</v>
      </c>
      <c r="C4716" t="s">
        <v>103</v>
      </c>
      <c r="D4716" s="3">
        <v>43692</v>
      </c>
      <c r="E4716" t="s">
        <v>122</v>
      </c>
      <c r="F4716">
        <v>-705000</v>
      </c>
      <c r="G4716" t="s">
        <v>723</v>
      </c>
      <c r="H4716" t="s">
        <v>247</v>
      </c>
      <c r="I4716" t="s">
        <v>102</v>
      </c>
      <c r="J4716" t="s">
        <v>19</v>
      </c>
      <c r="L4716" t="s">
        <v>539</v>
      </c>
      <c r="M4716">
        <f t="shared" si="225"/>
        <v>10</v>
      </c>
      <c r="N4716">
        <f t="shared" si="226"/>
        <v>13</v>
      </c>
      <c r="O4716" t="str">
        <f t="shared" si="227"/>
        <v>Trad</v>
      </c>
    </row>
    <row r="4717" spans="1:15" hidden="1" x14ac:dyDescent="0.25">
      <c r="A4717" t="s">
        <v>121</v>
      </c>
      <c r="B4717" t="s">
        <v>14</v>
      </c>
      <c r="C4717" t="s">
        <v>103</v>
      </c>
      <c r="D4717" s="3">
        <v>43693</v>
      </c>
      <c r="E4717" t="s">
        <v>122</v>
      </c>
      <c r="F4717">
        <v>-420000</v>
      </c>
      <c r="G4717" t="s">
        <v>722</v>
      </c>
      <c r="H4717" t="s">
        <v>247</v>
      </c>
      <c r="I4717" t="s">
        <v>102</v>
      </c>
      <c r="J4717" t="s">
        <v>19</v>
      </c>
      <c r="L4717" t="s">
        <v>539</v>
      </c>
      <c r="M4717">
        <f t="shared" si="225"/>
        <v>10</v>
      </c>
      <c r="N4717">
        <f t="shared" si="226"/>
        <v>13</v>
      </c>
      <c r="O4717" t="str">
        <f t="shared" si="227"/>
        <v>Trad</v>
      </c>
    </row>
    <row r="4718" spans="1:15" hidden="1" x14ac:dyDescent="0.25">
      <c r="A4718" t="s">
        <v>121</v>
      </c>
      <c r="B4718" t="s">
        <v>14</v>
      </c>
      <c r="C4718" t="s">
        <v>103</v>
      </c>
      <c r="D4718" s="3">
        <v>43703</v>
      </c>
      <c r="E4718" t="s">
        <v>122</v>
      </c>
      <c r="F4718">
        <v>-285000</v>
      </c>
      <c r="G4718" t="s">
        <v>721</v>
      </c>
      <c r="H4718" t="s">
        <v>247</v>
      </c>
      <c r="I4718" t="s">
        <v>101</v>
      </c>
      <c r="J4718" t="s">
        <v>19</v>
      </c>
      <c r="L4718" t="s">
        <v>539</v>
      </c>
      <c r="M4718">
        <f t="shared" si="225"/>
        <v>10</v>
      </c>
      <c r="N4718">
        <f t="shared" si="226"/>
        <v>13</v>
      </c>
      <c r="O4718" t="str">
        <f t="shared" si="227"/>
        <v>Trad</v>
      </c>
    </row>
    <row r="4719" spans="1:15" hidden="1" x14ac:dyDescent="0.25">
      <c r="A4719" t="s">
        <v>121</v>
      </c>
      <c r="B4719" t="s">
        <v>14</v>
      </c>
      <c r="C4719" t="s">
        <v>103</v>
      </c>
      <c r="D4719" s="3">
        <v>43707</v>
      </c>
      <c r="E4719" t="s">
        <v>122</v>
      </c>
      <c r="F4719">
        <v>-120000</v>
      </c>
      <c r="G4719" t="s">
        <v>720</v>
      </c>
      <c r="H4719" t="s">
        <v>247</v>
      </c>
      <c r="I4719" t="s">
        <v>102</v>
      </c>
      <c r="J4719" t="s">
        <v>19</v>
      </c>
      <c r="L4719" t="s">
        <v>539</v>
      </c>
      <c r="M4719">
        <f t="shared" si="225"/>
        <v>10</v>
      </c>
      <c r="N4719">
        <f t="shared" si="226"/>
        <v>13</v>
      </c>
      <c r="O4719" t="str">
        <f t="shared" si="227"/>
        <v>Trad</v>
      </c>
    </row>
    <row r="4720" spans="1:15" hidden="1" x14ac:dyDescent="0.25">
      <c r="A4720" t="s">
        <v>121</v>
      </c>
      <c r="B4720" t="s">
        <v>14</v>
      </c>
      <c r="C4720" t="s">
        <v>103</v>
      </c>
      <c r="D4720" s="3">
        <v>43711</v>
      </c>
      <c r="E4720" t="s">
        <v>122</v>
      </c>
      <c r="F4720">
        <v>-450000</v>
      </c>
      <c r="G4720" t="s">
        <v>719</v>
      </c>
      <c r="H4720" t="s">
        <v>247</v>
      </c>
      <c r="I4720" t="s">
        <v>102</v>
      </c>
      <c r="J4720" t="s">
        <v>19</v>
      </c>
      <c r="L4720" t="s">
        <v>539</v>
      </c>
      <c r="M4720">
        <f t="shared" si="225"/>
        <v>10</v>
      </c>
      <c r="N4720">
        <f t="shared" si="226"/>
        <v>13</v>
      </c>
      <c r="O4720" t="str">
        <f t="shared" si="227"/>
        <v>Trad</v>
      </c>
    </row>
    <row r="4721" spans="1:15" hidden="1" x14ac:dyDescent="0.25">
      <c r="A4721" t="s">
        <v>121</v>
      </c>
      <c r="B4721" t="s">
        <v>14</v>
      </c>
      <c r="C4721" t="s">
        <v>103</v>
      </c>
      <c r="D4721" s="3">
        <v>43714</v>
      </c>
      <c r="E4721" t="s">
        <v>122</v>
      </c>
      <c r="F4721">
        <v>-230000</v>
      </c>
      <c r="G4721" t="s">
        <v>718</v>
      </c>
      <c r="H4721" t="s">
        <v>247</v>
      </c>
      <c r="I4721" t="s">
        <v>102</v>
      </c>
      <c r="J4721" t="s">
        <v>19</v>
      </c>
      <c r="L4721" t="s">
        <v>539</v>
      </c>
      <c r="M4721">
        <f t="shared" si="225"/>
        <v>10</v>
      </c>
      <c r="N4721">
        <f t="shared" si="226"/>
        <v>13</v>
      </c>
      <c r="O4721" t="str">
        <f t="shared" si="227"/>
        <v>Trad</v>
      </c>
    </row>
    <row r="4722" spans="1:15" hidden="1" x14ac:dyDescent="0.25">
      <c r="A4722" t="s">
        <v>121</v>
      </c>
      <c r="B4722" t="s">
        <v>14</v>
      </c>
      <c r="C4722" t="s">
        <v>103</v>
      </c>
      <c r="D4722" s="3">
        <v>43718</v>
      </c>
      <c r="E4722" t="s">
        <v>122</v>
      </c>
      <c r="F4722">
        <v>-37000</v>
      </c>
      <c r="G4722" t="s">
        <v>717</v>
      </c>
      <c r="H4722" t="s">
        <v>247</v>
      </c>
      <c r="I4722" t="s">
        <v>102</v>
      </c>
      <c r="J4722" t="s">
        <v>19</v>
      </c>
      <c r="L4722" t="s">
        <v>539</v>
      </c>
      <c r="M4722">
        <f t="shared" si="225"/>
        <v>10</v>
      </c>
      <c r="N4722">
        <f t="shared" si="226"/>
        <v>13</v>
      </c>
      <c r="O4722" t="str">
        <f t="shared" si="227"/>
        <v>Trad</v>
      </c>
    </row>
    <row r="4723" spans="1:15" hidden="1" x14ac:dyDescent="0.25">
      <c r="A4723" t="s">
        <v>121</v>
      </c>
      <c r="B4723" t="s">
        <v>14</v>
      </c>
      <c r="C4723" t="s">
        <v>103</v>
      </c>
      <c r="D4723" s="3">
        <v>43719</v>
      </c>
      <c r="E4723" t="s">
        <v>122</v>
      </c>
      <c r="F4723">
        <v>-7107</v>
      </c>
      <c r="G4723" t="s">
        <v>716</v>
      </c>
      <c r="H4723" t="s">
        <v>247</v>
      </c>
      <c r="I4723" t="s">
        <v>102</v>
      </c>
      <c r="J4723" t="s">
        <v>19</v>
      </c>
      <c r="L4723" t="s">
        <v>715</v>
      </c>
      <c r="M4723">
        <f t="shared" si="225"/>
        <v>10</v>
      </c>
      <c r="N4723">
        <f t="shared" si="226"/>
        <v>17</v>
      </c>
      <c r="O4723" t="str">
        <f t="shared" si="227"/>
        <v>LCF Trad</v>
      </c>
    </row>
    <row r="4724" spans="1:15" hidden="1" x14ac:dyDescent="0.25">
      <c r="A4724" t="s">
        <v>121</v>
      </c>
      <c r="B4724" t="s">
        <v>14</v>
      </c>
      <c r="C4724" t="s">
        <v>103</v>
      </c>
      <c r="D4724" s="3">
        <v>43728</v>
      </c>
      <c r="E4724" t="s">
        <v>122</v>
      </c>
      <c r="F4724">
        <v>-252000</v>
      </c>
      <c r="G4724" t="s">
        <v>714</v>
      </c>
      <c r="H4724" t="s">
        <v>247</v>
      </c>
      <c r="I4724" t="s">
        <v>102</v>
      </c>
      <c r="J4724" t="s">
        <v>19</v>
      </c>
      <c r="L4724" t="s">
        <v>539</v>
      </c>
      <c r="M4724">
        <f t="shared" si="225"/>
        <v>10</v>
      </c>
      <c r="N4724">
        <f t="shared" si="226"/>
        <v>13</v>
      </c>
      <c r="O4724" t="str">
        <f t="shared" si="227"/>
        <v>Trad</v>
      </c>
    </row>
    <row r="4725" spans="1:15" hidden="1" x14ac:dyDescent="0.25">
      <c r="A4725" t="s">
        <v>121</v>
      </c>
      <c r="B4725" t="s">
        <v>14</v>
      </c>
      <c r="C4725" t="s">
        <v>103</v>
      </c>
      <c r="D4725" s="3">
        <v>43728</v>
      </c>
      <c r="E4725" t="s">
        <v>122</v>
      </c>
      <c r="F4725">
        <v>-85000</v>
      </c>
      <c r="G4725" t="s">
        <v>713</v>
      </c>
      <c r="H4725" t="s">
        <v>247</v>
      </c>
      <c r="I4725" t="s">
        <v>102</v>
      </c>
      <c r="J4725" t="s">
        <v>19</v>
      </c>
      <c r="L4725" t="s">
        <v>539</v>
      </c>
      <c r="M4725">
        <f t="shared" si="225"/>
        <v>10</v>
      </c>
      <c r="N4725">
        <f t="shared" si="226"/>
        <v>13</v>
      </c>
      <c r="O4725" t="str">
        <f t="shared" si="227"/>
        <v>Trad</v>
      </c>
    </row>
    <row r="4726" spans="1:15" hidden="1" x14ac:dyDescent="0.25">
      <c r="A4726" t="s">
        <v>121</v>
      </c>
      <c r="B4726" t="s">
        <v>14</v>
      </c>
      <c r="C4726" t="s">
        <v>103</v>
      </c>
      <c r="D4726" s="3">
        <v>43734</v>
      </c>
      <c r="E4726" t="s">
        <v>122</v>
      </c>
      <c r="F4726">
        <v>-300000</v>
      </c>
      <c r="G4726" t="s">
        <v>712</v>
      </c>
      <c r="H4726" t="s">
        <v>247</v>
      </c>
      <c r="I4726" t="s">
        <v>102</v>
      </c>
      <c r="J4726" t="s">
        <v>19</v>
      </c>
      <c r="L4726" t="s">
        <v>539</v>
      </c>
      <c r="M4726">
        <f t="shared" si="225"/>
        <v>10</v>
      </c>
      <c r="N4726">
        <f t="shared" si="226"/>
        <v>13</v>
      </c>
      <c r="O4726" t="str">
        <f t="shared" si="227"/>
        <v>Trad</v>
      </c>
    </row>
    <row r="4727" spans="1:15" hidden="1" x14ac:dyDescent="0.25">
      <c r="A4727" t="s">
        <v>121</v>
      </c>
      <c r="B4727" t="s">
        <v>14</v>
      </c>
      <c r="C4727" t="s">
        <v>103</v>
      </c>
      <c r="D4727" s="3">
        <v>43735</v>
      </c>
      <c r="E4727" t="s">
        <v>122</v>
      </c>
      <c r="F4727">
        <v>-568000</v>
      </c>
      <c r="G4727" t="s">
        <v>711</v>
      </c>
      <c r="H4727" t="s">
        <v>247</v>
      </c>
      <c r="I4727" t="s">
        <v>102</v>
      </c>
      <c r="J4727" t="s">
        <v>19</v>
      </c>
      <c r="L4727" t="s">
        <v>539</v>
      </c>
      <c r="M4727">
        <f t="shared" si="225"/>
        <v>10</v>
      </c>
      <c r="N4727">
        <f t="shared" si="226"/>
        <v>13</v>
      </c>
      <c r="O4727" t="str">
        <f t="shared" si="227"/>
        <v>Trad</v>
      </c>
    </row>
    <row r="4728" spans="1:15" hidden="1" x14ac:dyDescent="0.25">
      <c r="A4728" t="s">
        <v>121</v>
      </c>
      <c r="B4728" t="s">
        <v>14</v>
      </c>
      <c r="C4728" t="s">
        <v>103</v>
      </c>
      <c r="D4728" s="3">
        <v>43740</v>
      </c>
      <c r="E4728" t="s">
        <v>122</v>
      </c>
      <c r="F4728">
        <v>-200000</v>
      </c>
      <c r="G4728" t="s">
        <v>710</v>
      </c>
      <c r="H4728" t="s">
        <v>247</v>
      </c>
      <c r="I4728" t="s">
        <v>102</v>
      </c>
      <c r="J4728" t="s">
        <v>19</v>
      </c>
      <c r="L4728" t="s">
        <v>539</v>
      </c>
      <c r="M4728">
        <f t="shared" si="225"/>
        <v>10</v>
      </c>
      <c r="N4728">
        <f t="shared" si="226"/>
        <v>13</v>
      </c>
      <c r="O4728" t="str">
        <f t="shared" si="227"/>
        <v>Trad</v>
      </c>
    </row>
    <row r="4729" spans="1:15" hidden="1" x14ac:dyDescent="0.25">
      <c r="A4729" t="s">
        <v>121</v>
      </c>
      <c r="B4729" t="s">
        <v>14</v>
      </c>
      <c r="C4729" t="s">
        <v>103</v>
      </c>
      <c r="D4729" s="3">
        <v>43746</v>
      </c>
      <c r="E4729" t="s">
        <v>122</v>
      </c>
      <c r="F4729">
        <v>-275000</v>
      </c>
      <c r="G4729" t="s">
        <v>709</v>
      </c>
      <c r="H4729" t="s">
        <v>247</v>
      </c>
      <c r="I4729" t="s">
        <v>102</v>
      </c>
      <c r="J4729" t="s">
        <v>19</v>
      </c>
      <c r="L4729" t="s">
        <v>472</v>
      </c>
      <c r="M4729">
        <f t="shared" si="225"/>
        <v>10</v>
      </c>
      <c r="N4729">
        <f t="shared" si="226"/>
        <v>16</v>
      </c>
      <c r="O4729" t="str">
        <f t="shared" si="227"/>
        <v>Trading</v>
      </c>
    </row>
    <row r="4730" spans="1:15" hidden="1" x14ac:dyDescent="0.25">
      <c r="A4730" t="s">
        <v>121</v>
      </c>
      <c r="B4730" t="s">
        <v>14</v>
      </c>
      <c r="C4730" t="s">
        <v>103</v>
      </c>
      <c r="D4730" s="3">
        <v>43747</v>
      </c>
      <c r="E4730" t="s">
        <v>122</v>
      </c>
      <c r="F4730">
        <v>-40000</v>
      </c>
      <c r="G4730" t="s">
        <v>708</v>
      </c>
      <c r="H4730" t="s">
        <v>247</v>
      </c>
      <c r="I4730" t="s">
        <v>102</v>
      </c>
      <c r="J4730" t="s">
        <v>19</v>
      </c>
      <c r="L4730" t="s">
        <v>539</v>
      </c>
      <c r="M4730">
        <f t="shared" si="225"/>
        <v>10</v>
      </c>
      <c r="N4730">
        <f t="shared" si="226"/>
        <v>13</v>
      </c>
      <c r="O4730" t="str">
        <f t="shared" si="227"/>
        <v>Trad</v>
      </c>
    </row>
    <row r="4731" spans="1:15" hidden="1" x14ac:dyDescent="0.25">
      <c r="A4731" t="s">
        <v>121</v>
      </c>
      <c r="B4731" t="s">
        <v>14</v>
      </c>
      <c r="C4731" t="s">
        <v>103</v>
      </c>
      <c r="D4731" s="3">
        <v>43749</v>
      </c>
      <c r="E4731" t="s">
        <v>122</v>
      </c>
      <c r="F4731">
        <v>-162000</v>
      </c>
      <c r="G4731" t="s">
        <v>707</v>
      </c>
      <c r="H4731" t="s">
        <v>247</v>
      </c>
      <c r="I4731" t="s">
        <v>102</v>
      </c>
      <c r="J4731" t="s">
        <v>19</v>
      </c>
      <c r="L4731" t="s">
        <v>539</v>
      </c>
      <c r="M4731">
        <f t="shared" si="225"/>
        <v>10</v>
      </c>
      <c r="N4731">
        <f t="shared" si="226"/>
        <v>13</v>
      </c>
      <c r="O4731" t="str">
        <f t="shared" si="227"/>
        <v>Trad</v>
      </c>
    </row>
    <row r="4732" spans="1:15" hidden="1" x14ac:dyDescent="0.25">
      <c r="A4732" t="s">
        <v>121</v>
      </c>
      <c r="B4732" t="s">
        <v>14</v>
      </c>
      <c r="C4732" t="s">
        <v>103</v>
      </c>
      <c r="D4732" s="3">
        <v>43756</v>
      </c>
      <c r="E4732" t="s">
        <v>122</v>
      </c>
      <c r="F4732">
        <v>-115000</v>
      </c>
      <c r="G4732" t="s">
        <v>706</v>
      </c>
      <c r="H4732" t="s">
        <v>247</v>
      </c>
      <c r="I4732" t="s">
        <v>102</v>
      </c>
      <c r="J4732" t="s">
        <v>19</v>
      </c>
      <c r="L4732" t="s">
        <v>539</v>
      </c>
      <c r="M4732">
        <f t="shared" si="225"/>
        <v>10</v>
      </c>
      <c r="N4732">
        <f t="shared" si="226"/>
        <v>13</v>
      </c>
      <c r="O4732" t="str">
        <f t="shared" si="227"/>
        <v>Trad</v>
      </c>
    </row>
    <row r="4733" spans="1:15" hidden="1" x14ac:dyDescent="0.25">
      <c r="A4733" t="s">
        <v>121</v>
      </c>
      <c r="B4733" t="s">
        <v>14</v>
      </c>
      <c r="C4733" t="s">
        <v>103</v>
      </c>
      <c r="D4733" s="3">
        <v>43756</v>
      </c>
      <c r="E4733" t="s">
        <v>122</v>
      </c>
      <c r="F4733">
        <v>-110000</v>
      </c>
      <c r="G4733" t="s">
        <v>705</v>
      </c>
      <c r="H4733" t="s">
        <v>247</v>
      </c>
      <c r="I4733" t="s">
        <v>102</v>
      </c>
      <c r="J4733" t="s">
        <v>19</v>
      </c>
      <c r="L4733" t="s">
        <v>539</v>
      </c>
      <c r="M4733">
        <f t="shared" si="225"/>
        <v>10</v>
      </c>
      <c r="N4733">
        <f t="shared" si="226"/>
        <v>13</v>
      </c>
      <c r="O4733" t="str">
        <f t="shared" si="227"/>
        <v>Trad</v>
      </c>
    </row>
    <row r="4734" spans="1:15" hidden="1" x14ac:dyDescent="0.25">
      <c r="A4734" t="s">
        <v>121</v>
      </c>
      <c r="B4734" t="s">
        <v>14</v>
      </c>
      <c r="C4734" t="s">
        <v>103</v>
      </c>
      <c r="D4734" s="3">
        <v>43768</v>
      </c>
      <c r="E4734" t="s">
        <v>122</v>
      </c>
      <c r="F4734">
        <v>-785000</v>
      </c>
      <c r="G4734" t="s">
        <v>704</v>
      </c>
      <c r="H4734" t="s">
        <v>247</v>
      </c>
      <c r="I4734" t="s">
        <v>102</v>
      </c>
      <c r="J4734" t="s">
        <v>19</v>
      </c>
      <c r="L4734" t="s">
        <v>539</v>
      </c>
      <c r="M4734">
        <f t="shared" si="225"/>
        <v>10</v>
      </c>
      <c r="N4734">
        <f t="shared" si="226"/>
        <v>13</v>
      </c>
      <c r="O4734" t="str">
        <f t="shared" si="227"/>
        <v>Trad</v>
      </c>
    </row>
    <row r="4735" spans="1:15" hidden="1" x14ac:dyDescent="0.25">
      <c r="A4735" t="s">
        <v>121</v>
      </c>
      <c r="B4735" t="s">
        <v>14</v>
      </c>
      <c r="C4735" t="s">
        <v>103</v>
      </c>
      <c r="D4735" s="3">
        <v>43774</v>
      </c>
      <c r="E4735" t="s">
        <v>122</v>
      </c>
      <c r="F4735">
        <v>-705000</v>
      </c>
      <c r="G4735" t="s">
        <v>703</v>
      </c>
      <c r="H4735" t="s">
        <v>247</v>
      </c>
      <c r="I4735" t="s">
        <v>102</v>
      </c>
      <c r="J4735" t="s">
        <v>19</v>
      </c>
      <c r="L4735" t="s">
        <v>539</v>
      </c>
      <c r="M4735">
        <f t="shared" si="225"/>
        <v>10</v>
      </c>
      <c r="N4735">
        <f t="shared" si="226"/>
        <v>13</v>
      </c>
      <c r="O4735" t="str">
        <f t="shared" si="227"/>
        <v>Trad</v>
      </c>
    </row>
    <row r="4736" spans="1:15" hidden="1" x14ac:dyDescent="0.25">
      <c r="A4736" t="s">
        <v>121</v>
      </c>
      <c r="B4736" t="s">
        <v>14</v>
      </c>
      <c r="C4736" t="s">
        <v>103</v>
      </c>
      <c r="D4736" s="3">
        <v>43782</v>
      </c>
      <c r="E4736" t="s">
        <v>122</v>
      </c>
      <c r="F4736">
        <v>-370000</v>
      </c>
      <c r="G4736" t="s">
        <v>702</v>
      </c>
      <c r="H4736" t="s">
        <v>247</v>
      </c>
      <c r="I4736" t="s">
        <v>102</v>
      </c>
      <c r="J4736" t="s">
        <v>19</v>
      </c>
      <c r="L4736" t="s">
        <v>539</v>
      </c>
      <c r="M4736">
        <f t="shared" si="225"/>
        <v>10</v>
      </c>
      <c r="N4736">
        <f t="shared" si="226"/>
        <v>13</v>
      </c>
      <c r="O4736" t="str">
        <f t="shared" si="227"/>
        <v>Trad</v>
      </c>
    </row>
    <row r="4737" spans="1:15" hidden="1" x14ac:dyDescent="0.25">
      <c r="A4737" t="s">
        <v>121</v>
      </c>
      <c r="B4737" t="s">
        <v>14</v>
      </c>
      <c r="C4737" t="s">
        <v>103</v>
      </c>
      <c r="D4737" s="3">
        <v>43782</v>
      </c>
      <c r="E4737" t="s">
        <v>122</v>
      </c>
      <c r="F4737">
        <v>-200000</v>
      </c>
      <c r="G4737" t="s">
        <v>701</v>
      </c>
      <c r="H4737" t="s">
        <v>247</v>
      </c>
      <c r="I4737" t="s">
        <v>102</v>
      </c>
      <c r="J4737" t="s">
        <v>19</v>
      </c>
      <c r="L4737" t="s">
        <v>539</v>
      </c>
      <c r="M4737">
        <f t="shared" si="225"/>
        <v>10</v>
      </c>
      <c r="N4737">
        <f t="shared" si="226"/>
        <v>13</v>
      </c>
      <c r="O4737" t="str">
        <f t="shared" si="227"/>
        <v>Trad</v>
      </c>
    </row>
    <row r="4738" spans="1:15" hidden="1" x14ac:dyDescent="0.25">
      <c r="A4738" t="s">
        <v>121</v>
      </c>
      <c r="B4738" t="s">
        <v>14</v>
      </c>
      <c r="C4738" t="s">
        <v>103</v>
      </c>
      <c r="D4738" s="3">
        <v>43789</v>
      </c>
      <c r="E4738" t="s">
        <v>122</v>
      </c>
      <c r="F4738">
        <v>-150000</v>
      </c>
      <c r="G4738" t="s">
        <v>700</v>
      </c>
      <c r="H4738" t="s">
        <v>247</v>
      </c>
      <c r="I4738" t="s">
        <v>102</v>
      </c>
      <c r="J4738" t="s">
        <v>19</v>
      </c>
      <c r="L4738" t="s">
        <v>539</v>
      </c>
      <c r="M4738">
        <f t="shared" si="225"/>
        <v>10</v>
      </c>
      <c r="N4738">
        <f t="shared" si="226"/>
        <v>13</v>
      </c>
      <c r="O4738" t="str">
        <f t="shared" si="227"/>
        <v>Trad</v>
      </c>
    </row>
    <row r="4739" spans="1:15" hidden="1" x14ac:dyDescent="0.25">
      <c r="A4739" t="s">
        <v>121</v>
      </c>
      <c r="B4739" t="s">
        <v>14</v>
      </c>
      <c r="C4739" t="s">
        <v>103</v>
      </c>
      <c r="D4739" s="3">
        <v>43791</v>
      </c>
      <c r="E4739" t="s">
        <v>122</v>
      </c>
      <c r="F4739">
        <v>-1200000</v>
      </c>
      <c r="G4739" t="s">
        <v>699</v>
      </c>
      <c r="H4739" t="s">
        <v>247</v>
      </c>
      <c r="I4739" t="s">
        <v>102</v>
      </c>
      <c r="J4739" t="s">
        <v>19</v>
      </c>
      <c r="L4739" t="s">
        <v>539</v>
      </c>
      <c r="M4739">
        <f t="shared" ref="M4739:M4802" si="228">FIND("from",L4739,1)+LEN($M$1)+1</f>
        <v>10</v>
      </c>
      <c r="N4739">
        <f t="shared" ref="N4739:N4802" si="229">FIND("to",L4739)-LEN($N$1)</f>
        <v>13</v>
      </c>
      <c r="O4739" t="str">
        <f t="shared" ref="O4739:O4802" si="230">MID(L4739,M4739,N4739-M4739+1)</f>
        <v>Trad</v>
      </c>
    </row>
    <row r="4740" spans="1:15" hidden="1" x14ac:dyDescent="0.25">
      <c r="A4740" t="s">
        <v>121</v>
      </c>
      <c r="B4740" t="s">
        <v>14</v>
      </c>
      <c r="C4740" t="s">
        <v>103</v>
      </c>
      <c r="D4740" s="3">
        <v>43794</v>
      </c>
      <c r="E4740" t="s">
        <v>122</v>
      </c>
      <c r="F4740">
        <v>-72650</v>
      </c>
      <c r="G4740" t="s">
        <v>698</v>
      </c>
      <c r="H4740" t="s">
        <v>247</v>
      </c>
      <c r="I4740" t="s">
        <v>102</v>
      </c>
      <c r="J4740" t="s">
        <v>19</v>
      </c>
      <c r="L4740" t="s">
        <v>539</v>
      </c>
      <c r="M4740">
        <f t="shared" si="228"/>
        <v>10</v>
      </c>
      <c r="N4740">
        <f t="shared" si="229"/>
        <v>13</v>
      </c>
      <c r="O4740" t="str">
        <f t="shared" si="230"/>
        <v>Trad</v>
      </c>
    </row>
    <row r="4741" spans="1:15" hidden="1" x14ac:dyDescent="0.25">
      <c r="A4741" t="s">
        <v>121</v>
      </c>
      <c r="B4741" t="s">
        <v>14</v>
      </c>
      <c r="C4741" t="s">
        <v>103</v>
      </c>
      <c r="D4741" s="3">
        <v>43801</v>
      </c>
      <c r="E4741" t="s">
        <v>122</v>
      </c>
      <c r="F4741">
        <v>-200000</v>
      </c>
      <c r="G4741" t="s">
        <v>697</v>
      </c>
      <c r="H4741" t="s">
        <v>247</v>
      </c>
      <c r="I4741" t="s">
        <v>102</v>
      </c>
      <c r="J4741" t="s">
        <v>19</v>
      </c>
      <c r="L4741" t="s">
        <v>539</v>
      </c>
      <c r="M4741">
        <f t="shared" si="228"/>
        <v>10</v>
      </c>
      <c r="N4741">
        <f t="shared" si="229"/>
        <v>13</v>
      </c>
      <c r="O4741" t="str">
        <f t="shared" si="230"/>
        <v>Trad</v>
      </c>
    </row>
    <row r="4742" spans="1:15" hidden="1" x14ac:dyDescent="0.25">
      <c r="A4742" t="s">
        <v>121</v>
      </c>
      <c r="B4742" t="s">
        <v>14</v>
      </c>
      <c r="C4742" t="s">
        <v>103</v>
      </c>
      <c r="D4742" s="3">
        <v>43805</v>
      </c>
      <c r="E4742" t="s">
        <v>122</v>
      </c>
      <c r="F4742">
        <v>-320000</v>
      </c>
      <c r="G4742" t="s">
        <v>696</v>
      </c>
      <c r="H4742" t="s">
        <v>247</v>
      </c>
      <c r="I4742" t="s">
        <v>102</v>
      </c>
      <c r="J4742" t="s">
        <v>19</v>
      </c>
      <c r="L4742" t="s">
        <v>695</v>
      </c>
      <c r="M4742">
        <f t="shared" si="228"/>
        <v>10</v>
      </c>
      <c r="N4742">
        <f t="shared" si="229"/>
        <v>12</v>
      </c>
      <c r="O4742" t="str">
        <f t="shared" si="230"/>
        <v>LCF</v>
      </c>
    </row>
    <row r="4743" spans="1:15" hidden="1" x14ac:dyDescent="0.25">
      <c r="A4743" t="s">
        <v>121</v>
      </c>
      <c r="B4743" t="s">
        <v>14</v>
      </c>
      <c r="C4743" t="s">
        <v>103</v>
      </c>
      <c r="D4743" s="3">
        <v>43805</v>
      </c>
      <c r="E4743" t="s">
        <v>122</v>
      </c>
      <c r="F4743">
        <v>-235000</v>
      </c>
      <c r="G4743" t="s">
        <v>694</v>
      </c>
      <c r="H4743" t="s">
        <v>247</v>
      </c>
      <c r="I4743" t="s">
        <v>102</v>
      </c>
      <c r="J4743" t="s">
        <v>19</v>
      </c>
      <c r="L4743" t="s">
        <v>539</v>
      </c>
      <c r="M4743">
        <f t="shared" si="228"/>
        <v>10</v>
      </c>
      <c r="N4743">
        <f t="shared" si="229"/>
        <v>13</v>
      </c>
      <c r="O4743" t="str">
        <f t="shared" si="230"/>
        <v>Trad</v>
      </c>
    </row>
    <row r="4744" spans="1:15" hidden="1" x14ac:dyDescent="0.25">
      <c r="A4744" t="s">
        <v>121</v>
      </c>
      <c r="B4744" t="s">
        <v>14</v>
      </c>
      <c r="C4744" t="s">
        <v>103</v>
      </c>
      <c r="D4744" s="3">
        <v>43808</v>
      </c>
      <c r="E4744" t="s">
        <v>122</v>
      </c>
      <c r="F4744">
        <v>-350000</v>
      </c>
      <c r="G4744" t="s">
        <v>693</v>
      </c>
      <c r="H4744" t="s">
        <v>247</v>
      </c>
      <c r="I4744" t="s">
        <v>102</v>
      </c>
      <c r="J4744" t="s">
        <v>19</v>
      </c>
      <c r="L4744" t="s">
        <v>539</v>
      </c>
      <c r="M4744">
        <f t="shared" si="228"/>
        <v>10</v>
      </c>
      <c r="N4744">
        <f t="shared" si="229"/>
        <v>13</v>
      </c>
      <c r="O4744" t="str">
        <f t="shared" si="230"/>
        <v>Trad</v>
      </c>
    </row>
    <row r="4745" spans="1:15" hidden="1" x14ac:dyDescent="0.25">
      <c r="A4745" t="s">
        <v>121</v>
      </c>
      <c r="B4745" t="s">
        <v>14</v>
      </c>
      <c r="C4745" t="s">
        <v>103</v>
      </c>
      <c r="D4745" s="3">
        <v>43811</v>
      </c>
      <c r="E4745" t="s">
        <v>122</v>
      </c>
      <c r="F4745">
        <v>-205000</v>
      </c>
      <c r="G4745" t="s">
        <v>692</v>
      </c>
      <c r="H4745" t="s">
        <v>247</v>
      </c>
      <c r="I4745" t="s">
        <v>102</v>
      </c>
      <c r="J4745" t="s">
        <v>19</v>
      </c>
      <c r="L4745" t="s">
        <v>539</v>
      </c>
      <c r="M4745">
        <f t="shared" si="228"/>
        <v>10</v>
      </c>
      <c r="N4745">
        <f t="shared" si="229"/>
        <v>13</v>
      </c>
      <c r="O4745" t="str">
        <f t="shared" si="230"/>
        <v>Trad</v>
      </c>
    </row>
    <row r="4746" spans="1:15" hidden="1" x14ac:dyDescent="0.25">
      <c r="A4746" t="s">
        <v>121</v>
      </c>
      <c r="B4746" t="s">
        <v>14</v>
      </c>
      <c r="C4746" t="s">
        <v>103</v>
      </c>
      <c r="D4746" s="3">
        <v>43811</v>
      </c>
      <c r="E4746" t="s">
        <v>122</v>
      </c>
      <c r="F4746">
        <v>-40513182</v>
      </c>
      <c r="G4746" t="s">
        <v>691</v>
      </c>
      <c r="H4746" t="s">
        <v>249</v>
      </c>
      <c r="I4746" t="s">
        <v>102</v>
      </c>
      <c r="J4746" t="s">
        <v>19</v>
      </c>
      <c r="L4746" t="s">
        <v>690</v>
      </c>
      <c r="M4746">
        <f t="shared" si="228"/>
        <v>10</v>
      </c>
      <c r="N4746">
        <f t="shared" si="229"/>
        <v>12</v>
      </c>
      <c r="O4746" t="str">
        <f t="shared" si="230"/>
        <v>LCF</v>
      </c>
    </row>
    <row r="4747" spans="1:15" hidden="1" x14ac:dyDescent="0.25">
      <c r="A4747" t="s">
        <v>121</v>
      </c>
      <c r="B4747" t="s">
        <v>14</v>
      </c>
      <c r="C4747" t="s">
        <v>103</v>
      </c>
      <c r="D4747" s="3">
        <v>43812</v>
      </c>
      <c r="E4747" t="s">
        <v>122</v>
      </c>
      <c r="F4747">
        <v>-120000</v>
      </c>
      <c r="G4747" t="s">
        <v>689</v>
      </c>
      <c r="H4747" t="s">
        <v>247</v>
      </c>
      <c r="I4747" t="s">
        <v>102</v>
      </c>
      <c r="J4747" t="s">
        <v>19</v>
      </c>
      <c r="L4747" t="s">
        <v>539</v>
      </c>
      <c r="M4747">
        <f t="shared" si="228"/>
        <v>10</v>
      </c>
      <c r="N4747">
        <f t="shared" si="229"/>
        <v>13</v>
      </c>
      <c r="O4747" t="str">
        <f t="shared" si="230"/>
        <v>Trad</v>
      </c>
    </row>
    <row r="4748" spans="1:15" hidden="1" x14ac:dyDescent="0.25">
      <c r="A4748" t="s">
        <v>121</v>
      </c>
      <c r="B4748" t="s">
        <v>14</v>
      </c>
      <c r="C4748" t="s">
        <v>103</v>
      </c>
      <c r="D4748" s="3">
        <v>43815</v>
      </c>
      <c r="E4748" t="s">
        <v>122</v>
      </c>
      <c r="F4748">
        <v>-175000</v>
      </c>
      <c r="G4748" t="s">
        <v>688</v>
      </c>
      <c r="H4748" t="s">
        <v>247</v>
      </c>
      <c r="I4748" t="s">
        <v>102</v>
      </c>
      <c r="J4748" t="s">
        <v>19</v>
      </c>
      <c r="L4748" t="s">
        <v>539</v>
      </c>
      <c r="M4748">
        <f t="shared" si="228"/>
        <v>10</v>
      </c>
      <c r="N4748">
        <f t="shared" si="229"/>
        <v>13</v>
      </c>
      <c r="O4748" t="str">
        <f t="shared" si="230"/>
        <v>Trad</v>
      </c>
    </row>
    <row r="4749" spans="1:15" hidden="1" x14ac:dyDescent="0.25">
      <c r="A4749" t="s">
        <v>121</v>
      </c>
      <c r="B4749" t="s">
        <v>14</v>
      </c>
      <c r="C4749" t="s">
        <v>103</v>
      </c>
      <c r="D4749" s="3">
        <v>43816</v>
      </c>
      <c r="E4749" t="s">
        <v>122</v>
      </c>
      <c r="F4749">
        <v>-160000</v>
      </c>
      <c r="G4749" t="s">
        <v>687</v>
      </c>
      <c r="H4749" t="s">
        <v>247</v>
      </c>
      <c r="I4749" t="s">
        <v>102</v>
      </c>
      <c r="J4749" t="s">
        <v>19</v>
      </c>
      <c r="L4749" t="s">
        <v>539</v>
      </c>
      <c r="M4749">
        <f t="shared" si="228"/>
        <v>10</v>
      </c>
      <c r="N4749">
        <f t="shared" si="229"/>
        <v>13</v>
      </c>
      <c r="O4749" t="str">
        <f t="shared" si="230"/>
        <v>Trad</v>
      </c>
    </row>
    <row r="4750" spans="1:15" hidden="1" x14ac:dyDescent="0.25">
      <c r="A4750" t="s">
        <v>121</v>
      </c>
      <c r="B4750" t="s">
        <v>14</v>
      </c>
      <c r="C4750" t="s">
        <v>103</v>
      </c>
      <c r="D4750" s="3">
        <v>43816</v>
      </c>
      <c r="E4750" t="s">
        <v>122</v>
      </c>
      <c r="F4750">
        <v>-62000</v>
      </c>
      <c r="G4750" t="s">
        <v>686</v>
      </c>
      <c r="H4750" t="s">
        <v>247</v>
      </c>
      <c r="I4750" t="s">
        <v>102</v>
      </c>
      <c r="J4750" t="s">
        <v>19</v>
      </c>
      <c r="L4750" t="s">
        <v>539</v>
      </c>
      <c r="M4750">
        <f t="shared" si="228"/>
        <v>10</v>
      </c>
      <c r="N4750">
        <f t="shared" si="229"/>
        <v>13</v>
      </c>
      <c r="O4750" t="str">
        <f t="shared" si="230"/>
        <v>Trad</v>
      </c>
    </row>
    <row r="4751" spans="1:15" hidden="1" x14ac:dyDescent="0.25">
      <c r="A4751" t="s">
        <v>121</v>
      </c>
      <c r="B4751" t="s">
        <v>14</v>
      </c>
      <c r="C4751" t="s">
        <v>103</v>
      </c>
      <c r="D4751" s="3">
        <v>43818</v>
      </c>
      <c r="E4751" t="s">
        <v>122</v>
      </c>
      <c r="F4751">
        <v>-200000</v>
      </c>
      <c r="G4751" t="s">
        <v>685</v>
      </c>
      <c r="H4751" t="s">
        <v>247</v>
      </c>
      <c r="I4751" t="s">
        <v>102</v>
      </c>
      <c r="J4751" t="s">
        <v>19</v>
      </c>
      <c r="L4751" t="s">
        <v>539</v>
      </c>
      <c r="M4751">
        <f t="shared" si="228"/>
        <v>10</v>
      </c>
      <c r="N4751">
        <f t="shared" si="229"/>
        <v>13</v>
      </c>
      <c r="O4751" t="str">
        <f t="shared" si="230"/>
        <v>Trad</v>
      </c>
    </row>
    <row r="4752" spans="1:15" hidden="1" x14ac:dyDescent="0.25">
      <c r="A4752" t="s">
        <v>121</v>
      </c>
      <c r="B4752" t="s">
        <v>14</v>
      </c>
      <c r="C4752" t="s">
        <v>103</v>
      </c>
      <c r="D4752" s="3">
        <v>43819</v>
      </c>
      <c r="E4752" t="s">
        <v>122</v>
      </c>
      <c r="F4752">
        <v>-1100000</v>
      </c>
      <c r="G4752" t="s">
        <v>684</v>
      </c>
      <c r="H4752" t="s">
        <v>247</v>
      </c>
      <c r="I4752" t="s">
        <v>102</v>
      </c>
      <c r="J4752" t="s">
        <v>19</v>
      </c>
      <c r="L4752" t="s">
        <v>539</v>
      </c>
      <c r="M4752">
        <f t="shared" si="228"/>
        <v>10</v>
      </c>
      <c r="N4752">
        <f t="shared" si="229"/>
        <v>13</v>
      </c>
      <c r="O4752" t="str">
        <f t="shared" si="230"/>
        <v>Trad</v>
      </c>
    </row>
    <row r="4753" spans="1:15" hidden="1" x14ac:dyDescent="0.25">
      <c r="A4753" t="s">
        <v>121</v>
      </c>
      <c r="B4753" t="s">
        <v>14</v>
      </c>
      <c r="C4753" t="s">
        <v>103</v>
      </c>
      <c r="D4753" s="3">
        <v>43822</v>
      </c>
      <c r="E4753" t="s">
        <v>122</v>
      </c>
      <c r="F4753">
        <v>-13000</v>
      </c>
      <c r="G4753" t="s">
        <v>683</v>
      </c>
      <c r="H4753" t="s">
        <v>247</v>
      </c>
      <c r="I4753" t="s">
        <v>102</v>
      </c>
      <c r="J4753" t="s">
        <v>19</v>
      </c>
      <c r="L4753" t="s">
        <v>539</v>
      </c>
      <c r="M4753">
        <f t="shared" si="228"/>
        <v>10</v>
      </c>
      <c r="N4753">
        <f t="shared" si="229"/>
        <v>13</v>
      </c>
      <c r="O4753" t="str">
        <f t="shared" si="230"/>
        <v>Trad</v>
      </c>
    </row>
    <row r="4754" spans="1:15" hidden="1" x14ac:dyDescent="0.25">
      <c r="A4754" t="s">
        <v>121</v>
      </c>
      <c r="B4754" t="s">
        <v>14</v>
      </c>
      <c r="C4754" t="s">
        <v>103</v>
      </c>
      <c r="D4754" s="3">
        <v>43829</v>
      </c>
      <c r="E4754" t="s">
        <v>122</v>
      </c>
      <c r="F4754">
        <v>-1100000</v>
      </c>
      <c r="G4754" t="s">
        <v>682</v>
      </c>
      <c r="H4754" t="s">
        <v>247</v>
      </c>
      <c r="I4754" t="s">
        <v>102</v>
      </c>
      <c r="J4754" t="s">
        <v>19</v>
      </c>
      <c r="L4754" t="s">
        <v>539</v>
      </c>
      <c r="M4754">
        <f t="shared" si="228"/>
        <v>10</v>
      </c>
      <c r="N4754">
        <f t="shared" si="229"/>
        <v>13</v>
      </c>
      <c r="O4754" t="str">
        <f t="shared" si="230"/>
        <v>Trad</v>
      </c>
    </row>
    <row r="4755" spans="1:15" hidden="1" x14ac:dyDescent="0.25">
      <c r="A4755" t="s">
        <v>121</v>
      </c>
      <c r="B4755" t="s">
        <v>14</v>
      </c>
      <c r="C4755" t="s">
        <v>103</v>
      </c>
      <c r="D4755" s="3">
        <v>43829</v>
      </c>
      <c r="E4755" t="s">
        <v>122</v>
      </c>
      <c r="F4755">
        <v>-100000</v>
      </c>
      <c r="G4755" t="s">
        <v>681</v>
      </c>
      <c r="H4755" t="s">
        <v>247</v>
      </c>
      <c r="I4755" t="s">
        <v>102</v>
      </c>
      <c r="J4755" t="s">
        <v>19</v>
      </c>
      <c r="L4755" t="s">
        <v>539</v>
      </c>
      <c r="M4755">
        <f t="shared" si="228"/>
        <v>10</v>
      </c>
      <c r="N4755">
        <f t="shared" si="229"/>
        <v>13</v>
      </c>
      <c r="O4755" t="str">
        <f t="shared" si="230"/>
        <v>Trad</v>
      </c>
    </row>
    <row r="4756" spans="1:15" hidden="1" x14ac:dyDescent="0.25">
      <c r="A4756" t="s">
        <v>121</v>
      </c>
      <c r="B4756" t="s">
        <v>14</v>
      </c>
      <c r="C4756" t="s">
        <v>103</v>
      </c>
      <c r="D4756" s="3">
        <v>43838</v>
      </c>
      <c r="E4756" t="s">
        <v>122</v>
      </c>
      <c r="F4756">
        <v>-150000</v>
      </c>
      <c r="G4756" t="s">
        <v>680</v>
      </c>
      <c r="H4756" t="s">
        <v>247</v>
      </c>
      <c r="I4756" t="s">
        <v>102</v>
      </c>
      <c r="J4756" t="s">
        <v>19</v>
      </c>
      <c r="L4756" t="s">
        <v>539</v>
      </c>
      <c r="M4756">
        <f t="shared" si="228"/>
        <v>10</v>
      </c>
      <c r="N4756">
        <f t="shared" si="229"/>
        <v>13</v>
      </c>
      <c r="O4756" t="str">
        <f t="shared" si="230"/>
        <v>Trad</v>
      </c>
    </row>
    <row r="4757" spans="1:15" hidden="1" x14ac:dyDescent="0.25">
      <c r="A4757" t="s">
        <v>121</v>
      </c>
      <c r="B4757" t="s">
        <v>14</v>
      </c>
      <c r="C4757" t="s">
        <v>103</v>
      </c>
      <c r="D4757" s="3">
        <v>43840</v>
      </c>
      <c r="E4757" t="s">
        <v>122</v>
      </c>
      <c r="F4757">
        <v>-220000</v>
      </c>
      <c r="G4757" t="s">
        <v>679</v>
      </c>
      <c r="H4757" t="s">
        <v>247</v>
      </c>
      <c r="I4757" t="s">
        <v>102</v>
      </c>
      <c r="J4757" t="s">
        <v>19</v>
      </c>
      <c r="L4757" t="s">
        <v>539</v>
      </c>
      <c r="M4757">
        <f t="shared" si="228"/>
        <v>10</v>
      </c>
      <c r="N4757">
        <f t="shared" si="229"/>
        <v>13</v>
      </c>
      <c r="O4757" t="str">
        <f t="shared" si="230"/>
        <v>Trad</v>
      </c>
    </row>
    <row r="4758" spans="1:15" hidden="1" x14ac:dyDescent="0.25">
      <c r="A4758" t="s">
        <v>121</v>
      </c>
      <c r="B4758" t="s">
        <v>14</v>
      </c>
      <c r="C4758" t="s">
        <v>103</v>
      </c>
      <c r="D4758" s="3">
        <v>43845</v>
      </c>
      <c r="E4758" t="s">
        <v>122</v>
      </c>
      <c r="F4758">
        <v>-129889.3</v>
      </c>
      <c r="G4758" t="s">
        <v>678</v>
      </c>
      <c r="H4758" t="s">
        <v>247</v>
      </c>
      <c r="I4758" t="s">
        <v>102</v>
      </c>
      <c r="J4758" t="s">
        <v>19</v>
      </c>
      <c r="L4758" t="s">
        <v>677</v>
      </c>
      <c r="M4758">
        <f t="shared" si="228"/>
        <v>10</v>
      </c>
      <c r="N4758">
        <f t="shared" si="229"/>
        <v>12</v>
      </c>
      <c r="O4758" t="str">
        <f t="shared" si="230"/>
        <v>LCF</v>
      </c>
    </row>
    <row r="4759" spans="1:15" hidden="1" x14ac:dyDescent="0.25">
      <c r="A4759" t="s">
        <v>121</v>
      </c>
      <c r="B4759" t="s">
        <v>14</v>
      </c>
      <c r="C4759" t="s">
        <v>103</v>
      </c>
      <c r="D4759" s="3">
        <v>43852</v>
      </c>
      <c r="E4759" t="s">
        <v>122</v>
      </c>
      <c r="F4759">
        <v>-400000</v>
      </c>
      <c r="G4759" t="s">
        <v>676</v>
      </c>
      <c r="H4759" t="s">
        <v>247</v>
      </c>
      <c r="I4759" t="s">
        <v>102</v>
      </c>
      <c r="J4759" t="s">
        <v>19</v>
      </c>
      <c r="L4759" t="s">
        <v>539</v>
      </c>
      <c r="M4759">
        <f t="shared" si="228"/>
        <v>10</v>
      </c>
      <c r="N4759">
        <f t="shared" si="229"/>
        <v>13</v>
      </c>
      <c r="O4759" t="str">
        <f t="shared" si="230"/>
        <v>Trad</v>
      </c>
    </row>
    <row r="4760" spans="1:15" hidden="1" x14ac:dyDescent="0.25">
      <c r="A4760" t="s">
        <v>121</v>
      </c>
      <c r="B4760" t="s">
        <v>14</v>
      </c>
      <c r="C4760" t="s">
        <v>103</v>
      </c>
      <c r="D4760" s="3">
        <v>43854</v>
      </c>
      <c r="E4760" t="s">
        <v>122</v>
      </c>
      <c r="F4760">
        <v>-600000</v>
      </c>
      <c r="G4760" t="s">
        <v>675</v>
      </c>
      <c r="H4760" t="s">
        <v>247</v>
      </c>
      <c r="I4760" t="s">
        <v>102</v>
      </c>
      <c r="J4760" t="s">
        <v>19</v>
      </c>
      <c r="L4760" t="s">
        <v>539</v>
      </c>
      <c r="M4760">
        <f t="shared" si="228"/>
        <v>10</v>
      </c>
      <c r="N4760">
        <f t="shared" si="229"/>
        <v>13</v>
      </c>
      <c r="O4760" t="str">
        <f t="shared" si="230"/>
        <v>Trad</v>
      </c>
    </row>
    <row r="4761" spans="1:15" hidden="1" x14ac:dyDescent="0.25">
      <c r="A4761" t="s">
        <v>121</v>
      </c>
      <c r="B4761" t="s">
        <v>14</v>
      </c>
      <c r="C4761" t="s">
        <v>103</v>
      </c>
      <c r="D4761" s="3">
        <v>43854</v>
      </c>
      <c r="E4761" t="s">
        <v>122</v>
      </c>
      <c r="F4761">
        <v>-188000</v>
      </c>
      <c r="G4761" t="s">
        <v>674</v>
      </c>
      <c r="H4761" t="s">
        <v>247</v>
      </c>
      <c r="I4761" t="s">
        <v>102</v>
      </c>
      <c r="J4761" t="s">
        <v>19</v>
      </c>
      <c r="L4761" t="s">
        <v>539</v>
      </c>
      <c r="M4761">
        <f t="shared" si="228"/>
        <v>10</v>
      </c>
      <c r="N4761">
        <f t="shared" si="229"/>
        <v>13</v>
      </c>
      <c r="O4761" t="str">
        <f t="shared" si="230"/>
        <v>Trad</v>
      </c>
    </row>
    <row r="4762" spans="1:15" hidden="1" x14ac:dyDescent="0.25">
      <c r="A4762" t="s">
        <v>121</v>
      </c>
      <c r="B4762" t="s">
        <v>14</v>
      </c>
      <c r="C4762" t="s">
        <v>103</v>
      </c>
      <c r="D4762" s="3">
        <v>43854</v>
      </c>
      <c r="E4762" t="s">
        <v>122</v>
      </c>
      <c r="F4762">
        <v>-108000</v>
      </c>
      <c r="G4762" t="s">
        <v>673</v>
      </c>
      <c r="H4762" t="s">
        <v>247</v>
      </c>
      <c r="I4762" t="s">
        <v>102</v>
      </c>
      <c r="J4762" t="s">
        <v>19</v>
      </c>
      <c r="L4762" t="s">
        <v>622</v>
      </c>
      <c r="M4762">
        <f t="shared" si="228"/>
        <v>10</v>
      </c>
      <c r="N4762">
        <f t="shared" si="229"/>
        <v>12</v>
      </c>
      <c r="O4762" t="str">
        <f t="shared" si="230"/>
        <v>LCF</v>
      </c>
    </row>
    <row r="4763" spans="1:15" hidden="1" x14ac:dyDescent="0.25">
      <c r="A4763" t="s">
        <v>121</v>
      </c>
      <c r="B4763" t="s">
        <v>14</v>
      </c>
      <c r="C4763" t="s">
        <v>103</v>
      </c>
      <c r="D4763" s="3">
        <v>43860</v>
      </c>
      <c r="E4763" t="s">
        <v>122</v>
      </c>
      <c r="F4763">
        <v>-30000000</v>
      </c>
      <c r="G4763" t="s">
        <v>672</v>
      </c>
      <c r="H4763" t="s">
        <v>126</v>
      </c>
      <c r="I4763" t="s">
        <v>102</v>
      </c>
      <c r="J4763" t="s">
        <v>19</v>
      </c>
      <c r="L4763" t="s">
        <v>671</v>
      </c>
      <c r="M4763">
        <f t="shared" si="228"/>
        <v>10</v>
      </c>
      <c r="N4763">
        <f t="shared" si="229"/>
        <v>16</v>
      </c>
      <c r="O4763" t="str">
        <f t="shared" si="230"/>
        <v>Trad Op</v>
      </c>
    </row>
    <row r="4764" spans="1:15" hidden="1" x14ac:dyDescent="0.25">
      <c r="A4764" t="s">
        <v>121</v>
      </c>
      <c r="B4764" t="s">
        <v>14</v>
      </c>
      <c r="C4764" t="s">
        <v>103</v>
      </c>
      <c r="D4764" s="3">
        <v>43861</v>
      </c>
      <c r="E4764" t="s">
        <v>122</v>
      </c>
      <c r="F4764">
        <v>-600000</v>
      </c>
      <c r="G4764" t="s">
        <v>670</v>
      </c>
      <c r="H4764" t="s">
        <v>247</v>
      </c>
      <c r="I4764" t="s">
        <v>102</v>
      </c>
      <c r="J4764" t="s">
        <v>19</v>
      </c>
      <c r="L4764" t="s">
        <v>539</v>
      </c>
      <c r="M4764">
        <f t="shared" si="228"/>
        <v>10</v>
      </c>
      <c r="N4764">
        <f t="shared" si="229"/>
        <v>13</v>
      </c>
      <c r="O4764" t="str">
        <f t="shared" si="230"/>
        <v>Trad</v>
      </c>
    </row>
    <row r="4765" spans="1:15" hidden="1" x14ac:dyDescent="0.25">
      <c r="A4765" t="s">
        <v>121</v>
      </c>
      <c r="B4765" t="s">
        <v>14</v>
      </c>
      <c r="C4765" t="s">
        <v>103</v>
      </c>
      <c r="D4765" s="3">
        <v>43864</v>
      </c>
      <c r="E4765" t="s">
        <v>122</v>
      </c>
      <c r="F4765">
        <v>-500000</v>
      </c>
      <c r="G4765" t="s">
        <v>669</v>
      </c>
      <c r="H4765" t="s">
        <v>247</v>
      </c>
      <c r="I4765" t="s">
        <v>102</v>
      </c>
      <c r="J4765" t="s">
        <v>19</v>
      </c>
      <c r="L4765" t="s">
        <v>539</v>
      </c>
      <c r="M4765">
        <f t="shared" si="228"/>
        <v>10</v>
      </c>
      <c r="N4765">
        <f t="shared" si="229"/>
        <v>13</v>
      </c>
      <c r="O4765" t="str">
        <f t="shared" si="230"/>
        <v>Trad</v>
      </c>
    </row>
    <row r="4766" spans="1:15" hidden="1" x14ac:dyDescent="0.25">
      <c r="A4766" t="s">
        <v>121</v>
      </c>
      <c r="B4766" t="s">
        <v>14</v>
      </c>
      <c r="C4766" t="s">
        <v>103</v>
      </c>
      <c r="D4766" s="3">
        <v>43868</v>
      </c>
      <c r="E4766" t="s">
        <v>122</v>
      </c>
      <c r="F4766">
        <v>-1500000</v>
      </c>
      <c r="G4766" t="s">
        <v>668</v>
      </c>
      <c r="H4766" t="s">
        <v>247</v>
      </c>
      <c r="I4766" t="s">
        <v>101</v>
      </c>
      <c r="J4766" t="s">
        <v>19</v>
      </c>
      <c r="L4766" t="s">
        <v>539</v>
      </c>
      <c r="M4766">
        <f t="shared" si="228"/>
        <v>10</v>
      </c>
      <c r="N4766">
        <f t="shared" si="229"/>
        <v>13</v>
      </c>
      <c r="O4766" t="str">
        <f t="shared" si="230"/>
        <v>Trad</v>
      </c>
    </row>
    <row r="4767" spans="1:15" hidden="1" x14ac:dyDescent="0.25">
      <c r="A4767" t="s">
        <v>121</v>
      </c>
      <c r="B4767" t="s">
        <v>14</v>
      </c>
      <c r="C4767" t="s">
        <v>103</v>
      </c>
      <c r="D4767" s="3">
        <v>43881</v>
      </c>
      <c r="E4767" t="s">
        <v>122</v>
      </c>
      <c r="F4767">
        <v>-200000</v>
      </c>
      <c r="G4767" t="s">
        <v>667</v>
      </c>
      <c r="H4767" t="s">
        <v>247</v>
      </c>
      <c r="I4767" t="s">
        <v>102</v>
      </c>
      <c r="J4767" t="s">
        <v>19</v>
      </c>
      <c r="L4767" t="s">
        <v>539</v>
      </c>
      <c r="M4767">
        <f t="shared" si="228"/>
        <v>10</v>
      </c>
      <c r="N4767">
        <f t="shared" si="229"/>
        <v>13</v>
      </c>
      <c r="O4767" t="str">
        <f t="shared" si="230"/>
        <v>Trad</v>
      </c>
    </row>
    <row r="4768" spans="1:15" hidden="1" x14ac:dyDescent="0.25">
      <c r="A4768" t="s">
        <v>121</v>
      </c>
      <c r="B4768" t="s">
        <v>14</v>
      </c>
      <c r="C4768" t="s">
        <v>103</v>
      </c>
      <c r="D4768" s="3">
        <v>43888</v>
      </c>
      <c r="E4768" t="s">
        <v>122</v>
      </c>
      <c r="F4768">
        <v>-500000</v>
      </c>
      <c r="G4768" t="s">
        <v>666</v>
      </c>
      <c r="H4768" t="s">
        <v>126</v>
      </c>
      <c r="I4768" t="s">
        <v>102</v>
      </c>
      <c r="J4768" t="s">
        <v>19</v>
      </c>
      <c r="L4768" t="s">
        <v>539</v>
      </c>
      <c r="M4768">
        <f t="shared" si="228"/>
        <v>10</v>
      </c>
      <c r="N4768">
        <f t="shared" si="229"/>
        <v>13</v>
      </c>
      <c r="O4768" t="str">
        <f t="shared" si="230"/>
        <v>Trad</v>
      </c>
    </row>
    <row r="4769" spans="1:15" hidden="1" x14ac:dyDescent="0.25">
      <c r="A4769" t="s">
        <v>121</v>
      </c>
      <c r="B4769" t="s">
        <v>14</v>
      </c>
      <c r="C4769" t="s">
        <v>103</v>
      </c>
      <c r="D4769" s="3">
        <v>43888</v>
      </c>
      <c r="E4769" t="s">
        <v>122</v>
      </c>
      <c r="F4769">
        <v>-37235.83</v>
      </c>
      <c r="G4769" t="s">
        <v>665</v>
      </c>
      <c r="H4769" t="s">
        <v>247</v>
      </c>
      <c r="I4769" t="s">
        <v>102</v>
      </c>
      <c r="J4769" t="s">
        <v>19</v>
      </c>
      <c r="L4769" t="s">
        <v>622</v>
      </c>
      <c r="M4769">
        <f t="shared" si="228"/>
        <v>10</v>
      </c>
      <c r="N4769">
        <f t="shared" si="229"/>
        <v>12</v>
      </c>
      <c r="O4769" t="str">
        <f t="shared" si="230"/>
        <v>LCF</v>
      </c>
    </row>
    <row r="4770" spans="1:15" hidden="1" x14ac:dyDescent="0.25">
      <c r="A4770" t="s">
        <v>121</v>
      </c>
      <c r="B4770" t="s">
        <v>14</v>
      </c>
      <c r="C4770" t="s">
        <v>103</v>
      </c>
      <c r="D4770" s="3">
        <v>43894</v>
      </c>
      <c r="E4770" t="s">
        <v>122</v>
      </c>
      <c r="F4770">
        <v>-500000</v>
      </c>
      <c r="G4770" t="s">
        <v>664</v>
      </c>
      <c r="H4770" t="s">
        <v>247</v>
      </c>
      <c r="I4770" t="s">
        <v>102</v>
      </c>
      <c r="J4770" t="s">
        <v>19</v>
      </c>
      <c r="L4770" t="s">
        <v>539</v>
      </c>
      <c r="M4770">
        <f t="shared" si="228"/>
        <v>10</v>
      </c>
      <c r="N4770">
        <f t="shared" si="229"/>
        <v>13</v>
      </c>
      <c r="O4770" t="str">
        <f t="shared" si="230"/>
        <v>Trad</v>
      </c>
    </row>
    <row r="4771" spans="1:15" hidden="1" x14ac:dyDescent="0.25">
      <c r="A4771" t="s">
        <v>121</v>
      </c>
      <c r="B4771" t="s">
        <v>14</v>
      </c>
      <c r="C4771" t="s">
        <v>103</v>
      </c>
      <c r="D4771" s="3">
        <v>43896</v>
      </c>
      <c r="E4771" t="s">
        <v>122</v>
      </c>
      <c r="F4771">
        <v>-750000</v>
      </c>
      <c r="G4771" t="s">
        <v>663</v>
      </c>
      <c r="H4771" t="s">
        <v>247</v>
      </c>
      <c r="I4771" t="s">
        <v>102</v>
      </c>
      <c r="J4771" t="s">
        <v>19</v>
      </c>
      <c r="L4771" t="s">
        <v>539</v>
      </c>
      <c r="M4771">
        <f t="shared" si="228"/>
        <v>10</v>
      </c>
      <c r="N4771">
        <f t="shared" si="229"/>
        <v>13</v>
      </c>
      <c r="O4771" t="str">
        <f t="shared" si="230"/>
        <v>Trad</v>
      </c>
    </row>
    <row r="4772" spans="1:15" hidden="1" x14ac:dyDescent="0.25">
      <c r="A4772" t="s">
        <v>121</v>
      </c>
      <c r="B4772" t="s">
        <v>14</v>
      </c>
      <c r="C4772" t="s">
        <v>103</v>
      </c>
      <c r="D4772" s="3">
        <v>43899</v>
      </c>
      <c r="E4772" t="s">
        <v>122</v>
      </c>
      <c r="F4772">
        <v>-1500000</v>
      </c>
      <c r="G4772" t="s">
        <v>662</v>
      </c>
      <c r="H4772" t="s">
        <v>126</v>
      </c>
      <c r="I4772" t="s">
        <v>102</v>
      </c>
      <c r="J4772" t="s">
        <v>19</v>
      </c>
      <c r="L4772" t="s">
        <v>661</v>
      </c>
      <c r="M4772">
        <f t="shared" si="228"/>
        <v>10</v>
      </c>
      <c r="N4772">
        <f t="shared" si="229"/>
        <v>18</v>
      </c>
      <c r="O4772" t="str">
        <f t="shared" si="230"/>
        <v>Tuebor Op</v>
      </c>
    </row>
    <row r="4773" spans="1:15" hidden="1" x14ac:dyDescent="0.25">
      <c r="A4773" t="s">
        <v>121</v>
      </c>
      <c r="B4773" t="s">
        <v>14</v>
      </c>
      <c r="C4773" t="s">
        <v>103</v>
      </c>
      <c r="D4773" s="3">
        <v>43901</v>
      </c>
      <c r="E4773" t="s">
        <v>122</v>
      </c>
      <c r="F4773">
        <v>-200000</v>
      </c>
      <c r="G4773" t="s">
        <v>660</v>
      </c>
      <c r="H4773" t="s">
        <v>247</v>
      </c>
      <c r="I4773" t="s">
        <v>102</v>
      </c>
      <c r="J4773" t="s">
        <v>19</v>
      </c>
      <c r="L4773" t="s">
        <v>539</v>
      </c>
      <c r="M4773">
        <f t="shared" si="228"/>
        <v>10</v>
      </c>
      <c r="N4773">
        <f t="shared" si="229"/>
        <v>13</v>
      </c>
      <c r="O4773" t="str">
        <f t="shared" si="230"/>
        <v>Trad</v>
      </c>
    </row>
    <row r="4774" spans="1:15" hidden="1" x14ac:dyDescent="0.25">
      <c r="A4774" t="s">
        <v>121</v>
      </c>
      <c r="B4774" t="s">
        <v>14</v>
      </c>
      <c r="C4774" t="s">
        <v>103</v>
      </c>
      <c r="D4774" s="3">
        <v>43906</v>
      </c>
      <c r="E4774" t="s">
        <v>122</v>
      </c>
      <c r="F4774">
        <v>-99000000</v>
      </c>
      <c r="G4774" t="s">
        <v>659</v>
      </c>
      <c r="H4774" t="s">
        <v>126</v>
      </c>
      <c r="I4774" t="s">
        <v>102</v>
      </c>
      <c r="J4774" t="s">
        <v>19</v>
      </c>
      <c r="L4774" t="s">
        <v>657</v>
      </c>
      <c r="M4774">
        <f t="shared" si="228"/>
        <v>10</v>
      </c>
      <c r="N4774">
        <f t="shared" si="229"/>
        <v>17</v>
      </c>
      <c r="O4774" t="str">
        <f t="shared" si="230"/>
        <v>LCF Trad</v>
      </c>
    </row>
    <row r="4775" spans="1:15" hidden="1" x14ac:dyDescent="0.25">
      <c r="A4775" t="s">
        <v>121</v>
      </c>
      <c r="B4775" t="s">
        <v>14</v>
      </c>
      <c r="C4775" t="s">
        <v>103</v>
      </c>
      <c r="D4775" s="3">
        <v>43906</v>
      </c>
      <c r="E4775" t="s">
        <v>122</v>
      </c>
      <c r="F4775">
        <v>-16000000</v>
      </c>
      <c r="G4775" t="s">
        <v>658</v>
      </c>
      <c r="H4775" t="s">
        <v>126</v>
      </c>
      <c r="I4775" t="s">
        <v>102</v>
      </c>
      <c r="J4775" t="s">
        <v>19</v>
      </c>
      <c r="L4775" t="s">
        <v>657</v>
      </c>
      <c r="M4775">
        <f t="shared" si="228"/>
        <v>10</v>
      </c>
      <c r="N4775">
        <f t="shared" si="229"/>
        <v>17</v>
      </c>
      <c r="O4775" t="str">
        <f t="shared" si="230"/>
        <v>LCF Trad</v>
      </c>
    </row>
    <row r="4776" spans="1:15" hidden="1" x14ac:dyDescent="0.25">
      <c r="A4776" t="s">
        <v>121</v>
      </c>
      <c r="B4776" t="s">
        <v>14</v>
      </c>
      <c r="C4776" t="s">
        <v>103</v>
      </c>
      <c r="D4776" s="3">
        <v>43906</v>
      </c>
      <c r="E4776" t="s">
        <v>122</v>
      </c>
      <c r="F4776">
        <v>-100000</v>
      </c>
      <c r="G4776" t="s">
        <v>656</v>
      </c>
      <c r="H4776" t="s">
        <v>247</v>
      </c>
      <c r="I4776" t="s">
        <v>102</v>
      </c>
      <c r="J4776" t="s">
        <v>19</v>
      </c>
      <c r="L4776" t="s">
        <v>539</v>
      </c>
      <c r="M4776">
        <f t="shared" si="228"/>
        <v>10</v>
      </c>
      <c r="N4776">
        <f t="shared" si="229"/>
        <v>13</v>
      </c>
      <c r="O4776" t="str">
        <f t="shared" si="230"/>
        <v>Trad</v>
      </c>
    </row>
    <row r="4777" spans="1:15" hidden="1" x14ac:dyDescent="0.25">
      <c r="A4777" t="s">
        <v>121</v>
      </c>
      <c r="B4777" t="s">
        <v>14</v>
      </c>
      <c r="C4777" t="s">
        <v>103</v>
      </c>
      <c r="D4777" s="3">
        <v>43908</v>
      </c>
      <c r="E4777" t="s">
        <v>122</v>
      </c>
      <c r="F4777">
        <v>-400000</v>
      </c>
      <c r="G4777" t="s">
        <v>655</v>
      </c>
      <c r="H4777" t="s">
        <v>247</v>
      </c>
      <c r="I4777" t="s">
        <v>102</v>
      </c>
      <c r="J4777" t="s">
        <v>19</v>
      </c>
      <c r="L4777" t="s">
        <v>539</v>
      </c>
      <c r="M4777">
        <f t="shared" si="228"/>
        <v>10</v>
      </c>
      <c r="N4777">
        <f t="shared" si="229"/>
        <v>13</v>
      </c>
      <c r="O4777" t="str">
        <f t="shared" si="230"/>
        <v>Trad</v>
      </c>
    </row>
    <row r="4778" spans="1:15" hidden="1" x14ac:dyDescent="0.25">
      <c r="A4778" t="s">
        <v>121</v>
      </c>
      <c r="B4778" t="s">
        <v>14</v>
      </c>
      <c r="C4778" t="s">
        <v>103</v>
      </c>
      <c r="D4778" s="3">
        <v>43910</v>
      </c>
      <c r="E4778" t="s">
        <v>122</v>
      </c>
      <c r="F4778">
        <v>-300000</v>
      </c>
      <c r="G4778" t="s">
        <v>654</v>
      </c>
      <c r="H4778" t="s">
        <v>247</v>
      </c>
      <c r="I4778" t="s">
        <v>102</v>
      </c>
      <c r="J4778" t="s">
        <v>19</v>
      </c>
      <c r="L4778" t="s">
        <v>539</v>
      </c>
      <c r="M4778">
        <f t="shared" si="228"/>
        <v>10</v>
      </c>
      <c r="N4778">
        <f t="shared" si="229"/>
        <v>13</v>
      </c>
      <c r="O4778" t="str">
        <f t="shared" si="230"/>
        <v>Trad</v>
      </c>
    </row>
    <row r="4779" spans="1:15" hidden="1" x14ac:dyDescent="0.25">
      <c r="A4779" t="s">
        <v>121</v>
      </c>
      <c r="B4779" t="s">
        <v>14</v>
      </c>
      <c r="C4779" t="s">
        <v>103</v>
      </c>
      <c r="D4779" s="3">
        <v>43914</v>
      </c>
      <c r="E4779" t="s">
        <v>122</v>
      </c>
      <c r="F4779">
        <v>-500000</v>
      </c>
      <c r="G4779" t="s">
        <v>653</v>
      </c>
      <c r="H4779" t="s">
        <v>247</v>
      </c>
      <c r="I4779" t="s">
        <v>102</v>
      </c>
      <c r="J4779" t="s">
        <v>19</v>
      </c>
      <c r="L4779" t="s">
        <v>539</v>
      </c>
      <c r="M4779">
        <f t="shared" si="228"/>
        <v>10</v>
      </c>
      <c r="N4779">
        <f t="shared" si="229"/>
        <v>13</v>
      </c>
      <c r="O4779" t="str">
        <f t="shared" si="230"/>
        <v>Trad</v>
      </c>
    </row>
    <row r="4780" spans="1:15" hidden="1" x14ac:dyDescent="0.25">
      <c r="A4780" t="s">
        <v>121</v>
      </c>
      <c r="B4780" t="s">
        <v>14</v>
      </c>
      <c r="C4780" t="s">
        <v>103</v>
      </c>
      <c r="D4780" s="3">
        <v>43916</v>
      </c>
      <c r="E4780" t="s">
        <v>122</v>
      </c>
      <c r="F4780">
        <v>-80000</v>
      </c>
      <c r="G4780" t="s">
        <v>652</v>
      </c>
      <c r="H4780" t="s">
        <v>247</v>
      </c>
      <c r="I4780" t="s">
        <v>102</v>
      </c>
      <c r="J4780" t="s">
        <v>19</v>
      </c>
      <c r="L4780" t="s">
        <v>539</v>
      </c>
      <c r="M4780">
        <f t="shared" si="228"/>
        <v>10</v>
      </c>
      <c r="N4780">
        <f t="shared" si="229"/>
        <v>13</v>
      </c>
      <c r="O4780" t="str">
        <f t="shared" si="230"/>
        <v>Trad</v>
      </c>
    </row>
    <row r="4781" spans="1:15" hidden="1" x14ac:dyDescent="0.25">
      <c r="A4781" t="s">
        <v>121</v>
      </c>
      <c r="B4781" t="s">
        <v>14</v>
      </c>
      <c r="C4781" t="s">
        <v>103</v>
      </c>
      <c r="D4781" s="3">
        <v>43917</v>
      </c>
      <c r="E4781" t="s">
        <v>122</v>
      </c>
      <c r="F4781">
        <v>-250000</v>
      </c>
      <c r="G4781" t="s">
        <v>651</v>
      </c>
      <c r="H4781" t="s">
        <v>247</v>
      </c>
      <c r="I4781" t="s">
        <v>102</v>
      </c>
      <c r="J4781" t="s">
        <v>19</v>
      </c>
      <c r="L4781" t="s">
        <v>539</v>
      </c>
      <c r="M4781">
        <f t="shared" si="228"/>
        <v>10</v>
      </c>
      <c r="N4781">
        <f t="shared" si="229"/>
        <v>13</v>
      </c>
      <c r="O4781" t="str">
        <f t="shared" si="230"/>
        <v>Trad</v>
      </c>
    </row>
    <row r="4782" spans="1:15" hidden="1" x14ac:dyDescent="0.25">
      <c r="A4782" t="s">
        <v>121</v>
      </c>
      <c r="B4782" t="s">
        <v>14</v>
      </c>
      <c r="C4782" t="s">
        <v>103</v>
      </c>
      <c r="D4782" s="3">
        <v>43921</v>
      </c>
      <c r="E4782" t="s">
        <v>122</v>
      </c>
      <c r="F4782">
        <v>-500000</v>
      </c>
      <c r="G4782" t="s">
        <v>650</v>
      </c>
      <c r="H4782" t="s">
        <v>126</v>
      </c>
      <c r="I4782" t="s">
        <v>102</v>
      </c>
      <c r="J4782" t="s">
        <v>19</v>
      </c>
      <c r="L4782" t="s">
        <v>649</v>
      </c>
      <c r="M4782">
        <f t="shared" si="228"/>
        <v>10</v>
      </c>
      <c r="N4782">
        <f t="shared" si="229"/>
        <v>17</v>
      </c>
      <c r="O4782" t="str">
        <f t="shared" si="230"/>
        <v>LCF Trad</v>
      </c>
    </row>
    <row r="4783" spans="1:15" hidden="1" x14ac:dyDescent="0.25">
      <c r="A4783" t="s">
        <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-50000</v>
      </c>
      <c r="G4783" t="s">
        <v>648</v>
      </c>
      <c r="H4783" t="s">
        <v>247</v>
      </c>
      <c r="I4783" t="s">
        <v>102</v>
      </c>
      <c r="J4783" t="s">
        <v>19</v>
      </c>
      <c r="L4783" t="s">
        <v>539</v>
      </c>
      <c r="M4783">
        <f t="shared" si="228"/>
        <v>10</v>
      </c>
      <c r="N4783">
        <f t="shared" si="229"/>
        <v>13</v>
      </c>
      <c r="O4783" t="str">
        <f t="shared" si="230"/>
        <v>Trad</v>
      </c>
    </row>
    <row r="4784" spans="1:15" hidden="1" x14ac:dyDescent="0.25">
      <c r="A4784" t="s">
        <v>121</v>
      </c>
      <c r="B4784" t="s">
        <v>14</v>
      </c>
      <c r="C4784" t="s">
        <v>103</v>
      </c>
      <c r="D4784" s="3">
        <v>43929</v>
      </c>
      <c r="E4784" t="s">
        <v>122</v>
      </c>
      <c r="F4784">
        <v>-300000</v>
      </c>
      <c r="G4784" t="s">
        <v>647</v>
      </c>
      <c r="H4784" t="s">
        <v>247</v>
      </c>
      <c r="I4784" t="s">
        <v>102</v>
      </c>
      <c r="J4784" t="s">
        <v>19</v>
      </c>
      <c r="L4784" t="s">
        <v>539</v>
      </c>
      <c r="M4784">
        <f t="shared" si="228"/>
        <v>10</v>
      </c>
      <c r="N4784">
        <f t="shared" si="229"/>
        <v>13</v>
      </c>
      <c r="O4784" t="str">
        <f t="shared" si="230"/>
        <v>Trad</v>
      </c>
    </row>
    <row r="4785" spans="1:15" hidden="1" x14ac:dyDescent="0.25">
      <c r="A4785" t="s">
        <v>121</v>
      </c>
      <c r="B4785" t="s">
        <v>14</v>
      </c>
      <c r="C4785" t="s">
        <v>103</v>
      </c>
      <c r="D4785" s="3">
        <v>43930</v>
      </c>
      <c r="E4785" t="s">
        <v>122</v>
      </c>
      <c r="F4785">
        <v>-475000</v>
      </c>
      <c r="G4785" t="s">
        <v>646</v>
      </c>
      <c r="H4785" t="s">
        <v>247</v>
      </c>
      <c r="I4785" t="s">
        <v>102</v>
      </c>
      <c r="J4785" t="s">
        <v>19</v>
      </c>
      <c r="L4785" t="s">
        <v>539</v>
      </c>
      <c r="M4785">
        <f t="shared" si="228"/>
        <v>10</v>
      </c>
      <c r="N4785">
        <f t="shared" si="229"/>
        <v>13</v>
      </c>
      <c r="O4785" t="str">
        <f t="shared" si="230"/>
        <v>Trad</v>
      </c>
    </row>
    <row r="4786" spans="1:15" hidden="1" x14ac:dyDescent="0.25">
      <c r="A4786" t="s">
        <v>121</v>
      </c>
      <c r="B4786" t="s">
        <v>14</v>
      </c>
      <c r="C4786" t="s">
        <v>103</v>
      </c>
      <c r="D4786" s="3">
        <v>43931</v>
      </c>
      <c r="E4786" t="s">
        <v>122</v>
      </c>
      <c r="F4786">
        <v>-100000</v>
      </c>
      <c r="G4786" t="s">
        <v>645</v>
      </c>
      <c r="H4786" t="s">
        <v>247</v>
      </c>
      <c r="I4786" t="s">
        <v>102</v>
      </c>
      <c r="J4786" t="s">
        <v>19</v>
      </c>
      <c r="L4786" t="s">
        <v>539</v>
      </c>
      <c r="M4786">
        <f t="shared" si="228"/>
        <v>10</v>
      </c>
      <c r="N4786">
        <f t="shared" si="229"/>
        <v>13</v>
      </c>
      <c r="O4786" t="str">
        <f t="shared" si="230"/>
        <v>Trad</v>
      </c>
    </row>
    <row r="4787" spans="1:15" hidden="1" x14ac:dyDescent="0.25">
      <c r="A4787" t="s">
        <v>121</v>
      </c>
      <c r="B4787" t="s">
        <v>14</v>
      </c>
      <c r="C4787" t="s">
        <v>103</v>
      </c>
      <c r="D4787" s="3">
        <v>43935</v>
      </c>
      <c r="E4787" t="s">
        <v>122</v>
      </c>
      <c r="F4787">
        <v>-75543</v>
      </c>
      <c r="G4787" t="s">
        <v>644</v>
      </c>
      <c r="H4787" t="s">
        <v>247</v>
      </c>
      <c r="I4787" t="s">
        <v>102</v>
      </c>
      <c r="J4787" t="s">
        <v>19</v>
      </c>
      <c r="L4787" t="s">
        <v>539</v>
      </c>
      <c r="M4787">
        <f t="shared" si="228"/>
        <v>10</v>
      </c>
      <c r="N4787">
        <f t="shared" si="229"/>
        <v>13</v>
      </c>
      <c r="O4787" t="str">
        <f t="shared" si="230"/>
        <v>Trad</v>
      </c>
    </row>
    <row r="4788" spans="1:15" hidden="1" x14ac:dyDescent="0.25">
      <c r="A4788" t="s">
        <v>121</v>
      </c>
      <c r="B4788" t="s">
        <v>14</v>
      </c>
      <c r="C4788" t="s">
        <v>103</v>
      </c>
      <c r="D4788" s="3">
        <v>43936</v>
      </c>
      <c r="E4788" t="s">
        <v>122</v>
      </c>
      <c r="F4788">
        <v>-200000</v>
      </c>
      <c r="G4788" t="s">
        <v>643</v>
      </c>
      <c r="H4788" t="s">
        <v>247</v>
      </c>
      <c r="I4788" t="s">
        <v>102</v>
      </c>
      <c r="J4788" t="s">
        <v>19</v>
      </c>
      <c r="L4788" t="s">
        <v>539</v>
      </c>
      <c r="M4788">
        <f t="shared" si="228"/>
        <v>10</v>
      </c>
      <c r="N4788">
        <f t="shared" si="229"/>
        <v>13</v>
      </c>
      <c r="O4788" t="str">
        <f t="shared" si="230"/>
        <v>Trad</v>
      </c>
    </row>
    <row r="4789" spans="1:15" hidden="1" x14ac:dyDescent="0.25">
      <c r="A4789" t="s">
        <v>121</v>
      </c>
      <c r="B4789" t="s">
        <v>14</v>
      </c>
      <c r="C4789" t="s">
        <v>103</v>
      </c>
      <c r="D4789" s="3">
        <v>43942</v>
      </c>
      <c r="E4789" t="s">
        <v>122</v>
      </c>
      <c r="F4789">
        <v>-100000</v>
      </c>
      <c r="G4789" t="s">
        <v>642</v>
      </c>
      <c r="H4789" t="s">
        <v>247</v>
      </c>
      <c r="I4789" t="s">
        <v>102</v>
      </c>
      <c r="J4789" t="s">
        <v>19</v>
      </c>
      <c r="L4789" t="s">
        <v>539</v>
      </c>
      <c r="M4789">
        <f t="shared" si="228"/>
        <v>10</v>
      </c>
      <c r="N4789">
        <f t="shared" si="229"/>
        <v>13</v>
      </c>
      <c r="O4789" t="str">
        <f t="shared" si="230"/>
        <v>Trad</v>
      </c>
    </row>
    <row r="4790" spans="1:15" hidden="1" x14ac:dyDescent="0.25">
      <c r="A4790" t="s">
        <v>121</v>
      </c>
      <c r="B4790" t="s">
        <v>14</v>
      </c>
      <c r="C4790" t="s">
        <v>103</v>
      </c>
      <c r="D4790" s="3">
        <v>43948</v>
      </c>
      <c r="E4790" t="s">
        <v>122</v>
      </c>
      <c r="F4790">
        <v>-300000</v>
      </c>
      <c r="G4790" t="s">
        <v>641</v>
      </c>
      <c r="H4790" t="s">
        <v>247</v>
      </c>
      <c r="I4790" t="s">
        <v>102</v>
      </c>
      <c r="J4790" t="s">
        <v>19</v>
      </c>
      <c r="L4790" t="s">
        <v>539</v>
      </c>
      <c r="M4790">
        <f t="shared" si="228"/>
        <v>10</v>
      </c>
      <c r="N4790">
        <f t="shared" si="229"/>
        <v>13</v>
      </c>
      <c r="O4790" t="str">
        <f t="shared" si="230"/>
        <v>Trad</v>
      </c>
    </row>
    <row r="4791" spans="1:15" hidden="1" x14ac:dyDescent="0.25">
      <c r="A4791" t="s">
        <v>121</v>
      </c>
      <c r="B4791" t="s">
        <v>14</v>
      </c>
      <c r="C4791" t="s">
        <v>103</v>
      </c>
      <c r="D4791" s="3">
        <v>43948</v>
      </c>
      <c r="E4791" t="s">
        <v>122</v>
      </c>
      <c r="F4791">
        <v>-97000</v>
      </c>
      <c r="G4791" t="s">
        <v>640</v>
      </c>
      <c r="H4791" t="s">
        <v>247</v>
      </c>
      <c r="I4791" t="s">
        <v>102</v>
      </c>
      <c r="J4791" t="s">
        <v>19</v>
      </c>
      <c r="L4791" t="s">
        <v>539</v>
      </c>
      <c r="M4791">
        <f t="shared" si="228"/>
        <v>10</v>
      </c>
      <c r="N4791">
        <f t="shared" si="229"/>
        <v>13</v>
      </c>
      <c r="O4791" t="str">
        <f t="shared" si="230"/>
        <v>Trad</v>
      </c>
    </row>
    <row r="4792" spans="1:15" hidden="1" x14ac:dyDescent="0.25">
      <c r="A4792" t="s">
        <v>121</v>
      </c>
      <c r="B4792" t="s">
        <v>14</v>
      </c>
      <c r="C4792" t="s">
        <v>103</v>
      </c>
      <c r="D4792" s="3">
        <v>43950</v>
      </c>
      <c r="E4792" t="s">
        <v>122</v>
      </c>
      <c r="F4792">
        <v>-400000</v>
      </c>
      <c r="G4792" t="s">
        <v>639</v>
      </c>
      <c r="H4792" t="s">
        <v>247</v>
      </c>
      <c r="I4792" t="s">
        <v>102</v>
      </c>
      <c r="J4792" t="s">
        <v>19</v>
      </c>
      <c r="L4792" t="s">
        <v>539</v>
      </c>
      <c r="M4792">
        <f t="shared" si="228"/>
        <v>10</v>
      </c>
      <c r="N4792">
        <f t="shared" si="229"/>
        <v>13</v>
      </c>
      <c r="O4792" t="str">
        <f t="shared" si="230"/>
        <v>Trad</v>
      </c>
    </row>
    <row r="4793" spans="1:15" hidden="1" x14ac:dyDescent="0.25">
      <c r="A4793" t="s">
        <v>121</v>
      </c>
      <c r="B4793" t="s">
        <v>14</v>
      </c>
      <c r="C4793" t="s">
        <v>103</v>
      </c>
      <c r="D4793" s="3">
        <v>43951</v>
      </c>
      <c r="E4793" t="s">
        <v>122</v>
      </c>
      <c r="F4793">
        <v>-1000000</v>
      </c>
      <c r="G4793" t="s">
        <v>638</v>
      </c>
      <c r="H4793" t="s">
        <v>247</v>
      </c>
      <c r="I4793" t="s">
        <v>102</v>
      </c>
      <c r="J4793" t="s">
        <v>19</v>
      </c>
      <c r="L4793" t="s">
        <v>637</v>
      </c>
      <c r="M4793">
        <f t="shared" si="228"/>
        <v>10</v>
      </c>
      <c r="N4793">
        <f t="shared" si="229"/>
        <v>12</v>
      </c>
      <c r="O4793" t="str">
        <f t="shared" si="230"/>
        <v>LCF</v>
      </c>
    </row>
    <row r="4794" spans="1:15" hidden="1" x14ac:dyDescent="0.25">
      <c r="A4794" t="s">
        <v>121</v>
      </c>
      <c r="B4794" t="s">
        <v>14</v>
      </c>
      <c r="C4794" t="s">
        <v>103</v>
      </c>
      <c r="D4794" s="3">
        <v>43955</v>
      </c>
      <c r="E4794" t="s">
        <v>122</v>
      </c>
      <c r="F4794">
        <v>-350000</v>
      </c>
      <c r="G4794" t="s">
        <v>636</v>
      </c>
      <c r="H4794" t="s">
        <v>247</v>
      </c>
      <c r="I4794" t="s">
        <v>102</v>
      </c>
      <c r="J4794" t="s">
        <v>19</v>
      </c>
      <c r="L4794" t="s">
        <v>539</v>
      </c>
      <c r="M4794">
        <f t="shared" si="228"/>
        <v>10</v>
      </c>
      <c r="N4794">
        <f t="shared" si="229"/>
        <v>13</v>
      </c>
      <c r="O4794" t="str">
        <f t="shared" si="230"/>
        <v>Trad</v>
      </c>
    </row>
    <row r="4795" spans="1:15" hidden="1" x14ac:dyDescent="0.25">
      <c r="A4795" t="s">
        <v>121</v>
      </c>
      <c r="B4795" t="s">
        <v>14</v>
      </c>
      <c r="C4795" t="s">
        <v>103</v>
      </c>
      <c r="D4795" s="3">
        <v>43957</v>
      </c>
      <c r="E4795" t="s">
        <v>122</v>
      </c>
      <c r="F4795">
        <v>-4500000</v>
      </c>
      <c r="G4795" t="s">
        <v>635</v>
      </c>
      <c r="H4795" t="s">
        <v>247</v>
      </c>
      <c r="I4795" t="s">
        <v>102</v>
      </c>
      <c r="J4795" t="s">
        <v>19</v>
      </c>
      <c r="L4795" t="s">
        <v>539</v>
      </c>
      <c r="M4795">
        <f t="shared" si="228"/>
        <v>10</v>
      </c>
      <c r="N4795">
        <f t="shared" si="229"/>
        <v>13</v>
      </c>
      <c r="O4795" t="str">
        <f t="shared" si="230"/>
        <v>Trad</v>
      </c>
    </row>
    <row r="4796" spans="1:15" hidden="1" x14ac:dyDescent="0.25">
      <c r="A4796" t="s">
        <v>121</v>
      </c>
      <c r="B4796" t="s">
        <v>14</v>
      </c>
      <c r="C4796" t="s">
        <v>103</v>
      </c>
      <c r="D4796" s="3">
        <v>43966</v>
      </c>
      <c r="E4796" t="s">
        <v>122</v>
      </c>
      <c r="F4796">
        <v>-2500000</v>
      </c>
      <c r="G4796" t="s">
        <v>634</v>
      </c>
      <c r="H4796" t="s">
        <v>247</v>
      </c>
      <c r="I4796" t="s">
        <v>102</v>
      </c>
      <c r="J4796" t="s">
        <v>19</v>
      </c>
      <c r="L4796" t="s">
        <v>539</v>
      </c>
      <c r="M4796">
        <f t="shared" si="228"/>
        <v>10</v>
      </c>
      <c r="N4796">
        <f t="shared" si="229"/>
        <v>13</v>
      </c>
      <c r="O4796" t="str">
        <f t="shared" si="230"/>
        <v>Trad</v>
      </c>
    </row>
    <row r="4797" spans="1:15" hidden="1" x14ac:dyDescent="0.25">
      <c r="A4797" t="s">
        <v>121</v>
      </c>
      <c r="B4797" t="s">
        <v>14</v>
      </c>
      <c r="C4797" t="s">
        <v>103</v>
      </c>
      <c r="D4797" s="3">
        <v>43972</v>
      </c>
      <c r="E4797" t="s">
        <v>122</v>
      </c>
      <c r="F4797">
        <v>-1500000</v>
      </c>
      <c r="G4797" t="s">
        <v>633</v>
      </c>
      <c r="H4797" t="s">
        <v>247</v>
      </c>
      <c r="I4797" t="s">
        <v>102</v>
      </c>
      <c r="J4797" t="s">
        <v>19</v>
      </c>
      <c r="L4797" t="s">
        <v>539</v>
      </c>
      <c r="M4797">
        <f t="shared" si="228"/>
        <v>10</v>
      </c>
      <c r="N4797">
        <f t="shared" si="229"/>
        <v>13</v>
      </c>
      <c r="O4797" t="str">
        <f t="shared" si="230"/>
        <v>Trad</v>
      </c>
    </row>
    <row r="4798" spans="1:15" hidden="1" x14ac:dyDescent="0.25">
      <c r="A4798" t="s">
        <v>121</v>
      </c>
      <c r="B4798" t="s">
        <v>14</v>
      </c>
      <c r="C4798" t="s">
        <v>103</v>
      </c>
      <c r="D4798" s="3">
        <v>43979</v>
      </c>
      <c r="E4798" t="s">
        <v>122</v>
      </c>
      <c r="F4798">
        <v>-325000</v>
      </c>
      <c r="G4798" t="s">
        <v>632</v>
      </c>
      <c r="H4798" t="s">
        <v>247</v>
      </c>
      <c r="I4798" t="s">
        <v>102</v>
      </c>
      <c r="J4798" t="s">
        <v>19</v>
      </c>
      <c r="L4798" t="s">
        <v>539</v>
      </c>
      <c r="M4798">
        <f t="shared" si="228"/>
        <v>10</v>
      </c>
      <c r="N4798">
        <f t="shared" si="229"/>
        <v>13</v>
      </c>
      <c r="O4798" t="str">
        <f t="shared" si="230"/>
        <v>Trad</v>
      </c>
    </row>
    <row r="4799" spans="1:15" hidden="1" x14ac:dyDescent="0.25">
      <c r="A4799" t="s">
        <v>121</v>
      </c>
      <c r="B4799" t="s">
        <v>14</v>
      </c>
      <c r="C4799" t="s">
        <v>103</v>
      </c>
      <c r="D4799" s="3">
        <v>43980</v>
      </c>
      <c r="E4799" t="s">
        <v>122</v>
      </c>
      <c r="F4799">
        <v>-750000</v>
      </c>
      <c r="G4799" t="s">
        <v>631</v>
      </c>
      <c r="H4799" t="s">
        <v>247</v>
      </c>
      <c r="I4799" t="s">
        <v>102</v>
      </c>
      <c r="J4799" t="s">
        <v>19</v>
      </c>
      <c r="L4799" t="s">
        <v>539</v>
      </c>
      <c r="M4799">
        <f t="shared" si="228"/>
        <v>10</v>
      </c>
      <c r="N4799">
        <f t="shared" si="229"/>
        <v>13</v>
      </c>
      <c r="O4799" t="str">
        <f t="shared" si="230"/>
        <v>Trad</v>
      </c>
    </row>
    <row r="4800" spans="1:15" hidden="1" x14ac:dyDescent="0.25">
      <c r="A4800" t="s">
        <v>121</v>
      </c>
      <c r="B4800" t="s">
        <v>14</v>
      </c>
      <c r="C4800" t="s">
        <v>103</v>
      </c>
      <c r="D4800" s="3">
        <v>43986</v>
      </c>
      <c r="E4800" t="s">
        <v>122</v>
      </c>
      <c r="F4800">
        <v>-250000</v>
      </c>
      <c r="G4800" t="s">
        <v>630</v>
      </c>
      <c r="H4800" t="s">
        <v>247</v>
      </c>
      <c r="I4800" t="s">
        <v>102</v>
      </c>
      <c r="J4800" t="s">
        <v>19</v>
      </c>
      <c r="L4800" t="s">
        <v>539</v>
      </c>
      <c r="M4800">
        <f t="shared" si="228"/>
        <v>10</v>
      </c>
      <c r="N4800">
        <f t="shared" si="229"/>
        <v>13</v>
      </c>
      <c r="O4800" t="str">
        <f t="shared" si="230"/>
        <v>Trad</v>
      </c>
    </row>
    <row r="4801" spans="1:15" hidden="1" x14ac:dyDescent="0.25">
      <c r="A4801" t="s">
        <v>121</v>
      </c>
      <c r="B4801" t="s">
        <v>14</v>
      </c>
      <c r="C4801" t="s">
        <v>103</v>
      </c>
      <c r="D4801" s="3">
        <v>43987</v>
      </c>
      <c r="E4801" t="s">
        <v>122</v>
      </c>
      <c r="F4801">
        <v>-700000</v>
      </c>
      <c r="G4801" t="s">
        <v>629</v>
      </c>
      <c r="H4801" t="s">
        <v>247</v>
      </c>
      <c r="I4801" t="s">
        <v>102</v>
      </c>
      <c r="J4801" t="s">
        <v>19</v>
      </c>
      <c r="L4801" t="s">
        <v>539</v>
      </c>
      <c r="M4801">
        <f t="shared" si="228"/>
        <v>10</v>
      </c>
      <c r="N4801">
        <f t="shared" si="229"/>
        <v>13</v>
      </c>
      <c r="O4801" t="str">
        <f t="shared" si="230"/>
        <v>Trad</v>
      </c>
    </row>
    <row r="4802" spans="1:15" hidden="1" x14ac:dyDescent="0.25">
      <c r="A4802" t="s">
        <v>121</v>
      </c>
      <c r="B4802" t="s">
        <v>14</v>
      </c>
      <c r="C4802" t="s">
        <v>103</v>
      </c>
      <c r="D4802" s="3">
        <v>43993</v>
      </c>
      <c r="E4802" t="s">
        <v>122</v>
      </c>
      <c r="F4802">
        <v>-450000</v>
      </c>
      <c r="G4802" t="s">
        <v>628</v>
      </c>
      <c r="H4802" t="s">
        <v>247</v>
      </c>
      <c r="I4802" t="s">
        <v>102</v>
      </c>
      <c r="J4802" t="s">
        <v>19</v>
      </c>
      <c r="L4802" t="s">
        <v>539</v>
      </c>
      <c r="M4802">
        <f t="shared" si="228"/>
        <v>10</v>
      </c>
      <c r="N4802">
        <f t="shared" si="229"/>
        <v>13</v>
      </c>
      <c r="O4802" t="str">
        <f t="shared" si="230"/>
        <v>Trad</v>
      </c>
    </row>
    <row r="4803" spans="1:15" hidden="1" x14ac:dyDescent="0.25">
      <c r="A4803" t="s">
        <v>121</v>
      </c>
      <c r="B4803" t="s">
        <v>14</v>
      </c>
      <c r="C4803" t="s">
        <v>103</v>
      </c>
      <c r="D4803" s="3">
        <v>44000</v>
      </c>
      <c r="E4803" t="s">
        <v>122</v>
      </c>
      <c r="F4803">
        <v>-2500000</v>
      </c>
      <c r="G4803" t="s">
        <v>627</v>
      </c>
      <c r="H4803" t="s">
        <v>247</v>
      </c>
      <c r="I4803" t="s">
        <v>102</v>
      </c>
      <c r="J4803" t="s">
        <v>19</v>
      </c>
      <c r="L4803" t="s">
        <v>539</v>
      </c>
      <c r="M4803">
        <f t="shared" ref="M4803:M4866" si="231">FIND("from",L4803,1)+LEN($M$1)+1</f>
        <v>10</v>
      </c>
      <c r="N4803">
        <f t="shared" ref="N4803:N4866" si="232">FIND("to",L4803)-LEN($N$1)</f>
        <v>13</v>
      </c>
      <c r="O4803" t="str">
        <f t="shared" ref="O4803:O4866" si="233">MID(L4803,M4803,N4803-M4803+1)</f>
        <v>Trad</v>
      </c>
    </row>
    <row r="4804" spans="1:15" hidden="1" x14ac:dyDescent="0.25">
      <c r="A4804" t="s">
        <v>121</v>
      </c>
      <c r="B4804" t="s">
        <v>14</v>
      </c>
      <c r="C4804" t="s">
        <v>103</v>
      </c>
      <c r="D4804" s="3">
        <v>44000</v>
      </c>
      <c r="E4804" t="s">
        <v>122</v>
      </c>
      <c r="F4804">
        <v>-100000</v>
      </c>
      <c r="G4804" t="s">
        <v>626</v>
      </c>
      <c r="H4804" t="s">
        <v>247</v>
      </c>
      <c r="I4804" t="s">
        <v>102</v>
      </c>
      <c r="J4804" t="s">
        <v>19</v>
      </c>
      <c r="L4804" t="s">
        <v>539</v>
      </c>
      <c r="M4804">
        <f t="shared" si="231"/>
        <v>10</v>
      </c>
      <c r="N4804">
        <f t="shared" si="232"/>
        <v>13</v>
      </c>
      <c r="O4804" t="str">
        <f t="shared" si="233"/>
        <v>Trad</v>
      </c>
    </row>
    <row r="4805" spans="1:15" hidden="1" x14ac:dyDescent="0.25">
      <c r="A4805" t="s">
        <v>121</v>
      </c>
      <c r="B4805" t="s">
        <v>14</v>
      </c>
      <c r="C4805" t="s">
        <v>103</v>
      </c>
      <c r="D4805" s="3">
        <v>44005</v>
      </c>
      <c r="E4805" t="s">
        <v>122</v>
      </c>
      <c r="F4805">
        <v>-400000</v>
      </c>
      <c r="G4805" t="s">
        <v>625</v>
      </c>
      <c r="H4805" t="s">
        <v>247</v>
      </c>
      <c r="I4805" t="s">
        <v>102</v>
      </c>
      <c r="J4805" t="s">
        <v>19</v>
      </c>
      <c r="L4805" t="s">
        <v>539</v>
      </c>
      <c r="M4805">
        <f t="shared" si="231"/>
        <v>10</v>
      </c>
      <c r="N4805">
        <f t="shared" si="232"/>
        <v>13</v>
      </c>
      <c r="O4805" t="str">
        <f t="shared" si="233"/>
        <v>Trad</v>
      </c>
    </row>
    <row r="4806" spans="1:15" hidden="1" x14ac:dyDescent="0.25">
      <c r="A4806" t="s">
        <v>121</v>
      </c>
      <c r="B4806" t="s">
        <v>14</v>
      </c>
      <c r="C4806" t="s">
        <v>103</v>
      </c>
      <c r="D4806" s="3">
        <v>44007</v>
      </c>
      <c r="E4806" t="s">
        <v>122</v>
      </c>
      <c r="F4806">
        <v>-50000</v>
      </c>
      <c r="G4806" t="s">
        <v>624</v>
      </c>
      <c r="H4806" t="s">
        <v>247</v>
      </c>
      <c r="I4806" t="s">
        <v>102</v>
      </c>
      <c r="J4806" t="s">
        <v>19</v>
      </c>
      <c r="L4806" t="s">
        <v>539</v>
      </c>
      <c r="M4806">
        <f t="shared" si="231"/>
        <v>10</v>
      </c>
      <c r="N4806">
        <f t="shared" si="232"/>
        <v>13</v>
      </c>
      <c r="O4806" t="str">
        <f t="shared" si="233"/>
        <v>Trad</v>
      </c>
    </row>
    <row r="4807" spans="1:15" hidden="1" x14ac:dyDescent="0.25">
      <c r="A4807" t="s">
        <v>121</v>
      </c>
      <c r="B4807" t="s">
        <v>14</v>
      </c>
      <c r="C4807" t="s">
        <v>103</v>
      </c>
      <c r="D4807" s="3">
        <v>44007</v>
      </c>
      <c r="E4807" t="s">
        <v>122</v>
      </c>
      <c r="F4807">
        <v>-699578.83</v>
      </c>
      <c r="G4807" t="s">
        <v>623</v>
      </c>
      <c r="H4807" t="s">
        <v>247</v>
      </c>
      <c r="I4807" t="s">
        <v>101</v>
      </c>
      <c r="J4807" t="s">
        <v>19</v>
      </c>
      <c r="L4807" t="s">
        <v>622</v>
      </c>
      <c r="M4807">
        <f t="shared" si="231"/>
        <v>10</v>
      </c>
      <c r="N4807">
        <f t="shared" si="232"/>
        <v>12</v>
      </c>
      <c r="O4807" t="str">
        <f t="shared" si="233"/>
        <v>LCF</v>
      </c>
    </row>
    <row r="4808" spans="1:15" hidden="1" x14ac:dyDescent="0.25">
      <c r="A4808" t="s">
        <v>121</v>
      </c>
      <c r="B4808" t="s">
        <v>14</v>
      </c>
      <c r="C4808" t="s">
        <v>103</v>
      </c>
      <c r="D4808" s="3">
        <v>44013</v>
      </c>
      <c r="E4808" t="s">
        <v>122</v>
      </c>
      <c r="F4808">
        <v>-499000</v>
      </c>
      <c r="G4808" t="s">
        <v>621</v>
      </c>
      <c r="H4808" t="s">
        <v>247</v>
      </c>
      <c r="I4808" t="s">
        <v>102</v>
      </c>
      <c r="J4808" t="s">
        <v>19</v>
      </c>
      <c r="L4808" t="s">
        <v>539</v>
      </c>
      <c r="M4808">
        <f t="shared" si="231"/>
        <v>10</v>
      </c>
      <c r="N4808">
        <f t="shared" si="232"/>
        <v>13</v>
      </c>
      <c r="O4808" t="str">
        <f t="shared" si="233"/>
        <v>Trad</v>
      </c>
    </row>
    <row r="4809" spans="1:15" hidden="1" x14ac:dyDescent="0.25">
      <c r="A4809" t="s">
        <v>121</v>
      </c>
      <c r="B4809" t="s">
        <v>14</v>
      </c>
      <c r="C4809" t="s">
        <v>103</v>
      </c>
      <c r="D4809" s="3">
        <v>44018</v>
      </c>
      <c r="E4809" t="s">
        <v>122</v>
      </c>
      <c r="F4809">
        <v>-59000000</v>
      </c>
      <c r="G4809" t="s">
        <v>620</v>
      </c>
      <c r="H4809" t="s">
        <v>126</v>
      </c>
      <c r="I4809" t="s">
        <v>102</v>
      </c>
      <c r="J4809" t="s">
        <v>19</v>
      </c>
      <c r="L4809" t="s">
        <v>619</v>
      </c>
      <c r="M4809">
        <f t="shared" si="231"/>
        <v>10</v>
      </c>
      <c r="N4809">
        <f t="shared" si="232"/>
        <v>17</v>
      </c>
      <c r="O4809" t="str">
        <f t="shared" si="233"/>
        <v>LCF Trad</v>
      </c>
    </row>
    <row r="4810" spans="1:15" hidden="1" x14ac:dyDescent="0.25">
      <c r="A4810" t="s">
        <v>121</v>
      </c>
      <c r="B4810" t="s">
        <v>14</v>
      </c>
      <c r="C4810" t="s">
        <v>103</v>
      </c>
      <c r="D4810" s="3">
        <v>44018</v>
      </c>
      <c r="E4810" t="s">
        <v>122</v>
      </c>
      <c r="F4810">
        <v>-250000</v>
      </c>
      <c r="G4810" t="s">
        <v>618</v>
      </c>
      <c r="H4810" t="s">
        <v>247</v>
      </c>
      <c r="I4810" t="s">
        <v>102</v>
      </c>
      <c r="J4810" t="s">
        <v>19</v>
      </c>
      <c r="L4810" t="s">
        <v>539</v>
      </c>
      <c r="M4810">
        <f t="shared" si="231"/>
        <v>10</v>
      </c>
      <c r="N4810">
        <f t="shared" si="232"/>
        <v>13</v>
      </c>
      <c r="O4810" t="str">
        <f t="shared" si="233"/>
        <v>Trad</v>
      </c>
    </row>
    <row r="4811" spans="1:15" hidden="1" x14ac:dyDescent="0.25">
      <c r="A4811" t="s">
        <v>121</v>
      </c>
      <c r="B4811" t="s">
        <v>14</v>
      </c>
      <c r="C4811" t="s">
        <v>103</v>
      </c>
      <c r="D4811" s="3">
        <v>44019</v>
      </c>
      <c r="E4811" t="s">
        <v>122</v>
      </c>
      <c r="F4811">
        <v>-200000</v>
      </c>
      <c r="G4811" t="s">
        <v>617</v>
      </c>
      <c r="H4811" t="s">
        <v>247</v>
      </c>
      <c r="I4811" t="s">
        <v>102</v>
      </c>
      <c r="J4811" t="s">
        <v>19</v>
      </c>
      <c r="L4811" t="s">
        <v>539</v>
      </c>
      <c r="M4811">
        <f t="shared" si="231"/>
        <v>10</v>
      </c>
      <c r="N4811">
        <f t="shared" si="232"/>
        <v>13</v>
      </c>
      <c r="O4811" t="str">
        <f t="shared" si="233"/>
        <v>Trad</v>
      </c>
    </row>
    <row r="4812" spans="1:15" hidden="1" x14ac:dyDescent="0.25">
      <c r="A4812" t="s">
        <v>121</v>
      </c>
      <c r="B4812" t="s">
        <v>14</v>
      </c>
      <c r="C4812" t="s">
        <v>103</v>
      </c>
      <c r="D4812" s="3">
        <v>44022</v>
      </c>
      <c r="E4812" t="s">
        <v>122</v>
      </c>
      <c r="F4812">
        <v>-200000</v>
      </c>
      <c r="G4812" t="s">
        <v>616</v>
      </c>
      <c r="H4812" t="s">
        <v>247</v>
      </c>
      <c r="I4812" t="s">
        <v>102</v>
      </c>
      <c r="J4812" t="s">
        <v>19</v>
      </c>
      <c r="L4812" t="s">
        <v>539</v>
      </c>
      <c r="M4812">
        <f t="shared" si="231"/>
        <v>10</v>
      </c>
      <c r="N4812">
        <f t="shared" si="232"/>
        <v>13</v>
      </c>
      <c r="O4812" t="str">
        <f t="shared" si="233"/>
        <v>Trad</v>
      </c>
    </row>
    <row r="4813" spans="1:15" hidden="1" x14ac:dyDescent="0.25">
      <c r="A4813" t="s">
        <v>121</v>
      </c>
      <c r="B4813" t="s">
        <v>14</v>
      </c>
      <c r="C4813" t="s">
        <v>103</v>
      </c>
      <c r="D4813" s="3">
        <v>44026</v>
      </c>
      <c r="E4813" t="s">
        <v>122</v>
      </c>
      <c r="F4813">
        <v>-350000</v>
      </c>
      <c r="G4813" t="s">
        <v>615</v>
      </c>
      <c r="H4813" t="s">
        <v>247</v>
      </c>
      <c r="I4813" t="s">
        <v>102</v>
      </c>
      <c r="J4813" t="s">
        <v>19</v>
      </c>
      <c r="L4813" t="s">
        <v>539</v>
      </c>
      <c r="M4813">
        <f t="shared" si="231"/>
        <v>10</v>
      </c>
      <c r="N4813">
        <f t="shared" si="232"/>
        <v>13</v>
      </c>
      <c r="O4813" t="str">
        <f t="shared" si="233"/>
        <v>Trad</v>
      </c>
    </row>
    <row r="4814" spans="1:15" hidden="1" x14ac:dyDescent="0.25">
      <c r="A4814" t="s">
        <v>121</v>
      </c>
      <c r="B4814" t="s">
        <v>14</v>
      </c>
      <c r="C4814" t="s">
        <v>103</v>
      </c>
      <c r="D4814" s="3">
        <v>44028</v>
      </c>
      <c r="E4814" t="s">
        <v>122</v>
      </c>
      <c r="F4814">
        <v>-250000</v>
      </c>
      <c r="G4814" t="s">
        <v>614</v>
      </c>
      <c r="H4814" t="s">
        <v>247</v>
      </c>
      <c r="I4814" t="s">
        <v>102</v>
      </c>
      <c r="J4814" t="s">
        <v>19</v>
      </c>
      <c r="L4814" t="s">
        <v>539</v>
      </c>
      <c r="M4814">
        <f t="shared" si="231"/>
        <v>10</v>
      </c>
      <c r="N4814">
        <f t="shared" si="232"/>
        <v>13</v>
      </c>
      <c r="O4814" t="str">
        <f t="shared" si="233"/>
        <v>Trad</v>
      </c>
    </row>
    <row r="4815" spans="1:15" hidden="1" x14ac:dyDescent="0.25">
      <c r="A4815" t="s">
        <v>121</v>
      </c>
      <c r="B4815" t="s">
        <v>14</v>
      </c>
      <c r="C4815" t="s">
        <v>103</v>
      </c>
      <c r="D4815" s="3">
        <v>44036</v>
      </c>
      <c r="E4815" t="s">
        <v>122</v>
      </c>
      <c r="F4815">
        <v>-710000</v>
      </c>
      <c r="G4815" t="s">
        <v>613</v>
      </c>
      <c r="H4815" t="s">
        <v>247</v>
      </c>
      <c r="I4815" t="s">
        <v>102</v>
      </c>
      <c r="J4815" t="s">
        <v>19</v>
      </c>
      <c r="L4815" t="s">
        <v>539</v>
      </c>
      <c r="M4815">
        <f t="shared" si="231"/>
        <v>10</v>
      </c>
      <c r="N4815">
        <f t="shared" si="232"/>
        <v>13</v>
      </c>
      <c r="O4815" t="str">
        <f t="shared" si="233"/>
        <v>Trad</v>
      </c>
    </row>
    <row r="4816" spans="1:15" hidden="1" x14ac:dyDescent="0.25">
      <c r="A4816" t="s">
        <v>121</v>
      </c>
      <c r="B4816" t="s">
        <v>14</v>
      </c>
      <c r="C4816" t="s">
        <v>103</v>
      </c>
      <c r="D4816" s="3">
        <v>44041</v>
      </c>
      <c r="E4816" t="s">
        <v>122</v>
      </c>
      <c r="F4816">
        <v>-750000</v>
      </c>
      <c r="G4816" t="s">
        <v>612</v>
      </c>
      <c r="H4816" t="s">
        <v>247</v>
      </c>
      <c r="I4816" t="s">
        <v>102</v>
      </c>
      <c r="J4816" t="s">
        <v>19</v>
      </c>
      <c r="L4816" t="s">
        <v>539</v>
      </c>
      <c r="M4816">
        <f t="shared" si="231"/>
        <v>10</v>
      </c>
      <c r="N4816">
        <f t="shared" si="232"/>
        <v>13</v>
      </c>
      <c r="O4816" t="str">
        <f t="shared" si="233"/>
        <v>Trad</v>
      </c>
    </row>
    <row r="4817" spans="1:15" hidden="1" x14ac:dyDescent="0.25">
      <c r="A4817" t="s">
        <v>121</v>
      </c>
      <c r="B4817" t="s">
        <v>14</v>
      </c>
      <c r="C4817" t="s">
        <v>103</v>
      </c>
      <c r="D4817" s="3">
        <v>44049</v>
      </c>
      <c r="E4817" t="s">
        <v>122</v>
      </c>
      <c r="F4817">
        <v>-500000</v>
      </c>
      <c r="G4817" t="s">
        <v>611</v>
      </c>
      <c r="H4817" t="s">
        <v>247</v>
      </c>
      <c r="I4817" t="s">
        <v>102</v>
      </c>
      <c r="J4817" t="s">
        <v>19</v>
      </c>
      <c r="L4817" t="s">
        <v>539</v>
      </c>
      <c r="M4817">
        <f t="shared" si="231"/>
        <v>10</v>
      </c>
      <c r="N4817">
        <f t="shared" si="232"/>
        <v>13</v>
      </c>
      <c r="O4817" t="str">
        <f t="shared" si="233"/>
        <v>Trad</v>
      </c>
    </row>
    <row r="4818" spans="1:15" hidden="1" x14ac:dyDescent="0.25">
      <c r="A4818" t="s">
        <v>121</v>
      </c>
      <c r="B4818" t="s">
        <v>14</v>
      </c>
      <c r="C4818" t="s">
        <v>103</v>
      </c>
      <c r="D4818" s="3">
        <v>44055</v>
      </c>
      <c r="E4818" t="s">
        <v>122</v>
      </c>
      <c r="F4818">
        <v>-6.98</v>
      </c>
      <c r="G4818" t="s">
        <v>610</v>
      </c>
      <c r="H4818" t="s">
        <v>247</v>
      </c>
      <c r="I4818" t="s">
        <v>102</v>
      </c>
      <c r="J4818" t="s">
        <v>19</v>
      </c>
      <c r="L4818" t="s">
        <v>609</v>
      </c>
      <c r="M4818">
        <f t="shared" si="231"/>
        <v>10</v>
      </c>
      <c r="N4818">
        <f t="shared" si="232"/>
        <v>17</v>
      </c>
      <c r="O4818" t="str">
        <f t="shared" si="233"/>
        <v>LCF Trad</v>
      </c>
    </row>
    <row r="4819" spans="1:15" hidden="1" x14ac:dyDescent="0.25">
      <c r="A4819" t="s">
        <v>121</v>
      </c>
      <c r="B4819" t="s">
        <v>14</v>
      </c>
      <c r="C4819" t="s">
        <v>103</v>
      </c>
      <c r="D4819" s="3">
        <v>44055</v>
      </c>
      <c r="E4819" t="s">
        <v>122</v>
      </c>
      <c r="F4819">
        <v>-400000</v>
      </c>
      <c r="G4819" t="s">
        <v>608</v>
      </c>
      <c r="H4819" t="s">
        <v>247</v>
      </c>
      <c r="I4819" t="s">
        <v>102</v>
      </c>
      <c r="J4819" t="s">
        <v>19</v>
      </c>
      <c r="L4819" t="s">
        <v>539</v>
      </c>
      <c r="M4819">
        <f t="shared" si="231"/>
        <v>10</v>
      </c>
      <c r="N4819">
        <f t="shared" si="232"/>
        <v>13</v>
      </c>
      <c r="O4819" t="str">
        <f t="shared" si="233"/>
        <v>Trad</v>
      </c>
    </row>
    <row r="4820" spans="1:15" hidden="1" x14ac:dyDescent="0.25">
      <c r="A4820" t="s">
        <v>121</v>
      </c>
      <c r="B4820" t="s">
        <v>14</v>
      </c>
      <c r="C4820" t="s">
        <v>103</v>
      </c>
      <c r="D4820" s="3">
        <v>44063</v>
      </c>
      <c r="E4820" t="s">
        <v>122</v>
      </c>
      <c r="F4820">
        <v>-200000</v>
      </c>
      <c r="G4820" t="s">
        <v>607</v>
      </c>
      <c r="H4820" t="s">
        <v>247</v>
      </c>
      <c r="I4820" t="s">
        <v>102</v>
      </c>
      <c r="J4820" t="s">
        <v>19</v>
      </c>
      <c r="L4820" t="s">
        <v>539</v>
      </c>
      <c r="M4820">
        <f t="shared" si="231"/>
        <v>10</v>
      </c>
      <c r="N4820">
        <f t="shared" si="232"/>
        <v>13</v>
      </c>
      <c r="O4820" t="str">
        <f t="shared" si="233"/>
        <v>Trad</v>
      </c>
    </row>
    <row r="4821" spans="1:15" hidden="1" x14ac:dyDescent="0.25">
      <c r="A4821" t="s">
        <v>121</v>
      </c>
      <c r="B4821" t="s">
        <v>14</v>
      </c>
      <c r="C4821" t="s">
        <v>103</v>
      </c>
      <c r="D4821" s="3">
        <v>44063</v>
      </c>
      <c r="E4821" t="s">
        <v>122</v>
      </c>
      <c r="F4821">
        <v>-200000</v>
      </c>
      <c r="G4821" t="s">
        <v>606</v>
      </c>
      <c r="H4821" t="s">
        <v>247</v>
      </c>
      <c r="I4821" t="s">
        <v>102</v>
      </c>
      <c r="J4821" t="s">
        <v>19</v>
      </c>
      <c r="L4821" t="s">
        <v>539</v>
      </c>
      <c r="M4821">
        <f t="shared" si="231"/>
        <v>10</v>
      </c>
      <c r="N4821">
        <f t="shared" si="232"/>
        <v>13</v>
      </c>
      <c r="O4821" t="str">
        <f t="shared" si="233"/>
        <v>Trad</v>
      </c>
    </row>
    <row r="4822" spans="1:15" hidden="1" x14ac:dyDescent="0.25">
      <c r="A4822" t="s">
        <v>121</v>
      </c>
      <c r="B4822" t="s">
        <v>14</v>
      </c>
      <c r="C4822" t="s">
        <v>103</v>
      </c>
      <c r="D4822" s="3">
        <v>44069</v>
      </c>
      <c r="E4822" t="s">
        <v>122</v>
      </c>
      <c r="F4822">
        <v>-1800000</v>
      </c>
      <c r="G4822" t="s">
        <v>605</v>
      </c>
      <c r="H4822" t="s">
        <v>247</v>
      </c>
      <c r="I4822" t="s">
        <v>102</v>
      </c>
      <c r="J4822" t="s">
        <v>19</v>
      </c>
      <c r="L4822" t="s">
        <v>539</v>
      </c>
      <c r="M4822">
        <f t="shared" si="231"/>
        <v>10</v>
      </c>
      <c r="N4822">
        <f t="shared" si="232"/>
        <v>13</v>
      </c>
      <c r="O4822" t="str">
        <f t="shared" si="233"/>
        <v>Trad</v>
      </c>
    </row>
    <row r="4823" spans="1:15" hidden="1" x14ac:dyDescent="0.25">
      <c r="A4823" t="s">
        <v>121</v>
      </c>
      <c r="B4823" t="s">
        <v>14</v>
      </c>
      <c r="C4823" t="s">
        <v>103</v>
      </c>
      <c r="D4823" s="3">
        <v>44076</v>
      </c>
      <c r="E4823" t="s">
        <v>122</v>
      </c>
      <c r="F4823">
        <v>-12000000</v>
      </c>
      <c r="G4823" t="s">
        <v>604</v>
      </c>
      <c r="H4823" t="s">
        <v>126</v>
      </c>
      <c r="I4823" t="s">
        <v>102</v>
      </c>
      <c r="J4823" t="s">
        <v>19</v>
      </c>
      <c r="L4823" t="s">
        <v>420</v>
      </c>
      <c r="M4823">
        <f t="shared" si="231"/>
        <v>10</v>
      </c>
      <c r="N4823">
        <f t="shared" si="232"/>
        <v>20</v>
      </c>
      <c r="O4823" t="str">
        <f t="shared" si="233"/>
        <v>LCF Trading</v>
      </c>
    </row>
    <row r="4824" spans="1:15" hidden="1" x14ac:dyDescent="0.25">
      <c r="A4824" t="s">
        <v>121</v>
      </c>
      <c r="B4824" t="s">
        <v>14</v>
      </c>
      <c r="C4824" t="s">
        <v>103</v>
      </c>
      <c r="D4824" s="3">
        <v>44082</v>
      </c>
      <c r="E4824" t="s">
        <v>122</v>
      </c>
      <c r="F4824">
        <v>-200000</v>
      </c>
      <c r="G4824" t="s">
        <v>603</v>
      </c>
      <c r="H4824" t="s">
        <v>247</v>
      </c>
      <c r="I4824" t="s">
        <v>101</v>
      </c>
      <c r="J4824" t="s">
        <v>19</v>
      </c>
      <c r="L4824" t="s">
        <v>539</v>
      </c>
      <c r="M4824">
        <f t="shared" si="231"/>
        <v>10</v>
      </c>
      <c r="N4824">
        <f t="shared" si="232"/>
        <v>13</v>
      </c>
      <c r="O4824" t="str">
        <f t="shared" si="233"/>
        <v>Trad</v>
      </c>
    </row>
    <row r="4825" spans="1:15" hidden="1" x14ac:dyDescent="0.25">
      <c r="A4825" t="s">
        <v>121</v>
      </c>
      <c r="B4825" t="s">
        <v>14</v>
      </c>
      <c r="C4825" t="s">
        <v>103</v>
      </c>
      <c r="D4825" s="3">
        <v>44084</v>
      </c>
      <c r="E4825" t="s">
        <v>122</v>
      </c>
      <c r="F4825">
        <v>-400000</v>
      </c>
      <c r="G4825" t="s">
        <v>602</v>
      </c>
      <c r="H4825" t="s">
        <v>247</v>
      </c>
      <c r="I4825" t="s">
        <v>102</v>
      </c>
      <c r="J4825" t="s">
        <v>19</v>
      </c>
      <c r="L4825" t="s">
        <v>539</v>
      </c>
      <c r="M4825">
        <f t="shared" si="231"/>
        <v>10</v>
      </c>
      <c r="N4825">
        <f t="shared" si="232"/>
        <v>13</v>
      </c>
      <c r="O4825" t="str">
        <f t="shared" si="233"/>
        <v>Trad</v>
      </c>
    </row>
    <row r="4826" spans="1:15" hidden="1" x14ac:dyDescent="0.25">
      <c r="A4826" t="s">
        <v>121</v>
      </c>
      <c r="B4826" t="s">
        <v>14</v>
      </c>
      <c r="C4826" t="s">
        <v>103</v>
      </c>
      <c r="D4826" s="3">
        <v>44099</v>
      </c>
      <c r="E4826" t="s">
        <v>122</v>
      </c>
      <c r="F4826">
        <v>-500000</v>
      </c>
      <c r="G4826" t="s">
        <v>601</v>
      </c>
      <c r="H4826" t="s">
        <v>247</v>
      </c>
      <c r="I4826" t="s">
        <v>102</v>
      </c>
      <c r="J4826" t="s">
        <v>19</v>
      </c>
      <c r="L4826" t="s">
        <v>539</v>
      </c>
      <c r="M4826">
        <f t="shared" si="231"/>
        <v>10</v>
      </c>
      <c r="N4826">
        <f t="shared" si="232"/>
        <v>13</v>
      </c>
      <c r="O4826" t="str">
        <f t="shared" si="233"/>
        <v>Trad</v>
      </c>
    </row>
    <row r="4827" spans="1:15" hidden="1" x14ac:dyDescent="0.25">
      <c r="A4827" t="s">
        <v>121</v>
      </c>
      <c r="B4827" t="s">
        <v>14</v>
      </c>
      <c r="C4827" t="s">
        <v>103</v>
      </c>
      <c r="D4827" s="3">
        <v>44104</v>
      </c>
      <c r="E4827" t="s">
        <v>122</v>
      </c>
      <c r="F4827">
        <v>-400000</v>
      </c>
      <c r="G4827" t="s">
        <v>600</v>
      </c>
      <c r="H4827" t="s">
        <v>247</v>
      </c>
      <c r="I4827" t="s">
        <v>102</v>
      </c>
      <c r="J4827" t="s">
        <v>19</v>
      </c>
      <c r="L4827" t="s">
        <v>539</v>
      </c>
      <c r="M4827">
        <f t="shared" si="231"/>
        <v>10</v>
      </c>
      <c r="N4827">
        <f t="shared" si="232"/>
        <v>13</v>
      </c>
      <c r="O4827" t="str">
        <f t="shared" si="233"/>
        <v>Trad</v>
      </c>
    </row>
    <row r="4828" spans="1:15" hidden="1" x14ac:dyDescent="0.25">
      <c r="A4828" t="s">
        <v>121</v>
      </c>
      <c r="B4828" t="s">
        <v>14</v>
      </c>
      <c r="C4828" t="s">
        <v>103</v>
      </c>
      <c r="D4828" s="3">
        <v>44113</v>
      </c>
      <c r="E4828" t="s">
        <v>122</v>
      </c>
      <c r="F4828">
        <v>-500000</v>
      </c>
      <c r="G4828" t="s">
        <v>599</v>
      </c>
      <c r="H4828" t="s">
        <v>247</v>
      </c>
      <c r="I4828" t="s">
        <v>102</v>
      </c>
      <c r="J4828" t="s">
        <v>19</v>
      </c>
      <c r="L4828" t="s">
        <v>539</v>
      </c>
      <c r="M4828">
        <f t="shared" si="231"/>
        <v>10</v>
      </c>
      <c r="N4828">
        <f t="shared" si="232"/>
        <v>13</v>
      </c>
      <c r="O4828" t="str">
        <f t="shared" si="233"/>
        <v>Trad</v>
      </c>
    </row>
    <row r="4829" spans="1:15" hidden="1" x14ac:dyDescent="0.25">
      <c r="A4829" t="s">
        <v>121</v>
      </c>
      <c r="B4829" t="s">
        <v>14</v>
      </c>
      <c r="C4829" t="s">
        <v>103</v>
      </c>
      <c r="D4829" s="3">
        <v>44113</v>
      </c>
      <c r="E4829" t="s">
        <v>122</v>
      </c>
      <c r="F4829">
        <v>-200000</v>
      </c>
      <c r="G4829" t="s">
        <v>598</v>
      </c>
      <c r="H4829" t="s">
        <v>247</v>
      </c>
      <c r="I4829" t="s">
        <v>102</v>
      </c>
      <c r="J4829" t="s">
        <v>19</v>
      </c>
      <c r="L4829" t="s">
        <v>539</v>
      </c>
      <c r="M4829">
        <f t="shared" si="231"/>
        <v>10</v>
      </c>
      <c r="N4829">
        <f t="shared" si="232"/>
        <v>13</v>
      </c>
      <c r="O4829" t="str">
        <f t="shared" si="233"/>
        <v>Trad</v>
      </c>
    </row>
    <row r="4830" spans="1:15" hidden="1" x14ac:dyDescent="0.25">
      <c r="A4830" t="s">
        <v>121</v>
      </c>
      <c r="B4830" t="s">
        <v>14</v>
      </c>
      <c r="C4830" t="s">
        <v>103</v>
      </c>
      <c r="D4830" s="3">
        <v>44119</v>
      </c>
      <c r="E4830" t="s">
        <v>122</v>
      </c>
      <c r="F4830">
        <v>-300000</v>
      </c>
      <c r="G4830" t="s">
        <v>597</v>
      </c>
      <c r="H4830" t="s">
        <v>247</v>
      </c>
      <c r="I4830" t="s">
        <v>102</v>
      </c>
      <c r="J4830" t="s">
        <v>19</v>
      </c>
      <c r="L4830" t="s">
        <v>539</v>
      </c>
      <c r="M4830">
        <f t="shared" si="231"/>
        <v>10</v>
      </c>
      <c r="N4830">
        <f t="shared" si="232"/>
        <v>13</v>
      </c>
      <c r="O4830" t="str">
        <f t="shared" si="233"/>
        <v>Trad</v>
      </c>
    </row>
    <row r="4831" spans="1:15" hidden="1" x14ac:dyDescent="0.25">
      <c r="A4831" t="s">
        <v>121</v>
      </c>
      <c r="B4831" t="s">
        <v>14</v>
      </c>
      <c r="C4831" t="s">
        <v>103</v>
      </c>
      <c r="D4831" s="3">
        <v>44127</v>
      </c>
      <c r="E4831" t="s">
        <v>122</v>
      </c>
      <c r="F4831">
        <v>-700000</v>
      </c>
      <c r="G4831" t="s">
        <v>596</v>
      </c>
      <c r="H4831" t="s">
        <v>247</v>
      </c>
      <c r="I4831" t="s">
        <v>102</v>
      </c>
      <c r="J4831" t="s">
        <v>19</v>
      </c>
      <c r="L4831" t="s">
        <v>539</v>
      </c>
      <c r="M4831">
        <f t="shared" si="231"/>
        <v>10</v>
      </c>
      <c r="N4831">
        <f t="shared" si="232"/>
        <v>13</v>
      </c>
      <c r="O4831" t="str">
        <f t="shared" si="233"/>
        <v>Trad</v>
      </c>
    </row>
    <row r="4832" spans="1:15" hidden="1" x14ac:dyDescent="0.25">
      <c r="A4832" t="s">
        <v>121</v>
      </c>
      <c r="B4832" t="s">
        <v>14</v>
      </c>
      <c r="C4832" t="s">
        <v>103</v>
      </c>
      <c r="D4832" s="3">
        <v>44132</v>
      </c>
      <c r="E4832" t="s">
        <v>122</v>
      </c>
      <c r="F4832">
        <v>-300000</v>
      </c>
      <c r="G4832" t="s">
        <v>595</v>
      </c>
      <c r="H4832" t="s">
        <v>247</v>
      </c>
      <c r="I4832" t="s">
        <v>102</v>
      </c>
      <c r="J4832" t="s">
        <v>19</v>
      </c>
      <c r="L4832" t="s">
        <v>539</v>
      </c>
      <c r="M4832">
        <f t="shared" si="231"/>
        <v>10</v>
      </c>
      <c r="N4832">
        <f t="shared" si="232"/>
        <v>13</v>
      </c>
      <c r="O4832" t="str">
        <f t="shared" si="233"/>
        <v>Trad</v>
      </c>
    </row>
    <row r="4833" spans="1:15" hidden="1" x14ac:dyDescent="0.25">
      <c r="A4833" t="s">
        <v>121</v>
      </c>
      <c r="B4833" t="s">
        <v>14</v>
      </c>
      <c r="C4833" t="s">
        <v>103</v>
      </c>
      <c r="D4833" s="3">
        <v>44147</v>
      </c>
      <c r="E4833" t="s">
        <v>122</v>
      </c>
      <c r="F4833">
        <v>-1500000</v>
      </c>
      <c r="G4833" t="s">
        <v>594</v>
      </c>
      <c r="H4833" t="s">
        <v>247</v>
      </c>
      <c r="I4833" t="s">
        <v>102</v>
      </c>
      <c r="J4833" t="s">
        <v>19</v>
      </c>
      <c r="L4833" t="s">
        <v>539</v>
      </c>
      <c r="M4833">
        <f t="shared" si="231"/>
        <v>10</v>
      </c>
      <c r="N4833">
        <f t="shared" si="232"/>
        <v>13</v>
      </c>
      <c r="O4833" t="str">
        <f t="shared" si="233"/>
        <v>Trad</v>
      </c>
    </row>
    <row r="4834" spans="1:15" hidden="1" x14ac:dyDescent="0.25">
      <c r="A4834" t="s">
        <v>121</v>
      </c>
      <c r="B4834" t="s">
        <v>14</v>
      </c>
      <c r="C4834" t="s">
        <v>103</v>
      </c>
      <c r="D4834" s="3">
        <v>44169</v>
      </c>
      <c r="E4834" t="s">
        <v>122</v>
      </c>
      <c r="F4834">
        <v>-500000</v>
      </c>
      <c r="G4834" t="s">
        <v>593</v>
      </c>
      <c r="H4834" t="s">
        <v>247</v>
      </c>
      <c r="I4834" t="s">
        <v>102</v>
      </c>
      <c r="J4834" t="s">
        <v>19</v>
      </c>
      <c r="L4834" t="s">
        <v>539</v>
      </c>
      <c r="M4834">
        <f t="shared" si="231"/>
        <v>10</v>
      </c>
      <c r="N4834">
        <f t="shared" si="232"/>
        <v>13</v>
      </c>
      <c r="O4834" t="str">
        <f t="shared" si="233"/>
        <v>Trad</v>
      </c>
    </row>
    <row r="4835" spans="1:15" hidden="1" x14ac:dyDescent="0.25">
      <c r="A4835" t="s">
        <v>121</v>
      </c>
      <c r="B4835" t="s">
        <v>14</v>
      </c>
      <c r="C4835" t="s">
        <v>103</v>
      </c>
      <c r="D4835" s="3">
        <v>44176</v>
      </c>
      <c r="E4835" t="s">
        <v>122</v>
      </c>
      <c r="F4835">
        <v>-350000</v>
      </c>
      <c r="G4835" t="s">
        <v>592</v>
      </c>
      <c r="H4835" t="s">
        <v>247</v>
      </c>
      <c r="I4835" t="s">
        <v>102</v>
      </c>
      <c r="J4835" t="s">
        <v>19</v>
      </c>
      <c r="L4835" t="s">
        <v>539</v>
      </c>
      <c r="M4835">
        <f t="shared" si="231"/>
        <v>10</v>
      </c>
      <c r="N4835">
        <f t="shared" si="232"/>
        <v>13</v>
      </c>
      <c r="O4835" t="str">
        <f t="shared" si="233"/>
        <v>Trad</v>
      </c>
    </row>
    <row r="4836" spans="1:15" hidden="1" x14ac:dyDescent="0.25">
      <c r="A4836" t="s">
        <v>121</v>
      </c>
      <c r="B4836" t="s">
        <v>14</v>
      </c>
      <c r="C4836" t="s">
        <v>103</v>
      </c>
      <c r="D4836" s="3">
        <v>44188</v>
      </c>
      <c r="E4836" t="s">
        <v>122</v>
      </c>
      <c r="F4836">
        <v>-500000</v>
      </c>
      <c r="G4836" t="s">
        <v>591</v>
      </c>
      <c r="H4836" t="s">
        <v>247</v>
      </c>
      <c r="I4836" t="s">
        <v>102</v>
      </c>
      <c r="J4836" t="s">
        <v>19</v>
      </c>
      <c r="L4836" t="s">
        <v>539</v>
      </c>
      <c r="M4836">
        <f t="shared" si="231"/>
        <v>10</v>
      </c>
      <c r="N4836">
        <f t="shared" si="232"/>
        <v>13</v>
      </c>
      <c r="O4836" t="str">
        <f t="shared" si="233"/>
        <v>Trad</v>
      </c>
    </row>
    <row r="4837" spans="1:15" hidden="1" x14ac:dyDescent="0.25">
      <c r="A4837" t="s">
        <v>121</v>
      </c>
      <c r="B4837" t="s">
        <v>14</v>
      </c>
      <c r="C4837" t="s">
        <v>103</v>
      </c>
      <c r="D4837" s="3">
        <v>44194</v>
      </c>
      <c r="E4837" t="s">
        <v>122</v>
      </c>
      <c r="F4837">
        <v>-500000</v>
      </c>
      <c r="G4837" t="s">
        <v>590</v>
      </c>
      <c r="H4837" t="s">
        <v>247</v>
      </c>
      <c r="I4837" t="s">
        <v>102</v>
      </c>
      <c r="J4837" t="s">
        <v>19</v>
      </c>
      <c r="L4837" t="s">
        <v>539</v>
      </c>
      <c r="M4837">
        <f t="shared" si="231"/>
        <v>10</v>
      </c>
      <c r="N4837">
        <f t="shared" si="232"/>
        <v>13</v>
      </c>
      <c r="O4837" t="str">
        <f t="shared" si="233"/>
        <v>Trad</v>
      </c>
    </row>
    <row r="4838" spans="1:15" hidden="1" x14ac:dyDescent="0.25">
      <c r="A4838" t="s">
        <v>121</v>
      </c>
      <c r="B4838" t="s">
        <v>14</v>
      </c>
      <c r="C4838" t="s">
        <v>103</v>
      </c>
      <c r="D4838" s="3">
        <v>44194</v>
      </c>
      <c r="E4838" t="s">
        <v>122</v>
      </c>
      <c r="F4838">
        <v>-127271.03999999999</v>
      </c>
      <c r="G4838" t="s">
        <v>589</v>
      </c>
      <c r="H4838" t="s">
        <v>126</v>
      </c>
      <c r="I4838" t="s">
        <v>102</v>
      </c>
      <c r="J4838" t="s">
        <v>19</v>
      </c>
      <c r="L4838" t="s">
        <v>588</v>
      </c>
      <c r="M4838">
        <f t="shared" si="231"/>
        <v>10</v>
      </c>
      <c r="N4838">
        <f t="shared" si="232"/>
        <v>20</v>
      </c>
      <c r="O4838" t="str">
        <f t="shared" si="233"/>
        <v>LCF Trading</v>
      </c>
    </row>
    <row r="4839" spans="1:15" hidden="1" x14ac:dyDescent="0.25">
      <c r="A4839" t="s">
        <v>121</v>
      </c>
      <c r="B4839" t="s">
        <v>14</v>
      </c>
      <c r="C4839" t="s">
        <v>103</v>
      </c>
      <c r="D4839" s="3">
        <v>44204</v>
      </c>
      <c r="E4839" t="s">
        <v>122</v>
      </c>
      <c r="F4839">
        <v>-500000</v>
      </c>
      <c r="G4839" t="s">
        <v>587</v>
      </c>
      <c r="H4839" t="s">
        <v>247</v>
      </c>
      <c r="I4839" t="s">
        <v>102</v>
      </c>
      <c r="J4839" t="s">
        <v>19</v>
      </c>
      <c r="L4839" t="s">
        <v>472</v>
      </c>
      <c r="M4839">
        <f t="shared" si="231"/>
        <v>10</v>
      </c>
      <c r="N4839">
        <f t="shared" si="232"/>
        <v>16</v>
      </c>
      <c r="O4839" t="str">
        <f t="shared" si="233"/>
        <v>Trading</v>
      </c>
    </row>
    <row r="4840" spans="1:15" hidden="1" x14ac:dyDescent="0.25">
      <c r="A4840" t="s">
        <v>121</v>
      </c>
      <c r="B4840" t="s">
        <v>14</v>
      </c>
      <c r="C4840" t="s">
        <v>103</v>
      </c>
      <c r="D4840" s="3">
        <v>44209</v>
      </c>
      <c r="E4840" t="s">
        <v>122</v>
      </c>
      <c r="F4840">
        <v>-200000</v>
      </c>
      <c r="G4840" t="s">
        <v>586</v>
      </c>
      <c r="H4840" t="s">
        <v>247</v>
      </c>
      <c r="I4840" t="s">
        <v>102</v>
      </c>
      <c r="J4840" t="s">
        <v>19</v>
      </c>
      <c r="L4840" t="s">
        <v>539</v>
      </c>
      <c r="M4840">
        <f t="shared" si="231"/>
        <v>10</v>
      </c>
      <c r="N4840">
        <f t="shared" si="232"/>
        <v>13</v>
      </c>
      <c r="O4840" t="str">
        <f t="shared" si="233"/>
        <v>Trad</v>
      </c>
    </row>
    <row r="4841" spans="1:15" hidden="1" x14ac:dyDescent="0.25">
      <c r="A4841" t="s">
        <v>121</v>
      </c>
      <c r="B4841" t="s">
        <v>14</v>
      </c>
      <c r="C4841" t="s">
        <v>103</v>
      </c>
      <c r="D4841" s="3">
        <v>44217</v>
      </c>
      <c r="E4841" t="s">
        <v>122</v>
      </c>
      <c r="F4841">
        <v>-600000</v>
      </c>
      <c r="G4841" t="s">
        <v>585</v>
      </c>
      <c r="H4841" t="s">
        <v>247</v>
      </c>
      <c r="I4841" t="s">
        <v>102</v>
      </c>
      <c r="J4841" t="s">
        <v>19</v>
      </c>
      <c r="L4841" t="s">
        <v>539</v>
      </c>
      <c r="M4841">
        <f t="shared" si="231"/>
        <v>10</v>
      </c>
      <c r="N4841">
        <f t="shared" si="232"/>
        <v>13</v>
      </c>
      <c r="O4841" t="str">
        <f t="shared" si="233"/>
        <v>Trad</v>
      </c>
    </row>
    <row r="4842" spans="1:15" hidden="1" x14ac:dyDescent="0.25">
      <c r="A4842" t="s">
        <v>121</v>
      </c>
      <c r="B4842" t="s">
        <v>14</v>
      </c>
      <c r="C4842" t="s">
        <v>103</v>
      </c>
      <c r="D4842" s="3">
        <v>44218</v>
      </c>
      <c r="E4842" t="s">
        <v>122</v>
      </c>
      <c r="F4842">
        <v>-300000</v>
      </c>
      <c r="G4842" t="s">
        <v>584</v>
      </c>
      <c r="H4842" t="s">
        <v>247</v>
      </c>
      <c r="I4842" t="s">
        <v>102</v>
      </c>
      <c r="J4842" t="s">
        <v>19</v>
      </c>
      <c r="L4842" t="s">
        <v>472</v>
      </c>
      <c r="M4842">
        <f t="shared" si="231"/>
        <v>10</v>
      </c>
      <c r="N4842">
        <f t="shared" si="232"/>
        <v>16</v>
      </c>
      <c r="O4842" t="str">
        <f t="shared" si="233"/>
        <v>Trading</v>
      </c>
    </row>
    <row r="4843" spans="1:15" hidden="1" x14ac:dyDescent="0.25">
      <c r="A4843" t="s">
        <v>121</v>
      </c>
      <c r="B4843" t="s">
        <v>14</v>
      </c>
      <c r="C4843" t="s">
        <v>103</v>
      </c>
      <c r="D4843" s="3">
        <v>44232</v>
      </c>
      <c r="E4843" t="s">
        <v>122</v>
      </c>
      <c r="F4843">
        <v>-400000</v>
      </c>
      <c r="G4843" t="s">
        <v>583</v>
      </c>
      <c r="H4843" t="s">
        <v>247</v>
      </c>
      <c r="I4843" t="s">
        <v>102</v>
      </c>
      <c r="J4843" t="s">
        <v>19</v>
      </c>
      <c r="L4843" t="s">
        <v>539</v>
      </c>
      <c r="M4843">
        <f t="shared" si="231"/>
        <v>10</v>
      </c>
      <c r="N4843">
        <f t="shared" si="232"/>
        <v>13</v>
      </c>
      <c r="O4843" t="str">
        <f t="shared" si="233"/>
        <v>Trad</v>
      </c>
    </row>
    <row r="4844" spans="1:15" hidden="1" x14ac:dyDescent="0.25">
      <c r="A4844" t="s">
        <v>121</v>
      </c>
      <c r="B4844" t="s">
        <v>14</v>
      </c>
      <c r="C4844" t="s">
        <v>103</v>
      </c>
      <c r="D4844" s="3">
        <v>44237</v>
      </c>
      <c r="E4844" t="s">
        <v>122</v>
      </c>
      <c r="F4844">
        <v>-400000</v>
      </c>
      <c r="G4844" t="s">
        <v>582</v>
      </c>
      <c r="H4844" t="s">
        <v>247</v>
      </c>
      <c r="I4844" t="s">
        <v>102</v>
      </c>
      <c r="J4844" t="s">
        <v>19</v>
      </c>
      <c r="L4844" t="s">
        <v>539</v>
      </c>
      <c r="M4844">
        <f t="shared" si="231"/>
        <v>10</v>
      </c>
      <c r="N4844">
        <f t="shared" si="232"/>
        <v>13</v>
      </c>
      <c r="O4844" t="str">
        <f t="shared" si="233"/>
        <v>Trad</v>
      </c>
    </row>
    <row r="4845" spans="1:15" hidden="1" x14ac:dyDescent="0.25">
      <c r="A4845" t="s">
        <v>121</v>
      </c>
      <c r="B4845" t="s">
        <v>14</v>
      </c>
      <c r="C4845" t="s">
        <v>103</v>
      </c>
      <c r="D4845" s="3">
        <v>44239</v>
      </c>
      <c r="E4845" t="s">
        <v>122</v>
      </c>
      <c r="F4845">
        <v>-400000</v>
      </c>
      <c r="G4845" t="s">
        <v>581</v>
      </c>
      <c r="H4845" t="s">
        <v>247</v>
      </c>
      <c r="I4845" t="s">
        <v>102</v>
      </c>
      <c r="J4845" t="s">
        <v>19</v>
      </c>
      <c r="L4845" t="s">
        <v>539</v>
      </c>
      <c r="M4845">
        <f t="shared" si="231"/>
        <v>10</v>
      </c>
      <c r="N4845">
        <f t="shared" si="232"/>
        <v>13</v>
      </c>
      <c r="O4845" t="str">
        <f t="shared" si="233"/>
        <v>Trad</v>
      </c>
    </row>
    <row r="4846" spans="1:15" hidden="1" x14ac:dyDescent="0.25">
      <c r="A4846" t="s">
        <v>121</v>
      </c>
      <c r="B4846" t="s">
        <v>14</v>
      </c>
      <c r="C4846" t="s">
        <v>103</v>
      </c>
      <c r="D4846" s="3">
        <v>44239</v>
      </c>
      <c r="E4846" t="s">
        <v>122</v>
      </c>
      <c r="F4846">
        <v>-1000000</v>
      </c>
      <c r="G4846" t="s">
        <v>580</v>
      </c>
      <c r="H4846" t="s">
        <v>126</v>
      </c>
      <c r="I4846" t="s">
        <v>102</v>
      </c>
      <c r="J4846" t="s">
        <v>19</v>
      </c>
      <c r="L4846" t="s">
        <v>420</v>
      </c>
      <c r="M4846">
        <f t="shared" si="231"/>
        <v>10</v>
      </c>
      <c r="N4846">
        <f t="shared" si="232"/>
        <v>20</v>
      </c>
      <c r="O4846" t="str">
        <f t="shared" si="233"/>
        <v>LCF Trading</v>
      </c>
    </row>
    <row r="4847" spans="1:15" hidden="1" x14ac:dyDescent="0.25">
      <c r="A4847" t="s">
        <v>121</v>
      </c>
      <c r="B4847" t="s">
        <v>14</v>
      </c>
      <c r="C4847" t="s">
        <v>103</v>
      </c>
      <c r="D4847" s="3">
        <v>44251</v>
      </c>
      <c r="E4847" t="s">
        <v>122</v>
      </c>
      <c r="F4847">
        <v>-250000</v>
      </c>
      <c r="G4847" t="s">
        <v>579</v>
      </c>
      <c r="H4847" t="s">
        <v>247</v>
      </c>
      <c r="I4847" t="s">
        <v>102</v>
      </c>
      <c r="J4847" t="s">
        <v>19</v>
      </c>
      <c r="L4847" t="s">
        <v>539</v>
      </c>
      <c r="M4847">
        <f t="shared" si="231"/>
        <v>10</v>
      </c>
      <c r="N4847">
        <f t="shared" si="232"/>
        <v>13</v>
      </c>
      <c r="O4847" t="str">
        <f t="shared" si="233"/>
        <v>Trad</v>
      </c>
    </row>
    <row r="4848" spans="1:15" hidden="1" x14ac:dyDescent="0.25">
      <c r="A4848" t="s">
        <v>121</v>
      </c>
      <c r="B4848" t="s">
        <v>14</v>
      </c>
      <c r="C4848" t="s">
        <v>103</v>
      </c>
      <c r="D4848" s="3">
        <v>44259</v>
      </c>
      <c r="E4848" t="s">
        <v>122</v>
      </c>
      <c r="F4848">
        <v>-600000</v>
      </c>
      <c r="G4848" t="s">
        <v>578</v>
      </c>
      <c r="H4848" t="s">
        <v>247</v>
      </c>
      <c r="I4848" t="s">
        <v>102</v>
      </c>
      <c r="J4848" t="s">
        <v>19</v>
      </c>
      <c r="L4848" t="s">
        <v>539</v>
      </c>
      <c r="M4848">
        <f t="shared" si="231"/>
        <v>10</v>
      </c>
      <c r="N4848">
        <f t="shared" si="232"/>
        <v>13</v>
      </c>
      <c r="O4848" t="str">
        <f t="shared" si="233"/>
        <v>Trad</v>
      </c>
    </row>
    <row r="4849" spans="1:15" hidden="1" x14ac:dyDescent="0.25">
      <c r="A4849" t="s">
        <v>121</v>
      </c>
      <c r="B4849" t="s">
        <v>14</v>
      </c>
      <c r="C4849" t="s">
        <v>103</v>
      </c>
      <c r="D4849" s="3">
        <v>44271</v>
      </c>
      <c r="E4849" t="s">
        <v>122</v>
      </c>
      <c r="F4849">
        <v>-500000</v>
      </c>
      <c r="G4849" t="s">
        <v>577</v>
      </c>
      <c r="H4849" t="s">
        <v>247</v>
      </c>
      <c r="I4849" t="s">
        <v>102</v>
      </c>
      <c r="J4849" t="s">
        <v>19</v>
      </c>
      <c r="L4849" t="s">
        <v>539</v>
      </c>
      <c r="M4849">
        <f t="shared" si="231"/>
        <v>10</v>
      </c>
      <c r="N4849">
        <f t="shared" si="232"/>
        <v>13</v>
      </c>
      <c r="O4849" t="str">
        <f t="shared" si="233"/>
        <v>Trad</v>
      </c>
    </row>
    <row r="4850" spans="1:15" hidden="1" x14ac:dyDescent="0.25">
      <c r="A4850" t="s">
        <v>121</v>
      </c>
      <c r="B4850" t="s">
        <v>14</v>
      </c>
      <c r="C4850" t="s">
        <v>103</v>
      </c>
      <c r="D4850" s="3">
        <v>44274</v>
      </c>
      <c r="E4850" t="s">
        <v>122</v>
      </c>
      <c r="F4850">
        <v>-1000000</v>
      </c>
      <c r="G4850" t="s">
        <v>576</v>
      </c>
      <c r="H4850" t="s">
        <v>247</v>
      </c>
      <c r="I4850" t="s">
        <v>102</v>
      </c>
      <c r="J4850" t="s">
        <v>19</v>
      </c>
      <c r="L4850" t="s">
        <v>472</v>
      </c>
      <c r="M4850">
        <f t="shared" si="231"/>
        <v>10</v>
      </c>
      <c r="N4850">
        <f t="shared" si="232"/>
        <v>16</v>
      </c>
      <c r="O4850" t="str">
        <f t="shared" si="233"/>
        <v>Trading</v>
      </c>
    </row>
    <row r="4851" spans="1:15" hidden="1" x14ac:dyDescent="0.25">
      <c r="A4851" t="s">
        <v>121</v>
      </c>
      <c r="B4851" t="s">
        <v>14</v>
      </c>
      <c r="C4851" t="s">
        <v>103</v>
      </c>
      <c r="D4851" s="3">
        <v>44286</v>
      </c>
      <c r="E4851" t="s">
        <v>122</v>
      </c>
      <c r="F4851">
        <v>-200000</v>
      </c>
      <c r="G4851" t="s">
        <v>575</v>
      </c>
      <c r="H4851" t="s">
        <v>247</v>
      </c>
      <c r="I4851" t="s">
        <v>102</v>
      </c>
      <c r="J4851" t="s">
        <v>19</v>
      </c>
      <c r="L4851" t="s">
        <v>539</v>
      </c>
      <c r="M4851">
        <f t="shared" si="231"/>
        <v>10</v>
      </c>
      <c r="N4851">
        <f t="shared" si="232"/>
        <v>13</v>
      </c>
      <c r="O4851" t="str">
        <f t="shared" si="233"/>
        <v>Trad</v>
      </c>
    </row>
    <row r="4852" spans="1:15" hidden="1" x14ac:dyDescent="0.25">
      <c r="A4852" t="s">
        <v>121</v>
      </c>
      <c r="B4852" t="s">
        <v>14</v>
      </c>
      <c r="C4852" t="s">
        <v>103</v>
      </c>
      <c r="D4852" s="3">
        <v>44294</v>
      </c>
      <c r="E4852" t="s">
        <v>122</v>
      </c>
      <c r="F4852">
        <v>-1000000</v>
      </c>
      <c r="G4852" t="s">
        <v>574</v>
      </c>
      <c r="H4852" t="s">
        <v>247</v>
      </c>
      <c r="I4852" t="s">
        <v>102</v>
      </c>
      <c r="J4852" t="s">
        <v>19</v>
      </c>
      <c r="L4852" t="s">
        <v>539</v>
      </c>
      <c r="M4852">
        <f t="shared" si="231"/>
        <v>10</v>
      </c>
      <c r="N4852">
        <f t="shared" si="232"/>
        <v>13</v>
      </c>
      <c r="O4852" t="str">
        <f t="shared" si="233"/>
        <v>Trad</v>
      </c>
    </row>
    <row r="4853" spans="1:15" hidden="1" x14ac:dyDescent="0.25">
      <c r="A4853" t="s">
        <v>121</v>
      </c>
      <c r="B4853" t="s">
        <v>14</v>
      </c>
      <c r="C4853" t="s">
        <v>103</v>
      </c>
      <c r="D4853" s="3">
        <v>44302</v>
      </c>
      <c r="E4853" t="s">
        <v>122</v>
      </c>
      <c r="F4853">
        <v>-700000</v>
      </c>
      <c r="G4853" t="s">
        <v>573</v>
      </c>
      <c r="H4853" t="s">
        <v>247</v>
      </c>
      <c r="I4853" t="s">
        <v>102</v>
      </c>
      <c r="J4853" t="s">
        <v>19</v>
      </c>
      <c r="L4853" t="s">
        <v>539</v>
      </c>
      <c r="M4853">
        <f t="shared" si="231"/>
        <v>10</v>
      </c>
      <c r="N4853">
        <f t="shared" si="232"/>
        <v>13</v>
      </c>
      <c r="O4853" t="str">
        <f t="shared" si="233"/>
        <v>Trad</v>
      </c>
    </row>
    <row r="4854" spans="1:15" hidden="1" x14ac:dyDescent="0.25">
      <c r="A4854" t="s">
        <v>121</v>
      </c>
      <c r="B4854" t="s">
        <v>14</v>
      </c>
      <c r="C4854" t="s">
        <v>103</v>
      </c>
      <c r="D4854" s="3">
        <v>44307</v>
      </c>
      <c r="E4854" t="s">
        <v>122</v>
      </c>
      <c r="F4854">
        <v>-30000000</v>
      </c>
      <c r="G4854" t="s">
        <v>572</v>
      </c>
      <c r="H4854" t="s">
        <v>126</v>
      </c>
      <c r="I4854" t="s">
        <v>102</v>
      </c>
      <c r="J4854" t="s">
        <v>19</v>
      </c>
      <c r="L4854" t="s">
        <v>420</v>
      </c>
      <c r="M4854">
        <f t="shared" si="231"/>
        <v>10</v>
      </c>
      <c r="N4854">
        <f t="shared" si="232"/>
        <v>20</v>
      </c>
      <c r="O4854" t="str">
        <f t="shared" si="233"/>
        <v>LCF Trading</v>
      </c>
    </row>
    <row r="4855" spans="1:15" hidden="1" x14ac:dyDescent="0.25">
      <c r="A4855" t="s">
        <v>121</v>
      </c>
      <c r="B4855" t="s">
        <v>14</v>
      </c>
      <c r="C4855" t="s">
        <v>103</v>
      </c>
      <c r="D4855" s="3">
        <v>44315</v>
      </c>
      <c r="E4855" t="s">
        <v>122</v>
      </c>
      <c r="F4855">
        <v>-4300000</v>
      </c>
      <c r="G4855" t="s">
        <v>571</v>
      </c>
      <c r="H4855" t="s">
        <v>126</v>
      </c>
      <c r="I4855" t="s">
        <v>102</v>
      </c>
      <c r="J4855" t="s">
        <v>19</v>
      </c>
      <c r="L4855" t="s">
        <v>420</v>
      </c>
      <c r="M4855">
        <f t="shared" si="231"/>
        <v>10</v>
      </c>
      <c r="N4855">
        <f t="shared" si="232"/>
        <v>20</v>
      </c>
      <c r="O4855" t="str">
        <f t="shared" si="233"/>
        <v>LCF Trading</v>
      </c>
    </row>
    <row r="4856" spans="1:15" hidden="1" x14ac:dyDescent="0.25">
      <c r="A4856" t="s">
        <v>121</v>
      </c>
      <c r="B4856" t="s">
        <v>14</v>
      </c>
      <c r="C4856" t="s">
        <v>103</v>
      </c>
      <c r="D4856" s="3">
        <v>44316</v>
      </c>
      <c r="E4856" t="s">
        <v>122</v>
      </c>
      <c r="F4856">
        <v>-300000</v>
      </c>
      <c r="G4856" t="s">
        <v>570</v>
      </c>
      <c r="H4856" t="s">
        <v>247</v>
      </c>
      <c r="I4856" t="s">
        <v>102</v>
      </c>
      <c r="J4856" t="s">
        <v>19</v>
      </c>
      <c r="L4856" t="s">
        <v>539</v>
      </c>
      <c r="M4856">
        <f t="shared" si="231"/>
        <v>10</v>
      </c>
      <c r="N4856">
        <f t="shared" si="232"/>
        <v>13</v>
      </c>
      <c r="O4856" t="str">
        <f t="shared" si="233"/>
        <v>Trad</v>
      </c>
    </row>
    <row r="4857" spans="1:15" hidden="1" x14ac:dyDescent="0.25">
      <c r="A4857" t="s">
        <v>121</v>
      </c>
      <c r="B4857" t="s">
        <v>14</v>
      </c>
      <c r="C4857" t="s">
        <v>103</v>
      </c>
      <c r="D4857" s="3">
        <v>44320</v>
      </c>
      <c r="E4857" t="s">
        <v>122</v>
      </c>
      <c r="F4857">
        <v>-19000000</v>
      </c>
      <c r="G4857" t="s">
        <v>569</v>
      </c>
      <c r="H4857" t="s">
        <v>126</v>
      </c>
      <c r="I4857" t="s">
        <v>102</v>
      </c>
      <c r="J4857" t="s">
        <v>19</v>
      </c>
      <c r="L4857" t="s">
        <v>420</v>
      </c>
      <c r="M4857">
        <f t="shared" si="231"/>
        <v>10</v>
      </c>
      <c r="N4857">
        <f t="shared" si="232"/>
        <v>20</v>
      </c>
      <c r="O4857" t="str">
        <f t="shared" si="233"/>
        <v>LCF Trading</v>
      </c>
    </row>
    <row r="4858" spans="1:15" hidden="1" x14ac:dyDescent="0.25">
      <c r="A4858" t="s">
        <v>121</v>
      </c>
      <c r="B4858" t="s">
        <v>14</v>
      </c>
      <c r="C4858" t="s">
        <v>103</v>
      </c>
      <c r="D4858" s="3">
        <v>44322</v>
      </c>
      <c r="E4858" t="s">
        <v>122</v>
      </c>
      <c r="F4858">
        <v>-150000</v>
      </c>
      <c r="G4858" t="s">
        <v>568</v>
      </c>
      <c r="H4858" t="s">
        <v>247</v>
      </c>
      <c r="I4858" t="s">
        <v>102</v>
      </c>
      <c r="J4858" t="s">
        <v>19</v>
      </c>
      <c r="L4858" t="s">
        <v>567</v>
      </c>
      <c r="M4858">
        <f t="shared" si="231"/>
        <v>10</v>
      </c>
      <c r="N4858">
        <f t="shared" si="232"/>
        <v>16</v>
      </c>
      <c r="O4858" t="str">
        <f t="shared" si="233"/>
        <v>Trading</v>
      </c>
    </row>
    <row r="4859" spans="1:15" hidden="1" x14ac:dyDescent="0.25">
      <c r="A4859" t="s">
        <v>121</v>
      </c>
      <c r="B4859" t="s">
        <v>14</v>
      </c>
      <c r="C4859" t="s">
        <v>103</v>
      </c>
      <c r="D4859" s="3">
        <v>44323</v>
      </c>
      <c r="E4859" t="s">
        <v>122</v>
      </c>
      <c r="F4859">
        <v>-200000</v>
      </c>
      <c r="G4859" t="s">
        <v>566</v>
      </c>
      <c r="H4859" t="s">
        <v>247</v>
      </c>
      <c r="I4859" t="s">
        <v>102</v>
      </c>
      <c r="J4859" t="s">
        <v>19</v>
      </c>
      <c r="L4859" t="s">
        <v>539</v>
      </c>
      <c r="M4859">
        <f t="shared" si="231"/>
        <v>10</v>
      </c>
      <c r="N4859">
        <f t="shared" si="232"/>
        <v>13</v>
      </c>
      <c r="O4859" t="str">
        <f t="shared" si="233"/>
        <v>Trad</v>
      </c>
    </row>
    <row r="4860" spans="1:15" hidden="1" x14ac:dyDescent="0.25">
      <c r="A4860" t="s">
        <v>121</v>
      </c>
      <c r="B4860" t="s">
        <v>14</v>
      </c>
      <c r="C4860" t="s">
        <v>103</v>
      </c>
      <c r="D4860" s="3">
        <v>44327</v>
      </c>
      <c r="E4860" t="s">
        <v>122</v>
      </c>
      <c r="F4860">
        <v>-400000</v>
      </c>
      <c r="G4860" t="s">
        <v>565</v>
      </c>
      <c r="H4860" t="s">
        <v>247</v>
      </c>
      <c r="I4860" t="s">
        <v>102</v>
      </c>
      <c r="J4860" t="s">
        <v>19</v>
      </c>
      <c r="L4860" t="s">
        <v>472</v>
      </c>
      <c r="M4860">
        <f t="shared" si="231"/>
        <v>10</v>
      </c>
      <c r="N4860">
        <f t="shared" si="232"/>
        <v>16</v>
      </c>
      <c r="O4860" t="str">
        <f t="shared" si="233"/>
        <v>Trading</v>
      </c>
    </row>
    <row r="4861" spans="1:15" hidden="1" x14ac:dyDescent="0.25">
      <c r="A4861" t="s">
        <v>121</v>
      </c>
      <c r="B4861" t="s">
        <v>14</v>
      </c>
      <c r="C4861" t="s">
        <v>103</v>
      </c>
      <c r="D4861" s="3">
        <v>44328</v>
      </c>
      <c r="E4861" t="s">
        <v>122</v>
      </c>
      <c r="F4861">
        <v>-10000000</v>
      </c>
      <c r="G4861" t="s">
        <v>564</v>
      </c>
      <c r="H4861" t="s">
        <v>126</v>
      </c>
      <c r="I4861" t="s">
        <v>101</v>
      </c>
      <c r="J4861" t="s">
        <v>19</v>
      </c>
      <c r="L4861" t="s">
        <v>420</v>
      </c>
      <c r="M4861">
        <f t="shared" si="231"/>
        <v>10</v>
      </c>
      <c r="N4861">
        <f t="shared" si="232"/>
        <v>20</v>
      </c>
      <c r="O4861" t="str">
        <f t="shared" si="233"/>
        <v>LCF Trading</v>
      </c>
    </row>
    <row r="4862" spans="1:15" hidden="1" x14ac:dyDescent="0.25">
      <c r="A4862" t="s">
        <v>121</v>
      </c>
      <c r="B4862" t="s">
        <v>14</v>
      </c>
      <c r="C4862" t="s">
        <v>103</v>
      </c>
      <c r="D4862" s="3">
        <v>44334</v>
      </c>
      <c r="E4862" t="s">
        <v>122</v>
      </c>
      <c r="F4862">
        <v>-1000000</v>
      </c>
      <c r="G4862" t="s">
        <v>563</v>
      </c>
      <c r="H4862" t="s">
        <v>126</v>
      </c>
      <c r="I4862" t="s">
        <v>102</v>
      </c>
      <c r="J4862" t="s">
        <v>19</v>
      </c>
      <c r="L4862" t="s">
        <v>420</v>
      </c>
      <c r="M4862">
        <f t="shared" si="231"/>
        <v>10</v>
      </c>
      <c r="N4862">
        <f t="shared" si="232"/>
        <v>20</v>
      </c>
      <c r="O4862" t="str">
        <f t="shared" si="233"/>
        <v>LCF Trading</v>
      </c>
    </row>
    <row r="4863" spans="1:15" hidden="1" x14ac:dyDescent="0.25">
      <c r="A4863" t="s">
        <v>121</v>
      </c>
      <c r="B4863" t="s">
        <v>14</v>
      </c>
      <c r="C4863" t="s">
        <v>103</v>
      </c>
      <c r="D4863" s="3">
        <v>44336</v>
      </c>
      <c r="E4863" t="s">
        <v>122</v>
      </c>
      <c r="F4863">
        <v>-99000000</v>
      </c>
      <c r="G4863" t="s">
        <v>562</v>
      </c>
      <c r="H4863" t="s">
        <v>126</v>
      </c>
      <c r="I4863" t="s">
        <v>102</v>
      </c>
      <c r="J4863" t="s">
        <v>19</v>
      </c>
      <c r="L4863" t="s">
        <v>420</v>
      </c>
      <c r="M4863">
        <f t="shared" si="231"/>
        <v>10</v>
      </c>
      <c r="N4863">
        <f t="shared" si="232"/>
        <v>20</v>
      </c>
      <c r="O4863" t="str">
        <f t="shared" si="233"/>
        <v>LCF Trading</v>
      </c>
    </row>
    <row r="4864" spans="1:15" hidden="1" x14ac:dyDescent="0.25">
      <c r="A4864" t="s">
        <v>121</v>
      </c>
      <c r="B4864" t="s">
        <v>14</v>
      </c>
      <c r="C4864" t="s">
        <v>103</v>
      </c>
      <c r="D4864" s="3">
        <v>44341</v>
      </c>
      <c r="E4864" t="s">
        <v>122</v>
      </c>
      <c r="F4864">
        <v>-99000000</v>
      </c>
      <c r="G4864" t="s">
        <v>561</v>
      </c>
      <c r="H4864" t="s">
        <v>126</v>
      </c>
      <c r="I4864" t="s">
        <v>102</v>
      </c>
      <c r="J4864" t="s">
        <v>19</v>
      </c>
      <c r="L4864" t="s">
        <v>420</v>
      </c>
      <c r="M4864">
        <f t="shared" si="231"/>
        <v>10</v>
      </c>
      <c r="N4864">
        <f t="shared" si="232"/>
        <v>20</v>
      </c>
      <c r="O4864" t="str">
        <f t="shared" si="233"/>
        <v>LCF Trading</v>
      </c>
    </row>
    <row r="4865" spans="1:15" hidden="1" x14ac:dyDescent="0.25">
      <c r="A4865" t="s">
        <v>121</v>
      </c>
      <c r="B4865" t="s">
        <v>14</v>
      </c>
      <c r="C4865" t="s">
        <v>103</v>
      </c>
      <c r="D4865" s="3">
        <v>44344</v>
      </c>
      <c r="E4865" t="s">
        <v>122</v>
      </c>
      <c r="F4865">
        <v>-99000000</v>
      </c>
      <c r="G4865" t="s">
        <v>560</v>
      </c>
      <c r="H4865" t="s">
        <v>126</v>
      </c>
      <c r="I4865" t="s">
        <v>102</v>
      </c>
      <c r="J4865" t="s">
        <v>19</v>
      </c>
      <c r="L4865" t="s">
        <v>420</v>
      </c>
      <c r="M4865">
        <f t="shared" si="231"/>
        <v>10</v>
      </c>
      <c r="N4865">
        <f t="shared" si="232"/>
        <v>20</v>
      </c>
      <c r="O4865" t="str">
        <f t="shared" si="233"/>
        <v>LCF Trading</v>
      </c>
    </row>
    <row r="4866" spans="1:15" hidden="1" x14ac:dyDescent="0.25">
      <c r="A4866" t="s">
        <v>121</v>
      </c>
      <c r="B4866" t="s">
        <v>14</v>
      </c>
      <c r="C4866" t="s">
        <v>103</v>
      </c>
      <c r="D4866" s="3">
        <v>44344</v>
      </c>
      <c r="E4866" t="s">
        <v>122</v>
      </c>
      <c r="F4866">
        <v>-600000</v>
      </c>
      <c r="G4866" t="s">
        <v>559</v>
      </c>
      <c r="H4866" t="s">
        <v>247</v>
      </c>
      <c r="I4866" t="s">
        <v>102</v>
      </c>
      <c r="J4866" t="s">
        <v>19</v>
      </c>
      <c r="L4866" t="s">
        <v>472</v>
      </c>
      <c r="M4866">
        <f t="shared" si="231"/>
        <v>10</v>
      </c>
      <c r="N4866">
        <f t="shared" si="232"/>
        <v>16</v>
      </c>
      <c r="O4866" t="str">
        <f t="shared" si="233"/>
        <v>Trading</v>
      </c>
    </row>
    <row r="4867" spans="1:15" hidden="1" x14ac:dyDescent="0.25">
      <c r="A4867" t="s">
        <v>121</v>
      </c>
      <c r="B4867" t="s">
        <v>14</v>
      </c>
      <c r="C4867" t="s">
        <v>103</v>
      </c>
      <c r="D4867" s="3">
        <v>44349</v>
      </c>
      <c r="E4867" t="s">
        <v>122</v>
      </c>
      <c r="F4867">
        <v>-99000000</v>
      </c>
      <c r="G4867" t="s">
        <v>558</v>
      </c>
      <c r="H4867" t="s">
        <v>126</v>
      </c>
      <c r="I4867" t="s">
        <v>102</v>
      </c>
      <c r="J4867" t="s">
        <v>19</v>
      </c>
      <c r="L4867" t="s">
        <v>420</v>
      </c>
      <c r="M4867">
        <f t="shared" ref="M4867:M4930" si="234">FIND("from",L4867,1)+LEN($M$1)+1</f>
        <v>10</v>
      </c>
      <c r="N4867">
        <f t="shared" ref="N4867:N4930" si="235">FIND("to",L4867)-LEN($N$1)</f>
        <v>20</v>
      </c>
      <c r="O4867" t="str">
        <f t="shared" ref="O4867:O4930" si="236">MID(L4867,M4867,N4867-M4867+1)</f>
        <v>LCF Trading</v>
      </c>
    </row>
    <row r="4868" spans="1:15" hidden="1" x14ac:dyDescent="0.25">
      <c r="A4868" t="s">
        <v>121</v>
      </c>
      <c r="B4868" t="s">
        <v>14</v>
      </c>
      <c r="C4868" t="s">
        <v>103</v>
      </c>
      <c r="D4868" s="3">
        <v>44349</v>
      </c>
      <c r="E4868" t="s">
        <v>122</v>
      </c>
      <c r="F4868">
        <v>-10700000</v>
      </c>
      <c r="G4868" t="s">
        <v>557</v>
      </c>
      <c r="H4868" t="s">
        <v>126</v>
      </c>
      <c r="I4868" t="s">
        <v>102</v>
      </c>
      <c r="J4868" t="s">
        <v>19</v>
      </c>
      <c r="L4868" t="s">
        <v>420</v>
      </c>
      <c r="M4868">
        <f t="shared" si="234"/>
        <v>10</v>
      </c>
      <c r="N4868">
        <f t="shared" si="235"/>
        <v>20</v>
      </c>
      <c r="O4868" t="str">
        <f t="shared" si="236"/>
        <v>LCF Trading</v>
      </c>
    </row>
    <row r="4869" spans="1:15" hidden="1" x14ac:dyDescent="0.25">
      <c r="A4869" t="s">
        <v>121</v>
      </c>
      <c r="B4869" t="s">
        <v>14</v>
      </c>
      <c r="C4869" t="s">
        <v>103</v>
      </c>
      <c r="D4869" s="3">
        <v>44351</v>
      </c>
      <c r="E4869" t="s">
        <v>122</v>
      </c>
      <c r="F4869">
        <v>-500000</v>
      </c>
      <c r="G4869" t="s">
        <v>556</v>
      </c>
      <c r="H4869" t="s">
        <v>247</v>
      </c>
      <c r="I4869" t="s">
        <v>102</v>
      </c>
      <c r="J4869" t="s">
        <v>19</v>
      </c>
      <c r="L4869" t="s">
        <v>539</v>
      </c>
      <c r="M4869">
        <f t="shared" si="234"/>
        <v>10</v>
      </c>
      <c r="N4869">
        <f t="shared" si="235"/>
        <v>13</v>
      </c>
      <c r="O4869" t="str">
        <f t="shared" si="236"/>
        <v>Trad</v>
      </c>
    </row>
    <row r="4870" spans="1:15" hidden="1" x14ac:dyDescent="0.25">
      <c r="A4870" t="s">
        <v>121</v>
      </c>
      <c r="B4870" t="s">
        <v>14</v>
      </c>
      <c r="C4870" t="s">
        <v>103</v>
      </c>
      <c r="D4870" s="3">
        <v>44356</v>
      </c>
      <c r="E4870" t="s">
        <v>122</v>
      </c>
      <c r="F4870">
        <v>-11700000</v>
      </c>
      <c r="G4870" t="s">
        <v>555</v>
      </c>
      <c r="H4870" t="s">
        <v>126</v>
      </c>
      <c r="I4870" t="s">
        <v>102</v>
      </c>
      <c r="J4870" t="s">
        <v>19</v>
      </c>
      <c r="L4870" t="s">
        <v>420</v>
      </c>
      <c r="M4870">
        <f t="shared" si="234"/>
        <v>10</v>
      </c>
      <c r="N4870">
        <f t="shared" si="235"/>
        <v>20</v>
      </c>
      <c r="O4870" t="str">
        <f t="shared" si="236"/>
        <v>LCF Trading</v>
      </c>
    </row>
    <row r="4871" spans="1:15" hidden="1" x14ac:dyDescent="0.25">
      <c r="A4871" t="s">
        <v>121</v>
      </c>
      <c r="B4871" t="s">
        <v>14</v>
      </c>
      <c r="C4871" t="s">
        <v>103</v>
      </c>
      <c r="D4871" s="3">
        <v>44358</v>
      </c>
      <c r="E4871" t="s">
        <v>122</v>
      </c>
      <c r="F4871">
        <v>-600000</v>
      </c>
      <c r="G4871" t="s">
        <v>554</v>
      </c>
      <c r="H4871" t="s">
        <v>247</v>
      </c>
      <c r="I4871" t="s">
        <v>102</v>
      </c>
      <c r="J4871" t="s">
        <v>19</v>
      </c>
      <c r="L4871" t="s">
        <v>472</v>
      </c>
      <c r="M4871">
        <f t="shared" si="234"/>
        <v>10</v>
      </c>
      <c r="N4871">
        <f t="shared" si="235"/>
        <v>16</v>
      </c>
      <c r="O4871" t="str">
        <f t="shared" si="236"/>
        <v>Trading</v>
      </c>
    </row>
    <row r="4872" spans="1:15" hidden="1" x14ac:dyDescent="0.25">
      <c r="A4872" t="s">
        <v>121</v>
      </c>
      <c r="B4872" t="s">
        <v>14</v>
      </c>
      <c r="C4872" t="s">
        <v>103</v>
      </c>
      <c r="D4872" s="3">
        <v>44361</v>
      </c>
      <c r="E4872" t="s">
        <v>122</v>
      </c>
      <c r="F4872">
        <v>-75000000</v>
      </c>
      <c r="G4872" t="s">
        <v>553</v>
      </c>
      <c r="H4872" t="s">
        <v>126</v>
      </c>
      <c r="I4872" t="s">
        <v>102</v>
      </c>
      <c r="J4872" t="s">
        <v>19</v>
      </c>
      <c r="L4872" t="s">
        <v>420</v>
      </c>
      <c r="M4872">
        <f t="shared" si="234"/>
        <v>10</v>
      </c>
      <c r="N4872">
        <f t="shared" si="235"/>
        <v>20</v>
      </c>
      <c r="O4872" t="str">
        <f t="shared" si="236"/>
        <v>LCF Trading</v>
      </c>
    </row>
    <row r="4873" spans="1:15" hidden="1" x14ac:dyDescent="0.25">
      <c r="A4873" t="s">
        <v>121</v>
      </c>
      <c r="B4873" t="s">
        <v>14</v>
      </c>
      <c r="C4873" t="s">
        <v>103</v>
      </c>
      <c r="D4873" s="3">
        <v>44364</v>
      </c>
      <c r="E4873" t="s">
        <v>122</v>
      </c>
      <c r="F4873">
        <v>-75000000</v>
      </c>
      <c r="G4873" t="s">
        <v>552</v>
      </c>
      <c r="H4873" t="s">
        <v>126</v>
      </c>
      <c r="I4873" t="s">
        <v>102</v>
      </c>
      <c r="J4873" t="s">
        <v>19</v>
      </c>
      <c r="L4873" t="s">
        <v>420</v>
      </c>
      <c r="M4873">
        <f t="shared" si="234"/>
        <v>10</v>
      </c>
      <c r="N4873">
        <f t="shared" si="235"/>
        <v>20</v>
      </c>
      <c r="O4873" t="str">
        <f t="shared" si="236"/>
        <v>LCF Trading</v>
      </c>
    </row>
    <row r="4874" spans="1:15" hidden="1" x14ac:dyDescent="0.25">
      <c r="A4874" t="s">
        <v>121</v>
      </c>
      <c r="B4874" t="s">
        <v>14</v>
      </c>
      <c r="C4874" t="s">
        <v>103</v>
      </c>
      <c r="D4874" s="3">
        <v>44365</v>
      </c>
      <c r="E4874" t="s">
        <v>122</v>
      </c>
      <c r="F4874">
        <v>-2400000</v>
      </c>
      <c r="G4874" t="s">
        <v>551</v>
      </c>
      <c r="H4874" t="s">
        <v>247</v>
      </c>
      <c r="I4874" t="s">
        <v>102</v>
      </c>
      <c r="J4874" t="s">
        <v>19</v>
      </c>
      <c r="L4874" t="s">
        <v>465</v>
      </c>
      <c r="M4874">
        <f t="shared" si="234"/>
        <v>10</v>
      </c>
      <c r="N4874">
        <f t="shared" si="235"/>
        <v>16</v>
      </c>
      <c r="O4874" t="str">
        <f t="shared" si="236"/>
        <v>Trading</v>
      </c>
    </row>
    <row r="4875" spans="1:15" hidden="1" x14ac:dyDescent="0.25">
      <c r="A4875" t="s">
        <v>121</v>
      </c>
      <c r="B4875" t="s">
        <v>14</v>
      </c>
      <c r="C4875" t="s">
        <v>103</v>
      </c>
      <c r="D4875" s="3">
        <v>44370</v>
      </c>
      <c r="E4875" t="s">
        <v>122</v>
      </c>
      <c r="F4875">
        <v>-99000000</v>
      </c>
      <c r="G4875" t="s">
        <v>550</v>
      </c>
      <c r="H4875" t="s">
        <v>126</v>
      </c>
      <c r="I4875" t="s">
        <v>102</v>
      </c>
      <c r="J4875" t="s">
        <v>19</v>
      </c>
      <c r="L4875" t="s">
        <v>440</v>
      </c>
      <c r="M4875">
        <f t="shared" si="234"/>
        <v>10</v>
      </c>
      <c r="N4875">
        <f t="shared" si="235"/>
        <v>20</v>
      </c>
      <c r="O4875" t="str">
        <f t="shared" si="236"/>
        <v>LCF Trading</v>
      </c>
    </row>
    <row r="4876" spans="1:15" hidden="1" x14ac:dyDescent="0.25">
      <c r="A4876" t="s">
        <v>121</v>
      </c>
      <c r="B4876" t="s">
        <v>14</v>
      </c>
      <c r="C4876" t="s">
        <v>103</v>
      </c>
      <c r="D4876" s="3">
        <v>44370</v>
      </c>
      <c r="E4876" t="s">
        <v>122</v>
      </c>
      <c r="F4876">
        <v>-98000000</v>
      </c>
      <c r="G4876" t="s">
        <v>549</v>
      </c>
      <c r="H4876" t="s">
        <v>126</v>
      </c>
      <c r="I4876" t="s">
        <v>102</v>
      </c>
      <c r="J4876" t="s">
        <v>19</v>
      </c>
      <c r="L4876" t="s">
        <v>548</v>
      </c>
      <c r="M4876">
        <f t="shared" si="234"/>
        <v>10</v>
      </c>
      <c r="N4876">
        <f t="shared" si="235"/>
        <v>20</v>
      </c>
      <c r="O4876" t="str">
        <f t="shared" si="236"/>
        <v>LCF Trading</v>
      </c>
    </row>
    <row r="4877" spans="1:15" hidden="1" x14ac:dyDescent="0.25">
      <c r="A4877" t="s">
        <v>121</v>
      </c>
      <c r="B4877" t="s">
        <v>14</v>
      </c>
      <c r="C4877" t="s">
        <v>103</v>
      </c>
      <c r="D4877" s="3">
        <v>44372</v>
      </c>
      <c r="E4877" t="s">
        <v>122</v>
      </c>
      <c r="F4877">
        <v>-1000000</v>
      </c>
      <c r="G4877" t="s">
        <v>547</v>
      </c>
      <c r="H4877" t="s">
        <v>247</v>
      </c>
      <c r="I4877" t="s">
        <v>102</v>
      </c>
      <c r="J4877" t="s">
        <v>19</v>
      </c>
      <c r="L4877" t="s">
        <v>472</v>
      </c>
      <c r="M4877">
        <f t="shared" si="234"/>
        <v>10</v>
      </c>
      <c r="N4877">
        <f t="shared" si="235"/>
        <v>16</v>
      </c>
      <c r="O4877" t="str">
        <f t="shared" si="236"/>
        <v>Trading</v>
      </c>
    </row>
    <row r="4878" spans="1:15" hidden="1" x14ac:dyDescent="0.25">
      <c r="A4878" t="s">
        <v>121</v>
      </c>
      <c r="B4878" t="s">
        <v>14</v>
      </c>
      <c r="C4878" t="s">
        <v>103</v>
      </c>
      <c r="D4878" s="3">
        <v>44376</v>
      </c>
      <c r="E4878" t="s">
        <v>122</v>
      </c>
      <c r="F4878">
        <v>-99000000</v>
      </c>
      <c r="G4878" t="s">
        <v>546</v>
      </c>
      <c r="H4878" t="s">
        <v>247</v>
      </c>
      <c r="I4878" t="s">
        <v>102</v>
      </c>
      <c r="J4878" t="s">
        <v>19</v>
      </c>
      <c r="L4878" t="s">
        <v>422</v>
      </c>
      <c r="M4878">
        <f t="shared" si="234"/>
        <v>10</v>
      </c>
      <c r="N4878">
        <f t="shared" si="235"/>
        <v>20</v>
      </c>
      <c r="O4878" t="str">
        <f t="shared" si="236"/>
        <v>LCF Trading</v>
      </c>
    </row>
    <row r="4879" spans="1:15" hidden="1" x14ac:dyDescent="0.25">
      <c r="A4879" t="s">
        <v>121</v>
      </c>
      <c r="B4879" t="s">
        <v>14</v>
      </c>
      <c r="C4879" t="s">
        <v>103</v>
      </c>
      <c r="D4879" s="3">
        <v>44376</v>
      </c>
      <c r="E4879" t="s">
        <v>122</v>
      </c>
      <c r="F4879">
        <v>-99000000</v>
      </c>
      <c r="G4879" t="s">
        <v>545</v>
      </c>
      <c r="H4879" t="s">
        <v>247</v>
      </c>
      <c r="I4879" t="s">
        <v>102</v>
      </c>
      <c r="J4879" t="s">
        <v>19</v>
      </c>
      <c r="L4879" t="s">
        <v>422</v>
      </c>
      <c r="M4879">
        <f t="shared" si="234"/>
        <v>10</v>
      </c>
      <c r="N4879">
        <f t="shared" si="235"/>
        <v>20</v>
      </c>
      <c r="O4879" t="str">
        <f t="shared" si="236"/>
        <v>LCF Trading</v>
      </c>
    </row>
    <row r="4880" spans="1:15" hidden="1" x14ac:dyDescent="0.25">
      <c r="A4880" t="s">
        <v>121</v>
      </c>
      <c r="B4880" t="s">
        <v>14</v>
      </c>
      <c r="C4880" t="s">
        <v>103</v>
      </c>
      <c r="D4880" s="3">
        <v>44376</v>
      </c>
      <c r="E4880" t="s">
        <v>122</v>
      </c>
      <c r="F4880">
        <v>-97000000</v>
      </c>
      <c r="G4880" t="s">
        <v>544</v>
      </c>
      <c r="H4880" t="s">
        <v>247</v>
      </c>
      <c r="I4880" t="s">
        <v>102</v>
      </c>
      <c r="J4880" t="s">
        <v>19</v>
      </c>
      <c r="L4880" t="s">
        <v>422</v>
      </c>
      <c r="M4880">
        <f t="shared" si="234"/>
        <v>10</v>
      </c>
      <c r="N4880">
        <f t="shared" si="235"/>
        <v>20</v>
      </c>
      <c r="O4880" t="str">
        <f t="shared" si="236"/>
        <v>LCF Trading</v>
      </c>
    </row>
    <row r="4881" spans="1:15" hidden="1" x14ac:dyDescent="0.25">
      <c r="A4881" t="s">
        <v>121</v>
      </c>
      <c r="B4881" t="s">
        <v>14</v>
      </c>
      <c r="C4881" t="s">
        <v>103</v>
      </c>
      <c r="D4881" s="3">
        <v>44378</v>
      </c>
      <c r="E4881" t="s">
        <v>122</v>
      </c>
      <c r="F4881">
        <v>-700000</v>
      </c>
      <c r="G4881" t="s">
        <v>543</v>
      </c>
      <c r="H4881" t="s">
        <v>247</v>
      </c>
      <c r="I4881" t="s">
        <v>102</v>
      </c>
      <c r="J4881" t="s">
        <v>19</v>
      </c>
      <c r="L4881" t="s">
        <v>472</v>
      </c>
      <c r="M4881">
        <f t="shared" si="234"/>
        <v>10</v>
      </c>
      <c r="N4881">
        <f t="shared" si="235"/>
        <v>16</v>
      </c>
      <c r="O4881" t="str">
        <f t="shared" si="236"/>
        <v>Trading</v>
      </c>
    </row>
    <row r="4882" spans="1:15" hidden="1" x14ac:dyDescent="0.25">
      <c r="A4882" t="s">
        <v>121</v>
      </c>
      <c r="B4882" t="s">
        <v>14</v>
      </c>
      <c r="C4882" t="s">
        <v>103</v>
      </c>
      <c r="D4882" s="3">
        <v>44386</v>
      </c>
      <c r="E4882" t="s">
        <v>122</v>
      </c>
      <c r="F4882">
        <v>-1000000</v>
      </c>
      <c r="G4882" t="s">
        <v>542</v>
      </c>
      <c r="H4882" t="s">
        <v>126</v>
      </c>
      <c r="I4882" t="s">
        <v>102</v>
      </c>
      <c r="J4882" t="s">
        <v>19</v>
      </c>
      <c r="L4882" t="s">
        <v>479</v>
      </c>
      <c r="M4882">
        <f t="shared" si="234"/>
        <v>10</v>
      </c>
      <c r="N4882">
        <f t="shared" si="235"/>
        <v>16</v>
      </c>
      <c r="O4882" t="str">
        <f t="shared" si="236"/>
        <v>LCF JPM</v>
      </c>
    </row>
    <row r="4883" spans="1:15" hidden="1" x14ac:dyDescent="0.25">
      <c r="A4883" t="s">
        <v>121</v>
      </c>
      <c r="B4883" t="s">
        <v>14</v>
      </c>
      <c r="C4883" t="s">
        <v>103</v>
      </c>
      <c r="D4883" s="3">
        <v>44393</v>
      </c>
      <c r="E4883" t="s">
        <v>122</v>
      </c>
      <c r="F4883">
        <v>-700000</v>
      </c>
      <c r="G4883" t="s">
        <v>541</v>
      </c>
      <c r="H4883" t="s">
        <v>247</v>
      </c>
      <c r="I4883" t="s">
        <v>102</v>
      </c>
      <c r="J4883" t="s">
        <v>19</v>
      </c>
      <c r="L4883" t="s">
        <v>539</v>
      </c>
      <c r="M4883">
        <f t="shared" si="234"/>
        <v>10</v>
      </c>
      <c r="N4883">
        <f t="shared" si="235"/>
        <v>13</v>
      </c>
      <c r="O4883" t="str">
        <f t="shared" si="236"/>
        <v>Trad</v>
      </c>
    </row>
    <row r="4884" spans="1:15" hidden="1" x14ac:dyDescent="0.25">
      <c r="A4884" t="s">
        <v>121</v>
      </c>
      <c r="B4884" t="s">
        <v>14</v>
      </c>
      <c r="C4884" t="s">
        <v>103</v>
      </c>
      <c r="D4884" s="3">
        <v>44403</v>
      </c>
      <c r="E4884" t="s">
        <v>122</v>
      </c>
      <c r="F4884">
        <v>-800000</v>
      </c>
      <c r="G4884" t="s">
        <v>540</v>
      </c>
      <c r="H4884" t="s">
        <v>247</v>
      </c>
      <c r="I4884" t="s">
        <v>102</v>
      </c>
      <c r="J4884" t="s">
        <v>19</v>
      </c>
      <c r="L4884" t="s">
        <v>539</v>
      </c>
      <c r="M4884">
        <f t="shared" si="234"/>
        <v>10</v>
      </c>
      <c r="N4884">
        <f t="shared" si="235"/>
        <v>13</v>
      </c>
      <c r="O4884" t="str">
        <f t="shared" si="236"/>
        <v>Trad</v>
      </c>
    </row>
    <row r="4885" spans="1:15" hidden="1" x14ac:dyDescent="0.25">
      <c r="A4885" t="s">
        <v>121</v>
      </c>
      <c r="B4885" t="s">
        <v>14</v>
      </c>
      <c r="C4885" t="s">
        <v>103</v>
      </c>
      <c r="D4885" s="3">
        <v>44406</v>
      </c>
      <c r="E4885" t="s">
        <v>122</v>
      </c>
      <c r="F4885">
        <v>-64000000</v>
      </c>
      <c r="G4885" t="s">
        <v>538</v>
      </c>
      <c r="H4885" t="s">
        <v>126</v>
      </c>
      <c r="I4885" t="s">
        <v>102</v>
      </c>
      <c r="J4885" t="s">
        <v>19</v>
      </c>
      <c r="L4885" t="s">
        <v>420</v>
      </c>
      <c r="M4885">
        <f t="shared" si="234"/>
        <v>10</v>
      </c>
      <c r="N4885">
        <f t="shared" si="235"/>
        <v>20</v>
      </c>
      <c r="O4885" t="str">
        <f t="shared" si="236"/>
        <v>LCF Trading</v>
      </c>
    </row>
    <row r="4886" spans="1:15" hidden="1" x14ac:dyDescent="0.25">
      <c r="A4886" t="s">
        <v>121</v>
      </c>
      <c r="B4886" t="s">
        <v>14</v>
      </c>
      <c r="C4886" t="s">
        <v>103</v>
      </c>
      <c r="D4886" s="3">
        <v>44410</v>
      </c>
      <c r="E4886" t="s">
        <v>122</v>
      </c>
      <c r="F4886">
        <v>-200000</v>
      </c>
      <c r="G4886" t="s">
        <v>537</v>
      </c>
      <c r="H4886" t="s">
        <v>247</v>
      </c>
      <c r="I4886" t="s">
        <v>102</v>
      </c>
      <c r="J4886" t="s">
        <v>19</v>
      </c>
      <c r="L4886" t="s">
        <v>472</v>
      </c>
      <c r="M4886">
        <f t="shared" si="234"/>
        <v>10</v>
      </c>
      <c r="N4886">
        <f t="shared" si="235"/>
        <v>16</v>
      </c>
      <c r="O4886" t="str">
        <f t="shared" si="236"/>
        <v>Trading</v>
      </c>
    </row>
    <row r="4887" spans="1:15" hidden="1" x14ac:dyDescent="0.25">
      <c r="A4887" t="s">
        <v>121</v>
      </c>
      <c r="B4887" t="s">
        <v>14</v>
      </c>
      <c r="C4887" t="s">
        <v>103</v>
      </c>
      <c r="D4887" s="3">
        <v>44414</v>
      </c>
      <c r="E4887" t="s">
        <v>122</v>
      </c>
      <c r="F4887">
        <v>-300000</v>
      </c>
      <c r="G4887" t="s">
        <v>536</v>
      </c>
      <c r="H4887" t="s">
        <v>247</v>
      </c>
      <c r="I4887" t="s">
        <v>102</v>
      </c>
      <c r="J4887" t="s">
        <v>19</v>
      </c>
      <c r="L4887" t="s">
        <v>472</v>
      </c>
      <c r="M4887">
        <f t="shared" si="234"/>
        <v>10</v>
      </c>
      <c r="N4887">
        <f t="shared" si="235"/>
        <v>16</v>
      </c>
      <c r="O4887" t="str">
        <f t="shared" si="236"/>
        <v>Trading</v>
      </c>
    </row>
    <row r="4888" spans="1:15" hidden="1" x14ac:dyDescent="0.25">
      <c r="A4888" t="s">
        <v>121</v>
      </c>
      <c r="B4888" t="s">
        <v>14</v>
      </c>
      <c r="C4888" t="s">
        <v>103</v>
      </c>
      <c r="D4888" s="3">
        <v>44420</v>
      </c>
      <c r="E4888" t="s">
        <v>122</v>
      </c>
      <c r="F4888">
        <v>-2500000</v>
      </c>
      <c r="G4888" t="s">
        <v>535</v>
      </c>
      <c r="H4888" t="s">
        <v>126</v>
      </c>
      <c r="I4888" t="s">
        <v>102</v>
      </c>
      <c r="J4888" t="s">
        <v>19</v>
      </c>
      <c r="L4888" t="s">
        <v>420</v>
      </c>
      <c r="M4888">
        <f t="shared" si="234"/>
        <v>10</v>
      </c>
      <c r="N4888">
        <f t="shared" si="235"/>
        <v>20</v>
      </c>
      <c r="O4888" t="str">
        <f t="shared" si="236"/>
        <v>LCF Trading</v>
      </c>
    </row>
    <row r="4889" spans="1:15" hidden="1" x14ac:dyDescent="0.25">
      <c r="A4889" t="s">
        <v>121</v>
      </c>
      <c r="B4889" t="s">
        <v>14</v>
      </c>
      <c r="C4889" t="s">
        <v>103</v>
      </c>
      <c r="D4889" s="3">
        <v>44420</v>
      </c>
      <c r="E4889" t="s">
        <v>122</v>
      </c>
      <c r="F4889">
        <v>-1700000</v>
      </c>
      <c r="G4889" t="s">
        <v>534</v>
      </c>
      <c r="H4889" t="s">
        <v>247</v>
      </c>
      <c r="I4889" t="s">
        <v>102</v>
      </c>
      <c r="J4889" t="s">
        <v>19</v>
      </c>
      <c r="L4889" t="s">
        <v>472</v>
      </c>
      <c r="M4889">
        <f t="shared" si="234"/>
        <v>10</v>
      </c>
      <c r="N4889">
        <f t="shared" si="235"/>
        <v>16</v>
      </c>
      <c r="O4889" t="str">
        <f t="shared" si="236"/>
        <v>Trading</v>
      </c>
    </row>
    <row r="4890" spans="1:15" hidden="1" x14ac:dyDescent="0.25">
      <c r="A4890" t="s">
        <v>121</v>
      </c>
      <c r="B4890" t="s">
        <v>14</v>
      </c>
      <c r="C4890" t="s">
        <v>103</v>
      </c>
      <c r="D4890" s="3">
        <v>44431</v>
      </c>
      <c r="E4890" t="s">
        <v>122</v>
      </c>
      <c r="F4890">
        <v>-700000</v>
      </c>
      <c r="G4890" t="s">
        <v>533</v>
      </c>
      <c r="H4890" t="s">
        <v>247</v>
      </c>
      <c r="I4890" t="s">
        <v>102</v>
      </c>
      <c r="J4890" t="s">
        <v>19</v>
      </c>
      <c r="L4890" t="s">
        <v>472</v>
      </c>
      <c r="M4890">
        <f t="shared" si="234"/>
        <v>10</v>
      </c>
      <c r="N4890">
        <f t="shared" si="235"/>
        <v>16</v>
      </c>
      <c r="O4890" t="str">
        <f t="shared" si="236"/>
        <v>Trading</v>
      </c>
    </row>
    <row r="4891" spans="1:15" hidden="1" x14ac:dyDescent="0.25">
      <c r="A4891" t="s">
        <v>121</v>
      </c>
      <c r="B4891" t="s">
        <v>14</v>
      </c>
      <c r="C4891" t="s">
        <v>103</v>
      </c>
      <c r="D4891" s="3">
        <v>44438</v>
      </c>
      <c r="E4891" t="s">
        <v>122</v>
      </c>
      <c r="F4891">
        <v>-200000</v>
      </c>
      <c r="G4891" t="s">
        <v>532</v>
      </c>
      <c r="H4891" t="s">
        <v>247</v>
      </c>
      <c r="I4891" t="s">
        <v>102</v>
      </c>
      <c r="J4891" t="s">
        <v>19</v>
      </c>
      <c r="L4891" t="s">
        <v>472</v>
      </c>
      <c r="M4891">
        <f t="shared" si="234"/>
        <v>10</v>
      </c>
      <c r="N4891">
        <f t="shared" si="235"/>
        <v>16</v>
      </c>
      <c r="O4891" t="str">
        <f t="shared" si="236"/>
        <v>Trading</v>
      </c>
    </row>
    <row r="4892" spans="1:15" hidden="1" x14ac:dyDescent="0.25">
      <c r="A4892" t="s">
        <v>121</v>
      </c>
      <c r="B4892" t="s">
        <v>14</v>
      </c>
      <c r="C4892" t="s">
        <v>103</v>
      </c>
      <c r="D4892" s="3">
        <v>44449</v>
      </c>
      <c r="E4892" t="s">
        <v>122</v>
      </c>
      <c r="F4892">
        <v>-500000</v>
      </c>
      <c r="G4892" t="s">
        <v>531</v>
      </c>
      <c r="H4892" t="s">
        <v>247</v>
      </c>
      <c r="I4892" t="s">
        <v>102</v>
      </c>
      <c r="J4892" t="s">
        <v>19</v>
      </c>
      <c r="L4892" t="s">
        <v>472</v>
      </c>
      <c r="M4892">
        <f t="shared" si="234"/>
        <v>10</v>
      </c>
      <c r="N4892">
        <f t="shared" si="235"/>
        <v>16</v>
      </c>
      <c r="O4892" t="str">
        <f t="shared" si="236"/>
        <v>Trading</v>
      </c>
    </row>
    <row r="4893" spans="1:15" hidden="1" x14ac:dyDescent="0.25">
      <c r="A4893" t="s">
        <v>121</v>
      </c>
      <c r="B4893" t="s">
        <v>14</v>
      </c>
      <c r="C4893" t="s">
        <v>103</v>
      </c>
      <c r="D4893" s="3">
        <v>44449</v>
      </c>
      <c r="E4893" t="s">
        <v>122</v>
      </c>
      <c r="F4893">
        <v>-2000000</v>
      </c>
      <c r="G4893" t="s">
        <v>530</v>
      </c>
      <c r="H4893" t="s">
        <v>126</v>
      </c>
      <c r="I4893" t="s">
        <v>102</v>
      </c>
      <c r="J4893" t="s">
        <v>19</v>
      </c>
      <c r="L4893" t="s">
        <v>479</v>
      </c>
      <c r="M4893">
        <f t="shared" si="234"/>
        <v>10</v>
      </c>
      <c r="N4893">
        <f t="shared" si="235"/>
        <v>16</v>
      </c>
      <c r="O4893" t="str">
        <f t="shared" si="236"/>
        <v>LCF JPM</v>
      </c>
    </row>
    <row r="4894" spans="1:15" hidden="1" x14ac:dyDescent="0.25">
      <c r="A4894" t="s">
        <v>121</v>
      </c>
      <c r="B4894" t="s">
        <v>14</v>
      </c>
      <c r="C4894" t="s">
        <v>103</v>
      </c>
      <c r="D4894" s="3">
        <v>44468</v>
      </c>
      <c r="E4894" t="s">
        <v>122</v>
      </c>
      <c r="F4894">
        <v>-50000000</v>
      </c>
      <c r="G4894" t="s">
        <v>529</v>
      </c>
      <c r="H4894" t="s">
        <v>126</v>
      </c>
      <c r="I4894" t="s">
        <v>102</v>
      </c>
      <c r="J4894" t="s">
        <v>19</v>
      </c>
      <c r="L4894" t="s">
        <v>420</v>
      </c>
      <c r="M4894">
        <f t="shared" si="234"/>
        <v>10</v>
      </c>
      <c r="N4894">
        <f t="shared" si="235"/>
        <v>20</v>
      </c>
      <c r="O4894" t="str">
        <f t="shared" si="236"/>
        <v>LCF Trading</v>
      </c>
    </row>
    <row r="4895" spans="1:15" hidden="1" x14ac:dyDescent="0.25">
      <c r="A4895" t="s">
        <v>121</v>
      </c>
      <c r="B4895" t="s">
        <v>14</v>
      </c>
      <c r="C4895" t="s">
        <v>103</v>
      </c>
      <c r="D4895" s="3">
        <v>44470</v>
      </c>
      <c r="E4895" t="s">
        <v>122</v>
      </c>
      <c r="F4895">
        <v>-500000</v>
      </c>
      <c r="G4895" t="s">
        <v>528</v>
      </c>
      <c r="H4895" t="s">
        <v>247</v>
      </c>
      <c r="I4895" t="s">
        <v>102</v>
      </c>
      <c r="J4895" t="s">
        <v>19</v>
      </c>
      <c r="L4895" t="s">
        <v>472</v>
      </c>
      <c r="M4895">
        <f t="shared" si="234"/>
        <v>10</v>
      </c>
      <c r="N4895">
        <f t="shared" si="235"/>
        <v>16</v>
      </c>
      <c r="O4895" t="str">
        <f t="shared" si="236"/>
        <v>Trading</v>
      </c>
    </row>
    <row r="4896" spans="1:15" hidden="1" x14ac:dyDescent="0.25">
      <c r="A4896" t="s">
        <v>121</v>
      </c>
      <c r="B4896" t="s">
        <v>14</v>
      </c>
      <c r="C4896" t="s">
        <v>103</v>
      </c>
      <c r="D4896" s="3">
        <v>44477</v>
      </c>
      <c r="E4896" t="s">
        <v>122</v>
      </c>
      <c r="F4896">
        <v>-500000</v>
      </c>
      <c r="G4896" t="s">
        <v>527</v>
      </c>
      <c r="H4896" t="s">
        <v>247</v>
      </c>
      <c r="I4896" t="s">
        <v>102</v>
      </c>
      <c r="J4896" t="s">
        <v>19</v>
      </c>
      <c r="L4896" t="s">
        <v>472</v>
      </c>
      <c r="M4896">
        <f t="shared" si="234"/>
        <v>10</v>
      </c>
      <c r="N4896">
        <f t="shared" si="235"/>
        <v>16</v>
      </c>
      <c r="O4896" t="str">
        <f t="shared" si="236"/>
        <v>Trading</v>
      </c>
    </row>
    <row r="4897" spans="1:15" hidden="1" x14ac:dyDescent="0.25">
      <c r="A4897" t="s">
        <v>121</v>
      </c>
      <c r="B4897" t="s">
        <v>14</v>
      </c>
      <c r="C4897" t="s">
        <v>103</v>
      </c>
      <c r="D4897" s="3">
        <v>44487</v>
      </c>
      <c r="E4897" t="s">
        <v>122</v>
      </c>
      <c r="F4897">
        <v>-500000</v>
      </c>
      <c r="G4897" t="s">
        <v>526</v>
      </c>
      <c r="H4897" t="s">
        <v>247</v>
      </c>
      <c r="I4897" t="s">
        <v>102</v>
      </c>
      <c r="J4897" t="s">
        <v>19</v>
      </c>
      <c r="L4897" t="s">
        <v>472</v>
      </c>
      <c r="M4897">
        <f t="shared" si="234"/>
        <v>10</v>
      </c>
      <c r="N4897">
        <f t="shared" si="235"/>
        <v>16</v>
      </c>
      <c r="O4897" t="str">
        <f t="shared" si="236"/>
        <v>Trading</v>
      </c>
    </row>
    <row r="4898" spans="1:15" hidden="1" x14ac:dyDescent="0.25">
      <c r="A4898" t="s">
        <v>121</v>
      </c>
      <c r="B4898" t="s">
        <v>14</v>
      </c>
      <c r="C4898" t="s">
        <v>103</v>
      </c>
      <c r="D4898" s="3">
        <v>44510</v>
      </c>
      <c r="E4898" t="s">
        <v>122</v>
      </c>
      <c r="F4898">
        <v>-350000</v>
      </c>
      <c r="G4898" t="s">
        <v>525</v>
      </c>
      <c r="H4898" t="s">
        <v>247</v>
      </c>
      <c r="I4898" t="s">
        <v>102</v>
      </c>
      <c r="J4898" t="s">
        <v>19</v>
      </c>
      <c r="L4898" t="s">
        <v>472</v>
      </c>
      <c r="M4898">
        <f t="shared" si="234"/>
        <v>10</v>
      </c>
      <c r="N4898">
        <f t="shared" si="235"/>
        <v>16</v>
      </c>
      <c r="O4898" t="str">
        <f t="shared" si="236"/>
        <v>Trading</v>
      </c>
    </row>
    <row r="4899" spans="1:15" hidden="1" x14ac:dyDescent="0.25">
      <c r="A4899" t="s">
        <v>121</v>
      </c>
      <c r="B4899" t="s">
        <v>14</v>
      </c>
      <c r="C4899" t="s">
        <v>103</v>
      </c>
      <c r="D4899" s="3">
        <v>44512</v>
      </c>
      <c r="E4899" t="s">
        <v>122</v>
      </c>
      <c r="F4899">
        <v>-49000000</v>
      </c>
      <c r="G4899" t="s">
        <v>524</v>
      </c>
      <c r="H4899" t="s">
        <v>126</v>
      </c>
      <c r="I4899" t="s">
        <v>102</v>
      </c>
      <c r="J4899" t="s">
        <v>19</v>
      </c>
      <c r="L4899" t="s">
        <v>479</v>
      </c>
      <c r="M4899">
        <f t="shared" si="234"/>
        <v>10</v>
      </c>
      <c r="N4899">
        <f t="shared" si="235"/>
        <v>16</v>
      </c>
      <c r="O4899" t="str">
        <f t="shared" si="236"/>
        <v>LCF JPM</v>
      </c>
    </row>
    <row r="4900" spans="1:15" hidden="1" x14ac:dyDescent="0.25">
      <c r="A4900" t="s">
        <v>121</v>
      </c>
      <c r="B4900" t="s">
        <v>14</v>
      </c>
      <c r="C4900" t="s">
        <v>103</v>
      </c>
      <c r="D4900" s="3">
        <v>44515</v>
      </c>
      <c r="E4900" t="s">
        <v>122</v>
      </c>
      <c r="F4900">
        <v>-500000</v>
      </c>
      <c r="G4900" t="s">
        <v>523</v>
      </c>
      <c r="H4900" t="s">
        <v>247</v>
      </c>
      <c r="I4900" t="s">
        <v>102</v>
      </c>
      <c r="J4900" t="s">
        <v>19</v>
      </c>
      <c r="L4900" t="s">
        <v>522</v>
      </c>
      <c r="M4900">
        <f t="shared" si="234"/>
        <v>10</v>
      </c>
      <c r="N4900" t="e">
        <f t="shared" si="235"/>
        <v>#VALUE!</v>
      </c>
      <c r="O4900" t="e">
        <f t="shared" si="236"/>
        <v>#VALUE!</v>
      </c>
    </row>
    <row r="4901" spans="1:15" hidden="1" x14ac:dyDescent="0.25">
      <c r="A4901" t="s">
        <v>121</v>
      </c>
      <c r="B4901" t="s">
        <v>14</v>
      </c>
      <c r="C4901" t="s">
        <v>103</v>
      </c>
      <c r="D4901" s="3">
        <v>44522</v>
      </c>
      <c r="E4901" t="s">
        <v>122</v>
      </c>
      <c r="F4901">
        <v>-2000000</v>
      </c>
      <c r="G4901" t="s">
        <v>521</v>
      </c>
      <c r="H4901" t="s">
        <v>126</v>
      </c>
      <c r="I4901" t="s">
        <v>102</v>
      </c>
      <c r="J4901" t="s">
        <v>19</v>
      </c>
      <c r="L4901" t="s">
        <v>479</v>
      </c>
      <c r="M4901">
        <f t="shared" si="234"/>
        <v>10</v>
      </c>
      <c r="N4901">
        <f t="shared" si="235"/>
        <v>16</v>
      </c>
      <c r="O4901" t="str">
        <f t="shared" si="236"/>
        <v>LCF JPM</v>
      </c>
    </row>
    <row r="4902" spans="1:15" hidden="1" x14ac:dyDescent="0.25">
      <c r="A4902" t="s">
        <v>121</v>
      </c>
      <c r="B4902" t="s">
        <v>14</v>
      </c>
      <c r="C4902" t="s">
        <v>103</v>
      </c>
      <c r="D4902" s="3">
        <v>44522</v>
      </c>
      <c r="E4902" t="s">
        <v>122</v>
      </c>
      <c r="F4902">
        <v>-1000000</v>
      </c>
      <c r="G4902" t="s">
        <v>520</v>
      </c>
      <c r="H4902" t="s">
        <v>247</v>
      </c>
      <c r="I4902" t="s">
        <v>102</v>
      </c>
      <c r="J4902" t="s">
        <v>19</v>
      </c>
      <c r="L4902" t="s">
        <v>270</v>
      </c>
      <c r="M4902">
        <f t="shared" si="234"/>
        <v>10</v>
      </c>
      <c r="N4902">
        <f t="shared" si="235"/>
        <v>20</v>
      </c>
      <c r="O4902" t="str">
        <f t="shared" si="236"/>
        <v>LCF Trading</v>
      </c>
    </row>
    <row r="4903" spans="1:15" hidden="1" x14ac:dyDescent="0.25">
      <c r="A4903" t="s">
        <v>121</v>
      </c>
      <c r="B4903" t="s">
        <v>14</v>
      </c>
      <c r="C4903" t="s">
        <v>103</v>
      </c>
      <c r="D4903" s="3">
        <v>44536</v>
      </c>
      <c r="E4903" t="s">
        <v>122</v>
      </c>
      <c r="F4903">
        <v>-99000000</v>
      </c>
      <c r="G4903" t="s">
        <v>519</v>
      </c>
      <c r="H4903" t="s">
        <v>126</v>
      </c>
      <c r="I4903" t="s">
        <v>102</v>
      </c>
      <c r="J4903" t="s">
        <v>19</v>
      </c>
      <c r="L4903" t="s">
        <v>420</v>
      </c>
      <c r="M4903">
        <f t="shared" si="234"/>
        <v>10</v>
      </c>
      <c r="N4903">
        <f t="shared" si="235"/>
        <v>20</v>
      </c>
      <c r="O4903" t="str">
        <f t="shared" si="236"/>
        <v>LCF Trading</v>
      </c>
    </row>
    <row r="4904" spans="1:15" hidden="1" x14ac:dyDescent="0.25">
      <c r="A4904" t="s">
        <v>121</v>
      </c>
      <c r="B4904" t="s">
        <v>14</v>
      </c>
      <c r="C4904" t="s">
        <v>103</v>
      </c>
      <c r="D4904" s="3">
        <v>44537</v>
      </c>
      <c r="E4904" t="s">
        <v>122</v>
      </c>
      <c r="F4904">
        <v>-12000000</v>
      </c>
      <c r="G4904" t="s">
        <v>518</v>
      </c>
      <c r="H4904" t="s">
        <v>126</v>
      </c>
      <c r="I4904" t="s">
        <v>102</v>
      </c>
      <c r="J4904" t="s">
        <v>19</v>
      </c>
      <c r="L4904" t="s">
        <v>479</v>
      </c>
      <c r="M4904">
        <f t="shared" si="234"/>
        <v>10</v>
      </c>
      <c r="N4904">
        <f t="shared" si="235"/>
        <v>16</v>
      </c>
      <c r="O4904" t="str">
        <f t="shared" si="236"/>
        <v>LCF JPM</v>
      </c>
    </row>
    <row r="4905" spans="1:15" hidden="1" x14ac:dyDescent="0.25">
      <c r="A4905" t="s">
        <v>121</v>
      </c>
      <c r="B4905" t="s">
        <v>14</v>
      </c>
      <c r="C4905" t="s">
        <v>103</v>
      </c>
      <c r="D4905" s="3">
        <v>44544</v>
      </c>
      <c r="E4905" t="s">
        <v>122</v>
      </c>
      <c r="F4905">
        <v>-600000</v>
      </c>
      <c r="G4905" t="s">
        <v>517</v>
      </c>
      <c r="H4905" t="s">
        <v>247</v>
      </c>
      <c r="I4905" t="s">
        <v>102</v>
      </c>
      <c r="J4905" t="s">
        <v>19</v>
      </c>
      <c r="L4905" t="s">
        <v>465</v>
      </c>
      <c r="M4905">
        <f t="shared" si="234"/>
        <v>10</v>
      </c>
      <c r="N4905">
        <f t="shared" si="235"/>
        <v>16</v>
      </c>
      <c r="O4905" t="str">
        <f t="shared" si="236"/>
        <v>Trading</v>
      </c>
    </row>
    <row r="4906" spans="1:15" hidden="1" x14ac:dyDescent="0.25">
      <c r="A4906" t="s">
        <v>121</v>
      </c>
      <c r="B4906" t="s">
        <v>14</v>
      </c>
      <c r="C4906" t="s">
        <v>103</v>
      </c>
      <c r="D4906" s="3">
        <v>44544</v>
      </c>
      <c r="E4906" t="s">
        <v>122</v>
      </c>
      <c r="F4906">
        <v>-9000000</v>
      </c>
      <c r="G4906" t="s">
        <v>516</v>
      </c>
      <c r="H4906" t="s">
        <v>126</v>
      </c>
      <c r="I4906" t="s">
        <v>102</v>
      </c>
      <c r="J4906" t="s">
        <v>19</v>
      </c>
      <c r="L4906" t="s">
        <v>479</v>
      </c>
      <c r="M4906">
        <f t="shared" si="234"/>
        <v>10</v>
      </c>
      <c r="N4906">
        <f t="shared" si="235"/>
        <v>16</v>
      </c>
      <c r="O4906" t="str">
        <f t="shared" si="236"/>
        <v>LCF JPM</v>
      </c>
    </row>
    <row r="4907" spans="1:15" hidden="1" x14ac:dyDescent="0.25">
      <c r="A4907" t="s">
        <v>121</v>
      </c>
      <c r="B4907" t="s">
        <v>14</v>
      </c>
      <c r="C4907" t="s">
        <v>103</v>
      </c>
      <c r="D4907" s="3">
        <v>44546</v>
      </c>
      <c r="E4907" t="s">
        <v>122</v>
      </c>
      <c r="F4907">
        <v>-240000</v>
      </c>
      <c r="G4907" t="s">
        <v>515</v>
      </c>
      <c r="H4907" t="s">
        <v>247</v>
      </c>
      <c r="I4907" t="s">
        <v>102</v>
      </c>
      <c r="J4907" t="s">
        <v>19</v>
      </c>
      <c r="L4907" t="s">
        <v>514</v>
      </c>
      <c r="M4907">
        <f t="shared" si="234"/>
        <v>10</v>
      </c>
      <c r="N4907">
        <f t="shared" si="235"/>
        <v>20</v>
      </c>
      <c r="O4907" t="str">
        <f t="shared" si="236"/>
        <v>LCF Trading</v>
      </c>
    </row>
    <row r="4908" spans="1:15" hidden="1" x14ac:dyDescent="0.25">
      <c r="A4908" t="s">
        <v>121</v>
      </c>
      <c r="B4908" t="s">
        <v>14</v>
      </c>
      <c r="C4908" t="s">
        <v>103</v>
      </c>
      <c r="D4908" s="3">
        <v>44547</v>
      </c>
      <c r="E4908" t="s">
        <v>122</v>
      </c>
      <c r="F4908">
        <v>-600000</v>
      </c>
      <c r="G4908" t="s">
        <v>513</v>
      </c>
      <c r="H4908" t="s">
        <v>247</v>
      </c>
      <c r="I4908" t="s">
        <v>102</v>
      </c>
      <c r="J4908" t="s">
        <v>19</v>
      </c>
      <c r="L4908" t="s">
        <v>472</v>
      </c>
      <c r="M4908">
        <f t="shared" si="234"/>
        <v>10</v>
      </c>
      <c r="N4908">
        <f t="shared" si="235"/>
        <v>16</v>
      </c>
      <c r="O4908" t="str">
        <f t="shared" si="236"/>
        <v>Trading</v>
      </c>
    </row>
    <row r="4909" spans="1:15" hidden="1" x14ac:dyDescent="0.25">
      <c r="A4909" t="s">
        <v>121</v>
      </c>
      <c r="B4909" t="s">
        <v>14</v>
      </c>
      <c r="C4909" t="s">
        <v>103</v>
      </c>
      <c r="D4909" s="3">
        <v>44559</v>
      </c>
      <c r="E4909" t="s">
        <v>122</v>
      </c>
      <c r="F4909">
        <v>-1200000</v>
      </c>
      <c r="G4909" t="s">
        <v>512</v>
      </c>
      <c r="H4909" t="s">
        <v>247</v>
      </c>
      <c r="I4909" t="s">
        <v>102</v>
      </c>
      <c r="J4909" t="s">
        <v>19</v>
      </c>
      <c r="L4909" t="s">
        <v>472</v>
      </c>
      <c r="M4909">
        <f t="shared" si="234"/>
        <v>10</v>
      </c>
      <c r="N4909">
        <f t="shared" si="235"/>
        <v>16</v>
      </c>
      <c r="O4909" t="str">
        <f t="shared" si="236"/>
        <v>Trading</v>
      </c>
    </row>
    <row r="4910" spans="1:15" hidden="1" x14ac:dyDescent="0.25">
      <c r="A4910" t="s">
        <v>121</v>
      </c>
      <c r="B4910" t="s">
        <v>14</v>
      </c>
      <c r="C4910" t="s">
        <v>103</v>
      </c>
      <c r="D4910" s="3">
        <v>44571</v>
      </c>
      <c r="E4910" t="s">
        <v>122</v>
      </c>
      <c r="F4910">
        <v>-600000</v>
      </c>
      <c r="G4910" t="s">
        <v>511</v>
      </c>
      <c r="H4910" t="s">
        <v>247</v>
      </c>
      <c r="I4910" t="s">
        <v>102</v>
      </c>
      <c r="J4910" t="s">
        <v>19</v>
      </c>
      <c r="L4910" t="s">
        <v>472</v>
      </c>
      <c r="M4910">
        <f t="shared" si="234"/>
        <v>10</v>
      </c>
      <c r="N4910">
        <f t="shared" si="235"/>
        <v>16</v>
      </c>
      <c r="O4910" t="str">
        <f t="shared" si="236"/>
        <v>Trading</v>
      </c>
    </row>
    <row r="4911" spans="1:15" hidden="1" x14ac:dyDescent="0.25">
      <c r="A4911" t="s">
        <v>121</v>
      </c>
      <c r="B4911" t="s">
        <v>14</v>
      </c>
      <c r="C4911" t="s">
        <v>103</v>
      </c>
      <c r="D4911" s="3">
        <v>44592</v>
      </c>
      <c r="E4911" t="s">
        <v>122</v>
      </c>
      <c r="F4911">
        <v>-1000000</v>
      </c>
      <c r="G4911" t="s">
        <v>510</v>
      </c>
      <c r="H4911" t="s">
        <v>247</v>
      </c>
      <c r="I4911" t="s">
        <v>102</v>
      </c>
      <c r="J4911" t="s">
        <v>19</v>
      </c>
      <c r="L4911" t="s">
        <v>465</v>
      </c>
      <c r="M4911">
        <f t="shared" si="234"/>
        <v>10</v>
      </c>
      <c r="N4911">
        <f t="shared" si="235"/>
        <v>16</v>
      </c>
      <c r="O4911" t="str">
        <f t="shared" si="236"/>
        <v>Trading</v>
      </c>
    </row>
    <row r="4912" spans="1:15" hidden="1" x14ac:dyDescent="0.25">
      <c r="A4912" t="s">
        <v>121</v>
      </c>
      <c r="B4912" t="s">
        <v>14</v>
      </c>
      <c r="C4912" t="s">
        <v>103</v>
      </c>
      <c r="D4912" s="3">
        <v>44603</v>
      </c>
      <c r="E4912" t="s">
        <v>122</v>
      </c>
      <c r="F4912">
        <v>-4000000</v>
      </c>
      <c r="G4912" t="s">
        <v>509</v>
      </c>
      <c r="H4912" t="s">
        <v>126</v>
      </c>
      <c r="I4912" t="s">
        <v>102</v>
      </c>
      <c r="J4912" t="s">
        <v>19</v>
      </c>
      <c r="L4912" t="s">
        <v>479</v>
      </c>
      <c r="M4912">
        <f t="shared" si="234"/>
        <v>10</v>
      </c>
      <c r="N4912">
        <f t="shared" si="235"/>
        <v>16</v>
      </c>
      <c r="O4912" t="str">
        <f t="shared" si="236"/>
        <v>LCF JPM</v>
      </c>
    </row>
    <row r="4913" spans="1:15" hidden="1" x14ac:dyDescent="0.25">
      <c r="A4913" t="s">
        <v>121</v>
      </c>
      <c r="B4913" t="s">
        <v>14</v>
      </c>
      <c r="C4913" t="s">
        <v>103</v>
      </c>
      <c r="D4913" s="3">
        <v>44608</v>
      </c>
      <c r="E4913" t="s">
        <v>122</v>
      </c>
      <c r="F4913">
        <v>-1200000</v>
      </c>
      <c r="G4913" t="s">
        <v>508</v>
      </c>
      <c r="H4913" t="s">
        <v>247</v>
      </c>
      <c r="I4913" t="s">
        <v>102</v>
      </c>
      <c r="J4913" t="s">
        <v>19</v>
      </c>
      <c r="L4913" t="s">
        <v>472</v>
      </c>
      <c r="M4913">
        <f t="shared" si="234"/>
        <v>10</v>
      </c>
      <c r="N4913">
        <f t="shared" si="235"/>
        <v>16</v>
      </c>
      <c r="O4913" t="str">
        <f t="shared" si="236"/>
        <v>Trading</v>
      </c>
    </row>
    <row r="4914" spans="1:15" hidden="1" x14ac:dyDescent="0.25">
      <c r="A4914" t="s">
        <v>121</v>
      </c>
      <c r="B4914" t="s">
        <v>14</v>
      </c>
      <c r="C4914" t="s">
        <v>103</v>
      </c>
      <c r="D4914" s="3">
        <v>44617</v>
      </c>
      <c r="E4914" t="s">
        <v>122</v>
      </c>
      <c r="F4914">
        <v>-1500000</v>
      </c>
      <c r="G4914" t="s">
        <v>507</v>
      </c>
      <c r="H4914" t="s">
        <v>247</v>
      </c>
      <c r="I4914" t="s">
        <v>102</v>
      </c>
      <c r="J4914" t="s">
        <v>19</v>
      </c>
      <c r="L4914" t="s">
        <v>472</v>
      </c>
      <c r="M4914">
        <f t="shared" si="234"/>
        <v>10</v>
      </c>
      <c r="N4914">
        <f t="shared" si="235"/>
        <v>16</v>
      </c>
      <c r="O4914" t="str">
        <f t="shared" si="236"/>
        <v>Trading</v>
      </c>
    </row>
    <row r="4915" spans="1:15" hidden="1" x14ac:dyDescent="0.25">
      <c r="A4915" t="s">
        <v>121</v>
      </c>
      <c r="B4915" t="s">
        <v>14</v>
      </c>
      <c r="C4915" t="s">
        <v>103</v>
      </c>
      <c r="D4915" s="3">
        <v>44630</v>
      </c>
      <c r="E4915" t="s">
        <v>122</v>
      </c>
      <c r="F4915">
        <v>-1000000</v>
      </c>
      <c r="G4915" t="s">
        <v>506</v>
      </c>
      <c r="H4915" t="s">
        <v>247</v>
      </c>
      <c r="I4915" t="s">
        <v>102</v>
      </c>
      <c r="J4915" t="s">
        <v>19</v>
      </c>
      <c r="L4915" t="s">
        <v>472</v>
      </c>
      <c r="M4915">
        <f t="shared" si="234"/>
        <v>10</v>
      </c>
      <c r="N4915">
        <f t="shared" si="235"/>
        <v>16</v>
      </c>
      <c r="O4915" t="str">
        <f t="shared" si="236"/>
        <v>Trading</v>
      </c>
    </row>
    <row r="4916" spans="1:15" hidden="1" x14ac:dyDescent="0.25">
      <c r="A4916" t="s">
        <v>121</v>
      </c>
      <c r="B4916" t="s">
        <v>14</v>
      </c>
      <c r="C4916" t="s">
        <v>103</v>
      </c>
      <c r="D4916" s="3">
        <v>44642</v>
      </c>
      <c r="E4916" t="s">
        <v>122</v>
      </c>
      <c r="F4916">
        <v>-1000000</v>
      </c>
      <c r="G4916" t="s">
        <v>505</v>
      </c>
      <c r="H4916" t="s">
        <v>247</v>
      </c>
      <c r="I4916" t="s">
        <v>102</v>
      </c>
      <c r="J4916" t="s">
        <v>19</v>
      </c>
      <c r="L4916" t="s">
        <v>472</v>
      </c>
      <c r="M4916">
        <f t="shared" si="234"/>
        <v>10</v>
      </c>
      <c r="N4916">
        <f t="shared" si="235"/>
        <v>16</v>
      </c>
      <c r="O4916" t="str">
        <f t="shared" si="236"/>
        <v>Trading</v>
      </c>
    </row>
    <row r="4917" spans="1:15" hidden="1" x14ac:dyDescent="0.25">
      <c r="A4917" t="s">
        <v>121</v>
      </c>
      <c r="B4917" t="s">
        <v>14</v>
      </c>
      <c r="C4917" t="s">
        <v>103</v>
      </c>
      <c r="D4917" s="3">
        <v>44649</v>
      </c>
      <c r="E4917" t="s">
        <v>122</v>
      </c>
      <c r="F4917">
        <v>-1000000</v>
      </c>
      <c r="G4917" t="s">
        <v>504</v>
      </c>
      <c r="H4917" t="s">
        <v>247</v>
      </c>
      <c r="I4917" t="s">
        <v>102</v>
      </c>
      <c r="J4917" t="s">
        <v>19</v>
      </c>
      <c r="L4917" t="s">
        <v>472</v>
      </c>
      <c r="M4917">
        <f t="shared" si="234"/>
        <v>10</v>
      </c>
      <c r="N4917">
        <f t="shared" si="235"/>
        <v>16</v>
      </c>
      <c r="O4917" t="str">
        <f t="shared" si="236"/>
        <v>Trading</v>
      </c>
    </row>
    <row r="4918" spans="1:15" hidden="1" x14ac:dyDescent="0.25">
      <c r="A4918" t="s">
        <v>121</v>
      </c>
      <c r="B4918" t="s">
        <v>14</v>
      </c>
      <c r="C4918" t="s">
        <v>103</v>
      </c>
      <c r="D4918" s="3">
        <v>44662</v>
      </c>
      <c r="E4918" t="s">
        <v>122</v>
      </c>
      <c r="F4918">
        <v>-1000000</v>
      </c>
      <c r="G4918" t="s">
        <v>503</v>
      </c>
      <c r="H4918" t="s">
        <v>247</v>
      </c>
      <c r="I4918" t="s">
        <v>102</v>
      </c>
      <c r="J4918" t="s">
        <v>19</v>
      </c>
      <c r="L4918" t="s">
        <v>472</v>
      </c>
      <c r="M4918">
        <f t="shared" si="234"/>
        <v>10</v>
      </c>
      <c r="N4918">
        <f t="shared" si="235"/>
        <v>16</v>
      </c>
      <c r="O4918" t="str">
        <f t="shared" si="236"/>
        <v>Trading</v>
      </c>
    </row>
    <row r="4919" spans="1:15" hidden="1" x14ac:dyDescent="0.25">
      <c r="A4919" t="s">
        <v>121</v>
      </c>
      <c r="B4919" t="s">
        <v>14</v>
      </c>
      <c r="C4919" t="s">
        <v>103</v>
      </c>
      <c r="D4919" s="3">
        <v>44669</v>
      </c>
      <c r="E4919" t="s">
        <v>122</v>
      </c>
      <c r="F4919">
        <v>-3000000</v>
      </c>
      <c r="G4919" t="s">
        <v>502</v>
      </c>
      <c r="H4919" t="s">
        <v>126</v>
      </c>
      <c r="I4919" t="s">
        <v>102</v>
      </c>
      <c r="J4919" t="s">
        <v>19</v>
      </c>
      <c r="L4919" t="s">
        <v>420</v>
      </c>
      <c r="M4919">
        <f t="shared" si="234"/>
        <v>10</v>
      </c>
      <c r="N4919">
        <f t="shared" si="235"/>
        <v>20</v>
      </c>
      <c r="O4919" t="str">
        <f t="shared" si="236"/>
        <v>LCF Trading</v>
      </c>
    </row>
    <row r="4920" spans="1:15" hidden="1" x14ac:dyDescent="0.25">
      <c r="A4920" t="s">
        <v>121</v>
      </c>
      <c r="B4920" t="s">
        <v>14</v>
      </c>
      <c r="C4920" t="s">
        <v>103</v>
      </c>
      <c r="D4920" s="3">
        <v>44676</v>
      </c>
      <c r="E4920" t="s">
        <v>122</v>
      </c>
      <c r="F4920">
        <v>-1068000</v>
      </c>
      <c r="G4920" t="s">
        <v>501</v>
      </c>
      <c r="H4920" t="s">
        <v>126</v>
      </c>
      <c r="I4920" t="s">
        <v>102</v>
      </c>
      <c r="J4920" t="s">
        <v>19</v>
      </c>
      <c r="L4920" t="s">
        <v>420</v>
      </c>
      <c r="M4920">
        <f t="shared" si="234"/>
        <v>10</v>
      </c>
      <c r="N4920">
        <f t="shared" si="235"/>
        <v>20</v>
      </c>
      <c r="O4920" t="str">
        <f t="shared" si="236"/>
        <v>LCF Trading</v>
      </c>
    </row>
    <row r="4921" spans="1:15" hidden="1" x14ac:dyDescent="0.25">
      <c r="A4921" t="s">
        <v>121</v>
      </c>
      <c r="B4921" t="s">
        <v>14</v>
      </c>
      <c r="C4921" t="s">
        <v>103</v>
      </c>
      <c r="D4921" s="3">
        <v>44676</v>
      </c>
      <c r="E4921" t="s">
        <v>122</v>
      </c>
      <c r="F4921">
        <v>-1000000</v>
      </c>
      <c r="G4921" t="s">
        <v>500</v>
      </c>
      <c r="H4921" t="s">
        <v>247</v>
      </c>
      <c r="I4921" t="s">
        <v>102</v>
      </c>
      <c r="J4921" t="s">
        <v>19</v>
      </c>
      <c r="L4921" t="s">
        <v>499</v>
      </c>
      <c r="M4921">
        <f t="shared" si="234"/>
        <v>10</v>
      </c>
      <c r="N4921">
        <f t="shared" si="235"/>
        <v>20</v>
      </c>
      <c r="O4921" t="str">
        <f t="shared" si="236"/>
        <v>LCF Trading</v>
      </c>
    </row>
    <row r="4922" spans="1:15" hidden="1" x14ac:dyDescent="0.25">
      <c r="A4922" t="s">
        <v>121</v>
      </c>
      <c r="B4922" t="s">
        <v>14</v>
      </c>
      <c r="C4922" t="s">
        <v>103</v>
      </c>
      <c r="D4922" s="3">
        <v>44687</v>
      </c>
      <c r="E4922" t="s">
        <v>122</v>
      </c>
      <c r="F4922">
        <v>-1100000</v>
      </c>
      <c r="G4922" t="s">
        <v>498</v>
      </c>
      <c r="H4922" t="s">
        <v>247</v>
      </c>
      <c r="I4922" t="s">
        <v>102</v>
      </c>
      <c r="J4922" t="s">
        <v>19</v>
      </c>
      <c r="L4922" t="s">
        <v>472</v>
      </c>
      <c r="M4922">
        <f t="shared" si="234"/>
        <v>10</v>
      </c>
      <c r="N4922">
        <f t="shared" si="235"/>
        <v>16</v>
      </c>
      <c r="O4922" t="str">
        <f t="shared" si="236"/>
        <v>Trading</v>
      </c>
    </row>
    <row r="4923" spans="1:15" hidden="1" x14ac:dyDescent="0.25">
      <c r="A4923" t="s">
        <v>121</v>
      </c>
      <c r="B4923" t="s">
        <v>14</v>
      </c>
      <c r="C4923" t="s">
        <v>103</v>
      </c>
      <c r="D4923" s="3">
        <v>44692</v>
      </c>
      <c r="E4923" t="s">
        <v>122</v>
      </c>
      <c r="F4923">
        <v>-1000000</v>
      </c>
      <c r="G4923" t="s">
        <v>497</v>
      </c>
      <c r="H4923" t="s">
        <v>247</v>
      </c>
      <c r="I4923" t="s">
        <v>102</v>
      </c>
      <c r="J4923" t="s">
        <v>19</v>
      </c>
      <c r="L4923" t="s">
        <v>472</v>
      </c>
      <c r="M4923">
        <f t="shared" si="234"/>
        <v>10</v>
      </c>
      <c r="N4923">
        <f t="shared" si="235"/>
        <v>16</v>
      </c>
      <c r="O4923" t="str">
        <f t="shared" si="236"/>
        <v>Trading</v>
      </c>
    </row>
    <row r="4924" spans="1:15" hidden="1" x14ac:dyDescent="0.25">
      <c r="A4924" t="s">
        <v>121</v>
      </c>
      <c r="B4924" t="s">
        <v>14</v>
      </c>
      <c r="C4924" t="s">
        <v>103</v>
      </c>
      <c r="D4924" s="3">
        <v>44700</v>
      </c>
      <c r="E4924" t="s">
        <v>122</v>
      </c>
      <c r="F4924">
        <v>-1200000</v>
      </c>
      <c r="G4924" t="s">
        <v>496</v>
      </c>
      <c r="H4924" t="s">
        <v>247</v>
      </c>
      <c r="I4924" t="s">
        <v>102</v>
      </c>
      <c r="J4924" t="s">
        <v>19</v>
      </c>
      <c r="L4924" t="s">
        <v>472</v>
      </c>
      <c r="M4924">
        <f t="shared" si="234"/>
        <v>10</v>
      </c>
      <c r="N4924">
        <f t="shared" si="235"/>
        <v>16</v>
      </c>
      <c r="O4924" t="str">
        <f t="shared" si="236"/>
        <v>Trading</v>
      </c>
    </row>
    <row r="4925" spans="1:15" hidden="1" x14ac:dyDescent="0.25">
      <c r="A4925" t="s">
        <v>121</v>
      </c>
      <c r="B4925" t="s">
        <v>14</v>
      </c>
      <c r="C4925" t="s">
        <v>103</v>
      </c>
      <c r="D4925" s="3">
        <v>44715</v>
      </c>
      <c r="E4925" t="s">
        <v>122</v>
      </c>
      <c r="F4925">
        <v>-500000</v>
      </c>
      <c r="G4925" t="s">
        <v>495</v>
      </c>
      <c r="H4925" t="s">
        <v>247</v>
      </c>
      <c r="I4925" t="s">
        <v>102</v>
      </c>
      <c r="J4925" t="s">
        <v>19</v>
      </c>
      <c r="L4925" t="s">
        <v>472</v>
      </c>
      <c r="M4925">
        <f t="shared" si="234"/>
        <v>10</v>
      </c>
      <c r="N4925">
        <f t="shared" si="235"/>
        <v>16</v>
      </c>
      <c r="O4925" t="str">
        <f t="shared" si="236"/>
        <v>Trading</v>
      </c>
    </row>
    <row r="4926" spans="1:15" hidden="1" x14ac:dyDescent="0.25">
      <c r="A4926" t="s">
        <v>121</v>
      </c>
      <c r="B4926" t="s">
        <v>14</v>
      </c>
      <c r="C4926" t="s">
        <v>103</v>
      </c>
      <c r="D4926" s="3">
        <v>44727</v>
      </c>
      <c r="E4926" t="s">
        <v>122</v>
      </c>
      <c r="F4926">
        <v>-2000000</v>
      </c>
      <c r="G4926" t="s">
        <v>494</v>
      </c>
      <c r="H4926" t="s">
        <v>126</v>
      </c>
      <c r="I4926" t="s">
        <v>102</v>
      </c>
      <c r="J4926" t="s">
        <v>19</v>
      </c>
      <c r="L4926" t="s">
        <v>420</v>
      </c>
      <c r="M4926">
        <f t="shared" si="234"/>
        <v>10</v>
      </c>
      <c r="N4926">
        <f t="shared" si="235"/>
        <v>20</v>
      </c>
      <c r="O4926" t="str">
        <f t="shared" si="236"/>
        <v>LCF Trading</v>
      </c>
    </row>
    <row r="4927" spans="1:15" hidden="1" x14ac:dyDescent="0.25">
      <c r="A4927" t="s">
        <v>121</v>
      </c>
      <c r="B4927" t="s">
        <v>14</v>
      </c>
      <c r="C4927" t="s">
        <v>103</v>
      </c>
      <c r="D4927" s="3">
        <v>44727</v>
      </c>
      <c r="E4927" t="s">
        <v>122</v>
      </c>
      <c r="F4927">
        <v>-400000</v>
      </c>
      <c r="G4927" t="s">
        <v>493</v>
      </c>
      <c r="H4927" t="s">
        <v>247</v>
      </c>
      <c r="I4927" t="s">
        <v>102</v>
      </c>
      <c r="J4927" t="s">
        <v>19</v>
      </c>
      <c r="L4927" t="s">
        <v>270</v>
      </c>
      <c r="M4927">
        <f t="shared" si="234"/>
        <v>10</v>
      </c>
      <c r="N4927">
        <f t="shared" si="235"/>
        <v>20</v>
      </c>
      <c r="O4927" t="str">
        <f t="shared" si="236"/>
        <v>LCF Trading</v>
      </c>
    </row>
    <row r="4928" spans="1:15" hidden="1" x14ac:dyDescent="0.25">
      <c r="A4928" t="s">
        <v>121</v>
      </c>
      <c r="B4928" t="s">
        <v>14</v>
      </c>
      <c r="C4928" t="s">
        <v>103</v>
      </c>
      <c r="D4928" s="3">
        <v>44727</v>
      </c>
      <c r="E4928" t="s">
        <v>122</v>
      </c>
      <c r="F4928">
        <v>-310000</v>
      </c>
      <c r="G4928" t="s">
        <v>492</v>
      </c>
      <c r="H4928" t="s">
        <v>247</v>
      </c>
      <c r="I4928" t="s">
        <v>102</v>
      </c>
      <c r="J4928" t="s">
        <v>19</v>
      </c>
      <c r="L4928" t="s">
        <v>467</v>
      </c>
      <c r="M4928">
        <f t="shared" si="234"/>
        <v>10</v>
      </c>
      <c r="N4928">
        <f t="shared" si="235"/>
        <v>20</v>
      </c>
      <c r="O4928" t="str">
        <f t="shared" si="236"/>
        <v>LCF Trading</v>
      </c>
    </row>
    <row r="4929" spans="1:15" hidden="1" x14ac:dyDescent="0.25">
      <c r="A4929" t="s">
        <v>121</v>
      </c>
      <c r="B4929" t="s">
        <v>14</v>
      </c>
      <c r="C4929" t="s">
        <v>103</v>
      </c>
      <c r="D4929" s="3">
        <v>44729</v>
      </c>
      <c r="E4929" t="s">
        <v>122</v>
      </c>
      <c r="F4929">
        <v>-1000000</v>
      </c>
      <c r="G4929" t="s">
        <v>491</v>
      </c>
      <c r="H4929" t="s">
        <v>247</v>
      </c>
      <c r="I4929" t="s">
        <v>102</v>
      </c>
      <c r="J4929" t="s">
        <v>19</v>
      </c>
      <c r="L4929" t="s">
        <v>472</v>
      </c>
      <c r="M4929">
        <f t="shared" si="234"/>
        <v>10</v>
      </c>
      <c r="N4929">
        <f t="shared" si="235"/>
        <v>16</v>
      </c>
      <c r="O4929" t="str">
        <f t="shared" si="236"/>
        <v>Trading</v>
      </c>
    </row>
    <row r="4930" spans="1:15" hidden="1" x14ac:dyDescent="0.25">
      <c r="A4930" t="s">
        <v>121</v>
      </c>
      <c r="B4930" t="s">
        <v>14</v>
      </c>
      <c r="C4930" t="s">
        <v>103</v>
      </c>
      <c r="D4930" s="3">
        <v>44747</v>
      </c>
      <c r="E4930" t="s">
        <v>122</v>
      </c>
      <c r="F4930">
        <v>-1500000</v>
      </c>
      <c r="G4930" t="s">
        <v>490</v>
      </c>
      <c r="H4930" t="s">
        <v>247</v>
      </c>
      <c r="I4930" t="s">
        <v>102</v>
      </c>
      <c r="J4930" t="s">
        <v>19</v>
      </c>
      <c r="L4930" t="s">
        <v>472</v>
      </c>
      <c r="M4930">
        <f t="shared" si="234"/>
        <v>10</v>
      </c>
      <c r="N4930">
        <f t="shared" si="235"/>
        <v>16</v>
      </c>
      <c r="O4930" t="str">
        <f t="shared" si="236"/>
        <v>Trading</v>
      </c>
    </row>
    <row r="4931" spans="1:15" hidden="1" x14ac:dyDescent="0.25">
      <c r="A4931" t="s">
        <v>121</v>
      </c>
      <c r="B4931" t="s">
        <v>14</v>
      </c>
      <c r="C4931" t="s">
        <v>103</v>
      </c>
      <c r="D4931" s="3">
        <v>44750</v>
      </c>
      <c r="E4931" t="s">
        <v>122</v>
      </c>
      <c r="F4931">
        <v>-1100000</v>
      </c>
      <c r="G4931" t="s">
        <v>489</v>
      </c>
      <c r="H4931" t="s">
        <v>247</v>
      </c>
      <c r="I4931" t="s">
        <v>102</v>
      </c>
      <c r="J4931" t="s">
        <v>19</v>
      </c>
      <c r="L4931" t="s">
        <v>472</v>
      </c>
      <c r="M4931">
        <f t="shared" ref="M4931:M4994" si="237">FIND("from",L4931,1)+LEN($M$1)+1</f>
        <v>10</v>
      </c>
      <c r="N4931">
        <f t="shared" ref="N4931:N4994" si="238">FIND("to",L4931)-LEN($N$1)</f>
        <v>16</v>
      </c>
      <c r="O4931" t="str">
        <f t="shared" ref="O4931:O4994" si="239">MID(L4931,M4931,N4931-M4931+1)</f>
        <v>Trading</v>
      </c>
    </row>
    <row r="4932" spans="1:15" hidden="1" x14ac:dyDescent="0.25">
      <c r="A4932" t="s">
        <v>121</v>
      </c>
      <c r="B4932" t="s">
        <v>14</v>
      </c>
      <c r="C4932" t="s">
        <v>103</v>
      </c>
      <c r="D4932" s="3">
        <v>44757</v>
      </c>
      <c r="E4932" t="s">
        <v>122</v>
      </c>
      <c r="F4932">
        <v>-875000</v>
      </c>
      <c r="G4932" t="s">
        <v>488</v>
      </c>
      <c r="H4932" t="s">
        <v>247</v>
      </c>
      <c r="I4932" t="s">
        <v>102</v>
      </c>
      <c r="J4932" t="s">
        <v>19</v>
      </c>
      <c r="L4932" t="s">
        <v>472</v>
      </c>
      <c r="M4932">
        <f t="shared" si="237"/>
        <v>10</v>
      </c>
      <c r="N4932">
        <f t="shared" si="238"/>
        <v>16</v>
      </c>
      <c r="O4932" t="str">
        <f t="shared" si="239"/>
        <v>Trading</v>
      </c>
    </row>
    <row r="4933" spans="1:15" hidden="1" x14ac:dyDescent="0.25">
      <c r="A4933" t="s">
        <v>121</v>
      </c>
      <c r="B4933" t="s">
        <v>14</v>
      </c>
      <c r="C4933" t="s">
        <v>103</v>
      </c>
      <c r="D4933" s="3">
        <v>44761</v>
      </c>
      <c r="E4933" t="s">
        <v>122</v>
      </c>
      <c r="F4933">
        <v>-1500000</v>
      </c>
      <c r="G4933" t="s">
        <v>487</v>
      </c>
      <c r="H4933" t="s">
        <v>247</v>
      </c>
      <c r="I4933" t="s">
        <v>102</v>
      </c>
      <c r="J4933" t="s">
        <v>19</v>
      </c>
      <c r="L4933" t="s">
        <v>472</v>
      </c>
      <c r="M4933">
        <f t="shared" si="237"/>
        <v>10</v>
      </c>
      <c r="N4933">
        <f t="shared" si="238"/>
        <v>16</v>
      </c>
      <c r="O4933" t="str">
        <f t="shared" si="239"/>
        <v>Trading</v>
      </c>
    </row>
    <row r="4934" spans="1:15" hidden="1" x14ac:dyDescent="0.25">
      <c r="A4934" t="s">
        <v>121</v>
      </c>
      <c r="B4934" t="s">
        <v>14</v>
      </c>
      <c r="C4934" t="s">
        <v>103</v>
      </c>
      <c r="D4934" s="3">
        <v>44783</v>
      </c>
      <c r="E4934" t="s">
        <v>122</v>
      </c>
      <c r="F4934">
        <v>-500000</v>
      </c>
      <c r="G4934" t="s">
        <v>486</v>
      </c>
      <c r="H4934" t="s">
        <v>247</v>
      </c>
      <c r="I4934" t="s">
        <v>102</v>
      </c>
      <c r="J4934" t="s">
        <v>19</v>
      </c>
      <c r="L4934" t="s">
        <v>472</v>
      </c>
      <c r="M4934">
        <f t="shared" si="237"/>
        <v>10</v>
      </c>
      <c r="N4934">
        <f t="shared" si="238"/>
        <v>16</v>
      </c>
      <c r="O4934" t="str">
        <f t="shared" si="239"/>
        <v>Trading</v>
      </c>
    </row>
    <row r="4935" spans="1:15" hidden="1" x14ac:dyDescent="0.25">
      <c r="A4935" t="s">
        <v>121</v>
      </c>
      <c r="B4935" t="s">
        <v>14</v>
      </c>
      <c r="C4935" t="s">
        <v>103</v>
      </c>
      <c r="D4935" s="3">
        <v>44790</v>
      </c>
      <c r="E4935" t="s">
        <v>122</v>
      </c>
      <c r="F4935">
        <v>-1200000</v>
      </c>
      <c r="G4935" t="s">
        <v>485</v>
      </c>
      <c r="H4935" t="s">
        <v>247</v>
      </c>
      <c r="I4935" t="s">
        <v>102</v>
      </c>
      <c r="J4935" t="s">
        <v>19</v>
      </c>
      <c r="L4935" t="s">
        <v>472</v>
      </c>
      <c r="M4935">
        <f t="shared" si="237"/>
        <v>10</v>
      </c>
      <c r="N4935">
        <f t="shared" si="238"/>
        <v>16</v>
      </c>
      <c r="O4935" t="str">
        <f t="shared" si="239"/>
        <v>Trading</v>
      </c>
    </row>
    <row r="4936" spans="1:15" hidden="1" x14ac:dyDescent="0.25">
      <c r="A4936" t="s">
        <v>121</v>
      </c>
      <c r="B4936" t="s">
        <v>14</v>
      </c>
      <c r="C4936" t="s">
        <v>103</v>
      </c>
      <c r="D4936" s="3">
        <v>44817</v>
      </c>
      <c r="E4936" t="s">
        <v>122</v>
      </c>
      <c r="F4936">
        <v>-1500000</v>
      </c>
      <c r="G4936" t="s">
        <v>484</v>
      </c>
      <c r="H4936" t="s">
        <v>247</v>
      </c>
      <c r="I4936" t="s">
        <v>102</v>
      </c>
      <c r="J4936" t="s">
        <v>19</v>
      </c>
      <c r="L4936" t="s">
        <v>472</v>
      </c>
      <c r="M4936">
        <f t="shared" si="237"/>
        <v>10</v>
      </c>
      <c r="N4936">
        <f t="shared" si="238"/>
        <v>16</v>
      </c>
      <c r="O4936" t="str">
        <f t="shared" si="239"/>
        <v>Trading</v>
      </c>
    </row>
    <row r="4937" spans="1:15" hidden="1" x14ac:dyDescent="0.25">
      <c r="A4937" t="s">
        <v>121</v>
      </c>
      <c r="B4937" t="s">
        <v>14</v>
      </c>
      <c r="C4937" t="s">
        <v>103</v>
      </c>
      <c r="D4937" s="3">
        <v>44817</v>
      </c>
      <c r="E4937" t="s">
        <v>122</v>
      </c>
      <c r="F4937">
        <v>-406000</v>
      </c>
      <c r="G4937" t="s">
        <v>483</v>
      </c>
      <c r="H4937" t="s">
        <v>247</v>
      </c>
      <c r="I4937" t="s">
        <v>102</v>
      </c>
      <c r="J4937" t="s">
        <v>19</v>
      </c>
      <c r="L4937" t="s">
        <v>467</v>
      </c>
      <c r="M4937">
        <f t="shared" si="237"/>
        <v>10</v>
      </c>
      <c r="N4937">
        <f t="shared" si="238"/>
        <v>20</v>
      </c>
      <c r="O4937" t="str">
        <f t="shared" si="239"/>
        <v>LCF Trading</v>
      </c>
    </row>
    <row r="4938" spans="1:15" hidden="1" x14ac:dyDescent="0.25">
      <c r="A4938" t="s">
        <v>121</v>
      </c>
      <c r="B4938" t="s">
        <v>14</v>
      </c>
      <c r="C4938" t="s">
        <v>103</v>
      </c>
      <c r="D4938" s="3">
        <v>44825</v>
      </c>
      <c r="E4938" t="s">
        <v>122</v>
      </c>
      <c r="F4938">
        <v>-1500000</v>
      </c>
      <c r="G4938" t="s">
        <v>482</v>
      </c>
      <c r="H4938" t="s">
        <v>126</v>
      </c>
      <c r="I4938" t="s">
        <v>102</v>
      </c>
      <c r="J4938" t="s">
        <v>19</v>
      </c>
      <c r="L4938" t="s">
        <v>472</v>
      </c>
      <c r="M4938">
        <f t="shared" si="237"/>
        <v>10</v>
      </c>
      <c r="N4938">
        <f t="shared" si="238"/>
        <v>16</v>
      </c>
      <c r="O4938" t="str">
        <f t="shared" si="239"/>
        <v>Trading</v>
      </c>
    </row>
    <row r="4939" spans="1:15" hidden="1" x14ac:dyDescent="0.25">
      <c r="A4939" t="s">
        <v>121</v>
      </c>
      <c r="B4939" t="s">
        <v>14</v>
      </c>
      <c r="C4939" t="s">
        <v>103</v>
      </c>
      <c r="D4939" s="3">
        <v>44833</v>
      </c>
      <c r="E4939" t="s">
        <v>122</v>
      </c>
      <c r="F4939">
        <v>-700000</v>
      </c>
      <c r="G4939" t="s">
        <v>481</v>
      </c>
      <c r="H4939" t="s">
        <v>247</v>
      </c>
      <c r="I4939" t="s">
        <v>102</v>
      </c>
      <c r="J4939" t="s">
        <v>19</v>
      </c>
      <c r="L4939" t="s">
        <v>472</v>
      </c>
      <c r="M4939">
        <f t="shared" si="237"/>
        <v>10</v>
      </c>
      <c r="N4939">
        <f t="shared" si="238"/>
        <v>16</v>
      </c>
      <c r="O4939" t="str">
        <f t="shared" si="239"/>
        <v>Trading</v>
      </c>
    </row>
    <row r="4940" spans="1:15" hidden="1" x14ac:dyDescent="0.25">
      <c r="A4940" t="s">
        <v>121</v>
      </c>
      <c r="B4940" t="s">
        <v>14</v>
      </c>
      <c r="C4940" t="s">
        <v>103</v>
      </c>
      <c r="D4940" s="3">
        <v>44852</v>
      </c>
      <c r="E4940" t="s">
        <v>122</v>
      </c>
      <c r="F4940">
        <v>-1700000</v>
      </c>
      <c r="G4940" t="s">
        <v>480</v>
      </c>
      <c r="H4940" t="s">
        <v>126</v>
      </c>
      <c r="I4940" t="s">
        <v>102</v>
      </c>
      <c r="J4940" t="s">
        <v>19</v>
      </c>
      <c r="L4940" t="s">
        <v>479</v>
      </c>
      <c r="M4940">
        <f t="shared" si="237"/>
        <v>10</v>
      </c>
      <c r="N4940">
        <f t="shared" si="238"/>
        <v>16</v>
      </c>
      <c r="O4940" t="str">
        <f t="shared" si="239"/>
        <v>LCF JPM</v>
      </c>
    </row>
    <row r="4941" spans="1:15" hidden="1" x14ac:dyDescent="0.25">
      <c r="A4941" t="s">
        <v>121</v>
      </c>
      <c r="B4941" t="s">
        <v>14</v>
      </c>
      <c r="C4941" t="s">
        <v>103</v>
      </c>
      <c r="D4941" s="3">
        <v>44852</v>
      </c>
      <c r="E4941" t="s">
        <v>122</v>
      </c>
      <c r="F4941">
        <v>-1500000</v>
      </c>
      <c r="G4941" t="s">
        <v>478</v>
      </c>
      <c r="H4941" t="s">
        <v>247</v>
      </c>
      <c r="I4941" t="s">
        <v>102</v>
      </c>
      <c r="J4941" t="s">
        <v>19</v>
      </c>
      <c r="L4941" t="s">
        <v>472</v>
      </c>
      <c r="M4941">
        <f t="shared" si="237"/>
        <v>10</v>
      </c>
      <c r="N4941">
        <f t="shared" si="238"/>
        <v>16</v>
      </c>
      <c r="O4941" t="str">
        <f t="shared" si="239"/>
        <v>Trading</v>
      </c>
    </row>
    <row r="4942" spans="1:15" hidden="1" x14ac:dyDescent="0.25">
      <c r="A4942" t="s">
        <v>121</v>
      </c>
      <c r="B4942" t="s">
        <v>14</v>
      </c>
      <c r="C4942" t="s">
        <v>103</v>
      </c>
      <c r="D4942" s="3">
        <v>44861</v>
      </c>
      <c r="E4942" t="s">
        <v>122</v>
      </c>
      <c r="F4942">
        <v>-8500000</v>
      </c>
      <c r="G4942" t="s">
        <v>477</v>
      </c>
      <c r="H4942" t="s">
        <v>126</v>
      </c>
      <c r="I4942" t="s">
        <v>102</v>
      </c>
      <c r="J4942" t="s">
        <v>19</v>
      </c>
      <c r="L4942" t="s">
        <v>476</v>
      </c>
      <c r="M4942">
        <f t="shared" si="237"/>
        <v>10</v>
      </c>
      <c r="N4942">
        <f t="shared" si="238"/>
        <v>24</v>
      </c>
      <c r="O4942" t="str">
        <f t="shared" si="239"/>
        <v>LCF Trading JPM</v>
      </c>
    </row>
    <row r="4943" spans="1:15" hidden="1" x14ac:dyDescent="0.25">
      <c r="A4943" t="s">
        <v>121</v>
      </c>
      <c r="B4943" t="s">
        <v>14</v>
      </c>
      <c r="C4943" t="s">
        <v>103</v>
      </c>
      <c r="D4943" s="3">
        <v>44868</v>
      </c>
      <c r="E4943" t="s">
        <v>122</v>
      </c>
      <c r="F4943">
        <v>-500000</v>
      </c>
      <c r="G4943" t="s">
        <v>475</v>
      </c>
      <c r="H4943" t="s">
        <v>247</v>
      </c>
      <c r="I4943" t="s">
        <v>102</v>
      </c>
      <c r="J4943" t="s">
        <v>19</v>
      </c>
      <c r="L4943" t="s">
        <v>472</v>
      </c>
      <c r="M4943">
        <f t="shared" si="237"/>
        <v>10</v>
      </c>
      <c r="N4943">
        <f t="shared" si="238"/>
        <v>16</v>
      </c>
      <c r="O4943" t="str">
        <f t="shared" si="239"/>
        <v>Trading</v>
      </c>
    </row>
    <row r="4944" spans="1:15" hidden="1" x14ac:dyDescent="0.25">
      <c r="A4944" t="s">
        <v>121</v>
      </c>
      <c r="B4944" t="s">
        <v>14</v>
      </c>
      <c r="C4944" t="s">
        <v>103</v>
      </c>
      <c r="D4944" s="3">
        <v>44873</v>
      </c>
      <c r="E4944" t="s">
        <v>122</v>
      </c>
      <c r="F4944">
        <v>-800000</v>
      </c>
      <c r="G4944" t="s">
        <v>474</v>
      </c>
      <c r="H4944" t="s">
        <v>247</v>
      </c>
      <c r="I4944" t="s">
        <v>102</v>
      </c>
      <c r="J4944" t="s">
        <v>19</v>
      </c>
      <c r="L4944" t="s">
        <v>472</v>
      </c>
      <c r="M4944">
        <f t="shared" si="237"/>
        <v>10</v>
      </c>
      <c r="N4944">
        <f t="shared" si="238"/>
        <v>16</v>
      </c>
      <c r="O4944" t="str">
        <f t="shared" si="239"/>
        <v>Trading</v>
      </c>
    </row>
    <row r="4945" spans="1:15" hidden="1" x14ac:dyDescent="0.25">
      <c r="A4945" t="s">
        <v>121</v>
      </c>
      <c r="B4945" t="s">
        <v>14</v>
      </c>
      <c r="C4945" t="s">
        <v>103</v>
      </c>
      <c r="D4945" s="3">
        <v>44881</v>
      </c>
      <c r="E4945" t="s">
        <v>122</v>
      </c>
      <c r="F4945">
        <v>-1000000</v>
      </c>
      <c r="G4945" t="s">
        <v>473</v>
      </c>
      <c r="H4945" t="s">
        <v>247</v>
      </c>
      <c r="I4945" t="s">
        <v>102</v>
      </c>
      <c r="J4945" t="s">
        <v>19</v>
      </c>
      <c r="L4945" t="s">
        <v>472</v>
      </c>
      <c r="M4945">
        <f t="shared" si="237"/>
        <v>10</v>
      </c>
      <c r="N4945">
        <f t="shared" si="238"/>
        <v>16</v>
      </c>
      <c r="O4945" t="str">
        <f t="shared" si="239"/>
        <v>Trading</v>
      </c>
    </row>
    <row r="4946" spans="1:15" hidden="1" x14ac:dyDescent="0.25">
      <c r="A4946" t="s">
        <v>121</v>
      </c>
      <c r="B4946" t="s">
        <v>14</v>
      </c>
      <c r="C4946" t="s">
        <v>103</v>
      </c>
      <c r="D4946" s="3">
        <v>44887</v>
      </c>
      <c r="E4946" t="s">
        <v>122</v>
      </c>
      <c r="F4946">
        <v>-600</v>
      </c>
      <c r="G4946" t="s">
        <v>471</v>
      </c>
      <c r="H4946" t="s">
        <v>247</v>
      </c>
      <c r="I4946" t="s">
        <v>102</v>
      </c>
      <c r="J4946" t="s">
        <v>19</v>
      </c>
      <c r="L4946" t="s">
        <v>467</v>
      </c>
      <c r="M4946">
        <f t="shared" si="237"/>
        <v>10</v>
      </c>
      <c r="N4946">
        <f t="shared" si="238"/>
        <v>20</v>
      </c>
      <c r="O4946" t="str">
        <f t="shared" si="239"/>
        <v>LCF Trading</v>
      </c>
    </row>
    <row r="4947" spans="1:15" hidden="1" x14ac:dyDescent="0.25">
      <c r="A4947" t="s">
        <v>121</v>
      </c>
      <c r="B4947" t="s">
        <v>14</v>
      </c>
      <c r="C4947" t="s">
        <v>103</v>
      </c>
      <c r="D4947" s="3">
        <v>44902</v>
      </c>
      <c r="E4947" t="s">
        <v>122</v>
      </c>
      <c r="F4947">
        <v>-500000</v>
      </c>
      <c r="G4947" t="s">
        <v>470</v>
      </c>
      <c r="H4947" t="s">
        <v>247</v>
      </c>
      <c r="I4947" t="s">
        <v>102</v>
      </c>
      <c r="J4947" t="s">
        <v>19</v>
      </c>
      <c r="L4947" t="s">
        <v>465</v>
      </c>
      <c r="M4947">
        <f t="shared" si="237"/>
        <v>10</v>
      </c>
      <c r="N4947">
        <f t="shared" si="238"/>
        <v>16</v>
      </c>
      <c r="O4947" t="str">
        <f t="shared" si="239"/>
        <v>Trading</v>
      </c>
    </row>
    <row r="4948" spans="1:15" hidden="1" x14ac:dyDescent="0.25">
      <c r="A4948" t="s">
        <v>121</v>
      </c>
      <c r="B4948" t="s">
        <v>14</v>
      </c>
      <c r="C4948" t="s">
        <v>103</v>
      </c>
      <c r="D4948" s="3">
        <v>44908</v>
      </c>
      <c r="E4948" t="s">
        <v>122</v>
      </c>
      <c r="F4948">
        <v>-1400000</v>
      </c>
      <c r="G4948" t="s">
        <v>469</v>
      </c>
      <c r="H4948" t="s">
        <v>247</v>
      </c>
      <c r="I4948" t="s">
        <v>102</v>
      </c>
      <c r="J4948" t="s">
        <v>19</v>
      </c>
      <c r="L4948" t="s">
        <v>465</v>
      </c>
      <c r="M4948">
        <f t="shared" si="237"/>
        <v>10</v>
      </c>
      <c r="N4948">
        <f t="shared" si="238"/>
        <v>16</v>
      </c>
      <c r="O4948" t="str">
        <f t="shared" si="239"/>
        <v>Trading</v>
      </c>
    </row>
    <row r="4949" spans="1:15" hidden="1" x14ac:dyDescent="0.25">
      <c r="A4949" t="s">
        <v>121</v>
      </c>
      <c r="B4949" t="s">
        <v>14</v>
      </c>
      <c r="C4949" t="s">
        <v>103</v>
      </c>
      <c r="D4949" s="3">
        <v>44909</v>
      </c>
      <c r="E4949" t="s">
        <v>122</v>
      </c>
      <c r="F4949">
        <v>-843450</v>
      </c>
      <c r="G4949" t="s">
        <v>468</v>
      </c>
      <c r="H4949" t="s">
        <v>247</v>
      </c>
      <c r="I4949" t="s">
        <v>102</v>
      </c>
      <c r="J4949" t="s">
        <v>19</v>
      </c>
      <c r="L4949" t="s">
        <v>467</v>
      </c>
      <c r="M4949">
        <f t="shared" si="237"/>
        <v>10</v>
      </c>
      <c r="N4949">
        <f t="shared" si="238"/>
        <v>20</v>
      </c>
      <c r="O4949" t="str">
        <f t="shared" si="239"/>
        <v>LCF Trading</v>
      </c>
    </row>
    <row r="4950" spans="1:15" hidden="1" x14ac:dyDescent="0.25">
      <c r="A4950" t="s">
        <v>121</v>
      </c>
      <c r="B4950" t="s">
        <v>14</v>
      </c>
      <c r="C4950" t="s">
        <v>103</v>
      </c>
      <c r="D4950" s="3">
        <v>44909</v>
      </c>
      <c r="E4950" t="s">
        <v>122</v>
      </c>
      <c r="F4950">
        <v>-200000</v>
      </c>
      <c r="G4950" t="s">
        <v>466</v>
      </c>
      <c r="H4950" t="s">
        <v>247</v>
      </c>
      <c r="I4950" t="s">
        <v>102</v>
      </c>
      <c r="J4950" t="s">
        <v>19</v>
      </c>
      <c r="L4950" t="s">
        <v>465</v>
      </c>
      <c r="M4950">
        <f t="shared" si="237"/>
        <v>10</v>
      </c>
      <c r="N4950">
        <f t="shared" si="238"/>
        <v>16</v>
      </c>
      <c r="O4950" t="str">
        <f t="shared" si="239"/>
        <v>Trading</v>
      </c>
    </row>
    <row r="4951" spans="1:15" hidden="1" x14ac:dyDescent="0.25">
      <c r="A4951" t="s">
        <v>121</v>
      </c>
      <c r="B4951" t="s">
        <v>14</v>
      </c>
      <c r="C4951" t="s">
        <v>103</v>
      </c>
      <c r="D4951" s="3">
        <v>44916</v>
      </c>
      <c r="E4951" t="s">
        <v>122</v>
      </c>
      <c r="F4951">
        <v>-1500000</v>
      </c>
      <c r="G4951" t="s">
        <v>464</v>
      </c>
      <c r="H4951" t="s">
        <v>247</v>
      </c>
      <c r="I4951" t="s">
        <v>102</v>
      </c>
      <c r="J4951" t="s">
        <v>19</v>
      </c>
      <c r="L4951" t="s">
        <v>270</v>
      </c>
      <c r="M4951">
        <f t="shared" si="237"/>
        <v>10</v>
      </c>
      <c r="N4951">
        <f t="shared" si="238"/>
        <v>20</v>
      </c>
      <c r="O4951" t="str">
        <f t="shared" si="239"/>
        <v>LCF Trading</v>
      </c>
    </row>
    <row r="4952" spans="1:15" hidden="1" x14ac:dyDescent="0.25">
      <c r="A4952" t="s">
        <v>121</v>
      </c>
      <c r="B4952" t="s">
        <v>14</v>
      </c>
      <c r="C4952" t="s">
        <v>103</v>
      </c>
      <c r="D4952" s="3">
        <v>44935</v>
      </c>
      <c r="E4952" t="s">
        <v>122</v>
      </c>
      <c r="F4952">
        <v>-500000</v>
      </c>
      <c r="G4952" t="s">
        <v>463</v>
      </c>
      <c r="H4952" t="s">
        <v>247</v>
      </c>
      <c r="I4952" t="s">
        <v>102</v>
      </c>
      <c r="J4952" t="s">
        <v>19</v>
      </c>
      <c r="L4952" t="s">
        <v>270</v>
      </c>
      <c r="M4952">
        <f t="shared" si="237"/>
        <v>10</v>
      </c>
      <c r="N4952">
        <f t="shared" si="238"/>
        <v>20</v>
      </c>
      <c r="O4952" t="str">
        <f t="shared" si="239"/>
        <v>LCF Trading</v>
      </c>
    </row>
    <row r="4953" spans="1:15" hidden="1" x14ac:dyDescent="0.25">
      <c r="A4953" t="s">
        <v>121</v>
      </c>
      <c r="B4953" t="s">
        <v>14</v>
      </c>
      <c r="C4953" t="s">
        <v>103</v>
      </c>
      <c r="D4953" s="3">
        <v>44949</v>
      </c>
      <c r="E4953" t="s">
        <v>122</v>
      </c>
      <c r="F4953">
        <v>-1500000</v>
      </c>
      <c r="G4953" t="s">
        <v>462</v>
      </c>
      <c r="H4953" t="s">
        <v>247</v>
      </c>
      <c r="I4953" t="s">
        <v>102</v>
      </c>
      <c r="J4953" t="s">
        <v>19</v>
      </c>
      <c r="L4953" t="s">
        <v>270</v>
      </c>
      <c r="M4953">
        <f t="shared" si="237"/>
        <v>10</v>
      </c>
      <c r="N4953">
        <f t="shared" si="238"/>
        <v>20</v>
      </c>
      <c r="O4953" t="str">
        <f t="shared" si="239"/>
        <v>LCF Trading</v>
      </c>
    </row>
    <row r="4954" spans="1:15" hidden="1" x14ac:dyDescent="0.25">
      <c r="A4954" t="s">
        <v>121</v>
      </c>
      <c r="B4954" t="s">
        <v>14</v>
      </c>
      <c r="C4954" t="s">
        <v>103</v>
      </c>
      <c r="D4954" s="3">
        <v>44972</v>
      </c>
      <c r="E4954" t="s">
        <v>122</v>
      </c>
      <c r="F4954">
        <v>-1000000</v>
      </c>
      <c r="G4954" t="s">
        <v>461</v>
      </c>
      <c r="H4954" t="s">
        <v>247</v>
      </c>
      <c r="I4954" t="s">
        <v>102</v>
      </c>
      <c r="J4954" t="s">
        <v>19</v>
      </c>
      <c r="L4954" t="s">
        <v>270</v>
      </c>
      <c r="M4954">
        <f t="shared" si="237"/>
        <v>10</v>
      </c>
      <c r="N4954">
        <f t="shared" si="238"/>
        <v>20</v>
      </c>
      <c r="O4954" t="str">
        <f t="shared" si="239"/>
        <v>LCF Trading</v>
      </c>
    </row>
    <row r="4955" spans="1:15" hidden="1" x14ac:dyDescent="0.25">
      <c r="A4955" t="s">
        <v>121</v>
      </c>
      <c r="B4955" t="s">
        <v>14</v>
      </c>
      <c r="C4955" t="s">
        <v>103</v>
      </c>
      <c r="D4955" s="3">
        <v>44985</v>
      </c>
      <c r="E4955" t="s">
        <v>122</v>
      </c>
      <c r="F4955">
        <v>-2000000</v>
      </c>
      <c r="G4955" t="s">
        <v>460</v>
      </c>
      <c r="H4955" t="s">
        <v>126</v>
      </c>
      <c r="I4955" t="s">
        <v>102</v>
      </c>
      <c r="J4955" t="s">
        <v>19</v>
      </c>
      <c r="L4955" t="s">
        <v>420</v>
      </c>
      <c r="M4955">
        <f t="shared" si="237"/>
        <v>10</v>
      </c>
      <c r="N4955">
        <f t="shared" si="238"/>
        <v>20</v>
      </c>
      <c r="O4955" t="str">
        <f t="shared" si="239"/>
        <v>LCF Trading</v>
      </c>
    </row>
    <row r="4956" spans="1:15" hidden="1" x14ac:dyDescent="0.25">
      <c r="A4956" t="s">
        <v>121</v>
      </c>
      <c r="B4956" t="s">
        <v>14</v>
      </c>
      <c r="C4956" t="s">
        <v>103</v>
      </c>
      <c r="D4956" s="3">
        <v>44985</v>
      </c>
      <c r="E4956" t="s">
        <v>122</v>
      </c>
      <c r="F4956">
        <v>-500000</v>
      </c>
      <c r="G4956" t="s">
        <v>459</v>
      </c>
      <c r="H4956" t="s">
        <v>247</v>
      </c>
      <c r="I4956" t="s">
        <v>102</v>
      </c>
      <c r="J4956" t="s">
        <v>19</v>
      </c>
      <c r="L4956" t="s">
        <v>270</v>
      </c>
      <c r="M4956">
        <f t="shared" si="237"/>
        <v>10</v>
      </c>
      <c r="N4956">
        <f t="shared" si="238"/>
        <v>20</v>
      </c>
      <c r="O4956" t="str">
        <f t="shared" si="239"/>
        <v>LCF Trading</v>
      </c>
    </row>
    <row r="4957" spans="1:15" hidden="1" x14ac:dyDescent="0.25">
      <c r="A4957" t="s">
        <v>121</v>
      </c>
      <c r="B4957" t="s">
        <v>14</v>
      </c>
      <c r="C4957" t="s">
        <v>103</v>
      </c>
      <c r="D4957" s="3">
        <v>44994</v>
      </c>
      <c r="E4957" t="s">
        <v>122</v>
      </c>
      <c r="F4957">
        <v>-600000</v>
      </c>
      <c r="G4957" t="s">
        <v>458</v>
      </c>
      <c r="H4957" t="s">
        <v>247</v>
      </c>
      <c r="I4957" t="s">
        <v>102</v>
      </c>
      <c r="J4957" t="s">
        <v>19</v>
      </c>
      <c r="L4957" t="s">
        <v>270</v>
      </c>
      <c r="M4957">
        <f t="shared" si="237"/>
        <v>10</v>
      </c>
      <c r="N4957">
        <f t="shared" si="238"/>
        <v>20</v>
      </c>
      <c r="O4957" t="str">
        <f t="shared" si="239"/>
        <v>LCF Trading</v>
      </c>
    </row>
    <row r="4958" spans="1:15" hidden="1" x14ac:dyDescent="0.25">
      <c r="A4958" t="s">
        <v>121</v>
      </c>
      <c r="B4958" t="s">
        <v>14</v>
      </c>
      <c r="C4958" t="s">
        <v>103</v>
      </c>
      <c r="D4958" s="3">
        <v>44998</v>
      </c>
      <c r="E4958" t="s">
        <v>122</v>
      </c>
      <c r="F4958">
        <v>-49094627.359999999</v>
      </c>
      <c r="G4958" t="s">
        <v>457</v>
      </c>
      <c r="H4958" t="s">
        <v>249</v>
      </c>
      <c r="I4958" t="s">
        <v>102</v>
      </c>
      <c r="J4958" t="s">
        <v>19</v>
      </c>
      <c r="L4958" t="s">
        <v>456</v>
      </c>
      <c r="M4958">
        <f t="shared" si="237"/>
        <v>10</v>
      </c>
      <c r="N4958">
        <f t="shared" si="238"/>
        <v>20</v>
      </c>
      <c r="O4958" t="str">
        <f t="shared" si="239"/>
        <v>LCF Trading</v>
      </c>
    </row>
    <row r="4959" spans="1:15" hidden="1" x14ac:dyDescent="0.25">
      <c r="A4959" t="s">
        <v>121</v>
      </c>
      <c r="B4959" t="s">
        <v>14</v>
      </c>
      <c r="C4959" t="s">
        <v>103</v>
      </c>
      <c r="D4959" s="3">
        <v>45000</v>
      </c>
      <c r="E4959" t="s">
        <v>122</v>
      </c>
      <c r="F4959">
        <v>-1000000</v>
      </c>
      <c r="G4959" t="s">
        <v>455</v>
      </c>
      <c r="H4959" t="s">
        <v>247</v>
      </c>
      <c r="I4959" t="s">
        <v>102</v>
      </c>
      <c r="J4959" t="s">
        <v>19</v>
      </c>
      <c r="L4959" t="s">
        <v>270</v>
      </c>
      <c r="M4959">
        <f t="shared" si="237"/>
        <v>10</v>
      </c>
      <c r="N4959">
        <f t="shared" si="238"/>
        <v>20</v>
      </c>
      <c r="O4959" t="str">
        <f t="shared" si="239"/>
        <v>LCF Trading</v>
      </c>
    </row>
    <row r="4960" spans="1:15" hidden="1" x14ac:dyDescent="0.25">
      <c r="A4960" t="s">
        <v>121</v>
      </c>
      <c r="B4960" t="s">
        <v>14</v>
      </c>
      <c r="C4960" t="s">
        <v>103</v>
      </c>
      <c r="D4960" s="3">
        <v>45014</v>
      </c>
      <c r="E4960" t="s">
        <v>122</v>
      </c>
      <c r="F4960">
        <v>-50800000</v>
      </c>
      <c r="G4960" t="s">
        <v>454</v>
      </c>
      <c r="H4960" t="s">
        <v>247</v>
      </c>
      <c r="I4960" t="s">
        <v>102</v>
      </c>
      <c r="J4960" t="s">
        <v>19</v>
      </c>
      <c r="L4960" t="s">
        <v>453</v>
      </c>
      <c r="M4960">
        <f t="shared" si="237"/>
        <v>10</v>
      </c>
      <c r="N4960">
        <f t="shared" si="238"/>
        <v>20</v>
      </c>
      <c r="O4960" t="str">
        <f t="shared" si="239"/>
        <v>LCF Trading</v>
      </c>
    </row>
    <row r="4961" spans="1:15" hidden="1" x14ac:dyDescent="0.25">
      <c r="A4961" t="s">
        <v>121</v>
      </c>
      <c r="B4961" t="s">
        <v>14</v>
      </c>
      <c r="C4961" t="s">
        <v>103</v>
      </c>
      <c r="D4961" s="3">
        <v>45016</v>
      </c>
      <c r="E4961" t="s">
        <v>122</v>
      </c>
      <c r="F4961">
        <v>-3000</v>
      </c>
      <c r="G4961" t="s">
        <v>452</v>
      </c>
      <c r="H4961" t="s">
        <v>126</v>
      </c>
      <c r="I4961" t="s">
        <v>102</v>
      </c>
      <c r="J4961" t="s">
        <v>19</v>
      </c>
      <c r="L4961" t="s">
        <v>420</v>
      </c>
      <c r="M4961">
        <f t="shared" si="237"/>
        <v>10</v>
      </c>
      <c r="N4961">
        <f t="shared" si="238"/>
        <v>20</v>
      </c>
      <c r="O4961" t="str">
        <f t="shared" si="239"/>
        <v>LCF Trading</v>
      </c>
    </row>
    <row r="4962" spans="1:15" hidden="1" x14ac:dyDescent="0.25">
      <c r="A4962" t="s">
        <v>121</v>
      </c>
      <c r="B4962" t="s">
        <v>14</v>
      </c>
      <c r="C4962" t="s">
        <v>103</v>
      </c>
      <c r="D4962" s="3">
        <v>45019</v>
      </c>
      <c r="E4962" t="s">
        <v>122</v>
      </c>
      <c r="F4962">
        <v>-100000</v>
      </c>
      <c r="G4962" t="s">
        <v>451</v>
      </c>
      <c r="H4962" t="s">
        <v>247</v>
      </c>
      <c r="I4962" t="s">
        <v>102</v>
      </c>
      <c r="J4962" t="s">
        <v>19</v>
      </c>
      <c r="L4962" t="s">
        <v>450</v>
      </c>
      <c r="M4962">
        <f t="shared" si="237"/>
        <v>10</v>
      </c>
      <c r="N4962">
        <f t="shared" si="238"/>
        <v>16</v>
      </c>
      <c r="O4962" t="str">
        <f t="shared" si="239"/>
        <v>LCF JPM</v>
      </c>
    </row>
    <row r="4963" spans="1:15" hidden="1" x14ac:dyDescent="0.25">
      <c r="A4963" t="s">
        <v>121</v>
      </c>
      <c r="B4963" t="s">
        <v>14</v>
      </c>
      <c r="C4963" t="s">
        <v>103</v>
      </c>
      <c r="D4963" s="3">
        <v>45020</v>
      </c>
      <c r="E4963" t="s">
        <v>122</v>
      </c>
      <c r="F4963">
        <v>-20000000</v>
      </c>
      <c r="G4963" t="s">
        <v>449</v>
      </c>
      <c r="H4963" t="s">
        <v>247</v>
      </c>
      <c r="I4963" t="s">
        <v>102</v>
      </c>
      <c r="J4963" t="s">
        <v>19</v>
      </c>
      <c r="L4963" t="s">
        <v>448</v>
      </c>
      <c r="M4963">
        <f t="shared" si="237"/>
        <v>10</v>
      </c>
      <c r="N4963">
        <f t="shared" si="238"/>
        <v>20</v>
      </c>
      <c r="O4963" t="str">
        <f t="shared" si="239"/>
        <v>LCF Trading</v>
      </c>
    </row>
    <row r="4964" spans="1:15" hidden="1" x14ac:dyDescent="0.25">
      <c r="A4964" t="s">
        <v>121</v>
      </c>
      <c r="B4964" t="s">
        <v>14</v>
      </c>
      <c r="C4964" t="s">
        <v>103</v>
      </c>
      <c r="D4964" s="3">
        <v>45022</v>
      </c>
      <c r="E4964" t="s">
        <v>122</v>
      </c>
      <c r="F4964">
        <v>-363300</v>
      </c>
      <c r="G4964" t="s">
        <v>447</v>
      </c>
      <c r="H4964" t="s">
        <v>126</v>
      </c>
      <c r="I4964" t="s">
        <v>102</v>
      </c>
      <c r="J4964" t="s">
        <v>19</v>
      </c>
      <c r="L4964" t="s">
        <v>420</v>
      </c>
      <c r="M4964">
        <f t="shared" si="237"/>
        <v>10</v>
      </c>
      <c r="N4964">
        <f t="shared" si="238"/>
        <v>20</v>
      </c>
      <c r="O4964" t="str">
        <f t="shared" si="239"/>
        <v>LCF Trading</v>
      </c>
    </row>
    <row r="4965" spans="1:15" hidden="1" x14ac:dyDescent="0.25">
      <c r="A4965" t="s">
        <v>121</v>
      </c>
      <c r="B4965" t="s">
        <v>14</v>
      </c>
      <c r="C4965" t="s">
        <v>103</v>
      </c>
      <c r="D4965" s="3">
        <v>45029</v>
      </c>
      <c r="E4965" t="s">
        <v>122</v>
      </c>
      <c r="F4965">
        <v>-70000000</v>
      </c>
      <c r="G4965" t="s">
        <v>446</v>
      </c>
      <c r="H4965" t="s">
        <v>247</v>
      </c>
      <c r="I4965" t="s">
        <v>102</v>
      </c>
      <c r="J4965" t="s">
        <v>19</v>
      </c>
      <c r="L4965" t="s">
        <v>422</v>
      </c>
      <c r="M4965">
        <f t="shared" si="237"/>
        <v>10</v>
      </c>
      <c r="N4965">
        <f t="shared" si="238"/>
        <v>20</v>
      </c>
      <c r="O4965" t="str">
        <f t="shared" si="239"/>
        <v>LCF Trading</v>
      </c>
    </row>
    <row r="4966" spans="1:15" hidden="1" x14ac:dyDescent="0.25">
      <c r="A4966" t="s">
        <v>121</v>
      </c>
      <c r="B4966" t="s">
        <v>14</v>
      </c>
      <c r="C4966" t="s">
        <v>103</v>
      </c>
      <c r="D4966" s="3">
        <v>45030</v>
      </c>
      <c r="E4966" t="s">
        <v>122</v>
      </c>
      <c r="F4966">
        <v>-3000000</v>
      </c>
      <c r="G4966" t="s">
        <v>445</v>
      </c>
      <c r="H4966" t="s">
        <v>247</v>
      </c>
      <c r="I4966" t="s">
        <v>102</v>
      </c>
      <c r="J4966" t="s">
        <v>19</v>
      </c>
      <c r="L4966" t="s">
        <v>437</v>
      </c>
      <c r="M4966">
        <f t="shared" si="237"/>
        <v>10</v>
      </c>
      <c r="N4966">
        <f t="shared" si="238"/>
        <v>20</v>
      </c>
      <c r="O4966" t="str">
        <f t="shared" si="239"/>
        <v>LCF Trading</v>
      </c>
    </row>
    <row r="4967" spans="1:15" hidden="1" x14ac:dyDescent="0.25">
      <c r="A4967" t="s">
        <v>121</v>
      </c>
      <c r="B4967" t="s">
        <v>14</v>
      </c>
      <c r="C4967" t="s">
        <v>103</v>
      </c>
      <c r="D4967" s="3">
        <v>45033</v>
      </c>
      <c r="E4967" t="s">
        <v>122</v>
      </c>
      <c r="F4967">
        <v>-1000000</v>
      </c>
      <c r="G4967" t="s">
        <v>444</v>
      </c>
      <c r="H4967" t="s">
        <v>247</v>
      </c>
      <c r="I4967" t="s">
        <v>102</v>
      </c>
      <c r="J4967" t="s">
        <v>19</v>
      </c>
      <c r="L4967" t="s">
        <v>437</v>
      </c>
      <c r="M4967">
        <f t="shared" si="237"/>
        <v>10</v>
      </c>
      <c r="N4967">
        <f t="shared" si="238"/>
        <v>20</v>
      </c>
      <c r="O4967" t="str">
        <f t="shared" si="239"/>
        <v>LCF Trading</v>
      </c>
    </row>
    <row r="4968" spans="1:15" hidden="1" x14ac:dyDescent="0.25">
      <c r="A4968" t="s">
        <v>121</v>
      </c>
      <c r="B4968" t="s">
        <v>14</v>
      </c>
      <c r="C4968" t="s">
        <v>103</v>
      </c>
      <c r="D4968" s="3">
        <v>45036</v>
      </c>
      <c r="E4968" t="s">
        <v>122</v>
      </c>
      <c r="F4968">
        <v>-30000000</v>
      </c>
      <c r="G4968" t="s">
        <v>443</v>
      </c>
      <c r="H4968" t="s">
        <v>126</v>
      </c>
      <c r="I4968" t="s">
        <v>102</v>
      </c>
      <c r="J4968" t="s">
        <v>19</v>
      </c>
      <c r="L4968" t="s">
        <v>440</v>
      </c>
      <c r="M4968">
        <f t="shared" si="237"/>
        <v>10</v>
      </c>
      <c r="N4968">
        <f t="shared" si="238"/>
        <v>20</v>
      </c>
      <c r="O4968" t="str">
        <f t="shared" si="239"/>
        <v>LCF Trading</v>
      </c>
    </row>
    <row r="4969" spans="1:15" hidden="1" x14ac:dyDescent="0.25">
      <c r="A4969" t="s">
        <v>121</v>
      </c>
      <c r="B4969" t="s">
        <v>14</v>
      </c>
      <c r="C4969" t="s">
        <v>103</v>
      </c>
      <c r="D4969" s="3">
        <v>45041</v>
      </c>
      <c r="E4969" t="s">
        <v>122</v>
      </c>
      <c r="F4969">
        <v>-15000000</v>
      </c>
      <c r="G4969" t="s">
        <v>442</v>
      </c>
      <c r="H4969" t="s">
        <v>126</v>
      </c>
      <c r="I4969" t="s">
        <v>102</v>
      </c>
      <c r="J4969" t="s">
        <v>19</v>
      </c>
      <c r="L4969" t="s">
        <v>440</v>
      </c>
      <c r="M4969">
        <f t="shared" si="237"/>
        <v>10</v>
      </c>
      <c r="N4969">
        <f t="shared" si="238"/>
        <v>20</v>
      </c>
      <c r="O4969" t="str">
        <f t="shared" si="239"/>
        <v>LCF Trading</v>
      </c>
    </row>
    <row r="4970" spans="1:15" hidden="1" x14ac:dyDescent="0.25">
      <c r="A4970" t="s">
        <v>121</v>
      </c>
      <c r="B4970" t="s">
        <v>14</v>
      </c>
      <c r="C4970" t="s">
        <v>103</v>
      </c>
      <c r="D4970" s="3">
        <v>45043</v>
      </c>
      <c r="E4970" t="s">
        <v>122</v>
      </c>
      <c r="F4970">
        <v>-5000000</v>
      </c>
      <c r="G4970" t="s">
        <v>441</v>
      </c>
      <c r="H4970" t="s">
        <v>126</v>
      </c>
      <c r="I4970" t="s">
        <v>102</v>
      </c>
      <c r="J4970" t="s">
        <v>19</v>
      </c>
      <c r="L4970" t="s">
        <v>440</v>
      </c>
      <c r="M4970">
        <f t="shared" si="237"/>
        <v>10</v>
      </c>
      <c r="N4970">
        <f t="shared" si="238"/>
        <v>20</v>
      </c>
      <c r="O4970" t="str">
        <f t="shared" si="239"/>
        <v>LCF Trading</v>
      </c>
    </row>
    <row r="4971" spans="1:15" hidden="1" x14ac:dyDescent="0.25">
      <c r="A4971" t="s">
        <v>121</v>
      </c>
      <c r="B4971" t="s">
        <v>14</v>
      </c>
      <c r="C4971" t="s">
        <v>103</v>
      </c>
      <c r="D4971" s="3">
        <v>45079</v>
      </c>
      <c r="E4971" t="s">
        <v>122</v>
      </c>
      <c r="F4971">
        <v>-300000</v>
      </c>
      <c r="G4971" t="s">
        <v>439</v>
      </c>
      <c r="H4971" t="s">
        <v>247</v>
      </c>
      <c r="I4971" t="s">
        <v>102</v>
      </c>
      <c r="J4971" t="s">
        <v>19</v>
      </c>
      <c r="L4971" t="s">
        <v>270</v>
      </c>
      <c r="M4971">
        <f t="shared" si="237"/>
        <v>10</v>
      </c>
      <c r="N4971">
        <f t="shared" si="238"/>
        <v>20</v>
      </c>
      <c r="O4971" t="str">
        <f t="shared" si="239"/>
        <v>LCF Trading</v>
      </c>
    </row>
    <row r="4972" spans="1:15" hidden="1" x14ac:dyDescent="0.25">
      <c r="A4972" t="s">
        <v>121</v>
      </c>
      <c r="B4972" t="s">
        <v>14</v>
      </c>
      <c r="C4972" t="s">
        <v>103</v>
      </c>
      <c r="D4972" s="3">
        <v>45082</v>
      </c>
      <c r="E4972" t="s">
        <v>122</v>
      </c>
      <c r="F4972">
        <v>-1200000</v>
      </c>
      <c r="G4972" t="s">
        <v>438</v>
      </c>
      <c r="H4972" t="s">
        <v>247</v>
      </c>
      <c r="I4972" t="s">
        <v>102</v>
      </c>
      <c r="J4972" t="s">
        <v>19</v>
      </c>
      <c r="L4972" t="s">
        <v>437</v>
      </c>
      <c r="M4972">
        <f t="shared" si="237"/>
        <v>10</v>
      </c>
      <c r="N4972">
        <f t="shared" si="238"/>
        <v>20</v>
      </c>
      <c r="O4972" t="str">
        <f t="shared" si="239"/>
        <v>LCF Trading</v>
      </c>
    </row>
    <row r="4973" spans="1:15" hidden="1" x14ac:dyDescent="0.25">
      <c r="A4973" t="s">
        <v>121</v>
      </c>
      <c r="B4973" t="s">
        <v>14</v>
      </c>
      <c r="C4973" t="s">
        <v>103</v>
      </c>
      <c r="D4973" s="3">
        <v>45084</v>
      </c>
      <c r="E4973" t="s">
        <v>122</v>
      </c>
      <c r="F4973">
        <v>-55000000</v>
      </c>
      <c r="G4973" t="s">
        <v>436</v>
      </c>
      <c r="H4973" t="s">
        <v>247</v>
      </c>
      <c r="I4973" t="s">
        <v>102</v>
      </c>
      <c r="J4973" t="s">
        <v>19</v>
      </c>
      <c r="L4973" t="s">
        <v>433</v>
      </c>
      <c r="M4973">
        <f t="shared" si="237"/>
        <v>10</v>
      </c>
      <c r="N4973">
        <f t="shared" si="238"/>
        <v>16</v>
      </c>
      <c r="O4973" t="str">
        <f t="shared" si="239"/>
        <v>LCF JPM</v>
      </c>
    </row>
    <row r="4974" spans="1:15" hidden="1" x14ac:dyDescent="0.25">
      <c r="A4974" t="s">
        <v>121</v>
      </c>
      <c r="B4974" t="s">
        <v>14</v>
      </c>
      <c r="C4974" t="s">
        <v>103</v>
      </c>
      <c r="D4974" s="3">
        <v>45085</v>
      </c>
      <c r="E4974" t="s">
        <v>122</v>
      </c>
      <c r="F4974">
        <v>-45000000</v>
      </c>
      <c r="G4974" t="s">
        <v>435</v>
      </c>
      <c r="H4974" t="s">
        <v>247</v>
      </c>
      <c r="I4974" t="s">
        <v>102</v>
      </c>
      <c r="J4974" t="s">
        <v>19</v>
      </c>
      <c r="L4974" t="s">
        <v>422</v>
      </c>
      <c r="M4974">
        <f t="shared" si="237"/>
        <v>10</v>
      </c>
      <c r="N4974">
        <f t="shared" si="238"/>
        <v>20</v>
      </c>
      <c r="O4974" t="str">
        <f t="shared" si="239"/>
        <v>LCF Trading</v>
      </c>
    </row>
    <row r="4975" spans="1:15" hidden="1" x14ac:dyDescent="0.25">
      <c r="A4975" t="s">
        <v>121</v>
      </c>
      <c r="B4975" t="s">
        <v>14</v>
      </c>
      <c r="C4975" t="s">
        <v>103</v>
      </c>
      <c r="D4975" s="3">
        <v>45089</v>
      </c>
      <c r="E4975" t="s">
        <v>122</v>
      </c>
      <c r="F4975">
        <v>-31000000</v>
      </c>
      <c r="G4975" t="s">
        <v>434</v>
      </c>
      <c r="H4975" t="s">
        <v>247</v>
      </c>
      <c r="I4975" t="s">
        <v>102</v>
      </c>
      <c r="J4975" t="s">
        <v>19</v>
      </c>
      <c r="L4975" t="s">
        <v>433</v>
      </c>
      <c r="M4975">
        <f t="shared" si="237"/>
        <v>10</v>
      </c>
      <c r="N4975">
        <f t="shared" si="238"/>
        <v>16</v>
      </c>
      <c r="O4975" t="str">
        <f t="shared" si="239"/>
        <v>LCF JPM</v>
      </c>
    </row>
    <row r="4976" spans="1:15" hidden="1" x14ac:dyDescent="0.25">
      <c r="A4976" t="s">
        <v>121</v>
      </c>
      <c r="B4976" t="s">
        <v>14</v>
      </c>
      <c r="C4976" t="s">
        <v>103</v>
      </c>
      <c r="D4976" s="3">
        <v>45090</v>
      </c>
      <c r="E4976" t="s">
        <v>122</v>
      </c>
      <c r="F4976">
        <v>-24400000</v>
      </c>
      <c r="G4976" t="s">
        <v>432</v>
      </c>
      <c r="H4976" t="s">
        <v>247</v>
      </c>
      <c r="I4976" t="s">
        <v>102</v>
      </c>
      <c r="J4976" t="s">
        <v>19</v>
      </c>
      <c r="L4976" t="s">
        <v>431</v>
      </c>
      <c r="M4976">
        <f t="shared" si="237"/>
        <v>10</v>
      </c>
      <c r="N4976">
        <f t="shared" si="238"/>
        <v>12</v>
      </c>
      <c r="O4976" t="str">
        <f t="shared" si="239"/>
        <v>LCF</v>
      </c>
    </row>
    <row r="4977" spans="1:15" hidden="1" x14ac:dyDescent="0.25">
      <c r="A4977" t="s">
        <v>121</v>
      </c>
      <c r="B4977" t="s">
        <v>14</v>
      </c>
      <c r="C4977" t="s">
        <v>103</v>
      </c>
      <c r="D4977" s="3">
        <v>45091</v>
      </c>
      <c r="E4977" t="s">
        <v>122</v>
      </c>
      <c r="F4977">
        <v>-800000</v>
      </c>
      <c r="G4977" t="s">
        <v>430</v>
      </c>
      <c r="H4977" t="s">
        <v>247</v>
      </c>
      <c r="I4977" t="s">
        <v>102</v>
      </c>
      <c r="J4977" t="s">
        <v>19</v>
      </c>
      <c r="L4977" t="s">
        <v>425</v>
      </c>
      <c r="M4977">
        <f t="shared" si="237"/>
        <v>10</v>
      </c>
      <c r="N4977">
        <f t="shared" si="238"/>
        <v>12</v>
      </c>
      <c r="O4977" t="str">
        <f t="shared" si="239"/>
        <v>LCF</v>
      </c>
    </row>
    <row r="4978" spans="1:15" hidden="1" x14ac:dyDescent="0.25">
      <c r="A4978" t="s">
        <v>121</v>
      </c>
      <c r="B4978" t="s">
        <v>14</v>
      </c>
      <c r="C4978" t="s">
        <v>103</v>
      </c>
      <c r="D4978" s="3">
        <v>45092</v>
      </c>
      <c r="E4978" t="s">
        <v>122</v>
      </c>
      <c r="F4978">
        <v>-16000000</v>
      </c>
      <c r="G4978" t="s">
        <v>429</v>
      </c>
      <c r="H4978" t="s">
        <v>126</v>
      </c>
      <c r="I4978" t="s">
        <v>102</v>
      </c>
      <c r="J4978" t="s">
        <v>19</v>
      </c>
      <c r="L4978" t="s">
        <v>428</v>
      </c>
      <c r="M4978">
        <f t="shared" si="237"/>
        <v>10</v>
      </c>
      <c r="N4978">
        <f t="shared" si="238"/>
        <v>12</v>
      </c>
      <c r="O4978" t="str">
        <f t="shared" si="239"/>
        <v>LCF</v>
      </c>
    </row>
    <row r="4979" spans="1:15" hidden="1" x14ac:dyDescent="0.25">
      <c r="A4979" t="s">
        <v>121</v>
      </c>
      <c r="B4979" t="s">
        <v>14</v>
      </c>
      <c r="C4979" t="s">
        <v>103</v>
      </c>
      <c r="D4979" s="3">
        <v>45100</v>
      </c>
      <c r="E4979" t="s">
        <v>122</v>
      </c>
      <c r="F4979">
        <v>-2500000</v>
      </c>
      <c r="G4979" t="s">
        <v>427</v>
      </c>
      <c r="H4979" t="s">
        <v>247</v>
      </c>
      <c r="I4979" t="s">
        <v>426</v>
      </c>
      <c r="J4979" t="s">
        <v>19</v>
      </c>
      <c r="L4979" t="s">
        <v>425</v>
      </c>
      <c r="M4979">
        <f t="shared" si="237"/>
        <v>10</v>
      </c>
      <c r="N4979">
        <f t="shared" si="238"/>
        <v>12</v>
      </c>
      <c r="O4979" t="str">
        <f t="shared" si="239"/>
        <v>LCF</v>
      </c>
    </row>
    <row r="4980" spans="1:15" hidden="1" x14ac:dyDescent="0.25">
      <c r="A4980" t="s">
        <v>121</v>
      </c>
      <c r="B4980" t="s">
        <v>14</v>
      </c>
      <c r="C4980" t="s">
        <v>103</v>
      </c>
      <c r="D4980" s="3">
        <v>45113</v>
      </c>
      <c r="E4980" t="s">
        <v>122</v>
      </c>
      <c r="F4980">
        <v>-500000</v>
      </c>
      <c r="G4980" t="s">
        <v>424</v>
      </c>
      <c r="H4980" t="s">
        <v>247</v>
      </c>
      <c r="I4980" t="s">
        <v>102</v>
      </c>
      <c r="J4980" t="s">
        <v>19</v>
      </c>
      <c r="L4980" t="s">
        <v>270</v>
      </c>
      <c r="M4980">
        <f t="shared" si="237"/>
        <v>10</v>
      </c>
      <c r="N4980">
        <f t="shared" si="238"/>
        <v>20</v>
      </c>
      <c r="O4980" t="str">
        <f t="shared" si="239"/>
        <v>LCF Trading</v>
      </c>
    </row>
    <row r="4981" spans="1:15" hidden="1" x14ac:dyDescent="0.25">
      <c r="A4981" t="s">
        <v>121</v>
      </c>
      <c r="B4981" t="s">
        <v>14</v>
      </c>
      <c r="C4981" t="s">
        <v>103</v>
      </c>
      <c r="D4981" s="3">
        <v>45117</v>
      </c>
      <c r="E4981" t="s">
        <v>122</v>
      </c>
      <c r="F4981">
        <v>-12000000</v>
      </c>
      <c r="G4981" t="s">
        <v>423</v>
      </c>
      <c r="H4981" t="s">
        <v>247</v>
      </c>
      <c r="I4981" t="s">
        <v>102</v>
      </c>
      <c r="J4981" t="s">
        <v>19</v>
      </c>
      <c r="L4981" t="s">
        <v>422</v>
      </c>
      <c r="M4981">
        <f t="shared" si="237"/>
        <v>10</v>
      </c>
      <c r="N4981">
        <f t="shared" si="238"/>
        <v>20</v>
      </c>
      <c r="O4981" t="str">
        <f t="shared" si="239"/>
        <v>LCF Trading</v>
      </c>
    </row>
    <row r="4982" spans="1:15" hidden="1" x14ac:dyDescent="0.25">
      <c r="A4982" t="s">
        <v>121</v>
      </c>
      <c r="B4982" t="s">
        <v>14</v>
      </c>
      <c r="C4982" t="s">
        <v>103</v>
      </c>
      <c r="D4982" s="3">
        <v>45117</v>
      </c>
      <c r="E4982" t="s">
        <v>122</v>
      </c>
      <c r="F4982">
        <v>-1160000</v>
      </c>
      <c r="G4982" t="s">
        <v>421</v>
      </c>
      <c r="H4982" t="s">
        <v>126</v>
      </c>
      <c r="I4982" t="s">
        <v>102</v>
      </c>
      <c r="J4982" t="s">
        <v>19</v>
      </c>
      <c r="L4982" t="s">
        <v>420</v>
      </c>
      <c r="M4982">
        <f t="shared" si="237"/>
        <v>10</v>
      </c>
      <c r="N4982">
        <f t="shared" si="238"/>
        <v>20</v>
      </c>
      <c r="O4982" t="str">
        <f t="shared" si="239"/>
        <v>LCF Trading</v>
      </c>
    </row>
    <row r="4983" spans="1:15" hidden="1" x14ac:dyDescent="0.25">
      <c r="A4983" t="s">
        <v>121</v>
      </c>
      <c r="B4983" t="s">
        <v>14</v>
      </c>
      <c r="C4983" t="s">
        <v>103</v>
      </c>
      <c r="D4983" s="3">
        <v>45131</v>
      </c>
      <c r="E4983" t="s">
        <v>122</v>
      </c>
      <c r="F4983">
        <v>-500000</v>
      </c>
      <c r="G4983" t="s">
        <v>419</v>
      </c>
      <c r="H4983" t="s">
        <v>247</v>
      </c>
      <c r="I4983" t="s">
        <v>102</v>
      </c>
      <c r="J4983" t="s">
        <v>19</v>
      </c>
      <c r="L4983" t="s">
        <v>270</v>
      </c>
      <c r="M4983">
        <f t="shared" si="237"/>
        <v>10</v>
      </c>
      <c r="N4983">
        <f t="shared" si="238"/>
        <v>20</v>
      </c>
      <c r="O4983" t="str">
        <f t="shared" si="239"/>
        <v>LCF Trading</v>
      </c>
    </row>
    <row r="4984" spans="1:15" hidden="1" x14ac:dyDescent="0.25">
      <c r="A4984" t="s">
        <v>121</v>
      </c>
      <c r="B4984" t="s">
        <v>14</v>
      </c>
      <c r="C4984" t="s">
        <v>103</v>
      </c>
      <c r="D4984" s="3">
        <v>45145</v>
      </c>
      <c r="E4984" t="s">
        <v>122</v>
      </c>
      <c r="F4984">
        <v>-800000</v>
      </c>
      <c r="G4984" t="s">
        <v>418</v>
      </c>
      <c r="H4984" t="s">
        <v>247</v>
      </c>
      <c r="I4984" t="s">
        <v>102</v>
      </c>
      <c r="J4984" t="s">
        <v>19</v>
      </c>
      <c r="L4984" t="s">
        <v>270</v>
      </c>
      <c r="M4984">
        <f t="shared" si="237"/>
        <v>10</v>
      </c>
      <c r="N4984">
        <f t="shared" si="238"/>
        <v>20</v>
      </c>
      <c r="O4984" t="str">
        <f t="shared" si="239"/>
        <v>LCF Trading</v>
      </c>
    </row>
    <row r="4985" spans="1:15" hidden="1" x14ac:dyDescent="0.25">
      <c r="A4985" t="s">
        <v>121</v>
      </c>
      <c r="B4985" t="s">
        <v>14</v>
      </c>
      <c r="C4985" t="s">
        <v>103</v>
      </c>
      <c r="D4985" s="3">
        <v>45166</v>
      </c>
      <c r="E4985" t="s">
        <v>122</v>
      </c>
      <c r="F4985">
        <v>-600000</v>
      </c>
      <c r="G4985" t="s">
        <v>417</v>
      </c>
      <c r="H4985" t="s">
        <v>247</v>
      </c>
      <c r="I4985" t="s">
        <v>102</v>
      </c>
      <c r="J4985" t="s">
        <v>19</v>
      </c>
      <c r="L4985" t="s">
        <v>270</v>
      </c>
      <c r="M4985">
        <f t="shared" si="237"/>
        <v>10</v>
      </c>
      <c r="N4985">
        <f t="shared" si="238"/>
        <v>20</v>
      </c>
      <c r="O4985" t="str">
        <f t="shared" si="239"/>
        <v>LCF Trading</v>
      </c>
    </row>
    <row r="4986" spans="1:15" hidden="1" x14ac:dyDescent="0.25">
      <c r="A4986" t="s">
        <v>121</v>
      </c>
      <c r="B4986" t="s">
        <v>14</v>
      </c>
      <c r="C4986" t="s">
        <v>103</v>
      </c>
      <c r="D4986" s="3">
        <v>45183</v>
      </c>
      <c r="E4986" t="s">
        <v>122</v>
      </c>
      <c r="F4986">
        <v>-600000</v>
      </c>
      <c r="G4986" t="s">
        <v>416</v>
      </c>
      <c r="H4986" t="s">
        <v>247</v>
      </c>
      <c r="I4986" t="s">
        <v>102</v>
      </c>
      <c r="J4986" t="s">
        <v>19</v>
      </c>
      <c r="L4986" t="s">
        <v>270</v>
      </c>
      <c r="M4986">
        <f t="shared" si="237"/>
        <v>10</v>
      </c>
      <c r="N4986">
        <f t="shared" si="238"/>
        <v>20</v>
      </c>
      <c r="O4986" t="str">
        <f t="shared" si="239"/>
        <v>LCF Trading</v>
      </c>
    </row>
    <row r="4987" spans="1:15" hidden="1" x14ac:dyDescent="0.25">
      <c r="A4987" t="s">
        <v>121</v>
      </c>
      <c r="B4987" t="s">
        <v>14</v>
      </c>
      <c r="C4987" t="s">
        <v>103</v>
      </c>
      <c r="D4987" s="3">
        <v>45196</v>
      </c>
      <c r="E4987" t="s">
        <v>122</v>
      </c>
      <c r="F4987">
        <v>-500000</v>
      </c>
      <c r="G4987" t="s">
        <v>415</v>
      </c>
      <c r="H4987" t="s">
        <v>247</v>
      </c>
      <c r="I4987" t="s">
        <v>102</v>
      </c>
      <c r="J4987" t="s">
        <v>19</v>
      </c>
      <c r="L4987" t="s">
        <v>270</v>
      </c>
      <c r="M4987">
        <f t="shared" si="237"/>
        <v>10</v>
      </c>
      <c r="N4987">
        <f t="shared" si="238"/>
        <v>20</v>
      </c>
      <c r="O4987" t="str">
        <f t="shared" si="239"/>
        <v>LCF Trading</v>
      </c>
    </row>
    <row r="4988" spans="1:15" hidden="1" x14ac:dyDescent="0.25">
      <c r="A4988" t="s">
        <v>121</v>
      </c>
      <c r="B4988" t="s">
        <v>14</v>
      </c>
      <c r="C4988" t="s">
        <v>103</v>
      </c>
      <c r="D4988" s="3">
        <v>45197</v>
      </c>
      <c r="E4988" t="s">
        <v>122</v>
      </c>
      <c r="F4988">
        <v>-500000</v>
      </c>
      <c r="G4988" t="s">
        <v>414</v>
      </c>
      <c r="H4988" t="s">
        <v>247</v>
      </c>
      <c r="I4988" t="s">
        <v>102</v>
      </c>
      <c r="J4988" t="s">
        <v>19</v>
      </c>
      <c r="L4988" t="s">
        <v>270</v>
      </c>
      <c r="M4988">
        <f t="shared" si="237"/>
        <v>10</v>
      </c>
      <c r="N4988">
        <f t="shared" si="238"/>
        <v>20</v>
      </c>
      <c r="O4988" t="str">
        <f t="shared" si="239"/>
        <v>LCF Trading</v>
      </c>
    </row>
    <row r="4989" spans="1:15" hidden="1" x14ac:dyDescent="0.25">
      <c r="A4989" t="s">
        <v>121</v>
      </c>
      <c r="B4989" t="s">
        <v>69</v>
      </c>
      <c r="C4989" t="s">
        <v>402</v>
      </c>
      <c r="D4989" s="3">
        <v>42359</v>
      </c>
      <c r="E4989" t="s">
        <v>122</v>
      </c>
      <c r="F4989">
        <v>-20600</v>
      </c>
      <c r="G4989" t="s">
        <v>413</v>
      </c>
      <c r="H4989" t="s">
        <v>249</v>
      </c>
      <c r="I4989" t="s">
        <v>102</v>
      </c>
      <c r="J4989" t="s">
        <v>70</v>
      </c>
      <c r="L4989" t="s">
        <v>407</v>
      </c>
      <c r="M4989">
        <f t="shared" si="237"/>
        <v>10</v>
      </c>
      <c r="N4989">
        <f t="shared" si="238"/>
        <v>12</v>
      </c>
      <c r="O4989" t="str">
        <f t="shared" si="239"/>
        <v>LCS</v>
      </c>
    </row>
    <row r="4990" spans="1:15" hidden="1" x14ac:dyDescent="0.25">
      <c r="A4990" t="s">
        <v>121</v>
      </c>
      <c r="B4990" t="s">
        <v>69</v>
      </c>
      <c r="C4990" t="s">
        <v>402</v>
      </c>
      <c r="D4990" s="3">
        <v>42734</v>
      </c>
      <c r="E4990" t="s">
        <v>122</v>
      </c>
      <c r="F4990">
        <v>-1144361.8600000001</v>
      </c>
      <c r="G4990" t="s">
        <v>412</v>
      </c>
      <c r="H4990" t="s">
        <v>247</v>
      </c>
      <c r="I4990" t="s">
        <v>101</v>
      </c>
      <c r="J4990" t="s">
        <v>70</v>
      </c>
      <c r="L4990" t="s">
        <v>407</v>
      </c>
      <c r="M4990">
        <f t="shared" si="237"/>
        <v>10</v>
      </c>
      <c r="N4990">
        <f t="shared" si="238"/>
        <v>12</v>
      </c>
      <c r="O4990" t="str">
        <f t="shared" si="239"/>
        <v>LCS</v>
      </c>
    </row>
    <row r="4991" spans="1:15" hidden="1" x14ac:dyDescent="0.25">
      <c r="A4991" t="s">
        <v>121</v>
      </c>
      <c r="B4991" t="s">
        <v>69</v>
      </c>
      <c r="C4991" t="s">
        <v>402</v>
      </c>
      <c r="D4991" s="3">
        <v>42872</v>
      </c>
      <c r="E4991" t="s">
        <v>122</v>
      </c>
      <c r="F4991">
        <v>-2256108</v>
      </c>
      <c r="G4991" t="s">
        <v>411</v>
      </c>
      <c r="H4991" t="s">
        <v>247</v>
      </c>
      <c r="I4991" t="s">
        <v>102</v>
      </c>
      <c r="J4991" t="s">
        <v>70</v>
      </c>
      <c r="L4991" t="s">
        <v>407</v>
      </c>
      <c r="M4991">
        <f t="shared" si="237"/>
        <v>10</v>
      </c>
      <c r="N4991">
        <f t="shared" si="238"/>
        <v>12</v>
      </c>
      <c r="O4991" t="str">
        <f t="shared" si="239"/>
        <v>LCS</v>
      </c>
    </row>
    <row r="4992" spans="1:15" hidden="1" x14ac:dyDescent="0.25">
      <c r="A4992" t="s">
        <v>121</v>
      </c>
      <c r="B4992" t="s">
        <v>69</v>
      </c>
      <c r="C4992" t="s">
        <v>402</v>
      </c>
      <c r="D4992" s="3">
        <v>42888</v>
      </c>
      <c r="E4992" t="s">
        <v>122</v>
      </c>
      <c r="F4992">
        <v>-2256108</v>
      </c>
      <c r="G4992" t="s">
        <v>410</v>
      </c>
      <c r="H4992" t="s">
        <v>247</v>
      </c>
      <c r="I4992" t="s">
        <v>102</v>
      </c>
      <c r="J4992" t="s">
        <v>70</v>
      </c>
      <c r="L4992" t="s">
        <v>407</v>
      </c>
      <c r="M4992">
        <f t="shared" si="237"/>
        <v>10</v>
      </c>
      <c r="N4992">
        <f t="shared" si="238"/>
        <v>12</v>
      </c>
      <c r="O4992" t="str">
        <f t="shared" si="239"/>
        <v>LCS</v>
      </c>
    </row>
    <row r="4993" spans="1:15" hidden="1" x14ac:dyDescent="0.25">
      <c r="A4993" t="s">
        <v>121</v>
      </c>
      <c r="B4993" t="s">
        <v>69</v>
      </c>
      <c r="C4993" t="s">
        <v>402</v>
      </c>
      <c r="D4993" s="3">
        <v>43294</v>
      </c>
      <c r="E4993" t="s">
        <v>122</v>
      </c>
      <c r="F4993">
        <v>-3500000</v>
      </c>
      <c r="G4993" t="s">
        <v>409</v>
      </c>
      <c r="H4993" t="s">
        <v>247</v>
      </c>
      <c r="I4993" t="s">
        <v>102</v>
      </c>
      <c r="J4993" t="s">
        <v>70</v>
      </c>
      <c r="L4993" t="s">
        <v>407</v>
      </c>
      <c r="M4993">
        <f t="shared" si="237"/>
        <v>10</v>
      </c>
      <c r="N4993">
        <f t="shared" si="238"/>
        <v>12</v>
      </c>
      <c r="O4993" t="str">
        <f t="shared" si="239"/>
        <v>LCS</v>
      </c>
    </row>
    <row r="4994" spans="1:15" hidden="1" x14ac:dyDescent="0.25">
      <c r="A4994" t="s">
        <v>121</v>
      </c>
      <c r="B4994" t="s">
        <v>69</v>
      </c>
      <c r="C4994" t="s">
        <v>402</v>
      </c>
      <c r="D4994" s="3">
        <v>43294</v>
      </c>
      <c r="E4994" t="s">
        <v>122</v>
      </c>
      <c r="F4994">
        <v>-712558.3</v>
      </c>
      <c r="G4994" t="s">
        <v>408</v>
      </c>
      <c r="H4994" t="s">
        <v>247</v>
      </c>
      <c r="I4994" t="s">
        <v>102</v>
      </c>
      <c r="J4994" t="s">
        <v>70</v>
      </c>
      <c r="L4994" t="s">
        <v>407</v>
      </c>
      <c r="M4994">
        <f t="shared" si="237"/>
        <v>10</v>
      </c>
      <c r="N4994">
        <f t="shared" si="238"/>
        <v>12</v>
      </c>
      <c r="O4994" t="str">
        <f t="shared" si="239"/>
        <v>LCS</v>
      </c>
    </row>
    <row r="4995" spans="1:15" hidden="1" x14ac:dyDescent="0.25">
      <c r="A4995" t="s">
        <v>121</v>
      </c>
      <c r="B4995" t="s">
        <v>69</v>
      </c>
      <c r="C4995" t="s">
        <v>402</v>
      </c>
      <c r="D4995" s="3">
        <v>43917</v>
      </c>
      <c r="E4995" t="s">
        <v>122</v>
      </c>
      <c r="F4995">
        <v>-1600000</v>
      </c>
      <c r="G4995" t="s">
        <v>406</v>
      </c>
      <c r="H4995" t="s">
        <v>126</v>
      </c>
      <c r="I4995" t="s">
        <v>102</v>
      </c>
      <c r="J4995" t="s">
        <v>70</v>
      </c>
      <c r="L4995" t="s">
        <v>405</v>
      </c>
      <c r="M4995">
        <f t="shared" ref="M4995:M5058" si="240">FIND("from",L4995,1)+LEN($M$1)+1</f>
        <v>10</v>
      </c>
      <c r="N4995">
        <f t="shared" ref="N4995:N5058" si="241">FIND("to",L4995)-LEN($N$1)</f>
        <v>12</v>
      </c>
      <c r="O4995" t="str">
        <f t="shared" ref="O4995:O5058" si="242">MID(L4995,M4995,N4995-M4995+1)</f>
        <v>LCS</v>
      </c>
    </row>
    <row r="4996" spans="1:15" hidden="1" x14ac:dyDescent="0.25">
      <c r="A4996" t="s">
        <v>121</v>
      </c>
      <c r="B4996" t="s">
        <v>69</v>
      </c>
      <c r="C4996" t="s">
        <v>402</v>
      </c>
      <c r="D4996" s="3">
        <v>43972</v>
      </c>
      <c r="E4996" t="s">
        <v>122</v>
      </c>
      <c r="F4996">
        <v>-1700000</v>
      </c>
      <c r="G4996" t="s">
        <v>404</v>
      </c>
      <c r="H4996" t="s">
        <v>126</v>
      </c>
      <c r="I4996" t="s">
        <v>102</v>
      </c>
      <c r="J4996" t="s">
        <v>70</v>
      </c>
      <c r="L4996" t="s">
        <v>403</v>
      </c>
      <c r="M4996">
        <f t="shared" si="240"/>
        <v>10</v>
      </c>
      <c r="N4996">
        <f t="shared" si="241"/>
        <v>12</v>
      </c>
      <c r="O4996" t="str">
        <f t="shared" si="242"/>
        <v>LCS</v>
      </c>
    </row>
    <row r="4997" spans="1:15" hidden="1" x14ac:dyDescent="0.25">
      <c r="A4997" t="s">
        <v>121</v>
      </c>
      <c r="B4997" t="s">
        <v>69</v>
      </c>
      <c r="C4997" t="s">
        <v>402</v>
      </c>
      <c r="D4997" s="3">
        <v>44046</v>
      </c>
      <c r="E4997" t="s">
        <v>122</v>
      </c>
      <c r="F4997">
        <v>-44306.14</v>
      </c>
      <c r="G4997" t="s">
        <v>401</v>
      </c>
      <c r="H4997" t="s">
        <v>247</v>
      </c>
      <c r="I4997" t="s">
        <v>102</v>
      </c>
      <c r="J4997" t="s">
        <v>70</v>
      </c>
      <c r="L4997" t="s">
        <v>400</v>
      </c>
      <c r="M4997">
        <f t="shared" si="240"/>
        <v>10</v>
      </c>
      <c r="N4997">
        <f t="shared" si="241"/>
        <v>12</v>
      </c>
      <c r="O4997" t="str">
        <f t="shared" si="242"/>
        <v>LCS</v>
      </c>
    </row>
    <row r="4998" spans="1:15" hidden="1" x14ac:dyDescent="0.25">
      <c r="A4998" t="s">
        <v>121</v>
      </c>
      <c r="B4998" t="s">
        <v>51</v>
      </c>
      <c r="C4998" t="s">
        <v>272</v>
      </c>
      <c r="D4998" s="3">
        <v>42585</v>
      </c>
      <c r="E4998" t="s">
        <v>122</v>
      </c>
      <c r="F4998">
        <v>-8499546.7799999993</v>
      </c>
      <c r="G4998" t="s">
        <v>399</v>
      </c>
      <c r="H4998" t="s">
        <v>249</v>
      </c>
      <c r="I4998" t="s">
        <v>102</v>
      </c>
      <c r="J4998" t="s">
        <v>52</v>
      </c>
      <c r="L4998" t="s">
        <v>332</v>
      </c>
      <c r="M4998">
        <f t="shared" si="240"/>
        <v>10</v>
      </c>
      <c r="N4998">
        <f t="shared" si="241"/>
        <v>14</v>
      </c>
      <c r="O4998" t="str">
        <f t="shared" si="242"/>
        <v>TUET4</v>
      </c>
    </row>
    <row r="4999" spans="1:15" hidden="1" x14ac:dyDescent="0.25">
      <c r="A4999" t="s">
        <v>121</v>
      </c>
      <c r="B4999" t="s">
        <v>51</v>
      </c>
      <c r="C4999" t="s">
        <v>272</v>
      </c>
      <c r="D4999" s="3">
        <v>42586</v>
      </c>
      <c r="E4999" t="s">
        <v>122</v>
      </c>
      <c r="F4999">
        <v>-5537375</v>
      </c>
      <c r="G4999" t="s">
        <v>398</v>
      </c>
      <c r="H4999" t="s">
        <v>249</v>
      </c>
      <c r="I4999" t="s">
        <v>102</v>
      </c>
      <c r="J4999" t="s">
        <v>52</v>
      </c>
      <c r="L4999" t="s">
        <v>313</v>
      </c>
      <c r="M4999">
        <f t="shared" si="240"/>
        <v>10</v>
      </c>
      <c r="N4999">
        <f t="shared" si="241"/>
        <v>14</v>
      </c>
      <c r="O4999" t="str">
        <f t="shared" si="242"/>
        <v>TUET4</v>
      </c>
    </row>
    <row r="5000" spans="1:15" hidden="1" x14ac:dyDescent="0.25">
      <c r="A5000" t="s">
        <v>121</v>
      </c>
      <c r="B5000" t="s">
        <v>51</v>
      </c>
      <c r="C5000" t="s">
        <v>272</v>
      </c>
      <c r="D5000" s="3">
        <v>42632</v>
      </c>
      <c r="E5000" t="s">
        <v>122</v>
      </c>
      <c r="F5000">
        <v>-9407433.8200000003</v>
      </c>
      <c r="G5000" t="s">
        <v>397</v>
      </c>
      <c r="H5000" t="s">
        <v>249</v>
      </c>
      <c r="I5000" t="s">
        <v>102</v>
      </c>
      <c r="J5000" t="s">
        <v>52</v>
      </c>
      <c r="L5000" t="s">
        <v>313</v>
      </c>
      <c r="M5000">
        <f t="shared" si="240"/>
        <v>10</v>
      </c>
      <c r="N5000">
        <f t="shared" si="241"/>
        <v>14</v>
      </c>
      <c r="O5000" t="str">
        <f t="shared" si="242"/>
        <v>TUET4</v>
      </c>
    </row>
    <row r="5001" spans="1:15" hidden="1" x14ac:dyDescent="0.25">
      <c r="A5001" t="s">
        <v>121</v>
      </c>
      <c r="B5001" t="s">
        <v>51</v>
      </c>
      <c r="C5001" t="s">
        <v>272</v>
      </c>
      <c r="D5001" s="3">
        <v>42635</v>
      </c>
      <c r="E5001" t="s">
        <v>122</v>
      </c>
      <c r="F5001">
        <v>-14625000</v>
      </c>
      <c r="G5001" t="s">
        <v>396</v>
      </c>
      <c r="H5001" t="s">
        <v>249</v>
      </c>
      <c r="I5001" t="s">
        <v>102</v>
      </c>
      <c r="J5001" t="s">
        <v>52</v>
      </c>
      <c r="L5001" t="s">
        <v>313</v>
      </c>
      <c r="M5001">
        <f t="shared" si="240"/>
        <v>10</v>
      </c>
      <c r="N5001">
        <f t="shared" si="241"/>
        <v>14</v>
      </c>
      <c r="O5001" t="str">
        <f t="shared" si="242"/>
        <v>TUET4</v>
      </c>
    </row>
    <row r="5002" spans="1:15" hidden="1" x14ac:dyDescent="0.25">
      <c r="A5002" t="s">
        <v>121</v>
      </c>
      <c r="B5002" t="s">
        <v>51</v>
      </c>
      <c r="C5002" t="s">
        <v>272</v>
      </c>
      <c r="D5002" s="3">
        <v>42643</v>
      </c>
      <c r="E5002" t="s">
        <v>122</v>
      </c>
      <c r="F5002">
        <v>-10351466.039999999</v>
      </c>
      <c r="G5002" t="s">
        <v>395</v>
      </c>
      <c r="H5002" t="s">
        <v>249</v>
      </c>
      <c r="I5002" t="s">
        <v>102</v>
      </c>
      <c r="J5002" t="s">
        <v>52</v>
      </c>
      <c r="L5002" t="s">
        <v>313</v>
      </c>
      <c r="M5002">
        <f t="shared" si="240"/>
        <v>10</v>
      </c>
      <c r="N5002">
        <f t="shared" si="241"/>
        <v>14</v>
      </c>
      <c r="O5002" t="str">
        <f t="shared" si="242"/>
        <v>TUET4</v>
      </c>
    </row>
    <row r="5003" spans="1:15" hidden="1" x14ac:dyDescent="0.25">
      <c r="A5003" t="s">
        <v>121</v>
      </c>
      <c r="B5003" t="s">
        <v>51</v>
      </c>
      <c r="C5003" t="s">
        <v>272</v>
      </c>
      <c r="D5003" s="3">
        <v>42681</v>
      </c>
      <c r="E5003" t="s">
        <v>122</v>
      </c>
      <c r="F5003">
        <v>-6248672.0300000003</v>
      </c>
      <c r="G5003" t="s">
        <v>394</v>
      </c>
      <c r="H5003" t="s">
        <v>247</v>
      </c>
      <c r="I5003" t="s">
        <v>102</v>
      </c>
      <c r="J5003" t="s">
        <v>52</v>
      </c>
      <c r="L5003" t="s">
        <v>313</v>
      </c>
      <c r="M5003">
        <f t="shared" si="240"/>
        <v>10</v>
      </c>
      <c r="N5003">
        <f t="shared" si="241"/>
        <v>14</v>
      </c>
      <c r="O5003" t="str">
        <f t="shared" si="242"/>
        <v>TUET4</v>
      </c>
    </row>
    <row r="5004" spans="1:15" hidden="1" x14ac:dyDescent="0.25">
      <c r="A5004" t="s">
        <v>121</v>
      </c>
      <c r="B5004" t="s">
        <v>51</v>
      </c>
      <c r="C5004" t="s">
        <v>272</v>
      </c>
      <c r="D5004" s="3">
        <v>42690</v>
      </c>
      <c r="E5004" t="s">
        <v>122</v>
      </c>
      <c r="F5004">
        <v>-238635.44</v>
      </c>
      <c r="G5004" t="s">
        <v>393</v>
      </c>
      <c r="H5004" t="s">
        <v>247</v>
      </c>
      <c r="I5004" t="s">
        <v>102</v>
      </c>
      <c r="J5004" t="s">
        <v>52</v>
      </c>
      <c r="L5004" t="s">
        <v>392</v>
      </c>
      <c r="M5004">
        <f t="shared" si="240"/>
        <v>10</v>
      </c>
      <c r="N5004" t="e">
        <f t="shared" si="241"/>
        <v>#VALUE!</v>
      </c>
      <c r="O5004" t="e">
        <f t="shared" si="242"/>
        <v>#VALUE!</v>
      </c>
    </row>
    <row r="5005" spans="1:15" hidden="1" x14ac:dyDescent="0.25">
      <c r="A5005" t="s">
        <v>121</v>
      </c>
      <c r="B5005" t="s">
        <v>51</v>
      </c>
      <c r="C5005" t="s">
        <v>272</v>
      </c>
      <c r="D5005" s="3">
        <v>42712</v>
      </c>
      <c r="E5005" t="s">
        <v>122</v>
      </c>
      <c r="F5005">
        <v>-32115784.699999999</v>
      </c>
      <c r="G5005" t="s">
        <v>391</v>
      </c>
      <c r="H5005" t="s">
        <v>247</v>
      </c>
      <c r="I5005" t="s">
        <v>102</v>
      </c>
      <c r="J5005" t="s">
        <v>52</v>
      </c>
      <c r="L5005" t="s">
        <v>313</v>
      </c>
      <c r="M5005">
        <f t="shared" si="240"/>
        <v>10</v>
      </c>
      <c r="N5005">
        <f t="shared" si="241"/>
        <v>14</v>
      </c>
      <c r="O5005" t="str">
        <f t="shared" si="242"/>
        <v>TUET4</v>
      </c>
    </row>
    <row r="5006" spans="1:15" hidden="1" x14ac:dyDescent="0.25">
      <c r="A5006" t="s">
        <v>121</v>
      </c>
      <c r="B5006" t="s">
        <v>51</v>
      </c>
      <c r="C5006" t="s">
        <v>272</v>
      </c>
      <c r="D5006" s="3">
        <v>42720</v>
      </c>
      <c r="E5006" t="s">
        <v>122</v>
      </c>
      <c r="F5006">
        <v>-108213.48</v>
      </c>
      <c r="G5006" t="s">
        <v>390</v>
      </c>
      <c r="H5006" t="s">
        <v>247</v>
      </c>
      <c r="I5006" t="s">
        <v>102</v>
      </c>
      <c r="J5006" t="s">
        <v>52</v>
      </c>
      <c r="L5006" t="s">
        <v>313</v>
      </c>
      <c r="M5006">
        <f t="shared" si="240"/>
        <v>10</v>
      </c>
      <c r="N5006">
        <f t="shared" si="241"/>
        <v>14</v>
      </c>
      <c r="O5006" t="str">
        <f t="shared" si="242"/>
        <v>TUET4</v>
      </c>
    </row>
    <row r="5007" spans="1:15" hidden="1" x14ac:dyDescent="0.25">
      <c r="A5007" t="s">
        <v>121</v>
      </c>
      <c r="B5007" t="s">
        <v>51</v>
      </c>
      <c r="C5007" t="s">
        <v>272</v>
      </c>
      <c r="D5007" s="3">
        <v>42720</v>
      </c>
      <c r="E5007" t="s">
        <v>122</v>
      </c>
      <c r="F5007">
        <v>-54747.75</v>
      </c>
      <c r="G5007" t="s">
        <v>389</v>
      </c>
      <c r="H5007" t="s">
        <v>249</v>
      </c>
      <c r="I5007" t="s">
        <v>102</v>
      </c>
      <c r="J5007" t="s">
        <v>52</v>
      </c>
      <c r="L5007" t="s">
        <v>316</v>
      </c>
      <c r="M5007">
        <f t="shared" si="240"/>
        <v>10</v>
      </c>
      <c r="N5007">
        <f t="shared" si="241"/>
        <v>14</v>
      </c>
      <c r="O5007" t="str">
        <f t="shared" si="242"/>
        <v>TUET4</v>
      </c>
    </row>
    <row r="5008" spans="1:15" hidden="1" x14ac:dyDescent="0.25">
      <c r="A5008" t="s">
        <v>121</v>
      </c>
      <c r="B5008" t="s">
        <v>51</v>
      </c>
      <c r="C5008" t="s">
        <v>272</v>
      </c>
      <c r="D5008" s="3">
        <v>42726</v>
      </c>
      <c r="E5008" t="s">
        <v>122</v>
      </c>
      <c r="F5008">
        <v>-42657127.939999998</v>
      </c>
      <c r="G5008" t="s">
        <v>388</v>
      </c>
      <c r="H5008" t="s">
        <v>247</v>
      </c>
      <c r="I5008" t="s">
        <v>102</v>
      </c>
      <c r="J5008" t="s">
        <v>52</v>
      </c>
      <c r="L5008" t="s">
        <v>313</v>
      </c>
      <c r="M5008">
        <f t="shared" si="240"/>
        <v>10</v>
      </c>
      <c r="N5008">
        <f t="shared" si="241"/>
        <v>14</v>
      </c>
      <c r="O5008" t="str">
        <f t="shared" si="242"/>
        <v>TUET4</v>
      </c>
    </row>
    <row r="5009" spans="1:15" hidden="1" x14ac:dyDescent="0.25">
      <c r="A5009" t="s">
        <v>121</v>
      </c>
      <c r="B5009" t="s">
        <v>51</v>
      </c>
      <c r="C5009" t="s">
        <v>272</v>
      </c>
      <c r="D5009" s="3">
        <v>42782</v>
      </c>
      <c r="E5009" t="s">
        <v>122</v>
      </c>
      <c r="F5009">
        <v>-4712317.1100000003</v>
      </c>
      <c r="G5009" t="s">
        <v>387</v>
      </c>
      <c r="H5009" t="s">
        <v>247</v>
      </c>
      <c r="I5009" t="s">
        <v>102</v>
      </c>
      <c r="J5009" t="s">
        <v>52</v>
      </c>
      <c r="L5009" t="s">
        <v>313</v>
      </c>
      <c r="M5009">
        <f t="shared" si="240"/>
        <v>10</v>
      </c>
      <c r="N5009">
        <f t="shared" si="241"/>
        <v>14</v>
      </c>
      <c r="O5009" t="str">
        <f t="shared" si="242"/>
        <v>TUET4</v>
      </c>
    </row>
    <row r="5010" spans="1:15" hidden="1" x14ac:dyDescent="0.25">
      <c r="A5010" t="s">
        <v>121</v>
      </c>
      <c r="B5010" t="s">
        <v>51</v>
      </c>
      <c r="C5010" t="s">
        <v>272</v>
      </c>
      <c r="D5010" s="3">
        <v>42809</v>
      </c>
      <c r="E5010" t="s">
        <v>122</v>
      </c>
      <c r="F5010">
        <v>-23517.33</v>
      </c>
      <c r="G5010" t="s">
        <v>386</v>
      </c>
      <c r="H5010" t="s">
        <v>247</v>
      </c>
      <c r="I5010" t="s">
        <v>101</v>
      </c>
      <c r="J5010" t="s">
        <v>52</v>
      </c>
      <c r="L5010" t="s">
        <v>313</v>
      </c>
      <c r="M5010">
        <f t="shared" si="240"/>
        <v>10</v>
      </c>
      <c r="N5010">
        <f t="shared" si="241"/>
        <v>14</v>
      </c>
      <c r="O5010" t="str">
        <f t="shared" si="242"/>
        <v>TUET4</v>
      </c>
    </row>
    <row r="5011" spans="1:15" hidden="1" x14ac:dyDescent="0.25">
      <c r="A5011" t="s">
        <v>121</v>
      </c>
      <c r="B5011" t="s">
        <v>51</v>
      </c>
      <c r="C5011" t="s">
        <v>272</v>
      </c>
      <c r="D5011" s="3">
        <v>42846</v>
      </c>
      <c r="E5011" t="s">
        <v>122</v>
      </c>
      <c r="F5011">
        <v>-692400.95</v>
      </c>
      <c r="G5011" t="s">
        <v>385</v>
      </c>
      <c r="H5011" t="s">
        <v>247</v>
      </c>
      <c r="I5011" t="s">
        <v>102</v>
      </c>
      <c r="J5011" t="s">
        <v>52</v>
      </c>
      <c r="L5011" t="s">
        <v>313</v>
      </c>
      <c r="M5011">
        <f t="shared" si="240"/>
        <v>10</v>
      </c>
      <c r="N5011">
        <f t="shared" si="241"/>
        <v>14</v>
      </c>
      <c r="O5011" t="str">
        <f t="shared" si="242"/>
        <v>TUET4</v>
      </c>
    </row>
    <row r="5012" spans="1:15" hidden="1" x14ac:dyDescent="0.25">
      <c r="A5012" t="s">
        <v>121</v>
      </c>
      <c r="B5012" t="s">
        <v>51</v>
      </c>
      <c r="C5012" t="s">
        <v>272</v>
      </c>
      <c r="D5012" s="3">
        <v>42871</v>
      </c>
      <c r="E5012" t="s">
        <v>122</v>
      </c>
      <c r="F5012">
        <v>-479191.5</v>
      </c>
      <c r="G5012" t="s">
        <v>384</v>
      </c>
      <c r="H5012" t="s">
        <v>247</v>
      </c>
      <c r="I5012" t="s">
        <v>102</v>
      </c>
      <c r="J5012" t="s">
        <v>52</v>
      </c>
      <c r="L5012" t="s">
        <v>313</v>
      </c>
      <c r="M5012">
        <f t="shared" si="240"/>
        <v>10</v>
      </c>
      <c r="N5012">
        <f t="shared" si="241"/>
        <v>14</v>
      </c>
      <c r="O5012" t="str">
        <f t="shared" si="242"/>
        <v>TUET4</v>
      </c>
    </row>
    <row r="5013" spans="1:15" hidden="1" x14ac:dyDescent="0.25">
      <c r="A5013" t="s">
        <v>121</v>
      </c>
      <c r="B5013" t="s">
        <v>51</v>
      </c>
      <c r="C5013" t="s">
        <v>272</v>
      </c>
      <c r="D5013" s="3">
        <v>42888</v>
      </c>
      <c r="E5013" t="s">
        <v>122</v>
      </c>
      <c r="F5013">
        <v>-7714180.1399999997</v>
      </c>
      <c r="G5013" t="s">
        <v>383</v>
      </c>
      <c r="H5013" t="s">
        <v>247</v>
      </c>
      <c r="I5013" t="s">
        <v>102</v>
      </c>
      <c r="J5013" t="s">
        <v>52</v>
      </c>
      <c r="L5013" t="s">
        <v>313</v>
      </c>
      <c r="M5013">
        <f t="shared" si="240"/>
        <v>10</v>
      </c>
      <c r="N5013">
        <f t="shared" si="241"/>
        <v>14</v>
      </c>
      <c r="O5013" t="str">
        <f t="shared" si="242"/>
        <v>TUET4</v>
      </c>
    </row>
    <row r="5014" spans="1:15" hidden="1" x14ac:dyDescent="0.25">
      <c r="A5014" t="s">
        <v>121</v>
      </c>
      <c r="B5014" t="s">
        <v>51</v>
      </c>
      <c r="C5014" t="s">
        <v>272</v>
      </c>
      <c r="D5014" s="3">
        <v>42892</v>
      </c>
      <c r="E5014" t="s">
        <v>122</v>
      </c>
      <c r="F5014">
        <v>-1687500</v>
      </c>
      <c r="G5014" t="s">
        <v>382</v>
      </c>
      <c r="H5014" t="s">
        <v>247</v>
      </c>
      <c r="I5014" t="s">
        <v>102</v>
      </c>
      <c r="J5014" t="s">
        <v>52</v>
      </c>
      <c r="L5014" t="s">
        <v>313</v>
      </c>
      <c r="M5014">
        <f t="shared" si="240"/>
        <v>10</v>
      </c>
      <c r="N5014">
        <f t="shared" si="241"/>
        <v>14</v>
      </c>
      <c r="O5014" t="str">
        <f t="shared" si="242"/>
        <v>TUET4</v>
      </c>
    </row>
    <row r="5015" spans="1:15" hidden="1" x14ac:dyDescent="0.25">
      <c r="A5015" t="s">
        <v>121</v>
      </c>
      <c r="B5015" t="s">
        <v>51</v>
      </c>
      <c r="C5015" t="s">
        <v>272</v>
      </c>
      <c r="D5015" s="3">
        <v>42901</v>
      </c>
      <c r="E5015" t="s">
        <v>122</v>
      </c>
      <c r="F5015">
        <v>-789870.81</v>
      </c>
      <c r="G5015" t="s">
        <v>381</v>
      </c>
      <c r="H5015" t="s">
        <v>247</v>
      </c>
      <c r="I5015" t="s">
        <v>102</v>
      </c>
      <c r="J5015" t="s">
        <v>52</v>
      </c>
      <c r="L5015" t="s">
        <v>316</v>
      </c>
      <c r="M5015">
        <f t="shared" si="240"/>
        <v>10</v>
      </c>
      <c r="N5015">
        <f t="shared" si="241"/>
        <v>14</v>
      </c>
      <c r="O5015" t="str">
        <f t="shared" si="242"/>
        <v>TUET4</v>
      </c>
    </row>
    <row r="5016" spans="1:15" hidden="1" x14ac:dyDescent="0.25">
      <c r="A5016" t="s">
        <v>121</v>
      </c>
      <c r="B5016" t="s">
        <v>51</v>
      </c>
      <c r="C5016" t="s">
        <v>272</v>
      </c>
      <c r="D5016" s="3">
        <v>42909</v>
      </c>
      <c r="E5016" t="s">
        <v>122</v>
      </c>
      <c r="F5016">
        <v>-21043303.469999999</v>
      </c>
      <c r="G5016" t="s">
        <v>380</v>
      </c>
      <c r="H5016" t="s">
        <v>247</v>
      </c>
      <c r="I5016" t="s">
        <v>102</v>
      </c>
      <c r="J5016" t="s">
        <v>52</v>
      </c>
      <c r="L5016" t="s">
        <v>313</v>
      </c>
      <c r="M5016">
        <f t="shared" si="240"/>
        <v>10</v>
      </c>
      <c r="N5016">
        <f t="shared" si="241"/>
        <v>14</v>
      </c>
      <c r="O5016" t="str">
        <f t="shared" si="242"/>
        <v>TUET4</v>
      </c>
    </row>
    <row r="5017" spans="1:15" hidden="1" x14ac:dyDescent="0.25">
      <c r="A5017" t="s">
        <v>121</v>
      </c>
      <c r="B5017" t="s">
        <v>51</v>
      </c>
      <c r="C5017" t="s">
        <v>272</v>
      </c>
      <c r="D5017" s="3">
        <v>42915</v>
      </c>
      <c r="E5017" t="s">
        <v>122</v>
      </c>
      <c r="F5017">
        <v>-50660700.390000001</v>
      </c>
      <c r="G5017" t="s">
        <v>379</v>
      </c>
      <c r="H5017" t="s">
        <v>247</v>
      </c>
      <c r="I5017" t="s">
        <v>102</v>
      </c>
      <c r="J5017" t="s">
        <v>52</v>
      </c>
      <c r="L5017" t="s">
        <v>313</v>
      </c>
      <c r="M5017">
        <f t="shared" si="240"/>
        <v>10</v>
      </c>
      <c r="N5017">
        <f t="shared" si="241"/>
        <v>14</v>
      </c>
      <c r="O5017" t="str">
        <f t="shared" si="242"/>
        <v>TUET4</v>
      </c>
    </row>
    <row r="5018" spans="1:15" hidden="1" x14ac:dyDescent="0.25">
      <c r="A5018" t="s">
        <v>121</v>
      </c>
      <c r="B5018" t="s">
        <v>51</v>
      </c>
      <c r="C5018" t="s">
        <v>272</v>
      </c>
      <c r="D5018" s="3">
        <v>42942</v>
      </c>
      <c r="E5018" t="s">
        <v>122</v>
      </c>
      <c r="F5018">
        <v>-383124.04</v>
      </c>
      <c r="G5018" t="s">
        <v>378</v>
      </c>
      <c r="H5018" t="s">
        <v>247</v>
      </c>
      <c r="I5018" t="s">
        <v>102</v>
      </c>
      <c r="J5018" t="s">
        <v>52</v>
      </c>
      <c r="L5018" t="s">
        <v>313</v>
      </c>
      <c r="M5018">
        <f t="shared" si="240"/>
        <v>10</v>
      </c>
      <c r="N5018">
        <f t="shared" si="241"/>
        <v>14</v>
      </c>
      <c r="O5018" t="str">
        <f t="shared" si="242"/>
        <v>TUET4</v>
      </c>
    </row>
    <row r="5019" spans="1:15" hidden="1" x14ac:dyDescent="0.25">
      <c r="A5019" t="s">
        <v>121</v>
      </c>
      <c r="B5019" t="s">
        <v>51</v>
      </c>
      <c r="C5019" t="s">
        <v>272</v>
      </c>
      <c r="D5019" s="3">
        <v>42985</v>
      </c>
      <c r="E5019" t="s">
        <v>122</v>
      </c>
      <c r="F5019">
        <v>-177869.56</v>
      </c>
      <c r="G5019" t="s">
        <v>377</v>
      </c>
      <c r="H5019" t="s">
        <v>247</v>
      </c>
      <c r="I5019" t="s">
        <v>102</v>
      </c>
      <c r="J5019" t="s">
        <v>52</v>
      </c>
      <c r="L5019" t="s">
        <v>313</v>
      </c>
      <c r="M5019">
        <f t="shared" si="240"/>
        <v>10</v>
      </c>
      <c r="N5019">
        <f t="shared" si="241"/>
        <v>14</v>
      </c>
      <c r="O5019" t="str">
        <f t="shared" si="242"/>
        <v>TUET4</v>
      </c>
    </row>
    <row r="5020" spans="1:15" hidden="1" x14ac:dyDescent="0.25">
      <c r="A5020" t="s">
        <v>121</v>
      </c>
      <c r="B5020" t="s">
        <v>51</v>
      </c>
      <c r="C5020" t="s">
        <v>272</v>
      </c>
      <c r="D5020" s="3">
        <v>42997</v>
      </c>
      <c r="E5020" t="s">
        <v>122</v>
      </c>
      <c r="F5020">
        <v>-338749.39</v>
      </c>
      <c r="G5020" t="s">
        <v>376</v>
      </c>
      <c r="H5020" t="s">
        <v>247</v>
      </c>
      <c r="I5020" t="s">
        <v>102</v>
      </c>
      <c r="J5020" t="s">
        <v>52</v>
      </c>
      <c r="L5020" t="s">
        <v>316</v>
      </c>
      <c r="M5020">
        <f t="shared" si="240"/>
        <v>10</v>
      </c>
      <c r="N5020">
        <f t="shared" si="241"/>
        <v>14</v>
      </c>
      <c r="O5020" t="str">
        <f t="shared" si="242"/>
        <v>TUET4</v>
      </c>
    </row>
    <row r="5021" spans="1:15" hidden="1" x14ac:dyDescent="0.25">
      <c r="A5021" t="s">
        <v>121</v>
      </c>
      <c r="B5021" t="s">
        <v>51</v>
      </c>
      <c r="C5021" t="s">
        <v>272</v>
      </c>
      <c r="D5021" s="3">
        <v>43026</v>
      </c>
      <c r="E5021" t="s">
        <v>122</v>
      </c>
      <c r="F5021">
        <v>-33453657.510000002</v>
      </c>
      <c r="G5021" t="s">
        <v>375</v>
      </c>
      <c r="H5021" t="s">
        <v>247</v>
      </c>
      <c r="I5021" t="s">
        <v>102</v>
      </c>
      <c r="J5021" t="s">
        <v>52</v>
      </c>
      <c r="L5021" t="s">
        <v>313</v>
      </c>
      <c r="M5021">
        <f t="shared" si="240"/>
        <v>10</v>
      </c>
      <c r="N5021">
        <f t="shared" si="241"/>
        <v>14</v>
      </c>
      <c r="O5021" t="str">
        <f t="shared" si="242"/>
        <v>TUET4</v>
      </c>
    </row>
    <row r="5022" spans="1:15" hidden="1" x14ac:dyDescent="0.25">
      <c r="A5022" t="s">
        <v>121</v>
      </c>
      <c r="B5022" t="s">
        <v>51</v>
      </c>
      <c r="C5022" t="s">
        <v>272</v>
      </c>
      <c r="D5022" s="3">
        <v>43039</v>
      </c>
      <c r="E5022" t="s">
        <v>122</v>
      </c>
      <c r="F5022">
        <v>-105802384.92</v>
      </c>
      <c r="G5022" t="s">
        <v>374</v>
      </c>
      <c r="H5022" t="s">
        <v>247</v>
      </c>
      <c r="I5022" t="s">
        <v>102</v>
      </c>
      <c r="J5022" t="s">
        <v>52</v>
      </c>
      <c r="L5022" t="s">
        <v>313</v>
      </c>
      <c r="M5022">
        <f t="shared" si="240"/>
        <v>10</v>
      </c>
      <c r="N5022">
        <f t="shared" si="241"/>
        <v>14</v>
      </c>
      <c r="O5022" t="str">
        <f t="shared" si="242"/>
        <v>TUET4</v>
      </c>
    </row>
    <row r="5023" spans="1:15" hidden="1" x14ac:dyDescent="0.25">
      <c r="A5023" t="s">
        <v>121</v>
      </c>
      <c r="B5023" t="s">
        <v>51</v>
      </c>
      <c r="C5023" t="s">
        <v>272</v>
      </c>
      <c r="D5023" s="3">
        <v>43040</v>
      </c>
      <c r="E5023" t="s">
        <v>122</v>
      </c>
      <c r="F5023">
        <v>-14079965.83</v>
      </c>
      <c r="G5023" t="s">
        <v>373</v>
      </c>
      <c r="H5023" t="s">
        <v>247</v>
      </c>
      <c r="I5023" t="s">
        <v>102</v>
      </c>
      <c r="J5023" t="s">
        <v>52</v>
      </c>
      <c r="L5023" t="s">
        <v>332</v>
      </c>
      <c r="M5023">
        <f t="shared" si="240"/>
        <v>10</v>
      </c>
      <c r="N5023">
        <f t="shared" si="241"/>
        <v>14</v>
      </c>
      <c r="O5023" t="str">
        <f t="shared" si="242"/>
        <v>TUET4</v>
      </c>
    </row>
    <row r="5024" spans="1:15" hidden="1" x14ac:dyDescent="0.25">
      <c r="A5024" t="s">
        <v>121</v>
      </c>
      <c r="B5024" t="s">
        <v>51</v>
      </c>
      <c r="C5024" t="s">
        <v>272</v>
      </c>
      <c r="D5024" s="3">
        <v>43040</v>
      </c>
      <c r="E5024" t="s">
        <v>122</v>
      </c>
      <c r="F5024">
        <v>-14079965.83</v>
      </c>
      <c r="G5024" t="s">
        <v>372</v>
      </c>
      <c r="H5024" t="s">
        <v>247</v>
      </c>
      <c r="I5024" t="s">
        <v>102</v>
      </c>
      <c r="J5024" t="s">
        <v>52</v>
      </c>
      <c r="L5024" t="s">
        <v>313</v>
      </c>
      <c r="M5024">
        <f t="shared" si="240"/>
        <v>10</v>
      </c>
      <c r="N5024">
        <f t="shared" si="241"/>
        <v>14</v>
      </c>
      <c r="O5024" t="str">
        <f t="shared" si="242"/>
        <v>TUET4</v>
      </c>
    </row>
    <row r="5025" spans="1:15" hidden="1" x14ac:dyDescent="0.25">
      <c r="A5025" t="s">
        <v>121</v>
      </c>
      <c r="B5025" t="s">
        <v>51</v>
      </c>
      <c r="C5025" t="s">
        <v>272</v>
      </c>
      <c r="D5025" s="3">
        <v>43055</v>
      </c>
      <c r="E5025" t="s">
        <v>122</v>
      </c>
      <c r="F5025">
        <v>-4000000</v>
      </c>
      <c r="G5025" t="s">
        <v>371</v>
      </c>
      <c r="H5025" t="s">
        <v>247</v>
      </c>
      <c r="I5025" t="s">
        <v>102</v>
      </c>
      <c r="J5025" t="s">
        <v>52</v>
      </c>
      <c r="L5025" t="s">
        <v>316</v>
      </c>
      <c r="M5025">
        <f t="shared" si="240"/>
        <v>10</v>
      </c>
      <c r="N5025">
        <f t="shared" si="241"/>
        <v>14</v>
      </c>
      <c r="O5025" t="str">
        <f t="shared" si="242"/>
        <v>TUET4</v>
      </c>
    </row>
    <row r="5026" spans="1:15" hidden="1" x14ac:dyDescent="0.25">
      <c r="A5026" t="s">
        <v>121</v>
      </c>
      <c r="B5026" t="s">
        <v>51</v>
      </c>
      <c r="C5026" t="s">
        <v>272</v>
      </c>
      <c r="D5026" s="3">
        <v>43069</v>
      </c>
      <c r="E5026" t="s">
        <v>122</v>
      </c>
      <c r="F5026">
        <v>-27030259.969999999</v>
      </c>
      <c r="G5026" t="s">
        <v>370</v>
      </c>
      <c r="H5026" t="s">
        <v>247</v>
      </c>
      <c r="I5026" t="s">
        <v>102</v>
      </c>
      <c r="J5026" t="s">
        <v>52</v>
      </c>
      <c r="L5026" t="s">
        <v>313</v>
      </c>
      <c r="M5026">
        <f t="shared" si="240"/>
        <v>10</v>
      </c>
      <c r="N5026">
        <f t="shared" si="241"/>
        <v>14</v>
      </c>
      <c r="O5026" t="str">
        <f t="shared" si="242"/>
        <v>TUET4</v>
      </c>
    </row>
    <row r="5027" spans="1:15" hidden="1" x14ac:dyDescent="0.25">
      <c r="A5027" t="s">
        <v>121</v>
      </c>
      <c r="B5027" t="s">
        <v>51</v>
      </c>
      <c r="C5027" t="s">
        <v>272</v>
      </c>
      <c r="D5027" s="3">
        <v>43069</v>
      </c>
      <c r="E5027" t="s">
        <v>122</v>
      </c>
      <c r="F5027">
        <v>-21347690.68</v>
      </c>
      <c r="G5027" t="s">
        <v>369</v>
      </c>
      <c r="H5027" t="s">
        <v>247</v>
      </c>
      <c r="I5027" t="s">
        <v>102</v>
      </c>
      <c r="J5027" t="s">
        <v>52</v>
      </c>
      <c r="L5027" t="s">
        <v>313</v>
      </c>
      <c r="M5027">
        <f t="shared" si="240"/>
        <v>10</v>
      </c>
      <c r="N5027">
        <f t="shared" si="241"/>
        <v>14</v>
      </c>
      <c r="O5027" t="str">
        <f t="shared" si="242"/>
        <v>TUET4</v>
      </c>
    </row>
    <row r="5028" spans="1:15" hidden="1" x14ac:dyDescent="0.25">
      <c r="A5028" t="s">
        <v>121</v>
      </c>
      <c r="B5028" t="s">
        <v>51</v>
      </c>
      <c r="C5028" t="s">
        <v>272</v>
      </c>
      <c r="D5028" s="3">
        <v>43084</v>
      </c>
      <c r="E5028" t="s">
        <v>122</v>
      </c>
      <c r="F5028">
        <v>-55215204.43</v>
      </c>
      <c r="G5028" t="s">
        <v>368</v>
      </c>
      <c r="H5028" t="s">
        <v>247</v>
      </c>
      <c r="I5028" t="s">
        <v>102</v>
      </c>
      <c r="J5028" t="s">
        <v>52</v>
      </c>
      <c r="L5028" t="s">
        <v>367</v>
      </c>
      <c r="M5028" t="e">
        <f t="shared" si="240"/>
        <v>#VALUE!</v>
      </c>
      <c r="N5028">
        <f t="shared" si="241"/>
        <v>13</v>
      </c>
      <c r="O5028" t="e">
        <f t="shared" si="242"/>
        <v>#VALUE!</v>
      </c>
    </row>
    <row r="5029" spans="1:15" hidden="1" x14ac:dyDescent="0.25">
      <c r="A5029" t="s">
        <v>121</v>
      </c>
      <c r="B5029" t="s">
        <v>51</v>
      </c>
      <c r="C5029" t="s">
        <v>272</v>
      </c>
      <c r="D5029" s="3">
        <v>43097</v>
      </c>
      <c r="E5029" t="s">
        <v>122</v>
      </c>
      <c r="F5029">
        <v>-68050531.310000002</v>
      </c>
      <c r="G5029" t="s">
        <v>366</v>
      </c>
      <c r="H5029" t="s">
        <v>247</v>
      </c>
      <c r="I5029" t="s">
        <v>102</v>
      </c>
      <c r="J5029" t="s">
        <v>52</v>
      </c>
      <c r="L5029" t="s">
        <v>313</v>
      </c>
      <c r="M5029">
        <f t="shared" si="240"/>
        <v>10</v>
      </c>
      <c r="N5029">
        <f t="shared" si="241"/>
        <v>14</v>
      </c>
      <c r="O5029" t="str">
        <f t="shared" si="242"/>
        <v>TUET4</v>
      </c>
    </row>
    <row r="5030" spans="1:15" hidden="1" x14ac:dyDescent="0.25">
      <c r="A5030" t="s">
        <v>121</v>
      </c>
      <c r="B5030" t="s">
        <v>51</v>
      </c>
      <c r="C5030" t="s">
        <v>272</v>
      </c>
      <c r="D5030" s="3">
        <v>43098</v>
      </c>
      <c r="E5030" t="s">
        <v>122</v>
      </c>
      <c r="F5030">
        <v>-250000</v>
      </c>
      <c r="G5030" t="s">
        <v>365</v>
      </c>
      <c r="H5030" t="s">
        <v>247</v>
      </c>
      <c r="I5030" t="s">
        <v>102</v>
      </c>
      <c r="J5030" t="s">
        <v>52</v>
      </c>
      <c r="L5030" t="s">
        <v>313</v>
      </c>
      <c r="M5030">
        <f t="shared" si="240"/>
        <v>10</v>
      </c>
      <c r="N5030">
        <f t="shared" si="241"/>
        <v>14</v>
      </c>
      <c r="O5030" t="str">
        <f t="shared" si="242"/>
        <v>TUET4</v>
      </c>
    </row>
    <row r="5031" spans="1:15" hidden="1" x14ac:dyDescent="0.25">
      <c r="A5031" t="s">
        <v>121</v>
      </c>
      <c r="B5031" t="s">
        <v>51</v>
      </c>
      <c r="C5031" t="s">
        <v>272</v>
      </c>
      <c r="D5031" s="3">
        <v>43116</v>
      </c>
      <c r="E5031" t="s">
        <v>122</v>
      </c>
      <c r="F5031">
        <v>-264939.63</v>
      </c>
      <c r="G5031" t="s">
        <v>364</v>
      </c>
      <c r="H5031" t="s">
        <v>247</v>
      </c>
      <c r="I5031" t="s">
        <v>102</v>
      </c>
      <c r="J5031" t="s">
        <v>52</v>
      </c>
      <c r="L5031" t="s">
        <v>313</v>
      </c>
      <c r="M5031">
        <f t="shared" si="240"/>
        <v>10</v>
      </c>
      <c r="N5031">
        <f t="shared" si="241"/>
        <v>14</v>
      </c>
      <c r="O5031" t="str">
        <f t="shared" si="242"/>
        <v>TUET4</v>
      </c>
    </row>
    <row r="5032" spans="1:15" hidden="1" x14ac:dyDescent="0.25">
      <c r="A5032" t="s">
        <v>121</v>
      </c>
      <c r="B5032" t="s">
        <v>51</v>
      </c>
      <c r="C5032" t="s">
        <v>272</v>
      </c>
      <c r="D5032" s="3">
        <v>43117</v>
      </c>
      <c r="E5032" t="s">
        <v>122</v>
      </c>
      <c r="F5032">
        <v>-162591.67000000001</v>
      </c>
      <c r="G5032" t="s">
        <v>363</v>
      </c>
      <c r="H5032" t="s">
        <v>247</v>
      </c>
      <c r="I5032" t="s">
        <v>102</v>
      </c>
      <c r="J5032" t="s">
        <v>52</v>
      </c>
      <c r="L5032" t="s">
        <v>316</v>
      </c>
      <c r="M5032">
        <f t="shared" si="240"/>
        <v>10</v>
      </c>
      <c r="N5032">
        <f t="shared" si="241"/>
        <v>14</v>
      </c>
      <c r="O5032" t="str">
        <f t="shared" si="242"/>
        <v>TUET4</v>
      </c>
    </row>
    <row r="5033" spans="1:15" hidden="1" x14ac:dyDescent="0.25">
      <c r="A5033" t="s">
        <v>121</v>
      </c>
      <c r="B5033" t="s">
        <v>51</v>
      </c>
      <c r="C5033" t="s">
        <v>272</v>
      </c>
      <c r="D5033" s="3">
        <v>43157</v>
      </c>
      <c r="E5033" t="s">
        <v>122</v>
      </c>
      <c r="F5033">
        <v>-300000</v>
      </c>
      <c r="G5033" t="s">
        <v>362</v>
      </c>
      <c r="H5033" t="s">
        <v>247</v>
      </c>
      <c r="I5033" t="s">
        <v>102</v>
      </c>
      <c r="J5033" t="s">
        <v>52</v>
      </c>
      <c r="L5033" t="s">
        <v>316</v>
      </c>
      <c r="M5033">
        <f t="shared" si="240"/>
        <v>10</v>
      </c>
      <c r="N5033">
        <f t="shared" si="241"/>
        <v>14</v>
      </c>
      <c r="O5033" t="str">
        <f t="shared" si="242"/>
        <v>TUET4</v>
      </c>
    </row>
    <row r="5034" spans="1:15" hidden="1" x14ac:dyDescent="0.25">
      <c r="A5034" t="s">
        <v>121</v>
      </c>
      <c r="B5034" t="s">
        <v>51</v>
      </c>
      <c r="C5034" t="s">
        <v>272</v>
      </c>
      <c r="D5034" s="3">
        <v>43174</v>
      </c>
      <c r="E5034" t="s">
        <v>122</v>
      </c>
      <c r="F5034">
        <v>-14851832.189999999</v>
      </c>
      <c r="G5034" t="s">
        <v>361</v>
      </c>
      <c r="H5034" t="s">
        <v>247</v>
      </c>
      <c r="I5034" t="s">
        <v>102</v>
      </c>
      <c r="J5034" t="s">
        <v>52</v>
      </c>
      <c r="L5034" t="s">
        <v>313</v>
      </c>
      <c r="M5034">
        <f t="shared" si="240"/>
        <v>10</v>
      </c>
      <c r="N5034">
        <f t="shared" si="241"/>
        <v>14</v>
      </c>
      <c r="O5034" t="str">
        <f t="shared" si="242"/>
        <v>TUET4</v>
      </c>
    </row>
    <row r="5035" spans="1:15" hidden="1" x14ac:dyDescent="0.25">
      <c r="A5035" t="s">
        <v>121</v>
      </c>
      <c r="B5035" t="s">
        <v>51</v>
      </c>
      <c r="C5035" t="s">
        <v>272</v>
      </c>
      <c r="D5035" s="3">
        <v>43269</v>
      </c>
      <c r="E5035" t="s">
        <v>122</v>
      </c>
      <c r="F5035">
        <v>-7161.84</v>
      </c>
      <c r="G5035" t="s">
        <v>360</v>
      </c>
      <c r="H5035" t="s">
        <v>247</v>
      </c>
      <c r="I5035" t="s">
        <v>102</v>
      </c>
      <c r="J5035" t="s">
        <v>52</v>
      </c>
      <c r="L5035" t="s">
        <v>316</v>
      </c>
      <c r="M5035">
        <f t="shared" si="240"/>
        <v>10</v>
      </c>
      <c r="N5035">
        <f t="shared" si="241"/>
        <v>14</v>
      </c>
      <c r="O5035" t="str">
        <f t="shared" si="242"/>
        <v>TUET4</v>
      </c>
    </row>
    <row r="5036" spans="1:15" hidden="1" x14ac:dyDescent="0.25">
      <c r="A5036" t="s">
        <v>121</v>
      </c>
      <c r="B5036" t="s">
        <v>51</v>
      </c>
      <c r="C5036" t="s">
        <v>272</v>
      </c>
      <c r="D5036" s="3">
        <v>43278</v>
      </c>
      <c r="E5036" t="s">
        <v>122</v>
      </c>
      <c r="F5036">
        <v>-1764379.16</v>
      </c>
      <c r="G5036" t="s">
        <v>359</v>
      </c>
      <c r="H5036" t="s">
        <v>247</v>
      </c>
      <c r="I5036" t="s">
        <v>102</v>
      </c>
      <c r="J5036" t="s">
        <v>52</v>
      </c>
      <c r="L5036" t="s">
        <v>313</v>
      </c>
      <c r="M5036">
        <f t="shared" si="240"/>
        <v>10</v>
      </c>
      <c r="N5036">
        <f t="shared" si="241"/>
        <v>14</v>
      </c>
      <c r="O5036" t="str">
        <f t="shared" si="242"/>
        <v>TUET4</v>
      </c>
    </row>
    <row r="5037" spans="1:15" hidden="1" x14ac:dyDescent="0.25">
      <c r="A5037" t="s">
        <v>121</v>
      </c>
      <c r="B5037" t="s">
        <v>51</v>
      </c>
      <c r="C5037" t="s">
        <v>272</v>
      </c>
      <c r="D5037" s="3">
        <v>43297</v>
      </c>
      <c r="E5037" t="s">
        <v>122</v>
      </c>
      <c r="F5037">
        <v>-7165.92</v>
      </c>
      <c r="G5037" t="s">
        <v>358</v>
      </c>
      <c r="H5037" t="s">
        <v>247</v>
      </c>
      <c r="I5037" t="s">
        <v>102</v>
      </c>
      <c r="J5037" t="s">
        <v>52</v>
      </c>
      <c r="L5037" t="s">
        <v>316</v>
      </c>
      <c r="M5037">
        <f t="shared" si="240"/>
        <v>10</v>
      </c>
      <c r="N5037">
        <f t="shared" si="241"/>
        <v>14</v>
      </c>
      <c r="O5037" t="str">
        <f t="shared" si="242"/>
        <v>TUET4</v>
      </c>
    </row>
    <row r="5038" spans="1:15" hidden="1" x14ac:dyDescent="0.25">
      <c r="A5038" t="s">
        <v>121</v>
      </c>
      <c r="B5038" t="s">
        <v>51</v>
      </c>
      <c r="C5038" t="s">
        <v>272</v>
      </c>
      <c r="D5038" s="3">
        <v>43311</v>
      </c>
      <c r="E5038" t="s">
        <v>122</v>
      </c>
      <c r="F5038">
        <v>-495877.93</v>
      </c>
      <c r="G5038" t="s">
        <v>357</v>
      </c>
      <c r="H5038" t="s">
        <v>247</v>
      </c>
      <c r="I5038" t="s">
        <v>102</v>
      </c>
      <c r="J5038" t="s">
        <v>52</v>
      </c>
      <c r="L5038" t="s">
        <v>313</v>
      </c>
      <c r="M5038">
        <f t="shared" si="240"/>
        <v>10</v>
      </c>
      <c r="N5038">
        <f t="shared" si="241"/>
        <v>14</v>
      </c>
      <c r="O5038" t="str">
        <f t="shared" si="242"/>
        <v>TUET4</v>
      </c>
    </row>
    <row r="5039" spans="1:15" hidden="1" x14ac:dyDescent="0.25">
      <c r="A5039" t="s">
        <v>121</v>
      </c>
      <c r="B5039" t="s">
        <v>51</v>
      </c>
      <c r="C5039" t="s">
        <v>272</v>
      </c>
      <c r="D5039" s="3">
        <v>43328</v>
      </c>
      <c r="E5039" t="s">
        <v>122</v>
      </c>
      <c r="F5039">
        <v>-7163.64</v>
      </c>
      <c r="G5039" t="s">
        <v>356</v>
      </c>
      <c r="H5039" t="s">
        <v>247</v>
      </c>
      <c r="I5039" t="s">
        <v>102</v>
      </c>
      <c r="J5039" t="s">
        <v>52</v>
      </c>
      <c r="L5039" t="s">
        <v>316</v>
      </c>
      <c r="M5039">
        <f t="shared" si="240"/>
        <v>10</v>
      </c>
      <c r="N5039">
        <f t="shared" si="241"/>
        <v>14</v>
      </c>
      <c r="O5039" t="str">
        <f t="shared" si="242"/>
        <v>TUET4</v>
      </c>
    </row>
    <row r="5040" spans="1:15" hidden="1" x14ac:dyDescent="0.25">
      <c r="A5040" t="s">
        <v>121</v>
      </c>
      <c r="B5040" t="s">
        <v>51</v>
      </c>
      <c r="C5040" t="s">
        <v>272</v>
      </c>
      <c r="D5040" s="3">
        <v>43360</v>
      </c>
      <c r="E5040" t="s">
        <v>122</v>
      </c>
      <c r="F5040">
        <v>-7167.14</v>
      </c>
      <c r="G5040" t="s">
        <v>355</v>
      </c>
      <c r="H5040" t="s">
        <v>247</v>
      </c>
      <c r="I5040" t="s">
        <v>102</v>
      </c>
      <c r="J5040" t="s">
        <v>52</v>
      </c>
      <c r="L5040" t="s">
        <v>316</v>
      </c>
      <c r="M5040">
        <f t="shared" si="240"/>
        <v>10</v>
      </c>
      <c r="N5040">
        <f t="shared" si="241"/>
        <v>14</v>
      </c>
      <c r="O5040" t="str">
        <f t="shared" si="242"/>
        <v>TUET4</v>
      </c>
    </row>
    <row r="5041" spans="1:15" hidden="1" x14ac:dyDescent="0.25">
      <c r="A5041" t="s">
        <v>121</v>
      </c>
      <c r="B5041" t="s">
        <v>51</v>
      </c>
      <c r="C5041" t="s">
        <v>272</v>
      </c>
      <c r="D5041" s="3">
        <v>43360</v>
      </c>
      <c r="E5041" t="s">
        <v>122</v>
      </c>
      <c r="F5041">
        <v>-423503.63</v>
      </c>
      <c r="G5041" t="s">
        <v>354</v>
      </c>
      <c r="H5041" t="s">
        <v>247</v>
      </c>
      <c r="I5041" t="s">
        <v>102</v>
      </c>
      <c r="J5041" t="s">
        <v>52</v>
      </c>
      <c r="L5041" t="s">
        <v>316</v>
      </c>
      <c r="M5041">
        <f t="shared" si="240"/>
        <v>10</v>
      </c>
      <c r="N5041">
        <f t="shared" si="241"/>
        <v>14</v>
      </c>
      <c r="O5041" t="str">
        <f t="shared" si="242"/>
        <v>TUET4</v>
      </c>
    </row>
    <row r="5042" spans="1:15" hidden="1" x14ac:dyDescent="0.25">
      <c r="A5042" t="s">
        <v>121</v>
      </c>
      <c r="B5042" t="s">
        <v>51</v>
      </c>
      <c r="C5042" t="s">
        <v>272</v>
      </c>
      <c r="D5042" s="3">
        <v>43361</v>
      </c>
      <c r="E5042" t="s">
        <v>122</v>
      </c>
      <c r="F5042">
        <v>-1000000</v>
      </c>
      <c r="G5042" t="s">
        <v>353</v>
      </c>
      <c r="H5042" t="s">
        <v>247</v>
      </c>
      <c r="I5042" t="s">
        <v>102</v>
      </c>
      <c r="J5042" t="s">
        <v>52</v>
      </c>
      <c r="L5042" t="s">
        <v>332</v>
      </c>
      <c r="M5042">
        <f t="shared" si="240"/>
        <v>10</v>
      </c>
      <c r="N5042">
        <f t="shared" si="241"/>
        <v>14</v>
      </c>
      <c r="O5042" t="str">
        <f t="shared" si="242"/>
        <v>TUET4</v>
      </c>
    </row>
    <row r="5043" spans="1:15" hidden="1" x14ac:dyDescent="0.25">
      <c r="A5043" t="s">
        <v>121</v>
      </c>
      <c r="B5043" t="s">
        <v>51</v>
      </c>
      <c r="C5043" t="s">
        <v>272</v>
      </c>
      <c r="D5043" s="3">
        <v>43361</v>
      </c>
      <c r="E5043" t="s">
        <v>122</v>
      </c>
      <c r="F5043">
        <v>-14670703.33</v>
      </c>
      <c r="G5043" t="s">
        <v>352</v>
      </c>
      <c r="H5043" t="s">
        <v>247</v>
      </c>
      <c r="I5043" t="s">
        <v>102</v>
      </c>
      <c r="J5043" t="s">
        <v>52</v>
      </c>
      <c r="L5043" t="s">
        <v>332</v>
      </c>
      <c r="M5043">
        <f t="shared" si="240"/>
        <v>10</v>
      </c>
      <c r="N5043">
        <f t="shared" si="241"/>
        <v>14</v>
      </c>
      <c r="O5043" t="str">
        <f t="shared" si="242"/>
        <v>TUET4</v>
      </c>
    </row>
    <row r="5044" spans="1:15" hidden="1" x14ac:dyDescent="0.25">
      <c r="A5044" t="s">
        <v>121</v>
      </c>
      <c r="B5044" t="s">
        <v>51</v>
      </c>
      <c r="C5044" t="s">
        <v>272</v>
      </c>
      <c r="D5044" s="3">
        <v>43361</v>
      </c>
      <c r="E5044" t="s">
        <v>122</v>
      </c>
      <c r="F5044">
        <v>-1000000</v>
      </c>
      <c r="G5044" t="s">
        <v>351</v>
      </c>
      <c r="H5044" t="s">
        <v>247</v>
      </c>
      <c r="I5044" t="s">
        <v>102</v>
      </c>
      <c r="J5044" t="s">
        <v>52</v>
      </c>
      <c r="L5044" t="s">
        <v>350</v>
      </c>
      <c r="M5044">
        <f t="shared" si="240"/>
        <v>10</v>
      </c>
      <c r="N5044">
        <f t="shared" si="241"/>
        <v>14</v>
      </c>
      <c r="O5044" t="str">
        <f t="shared" si="242"/>
        <v>TUET4</v>
      </c>
    </row>
    <row r="5045" spans="1:15" hidden="1" x14ac:dyDescent="0.25">
      <c r="A5045" t="s">
        <v>121</v>
      </c>
      <c r="B5045" t="s">
        <v>51</v>
      </c>
      <c r="C5045" t="s">
        <v>272</v>
      </c>
      <c r="D5045" s="3">
        <v>43363</v>
      </c>
      <c r="E5045" t="s">
        <v>122</v>
      </c>
      <c r="F5045">
        <v>-9623615.1899999995</v>
      </c>
      <c r="G5045" t="s">
        <v>349</v>
      </c>
      <c r="H5045" t="s">
        <v>247</v>
      </c>
      <c r="I5045" t="s">
        <v>102</v>
      </c>
      <c r="J5045" t="s">
        <v>52</v>
      </c>
      <c r="L5045" t="s">
        <v>332</v>
      </c>
      <c r="M5045">
        <f t="shared" si="240"/>
        <v>10</v>
      </c>
      <c r="N5045">
        <f t="shared" si="241"/>
        <v>14</v>
      </c>
      <c r="O5045" t="str">
        <f t="shared" si="242"/>
        <v>TUET4</v>
      </c>
    </row>
    <row r="5046" spans="1:15" hidden="1" x14ac:dyDescent="0.25">
      <c r="A5046" t="s">
        <v>121</v>
      </c>
      <c r="B5046" t="s">
        <v>51</v>
      </c>
      <c r="C5046" t="s">
        <v>272</v>
      </c>
      <c r="D5046" s="3">
        <v>43389</v>
      </c>
      <c r="E5046" t="s">
        <v>122</v>
      </c>
      <c r="F5046">
        <v>-49245.27</v>
      </c>
      <c r="G5046" t="s">
        <v>348</v>
      </c>
      <c r="H5046" t="s">
        <v>247</v>
      </c>
      <c r="I5046" t="s">
        <v>102</v>
      </c>
      <c r="J5046" t="s">
        <v>52</v>
      </c>
      <c r="L5046" t="s">
        <v>316</v>
      </c>
      <c r="M5046">
        <f t="shared" si="240"/>
        <v>10</v>
      </c>
      <c r="N5046">
        <f t="shared" si="241"/>
        <v>14</v>
      </c>
      <c r="O5046" t="str">
        <f t="shared" si="242"/>
        <v>TUET4</v>
      </c>
    </row>
    <row r="5047" spans="1:15" hidden="1" x14ac:dyDescent="0.25">
      <c r="A5047" t="s">
        <v>121</v>
      </c>
      <c r="B5047" t="s">
        <v>51</v>
      </c>
      <c r="C5047" t="s">
        <v>272</v>
      </c>
      <c r="D5047" s="3">
        <v>43389</v>
      </c>
      <c r="E5047" t="s">
        <v>122</v>
      </c>
      <c r="F5047">
        <v>-7176.78</v>
      </c>
      <c r="G5047" t="s">
        <v>347</v>
      </c>
      <c r="H5047" t="s">
        <v>247</v>
      </c>
      <c r="I5047" t="s">
        <v>102</v>
      </c>
      <c r="J5047" t="s">
        <v>52</v>
      </c>
      <c r="L5047" t="s">
        <v>316</v>
      </c>
      <c r="M5047">
        <f t="shared" si="240"/>
        <v>10</v>
      </c>
      <c r="N5047">
        <f t="shared" si="241"/>
        <v>14</v>
      </c>
      <c r="O5047" t="str">
        <f t="shared" si="242"/>
        <v>TUET4</v>
      </c>
    </row>
    <row r="5048" spans="1:15" hidden="1" x14ac:dyDescent="0.25">
      <c r="A5048" t="s">
        <v>121</v>
      </c>
      <c r="B5048" t="s">
        <v>51</v>
      </c>
      <c r="C5048" t="s">
        <v>272</v>
      </c>
      <c r="D5048" s="3">
        <v>43390</v>
      </c>
      <c r="E5048" t="s">
        <v>122</v>
      </c>
      <c r="F5048">
        <v>-9438129.3200000003</v>
      </c>
      <c r="G5048" t="s">
        <v>346</v>
      </c>
      <c r="H5048" t="s">
        <v>247</v>
      </c>
      <c r="I5048" t="s">
        <v>102</v>
      </c>
      <c r="J5048" t="s">
        <v>52</v>
      </c>
      <c r="L5048" t="s">
        <v>313</v>
      </c>
      <c r="M5048">
        <f t="shared" si="240"/>
        <v>10</v>
      </c>
      <c r="N5048">
        <f t="shared" si="241"/>
        <v>14</v>
      </c>
      <c r="O5048" t="str">
        <f t="shared" si="242"/>
        <v>TUET4</v>
      </c>
    </row>
    <row r="5049" spans="1:15" hidden="1" x14ac:dyDescent="0.25">
      <c r="A5049" t="s">
        <v>121</v>
      </c>
      <c r="B5049" t="s">
        <v>51</v>
      </c>
      <c r="C5049" t="s">
        <v>272</v>
      </c>
      <c r="D5049" s="3">
        <v>43403</v>
      </c>
      <c r="E5049" t="s">
        <v>122</v>
      </c>
      <c r="F5049">
        <v>-12813052.84</v>
      </c>
      <c r="G5049" t="s">
        <v>345</v>
      </c>
      <c r="H5049" t="s">
        <v>247</v>
      </c>
      <c r="I5049" t="s">
        <v>102</v>
      </c>
      <c r="J5049" t="s">
        <v>52</v>
      </c>
      <c r="L5049" t="s">
        <v>313</v>
      </c>
      <c r="M5049">
        <f t="shared" si="240"/>
        <v>10</v>
      </c>
      <c r="N5049">
        <f t="shared" si="241"/>
        <v>14</v>
      </c>
      <c r="O5049" t="str">
        <f t="shared" si="242"/>
        <v>TUET4</v>
      </c>
    </row>
    <row r="5050" spans="1:15" hidden="1" x14ac:dyDescent="0.25">
      <c r="A5050" t="s">
        <v>121</v>
      </c>
      <c r="B5050" t="s">
        <v>51</v>
      </c>
      <c r="C5050" t="s">
        <v>272</v>
      </c>
      <c r="D5050" s="3">
        <v>43425</v>
      </c>
      <c r="E5050" t="s">
        <v>122</v>
      </c>
      <c r="F5050">
        <v>-15471.86</v>
      </c>
      <c r="G5050" t="s">
        <v>344</v>
      </c>
      <c r="H5050" t="s">
        <v>247</v>
      </c>
      <c r="I5050" t="s">
        <v>102</v>
      </c>
      <c r="J5050" t="s">
        <v>52</v>
      </c>
      <c r="L5050" t="s">
        <v>313</v>
      </c>
      <c r="M5050">
        <f t="shared" si="240"/>
        <v>10</v>
      </c>
      <c r="N5050">
        <f t="shared" si="241"/>
        <v>14</v>
      </c>
      <c r="O5050" t="str">
        <f t="shared" si="242"/>
        <v>TUET4</v>
      </c>
    </row>
    <row r="5051" spans="1:15" hidden="1" x14ac:dyDescent="0.25">
      <c r="A5051" t="s">
        <v>121</v>
      </c>
      <c r="B5051" t="s">
        <v>51</v>
      </c>
      <c r="C5051" t="s">
        <v>272</v>
      </c>
      <c r="D5051" s="3">
        <v>43433</v>
      </c>
      <c r="E5051" t="s">
        <v>122</v>
      </c>
      <c r="F5051">
        <v>-53936196.909999996</v>
      </c>
      <c r="G5051" t="s">
        <v>343</v>
      </c>
      <c r="H5051" t="s">
        <v>247</v>
      </c>
      <c r="I5051" t="s">
        <v>102</v>
      </c>
      <c r="J5051" t="s">
        <v>52</v>
      </c>
      <c r="L5051" t="s">
        <v>313</v>
      </c>
      <c r="M5051">
        <f t="shared" si="240"/>
        <v>10</v>
      </c>
      <c r="N5051">
        <f t="shared" si="241"/>
        <v>14</v>
      </c>
      <c r="O5051" t="str">
        <f t="shared" si="242"/>
        <v>TUET4</v>
      </c>
    </row>
    <row r="5052" spans="1:15" hidden="1" x14ac:dyDescent="0.25">
      <c r="A5052" t="s">
        <v>121</v>
      </c>
      <c r="B5052" t="s">
        <v>51</v>
      </c>
      <c r="C5052" t="s">
        <v>272</v>
      </c>
      <c r="D5052" s="3">
        <v>43445</v>
      </c>
      <c r="E5052" t="s">
        <v>122</v>
      </c>
      <c r="F5052">
        <v>-26560073.239999998</v>
      </c>
      <c r="G5052" t="s">
        <v>342</v>
      </c>
      <c r="H5052" t="s">
        <v>247</v>
      </c>
      <c r="I5052" t="s">
        <v>101</v>
      </c>
      <c r="J5052" t="s">
        <v>52</v>
      </c>
      <c r="L5052" t="s">
        <v>313</v>
      </c>
      <c r="M5052">
        <f t="shared" si="240"/>
        <v>10</v>
      </c>
      <c r="N5052">
        <f t="shared" si="241"/>
        <v>14</v>
      </c>
      <c r="O5052" t="str">
        <f t="shared" si="242"/>
        <v>TUET4</v>
      </c>
    </row>
    <row r="5053" spans="1:15" hidden="1" x14ac:dyDescent="0.25">
      <c r="A5053" t="s">
        <v>121</v>
      </c>
      <c r="B5053" t="s">
        <v>51</v>
      </c>
      <c r="C5053" t="s">
        <v>272</v>
      </c>
      <c r="D5053" s="3">
        <v>43453</v>
      </c>
      <c r="E5053" t="s">
        <v>122</v>
      </c>
      <c r="F5053">
        <v>-107910.97</v>
      </c>
      <c r="G5053" t="s">
        <v>341</v>
      </c>
      <c r="H5053" t="s">
        <v>247</v>
      </c>
      <c r="I5053" t="s">
        <v>102</v>
      </c>
      <c r="J5053" t="s">
        <v>52</v>
      </c>
      <c r="L5053" t="s">
        <v>313</v>
      </c>
      <c r="M5053">
        <f t="shared" si="240"/>
        <v>10</v>
      </c>
      <c r="N5053">
        <f t="shared" si="241"/>
        <v>14</v>
      </c>
      <c r="O5053" t="str">
        <f t="shared" si="242"/>
        <v>TUET4</v>
      </c>
    </row>
    <row r="5054" spans="1:15" hidden="1" x14ac:dyDescent="0.25">
      <c r="A5054" t="s">
        <v>121</v>
      </c>
      <c r="B5054" t="s">
        <v>51</v>
      </c>
      <c r="C5054" t="s">
        <v>272</v>
      </c>
      <c r="D5054" s="3">
        <v>43461</v>
      </c>
      <c r="E5054" t="s">
        <v>122</v>
      </c>
      <c r="F5054">
        <v>-10416.67</v>
      </c>
      <c r="G5054" t="s">
        <v>340</v>
      </c>
      <c r="H5054" t="s">
        <v>247</v>
      </c>
      <c r="I5054" t="s">
        <v>102</v>
      </c>
      <c r="J5054" t="s">
        <v>52</v>
      </c>
      <c r="L5054" t="s">
        <v>316</v>
      </c>
      <c r="M5054">
        <f t="shared" si="240"/>
        <v>10</v>
      </c>
      <c r="N5054">
        <f t="shared" si="241"/>
        <v>14</v>
      </c>
      <c r="O5054" t="str">
        <f t="shared" si="242"/>
        <v>TUET4</v>
      </c>
    </row>
    <row r="5055" spans="1:15" hidden="1" x14ac:dyDescent="0.25">
      <c r="A5055" t="s">
        <v>121</v>
      </c>
      <c r="B5055" t="s">
        <v>51</v>
      </c>
      <c r="C5055" t="s">
        <v>272</v>
      </c>
      <c r="D5055" s="3">
        <v>43474</v>
      </c>
      <c r="E5055" t="s">
        <v>122</v>
      </c>
      <c r="F5055">
        <v>-100</v>
      </c>
      <c r="G5055" t="s">
        <v>339</v>
      </c>
      <c r="H5055" t="s">
        <v>126</v>
      </c>
      <c r="I5055" t="s">
        <v>102</v>
      </c>
      <c r="J5055" t="s">
        <v>52</v>
      </c>
      <c r="L5055" t="s">
        <v>338</v>
      </c>
      <c r="M5055">
        <f t="shared" si="240"/>
        <v>10</v>
      </c>
      <c r="N5055">
        <f t="shared" si="241"/>
        <v>14</v>
      </c>
      <c r="O5055" t="str">
        <f t="shared" si="242"/>
        <v>TUET4</v>
      </c>
    </row>
    <row r="5056" spans="1:15" hidden="1" x14ac:dyDescent="0.25">
      <c r="A5056" t="s">
        <v>121</v>
      </c>
      <c r="B5056" t="s">
        <v>51</v>
      </c>
      <c r="C5056" t="s">
        <v>272</v>
      </c>
      <c r="D5056" s="3">
        <v>43641</v>
      </c>
      <c r="E5056" t="s">
        <v>122</v>
      </c>
      <c r="F5056">
        <v>-7170.33</v>
      </c>
      <c r="G5056" t="s">
        <v>337</v>
      </c>
      <c r="H5056" t="s">
        <v>247</v>
      </c>
      <c r="I5056" t="s">
        <v>101</v>
      </c>
      <c r="J5056" t="s">
        <v>52</v>
      </c>
      <c r="L5056" t="s">
        <v>316</v>
      </c>
      <c r="M5056">
        <f t="shared" si="240"/>
        <v>10</v>
      </c>
      <c r="N5056">
        <f t="shared" si="241"/>
        <v>14</v>
      </c>
      <c r="O5056" t="str">
        <f t="shared" si="242"/>
        <v>TUET4</v>
      </c>
    </row>
    <row r="5057" spans="1:15" hidden="1" x14ac:dyDescent="0.25">
      <c r="A5057" t="s">
        <v>121</v>
      </c>
      <c r="B5057" t="s">
        <v>51</v>
      </c>
      <c r="C5057" t="s">
        <v>272</v>
      </c>
      <c r="D5057" s="3">
        <v>43641</v>
      </c>
      <c r="E5057" t="s">
        <v>122</v>
      </c>
      <c r="F5057">
        <v>-10866.67</v>
      </c>
      <c r="G5057" t="s">
        <v>336</v>
      </c>
      <c r="H5057" t="s">
        <v>247</v>
      </c>
      <c r="I5057" t="s">
        <v>101</v>
      </c>
      <c r="J5057" t="s">
        <v>52</v>
      </c>
      <c r="L5057" t="s">
        <v>316</v>
      </c>
      <c r="M5057">
        <f t="shared" si="240"/>
        <v>10</v>
      </c>
      <c r="N5057">
        <f t="shared" si="241"/>
        <v>14</v>
      </c>
      <c r="O5057" t="str">
        <f t="shared" si="242"/>
        <v>TUET4</v>
      </c>
    </row>
    <row r="5058" spans="1:15" hidden="1" x14ac:dyDescent="0.25">
      <c r="A5058" t="s">
        <v>121</v>
      </c>
      <c r="B5058" t="s">
        <v>51</v>
      </c>
      <c r="C5058" t="s">
        <v>272</v>
      </c>
      <c r="D5058" s="3">
        <v>43662</v>
      </c>
      <c r="E5058" t="s">
        <v>122</v>
      </c>
      <c r="F5058">
        <v>-7169.22</v>
      </c>
      <c r="G5058" t="s">
        <v>335</v>
      </c>
      <c r="H5058" t="s">
        <v>247</v>
      </c>
      <c r="I5058" t="s">
        <v>101</v>
      </c>
      <c r="J5058" t="s">
        <v>52</v>
      </c>
      <c r="L5058" t="s">
        <v>316</v>
      </c>
      <c r="M5058">
        <f t="shared" si="240"/>
        <v>10</v>
      </c>
      <c r="N5058">
        <f t="shared" si="241"/>
        <v>14</v>
      </c>
      <c r="O5058" t="str">
        <f t="shared" si="242"/>
        <v>TUET4</v>
      </c>
    </row>
    <row r="5059" spans="1:15" hidden="1" x14ac:dyDescent="0.25">
      <c r="A5059" t="s">
        <v>121</v>
      </c>
      <c r="B5059" t="s">
        <v>51</v>
      </c>
      <c r="C5059" t="s">
        <v>272</v>
      </c>
      <c r="D5059" s="3">
        <v>43662</v>
      </c>
      <c r="E5059" t="s">
        <v>122</v>
      </c>
      <c r="F5059">
        <v>-226981.58</v>
      </c>
      <c r="G5059" t="s">
        <v>334</v>
      </c>
      <c r="H5059" t="s">
        <v>247</v>
      </c>
      <c r="I5059" t="s">
        <v>101</v>
      </c>
      <c r="J5059" t="s">
        <v>52</v>
      </c>
      <c r="L5059" t="s">
        <v>316</v>
      </c>
      <c r="M5059">
        <f t="shared" ref="M5059:M5090" si="243">FIND("from",L5059,1)+LEN($M$1)+1</f>
        <v>10</v>
      </c>
      <c r="N5059">
        <f t="shared" ref="N5059:N5090" si="244">FIND("to",L5059)-LEN($N$1)</f>
        <v>14</v>
      </c>
      <c r="O5059" t="str">
        <f t="shared" ref="O5059:O5090" si="245">MID(L5059,M5059,N5059-M5059+1)</f>
        <v>TUET4</v>
      </c>
    </row>
    <row r="5060" spans="1:15" hidden="1" x14ac:dyDescent="0.25">
      <c r="A5060" t="s">
        <v>121</v>
      </c>
      <c r="B5060" t="s">
        <v>51</v>
      </c>
      <c r="C5060" t="s">
        <v>272</v>
      </c>
      <c r="D5060" s="3">
        <v>43719</v>
      </c>
      <c r="E5060" t="s">
        <v>122</v>
      </c>
      <c r="F5060">
        <v>-42512</v>
      </c>
      <c r="G5060" t="s">
        <v>333</v>
      </c>
      <c r="H5060" t="s">
        <v>247</v>
      </c>
      <c r="I5060" t="s">
        <v>102</v>
      </c>
      <c r="J5060" t="s">
        <v>52</v>
      </c>
      <c r="L5060" t="s">
        <v>332</v>
      </c>
      <c r="M5060">
        <f t="shared" si="243"/>
        <v>10</v>
      </c>
      <c r="N5060">
        <f t="shared" si="244"/>
        <v>14</v>
      </c>
      <c r="O5060" t="str">
        <f t="shared" si="245"/>
        <v>TUET4</v>
      </c>
    </row>
    <row r="5061" spans="1:15" hidden="1" x14ac:dyDescent="0.25">
      <c r="A5061" t="s">
        <v>121</v>
      </c>
      <c r="B5061" t="s">
        <v>51</v>
      </c>
      <c r="C5061" t="s">
        <v>272</v>
      </c>
      <c r="D5061" s="3">
        <v>43754</v>
      </c>
      <c r="E5061" t="s">
        <v>122</v>
      </c>
      <c r="F5061">
        <v>-7165.19</v>
      </c>
      <c r="G5061" t="s">
        <v>331</v>
      </c>
      <c r="H5061" t="s">
        <v>247</v>
      </c>
      <c r="I5061" t="s">
        <v>101</v>
      </c>
      <c r="J5061" t="s">
        <v>52</v>
      </c>
      <c r="L5061" t="s">
        <v>316</v>
      </c>
      <c r="M5061">
        <f t="shared" si="243"/>
        <v>10</v>
      </c>
      <c r="N5061">
        <f t="shared" si="244"/>
        <v>14</v>
      </c>
      <c r="O5061" t="str">
        <f t="shared" si="245"/>
        <v>TUET4</v>
      </c>
    </row>
    <row r="5062" spans="1:15" hidden="1" x14ac:dyDescent="0.25">
      <c r="A5062" t="s">
        <v>121</v>
      </c>
      <c r="B5062" t="s">
        <v>51</v>
      </c>
      <c r="C5062" t="s">
        <v>272</v>
      </c>
      <c r="D5062" s="3">
        <v>43846</v>
      </c>
      <c r="E5062" t="s">
        <v>122</v>
      </c>
      <c r="F5062">
        <v>-6219.44</v>
      </c>
      <c r="G5062" t="s">
        <v>330</v>
      </c>
      <c r="H5062" t="s">
        <v>247</v>
      </c>
      <c r="I5062" t="s">
        <v>102</v>
      </c>
      <c r="J5062" t="s">
        <v>52</v>
      </c>
      <c r="L5062" t="s">
        <v>316</v>
      </c>
      <c r="M5062">
        <f t="shared" si="243"/>
        <v>10</v>
      </c>
      <c r="N5062">
        <f t="shared" si="244"/>
        <v>14</v>
      </c>
      <c r="O5062" t="str">
        <f t="shared" si="245"/>
        <v>TUET4</v>
      </c>
    </row>
    <row r="5063" spans="1:15" hidden="1" x14ac:dyDescent="0.25">
      <c r="A5063" t="s">
        <v>121</v>
      </c>
      <c r="B5063" t="s">
        <v>51</v>
      </c>
      <c r="C5063" t="s">
        <v>272</v>
      </c>
      <c r="D5063" s="3">
        <v>43847</v>
      </c>
      <c r="E5063" t="s">
        <v>122</v>
      </c>
      <c r="F5063">
        <v>-207945</v>
      </c>
      <c r="G5063" t="s">
        <v>329</v>
      </c>
      <c r="H5063" t="s">
        <v>247</v>
      </c>
      <c r="I5063" t="s">
        <v>102</v>
      </c>
      <c r="J5063" t="s">
        <v>52</v>
      </c>
      <c r="L5063" t="s">
        <v>316</v>
      </c>
      <c r="M5063">
        <f t="shared" si="243"/>
        <v>10</v>
      </c>
      <c r="N5063">
        <f t="shared" si="244"/>
        <v>14</v>
      </c>
      <c r="O5063" t="str">
        <f t="shared" si="245"/>
        <v>TUET4</v>
      </c>
    </row>
    <row r="5064" spans="1:15" hidden="1" x14ac:dyDescent="0.25">
      <c r="A5064" t="s">
        <v>121</v>
      </c>
      <c r="B5064" t="s">
        <v>51</v>
      </c>
      <c r="C5064" t="s">
        <v>272</v>
      </c>
      <c r="D5064" s="3">
        <v>43886</v>
      </c>
      <c r="E5064" t="s">
        <v>122</v>
      </c>
      <c r="F5064">
        <v>-190410.96</v>
      </c>
      <c r="G5064" t="s">
        <v>328</v>
      </c>
      <c r="H5064" t="s">
        <v>247</v>
      </c>
      <c r="I5064" t="s">
        <v>102</v>
      </c>
      <c r="J5064" t="s">
        <v>52</v>
      </c>
      <c r="L5064" t="s">
        <v>316</v>
      </c>
      <c r="M5064">
        <f t="shared" si="243"/>
        <v>10</v>
      </c>
      <c r="N5064">
        <f t="shared" si="244"/>
        <v>14</v>
      </c>
      <c r="O5064" t="str">
        <f t="shared" si="245"/>
        <v>TUET4</v>
      </c>
    </row>
    <row r="5065" spans="1:15" hidden="1" x14ac:dyDescent="0.25">
      <c r="A5065" t="s">
        <v>121</v>
      </c>
      <c r="B5065" t="s">
        <v>51</v>
      </c>
      <c r="C5065" t="s">
        <v>272</v>
      </c>
      <c r="D5065" s="3">
        <v>43886</v>
      </c>
      <c r="E5065" t="s">
        <v>122</v>
      </c>
      <c r="F5065">
        <v>-625093.43999999994</v>
      </c>
      <c r="G5065" t="s">
        <v>327</v>
      </c>
      <c r="H5065" t="s">
        <v>247</v>
      </c>
      <c r="I5065" t="s">
        <v>102</v>
      </c>
      <c r="J5065" t="s">
        <v>52</v>
      </c>
      <c r="L5065" t="s">
        <v>316</v>
      </c>
      <c r="M5065">
        <f t="shared" si="243"/>
        <v>10</v>
      </c>
      <c r="N5065">
        <f t="shared" si="244"/>
        <v>14</v>
      </c>
      <c r="O5065" t="str">
        <f t="shared" si="245"/>
        <v>TUET4</v>
      </c>
    </row>
    <row r="5066" spans="1:15" hidden="1" x14ac:dyDescent="0.25">
      <c r="A5066" t="s">
        <v>121</v>
      </c>
      <c r="B5066" t="s">
        <v>51</v>
      </c>
      <c r="C5066" t="s">
        <v>272</v>
      </c>
      <c r="D5066" s="3">
        <v>43913</v>
      </c>
      <c r="E5066" t="s">
        <v>122</v>
      </c>
      <c r="F5066">
        <v>-595648.57999999996</v>
      </c>
      <c r="G5066" t="s">
        <v>326</v>
      </c>
      <c r="H5066" t="s">
        <v>247</v>
      </c>
      <c r="I5066" t="s">
        <v>102</v>
      </c>
      <c r="J5066" t="s">
        <v>52</v>
      </c>
      <c r="L5066" t="s">
        <v>313</v>
      </c>
      <c r="M5066">
        <f t="shared" si="243"/>
        <v>10</v>
      </c>
      <c r="N5066">
        <f t="shared" si="244"/>
        <v>14</v>
      </c>
      <c r="O5066" t="str">
        <f t="shared" si="245"/>
        <v>TUET4</v>
      </c>
    </row>
    <row r="5067" spans="1:15" hidden="1" x14ac:dyDescent="0.25">
      <c r="A5067" t="s">
        <v>121</v>
      </c>
      <c r="B5067" t="s">
        <v>51</v>
      </c>
      <c r="C5067" t="s">
        <v>272</v>
      </c>
      <c r="D5067" s="3">
        <v>43916</v>
      </c>
      <c r="E5067" t="s">
        <v>122</v>
      </c>
      <c r="F5067">
        <v>-606165.24</v>
      </c>
      <c r="G5067" t="s">
        <v>325</v>
      </c>
      <c r="H5067" t="s">
        <v>247</v>
      </c>
      <c r="I5067" t="s">
        <v>102</v>
      </c>
      <c r="J5067" t="s">
        <v>52</v>
      </c>
      <c r="L5067" t="s">
        <v>316</v>
      </c>
      <c r="M5067">
        <f t="shared" si="243"/>
        <v>10</v>
      </c>
      <c r="N5067">
        <f t="shared" si="244"/>
        <v>14</v>
      </c>
      <c r="O5067" t="str">
        <f t="shared" si="245"/>
        <v>TUET4</v>
      </c>
    </row>
    <row r="5068" spans="1:15" hidden="1" x14ac:dyDescent="0.25">
      <c r="A5068" t="s">
        <v>121</v>
      </c>
      <c r="B5068" t="s">
        <v>51</v>
      </c>
      <c r="C5068" t="s">
        <v>272</v>
      </c>
      <c r="D5068" s="3">
        <v>43916</v>
      </c>
      <c r="E5068" t="s">
        <v>122</v>
      </c>
      <c r="F5068">
        <v>-7044.44</v>
      </c>
      <c r="G5068" t="s">
        <v>324</v>
      </c>
      <c r="H5068" t="s">
        <v>247</v>
      </c>
      <c r="I5068" t="s">
        <v>102</v>
      </c>
      <c r="J5068" t="s">
        <v>52</v>
      </c>
      <c r="L5068" t="s">
        <v>316</v>
      </c>
      <c r="M5068">
        <f t="shared" si="243"/>
        <v>10</v>
      </c>
      <c r="N5068">
        <f t="shared" si="244"/>
        <v>14</v>
      </c>
      <c r="O5068" t="str">
        <f t="shared" si="245"/>
        <v>TUET4</v>
      </c>
    </row>
    <row r="5069" spans="1:15" hidden="1" x14ac:dyDescent="0.25">
      <c r="A5069" t="s">
        <v>121</v>
      </c>
      <c r="B5069" t="s">
        <v>51</v>
      </c>
      <c r="C5069" t="s">
        <v>272</v>
      </c>
      <c r="D5069" s="3">
        <v>43936</v>
      </c>
      <c r="E5069" t="s">
        <v>122</v>
      </c>
      <c r="F5069">
        <v>-538.07000000000005</v>
      </c>
      <c r="G5069" t="s">
        <v>323</v>
      </c>
      <c r="H5069" t="s">
        <v>126</v>
      </c>
      <c r="I5069" t="s">
        <v>101</v>
      </c>
      <c r="J5069" t="s">
        <v>52</v>
      </c>
      <c r="L5069" t="s">
        <v>322</v>
      </c>
      <c r="M5069">
        <f t="shared" si="243"/>
        <v>10</v>
      </c>
      <c r="N5069">
        <f t="shared" si="244"/>
        <v>14</v>
      </c>
      <c r="O5069" t="str">
        <f t="shared" si="245"/>
        <v>TUET4</v>
      </c>
    </row>
    <row r="5070" spans="1:15" hidden="1" x14ac:dyDescent="0.25">
      <c r="A5070" t="s">
        <v>121</v>
      </c>
      <c r="B5070" t="s">
        <v>51</v>
      </c>
      <c r="C5070" t="s">
        <v>272</v>
      </c>
      <c r="D5070" s="3">
        <v>43942</v>
      </c>
      <c r="E5070" t="s">
        <v>122</v>
      </c>
      <c r="F5070">
        <v>-7044.44</v>
      </c>
      <c r="G5070" t="s">
        <v>321</v>
      </c>
      <c r="H5070" t="s">
        <v>247</v>
      </c>
      <c r="I5070" t="s">
        <v>101</v>
      </c>
      <c r="J5070" t="s">
        <v>52</v>
      </c>
      <c r="L5070" t="s">
        <v>316</v>
      </c>
      <c r="M5070">
        <f t="shared" si="243"/>
        <v>10</v>
      </c>
      <c r="N5070">
        <f t="shared" si="244"/>
        <v>14</v>
      </c>
      <c r="O5070" t="str">
        <f t="shared" si="245"/>
        <v>TUET4</v>
      </c>
    </row>
    <row r="5071" spans="1:15" hidden="1" x14ac:dyDescent="0.25">
      <c r="A5071" t="s">
        <v>121</v>
      </c>
      <c r="B5071" t="s">
        <v>51</v>
      </c>
      <c r="C5071" t="s">
        <v>272</v>
      </c>
      <c r="D5071" s="3">
        <v>43970</v>
      </c>
      <c r="E5071" t="s">
        <v>122</v>
      </c>
      <c r="F5071">
        <v>-7044.44</v>
      </c>
      <c r="G5071" t="s">
        <v>320</v>
      </c>
      <c r="H5071" t="s">
        <v>247</v>
      </c>
      <c r="I5071" t="s">
        <v>102</v>
      </c>
      <c r="J5071" t="s">
        <v>52</v>
      </c>
      <c r="L5071" t="s">
        <v>316</v>
      </c>
      <c r="M5071">
        <f t="shared" si="243"/>
        <v>10</v>
      </c>
      <c r="N5071">
        <f t="shared" si="244"/>
        <v>14</v>
      </c>
      <c r="O5071" t="str">
        <f t="shared" si="245"/>
        <v>TUET4</v>
      </c>
    </row>
    <row r="5072" spans="1:15" hidden="1" x14ac:dyDescent="0.25">
      <c r="A5072" t="s">
        <v>121</v>
      </c>
      <c r="B5072" t="s">
        <v>51</v>
      </c>
      <c r="C5072" t="s">
        <v>272</v>
      </c>
      <c r="D5072" s="3">
        <v>43998</v>
      </c>
      <c r="E5072" t="s">
        <v>122</v>
      </c>
      <c r="F5072">
        <v>-7044.44</v>
      </c>
      <c r="G5072" t="s">
        <v>319</v>
      </c>
      <c r="H5072" t="s">
        <v>247</v>
      </c>
      <c r="I5072" t="s">
        <v>102</v>
      </c>
      <c r="J5072" t="s">
        <v>52</v>
      </c>
      <c r="L5072" t="s">
        <v>316</v>
      </c>
      <c r="M5072">
        <f t="shared" si="243"/>
        <v>10</v>
      </c>
      <c r="N5072">
        <f t="shared" si="244"/>
        <v>14</v>
      </c>
      <c r="O5072" t="str">
        <f t="shared" si="245"/>
        <v>TUET4</v>
      </c>
    </row>
    <row r="5073" spans="1:15" hidden="1" x14ac:dyDescent="0.25">
      <c r="A5073" t="s">
        <v>121</v>
      </c>
      <c r="B5073" t="s">
        <v>51</v>
      </c>
      <c r="C5073" t="s">
        <v>272</v>
      </c>
      <c r="D5073" s="3">
        <v>44000</v>
      </c>
      <c r="E5073" t="s">
        <v>122</v>
      </c>
      <c r="F5073">
        <v>-134943.82</v>
      </c>
      <c r="G5073" t="s">
        <v>318</v>
      </c>
      <c r="H5073" t="s">
        <v>247</v>
      </c>
      <c r="I5073" t="s">
        <v>102</v>
      </c>
      <c r="J5073" t="s">
        <v>52</v>
      </c>
      <c r="L5073" t="s">
        <v>316</v>
      </c>
      <c r="M5073">
        <f t="shared" si="243"/>
        <v>10</v>
      </c>
      <c r="N5073">
        <f t="shared" si="244"/>
        <v>14</v>
      </c>
      <c r="O5073" t="str">
        <f t="shared" si="245"/>
        <v>TUET4</v>
      </c>
    </row>
    <row r="5074" spans="1:15" hidden="1" x14ac:dyDescent="0.25">
      <c r="A5074" t="s">
        <v>121</v>
      </c>
      <c r="B5074" t="s">
        <v>51</v>
      </c>
      <c r="C5074" t="s">
        <v>272</v>
      </c>
      <c r="D5074" s="3">
        <v>44000</v>
      </c>
      <c r="E5074" t="s">
        <v>122</v>
      </c>
      <c r="F5074">
        <v>-80215.850000000006</v>
      </c>
      <c r="G5074" t="s">
        <v>317</v>
      </c>
      <c r="H5074" t="s">
        <v>247</v>
      </c>
      <c r="I5074" t="s">
        <v>102</v>
      </c>
      <c r="J5074" t="s">
        <v>52</v>
      </c>
      <c r="L5074" t="s">
        <v>316</v>
      </c>
      <c r="M5074">
        <f t="shared" si="243"/>
        <v>10</v>
      </c>
      <c r="N5074">
        <f t="shared" si="244"/>
        <v>14</v>
      </c>
      <c r="O5074" t="str">
        <f t="shared" si="245"/>
        <v>TUET4</v>
      </c>
    </row>
    <row r="5075" spans="1:15" hidden="1" x14ac:dyDescent="0.25">
      <c r="A5075" t="s">
        <v>121</v>
      </c>
      <c r="B5075" t="s">
        <v>51</v>
      </c>
      <c r="C5075" t="s">
        <v>272</v>
      </c>
      <c r="D5075" s="3">
        <v>44034</v>
      </c>
      <c r="E5075" t="s">
        <v>122</v>
      </c>
      <c r="F5075">
        <v>-72166.53</v>
      </c>
      <c r="G5075" t="s">
        <v>315</v>
      </c>
      <c r="H5075" t="s">
        <v>247</v>
      </c>
      <c r="I5075" t="s">
        <v>102</v>
      </c>
      <c r="J5075" t="s">
        <v>52</v>
      </c>
      <c r="L5075" t="s">
        <v>311</v>
      </c>
      <c r="M5075">
        <f t="shared" si="243"/>
        <v>10</v>
      </c>
      <c r="N5075">
        <f t="shared" si="244"/>
        <v>14</v>
      </c>
      <c r="O5075" t="str">
        <f t="shared" si="245"/>
        <v>TUET4</v>
      </c>
    </row>
    <row r="5076" spans="1:15" hidden="1" x14ac:dyDescent="0.25">
      <c r="A5076" t="s">
        <v>121</v>
      </c>
      <c r="B5076" t="s">
        <v>51</v>
      </c>
      <c r="C5076" t="s">
        <v>272</v>
      </c>
      <c r="D5076" s="3">
        <v>44068</v>
      </c>
      <c r="E5076" t="s">
        <v>122</v>
      </c>
      <c r="F5076">
        <v>-7044.44</v>
      </c>
      <c r="G5076" t="s">
        <v>314</v>
      </c>
      <c r="H5076" t="s">
        <v>247</v>
      </c>
      <c r="I5076" t="s">
        <v>102</v>
      </c>
      <c r="J5076" t="s">
        <v>52</v>
      </c>
      <c r="L5076" t="s">
        <v>313</v>
      </c>
      <c r="M5076">
        <f t="shared" si="243"/>
        <v>10</v>
      </c>
      <c r="N5076">
        <f t="shared" si="244"/>
        <v>14</v>
      </c>
      <c r="O5076" t="str">
        <f t="shared" si="245"/>
        <v>TUET4</v>
      </c>
    </row>
    <row r="5077" spans="1:15" hidden="1" x14ac:dyDescent="0.25">
      <c r="A5077" t="s">
        <v>121</v>
      </c>
      <c r="B5077" t="s">
        <v>51</v>
      </c>
      <c r="C5077" t="s">
        <v>272</v>
      </c>
      <c r="D5077" s="3">
        <v>44211</v>
      </c>
      <c r="E5077" t="s">
        <v>122</v>
      </c>
      <c r="F5077">
        <v>-300000</v>
      </c>
      <c r="G5077" t="s">
        <v>312</v>
      </c>
      <c r="H5077" t="s">
        <v>247</v>
      </c>
      <c r="I5077" t="s">
        <v>102</v>
      </c>
      <c r="J5077" t="s">
        <v>52</v>
      </c>
      <c r="L5077" t="s">
        <v>311</v>
      </c>
      <c r="M5077">
        <f t="shared" si="243"/>
        <v>10</v>
      </c>
      <c r="N5077">
        <f t="shared" si="244"/>
        <v>14</v>
      </c>
      <c r="O5077" t="str">
        <f t="shared" si="245"/>
        <v>TUET4</v>
      </c>
    </row>
    <row r="5078" spans="1:15" hidden="1" x14ac:dyDescent="0.25">
      <c r="A5078" t="s">
        <v>121</v>
      </c>
      <c r="B5078" t="s">
        <v>51</v>
      </c>
      <c r="C5078" t="s">
        <v>272</v>
      </c>
      <c r="D5078" s="3">
        <v>44274</v>
      </c>
      <c r="E5078" t="s">
        <v>122</v>
      </c>
      <c r="F5078">
        <v>-1000</v>
      </c>
      <c r="G5078" t="s">
        <v>310</v>
      </c>
      <c r="H5078" t="s">
        <v>126</v>
      </c>
      <c r="I5078" t="s">
        <v>102</v>
      </c>
      <c r="J5078" t="s">
        <v>52</v>
      </c>
      <c r="L5078" t="s">
        <v>309</v>
      </c>
      <c r="M5078">
        <f t="shared" si="243"/>
        <v>10</v>
      </c>
      <c r="N5078">
        <f t="shared" si="244"/>
        <v>14</v>
      </c>
      <c r="O5078" t="str">
        <f t="shared" si="245"/>
        <v>TUET4</v>
      </c>
    </row>
    <row r="5079" spans="1:15" hidden="1" x14ac:dyDescent="0.25">
      <c r="A5079" t="s">
        <v>121</v>
      </c>
      <c r="B5079" t="s">
        <v>51</v>
      </c>
      <c r="C5079" t="s">
        <v>272</v>
      </c>
      <c r="D5079" s="3">
        <v>44901</v>
      </c>
      <c r="E5079" t="s">
        <v>122</v>
      </c>
      <c r="F5079">
        <v>-37876.800000000003</v>
      </c>
      <c r="G5079" t="s">
        <v>308</v>
      </c>
      <c r="H5079" t="s">
        <v>247</v>
      </c>
      <c r="I5079" t="s">
        <v>102</v>
      </c>
      <c r="J5079" t="s">
        <v>52</v>
      </c>
      <c r="L5079" t="s">
        <v>307</v>
      </c>
      <c r="M5079">
        <f t="shared" si="243"/>
        <v>10</v>
      </c>
      <c r="N5079">
        <f t="shared" si="244"/>
        <v>14</v>
      </c>
      <c r="O5079" t="str">
        <f t="shared" si="245"/>
        <v>TUET4</v>
      </c>
    </row>
    <row r="5080" spans="1:15" hidden="1" x14ac:dyDescent="0.25">
      <c r="A5080" t="s">
        <v>121</v>
      </c>
      <c r="B5080" t="s">
        <v>56</v>
      </c>
      <c r="C5080" t="s">
        <v>302</v>
      </c>
      <c r="D5080" s="3">
        <v>42501</v>
      </c>
      <c r="E5080" t="s">
        <v>122</v>
      </c>
      <c r="F5080">
        <v>-620311.99</v>
      </c>
      <c r="G5080" t="s">
        <v>306</v>
      </c>
      <c r="H5080" t="s">
        <v>249</v>
      </c>
      <c r="I5080" t="s">
        <v>102</v>
      </c>
      <c r="J5080" t="s">
        <v>64</v>
      </c>
      <c r="L5080" t="s">
        <v>305</v>
      </c>
      <c r="M5080">
        <f t="shared" si="243"/>
        <v>10</v>
      </c>
      <c r="N5080">
        <f t="shared" si="244"/>
        <v>14</v>
      </c>
      <c r="O5080" t="str">
        <f t="shared" si="245"/>
        <v>LCADV</v>
      </c>
    </row>
    <row r="5081" spans="1:15" hidden="1" x14ac:dyDescent="0.25">
      <c r="A5081" t="s">
        <v>121</v>
      </c>
      <c r="B5081" t="s">
        <v>56</v>
      </c>
      <c r="C5081" t="s">
        <v>302</v>
      </c>
      <c r="D5081" s="3">
        <v>43917</v>
      </c>
      <c r="E5081" t="s">
        <v>122</v>
      </c>
      <c r="F5081">
        <v>-490000</v>
      </c>
      <c r="G5081" t="s">
        <v>304</v>
      </c>
      <c r="H5081" t="s">
        <v>126</v>
      </c>
      <c r="I5081" t="s">
        <v>102</v>
      </c>
      <c r="J5081" t="s">
        <v>64</v>
      </c>
      <c r="L5081" t="s">
        <v>303</v>
      </c>
      <c r="M5081">
        <f t="shared" si="243"/>
        <v>10</v>
      </c>
      <c r="N5081">
        <f t="shared" si="244"/>
        <v>14</v>
      </c>
      <c r="O5081" t="str">
        <f t="shared" si="245"/>
        <v>LCADV</v>
      </c>
    </row>
    <row r="5082" spans="1:15" hidden="1" x14ac:dyDescent="0.25">
      <c r="A5082" t="s">
        <v>121</v>
      </c>
      <c r="B5082" t="s">
        <v>56</v>
      </c>
      <c r="C5082" t="s">
        <v>302</v>
      </c>
      <c r="D5082" s="3">
        <v>44204</v>
      </c>
      <c r="E5082" t="s">
        <v>122</v>
      </c>
      <c r="F5082">
        <v>-5597.84</v>
      </c>
      <c r="G5082" t="s">
        <v>301</v>
      </c>
      <c r="H5082" t="s">
        <v>247</v>
      </c>
      <c r="I5082" t="s">
        <v>102</v>
      </c>
      <c r="J5082" t="s">
        <v>64</v>
      </c>
      <c r="L5082" t="s">
        <v>300</v>
      </c>
      <c r="M5082">
        <f t="shared" si="243"/>
        <v>10</v>
      </c>
      <c r="N5082">
        <f t="shared" si="244"/>
        <v>14</v>
      </c>
      <c r="O5082" t="str">
        <f t="shared" si="245"/>
        <v>LCADV</v>
      </c>
    </row>
    <row r="5083" spans="1:15" hidden="1" x14ac:dyDescent="0.25">
      <c r="A5083" t="s">
        <v>121</v>
      </c>
      <c r="B5083" t="s">
        <v>298</v>
      </c>
      <c r="C5083" t="s">
        <v>297</v>
      </c>
      <c r="D5083" s="3">
        <v>42067</v>
      </c>
      <c r="E5083" t="s">
        <v>122</v>
      </c>
      <c r="F5083">
        <v>-3125</v>
      </c>
      <c r="G5083" t="s">
        <v>299</v>
      </c>
      <c r="H5083" t="s">
        <v>249</v>
      </c>
      <c r="I5083" t="s">
        <v>102</v>
      </c>
      <c r="J5083" t="s">
        <v>295</v>
      </c>
      <c r="L5083" t="s">
        <v>294</v>
      </c>
      <c r="M5083">
        <f t="shared" si="243"/>
        <v>10</v>
      </c>
      <c r="N5083">
        <f t="shared" si="244"/>
        <v>14</v>
      </c>
      <c r="O5083" t="str">
        <f t="shared" si="245"/>
        <v>LCR1G</v>
      </c>
    </row>
    <row r="5084" spans="1:15" hidden="1" x14ac:dyDescent="0.25">
      <c r="A5084" t="s">
        <v>121</v>
      </c>
      <c r="B5084" t="s">
        <v>298</v>
      </c>
      <c r="C5084" t="s">
        <v>297</v>
      </c>
      <c r="D5084" s="3">
        <v>42206</v>
      </c>
      <c r="E5084" t="s">
        <v>122</v>
      </c>
      <c r="F5084">
        <v>-1931.26</v>
      </c>
      <c r="G5084" t="s">
        <v>296</v>
      </c>
      <c r="H5084" t="s">
        <v>249</v>
      </c>
      <c r="I5084" t="s">
        <v>102</v>
      </c>
      <c r="J5084" t="s">
        <v>295</v>
      </c>
      <c r="L5084" t="s">
        <v>294</v>
      </c>
      <c r="M5084">
        <f t="shared" si="243"/>
        <v>10</v>
      </c>
      <c r="N5084">
        <f t="shared" si="244"/>
        <v>14</v>
      </c>
      <c r="O5084" t="str">
        <f t="shared" si="245"/>
        <v>LCR1G</v>
      </c>
    </row>
    <row r="5085" spans="1:15" hidden="1" x14ac:dyDescent="0.25">
      <c r="A5085" t="s">
        <v>121</v>
      </c>
      <c r="B5085" t="s">
        <v>289</v>
      </c>
      <c r="C5085" t="s">
        <v>288</v>
      </c>
      <c r="D5085" s="3">
        <v>42067</v>
      </c>
      <c r="E5085" t="s">
        <v>122</v>
      </c>
      <c r="F5085">
        <v>-621875</v>
      </c>
      <c r="G5085" t="s">
        <v>293</v>
      </c>
      <c r="H5085" t="s">
        <v>249</v>
      </c>
      <c r="I5085" t="s">
        <v>102</v>
      </c>
      <c r="J5085" t="s">
        <v>286</v>
      </c>
      <c r="L5085" t="s">
        <v>290</v>
      </c>
      <c r="M5085">
        <f t="shared" si="243"/>
        <v>10</v>
      </c>
      <c r="N5085">
        <f t="shared" si="244"/>
        <v>14</v>
      </c>
      <c r="O5085" t="str">
        <f t="shared" si="245"/>
        <v>LCR1L</v>
      </c>
    </row>
    <row r="5086" spans="1:15" hidden="1" x14ac:dyDescent="0.25">
      <c r="A5086" t="s">
        <v>121</v>
      </c>
      <c r="B5086" t="s">
        <v>289</v>
      </c>
      <c r="C5086" t="s">
        <v>288</v>
      </c>
      <c r="D5086" s="3">
        <v>42073</v>
      </c>
      <c r="E5086" t="s">
        <v>122</v>
      </c>
      <c r="F5086">
        <v>-2939689</v>
      </c>
      <c r="G5086" t="s">
        <v>292</v>
      </c>
      <c r="H5086" t="s">
        <v>249</v>
      </c>
      <c r="I5086" t="s">
        <v>102</v>
      </c>
      <c r="J5086" t="s">
        <v>286</v>
      </c>
      <c r="L5086" t="s">
        <v>290</v>
      </c>
      <c r="M5086">
        <f t="shared" si="243"/>
        <v>10</v>
      </c>
      <c r="N5086">
        <f t="shared" si="244"/>
        <v>14</v>
      </c>
      <c r="O5086" t="str">
        <f t="shared" si="245"/>
        <v>LCR1L</v>
      </c>
    </row>
    <row r="5087" spans="1:15" hidden="1" x14ac:dyDescent="0.25">
      <c r="A5087" t="s">
        <v>121</v>
      </c>
      <c r="B5087" t="s">
        <v>289</v>
      </c>
      <c r="C5087" t="s">
        <v>288</v>
      </c>
      <c r="D5087" s="3">
        <v>42206</v>
      </c>
      <c r="E5087" t="s">
        <v>122</v>
      </c>
      <c r="F5087">
        <v>-384320.34</v>
      </c>
      <c r="G5087" t="s">
        <v>291</v>
      </c>
      <c r="H5087" t="s">
        <v>249</v>
      </c>
      <c r="I5087" t="s">
        <v>102</v>
      </c>
      <c r="J5087" t="s">
        <v>286</v>
      </c>
      <c r="L5087" t="s">
        <v>290</v>
      </c>
      <c r="M5087">
        <f t="shared" si="243"/>
        <v>10</v>
      </c>
      <c r="N5087">
        <f t="shared" si="244"/>
        <v>14</v>
      </c>
      <c r="O5087" t="str">
        <f t="shared" si="245"/>
        <v>LCR1L</v>
      </c>
    </row>
    <row r="5088" spans="1:15" hidden="1" x14ac:dyDescent="0.25">
      <c r="A5088" t="s">
        <v>121</v>
      </c>
      <c r="B5088" t="s">
        <v>289</v>
      </c>
      <c r="C5088" t="s">
        <v>288</v>
      </c>
      <c r="D5088" s="3">
        <v>42459</v>
      </c>
      <c r="E5088" t="s">
        <v>122</v>
      </c>
      <c r="F5088">
        <v>-59391</v>
      </c>
      <c r="G5088" t="s">
        <v>287</v>
      </c>
      <c r="H5088" t="s">
        <v>249</v>
      </c>
      <c r="I5088" t="s">
        <v>102</v>
      </c>
      <c r="J5088" t="s">
        <v>286</v>
      </c>
      <c r="L5088" t="s">
        <v>285</v>
      </c>
      <c r="M5088">
        <f t="shared" si="243"/>
        <v>10</v>
      </c>
      <c r="N5088">
        <f t="shared" si="244"/>
        <v>14</v>
      </c>
      <c r="O5088" t="str">
        <f t="shared" si="245"/>
        <v>LCR1L</v>
      </c>
    </row>
    <row r="5089" spans="1:15" hidden="1" x14ac:dyDescent="0.25">
      <c r="A5089" t="s">
        <v>121</v>
      </c>
      <c r="B5089" t="s">
        <v>71</v>
      </c>
      <c r="C5089" t="s">
        <v>282</v>
      </c>
      <c r="D5089" s="3">
        <v>44551</v>
      </c>
      <c r="E5089" t="s">
        <v>122</v>
      </c>
      <c r="F5089">
        <v>-94.6</v>
      </c>
      <c r="G5089" t="s">
        <v>284</v>
      </c>
      <c r="H5089" t="s">
        <v>126</v>
      </c>
      <c r="I5089" t="s">
        <v>102</v>
      </c>
      <c r="J5089" t="s">
        <v>72</v>
      </c>
      <c r="L5089" t="s">
        <v>283</v>
      </c>
      <c r="M5089">
        <f t="shared" si="243"/>
        <v>10</v>
      </c>
      <c r="N5089">
        <f t="shared" si="244"/>
        <v>23</v>
      </c>
      <c r="O5089" t="str">
        <f t="shared" si="245"/>
        <v>LCFP Operating</v>
      </c>
    </row>
    <row r="5090" spans="1:15" hidden="1" x14ac:dyDescent="0.25">
      <c r="A5090" t="s">
        <v>121</v>
      </c>
      <c r="B5090" t="s">
        <v>71</v>
      </c>
      <c r="C5090" t="s">
        <v>282</v>
      </c>
      <c r="D5090" s="3">
        <v>44580</v>
      </c>
      <c r="E5090" t="s">
        <v>122</v>
      </c>
      <c r="F5090">
        <v>-109.23</v>
      </c>
      <c r="G5090" t="s">
        <v>281</v>
      </c>
      <c r="H5090" t="s">
        <v>126</v>
      </c>
      <c r="I5090" t="s">
        <v>104</v>
      </c>
      <c r="J5090" t="s">
        <v>72</v>
      </c>
      <c r="L5090" t="s">
        <v>280</v>
      </c>
      <c r="M5090">
        <f t="shared" si="243"/>
        <v>10</v>
      </c>
      <c r="N5090">
        <f t="shared" si="244"/>
        <v>18</v>
      </c>
      <c r="O5090" t="str">
        <f t="shared" si="245"/>
        <v>LCFP HSBC</v>
      </c>
    </row>
  </sheetData>
  <autoFilter ref="A1:P5090" xr:uid="{95F7ACAC-EFA9-49EC-A2D4-4D53370F3160}">
    <filterColumn colId="2">
      <filters>
        <filter val="802645993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24</vt:i4>
      </vt:variant>
    </vt:vector>
  </HeadingPairs>
  <TitlesOfParts>
    <vt:vector size="84" baseType="lpstr">
      <vt:lpstr>Checklist</vt:lpstr>
      <vt:lpstr>Cash Activity 11-3</vt:lpstr>
      <vt:lpstr>Cash Entries 11-3</vt:lpstr>
      <vt:lpstr>Cash Activity 11-4</vt:lpstr>
      <vt:lpstr>Cash Entries 11-4</vt:lpstr>
      <vt:lpstr>Cash Activity 11-5</vt:lpstr>
      <vt:lpstr>Cash Entries 11-5</vt:lpstr>
      <vt:lpstr>Cash Activity 11-6</vt:lpstr>
      <vt:lpstr>Cash Entries 11-6</vt:lpstr>
      <vt:lpstr>Cash Activity 11-7</vt:lpstr>
      <vt:lpstr>Cash Entries 11-7</vt:lpstr>
      <vt:lpstr>Cash Activity 11 - 10</vt:lpstr>
      <vt:lpstr>Cash Entries 11 - 10</vt:lpstr>
      <vt:lpstr>Cash Activity 11-12</vt:lpstr>
      <vt:lpstr>Cash Entries 11-12</vt:lpstr>
      <vt:lpstr>Cash Activity 11-13</vt:lpstr>
      <vt:lpstr>Cash Entries 11-13</vt:lpstr>
      <vt:lpstr>Cash Activity 11-14</vt:lpstr>
      <vt:lpstr>Cash Entries 11-14</vt:lpstr>
      <vt:lpstr>Cash Activity 11-17</vt:lpstr>
      <vt:lpstr>Cash Entries 11-17</vt:lpstr>
      <vt:lpstr>Cash Activity 11-18</vt:lpstr>
      <vt:lpstr>Cash Entries 11-18</vt:lpstr>
      <vt:lpstr>Cash Activity 11-19</vt:lpstr>
      <vt:lpstr>Cash Entries 11-19</vt:lpstr>
      <vt:lpstr>Cash Activity 11-20</vt:lpstr>
      <vt:lpstr>Cash Entries 11-20</vt:lpstr>
      <vt:lpstr>Cash Activity 11-21</vt:lpstr>
      <vt:lpstr>Cash Entries 11-21</vt:lpstr>
      <vt:lpstr>Cash Activity 11-24</vt:lpstr>
      <vt:lpstr>Cash Entries 11-24</vt:lpstr>
      <vt:lpstr>Cash Activity 11-25</vt:lpstr>
      <vt:lpstr>Cash Entries 11-25</vt:lpstr>
      <vt:lpstr>Cash Activity 11-26</vt:lpstr>
      <vt:lpstr>Cash Entries 11-26</vt:lpstr>
      <vt:lpstr>Cash Activity 11-27</vt:lpstr>
      <vt:lpstr>Cash Entries 11-27</vt:lpstr>
      <vt:lpstr>Cash Activity 11-28</vt:lpstr>
      <vt:lpstr>Cash Entries 11-28</vt:lpstr>
      <vt:lpstr>Cash Activity 7-29</vt:lpstr>
      <vt:lpstr>Cash Entries 7-29</vt:lpstr>
      <vt:lpstr>Cash Activity 7-30</vt:lpstr>
      <vt:lpstr>Cash Entries 7-30</vt:lpstr>
      <vt:lpstr>Cash Activity 7-31</vt:lpstr>
      <vt:lpstr>Cash Entries 7-31</vt:lpstr>
      <vt:lpstr>Entity Code</vt:lpstr>
      <vt:lpstr>Bank Account</vt:lpstr>
      <vt:lpstr>Transfers</vt:lpstr>
      <vt:lpstr>Key</vt:lpstr>
      <vt:lpstr>Cash Activity MM-DD</vt:lpstr>
      <vt:lpstr>Cash Entries MM-DD</vt:lpstr>
      <vt:lpstr>Sheet4</vt:lpstr>
      <vt:lpstr>Maual Payments</vt:lpstr>
      <vt:lpstr>Key for Manuals</vt:lpstr>
      <vt:lpstr>Vendors</vt:lpstr>
      <vt:lpstr>Tax Vendors</vt:lpstr>
      <vt:lpstr>Sheet1</vt:lpstr>
      <vt:lpstr>Sheet2</vt:lpstr>
      <vt:lpstr>Sheet3</vt:lpstr>
      <vt:lpstr>LTD cash sheet for naming</vt:lpstr>
      <vt:lpstr>'Cash Activity MM-DD'!_FilterDatabase</vt:lpstr>
      <vt:lpstr>'Cash Activity 11 - 10'!Print_Area</vt:lpstr>
      <vt:lpstr>'Cash Activity 11-12'!Print_Area</vt:lpstr>
      <vt:lpstr>'Cash Activity 11-13'!Print_Area</vt:lpstr>
      <vt:lpstr>'Cash Activity 11-14'!Print_Area</vt:lpstr>
      <vt:lpstr>'Cash Activity 11-17'!Print_Area</vt:lpstr>
      <vt:lpstr>'Cash Activity 11-18'!Print_Area</vt:lpstr>
      <vt:lpstr>'Cash Activity 11-19'!Print_Area</vt:lpstr>
      <vt:lpstr>'Cash Activity 11-20'!Print_Area</vt:lpstr>
      <vt:lpstr>'Cash Activity 11-21'!Print_Area</vt:lpstr>
      <vt:lpstr>'Cash Activity 11-24'!Print_Area</vt:lpstr>
      <vt:lpstr>'Cash Activity 11-25'!Print_Area</vt:lpstr>
      <vt:lpstr>'Cash Activity 11-26'!Print_Area</vt:lpstr>
      <vt:lpstr>'Cash Activity 11-27'!Print_Area</vt:lpstr>
      <vt:lpstr>'Cash Activity 11-28'!Print_Area</vt:lpstr>
      <vt:lpstr>'Cash Activity 11-3'!Print_Area</vt:lpstr>
      <vt:lpstr>'Cash Activity 11-4'!Print_Area</vt:lpstr>
      <vt:lpstr>'Cash Activity 11-5'!Print_Area</vt:lpstr>
      <vt:lpstr>'Cash Activity 11-6'!Print_Area</vt:lpstr>
      <vt:lpstr>'Cash Activity 11-7'!Print_Area</vt:lpstr>
      <vt:lpstr>'Cash Activity 7-29'!Print_Area</vt:lpstr>
      <vt:lpstr>'Cash Activity 7-30'!Print_Area</vt:lpstr>
      <vt:lpstr>'Cash Activity 7-31'!Print_Area</vt:lpstr>
      <vt:lpstr>'Cash Activity MM-DD'!Print_Area</vt:lpstr>
    </vt:vector>
  </TitlesOfParts>
  <Company>Ladder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Jean Baptiste</dc:creator>
  <cp:lastModifiedBy>Matthew Ray</cp:lastModifiedBy>
  <cp:lastPrinted>2020-01-24T18:59:22Z</cp:lastPrinted>
  <dcterms:created xsi:type="dcterms:W3CDTF">2012-10-26T17:49:37Z</dcterms:created>
  <dcterms:modified xsi:type="dcterms:W3CDTF">2025-11-26T20:39:07Z</dcterms:modified>
</cp:coreProperties>
</file>